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tables/table6.xml" ContentType="application/vnd.openxmlformats-officedocument.spreadsheetml.table+xml"/>
  <Override PartName="/xl/pivotTables/pivotTable2.xml" ContentType="application/vnd.openxmlformats-officedocument.spreadsheetml.pivotTable+xml"/>
  <Override PartName="/xl/tables/table7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iego/Downloads/"/>
    </mc:Choice>
  </mc:AlternateContent>
  <xr:revisionPtr revIDLastSave="0" documentId="8_{599F9B0D-B275-3446-83F3-19F59D5F4ED7}" xr6:coauthVersionLast="47" xr6:coauthVersionMax="47" xr10:uidLastSave="{00000000-0000-0000-0000-000000000000}"/>
  <bookViews>
    <workbookView xWindow="0" yWindow="500" windowWidth="28800" windowHeight="15760" xr2:uid="{F2C90F9C-271B-448E-B022-174907742B40}"/>
  </bookViews>
  <sheets>
    <sheet name="Legend" sheetId="14" r:id="rId1"/>
    <sheet name="Summary Report" sheetId="1" r:id="rId2"/>
    <sheet name="Sales Data" sheetId="6" r:id="rId3"/>
    <sheet name="Current Cost" sheetId="2" r:id="rId4"/>
    <sheet name="Lead Time" sheetId="5" r:id="rId5"/>
    <sheet name="Global Inventory" sheetId="3" r:id="rId6"/>
    <sheet name="Sales PT" sheetId="10" r:id="rId7"/>
    <sheet name="QTY PT" sheetId="11" r:id="rId8"/>
    <sheet name="GlobInv PT" sheetId="13" r:id="rId9"/>
  </sheets>
  <calcPr calcId="191029"/>
  <pivotCaches>
    <pivotCache cacheId="14" r:id="rId10"/>
    <pivotCache cacheId="1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91" i="1" l="1"/>
  <c r="A5" i="10"/>
  <c r="A2" i="1"/>
  <c r="J2" i="1" s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K273" i="1" s="1"/>
  <c r="I274" i="1"/>
  <c r="I275" i="1"/>
  <c r="I276" i="1"/>
  <c r="I277" i="1"/>
  <c r="I278" i="1"/>
  <c r="I279" i="1"/>
  <c r="I280" i="1"/>
  <c r="I281" i="1"/>
  <c r="K281" i="1" s="1"/>
  <c r="I282" i="1"/>
  <c r="I283" i="1"/>
  <c r="I284" i="1"/>
  <c r="I285" i="1"/>
  <c r="I286" i="1"/>
  <c r="I287" i="1"/>
  <c r="I288" i="1"/>
  <c r="I289" i="1"/>
  <c r="K289" i="1" s="1"/>
  <c r="I290" i="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H194" i="1" s="1"/>
  <c r="F195" i="1"/>
  <c r="F196" i="1"/>
  <c r="F197" i="1"/>
  <c r="F198" i="1"/>
  <c r="F199" i="1"/>
  <c r="F200" i="1"/>
  <c r="F201" i="1"/>
  <c r="H201" i="1" s="1"/>
  <c r="F202" i="1"/>
  <c r="H202" i="1" s="1"/>
  <c r="F203" i="1"/>
  <c r="F204" i="1"/>
  <c r="F205" i="1"/>
  <c r="F206" i="1"/>
  <c r="F207" i="1"/>
  <c r="F208" i="1"/>
  <c r="F209" i="1"/>
  <c r="H209" i="1" s="1"/>
  <c r="F210" i="1"/>
  <c r="H210" i="1" s="1"/>
  <c r="F211" i="1"/>
  <c r="F212" i="1"/>
  <c r="F213" i="1"/>
  <c r="F214" i="1"/>
  <c r="F215" i="1"/>
  <c r="F216" i="1"/>
  <c r="F217" i="1"/>
  <c r="H217" i="1" s="1"/>
  <c r="F218" i="1"/>
  <c r="F219" i="1"/>
  <c r="F220" i="1"/>
  <c r="F221" i="1"/>
  <c r="F222" i="1"/>
  <c r="F223" i="1"/>
  <c r="F224" i="1"/>
  <c r="F225" i="1"/>
  <c r="H225" i="1" s="1"/>
  <c r="F226" i="1"/>
  <c r="H226" i="1" s="1"/>
  <c r="F227" i="1"/>
  <c r="F228" i="1"/>
  <c r="F229" i="1"/>
  <c r="F230" i="1"/>
  <c r="F231" i="1"/>
  <c r="F232" i="1"/>
  <c r="F233" i="1"/>
  <c r="H233" i="1" s="1"/>
  <c r="F234" i="1"/>
  <c r="H234" i="1" s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H250" i="1" s="1"/>
  <c r="F251" i="1"/>
  <c r="F252" i="1"/>
  <c r="F253" i="1"/>
  <c r="F254" i="1"/>
  <c r="F255" i="1"/>
  <c r="F256" i="1"/>
  <c r="F257" i="1"/>
  <c r="F258" i="1"/>
  <c r="H258" i="1" s="1"/>
  <c r="F259" i="1"/>
  <c r="F260" i="1"/>
  <c r="F261" i="1"/>
  <c r="F262" i="1"/>
  <c r="F263" i="1"/>
  <c r="F264" i="1"/>
  <c r="F265" i="1"/>
  <c r="F266" i="1"/>
  <c r="H266" i="1" s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H282" i="1" s="1"/>
  <c r="F283" i="1"/>
  <c r="F284" i="1"/>
  <c r="F285" i="1"/>
  <c r="F286" i="1"/>
  <c r="F287" i="1"/>
  <c r="F288" i="1"/>
  <c r="F289" i="1"/>
  <c r="F290" i="1"/>
  <c r="H290" i="1" s="1"/>
  <c r="F2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292" i="11"/>
  <c r="A293" i="11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B6" i="10"/>
  <c r="G3" i="1" s="1"/>
  <c r="B7" i="10"/>
  <c r="G4" i="1" s="1"/>
  <c r="B8" i="10"/>
  <c r="G5" i="1" s="1"/>
  <c r="B9" i="10"/>
  <c r="G6" i="1" s="1"/>
  <c r="B10" i="10"/>
  <c r="G7" i="1" s="1"/>
  <c r="B11" i="10"/>
  <c r="G8" i="1" s="1"/>
  <c r="B12" i="10"/>
  <c r="G9" i="1" s="1"/>
  <c r="B13" i="10"/>
  <c r="G10" i="1" s="1"/>
  <c r="B14" i="10"/>
  <c r="G11" i="1" s="1"/>
  <c r="B15" i="10"/>
  <c r="G12" i="1" s="1"/>
  <c r="B16" i="10"/>
  <c r="G13" i="1" s="1"/>
  <c r="B17" i="10"/>
  <c r="G14" i="1" s="1"/>
  <c r="B18" i="10"/>
  <c r="G15" i="1" s="1"/>
  <c r="B19" i="10"/>
  <c r="G16" i="1" s="1"/>
  <c r="B20" i="10"/>
  <c r="G17" i="1" s="1"/>
  <c r="B21" i="10"/>
  <c r="G18" i="1" s="1"/>
  <c r="B22" i="10"/>
  <c r="G19" i="1" s="1"/>
  <c r="B23" i="10"/>
  <c r="G20" i="1" s="1"/>
  <c r="B24" i="10"/>
  <c r="G21" i="1" s="1"/>
  <c r="B25" i="10"/>
  <c r="G22" i="1" s="1"/>
  <c r="B26" i="10"/>
  <c r="G23" i="1" s="1"/>
  <c r="B27" i="10"/>
  <c r="G24" i="1" s="1"/>
  <c r="B28" i="10"/>
  <c r="G25" i="1" s="1"/>
  <c r="B29" i="10"/>
  <c r="G26" i="1" s="1"/>
  <c r="B30" i="10"/>
  <c r="G27" i="1" s="1"/>
  <c r="B31" i="10"/>
  <c r="G28" i="1" s="1"/>
  <c r="B32" i="10"/>
  <c r="G29" i="1" s="1"/>
  <c r="B33" i="10"/>
  <c r="G30" i="1" s="1"/>
  <c r="B34" i="10"/>
  <c r="G31" i="1" s="1"/>
  <c r="B35" i="10"/>
  <c r="G32" i="1" s="1"/>
  <c r="B36" i="10"/>
  <c r="G33" i="1" s="1"/>
  <c r="B37" i="10"/>
  <c r="G34" i="1" s="1"/>
  <c r="B38" i="10"/>
  <c r="G35" i="1" s="1"/>
  <c r="B39" i="10"/>
  <c r="G36" i="1" s="1"/>
  <c r="B40" i="10"/>
  <c r="G37" i="1" s="1"/>
  <c r="B41" i="10"/>
  <c r="G38" i="1" s="1"/>
  <c r="B42" i="10"/>
  <c r="G39" i="1" s="1"/>
  <c r="B43" i="10"/>
  <c r="G40" i="1" s="1"/>
  <c r="B44" i="10"/>
  <c r="G41" i="1" s="1"/>
  <c r="B45" i="10"/>
  <c r="G42" i="1" s="1"/>
  <c r="B46" i="10"/>
  <c r="G43" i="1" s="1"/>
  <c r="B47" i="10"/>
  <c r="G44" i="1" s="1"/>
  <c r="B48" i="10"/>
  <c r="G45" i="1" s="1"/>
  <c r="B49" i="10"/>
  <c r="G46" i="1" s="1"/>
  <c r="B50" i="10"/>
  <c r="G47" i="1" s="1"/>
  <c r="B51" i="10"/>
  <c r="G48" i="1" s="1"/>
  <c r="B52" i="10"/>
  <c r="G49" i="1" s="1"/>
  <c r="B53" i="10"/>
  <c r="G50" i="1" s="1"/>
  <c r="B54" i="10"/>
  <c r="G51" i="1" s="1"/>
  <c r="B55" i="10"/>
  <c r="G52" i="1" s="1"/>
  <c r="B56" i="10"/>
  <c r="G53" i="1" s="1"/>
  <c r="B57" i="10"/>
  <c r="G54" i="1" s="1"/>
  <c r="B58" i="10"/>
  <c r="G55" i="1" s="1"/>
  <c r="B59" i="10"/>
  <c r="G56" i="1" s="1"/>
  <c r="B60" i="10"/>
  <c r="G57" i="1" s="1"/>
  <c r="B61" i="10"/>
  <c r="G58" i="1" s="1"/>
  <c r="B62" i="10"/>
  <c r="G59" i="1" s="1"/>
  <c r="B63" i="10"/>
  <c r="G60" i="1" s="1"/>
  <c r="B64" i="10"/>
  <c r="G61" i="1" s="1"/>
  <c r="B65" i="10"/>
  <c r="G62" i="1" s="1"/>
  <c r="B66" i="10"/>
  <c r="G63" i="1" s="1"/>
  <c r="B67" i="10"/>
  <c r="G64" i="1" s="1"/>
  <c r="B68" i="10"/>
  <c r="G65" i="1" s="1"/>
  <c r="B69" i="10"/>
  <c r="G66" i="1" s="1"/>
  <c r="B70" i="10"/>
  <c r="G67" i="1" s="1"/>
  <c r="B71" i="10"/>
  <c r="G68" i="1" s="1"/>
  <c r="B72" i="10"/>
  <c r="G69" i="1" s="1"/>
  <c r="B73" i="10"/>
  <c r="G70" i="1" s="1"/>
  <c r="B74" i="10"/>
  <c r="G71" i="1" s="1"/>
  <c r="B75" i="10"/>
  <c r="G72" i="1" s="1"/>
  <c r="B76" i="10"/>
  <c r="G73" i="1" s="1"/>
  <c r="B77" i="10"/>
  <c r="G74" i="1" s="1"/>
  <c r="B78" i="10"/>
  <c r="G75" i="1" s="1"/>
  <c r="B79" i="10"/>
  <c r="G76" i="1" s="1"/>
  <c r="B80" i="10"/>
  <c r="G77" i="1" s="1"/>
  <c r="B81" i="10"/>
  <c r="G78" i="1" s="1"/>
  <c r="B82" i="10"/>
  <c r="G79" i="1" s="1"/>
  <c r="B83" i="10"/>
  <c r="G80" i="1" s="1"/>
  <c r="B84" i="10"/>
  <c r="G81" i="1" s="1"/>
  <c r="B85" i="10"/>
  <c r="G82" i="1" s="1"/>
  <c r="B86" i="10"/>
  <c r="G83" i="1" s="1"/>
  <c r="B87" i="10"/>
  <c r="G84" i="1" s="1"/>
  <c r="B88" i="10"/>
  <c r="G85" i="1" s="1"/>
  <c r="B89" i="10"/>
  <c r="G86" i="1" s="1"/>
  <c r="B90" i="10"/>
  <c r="G87" i="1" s="1"/>
  <c r="B91" i="10"/>
  <c r="G88" i="1" s="1"/>
  <c r="B92" i="10"/>
  <c r="G89" i="1" s="1"/>
  <c r="B93" i="10"/>
  <c r="G90" i="1" s="1"/>
  <c r="B94" i="10"/>
  <c r="G91" i="1" s="1"/>
  <c r="B95" i="10"/>
  <c r="G92" i="1" s="1"/>
  <c r="B96" i="10"/>
  <c r="G93" i="1" s="1"/>
  <c r="B97" i="10"/>
  <c r="G94" i="1" s="1"/>
  <c r="B98" i="10"/>
  <c r="G95" i="1" s="1"/>
  <c r="B99" i="10"/>
  <c r="G96" i="1" s="1"/>
  <c r="B100" i="10"/>
  <c r="G97" i="1" s="1"/>
  <c r="B101" i="10"/>
  <c r="G98" i="1" s="1"/>
  <c r="B102" i="10"/>
  <c r="G99" i="1" s="1"/>
  <c r="B103" i="10"/>
  <c r="G100" i="1" s="1"/>
  <c r="B104" i="10"/>
  <c r="G101" i="1" s="1"/>
  <c r="B105" i="10"/>
  <c r="G102" i="1" s="1"/>
  <c r="B106" i="10"/>
  <c r="G103" i="1" s="1"/>
  <c r="B107" i="10"/>
  <c r="G104" i="1" s="1"/>
  <c r="B108" i="10"/>
  <c r="G105" i="1" s="1"/>
  <c r="B109" i="10"/>
  <c r="G106" i="1" s="1"/>
  <c r="B110" i="10"/>
  <c r="G107" i="1" s="1"/>
  <c r="B111" i="10"/>
  <c r="G108" i="1" s="1"/>
  <c r="B112" i="10"/>
  <c r="G109" i="1" s="1"/>
  <c r="B113" i="10"/>
  <c r="G110" i="1" s="1"/>
  <c r="B114" i="10"/>
  <c r="G111" i="1" s="1"/>
  <c r="B115" i="10"/>
  <c r="G112" i="1" s="1"/>
  <c r="B116" i="10"/>
  <c r="G113" i="1" s="1"/>
  <c r="B117" i="10"/>
  <c r="G114" i="1" s="1"/>
  <c r="B118" i="10"/>
  <c r="G115" i="1" s="1"/>
  <c r="B119" i="10"/>
  <c r="G116" i="1" s="1"/>
  <c r="B120" i="10"/>
  <c r="G117" i="1" s="1"/>
  <c r="B121" i="10"/>
  <c r="G118" i="1" s="1"/>
  <c r="B122" i="10"/>
  <c r="G119" i="1" s="1"/>
  <c r="B123" i="10"/>
  <c r="G120" i="1" s="1"/>
  <c r="B124" i="10"/>
  <c r="G121" i="1" s="1"/>
  <c r="B125" i="10"/>
  <c r="G122" i="1" s="1"/>
  <c r="B126" i="10"/>
  <c r="G123" i="1" s="1"/>
  <c r="B127" i="10"/>
  <c r="G124" i="1" s="1"/>
  <c r="B128" i="10"/>
  <c r="G125" i="1" s="1"/>
  <c r="B129" i="10"/>
  <c r="G126" i="1" s="1"/>
  <c r="B130" i="10"/>
  <c r="G127" i="1" s="1"/>
  <c r="B131" i="10"/>
  <c r="G128" i="1" s="1"/>
  <c r="B132" i="10"/>
  <c r="G129" i="1" s="1"/>
  <c r="B133" i="10"/>
  <c r="G130" i="1" s="1"/>
  <c r="B134" i="10"/>
  <c r="G131" i="1" s="1"/>
  <c r="B135" i="10"/>
  <c r="G132" i="1" s="1"/>
  <c r="B136" i="10"/>
  <c r="G133" i="1" s="1"/>
  <c r="B137" i="10"/>
  <c r="G134" i="1" s="1"/>
  <c r="B138" i="10"/>
  <c r="G135" i="1" s="1"/>
  <c r="B139" i="10"/>
  <c r="G136" i="1" s="1"/>
  <c r="B140" i="10"/>
  <c r="G137" i="1" s="1"/>
  <c r="B141" i="10"/>
  <c r="G138" i="1" s="1"/>
  <c r="B142" i="10"/>
  <c r="G139" i="1" s="1"/>
  <c r="B143" i="10"/>
  <c r="G140" i="1" s="1"/>
  <c r="B144" i="10"/>
  <c r="G141" i="1" s="1"/>
  <c r="B145" i="10"/>
  <c r="G142" i="1" s="1"/>
  <c r="B146" i="10"/>
  <c r="G143" i="1" s="1"/>
  <c r="B147" i="10"/>
  <c r="G144" i="1" s="1"/>
  <c r="B148" i="10"/>
  <c r="G145" i="1" s="1"/>
  <c r="B149" i="10"/>
  <c r="G146" i="1" s="1"/>
  <c r="B150" i="10"/>
  <c r="G147" i="1" s="1"/>
  <c r="B151" i="10"/>
  <c r="G148" i="1" s="1"/>
  <c r="B152" i="10"/>
  <c r="G149" i="1" s="1"/>
  <c r="B153" i="10"/>
  <c r="G150" i="1" s="1"/>
  <c r="B154" i="10"/>
  <c r="G151" i="1" s="1"/>
  <c r="B155" i="10"/>
  <c r="G152" i="1" s="1"/>
  <c r="B156" i="10"/>
  <c r="G153" i="1" s="1"/>
  <c r="B157" i="10"/>
  <c r="G154" i="1" s="1"/>
  <c r="B158" i="10"/>
  <c r="G155" i="1" s="1"/>
  <c r="B159" i="10"/>
  <c r="G156" i="1" s="1"/>
  <c r="B160" i="10"/>
  <c r="G157" i="1" s="1"/>
  <c r="B161" i="10"/>
  <c r="G158" i="1" s="1"/>
  <c r="B162" i="10"/>
  <c r="G159" i="1" s="1"/>
  <c r="B163" i="10"/>
  <c r="G160" i="1" s="1"/>
  <c r="B164" i="10"/>
  <c r="G161" i="1" s="1"/>
  <c r="B165" i="10"/>
  <c r="G162" i="1" s="1"/>
  <c r="B166" i="10"/>
  <c r="G163" i="1" s="1"/>
  <c r="B167" i="10"/>
  <c r="G164" i="1" s="1"/>
  <c r="B168" i="10"/>
  <c r="G165" i="1" s="1"/>
  <c r="B169" i="10"/>
  <c r="G166" i="1" s="1"/>
  <c r="B170" i="10"/>
  <c r="G167" i="1" s="1"/>
  <c r="B171" i="10"/>
  <c r="G168" i="1" s="1"/>
  <c r="B172" i="10"/>
  <c r="G169" i="1" s="1"/>
  <c r="B173" i="10"/>
  <c r="G170" i="1" s="1"/>
  <c r="B174" i="10"/>
  <c r="G171" i="1" s="1"/>
  <c r="B175" i="10"/>
  <c r="G172" i="1" s="1"/>
  <c r="B176" i="10"/>
  <c r="G173" i="1" s="1"/>
  <c r="B177" i="10"/>
  <c r="G174" i="1" s="1"/>
  <c r="B178" i="10"/>
  <c r="G175" i="1" s="1"/>
  <c r="B179" i="10"/>
  <c r="G176" i="1" s="1"/>
  <c r="B180" i="10"/>
  <c r="G177" i="1" s="1"/>
  <c r="B181" i="10"/>
  <c r="G178" i="1" s="1"/>
  <c r="B182" i="10"/>
  <c r="G179" i="1" s="1"/>
  <c r="B183" i="10"/>
  <c r="G180" i="1" s="1"/>
  <c r="B184" i="10"/>
  <c r="G181" i="1" s="1"/>
  <c r="B185" i="10"/>
  <c r="G182" i="1" s="1"/>
  <c r="B186" i="10"/>
  <c r="G183" i="1" s="1"/>
  <c r="B187" i="10"/>
  <c r="G184" i="1" s="1"/>
  <c r="B188" i="10"/>
  <c r="G185" i="1" s="1"/>
  <c r="B189" i="10"/>
  <c r="G186" i="1" s="1"/>
  <c r="B190" i="10"/>
  <c r="G187" i="1" s="1"/>
  <c r="B191" i="10"/>
  <c r="G188" i="1" s="1"/>
  <c r="B192" i="10"/>
  <c r="G189" i="1" s="1"/>
  <c r="B193" i="10"/>
  <c r="G190" i="1" s="1"/>
  <c r="B194" i="10"/>
  <c r="G191" i="1" s="1"/>
  <c r="B195" i="10"/>
  <c r="G192" i="1" s="1"/>
  <c r="B196" i="10"/>
  <c r="G193" i="1" s="1"/>
  <c r="B197" i="10"/>
  <c r="G194" i="1" s="1"/>
  <c r="B198" i="10"/>
  <c r="G195" i="1" s="1"/>
  <c r="B199" i="10"/>
  <c r="G196" i="1" s="1"/>
  <c r="B200" i="10"/>
  <c r="G197" i="1" s="1"/>
  <c r="B201" i="10"/>
  <c r="G198" i="1" s="1"/>
  <c r="B202" i="10"/>
  <c r="G199" i="1" s="1"/>
  <c r="B203" i="10"/>
  <c r="G200" i="1" s="1"/>
  <c r="B204" i="10"/>
  <c r="G201" i="1" s="1"/>
  <c r="B205" i="10"/>
  <c r="G202" i="1" s="1"/>
  <c r="B206" i="10"/>
  <c r="G203" i="1" s="1"/>
  <c r="B207" i="10"/>
  <c r="G204" i="1" s="1"/>
  <c r="B208" i="10"/>
  <c r="G205" i="1" s="1"/>
  <c r="B209" i="10"/>
  <c r="G206" i="1" s="1"/>
  <c r="B210" i="10"/>
  <c r="G207" i="1" s="1"/>
  <c r="B211" i="10"/>
  <c r="G208" i="1" s="1"/>
  <c r="B212" i="10"/>
  <c r="G209" i="1" s="1"/>
  <c r="B213" i="10"/>
  <c r="G210" i="1" s="1"/>
  <c r="B214" i="10"/>
  <c r="G211" i="1" s="1"/>
  <c r="B215" i="10"/>
  <c r="G212" i="1" s="1"/>
  <c r="B216" i="10"/>
  <c r="G213" i="1" s="1"/>
  <c r="B217" i="10"/>
  <c r="G214" i="1" s="1"/>
  <c r="B218" i="10"/>
  <c r="G215" i="1" s="1"/>
  <c r="B219" i="10"/>
  <c r="G216" i="1" s="1"/>
  <c r="B220" i="10"/>
  <c r="G217" i="1" s="1"/>
  <c r="B221" i="10"/>
  <c r="G218" i="1" s="1"/>
  <c r="B222" i="10"/>
  <c r="G219" i="1" s="1"/>
  <c r="B223" i="10"/>
  <c r="G220" i="1" s="1"/>
  <c r="B224" i="10"/>
  <c r="G221" i="1" s="1"/>
  <c r="B225" i="10"/>
  <c r="G222" i="1" s="1"/>
  <c r="B226" i="10"/>
  <c r="G223" i="1" s="1"/>
  <c r="B227" i="10"/>
  <c r="G224" i="1" s="1"/>
  <c r="B228" i="10"/>
  <c r="G225" i="1" s="1"/>
  <c r="B229" i="10"/>
  <c r="G226" i="1" s="1"/>
  <c r="B230" i="10"/>
  <c r="G227" i="1" s="1"/>
  <c r="B231" i="10"/>
  <c r="G228" i="1" s="1"/>
  <c r="B232" i="10"/>
  <c r="G229" i="1" s="1"/>
  <c r="B233" i="10"/>
  <c r="G230" i="1" s="1"/>
  <c r="B234" i="10"/>
  <c r="G231" i="1" s="1"/>
  <c r="B235" i="10"/>
  <c r="G232" i="1" s="1"/>
  <c r="B236" i="10"/>
  <c r="G233" i="1" s="1"/>
  <c r="B237" i="10"/>
  <c r="G234" i="1" s="1"/>
  <c r="B238" i="10"/>
  <c r="G235" i="1" s="1"/>
  <c r="B239" i="10"/>
  <c r="G236" i="1" s="1"/>
  <c r="B240" i="10"/>
  <c r="G237" i="1" s="1"/>
  <c r="B241" i="10"/>
  <c r="G238" i="1" s="1"/>
  <c r="B242" i="10"/>
  <c r="G239" i="1" s="1"/>
  <c r="B243" i="10"/>
  <c r="G240" i="1" s="1"/>
  <c r="B244" i="10"/>
  <c r="G241" i="1" s="1"/>
  <c r="B245" i="10"/>
  <c r="G242" i="1" s="1"/>
  <c r="B246" i="10"/>
  <c r="G243" i="1" s="1"/>
  <c r="B247" i="10"/>
  <c r="G244" i="1" s="1"/>
  <c r="B248" i="10"/>
  <c r="G245" i="1" s="1"/>
  <c r="B249" i="10"/>
  <c r="G246" i="1" s="1"/>
  <c r="B250" i="10"/>
  <c r="G247" i="1" s="1"/>
  <c r="B251" i="10"/>
  <c r="G248" i="1" s="1"/>
  <c r="B252" i="10"/>
  <c r="G249" i="1" s="1"/>
  <c r="B253" i="10"/>
  <c r="G250" i="1" s="1"/>
  <c r="B254" i="10"/>
  <c r="G251" i="1" s="1"/>
  <c r="B255" i="10"/>
  <c r="G252" i="1" s="1"/>
  <c r="B256" i="10"/>
  <c r="G253" i="1" s="1"/>
  <c r="B257" i="10"/>
  <c r="G254" i="1" s="1"/>
  <c r="B258" i="10"/>
  <c r="G255" i="1" s="1"/>
  <c r="B259" i="10"/>
  <c r="G256" i="1" s="1"/>
  <c r="B260" i="10"/>
  <c r="G257" i="1" s="1"/>
  <c r="B261" i="10"/>
  <c r="G258" i="1" s="1"/>
  <c r="B262" i="10"/>
  <c r="G259" i="1" s="1"/>
  <c r="B263" i="10"/>
  <c r="G260" i="1" s="1"/>
  <c r="B264" i="10"/>
  <c r="G261" i="1" s="1"/>
  <c r="B265" i="10"/>
  <c r="G262" i="1" s="1"/>
  <c r="B266" i="10"/>
  <c r="G263" i="1" s="1"/>
  <c r="B267" i="10"/>
  <c r="G264" i="1" s="1"/>
  <c r="B268" i="10"/>
  <c r="G265" i="1" s="1"/>
  <c r="B269" i="10"/>
  <c r="G266" i="1" s="1"/>
  <c r="B270" i="10"/>
  <c r="G267" i="1" s="1"/>
  <c r="B271" i="10"/>
  <c r="G268" i="1" s="1"/>
  <c r="B272" i="10"/>
  <c r="G269" i="1" s="1"/>
  <c r="B273" i="10"/>
  <c r="G270" i="1" s="1"/>
  <c r="B274" i="10"/>
  <c r="G271" i="1" s="1"/>
  <c r="B275" i="10"/>
  <c r="G272" i="1" s="1"/>
  <c r="B276" i="10"/>
  <c r="G273" i="1" s="1"/>
  <c r="B277" i="10"/>
  <c r="G274" i="1" s="1"/>
  <c r="B278" i="10"/>
  <c r="G275" i="1" s="1"/>
  <c r="B279" i="10"/>
  <c r="G276" i="1" s="1"/>
  <c r="B280" i="10"/>
  <c r="G277" i="1" s="1"/>
  <c r="B281" i="10"/>
  <c r="G278" i="1" s="1"/>
  <c r="B282" i="10"/>
  <c r="G279" i="1" s="1"/>
  <c r="B283" i="10"/>
  <c r="G280" i="1" s="1"/>
  <c r="B284" i="10"/>
  <c r="G281" i="1" s="1"/>
  <c r="B285" i="10"/>
  <c r="G282" i="1" s="1"/>
  <c r="B286" i="10"/>
  <c r="G283" i="1" s="1"/>
  <c r="B287" i="10"/>
  <c r="G284" i="1" s="1"/>
  <c r="B288" i="10"/>
  <c r="G285" i="1" s="1"/>
  <c r="B289" i="10"/>
  <c r="G286" i="1" s="1"/>
  <c r="B290" i="10"/>
  <c r="G287" i="1" s="1"/>
  <c r="B291" i="10"/>
  <c r="G288" i="1" s="1"/>
  <c r="B292" i="10"/>
  <c r="G289" i="1" s="1"/>
  <c r="B293" i="10"/>
  <c r="G290" i="1" s="1"/>
  <c r="B5" i="10"/>
  <c r="G2" i="1" s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5" i="1"/>
  <c r="H186" i="1"/>
  <c r="H187" i="1"/>
  <c r="H188" i="1"/>
  <c r="H189" i="1"/>
  <c r="H190" i="1"/>
  <c r="H191" i="1"/>
  <c r="H193" i="1"/>
  <c r="H195" i="1"/>
  <c r="H196" i="1"/>
  <c r="H197" i="1"/>
  <c r="H198" i="1"/>
  <c r="H199" i="1"/>
  <c r="H203" i="1"/>
  <c r="H204" i="1"/>
  <c r="H205" i="1"/>
  <c r="H206" i="1"/>
  <c r="H207" i="1"/>
  <c r="H211" i="1"/>
  <c r="H212" i="1"/>
  <c r="H213" i="1"/>
  <c r="H214" i="1"/>
  <c r="H215" i="1"/>
  <c r="H218" i="1"/>
  <c r="H219" i="1"/>
  <c r="H220" i="1"/>
  <c r="H221" i="1"/>
  <c r="H222" i="1"/>
  <c r="H223" i="1"/>
  <c r="H227" i="1"/>
  <c r="H228" i="1"/>
  <c r="H229" i="1"/>
  <c r="H230" i="1"/>
  <c r="H231" i="1"/>
  <c r="H235" i="1"/>
  <c r="H236" i="1"/>
  <c r="H237" i="1"/>
  <c r="H238" i="1"/>
  <c r="H239" i="1"/>
  <c r="H241" i="1"/>
  <c r="H242" i="1"/>
  <c r="H243" i="1"/>
  <c r="H244" i="1"/>
  <c r="H245" i="1"/>
  <c r="H246" i="1"/>
  <c r="H247" i="1"/>
  <c r="H251" i="1"/>
  <c r="H252" i="1"/>
  <c r="H253" i="1"/>
  <c r="H254" i="1"/>
  <c r="H255" i="1"/>
  <c r="H259" i="1"/>
  <c r="H260" i="1"/>
  <c r="H261" i="1"/>
  <c r="H262" i="1"/>
  <c r="H263" i="1"/>
  <c r="H267" i="1"/>
  <c r="H268" i="1"/>
  <c r="H269" i="1"/>
  <c r="H270" i="1"/>
  <c r="H271" i="1"/>
  <c r="H274" i="1"/>
  <c r="H275" i="1"/>
  <c r="H276" i="1"/>
  <c r="H277" i="1"/>
  <c r="H278" i="1"/>
  <c r="H279" i="1"/>
  <c r="H283" i="1"/>
  <c r="H284" i="1"/>
  <c r="H285" i="1"/>
  <c r="H286" i="1"/>
  <c r="H287" i="1"/>
  <c r="H2" i="1"/>
  <c r="A3" i="1"/>
  <c r="A4" i="1"/>
  <c r="S4" i="1" s="1"/>
  <c r="A5" i="1"/>
  <c r="S5" i="1" s="1"/>
  <c r="A6" i="1"/>
  <c r="S6" i="1" s="1"/>
  <c r="A7" i="1"/>
  <c r="L7" i="1" s="1"/>
  <c r="A8" i="1"/>
  <c r="L8" i="1" s="1"/>
  <c r="A9" i="1"/>
  <c r="A10" i="1"/>
  <c r="S10" i="1" s="1"/>
  <c r="A11" i="1"/>
  <c r="A12" i="1"/>
  <c r="S12" i="1" s="1"/>
  <c r="A13" i="1"/>
  <c r="S13" i="1" s="1"/>
  <c r="A14" i="1"/>
  <c r="S14" i="1" s="1"/>
  <c r="A15" i="1"/>
  <c r="L15" i="1" s="1"/>
  <c r="A16" i="1"/>
  <c r="L16" i="1" s="1"/>
  <c r="A17" i="1"/>
  <c r="A18" i="1"/>
  <c r="S18" i="1" s="1"/>
  <c r="A19" i="1"/>
  <c r="A20" i="1"/>
  <c r="S20" i="1" s="1"/>
  <c r="A21" i="1"/>
  <c r="A22" i="1"/>
  <c r="S22" i="1" s="1"/>
  <c r="A23" i="1"/>
  <c r="S23" i="1" s="1"/>
  <c r="A24" i="1"/>
  <c r="L24" i="1" s="1"/>
  <c r="A25" i="1"/>
  <c r="L25" i="1" s="1"/>
  <c r="A26" i="1"/>
  <c r="A27" i="1"/>
  <c r="A28" i="1"/>
  <c r="A29" i="1"/>
  <c r="A30" i="1"/>
  <c r="A31" i="1"/>
  <c r="L31" i="1" s="1"/>
  <c r="M31" i="1" s="1"/>
  <c r="A32" i="1"/>
  <c r="L32" i="1" s="1"/>
  <c r="A33" i="1"/>
  <c r="L33" i="1" s="1"/>
  <c r="A34" i="1"/>
  <c r="A35" i="1"/>
  <c r="A36" i="1"/>
  <c r="A37" i="1"/>
  <c r="A38" i="1"/>
  <c r="A39" i="1"/>
  <c r="L39" i="1" s="1"/>
  <c r="M39" i="1" s="1"/>
  <c r="N39" i="1" s="1"/>
  <c r="O39" i="1" s="1"/>
  <c r="A40" i="1"/>
  <c r="L40" i="1" s="1"/>
  <c r="A41" i="1"/>
  <c r="L41" i="1" s="1"/>
  <c r="A42" i="1"/>
  <c r="A43" i="1"/>
  <c r="A44" i="1"/>
  <c r="A45" i="1"/>
  <c r="A46" i="1"/>
  <c r="A47" i="1"/>
  <c r="S47" i="1" s="1"/>
  <c r="A48" i="1"/>
  <c r="L48" i="1" s="1"/>
  <c r="A49" i="1"/>
  <c r="L49" i="1" s="1"/>
  <c r="A50" i="1"/>
  <c r="A51" i="1"/>
  <c r="A52" i="1"/>
  <c r="A53" i="1"/>
  <c r="A54" i="1"/>
  <c r="A55" i="1"/>
  <c r="L55" i="1" s="1"/>
  <c r="M55" i="1" s="1"/>
  <c r="A56" i="1"/>
  <c r="L56" i="1" s="1"/>
  <c r="A57" i="1"/>
  <c r="L57" i="1" s="1"/>
  <c r="A58" i="1"/>
  <c r="A59" i="1"/>
  <c r="A60" i="1"/>
  <c r="A61" i="1"/>
  <c r="A62" i="1"/>
  <c r="A63" i="1"/>
  <c r="S63" i="1" s="1"/>
  <c r="A64" i="1"/>
  <c r="L64" i="1" s="1"/>
  <c r="A65" i="1"/>
  <c r="L65" i="1" s="1"/>
  <c r="A66" i="1"/>
  <c r="A67" i="1"/>
  <c r="S67" i="1" s="1"/>
  <c r="A68" i="1"/>
  <c r="A69" i="1"/>
  <c r="A70" i="1"/>
  <c r="A71" i="1"/>
  <c r="S71" i="1" s="1"/>
  <c r="A72" i="1"/>
  <c r="L72" i="1" s="1"/>
  <c r="A73" i="1"/>
  <c r="L73" i="1" s="1"/>
  <c r="A74" i="1"/>
  <c r="A75" i="1"/>
  <c r="S75" i="1" s="1"/>
  <c r="A76" i="1"/>
  <c r="A77" i="1"/>
  <c r="A78" i="1"/>
  <c r="A79" i="1"/>
  <c r="L79" i="1" s="1"/>
  <c r="M79" i="1" s="1"/>
  <c r="A80" i="1"/>
  <c r="A81" i="1"/>
  <c r="L81" i="1" s="1"/>
  <c r="A82" i="1"/>
  <c r="A83" i="1"/>
  <c r="A84" i="1"/>
  <c r="A85" i="1"/>
  <c r="A86" i="1"/>
  <c r="A87" i="1"/>
  <c r="S87" i="1" s="1"/>
  <c r="A88" i="1"/>
  <c r="A89" i="1"/>
  <c r="L89" i="1" s="1"/>
  <c r="A90" i="1"/>
  <c r="A91" i="1"/>
  <c r="A92" i="1"/>
  <c r="A93" i="1"/>
  <c r="A94" i="1"/>
  <c r="A95" i="1"/>
  <c r="S95" i="1" s="1"/>
  <c r="A96" i="1"/>
  <c r="A97" i="1"/>
  <c r="A98" i="1"/>
  <c r="A99" i="1"/>
  <c r="A100" i="1"/>
  <c r="A101" i="1"/>
  <c r="A102" i="1"/>
  <c r="A103" i="1"/>
  <c r="L103" i="1" s="1"/>
  <c r="M103" i="1" s="1"/>
  <c r="A104" i="1"/>
  <c r="A105" i="1"/>
  <c r="A106" i="1"/>
  <c r="A107" i="1"/>
  <c r="A108" i="1"/>
  <c r="A109" i="1"/>
  <c r="A110" i="1"/>
  <c r="A111" i="1"/>
  <c r="S111" i="1" s="1"/>
  <c r="A112" i="1"/>
  <c r="A113" i="1"/>
  <c r="A114" i="1"/>
  <c r="A115" i="1"/>
  <c r="A116" i="1"/>
  <c r="A117" i="1"/>
  <c r="A118" i="1"/>
  <c r="A119" i="1"/>
  <c r="S119" i="1" s="1"/>
  <c r="A120" i="1"/>
  <c r="A121" i="1"/>
  <c r="A122" i="1"/>
  <c r="A123" i="1"/>
  <c r="A124" i="1"/>
  <c r="A125" i="1"/>
  <c r="A126" i="1"/>
  <c r="A127" i="1"/>
  <c r="S127" i="1" s="1"/>
  <c r="A128" i="1"/>
  <c r="A129" i="1"/>
  <c r="A130" i="1"/>
  <c r="A131" i="1"/>
  <c r="A132" i="1"/>
  <c r="A133" i="1"/>
  <c r="A134" i="1"/>
  <c r="A135" i="1"/>
  <c r="S135" i="1" s="1"/>
  <c r="A136" i="1"/>
  <c r="A137" i="1"/>
  <c r="A138" i="1"/>
  <c r="A139" i="1"/>
  <c r="A140" i="1"/>
  <c r="A141" i="1"/>
  <c r="A142" i="1"/>
  <c r="A143" i="1"/>
  <c r="L143" i="1" s="1"/>
  <c r="M143" i="1" s="1"/>
  <c r="A144" i="1"/>
  <c r="A145" i="1"/>
  <c r="A146" i="1"/>
  <c r="A147" i="1"/>
  <c r="A148" i="1"/>
  <c r="A149" i="1"/>
  <c r="A150" i="1"/>
  <c r="A151" i="1"/>
  <c r="S151" i="1" s="1"/>
  <c r="A152" i="1"/>
  <c r="A153" i="1"/>
  <c r="A154" i="1"/>
  <c r="A155" i="1"/>
  <c r="A156" i="1"/>
  <c r="A157" i="1"/>
  <c r="A158" i="1"/>
  <c r="A159" i="1"/>
  <c r="L159" i="1" s="1"/>
  <c r="M159" i="1" s="1"/>
  <c r="A160" i="1"/>
  <c r="A161" i="1"/>
  <c r="A162" i="1"/>
  <c r="A163" i="1"/>
  <c r="A164" i="1"/>
  <c r="A165" i="1"/>
  <c r="A166" i="1"/>
  <c r="A167" i="1"/>
  <c r="S167" i="1" s="1"/>
  <c r="A168" i="1"/>
  <c r="A169" i="1"/>
  <c r="A170" i="1"/>
  <c r="A171" i="1"/>
  <c r="A172" i="1"/>
  <c r="A173" i="1"/>
  <c r="A174" i="1"/>
  <c r="A175" i="1"/>
  <c r="L175" i="1" s="1"/>
  <c r="M175" i="1" s="1"/>
  <c r="A176" i="1"/>
  <c r="A177" i="1"/>
  <c r="A178" i="1"/>
  <c r="A179" i="1"/>
  <c r="A180" i="1"/>
  <c r="A181" i="1"/>
  <c r="A182" i="1"/>
  <c r="A183" i="1"/>
  <c r="S183" i="1" s="1"/>
  <c r="A184" i="1"/>
  <c r="A185" i="1"/>
  <c r="A186" i="1"/>
  <c r="A187" i="1"/>
  <c r="A188" i="1"/>
  <c r="A189" i="1"/>
  <c r="A190" i="1"/>
  <c r="A191" i="1"/>
  <c r="S191" i="1" s="1"/>
  <c r="A192" i="1"/>
  <c r="A193" i="1"/>
  <c r="A194" i="1"/>
  <c r="A195" i="1"/>
  <c r="A196" i="1"/>
  <c r="A197" i="1"/>
  <c r="A198" i="1"/>
  <c r="A199" i="1"/>
  <c r="L199" i="1" s="1"/>
  <c r="M199" i="1" s="1"/>
  <c r="A200" i="1"/>
  <c r="A201" i="1"/>
  <c r="A202" i="1"/>
  <c r="A203" i="1"/>
  <c r="A204" i="1"/>
  <c r="A205" i="1"/>
  <c r="A206" i="1"/>
  <c r="A207" i="1"/>
  <c r="S207" i="1" s="1"/>
  <c r="A208" i="1"/>
  <c r="A209" i="1"/>
  <c r="A210" i="1"/>
  <c r="A211" i="1"/>
  <c r="A212" i="1"/>
  <c r="A213" i="1"/>
  <c r="A214" i="1"/>
  <c r="A215" i="1"/>
  <c r="S215" i="1" s="1"/>
  <c r="A216" i="1"/>
  <c r="A217" i="1"/>
  <c r="A218" i="1"/>
  <c r="A219" i="1"/>
  <c r="A220" i="1"/>
  <c r="A221" i="1"/>
  <c r="A222" i="1"/>
  <c r="A223" i="1"/>
  <c r="S223" i="1" s="1"/>
  <c r="A224" i="1"/>
  <c r="A225" i="1"/>
  <c r="A226" i="1"/>
  <c r="A227" i="1"/>
  <c r="A228" i="1"/>
  <c r="A229" i="1"/>
  <c r="A230" i="1"/>
  <c r="A231" i="1"/>
  <c r="S231" i="1" s="1"/>
  <c r="A232" i="1"/>
  <c r="A233" i="1"/>
  <c r="A234" i="1"/>
  <c r="A235" i="1"/>
  <c r="A236" i="1"/>
  <c r="A237" i="1"/>
  <c r="A238" i="1"/>
  <c r="A239" i="1"/>
  <c r="L239" i="1" s="1"/>
  <c r="M239" i="1" s="1"/>
  <c r="A240" i="1"/>
  <c r="A241" i="1"/>
  <c r="A242" i="1"/>
  <c r="A243" i="1"/>
  <c r="A244" i="1"/>
  <c r="A245" i="1"/>
  <c r="A246" i="1"/>
  <c r="A247" i="1"/>
  <c r="S247" i="1" s="1"/>
  <c r="A248" i="1"/>
  <c r="A249" i="1"/>
  <c r="A250" i="1"/>
  <c r="A251" i="1"/>
  <c r="A252" i="1"/>
  <c r="A253" i="1"/>
  <c r="A254" i="1"/>
  <c r="A255" i="1"/>
  <c r="S255" i="1" s="1"/>
  <c r="A256" i="1"/>
  <c r="A257" i="1"/>
  <c r="A258" i="1"/>
  <c r="A259" i="1"/>
  <c r="A260" i="1"/>
  <c r="A261" i="1"/>
  <c r="A262" i="1"/>
  <c r="A263" i="1"/>
  <c r="L263" i="1" s="1"/>
  <c r="M263" i="1" s="1"/>
  <c r="A264" i="1"/>
  <c r="A265" i="1"/>
  <c r="A266" i="1"/>
  <c r="A267" i="1"/>
  <c r="A268" i="1"/>
  <c r="A269" i="1"/>
  <c r="A270" i="1"/>
  <c r="A271" i="1"/>
  <c r="S271" i="1" s="1"/>
  <c r="A272" i="1"/>
  <c r="A273" i="1"/>
  <c r="A274" i="1"/>
  <c r="A275" i="1"/>
  <c r="A276" i="1"/>
  <c r="A277" i="1"/>
  <c r="A278" i="1"/>
  <c r="A279" i="1"/>
  <c r="S279" i="1" s="1"/>
  <c r="A280" i="1"/>
  <c r="A281" i="1"/>
  <c r="A282" i="1"/>
  <c r="A283" i="1"/>
  <c r="A284" i="1"/>
  <c r="A285" i="1"/>
  <c r="A286" i="1"/>
  <c r="A287" i="1"/>
  <c r="S287" i="1" s="1"/>
  <c r="A288" i="1"/>
  <c r="A289" i="1"/>
  <c r="A290" i="1"/>
  <c r="C97" i="11"/>
  <c r="C231" i="11"/>
  <c r="C76" i="11"/>
  <c r="C9" i="11"/>
  <c r="C42" i="11"/>
  <c r="C208" i="11"/>
  <c r="C175" i="11"/>
  <c r="C181" i="11"/>
  <c r="C15" i="11"/>
  <c r="C38" i="11"/>
  <c r="C133" i="11"/>
  <c r="C238" i="11"/>
  <c r="C198" i="11"/>
  <c r="C18" i="11"/>
  <c r="C167" i="11"/>
  <c r="C254" i="11"/>
  <c r="C149" i="11"/>
  <c r="C145" i="11"/>
  <c r="C27" i="11"/>
  <c r="C11" i="11"/>
  <c r="C246" i="11"/>
  <c r="C195" i="11"/>
  <c r="C276" i="11"/>
  <c r="C110" i="11"/>
  <c r="C39" i="11"/>
  <c r="C177" i="11"/>
  <c r="C50" i="11"/>
  <c r="C49" i="11"/>
  <c r="C210" i="11"/>
  <c r="C127" i="11"/>
  <c r="C273" i="11"/>
  <c r="C268" i="11"/>
  <c r="C184" i="11"/>
  <c r="C172" i="11"/>
  <c r="C160" i="11"/>
  <c r="C222" i="11"/>
  <c r="C292" i="11"/>
  <c r="C262" i="11"/>
  <c r="C227" i="11"/>
  <c r="C12" i="11"/>
  <c r="C229" i="11"/>
  <c r="C123" i="11"/>
  <c r="C199" i="11"/>
  <c r="C186" i="11"/>
  <c r="C225" i="11"/>
  <c r="C43" i="11"/>
  <c r="C44" i="11"/>
  <c r="C233" i="11"/>
  <c r="C150" i="11"/>
  <c r="C144" i="11"/>
  <c r="C16" i="11"/>
  <c r="C260" i="11"/>
  <c r="C132" i="11"/>
  <c r="C176" i="11"/>
  <c r="C285" i="11"/>
  <c r="C179" i="11"/>
  <c r="C109" i="11"/>
  <c r="C250" i="11"/>
  <c r="C287" i="11"/>
  <c r="C54" i="11"/>
  <c r="C245" i="11"/>
  <c r="C166" i="11"/>
  <c r="C277" i="11"/>
  <c r="C79" i="11"/>
  <c r="C89" i="11"/>
  <c r="C8" i="11"/>
  <c r="C95" i="11"/>
  <c r="C67" i="11"/>
  <c r="C57" i="11"/>
  <c r="C275" i="11"/>
  <c r="C291" i="11"/>
  <c r="C279" i="11"/>
  <c r="C94" i="11"/>
  <c r="C100" i="11"/>
  <c r="C80" i="11"/>
  <c r="C259" i="11"/>
  <c r="C26" i="11"/>
  <c r="C92" i="11"/>
  <c r="C270" i="11"/>
  <c r="C91" i="11"/>
  <c r="C251" i="11"/>
  <c r="C63" i="11"/>
  <c r="C286" i="11"/>
  <c r="C59" i="11"/>
  <c r="C253" i="11"/>
  <c r="C215" i="11"/>
  <c r="C218" i="11"/>
  <c r="C102" i="11"/>
  <c r="C131" i="11"/>
  <c r="C193" i="11"/>
  <c r="C51" i="11"/>
  <c r="C241" i="11"/>
  <c r="C105" i="11"/>
  <c r="C196" i="11"/>
  <c r="C161" i="11"/>
  <c r="C28" i="11"/>
  <c r="C271" i="11"/>
  <c r="C45" i="11"/>
  <c r="C143" i="11"/>
  <c r="C211" i="11"/>
  <c r="C290" i="11"/>
  <c r="C267" i="11"/>
  <c r="C226" i="11"/>
  <c r="C146" i="11"/>
  <c r="C72" i="11"/>
  <c r="C75" i="11"/>
  <c r="C135" i="11"/>
  <c r="C288" i="11"/>
  <c r="C86" i="11"/>
  <c r="C23" i="11"/>
  <c r="C88" i="11"/>
  <c r="C266" i="11"/>
  <c r="C96" i="11"/>
  <c r="C40" i="11"/>
  <c r="C217" i="11"/>
  <c r="C264" i="11"/>
  <c r="C83" i="11"/>
  <c r="C214" i="11"/>
  <c r="C116" i="11"/>
  <c r="C234" i="11"/>
  <c r="C29" i="11"/>
  <c r="C164" i="11"/>
  <c r="C256" i="11"/>
  <c r="C61" i="11"/>
  <c r="C221" i="11"/>
  <c r="C190" i="11"/>
  <c r="C182" i="11"/>
  <c r="C281" i="11"/>
  <c r="C289" i="11"/>
  <c r="C24" i="11"/>
  <c r="C111" i="11"/>
  <c r="C220" i="11"/>
  <c r="C78" i="11"/>
  <c r="C243" i="11"/>
  <c r="C55" i="11"/>
  <c r="C47" i="11"/>
  <c r="C98" i="11"/>
  <c r="C71" i="11"/>
  <c r="C185" i="11"/>
  <c r="C223" i="11"/>
  <c r="C170" i="11"/>
  <c r="C219" i="11"/>
  <c r="C261" i="11"/>
  <c r="C242" i="11"/>
  <c r="C283" i="11"/>
  <c r="C151" i="11"/>
  <c r="C48" i="11"/>
  <c r="C117" i="11"/>
  <c r="C140" i="11"/>
  <c r="C20" i="11"/>
  <c r="C139" i="11"/>
  <c r="C119" i="11"/>
  <c r="C19" i="11"/>
  <c r="C148" i="11"/>
  <c r="C162" i="11"/>
  <c r="C204" i="11"/>
  <c r="C152" i="11"/>
  <c r="C10" i="11"/>
  <c r="C153" i="11"/>
  <c r="C192" i="11"/>
  <c r="C114" i="11"/>
  <c r="C107" i="11"/>
  <c r="C64" i="11"/>
  <c r="C200" i="11"/>
  <c r="C121" i="11"/>
  <c r="C124" i="11"/>
  <c r="C209" i="11"/>
  <c r="C278" i="11"/>
  <c r="C180" i="11"/>
  <c r="C37" i="11"/>
  <c r="C174" i="11"/>
  <c r="C257" i="11"/>
  <c r="C163" i="11"/>
  <c r="C113" i="11"/>
  <c r="C228" i="11"/>
  <c r="C269" i="11"/>
  <c r="C21" i="11"/>
  <c r="C99" i="11"/>
  <c r="C173" i="11"/>
  <c r="C101" i="11"/>
  <c r="C248" i="11"/>
  <c r="C158" i="11"/>
  <c r="C104" i="11"/>
  <c r="C247" i="11"/>
  <c r="C284" i="11"/>
  <c r="C188" i="11"/>
  <c r="C252" i="11"/>
  <c r="C56" i="11"/>
  <c r="C230" i="11"/>
  <c r="C169" i="11"/>
  <c r="C52" i="11"/>
  <c r="C34" i="11"/>
  <c r="C14" i="11"/>
  <c r="C129" i="11"/>
  <c r="C130" i="11"/>
  <c r="C60" i="11"/>
  <c r="C93" i="11"/>
  <c r="C280" i="11"/>
  <c r="C159" i="11"/>
  <c r="C90" i="11"/>
  <c r="C237" i="11"/>
  <c r="C46" i="11"/>
  <c r="C69" i="11"/>
  <c r="C73" i="11"/>
  <c r="C154" i="11"/>
  <c r="C258" i="11"/>
  <c r="C62" i="11"/>
  <c r="C126" i="11"/>
  <c r="C87" i="11"/>
  <c r="C265" i="11"/>
  <c r="C171" i="11"/>
  <c r="C236" i="11"/>
  <c r="C244" i="11"/>
  <c r="C197" i="11"/>
  <c r="C216" i="11"/>
  <c r="C249" i="11"/>
  <c r="C120" i="11"/>
  <c r="C178" i="11"/>
  <c r="C293" i="11"/>
  <c r="C165" i="11"/>
  <c r="C7" i="11"/>
  <c r="C212" i="11"/>
  <c r="C142" i="11"/>
  <c r="C187" i="11"/>
  <c r="C77" i="11"/>
  <c r="C66" i="11"/>
  <c r="C203" i="11"/>
  <c r="C147" i="11"/>
  <c r="C240" i="11"/>
  <c r="C239" i="11"/>
  <c r="C141" i="11"/>
  <c r="C263" i="11"/>
  <c r="C58" i="11"/>
  <c r="C205" i="11"/>
  <c r="C53" i="11"/>
  <c r="C68" i="11"/>
  <c r="C189" i="11"/>
  <c r="C25" i="11"/>
  <c r="C5" i="11"/>
  <c r="C36" i="11"/>
  <c r="C157" i="11"/>
  <c r="C138" i="11"/>
  <c r="C13" i="11"/>
  <c r="C30" i="11"/>
  <c r="C115" i="11"/>
  <c r="C137" i="11"/>
  <c r="C194" i="11"/>
  <c r="C282" i="11"/>
  <c r="C206" i="11"/>
  <c r="C65" i="11"/>
  <c r="C118" i="11"/>
  <c r="C168" i="11"/>
  <c r="C84" i="11"/>
  <c r="C112" i="11"/>
  <c r="C33" i="11"/>
  <c r="C122" i="11"/>
  <c r="C235" i="11"/>
  <c r="C232" i="11"/>
  <c r="C81" i="11"/>
  <c r="C155" i="11"/>
  <c r="C108" i="11"/>
  <c r="C6" i="11"/>
  <c r="C106" i="11"/>
  <c r="C128" i="11"/>
  <c r="C17" i="11"/>
  <c r="C32" i="11"/>
  <c r="C272" i="11"/>
  <c r="C74" i="11"/>
  <c r="C134" i="11"/>
  <c r="C274" i="11"/>
  <c r="C82" i="11"/>
  <c r="C156" i="11"/>
  <c r="C202" i="11"/>
  <c r="C183" i="11"/>
  <c r="C213" i="11"/>
  <c r="C41" i="11"/>
  <c r="C224" i="11"/>
  <c r="C31" i="11"/>
  <c r="C70" i="11"/>
  <c r="C201" i="11"/>
  <c r="C191" i="11"/>
  <c r="C103" i="11"/>
  <c r="C136" i="11"/>
  <c r="C85" i="11"/>
  <c r="C207" i="11"/>
  <c r="C125" i="11"/>
  <c r="C22" i="11"/>
  <c r="C255" i="11"/>
  <c r="C35" i="11"/>
  <c r="M7" i="1"/>
  <c r="N7" i="1" s="1"/>
  <c r="M8" i="1"/>
  <c r="M15" i="1"/>
  <c r="M16" i="1"/>
  <c r="M24" i="1"/>
  <c r="M25" i="1"/>
  <c r="N25" i="1" s="1"/>
  <c r="M32" i="1"/>
  <c r="M33" i="1"/>
  <c r="M40" i="1"/>
  <c r="M41" i="1"/>
  <c r="N41" i="1" s="1"/>
  <c r="M48" i="1"/>
  <c r="M49" i="1"/>
  <c r="M56" i="1"/>
  <c r="M57" i="1"/>
  <c r="N57" i="1" s="1"/>
  <c r="O57" i="1" s="1"/>
  <c r="M64" i="1"/>
  <c r="M65" i="1"/>
  <c r="M72" i="1"/>
  <c r="M73" i="1"/>
  <c r="N73" i="1" s="1"/>
  <c r="M81" i="1"/>
  <c r="M89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4" i="1"/>
  <c r="K275" i="1"/>
  <c r="K276" i="1"/>
  <c r="K277" i="1"/>
  <c r="K278" i="1"/>
  <c r="K279" i="1"/>
  <c r="K280" i="1"/>
  <c r="K282" i="1"/>
  <c r="K283" i="1"/>
  <c r="K284" i="1"/>
  <c r="K285" i="1"/>
  <c r="K286" i="1"/>
  <c r="K287" i="1"/>
  <c r="K288" i="1"/>
  <c r="K290" i="1"/>
  <c r="K3" i="6"/>
  <c r="L3" i="6"/>
  <c r="M3" i="6"/>
  <c r="N3" i="6"/>
  <c r="K4" i="6"/>
  <c r="L4" i="6"/>
  <c r="M4" i="6"/>
  <c r="N4" i="6" s="1"/>
  <c r="K5" i="6"/>
  <c r="L5" i="6"/>
  <c r="M5" i="6"/>
  <c r="N5" i="6"/>
  <c r="K6" i="6"/>
  <c r="L6" i="6"/>
  <c r="M6" i="6"/>
  <c r="N6" i="6"/>
  <c r="K7" i="6"/>
  <c r="L7" i="6"/>
  <c r="M7" i="6"/>
  <c r="N7" i="6"/>
  <c r="K8" i="6"/>
  <c r="L8" i="6"/>
  <c r="M8" i="6"/>
  <c r="N8" i="6"/>
  <c r="K9" i="6"/>
  <c r="L9" i="6"/>
  <c r="M9" i="6"/>
  <c r="N9" i="6"/>
  <c r="K10" i="6"/>
  <c r="L10" i="6"/>
  <c r="M10" i="6"/>
  <c r="N10" i="6"/>
  <c r="K11" i="6"/>
  <c r="L11" i="6"/>
  <c r="M11" i="6"/>
  <c r="N11" i="6"/>
  <c r="K12" i="6"/>
  <c r="L12" i="6"/>
  <c r="M12" i="6"/>
  <c r="N12" i="6"/>
  <c r="K13" i="6"/>
  <c r="L13" i="6"/>
  <c r="M13" i="6"/>
  <c r="N13" i="6"/>
  <c r="K14" i="6"/>
  <c r="L14" i="6"/>
  <c r="M14" i="6"/>
  <c r="N14" i="6"/>
  <c r="K15" i="6"/>
  <c r="L15" i="6"/>
  <c r="M15" i="6"/>
  <c r="N15" i="6"/>
  <c r="K16" i="6"/>
  <c r="L16" i="6"/>
  <c r="M16" i="6"/>
  <c r="N16" i="6"/>
  <c r="K17" i="6"/>
  <c r="L17" i="6"/>
  <c r="M17" i="6"/>
  <c r="N17" i="6"/>
  <c r="K18" i="6"/>
  <c r="L18" i="6"/>
  <c r="M18" i="6"/>
  <c r="N18" i="6"/>
  <c r="K19" i="6"/>
  <c r="L19" i="6"/>
  <c r="M19" i="6"/>
  <c r="N19" i="6"/>
  <c r="K20" i="6"/>
  <c r="L20" i="6"/>
  <c r="M20" i="6"/>
  <c r="N20" i="6"/>
  <c r="K21" i="6"/>
  <c r="L21" i="6"/>
  <c r="M21" i="6"/>
  <c r="N21" i="6"/>
  <c r="K22" i="6"/>
  <c r="L22" i="6"/>
  <c r="M22" i="6"/>
  <c r="N22" i="6"/>
  <c r="K23" i="6"/>
  <c r="L23" i="6"/>
  <c r="M23" i="6"/>
  <c r="N23" i="6"/>
  <c r="K24" i="6"/>
  <c r="L24" i="6"/>
  <c r="M24" i="6"/>
  <c r="N24" i="6"/>
  <c r="K25" i="6"/>
  <c r="L25" i="6"/>
  <c r="M25" i="6"/>
  <c r="N25" i="6"/>
  <c r="K26" i="6"/>
  <c r="L26" i="6"/>
  <c r="M26" i="6"/>
  <c r="N26" i="6"/>
  <c r="K27" i="6"/>
  <c r="L27" i="6"/>
  <c r="M27" i="6"/>
  <c r="N27" i="6"/>
  <c r="K28" i="6"/>
  <c r="L28" i="6"/>
  <c r="M28" i="6"/>
  <c r="N28" i="6"/>
  <c r="K29" i="6"/>
  <c r="L29" i="6"/>
  <c r="M29" i="6"/>
  <c r="N29" i="6"/>
  <c r="K30" i="6"/>
  <c r="L30" i="6"/>
  <c r="M30" i="6"/>
  <c r="N30" i="6"/>
  <c r="K31" i="6"/>
  <c r="L31" i="6"/>
  <c r="M31" i="6"/>
  <c r="N31" i="6"/>
  <c r="K32" i="6"/>
  <c r="L32" i="6"/>
  <c r="M32" i="6"/>
  <c r="N32" i="6"/>
  <c r="K33" i="6"/>
  <c r="L33" i="6"/>
  <c r="M33" i="6"/>
  <c r="N33" i="6"/>
  <c r="K34" i="6"/>
  <c r="L34" i="6"/>
  <c r="M34" i="6"/>
  <c r="N34" i="6"/>
  <c r="K35" i="6"/>
  <c r="L35" i="6"/>
  <c r="M35" i="6"/>
  <c r="N35" i="6"/>
  <c r="K36" i="6"/>
  <c r="L36" i="6"/>
  <c r="M36" i="6"/>
  <c r="N36" i="6"/>
  <c r="K37" i="6"/>
  <c r="L37" i="6"/>
  <c r="M37" i="6"/>
  <c r="N37" i="6"/>
  <c r="K38" i="6"/>
  <c r="L38" i="6"/>
  <c r="M38" i="6"/>
  <c r="N38" i="6"/>
  <c r="K39" i="6"/>
  <c r="L39" i="6"/>
  <c r="M39" i="6"/>
  <c r="N39" i="6"/>
  <c r="K40" i="6"/>
  <c r="L40" i="6"/>
  <c r="M40" i="6"/>
  <c r="N40" i="6"/>
  <c r="K41" i="6"/>
  <c r="L41" i="6"/>
  <c r="M41" i="6"/>
  <c r="N41" i="6"/>
  <c r="K42" i="6"/>
  <c r="L42" i="6"/>
  <c r="M42" i="6"/>
  <c r="N42" i="6"/>
  <c r="K43" i="6"/>
  <c r="L43" i="6"/>
  <c r="M43" i="6"/>
  <c r="N43" i="6"/>
  <c r="K44" i="6"/>
  <c r="L44" i="6"/>
  <c r="M44" i="6"/>
  <c r="N44" i="6"/>
  <c r="K45" i="6"/>
  <c r="L45" i="6"/>
  <c r="M45" i="6"/>
  <c r="N45" i="6"/>
  <c r="K46" i="6"/>
  <c r="L46" i="6"/>
  <c r="M46" i="6"/>
  <c r="N46" i="6"/>
  <c r="K47" i="6"/>
  <c r="L47" i="6"/>
  <c r="M47" i="6"/>
  <c r="N47" i="6"/>
  <c r="K48" i="6"/>
  <c r="L48" i="6"/>
  <c r="M48" i="6"/>
  <c r="N48" i="6"/>
  <c r="K49" i="6"/>
  <c r="L49" i="6"/>
  <c r="M49" i="6"/>
  <c r="N49" i="6"/>
  <c r="K50" i="6"/>
  <c r="L50" i="6"/>
  <c r="M50" i="6"/>
  <c r="N50" i="6"/>
  <c r="K51" i="6"/>
  <c r="L51" i="6"/>
  <c r="M51" i="6"/>
  <c r="N51" i="6"/>
  <c r="K52" i="6"/>
  <c r="L52" i="6"/>
  <c r="M52" i="6"/>
  <c r="N52" i="6"/>
  <c r="K53" i="6"/>
  <c r="L53" i="6"/>
  <c r="M53" i="6"/>
  <c r="N53" i="6"/>
  <c r="K54" i="6"/>
  <c r="L54" i="6"/>
  <c r="M54" i="6"/>
  <c r="N54" i="6"/>
  <c r="K55" i="6"/>
  <c r="L55" i="6"/>
  <c r="M55" i="6"/>
  <c r="N55" i="6"/>
  <c r="K56" i="6"/>
  <c r="L56" i="6"/>
  <c r="M56" i="6"/>
  <c r="N56" i="6"/>
  <c r="K57" i="6"/>
  <c r="L57" i="6"/>
  <c r="M57" i="6"/>
  <c r="N57" i="6"/>
  <c r="K58" i="6"/>
  <c r="L58" i="6"/>
  <c r="M58" i="6"/>
  <c r="N58" i="6"/>
  <c r="K59" i="6"/>
  <c r="L59" i="6"/>
  <c r="M59" i="6"/>
  <c r="N59" i="6"/>
  <c r="K60" i="6"/>
  <c r="L60" i="6"/>
  <c r="M60" i="6"/>
  <c r="N60" i="6"/>
  <c r="K61" i="6"/>
  <c r="L61" i="6"/>
  <c r="M61" i="6"/>
  <c r="N61" i="6"/>
  <c r="K62" i="6"/>
  <c r="L62" i="6"/>
  <c r="M62" i="6"/>
  <c r="N62" i="6"/>
  <c r="K63" i="6"/>
  <c r="L63" i="6"/>
  <c r="M63" i="6"/>
  <c r="N63" i="6"/>
  <c r="K64" i="6"/>
  <c r="L64" i="6"/>
  <c r="M64" i="6"/>
  <c r="N64" i="6"/>
  <c r="K65" i="6"/>
  <c r="L65" i="6"/>
  <c r="M65" i="6"/>
  <c r="N65" i="6"/>
  <c r="K66" i="6"/>
  <c r="L66" i="6"/>
  <c r="M66" i="6"/>
  <c r="N66" i="6"/>
  <c r="K67" i="6"/>
  <c r="L67" i="6"/>
  <c r="M67" i="6"/>
  <c r="N67" i="6"/>
  <c r="K68" i="6"/>
  <c r="L68" i="6"/>
  <c r="M68" i="6"/>
  <c r="N68" i="6"/>
  <c r="K69" i="6"/>
  <c r="L69" i="6"/>
  <c r="M69" i="6"/>
  <c r="N69" i="6"/>
  <c r="K70" i="6"/>
  <c r="L70" i="6"/>
  <c r="M70" i="6"/>
  <c r="N70" i="6"/>
  <c r="K71" i="6"/>
  <c r="L71" i="6"/>
  <c r="M71" i="6"/>
  <c r="N71" i="6"/>
  <c r="K72" i="6"/>
  <c r="L72" i="6"/>
  <c r="M72" i="6"/>
  <c r="N72" i="6"/>
  <c r="K73" i="6"/>
  <c r="L73" i="6"/>
  <c r="M73" i="6"/>
  <c r="N73" i="6"/>
  <c r="K74" i="6"/>
  <c r="L74" i="6"/>
  <c r="M74" i="6"/>
  <c r="N74" i="6"/>
  <c r="K75" i="6"/>
  <c r="L75" i="6"/>
  <c r="M75" i="6"/>
  <c r="N75" i="6"/>
  <c r="K76" i="6"/>
  <c r="L76" i="6"/>
  <c r="M76" i="6"/>
  <c r="N76" i="6"/>
  <c r="K77" i="6"/>
  <c r="L77" i="6"/>
  <c r="M77" i="6"/>
  <c r="N77" i="6"/>
  <c r="K78" i="6"/>
  <c r="L78" i="6"/>
  <c r="M78" i="6"/>
  <c r="N78" i="6"/>
  <c r="K79" i="6"/>
  <c r="L79" i="6"/>
  <c r="M79" i="6"/>
  <c r="N79" i="6"/>
  <c r="K80" i="6"/>
  <c r="L80" i="6"/>
  <c r="M80" i="6"/>
  <c r="N80" i="6"/>
  <c r="K81" i="6"/>
  <c r="L81" i="6"/>
  <c r="M81" i="6"/>
  <c r="N81" i="6"/>
  <c r="K82" i="6"/>
  <c r="L82" i="6"/>
  <c r="M82" i="6"/>
  <c r="N82" i="6"/>
  <c r="K83" i="6"/>
  <c r="L83" i="6"/>
  <c r="M83" i="6"/>
  <c r="N83" i="6"/>
  <c r="K84" i="6"/>
  <c r="L84" i="6"/>
  <c r="M84" i="6"/>
  <c r="N84" i="6"/>
  <c r="K85" i="6"/>
  <c r="L85" i="6"/>
  <c r="M85" i="6"/>
  <c r="N85" i="6"/>
  <c r="K86" i="6"/>
  <c r="L86" i="6"/>
  <c r="M86" i="6"/>
  <c r="N86" i="6"/>
  <c r="K87" i="6"/>
  <c r="L87" i="6"/>
  <c r="M87" i="6"/>
  <c r="N87" i="6"/>
  <c r="K88" i="6"/>
  <c r="L88" i="6"/>
  <c r="M88" i="6"/>
  <c r="N88" i="6"/>
  <c r="K89" i="6"/>
  <c r="L89" i="6"/>
  <c r="M89" i="6"/>
  <c r="N89" i="6"/>
  <c r="K90" i="6"/>
  <c r="L90" i="6"/>
  <c r="M90" i="6"/>
  <c r="N90" i="6"/>
  <c r="K91" i="6"/>
  <c r="L91" i="6"/>
  <c r="M91" i="6"/>
  <c r="N91" i="6"/>
  <c r="K92" i="6"/>
  <c r="L92" i="6"/>
  <c r="M92" i="6"/>
  <c r="N92" i="6"/>
  <c r="K93" i="6"/>
  <c r="L93" i="6"/>
  <c r="M93" i="6"/>
  <c r="N93" i="6"/>
  <c r="K94" i="6"/>
  <c r="L94" i="6"/>
  <c r="M94" i="6"/>
  <c r="N94" i="6"/>
  <c r="K95" i="6"/>
  <c r="L95" i="6"/>
  <c r="M95" i="6"/>
  <c r="N95" i="6"/>
  <c r="K96" i="6"/>
  <c r="L96" i="6"/>
  <c r="M96" i="6"/>
  <c r="N96" i="6"/>
  <c r="K97" i="6"/>
  <c r="L97" i="6"/>
  <c r="M97" i="6"/>
  <c r="N97" i="6"/>
  <c r="K98" i="6"/>
  <c r="L98" i="6"/>
  <c r="M98" i="6"/>
  <c r="N98" i="6"/>
  <c r="K99" i="6"/>
  <c r="L99" i="6"/>
  <c r="M99" i="6"/>
  <c r="N99" i="6"/>
  <c r="K100" i="6"/>
  <c r="L100" i="6"/>
  <c r="M100" i="6"/>
  <c r="N100" i="6"/>
  <c r="K101" i="6"/>
  <c r="L101" i="6"/>
  <c r="M101" i="6"/>
  <c r="N101" i="6"/>
  <c r="K102" i="6"/>
  <c r="L102" i="6"/>
  <c r="M102" i="6"/>
  <c r="N102" i="6"/>
  <c r="K103" i="6"/>
  <c r="L103" i="6"/>
  <c r="M103" i="6"/>
  <c r="N103" i="6"/>
  <c r="K104" i="6"/>
  <c r="L104" i="6"/>
  <c r="M104" i="6"/>
  <c r="N104" i="6"/>
  <c r="K105" i="6"/>
  <c r="L105" i="6"/>
  <c r="M105" i="6"/>
  <c r="N105" i="6"/>
  <c r="K106" i="6"/>
  <c r="L106" i="6"/>
  <c r="M106" i="6"/>
  <c r="N106" i="6"/>
  <c r="K107" i="6"/>
  <c r="L107" i="6"/>
  <c r="M107" i="6"/>
  <c r="N107" i="6"/>
  <c r="K108" i="6"/>
  <c r="L108" i="6"/>
  <c r="M108" i="6"/>
  <c r="N108" i="6"/>
  <c r="K109" i="6"/>
  <c r="L109" i="6"/>
  <c r="M109" i="6"/>
  <c r="N109" i="6"/>
  <c r="K110" i="6"/>
  <c r="L110" i="6"/>
  <c r="M110" i="6"/>
  <c r="N110" i="6"/>
  <c r="K111" i="6"/>
  <c r="L111" i="6"/>
  <c r="M111" i="6"/>
  <c r="N111" i="6"/>
  <c r="K112" i="6"/>
  <c r="L112" i="6"/>
  <c r="M112" i="6"/>
  <c r="N112" i="6"/>
  <c r="K113" i="6"/>
  <c r="L113" i="6"/>
  <c r="M113" i="6"/>
  <c r="N113" i="6"/>
  <c r="K114" i="6"/>
  <c r="L114" i="6"/>
  <c r="M114" i="6"/>
  <c r="N114" i="6"/>
  <c r="K115" i="6"/>
  <c r="L115" i="6"/>
  <c r="M115" i="6"/>
  <c r="N115" i="6"/>
  <c r="K116" i="6"/>
  <c r="L116" i="6"/>
  <c r="M116" i="6"/>
  <c r="N116" i="6"/>
  <c r="K117" i="6"/>
  <c r="L117" i="6"/>
  <c r="M117" i="6"/>
  <c r="N117" i="6"/>
  <c r="K118" i="6"/>
  <c r="L118" i="6"/>
  <c r="M118" i="6"/>
  <c r="N118" i="6"/>
  <c r="K119" i="6"/>
  <c r="L119" i="6"/>
  <c r="M119" i="6"/>
  <c r="N119" i="6"/>
  <c r="K120" i="6"/>
  <c r="L120" i="6"/>
  <c r="M120" i="6"/>
  <c r="N120" i="6"/>
  <c r="K121" i="6"/>
  <c r="L121" i="6"/>
  <c r="M121" i="6"/>
  <c r="N121" i="6"/>
  <c r="K122" i="6"/>
  <c r="L122" i="6"/>
  <c r="M122" i="6"/>
  <c r="N122" i="6"/>
  <c r="K123" i="6"/>
  <c r="L123" i="6"/>
  <c r="M123" i="6"/>
  <c r="N123" i="6"/>
  <c r="K124" i="6"/>
  <c r="L124" i="6"/>
  <c r="M124" i="6"/>
  <c r="N124" i="6"/>
  <c r="K125" i="6"/>
  <c r="L125" i="6"/>
  <c r="M125" i="6"/>
  <c r="N125" i="6"/>
  <c r="K126" i="6"/>
  <c r="L126" i="6"/>
  <c r="M126" i="6"/>
  <c r="N126" i="6"/>
  <c r="K127" i="6"/>
  <c r="L127" i="6"/>
  <c r="M127" i="6"/>
  <c r="N127" i="6"/>
  <c r="K128" i="6"/>
  <c r="L128" i="6"/>
  <c r="M128" i="6"/>
  <c r="N128" i="6"/>
  <c r="K129" i="6"/>
  <c r="L129" i="6"/>
  <c r="M129" i="6"/>
  <c r="N129" i="6"/>
  <c r="K130" i="6"/>
  <c r="L130" i="6"/>
  <c r="M130" i="6"/>
  <c r="N130" i="6"/>
  <c r="K131" i="6"/>
  <c r="L131" i="6"/>
  <c r="M131" i="6"/>
  <c r="N131" i="6"/>
  <c r="K132" i="6"/>
  <c r="L132" i="6"/>
  <c r="M132" i="6"/>
  <c r="N132" i="6"/>
  <c r="K133" i="6"/>
  <c r="L133" i="6"/>
  <c r="M133" i="6"/>
  <c r="N133" i="6"/>
  <c r="K134" i="6"/>
  <c r="L134" i="6"/>
  <c r="M134" i="6"/>
  <c r="N134" i="6" s="1"/>
  <c r="K135" i="6"/>
  <c r="L135" i="6"/>
  <c r="M135" i="6"/>
  <c r="N135" i="6"/>
  <c r="K136" i="6"/>
  <c r="L136" i="6"/>
  <c r="M136" i="6"/>
  <c r="N136" i="6" s="1"/>
  <c r="K137" i="6"/>
  <c r="L137" i="6"/>
  <c r="M137" i="6"/>
  <c r="N137" i="6"/>
  <c r="K138" i="6"/>
  <c r="L138" i="6"/>
  <c r="M138" i="6"/>
  <c r="N138" i="6" s="1"/>
  <c r="K139" i="6"/>
  <c r="L139" i="6"/>
  <c r="M139" i="6"/>
  <c r="N139" i="6"/>
  <c r="K140" i="6"/>
  <c r="L140" i="6"/>
  <c r="M140" i="6"/>
  <c r="N140" i="6" s="1"/>
  <c r="K141" i="6"/>
  <c r="L141" i="6"/>
  <c r="M141" i="6"/>
  <c r="N141" i="6"/>
  <c r="K142" i="6"/>
  <c r="L142" i="6"/>
  <c r="M142" i="6"/>
  <c r="N142" i="6" s="1"/>
  <c r="K143" i="6"/>
  <c r="L143" i="6"/>
  <c r="M143" i="6"/>
  <c r="N143" i="6"/>
  <c r="K144" i="6"/>
  <c r="L144" i="6"/>
  <c r="M144" i="6"/>
  <c r="N144" i="6" s="1"/>
  <c r="K145" i="6"/>
  <c r="L145" i="6"/>
  <c r="M145" i="6"/>
  <c r="N145" i="6"/>
  <c r="K146" i="6"/>
  <c r="L146" i="6"/>
  <c r="M146" i="6"/>
  <c r="N146" i="6" s="1"/>
  <c r="K147" i="6"/>
  <c r="L147" i="6"/>
  <c r="M147" i="6"/>
  <c r="N147" i="6"/>
  <c r="K148" i="6"/>
  <c r="L148" i="6"/>
  <c r="M148" i="6"/>
  <c r="N148" i="6" s="1"/>
  <c r="K149" i="6"/>
  <c r="L149" i="6"/>
  <c r="M149" i="6"/>
  <c r="N149" i="6"/>
  <c r="K150" i="6"/>
  <c r="L150" i="6"/>
  <c r="M150" i="6"/>
  <c r="N150" i="6" s="1"/>
  <c r="K151" i="6"/>
  <c r="L151" i="6"/>
  <c r="M151" i="6"/>
  <c r="N151" i="6"/>
  <c r="K152" i="6"/>
  <c r="L152" i="6"/>
  <c r="M152" i="6"/>
  <c r="N152" i="6" s="1"/>
  <c r="K153" i="6"/>
  <c r="L153" i="6"/>
  <c r="M153" i="6"/>
  <c r="N153" i="6"/>
  <c r="K154" i="6"/>
  <c r="L154" i="6"/>
  <c r="M154" i="6"/>
  <c r="N154" i="6" s="1"/>
  <c r="K155" i="6"/>
  <c r="L155" i="6"/>
  <c r="M155" i="6"/>
  <c r="N155" i="6"/>
  <c r="K156" i="6"/>
  <c r="L156" i="6"/>
  <c r="M156" i="6"/>
  <c r="N156" i="6" s="1"/>
  <c r="K157" i="6"/>
  <c r="L157" i="6"/>
  <c r="M157" i="6"/>
  <c r="N157" i="6"/>
  <c r="K158" i="6"/>
  <c r="L158" i="6"/>
  <c r="M158" i="6"/>
  <c r="N158" i="6" s="1"/>
  <c r="K159" i="6"/>
  <c r="L159" i="6"/>
  <c r="M159" i="6"/>
  <c r="N159" i="6"/>
  <c r="K160" i="6"/>
  <c r="L160" i="6"/>
  <c r="M160" i="6"/>
  <c r="N160" i="6" s="1"/>
  <c r="K161" i="6"/>
  <c r="L161" i="6"/>
  <c r="M161" i="6"/>
  <c r="N161" i="6"/>
  <c r="K162" i="6"/>
  <c r="L162" i="6"/>
  <c r="M162" i="6"/>
  <c r="N162" i="6" s="1"/>
  <c r="K163" i="6"/>
  <c r="L163" i="6"/>
  <c r="M163" i="6"/>
  <c r="N163" i="6"/>
  <c r="K164" i="6"/>
  <c r="L164" i="6"/>
  <c r="M164" i="6"/>
  <c r="N164" i="6" s="1"/>
  <c r="K165" i="6"/>
  <c r="L165" i="6"/>
  <c r="M165" i="6"/>
  <c r="N165" i="6"/>
  <c r="K166" i="6"/>
  <c r="L166" i="6"/>
  <c r="M166" i="6"/>
  <c r="N166" i="6" s="1"/>
  <c r="K167" i="6"/>
  <c r="L167" i="6"/>
  <c r="M167" i="6"/>
  <c r="N167" i="6"/>
  <c r="K168" i="6"/>
  <c r="L168" i="6"/>
  <c r="M168" i="6"/>
  <c r="N168" i="6" s="1"/>
  <c r="K169" i="6"/>
  <c r="L169" i="6"/>
  <c r="M169" i="6"/>
  <c r="N169" i="6"/>
  <c r="K170" i="6"/>
  <c r="L170" i="6"/>
  <c r="M170" i="6"/>
  <c r="N170" i="6" s="1"/>
  <c r="K171" i="6"/>
  <c r="L171" i="6"/>
  <c r="M171" i="6"/>
  <c r="N171" i="6"/>
  <c r="K172" i="6"/>
  <c r="L172" i="6"/>
  <c r="M172" i="6"/>
  <c r="N172" i="6" s="1"/>
  <c r="K173" i="6"/>
  <c r="L173" i="6"/>
  <c r="M173" i="6"/>
  <c r="N173" i="6"/>
  <c r="K174" i="6"/>
  <c r="L174" i="6"/>
  <c r="M174" i="6"/>
  <c r="N174" i="6" s="1"/>
  <c r="K175" i="6"/>
  <c r="L175" i="6"/>
  <c r="M175" i="6"/>
  <c r="N175" i="6"/>
  <c r="K176" i="6"/>
  <c r="L176" i="6"/>
  <c r="M176" i="6"/>
  <c r="N176" i="6" s="1"/>
  <c r="K177" i="6"/>
  <c r="L177" i="6"/>
  <c r="M177" i="6"/>
  <c r="N177" i="6"/>
  <c r="K178" i="6"/>
  <c r="L178" i="6"/>
  <c r="M178" i="6"/>
  <c r="N178" i="6" s="1"/>
  <c r="K179" i="6"/>
  <c r="L179" i="6"/>
  <c r="M179" i="6"/>
  <c r="N179" i="6"/>
  <c r="K180" i="6"/>
  <c r="L180" i="6"/>
  <c r="M180" i="6"/>
  <c r="N180" i="6" s="1"/>
  <c r="K181" i="6"/>
  <c r="L181" i="6"/>
  <c r="M181" i="6"/>
  <c r="N181" i="6"/>
  <c r="K182" i="6"/>
  <c r="L182" i="6"/>
  <c r="M182" i="6"/>
  <c r="N182" i="6" s="1"/>
  <c r="K183" i="6"/>
  <c r="L183" i="6"/>
  <c r="M183" i="6"/>
  <c r="N183" i="6"/>
  <c r="K184" i="6"/>
  <c r="L184" i="6"/>
  <c r="M184" i="6"/>
  <c r="N184" i="6" s="1"/>
  <c r="K185" i="6"/>
  <c r="L185" i="6"/>
  <c r="M185" i="6"/>
  <c r="N185" i="6"/>
  <c r="K186" i="6"/>
  <c r="L186" i="6"/>
  <c r="M186" i="6"/>
  <c r="N186" i="6" s="1"/>
  <c r="K187" i="6"/>
  <c r="L187" i="6"/>
  <c r="M187" i="6"/>
  <c r="N187" i="6"/>
  <c r="K188" i="6"/>
  <c r="L188" i="6"/>
  <c r="M188" i="6"/>
  <c r="N188" i="6" s="1"/>
  <c r="K189" i="6"/>
  <c r="L189" i="6"/>
  <c r="M189" i="6"/>
  <c r="N189" i="6"/>
  <c r="K190" i="6"/>
  <c r="L190" i="6"/>
  <c r="M190" i="6"/>
  <c r="N190" i="6" s="1"/>
  <c r="K191" i="6"/>
  <c r="L191" i="6"/>
  <c r="M191" i="6"/>
  <c r="N191" i="6"/>
  <c r="K192" i="6"/>
  <c r="L192" i="6"/>
  <c r="M192" i="6"/>
  <c r="N192" i="6" s="1"/>
  <c r="K193" i="6"/>
  <c r="L193" i="6"/>
  <c r="M193" i="6"/>
  <c r="N193" i="6"/>
  <c r="K194" i="6"/>
  <c r="L194" i="6"/>
  <c r="M194" i="6"/>
  <c r="N194" i="6" s="1"/>
  <c r="K195" i="6"/>
  <c r="L195" i="6"/>
  <c r="M195" i="6"/>
  <c r="N195" i="6"/>
  <c r="K196" i="6"/>
  <c r="L196" i="6"/>
  <c r="M196" i="6"/>
  <c r="N196" i="6" s="1"/>
  <c r="K197" i="6"/>
  <c r="L197" i="6"/>
  <c r="M197" i="6"/>
  <c r="N197" i="6"/>
  <c r="K198" i="6"/>
  <c r="L198" i="6"/>
  <c r="M198" i="6"/>
  <c r="N198" i="6" s="1"/>
  <c r="K199" i="6"/>
  <c r="L199" i="6"/>
  <c r="M199" i="6"/>
  <c r="N199" i="6"/>
  <c r="K200" i="6"/>
  <c r="L200" i="6"/>
  <c r="M200" i="6"/>
  <c r="N200" i="6" s="1"/>
  <c r="K201" i="6"/>
  <c r="L201" i="6"/>
  <c r="M201" i="6"/>
  <c r="N201" i="6"/>
  <c r="K202" i="6"/>
  <c r="L202" i="6"/>
  <c r="M202" i="6"/>
  <c r="N202" i="6" s="1"/>
  <c r="K203" i="6"/>
  <c r="L203" i="6"/>
  <c r="M203" i="6"/>
  <c r="N203" i="6"/>
  <c r="K204" i="6"/>
  <c r="L204" i="6"/>
  <c r="M204" i="6"/>
  <c r="N204" i="6" s="1"/>
  <c r="K205" i="6"/>
  <c r="L205" i="6"/>
  <c r="M205" i="6"/>
  <c r="N205" i="6"/>
  <c r="K206" i="6"/>
  <c r="L206" i="6"/>
  <c r="M206" i="6"/>
  <c r="N206" i="6" s="1"/>
  <c r="K207" i="6"/>
  <c r="L207" i="6"/>
  <c r="M207" i="6"/>
  <c r="N207" i="6"/>
  <c r="K208" i="6"/>
  <c r="L208" i="6"/>
  <c r="M208" i="6"/>
  <c r="N208" i="6" s="1"/>
  <c r="K209" i="6"/>
  <c r="L209" i="6"/>
  <c r="M209" i="6"/>
  <c r="N209" i="6"/>
  <c r="K210" i="6"/>
  <c r="L210" i="6"/>
  <c r="M210" i="6"/>
  <c r="N210" i="6" s="1"/>
  <c r="K211" i="6"/>
  <c r="L211" i="6"/>
  <c r="M211" i="6"/>
  <c r="N211" i="6"/>
  <c r="K212" i="6"/>
  <c r="L212" i="6"/>
  <c r="M212" i="6"/>
  <c r="N212" i="6" s="1"/>
  <c r="K213" i="6"/>
  <c r="L213" i="6"/>
  <c r="M213" i="6"/>
  <c r="N213" i="6"/>
  <c r="K214" i="6"/>
  <c r="L214" i="6"/>
  <c r="M214" i="6"/>
  <c r="N214" i="6" s="1"/>
  <c r="K215" i="6"/>
  <c r="L215" i="6"/>
  <c r="M215" i="6"/>
  <c r="N215" i="6"/>
  <c r="K216" i="6"/>
  <c r="L216" i="6"/>
  <c r="M216" i="6"/>
  <c r="N216" i="6" s="1"/>
  <c r="K217" i="6"/>
  <c r="L217" i="6"/>
  <c r="M217" i="6"/>
  <c r="N217" i="6"/>
  <c r="K218" i="6"/>
  <c r="L218" i="6"/>
  <c r="M218" i="6"/>
  <c r="N218" i="6" s="1"/>
  <c r="K219" i="6"/>
  <c r="L219" i="6"/>
  <c r="M219" i="6"/>
  <c r="N219" i="6"/>
  <c r="K220" i="6"/>
  <c r="L220" i="6"/>
  <c r="M220" i="6"/>
  <c r="N220" i="6" s="1"/>
  <c r="K221" i="6"/>
  <c r="L221" i="6"/>
  <c r="M221" i="6"/>
  <c r="N221" i="6"/>
  <c r="K222" i="6"/>
  <c r="L222" i="6"/>
  <c r="M222" i="6"/>
  <c r="N222" i="6" s="1"/>
  <c r="K223" i="6"/>
  <c r="L223" i="6"/>
  <c r="M223" i="6"/>
  <c r="N223" i="6"/>
  <c r="K224" i="6"/>
  <c r="L224" i="6"/>
  <c r="M224" i="6"/>
  <c r="N224" i="6" s="1"/>
  <c r="K225" i="6"/>
  <c r="L225" i="6"/>
  <c r="M225" i="6"/>
  <c r="N225" i="6"/>
  <c r="K226" i="6"/>
  <c r="L226" i="6"/>
  <c r="M226" i="6"/>
  <c r="N226" i="6" s="1"/>
  <c r="K227" i="6"/>
  <c r="L227" i="6"/>
  <c r="M227" i="6"/>
  <c r="N227" i="6"/>
  <c r="K228" i="6"/>
  <c r="L228" i="6"/>
  <c r="M228" i="6"/>
  <c r="N228" i="6" s="1"/>
  <c r="K229" i="6"/>
  <c r="L229" i="6"/>
  <c r="M229" i="6"/>
  <c r="N229" i="6"/>
  <c r="K230" i="6"/>
  <c r="L230" i="6"/>
  <c r="M230" i="6"/>
  <c r="N230" i="6" s="1"/>
  <c r="K231" i="6"/>
  <c r="L231" i="6"/>
  <c r="M231" i="6"/>
  <c r="N231" i="6"/>
  <c r="K232" i="6"/>
  <c r="L232" i="6"/>
  <c r="M232" i="6"/>
  <c r="N232" i="6" s="1"/>
  <c r="K233" i="6"/>
  <c r="L233" i="6"/>
  <c r="M233" i="6"/>
  <c r="N233" i="6"/>
  <c r="K234" i="6"/>
  <c r="L234" i="6"/>
  <c r="M234" i="6"/>
  <c r="N234" i="6" s="1"/>
  <c r="K235" i="6"/>
  <c r="L235" i="6"/>
  <c r="M235" i="6"/>
  <c r="N235" i="6"/>
  <c r="K236" i="6"/>
  <c r="L236" i="6"/>
  <c r="M236" i="6"/>
  <c r="N236" i="6" s="1"/>
  <c r="K237" i="6"/>
  <c r="L237" i="6"/>
  <c r="M237" i="6"/>
  <c r="N237" i="6"/>
  <c r="K238" i="6"/>
  <c r="L238" i="6"/>
  <c r="M238" i="6"/>
  <c r="N238" i="6" s="1"/>
  <c r="K239" i="6"/>
  <c r="L239" i="6"/>
  <c r="M239" i="6"/>
  <c r="N239" i="6"/>
  <c r="K240" i="6"/>
  <c r="L240" i="6"/>
  <c r="M240" i="6"/>
  <c r="N240" i="6" s="1"/>
  <c r="K241" i="6"/>
  <c r="L241" i="6"/>
  <c r="M241" i="6"/>
  <c r="N241" i="6"/>
  <c r="K242" i="6"/>
  <c r="L242" i="6"/>
  <c r="M242" i="6"/>
  <c r="N242" i="6" s="1"/>
  <c r="K243" i="6"/>
  <c r="L243" i="6"/>
  <c r="M243" i="6"/>
  <c r="N243" i="6"/>
  <c r="K244" i="6"/>
  <c r="L244" i="6"/>
  <c r="M244" i="6"/>
  <c r="N244" i="6" s="1"/>
  <c r="K245" i="6"/>
  <c r="L245" i="6"/>
  <c r="M245" i="6"/>
  <c r="N245" i="6"/>
  <c r="K246" i="6"/>
  <c r="L246" i="6"/>
  <c r="M246" i="6"/>
  <c r="N246" i="6" s="1"/>
  <c r="K247" i="6"/>
  <c r="L247" i="6"/>
  <c r="M247" i="6"/>
  <c r="N247" i="6"/>
  <c r="K248" i="6"/>
  <c r="L248" i="6"/>
  <c r="M248" i="6"/>
  <c r="N248" i="6" s="1"/>
  <c r="K249" i="6"/>
  <c r="L249" i="6"/>
  <c r="M249" i="6"/>
  <c r="N249" i="6"/>
  <c r="K250" i="6"/>
  <c r="L250" i="6"/>
  <c r="M250" i="6"/>
  <c r="N250" i="6" s="1"/>
  <c r="K251" i="6"/>
  <c r="L251" i="6"/>
  <c r="M251" i="6"/>
  <c r="N251" i="6"/>
  <c r="K252" i="6"/>
  <c r="L252" i="6"/>
  <c r="M252" i="6"/>
  <c r="N252" i="6" s="1"/>
  <c r="K253" i="6"/>
  <c r="L253" i="6"/>
  <c r="M253" i="6"/>
  <c r="N253" i="6"/>
  <c r="K254" i="6"/>
  <c r="L254" i="6"/>
  <c r="M254" i="6"/>
  <c r="N254" i="6" s="1"/>
  <c r="K255" i="6"/>
  <c r="L255" i="6"/>
  <c r="M255" i="6"/>
  <c r="N255" i="6"/>
  <c r="K256" i="6"/>
  <c r="L256" i="6"/>
  <c r="M256" i="6"/>
  <c r="N256" i="6" s="1"/>
  <c r="K257" i="6"/>
  <c r="L257" i="6"/>
  <c r="M257" i="6"/>
  <c r="N257" i="6"/>
  <c r="K258" i="6"/>
  <c r="L258" i="6"/>
  <c r="M258" i="6"/>
  <c r="N258" i="6" s="1"/>
  <c r="K259" i="6"/>
  <c r="L259" i="6"/>
  <c r="M259" i="6"/>
  <c r="N259" i="6"/>
  <c r="K260" i="6"/>
  <c r="L260" i="6"/>
  <c r="M260" i="6"/>
  <c r="N260" i="6" s="1"/>
  <c r="K261" i="6"/>
  <c r="L261" i="6"/>
  <c r="M261" i="6"/>
  <c r="N261" i="6"/>
  <c r="K262" i="6"/>
  <c r="L262" i="6"/>
  <c r="M262" i="6"/>
  <c r="N262" i="6" s="1"/>
  <c r="K263" i="6"/>
  <c r="L263" i="6"/>
  <c r="M263" i="6"/>
  <c r="N263" i="6"/>
  <c r="K264" i="6"/>
  <c r="L264" i="6"/>
  <c r="M264" i="6"/>
  <c r="N264" i="6" s="1"/>
  <c r="K265" i="6"/>
  <c r="L265" i="6"/>
  <c r="M265" i="6"/>
  <c r="N265" i="6"/>
  <c r="K266" i="6"/>
  <c r="L266" i="6"/>
  <c r="M266" i="6"/>
  <c r="N266" i="6" s="1"/>
  <c r="K267" i="6"/>
  <c r="L267" i="6"/>
  <c r="M267" i="6"/>
  <c r="N267" i="6"/>
  <c r="K268" i="6"/>
  <c r="L268" i="6"/>
  <c r="M268" i="6"/>
  <c r="N268" i="6" s="1"/>
  <c r="K269" i="6"/>
  <c r="L269" i="6"/>
  <c r="M269" i="6"/>
  <c r="N269" i="6"/>
  <c r="K270" i="6"/>
  <c r="L270" i="6"/>
  <c r="M270" i="6"/>
  <c r="N270" i="6" s="1"/>
  <c r="K271" i="6"/>
  <c r="L271" i="6"/>
  <c r="M271" i="6"/>
  <c r="N271" i="6"/>
  <c r="K272" i="6"/>
  <c r="L272" i="6"/>
  <c r="M272" i="6"/>
  <c r="N272" i="6" s="1"/>
  <c r="K273" i="6"/>
  <c r="L273" i="6"/>
  <c r="M273" i="6"/>
  <c r="N273" i="6"/>
  <c r="K274" i="6"/>
  <c r="L274" i="6"/>
  <c r="M274" i="6"/>
  <c r="N274" i="6" s="1"/>
  <c r="K275" i="6"/>
  <c r="L275" i="6"/>
  <c r="M275" i="6"/>
  <c r="N275" i="6"/>
  <c r="K276" i="6"/>
  <c r="L276" i="6"/>
  <c r="M276" i="6"/>
  <c r="N276" i="6" s="1"/>
  <c r="K277" i="6"/>
  <c r="L277" i="6"/>
  <c r="M277" i="6"/>
  <c r="N277" i="6"/>
  <c r="K278" i="6"/>
  <c r="L278" i="6"/>
  <c r="M278" i="6"/>
  <c r="N278" i="6" s="1"/>
  <c r="K279" i="6"/>
  <c r="L279" i="6"/>
  <c r="M279" i="6"/>
  <c r="N279" i="6"/>
  <c r="K280" i="6"/>
  <c r="L280" i="6"/>
  <c r="M280" i="6"/>
  <c r="N280" i="6" s="1"/>
  <c r="K281" i="6"/>
  <c r="L281" i="6"/>
  <c r="M281" i="6"/>
  <c r="N281" i="6"/>
  <c r="K282" i="6"/>
  <c r="L282" i="6"/>
  <c r="M282" i="6"/>
  <c r="N282" i="6" s="1"/>
  <c r="K283" i="6"/>
  <c r="L283" i="6"/>
  <c r="M283" i="6"/>
  <c r="N283" i="6"/>
  <c r="K284" i="6"/>
  <c r="L284" i="6"/>
  <c r="M284" i="6"/>
  <c r="N284" i="6" s="1"/>
  <c r="K285" i="6"/>
  <c r="L285" i="6"/>
  <c r="M285" i="6"/>
  <c r="N285" i="6"/>
  <c r="K286" i="6"/>
  <c r="L286" i="6"/>
  <c r="M286" i="6"/>
  <c r="N286" i="6" s="1"/>
  <c r="K287" i="6"/>
  <c r="L287" i="6"/>
  <c r="M287" i="6"/>
  <c r="N287" i="6"/>
  <c r="K288" i="6"/>
  <c r="L288" i="6"/>
  <c r="M288" i="6"/>
  <c r="N288" i="6" s="1"/>
  <c r="K289" i="6"/>
  <c r="L289" i="6"/>
  <c r="M289" i="6"/>
  <c r="N289" i="6"/>
  <c r="K290" i="6"/>
  <c r="L290" i="6"/>
  <c r="M290" i="6"/>
  <c r="N290" i="6" s="1"/>
  <c r="K291" i="6"/>
  <c r="L291" i="6"/>
  <c r="M291" i="6"/>
  <c r="N291" i="6"/>
  <c r="K292" i="6"/>
  <c r="L292" i="6"/>
  <c r="M292" i="6"/>
  <c r="N292" i="6" s="1"/>
  <c r="K293" i="6"/>
  <c r="L293" i="6"/>
  <c r="M293" i="6"/>
  <c r="N293" i="6"/>
  <c r="K294" i="6"/>
  <c r="L294" i="6"/>
  <c r="M294" i="6"/>
  <c r="N294" i="6" s="1"/>
  <c r="K295" i="6"/>
  <c r="L295" i="6"/>
  <c r="M295" i="6"/>
  <c r="N295" i="6" s="1"/>
  <c r="K296" i="6"/>
  <c r="L296" i="6"/>
  <c r="M296" i="6"/>
  <c r="N296" i="6" s="1"/>
  <c r="K297" i="6"/>
  <c r="L297" i="6"/>
  <c r="M297" i="6"/>
  <c r="N297" i="6"/>
  <c r="K298" i="6"/>
  <c r="L298" i="6"/>
  <c r="M298" i="6"/>
  <c r="N298" i="6" s="1"/>
  <c r="K299" i="6"/>
  <c r="L299" i="6"/>
  <c r="M299" i="6"/>
  <c r="N299" i="6"/>
  <c r="K300" i="6"/>
  <c r="L300" i="6"/>
  <c r="M300" i="6"/>
  <c r="N300" i="6" s="1"/>
  <c r="K301" i="6"/>
  <c r="L301" i="6"/>
  <c r="M301" i="6"/>
  <c r="N301" i="6" s="1"/>
  <c r="K302" i="6"/>
  <c r="L302" i="6"/>
  <c r="M302" i="6"/>
  <c r="N302" i="6" s="1"/>
  <c r="K303" i="6"/>
  <c r="L303" i="6"/>
  <c r="M303" i="6"/>
  <c r="N303" i="6"/>
  <c r="K304" i="6"/>
  <c r="L304" i="6"/>
  <c r="M304" i="6"/>
  <c r="N304" i="6" s="1"/>
  <c r="K305" i="6"/>
  <c r="L305" i="6"/>
  <c r="M305" i="6"/>
  <c r="N305" i="6" s="1"/>
  <c r="K306" i="6"/>
  <c r="L306" i="6"/>
  <c r="M306" i="6"/>
  <c r="N306" i="6" s="1"/>
  <c r="K307" i="6"/>
  <c r="L307" i="6"/>
  <c r="M307" i="6"/>
  <c r="N307" i="6"/>
  <c r="K308" i="6"/>
  <c r="L308" i="6"/>
  <c r="M308" i="6"/>
  <c r="N308" i="6" s="1"/>
  <c r="K309" i="6"/>
  <c r="L309" i="6"/>
  <c r="M309" i="6"/>
  <c r="N309" i="6" s="1"/>
  <c r="K310" i="6"/>
  <c r="L310" i="6"/>
  <c r="M310" i="6"/>
  <c r="N310" i="6" s="1"/>
  <c r="K311" i="6"/>
  <c r="L311" i="6"/>
  <c r="M311" i="6"/>
  <c r="N311" i="6" s="1"/>
  <c r="K312" i="6"/>
  <c r="L312" i="6"/>
  <c r="M312" i="6"/>
  <c r="N312" i="6" s="1"/>
  <c r="K313" i="6"/>
  <c r="L313" i="6"/>
  <c r="M313" i="6"/>
  <c r="N313" i="6"/>
  <c r="K314" i="6"/>
  <c r="L314" i="6"/>
  <c r="M314" i="6"/>
  <c r="N314" i="6" s="1"/>
  <c r="K315" i="6"/>
  <c r="L315" i="6"/>
  <c r="M315" i="6"/>
  <c r="N315" i="6"/>
  <c r="K316" i="6"/>
  <c r="L316" i="6"/>
  <c r="M316" i="6"/>
  <c r="N316" i="6" s="1"/>
  <c r="K317" i="6"/>
  <c r="L317" i="6"/>
  <c r="M317" i="6"/>
  <c r="N317" i="6" s="1"/>
  <c r="K318" i="6"/>
  <c r="L318" i="6"/>
  <c r="M318" i="6"/>
  <c r="N318" i="6" s="1"/>
  <c r="K319" i="6"/>
  <c r="L319" i="6"/>
  <c r="M319" i="6"/>
  <c r="N319" i="6"/>
  <c r="K320" i="6"/>
  <c r="L320" i="6"/>
  <c r="M320" i="6"/>
  <c r="N320" i="6" s="1"/>
  <c r="K321" i="6"/>
  <c r="L321" i="6"/>
  <c r="M321" i="6"/>
  <c r="N321" i="6" s="1"/>
  <c r="K322" i="6"/>
  <c r="L322" i="6"/>
  <c r="M322" i="6"/>
  <c r="N322" i="6" s="1"/>
  <c r="K323" i="6"/>
  <c r="L323" i="6"/>
  <c r="M323" i="6"/>
  <c r="N323" i="6"/>
  <c r="K324" i="6"/>
  <c r="L324" i="6"/>
  <c r="M324" i="6"/>
  <c r="N324" i="6" s="1"/>
  <c r="K325" i="6"/>
  <c r="L325" i="6"/>
  <c r="M325" i="6"/>
  <c r="N325" i="6" s="1"/>
  <c r="K326" i="6"/>
  <c r="L326" i="6"/>
  <c r="M326" i="6"/>
  <c r="N326" i="6" s="1"/>
  <c r="K327" i="6"/>
  <c r="L327" i="6"/>
  <c r="M327" i="6"/>
  <c r="N327" i="6" s="1"/>
  <c r="K328" i="6"/>
  <c r="L328" i="6"/>
  <c r="M328" i="6"/>
  <c r="N328" i="6" s="1"/>
  <c r="K329" i="6"/>
  <c r="L329" i="6"/>
  <c r="M329" i="6"/>
  <c r="N329" i="6"/>
  <c r="K330" i="6"/>
  <c r="L330" i="6"/>
  <c r="M330" i="6"/>
  <c r="N330" i="6" s="1"/>
  <c r="K331" i="6"/>
  <c r="L331" i="6"/>
  <c r="M331" i="6"/>
  <c r="N331" i="6"/>
  <c r="K332" i="6"/>
  <c r="L332" i="6"/>
  <c r="M332" i="6"/>
  <c r="N332" i="6" s="1"/>
  <c r="K333" i="6"/>
  <c r="L333" i="6"/>
  <c r="M333" i="6"/>
  <c r="N333" i="6" s="1"/>
  <c r="K334" i="6"/>
  <c r="L334" i="6"/>
  <c r="M334" i="6"/>
  <c r="N334" i="6" s="1"/>
  <c r="K335" i="6"/>
  <c r="L335" i="6"/>
  <c r="M335" i="6"/>
  <c r="N335" i="6"/>
  <c r="K336" i="6"/>
  <c r="L336" i="6"/>
  <c r="M336" i="6"/>
  <c r="N336" i="6" s="1"/>
  <c r="K337" i="6"/>
  <c r="L337" i="6"/>
  <c r="M337" i="6"/>
  <c r="N337" i="6" s="1"/>
  <c r="K338" i="6"/>
  <c r="L338" i="6"/>
  <c r="M338" i="6"/>
  <c r="N338" i="6" s="1"/>
  <c r="K339" i="6"/>
  <c r="L339" i="6"/>
  <c r="M339" i="6"/>
  <c r="N339" i="6"/>
  <c r="K340" i="6"/>
  <c r="L340" i="6"/>
  <c r="M340" i="6"/>
  <c r="N340" i="6" s="1"/>
  <c r="K341" i="6"/>
  <c r="L341" i="6"/>
  <c r="M341" i="6"/>
  <c r="N341" i="6" s="1"/>
  <c r="K342" i="6"/>
  <c r="L342" i="6"/>
  <c r="M342" i="6"/>
  <c r="N342" i="6" s="1"/>
  <c r="K343" i="6"/>
  <c r="L343" i="6"/>
  <c r="M343" i="6"/>
  <c r="N343" i="6" s="1"/>
  <c r="K344" i="6"/>
  <c r="L344" i="6"/>
  <c r="M344" i="6"/>
  <c r="N344" i="6" s="1"/>
  <c r="K345" i="6"/>
  <c r="L345" i="6"/>
  <c r="M345" i="6"/>
  <c r="N345" i="6"/>
  <c r="K346" i="6"/>
  <c r="L346" i="6"/>
  <c r="M346" i="6"/>
  <c r="N346" i="6" s="1"/>
  <c r="K347" i="6"/>
  <c r="L347" i="6"/>
  <c r="M347" i="6"/>
  <c r="N347" i="6"/>
  <c r="K348" i="6"/>
  <c r="L348" i="6"/>
  <c r="M348" i="6"/>
  <c r="N348" i="6" s="1"/>
  <c r="K349" i="6"/>
  <c r="L349" i="6"/>
  <c r="M349" i="6"/>
  <c r="N349" i="6" s="1"/>
  <c r="K350" i="6"/>
  <c r="L350" i="6"/>
  <c r="M350" i="6"/>
  <c r="N350" i="6" s="1"/>
  <c r="K351" i="6"/>
  <c r="L351" i="6"/>
  <c r="M351" i="6"/>
  <c r="N351" i="6"/>
  <c r="K352" i="6"/>
  <c r="L352" i="6"/>
  <c r="M352" i="6"/>
  <c r="N352" i="6" s="1"/>
  <c r="K353" i="6"/>
  <c r="L353" i="6"/>
  <c r="M353" i="6"/>
  <c r="N353" i="6" s="1"/>
  <c r="K354" i="6"/>
  <c r="L354" i="6"/>
  <c r="M354" i="6"/>
  <c r="N354" i="6" s="1"/>
  <c r="K355" i="6"/>
  <c r="L355" i="6"/>
  <c r="M355" i="6"/>
  <c r="N355" i="6"/>
  <c r="K356" i="6"/>
  <c r="L356" i="6"/>
  <c r="M356" i="6"/>
  <c r="N356" i="6" s="1"/>
  <c r="K357" i="6"/>
  <c r="L357" i="6"/>
  <c r="M357" i="6"/>
  <c r="N357" i="6" s="1"/>
  <c r="K358" i="6"/>
  <c r="L358" i="6"/>
  <c r="M358" i="6"/>
  <c r="N358" i="6" s="1"/>
  <c r="K359" i="6"/>
  <c r="L359" i="6"/>
  <c r="M359" i="6"/>
  <c r="N359" i="6" s="1"/>
  <c r="K360" i="6"/>
  <c r="L360" i="6"/>
  <c r="M360" i="6"/>
  <c r="N360" i="6" s="1"/>
  <c r="K361" i="6"/>
  <c r="L361" i="6"/>
  <c r="M361" i="6"/>
  <c r="N361" i="6"/>
  <c r="K362" i="6"/>
  <c r="L362" i="6"/>
  <c r="M362" i="6"/>
  <c r="N362" i="6" s="1"/>
  <c r="K363" i="6"/>
  <c r="L363" i="6"/>
  <c r="M363" i="6"/>
  <c r="N363" i="6"/>
  <c r="K364" i="6"/>
  <c r="L364" i="6"/>
  <c r="M364" i="6"/>
  <c r="N364" i="6" s="1"/>
  <c r="K365" i="6"/>
  <c r="L365" i="6"/>
  <c r="M365" i="6"/>
  <c r="N365" i="6" s="1"/>
  <c r="K366" i="6"/>
  <c r="L366" i="6"/>
  <c r="M366" i="6"/>
  <c r="N366" i="6" s="1"/>
  <c r="K367" i="6"/>
  <c r="L367" i="6"/>
  <c r="M367" i="6"/>
  <c r="N367" i="6"/>
  <c r="K368" i="6"/>
  <c r="L368" i="6"/>
  <c r="M368" i="6"/>
  <c r="N368" i="6" s="1"/>
  <c r="K369" i="6"/>
  <c r="L369" i="6"/>
  <c r="M369" i="6"/>
  <c r="N369" i="6" s="1"/>
  <c r="K370" i="6"/>
  <c r="L370" i="6"/>
  <c r="M370" i="6"/>
  <c r="N370" i="6" s="1"/>
  <c r="K371" i="6"/>
  <c r="L371" i="6"/>
  <c r="M371" i="6"/>
  <c r="N371" i="6"/>
  <c r="K372" i="6"/>
  <c r="L372" i="6"/>
  <c r="M372" i="6"/>
  <c r="N372" i="6" s="1"/>
  <c r="K373" i="6"/>
  <c r="L373" i="6"/>
  <c r="M373" i="6"/>
  <c r="N373" i="6" s="1"/>
  <c r="K374" i="6"/>
  <c r="L374" i="6"/>
  <c r="M374" i="6"/>
  <c r="N374" i="6" s="1"/>
  <c r="K375" i="6"/>
  <c r="L375" i="6"/>
  <c r="M375" i="6"/>
  <c r="N375" i="6" s="1"/>
  <c r="K376" i="6"/>
  <c r="L376" i="6"/>
  <c r="M376" i="6"/>
  <c r="N376" i="6" s="1"/>
  <c r="K377" i="6"/>
  <c r="L377" i="6"/>
  <c r="M377" i="6"/>
  <c r="N377" i="6" s="1"/>
  <c r="K378" i="6"/>
  <c r="L378" i="6"/>
  <c r="M378" i="6"/>
  <c r="N378" i="6" s="1"/>
  <c r="K379" i="6"/>
  <c r="L379" i="6"/>
  <c r="M379" i="6"/>
  <c r="N379" i="6"/>
  <c r="K380" i="6"/>
  <c r="L380" i="6"/>
  <c r="M380" i="6"/>
  <c r="N380" i="6" s="1"/>
  <c r="K381" i="6"/>
  <c r="L381" i="6"/>
  <c r="M381" i="6"/>
  <c r="N381" i="6" s="1"/>
  <c r="K382" i="6"/>
  <c r="L382" i="6"/>
  <c r="M382" i="6"/>
  <c r="N382" i="6" s="1"/>
  <c r="K383" i="6"/>
  <c r="L383" i="6"/>
  <c r="M383" i="6"/>
  <c r="N383" i="6"/>
  <c r="K384" i="6"/>
  <c r="L384" i="6"/>
  <c r="M384" i="6"/>
  <c r="N384" i="6" s="1"/>
  <c r="K385" i="6"/>
  <c r="L385" i="6"/>
  <c r="M385" i="6"/>
  <c r="N385" i="6" s="1"/>
  <c r="K386" i="6"/>
  <c r="L386" i="6"/>
  <c r="M386" i="6"/>
  <c r="N386" i="6" s="1"/>
  <c r="K387" i="6"/>
  <c r="L387" i="6"/>
  <c r="M387" i="6"/>
  <c r="N387" i="6"/>
  <c r="K388" i="6"/>
  <c r="L388" i="6"/>
  <c r="M388" i="6"/>
  <c r="N388" i="6" s="1"/>
  <c r="K389" i="6"/>
  <c r="L389" i="6"/>
  <c r="M389" i="6"/>
  <c r="N389" i="6" s="1"/>
  <c r="K390" i="6"/>
  <c r="L390" i="6"/>
  <c r="M390" i="6"/>
  <c r="N390" i="6" s="1"/>
  <c r="K391" i="6"/>
  <c r="L391" i="6"/>
  <c r="M391" i="6"/>
  <c r="N391" i="6" s="1"/>
  <c r="K392" i="6"/>
  <c r="L392" i="6"/>
  <c r="M392" i="6"/>
  <c r="N392" i="6" s="1"/>
  <c r="K393" i="6"/>
  <c r="L393" i="6"/>
  <c r="M393" i="6"/>
  <c r="N393" i="6"/>
  <c r="K394" i="6"/>
  <c r="L394" i="6"/>
  <c r="M394" i="6"/>
  <c r="N394" i="6" s="1"/>
  <c r="K395" i="6"/>
  <c r="L395" i="6"/>
  <c r="M395" i="6"/>
  <c r="N395" i="6"/>
  <c r="K396" i="6"/>
  <c r="L396" i="6"/>
  <c r="M396" i="6"/>
  <c r="N396" i="6" s="1"/>
  <c r="K397" i="6"/>
  <c r="L397" i="6"/>
  <c r="M397" i="6"/>
  <c r="N397" i="6" s="1"/>
  <c r="K398" i="6"/>
  <c r="L398" i="6"/>
  <c r="M398" i="6"/>
  <c r="N398" i="6" s="1"/>
  <c r="K399" i="6"/>
  <c r="L399" i="6"/>
  <c r="M399" i="6"/>
  <c r="N399" i="6"/>
  <c r="K400" i="6"/>
  <c r="L400" i="6"/>
  <c r="M400" i="6"/>
  <c r="N400" i="6" s="1"/>
  <c r="K401" i="6"/>
  <c r="L401" i="6"/>
  <c r="M401" i="6"/>
  <c r="N401" i="6" s="1"/>
  <c r="K402" i="6"/>
  <c r="L402" i="6"/>
  <c r="M402" i="6"/>
  <c r="N402" i="6" s="1"/>
  <c r="K403" i="6"/>
  <c r="L403" i="6"/>
  <c r="M403" i="6"/>
  <c r="N403" i="6"/>
  <c r="K404" i="6"/>
  <c r="L404" i="6"/>
  <c r="M404" i="6"/>
  <c r="N404" i="6" s="1"/>
  <c r="K405" i="6"/>
  <c r="L405" i="6"/>
  <c r="M405" i="6"/>
  <c r="N405" i="6" s="1"/>
  <c r="K406" i="6"/>
  <c r="L406" i="6"/>
  <c r="M406" i="6"/>
  <c r="N406" i="6" s="1"/>
  <c r="K407" i="6"/>
  <c r="L407" i="6"/>
  <c r="M407" i="6"/>
  <c r="N407" i="6" s="1"/>
  <c r="K408" i="6"/>
  <c r="L408" i="6"/>
  <c r="M408" i="6"/>
  <c r="N408" i="6" s="1"/>
  <c r="K409" i="6"/>
  <c r="L409" i="6"/>
  <c r="M409" i="6"/>
  <c r="N409" i="6"/>
  <c r="K410" i="6"/>
  <c r="L410" i="6"/>
  <c r="M410" i="6"/>
  <c r="N410" i="6" s="1"/>
  <c r="K411" i="6"/>
  <c r="L411" i="6"/>
  <c r="M411" i="6"/>
  <c r="N411" i="6"/>
  <c r="K412" i="6"/>
  <c r="L412" i="6"/>
  <c r="M412" i="6"/>
  <c r="N412" i="6" s="1"/>
  <c r="K413" i="6"/>
  <c r="L413" i="6"/>
  <c r="M413" i="6"/>
  <c r="N413" i="6" s="1"/>
  <c r="K414" i="6"/>
  <c r="L414" i="6"/>
  <c r="M414" i="6"/>
  <c r="N414" i="6" s="1"/>
  <c r="K415" i="6"/>
  <c r="L415" i="6"/>
  <c r="M415" i="6"/>
  <c r="N415" i="6"/>
  <c r="K416" i="6"/>
  <c r="L416" i="6"/>
  <c r="M416" i="6"/>
  <c r="N416" i="6" s="1"/>
  <c r="K417" i="6"/>
  <c r="L417" i="6"/>
  <c r="M417" i="6"/>
  <c r="N417" i="6" s="1"/>
  <c r="K418" i="6"/>
  <c r="L418" i="6"/>
  <c r="M418" i="6"/>
  <c r="N418" i="6" s="1"/>
  <c r="K419" i="6"/>
  <c r="L419" i="6"/>
  <c r="M419" i="6"/>
  <c r="N419" i="6"/>
  <c r="K420" i="6"/>
  <c r="L420" i="6"/>
  <c r="M420" i="6"/>
  <c r="N420" i="6" s="1"/>
  <c r="K421" i="6"/>
  <c r="L421" i="6"/>
  <c r="M421" i="6"/>
  <c r="N421" i="6" s="1"/>
  <c r="K422" i="6"/>
  <c r="L422" i="6"/>
  <c r="M422" i="6"/>
  <c r="N422" i="6" s="1"/>
  <c r="K423" i="6"/>
  <c r="L423" i="6"/>
  <c r="M423" i="6"/>
  <c r="N423" i="6" s="1"/>
  <c r="K424" i="6"/>
  <c r="L424" i="6"/>
  <c r="M424" i="6"/>
  <c r="N424" i="6" s="1"/>
  <c r="K425" i="6"/>
  <c r="L425" i="6"/>
  <c r="M425" i="6"/>
  <c r="N425" i="6" s="1"/>
  <c r="K426" i="6"/>
  <c r="L426" i="6"/>
  <c r="M426" i="6"/>
  <c r="N426" i="6" s="1"/>
  <c r="K427" i="6"/>
  <c r="L427" i="6"/>
  <c r="M427" i="6"/>
  <c r="N427" i="6"/>
  <c r="K428" i="6"/>
  <c r="L428" i="6"/>
  <c r="M428" i="6"/>
  <c r="N428" i="6" s="1"/>
  <c r="K429" i="6"/>
  <c r="L429" i="6"/>
  <c r="M429" i="6"/>
  <c r="N429" i="6" s="1"/>
  <c r="K430" i="6"/>
  <c r="L430" i="6"/>
  <c r="M430" i="6"/>
  <c r="N430" i="6" s="1"/>
  <c r="K431" i="6"/>
  <c r="L431" i="6"/>
  <c r="M431" i="6"/>
  <c r="N431" i="6"/>
  <c r="K432" i="6"/>
  <c r="L432" i="6"/>
  <c r="M432" i="6"/>
  <c r="N432" i="6" s="1"/>
  <c r="K433" i="6"/>
  <c r="L433" i="6"/>
  <c r="M433" i="6"/>
  <c r="N433" i="6" s="1"/>
  <c r="K434" i="6"/>
  <c r="L434" i="6"/>
  <c r="M434" i="6"/>
  <c r="N434" i="6" s="1"/>
  <c r="K435" i="6"/>
  <c r="L435" i="6"/>
  <c r="M435" i="6"/>
  <c r="N435" i="6"/>
  <c r="K436" i="6"/>
  <c r="L436" i="6"/>
  <c r="M436" i="6"/>
  <c r="N436" i="6" s="1"/>
  <c r="K437" i="6"/>
  <c r="L437" i="6"/>
  <c r="M437" i="6"/>
  <c r="N437" i="6" s="1"/>
  <c r="K438" i="6"/>
  <c r="L438" i="6"/>
  <c r="M438" i="6"/>
  <c r="N438" i="6" s="1"/>
  <c r="K439" i="6"/>
  <c r="L439" i="6"/>
  <c r="M439" i="6"/>
  <c r="N439" i="6" s="1"/>
  <c r="K440" i="6"/>
  <c r="L440" i="6"/>
  <c r="M440" i="6"/>
  <c r="N440" i="6" s="1"/>
  <c r="K441" i="6"/>
  <c r="L441" i="6"/>
  <c r="M441" i="6"/>
  <c r="N441" i="6" s="1"/>
  <c r="K442" i="6"/>
  <c r="L442" i="6"/>
  <c r="M442" i="6"/>
  <c r="N442" i="6" s="1"/>
  <c r="K443" i="6"/>
  <c r="L443" i="6"/>
  <c r="M443" i="6"/>
  <c r="N443" i="6"/>
  <c r="K444" i="6"/>
  <c r="L444" i="6"/>
  <c r="M444" i="6"/>
  <c r="N444" i="6" s="1"/>
  <c r="K445" i="6"/>
  <c r="L445" i="6"/>
  <c r="M445" i="6"/>
  <c r="N445" i="6" s="1"/>
  <c r="K446" i="6"/>
  <c r="L446" i="6"/>
  <c r="M446" i="6"/>
  <c r="N446" i="6" s="1"/>
  <c r="K447" i="6"/>
  <c r="L447" i="6"/>
  <c r="M447" i="6"/>
  <c r="N447" i="6"/>
  <c r="K448" i="6"/>
  <c r="L448" i="6"/>
  <c r="M448" i="6"/>
  <c r="N448" i="6" s="1"/>
  <c r="K449" i="6"/>
  <c r="L449" i="6"/>
  <c r="M449" i="6"/>
  <c r="N449" i="6" s="1"/>
  <c r="K450" i="6"/>
  <c r="L450" i="6"/>
  <c r="M450" i="6"/>
  <c r="N450" i="6" s="1"/>
  <c r="K451" i="6"/>
  <c r="L451" i="6"/>
  <c r="M451" i="6"/>
  <c r="N451" i="6"/>
  <c r="K452" i="6"/>
  <c r="L452" i="6"/>
  <c r="M452" i="6"/>
  <c r="N452" i="6" s="1"/>
  <c r="K453" i="6"/>
  <c r="L453" i="6"/>
  <c r="M453" i="6"/>
  <c r="N453" i="6" s="1"/>
  <c r="K454" i="6"/>
  <c r="L454" i="6"/>
  <c r="M454" i="6"/>
  <c r="N454" i="6" s="1"/>
  <c r="K455" i="6"/>
  <c r="L455" i="6"/>
  <c r="M455" i="6"/>
  <c r="N455" i="6" s="1"/>
  <c r="K456" i="6"/>
  <c r="L456" i="6"/>
  <c r="M456" i="6"/>
  <c r="N456" i="6" s="1"/>
  <c r="K457" i="6"/>
  <c r="L457" i="6"/>
  <c r="M457" i="6"/>
  <c r="N457" i="6" s="1"/>
  <c r="K458" i="6"/>
  <c r="L458" i="6"/>
  <c r="M458" i="6"/>
  <c r="N458" i="6" s="1"/>
  <c r="K459" i="6"/>
  <c r="L459" i="6"/>
  <c r="M459" i="6"/>
  <c r="N459" i="6"/>
  <c r="K460" i="6"/>
  <c r="L460" i="6"/>
  <c r="M460" i="6"/>
  <c r="N460" i="6" s="1"/>
  <c r="K461" i="6"/>
  <c r="L461" i="6"/>
  <c r="M461" i="6"/>
  <c r="N461" i="6" s="1"/>
  <c r="K462" i="6"/>
  <c r="L462" i="6"/>
  <c r="M462" i="6"/>
  <c r="N462" i="6" s="1"/>
  <c r="K463" i="6"/>
  <c r="L463" i="6"/>
  <c r="M463" i="6"/>
  <c r="N463" i="6"/>
  <c r="K464" i="6"/>
  <c r="L464" i="6"/>
  <c r="M464" i="6"/>
  <c r="N464" i="6" s="1"/>
  <c r="K465" i="6"/>
  <c r="L465" i="6"/>
  <c r="M465" i="6"/>
  <c r="N465" i="6" s="1"/>
  <c r="K466" i="6"/>
  <c r="L466" i="6"/>
  <c r="M466" i="6"/>
  <c r="N466" i="6" s="1"/>
  <c r="K467" i="6"/>
  <c r="L467" i="6"/>
  <c r="M467" i="6"/>
  <c r="N467" i="6"/>
  <c r="K468" i="6"/>
  <c r="L468" i="6"/>
  <c r="M468" i="6"/>
  <c r="N468" i="6" s="1"/>
  <c r="K469" i="6"/>
  <c r="L469" i="6"/>
  <c r="M469" i="6"/>
  <c r="N469" i="6" s="1"/>
  <c r="K470" i="6"/>
  <c r="L470" i="6"/>
  <c r="M470" i="6"/>
  <c r="N470" i="6" s="1"/>
  <c r="K471" i="6"/>
  <c r="L471" i="6"/>
  <c r="M471" i="6"/>
  <c r="N471" i="6" s="1"/>
  <c r="K472" i="6"/>
  <c r="L472" i="6"/>
  <c r="M472" i="6"/>
  <c r="N472" i="6"/>
  <c r="K473" i="6"/>
  <c r="L473" i="6"/>
  <c r="M473" i="6"/>
  <c r="N473" i="6" s="1"/>
  <c r="K474" i="6"/>
  <c r="L474" i="6"/>
  <c r="M474" i="6"/>
  <c r="N474" i="6"/>
  <c r="K475" i="6"/>
  <c r="L475" i="6"/>
  <c r="M475" i="6"/>
  <c r="N475" i="6" s="1"/>
  <c r="K476" i="6"/>
  <c r="L476" i="6"/>
  <c r="M476" i="6"/>
  <c r="N476" i="6"/>
  <c r="K477" i="6"/>
  <c r="L477" i="6"/>
  <c r="M477" i="6"/>
  <c r="N477" i="6" s="1"/>
  <c r="K478" i="6"/>
  <c r="L478" i="6"/>
  <c r="M478" i="6"/>
  <c r="N478" i="6"/>
  <c r="K479" i="6"/>
  <c r="L479" i="6"/>
  <c r="M479" i="6"/>
  <c r="N479" i="6" s="1"/>
  <c r="K480" i="6"/>
  <c r="L480" i="6"/>
  <c r="M480" i="6"/>
  <c r="N480" i="6"/>
  <c r="K481" i="6"/>
  <c r="L481" i="6"/>
  <c r="M481" i="6"/>
  <c r="N481" i="6" s="1"/>
  <c r="K482" i="6"/>
  <c r="L482" i="6"/>
  <c r="M482" i="6"/>
  <c r="N482" i="6"/>
  <c r="K483" i="6"/>
  <c r="L483" i="6"/>
  <c r="M483" i="6"/>
  <c r="N483" i="6" s="1"/>
  <c r="K484" i="6"/>
  <c r="L484" i="6"/>
  <c r="M484" i="6"/>
  <c r="N484" i="6"/>
  <c r="K485" i="6"/>
  <c r="L485" i="6"/>
  <c r="M485" i="6"/>
  <c r="N485" i="6" s="1"/>
  <c r="K486" i="6"/>
  <c r="L486" i="6"/>
  <c r="M486" i="6"/>
  <c r="N486" i="6"/>
  <c r="K487" i="6"/>
  <c r="L487" i="6"/>
  <c r="M487" i="6"/>
  <c r="N487" i="6" s="1"/>
  <c r="K488" i="6"/>
  <c r="L488" i="6"/>
  <c r="M488" i="6"/>
  <c r="N488" i="6"/>
  <c r="K489" i="6"/>
  <c r="L489" i="6"/>
  <c r="M489" i="6"/>
  <c r="N489" i="6" s="1"/>
  <c r="K490" i="6"/>
  <c r="L490" i="6"/>
  <c r="M490" i="6"/>
  <c r="N490" i="6"/>
  <c r="K491" i="6"/>
  <c r="L491" i="6"/>
  <c r="M491" i="6"/>
  <c r="N491" i="6" s="1"/>
  <c r="K492" i="6"/>
  <c r="L492" i="6"/>
  <c r="M492" i="6"/>
  <c r="N492" i="6"/>
  <c r="K493" i="6"/>
  <c r="L493" i="6"/>
  <c r="M493" i="6"/>
  <c r="N493" i="6" s="1"/>
  <c r="K494" i="6"/>
  <c r="L494" i="6"/>
  <c r="M494" i="6"/>
  <c r="N494" i="6"/>
  <c r="K495" i="6"/>
  <c r="L495" i="6"/>
  <c r="M495" i="6"/>
  <c r="N495" i="6" s="1"/>
  <c r="K496" i="6"/>
  <c r="L496" i="6"/>
  <c r="M496" i="6"/>
  <c r="N496" i="6"/>
  <c r="K497" i="6"/>
  <c r="L497" i="6"/>
  <c r="M497" i="6"/>
  <c r="N497" i="6" s="1"/>
  <c r="K498" i="6"/>
  <c r="L498" i="6"/>
  <c r="M498" i="6"/>
  <c r="N498" i="6"/>
  <c r="K499" i="6"/>
  <c r="L499" i="6"/>
  <c r="M499" i="6"/>
  <c r="N499" i="6" s="1"/>
  <c r="K500" i="6"/>
  <c r="L500" i="6"/>
  <c r="M500" i="6"/>
  <c r="N500" i="6"/>
  <c r="K501" i="6"/>
  <c r="L501" i="6"/>
  <c r="M501" i="6"/>
  <c r="N501" i="6" s="1"/>
  <c r="K502" i="6"/>
  <c r="L502" i="6"/>
  <c r="M502" i="6"/>
  <c r="N502" i="6"/>
  <c r="K503" i="6"/>
  <c r="L503" i="6"/>
  <c r="M503" i="6"/>
  <c r="N503" i="6" s="1"/>
  <c r="K504" i="6"/>
  <c r="L504" i="6"/>
  <c r="M504" i="6"/>
  <c r="N504" i="6"/>
  <c r="K505" i="6"/>
  <c r="L505" i="6"/>
  <c r="M505" i="6"/>
  <c r="N505" i="6" s="1"/>
  <c r="K506" i="6"/>
  <c r="L506" i="6"/>
  <c r="M506" i="6"/>
  <c r="N506" i="6"/>
  <c r="K507" i="6"/>
  <c r="L507" i="6"/>
  <c r="M507" i="6"/>
  <c r="N507" i="6" s="1"/>
  <c r="K508" i="6"/>
  <c r="L508" i="6"/>
  <c r="M508" i="6"/>
  <c r="N508" i="6"/>
  <c r="K509" i="6"/>
  <c r="L509" i="6"/>
  <c r="M509" i="6"/>
  <c r="N509" i="6" s="1"/>
  <c r="K510" i="6"/>
  <c r="L510" i="6"/>
  <c r="M510" i="6"/>
  <c r="N510" i="6"/>
  <c r="K511" i="6"/>
  <c r="L511" i="6"/>
  <c r="M511" i="6"/>
  <c r="N511" i="6" s="1"/>
  <c r="K512" i="6"/>
  <c r="L512" i="6"/>
  <c r="M512" i="6"/>
  <c r="N512" i="6"/>
  <c r="K513" i="6"/>
  <c r="L513" i="6"/>
  <c r="M513" i="6"/>
  <c r="N513" i="6" s="1"/>
  <c r="K514" i="6"/>
  <c r="L514" i="6"/>
  <c r="M514" i="6"/>
  <c r="N514" i="6"/>
  <c r="K515" i="6"/>
  <c r="L515" i="6"/>
  <c r="M515" i="6"/>
  <c r="N515" i="6" s="1"/>
  <c r="K516" i="6"/>
  <c r="L516" i="6"/>
  <c r="M516" i="6"/>
  <c r="N516" i="6"/>
  <c r="K517" i="6"/>
  <c r="L517" i="6"/>
  <c r="M517" i="6"/>
  <c r="N517" i="6" s="1"/>
  <c r="K518" i="6"/>
  <c r="L518" i="6"/>
  <c r="M518" i="6"/>
  <c r="N518" i="6"/>
  <c r="K519" i="6"/>
  <c r="L519" i="6"/>
  <c r="M519" i="6"/>
  <c r="N519" i="6" s="1"/>
  <c r="K520" i="6"/>
  <c r="L520" i="6"/>
  <c r="M520" i="6"/>
  <c r="N520" i="6"/>
  <c r="K521" i="6"/>
  <c r="L521" i="6"/>
  <c r="M521" i="6"/>
  <c r="N521" i="6" s="1"/>
  <c r="K522" i="6"/>
  <c r="L522" i="6"/>
  <c r="M522" i="6"/>
  <c r="N522" i="6"/>
  <c r="K523" i="6"/>
  <c r="L523" i="6"/>
  <c r="M523" i="6"/>
  <c r="N523" i="6" s="1"/>
  <c r="K524" i="6"/>
  <c r="L524" i="6"/>
  <c r="M524" i="6"/>
  <c r="N524" i="6"/>
  <c r="K525" i="6"/>
  <c r="L525" i="6"/>
  <c r="M525" i="6"/>
  <c r="N525" i="6" s="1"/>
  <c r="K526" i="6"/>
  <c r="L526" i="6"/>
  <c r="M526" i="6"/>
  <c r="N526" i="6"/>
  <c r="K527" i="6"/>
  <c r="L527" i="6"/>
  <c r="M527" i="6"/>
  <c r="N527" i="6" s="1"/>
  <c r="K528" i="6"/>
  <c r="L528" i="6"/>
  <c r="M528" i="6"/>
  <c r="N528" i="6"/>
  <c r="K529" i="6"/>
  <c r="L529" i="6"/>
  <c r="M529" i="6"/>
  <c r="N529" i="6" s="1"/>
  <c r="K530" i="6"/>
  <c r="L530" i="6"/>
  <c r="M530" i="6"/>
  <c r="N530" i="6"/>
  <c r="K531" i="6"/>
  <c r="L531" i="6"/>
  <c r="M531" i="6"/>
  <c r="N531" i="6" s="1"/>
  <c r="K532" i="6"/>
  <c r="L532" i="6"/>
  <c r="M532" i="6"/>
  <c r="N532" i="6"/>
  <c r="K533" i="6"/>
  <c r="L533" i="6"/>
  <c r="M533" i="6"/>
  <c r="N533" i="6" s="1"/>
  <c r="K534" i="6"/>
  <c r="L534" i="6"/>
  <c r="M534" i="6"/>
  <c r="N534" i="6"/>
  <c r="K535" i="6"/>
  <c r="L535" i="6"/>
  <c r="M535" i="6"/>
  <c r="N535" i="6" s="1"/>
  <c r="K536" i="6"/>
  <c r="L536" i="6"/>
  <c r="M536" i="6"/>
  <c r="N536" i="6"/>
  <c r="K537" i="6"/>
  <c r="L537" i="6"/>
  <c r="M537" i="6"/>
  <c r="N537" i="6" s="1"/>
  <c r="K538" i="6"/>
  <c r="L538" i="6"/>
  <c r="M538" i="6"/>
  <c r="N538" i="6"/>
  <c r="K539" i="6"/>
  <c r="L539" i="6"/>
  <c r="M539" i="6"/>
  <c r="N539" i="6" s="1"/>
  <c r="K540" i="6"/>
  <c r="L540" i="6"/>
  <c r="M540" i="6"/>
  <c r="N540" i="6"/>
  <c r="K541" i="6"/>
  <c r="L541" i="6"/>
  <c r="M541" i="6"/>
  <c r="N541" i="6" s="1"/>
  <c r="K542" i="6"/>
  <c r="L542" i="6"/>
  <c r="M542" i="6"/>
  <c r="N542" i="6"/>
  <c r="K543" i="6"/>
  <c r="L543" i="6"/>
  <c r="M543" i="6"/>
  <c r="N543" i="6" s="1"/>
  <c r="K544" i="6"/>
  <c r="L544" i="6"/>
  <c r="M544" i="6"/>
  <c r="N544" i="6"/>
  <c r="K545" i="6"/>
  <c r="L545" i="6"/>
  <c r="M545" i="6"/>
  <c r="N545" i="6" s="1"/>
  <c r="K546" i="6"/>
  <c r="L546" i="6"/>
  <c r="M546" i="6"/>
  <c r="N546" i="6"/>
  <c r="K547" i="6"/>
  <c r="L547" i="6"/>
  <c r="M547" i="6"/>
  <c r="N547" i="6" s="1"/>
  <c r="K548" i="6"/>
  <c r="L548" i="6"/>
  <c r="M548" i="6"/>
  <c r="N548" i="6"/>
  <c r="K549" i="6"/>
  <c r="L549" i="6"/>
  <c r="M549" i="6"/>
  <c r="N549" i="6" s="1"/>
  <c r="K550" i="6"/>
  <c r="L550" i="6"/>
  <c r="M550" i="6"/>
  <c r="N550" i="6"/>
  <c r="K551" i="6"/>
  <c r="L551" i="6"/>
  <c r="M551" i="6"/>
  <c r="N551" i="6" s="1"/>
  <c r="K552" i="6"/>
  <c r="L552" i="6"/>
  <c r="M552" i="6"/>
  <c r="N552" i="6"/>
  <c r="K553" i="6"/>
  <c r="L553" i="6"/>
  <c r="M553" i="6"/>
  <c r="N553" i="6" s="1"/>
  <c r="K554" i="6"/>
  <c r="L554" i="6"/>
  <c r="M554" i="6"/>
  <c r="N554" i="6"/>
  <c r="K555" i="6"/>
  <c r="L555" i="6"/>
  <c r="M555" i="6"/>
  <c r="N555" i="6" s="1"/>
  <c r="K556" i="6"/>
  <c r="L556" i="6"/>
  <c r="M556" i="6"/>
  <c r="N556" i="6"/>
  <c r="K557" i="6"/>
  <c r="L557" i="6"/>
  <c r="M557" i="6"/>
  <c r="N557" i="6" s="1"/>
  <c r="K558" i="6"/>
  <c r="L558" i="6"/>
  <c r="M558" i="6"/>
  <c r="N558" i="6"/>
  <c r="K559" i="6"/>
  <c r="L559" i="6"/>
  <c r="M559" i="6"/>
  <c r="N559" i="6" s="1"/>
  <c r="K560" i="6"/>
  <c r="L560" i="6"/>
  <c r="M560" i="6"/>
  <c r="N560" i="6"/>
  <c r="K561" i="6"/>
  <c r="L561" i="6"/>
  <c r="M561" i="6"/>
  <c r="N561" i="6" s="1"/>
  <c r="K562" i="6"/>
  <c r="L562" i="6"/>
  <c r="M562" i="6"/>
  <c r="N562" i="6"/>
  <c r="K563" i="6"/>
  <c r="L563" i="6"/>
  <c r="M563" i="6"/>
  <c r="N563" i="6" s="1"/>
  <c r="K564" i="6"/>
  <c r="L564" i="6"/>
  <c r="M564" i="6"/>
  <c r="N564" i="6"/>
  <c r="K565" i="6"/>
  <c r="L565" i="6"/>
  <c r="M565" i="6"/>
  <c r="N565" i="6" s="1"/>
  <c r="K566" i="6"/>
  <c r="L566" i="6"/>
  <c r="M566" i="6"/>
  <c r="N566" i="6"/>
  <c r="K567" i="6"/>
  <c r="L567" i="6"/>
  <c r="M567" i="6"/>
  <c r="N567" i="6" s="1"/>
  <c r="K568" i="6"/>
  <c r="L568" i="6"/>
  <c r="M568" i="6"/>
  <c r="N568" i="6"/>
  <c r="K569" i="6"/>
  <c r="L569" i="6"/>
  <c r="M569" i="6"/>
  <c r="N569" i="6" s="1"/>
  <c r="K570" i="6"/>
  <c r="L570" i="6"/>
  <c r="M570" i="6"/>
  <c r="N570" i="6"/>
  <c r="K571" i="6"/>
  <c r="L571" i="6"/>
  <c r="M571" i="6"/>
  <c r="N571" i="6" s="1"/>
  <c r="K572" i="6"/>
  <c r="L572" i="6"/>
  <c r="M572" i="6"/>
  <c r="N572" i="6"/>
  <c r="K573" i="6"/>
  <c r="L573" i="6"/>
  <c r="M573" i="6"/>
  <c r="N573" i="6" s="1"/>
  <c r="K574" i="6"/>
  <c r="L574" i="6"/>
  <c r="M574" i="6"/>
  <c r="N574" i="6"/>
  <c r="K575" i="6"/>
  <c r="L575" i="6"/>
  <c r="M575" i="6"/>
  <c r="N575" i="6" s="1"/>
  <c r="K576" i="6"/>
  <c r="L576" i="6"/>
  <c r="M576" i="6"/>
  <c r="N576" i="6"/>
  <c r="K577" i="6"/>
  <c r="L577" i="6"/>
  <c r="M577" i="6"/>
  <c r="N577" i="6" s="1"/>
  <c r="K578" i="6"/>
  <c r="L578" i="6"/>
  <c r="M578" i="6"/>
  <c r="N578" i="6"/>
  <c r="K579" i="6"/>
  <c r="L579" i="6"/>
  <c r="M579" i="6"/>
  <c r="N579" i="6" s="1"/>
  <c r="K580" i="6"/>
  <c r="L580" i="6"/>
  <c r="M580" i="6"/>
  <c r="N580" i="6"/>
  <c r="K581" i="6"/>
  <c r="L581" i="6"/>
  <c r="M581" i="6"/>
  <c r="N581" i="6" s="1"/>
  <c r="K582" i="6"/>
  <c r="L582" i="6"/>
  <c r="M582" i="6"/>
  <c r="N582" i="6"/>
  <c r="K583" i="6"/>
  <c r="L583" i="6"/>
  <c r="M583" i="6"/>
  <c r="N583" i="6" s="1"/>
  <c r="K584" i="6"/>
  <c r="L584" i="6"/>
  <c r="M584" i="6"/>
  <c r="N584" i="6"/>
  <c r="K585" i="6"/>
  <c r="L585" i="6"/>
  <c r="M585" i="6"/>
  <c r="N585" i="6" s="1"/>
  <c r="K586" i="6"/>
  <c r="L586" i="6"/>
  <c r="M586" i="6"/>
  <c r="N586" i="6"/>
  <c r="K587" i="6"/>
  <c r="L587" i="6"/>
  <c r="M587" i="6"/>
  <c r="N587" i="6" s="1"/>
  <c r="K588" i="6"/>
  <c r="L588" i="6"/>
  <c r="M588" i="6"/>
  <c r="N588" i="6"/>
  <c r="K589" i="6"/>
  <c r="L589" i="6"/>
  <c r="M589" i="6"/>
  <c r="N589" i="6" s="1"/>
  <c r="K590" i="6"/>
  <c r="L590" i="6"/>
  <c r="M590" i="6"/>
  <c r="N590" i="6"/>
  <c r="K591" i="6"/>
  <c r="L591" i="6"/>
  <c r="M591" i="6"/>
  <c r="N591" i="6" s="1"/>
  <c r="K592" i="6"/>
  <c r="L592" i="6"/>
  <c r="M592" i="6"/>
  <c r="N592" i="6"/>
  <c r="K593" i="6"/>
  <c r="L593" i="6"/>
  <c r="M593" i="6"/>
  <c r="N593" i="6" s="1"/>
  <c r="K594" i="6"/>
  <c r="L594" i="6"/>
  <c r="M594" i="6"/>
  <c r="N594" i="6"/>
  <c r="K595" i="6"/>
  <c r="L595" i="6"/>
  <c r="M595" i="6"/>
  <c r="N595" i="6" s="1"/>
  <c r="K596" i="6"/>
  <c r="L596" i="6"/>
  <c r="M596" i="6"/>
  <c r="N596" i="6"/>
  <c r="K597" i="6"/>
  <c r="L597" i="6"/>
  <c r="M597" i="6"/>
  <c r="N597" i="6" s="1"/>
  <c r="K598" i="6"/>
  <c r="L598" i="6"/>
  <c r="M598" i="6"/>
  <c r="N598" i="6"/>
  <c r="K599" i="6"/>
  <c r="L599" i="6"/>
  <c r="M599" i="6"/>
  <c r="N599" i="6" s="1"/>
  <c r="K600" i="6"/>
  <c r="L600" i="6"/>
  <c r="M600" i="6"/>
  <c r="N600" i="6"/>
  <c r="K601" i="6"/>
  <c r="L601" i="6"/>
  <c r="M601" i="6"/>
  <c r="N601" i="6" s="1"/>
  <c r="K602" i="6"/>
  <c r="L602" i="6"/>
  <c r="M602" i="6"/>
  <c r="N602" i="6"/>
  <c r="K603" i="6"/>
  <c r="L603" i="6"/>
  <c r="M603" i="6"/>
  <c r="N603" i="6" s="1"/>
  <c r="K604" i="6"/>
  <c r="L604" i="6"/>
  <c r="M604" i="6"/>
  <c r="N604" i="6"/>
  <c r="K605" i="6"/>
  <c r="L605" i="6"/>
  <c r="M605" i="6"/>
  <c r="N605" i="6" s="1"/>
  <c r="K606" i="6"/>
  <c r="L606" i="6"/>
  <c r="M606" i="6"/>
  <c r="N606" i="6"/>
  <c r="K607" i="6"/>
  <c r="L607" i="6"/>
  <c r="M607" i="6"/>
  <c r="N607" i="6" s="1"/>
  <c r="K608" i="6"/>
  <c r="L608" i="6"/>
  <c r="M608" i="6"/>
  <c r="N608" i="6"/>
  <c r="K609" i="6"/>
  <c r="L609" i="6"/>
  <c r="M609" i="6"/>
  <c r="N609" i="6" s="1"/>
  <c r="K610" i="6"/>
  <c r="L610" i="6"/>
  <c r="M610" i="6"/>
  <c r="N610" i="6"/>
  <c r="K611" i="6"/>
  <c r="L611" i="6"/>
  <c r="M611" i="6"/>
  <c r="N611" i="6" s="1"/>
  <c r="K612" i="6"/>
  <c r="L612" i="6"/>
  <c r="M612" i="6"/>
  <c r="N612" i="6"/>
  <c r="K613" i="6"/>
  <c r="L613" i="6"/>
  <c r="M613" i="6"/>
  <c r="N613" i="6" s="1"/>
  <c r="K614" i="6"/>
  <c r="L614" i="6"/>
  <c r="M614" i="6"/>
  <c r="N614" i="6"/>
  <c r="K615" i="6"/>
  <c r="L615" i="6"/>
  <c r="M615" i="6"/>
  <c r="N615" i="6" s="1"/>
  <c r="K616" i="6"/>
  <c r="L616" i="6"/>
  <c r="M616" i="6"/>
  <c r="N616" i="6"/>
  <c r="K617" i="6"/>
  <c r="L617" i="6"/>
  <c r="M617" i="6"/>
  <c r="N617" i="6" s="1"/>
  <c r="K618" i="6"/>
  <c r="L618" i="6"/>
  <c r="M618" i="6"/>
  <c r="N618" i="6"/>
  <c r="K619" i="6"/>
  <c r="L619" i="6"/>
  <c r="M619" i="6"/>
  <c r="N619" i="6" s="1"/>
  <c r="K620" i="6"/>
  <c r="L620" i="6"/>
  <c r="M620" i="6"/>
  <c r="N620" i="6"/>
  <c r="K621" i="6"/>
  <c r="L621" i="6"/>
  <c r="M621" i="6"/>
  <c r="N621" i="6"/>
  <c r="K622" i="6"/>
  <c r="L622" i="6"/>
  <c r="M622" i="6"/>
  <c r="N622" i="6"/>
  <c r="K623" i="6"/>
  <c r="L623" i="6"/>
  <c r="M623" i="6"/>
  <c r="N623" i="6"/>
  <c r="K624" i="6"/>
  <c r="L624" i="6"/>
  <c r="M624" i="6"/>
  <c r="N624" i="6"/>
  <c r="K625" i="6"/>
  <c r="L625" i="6"/>
  <c r="M625" i="6"/>
  <c r="N625" i="6"/>
  <c r="K626" i="6"/>
  <c r="L626" i="6"/>
  <c r="M626" i="6"/>
  <c r="N626" i="6"/>
  <c r="K627" i="6"/>
  <c r="L627" i="6"/>
  <c r="M627" i="6"/>
  <c r="N627" i="6"/>
  <c r="K628" i="6"/>
  <c r="L628" i="6"/>
  <c r="M628" i="6"/>
  <c r="N628" i="6"/>
  <c r="K629" i="6"/>
  <c r="L629" i="6"/>
  <c r="M629" i="6"/>
  <c r="N629" i="6"/>
  <c r="K630" i="6"/>
  <c r="L630" i="6"/>
  <c r="M630" i="6"/>
  <c r="N630" i="6"/>
  <c r="K631" i="6"/>
  <c r="L631" i="6"/>
  <c r="M631" i="6"/>
  <c r="N631" i="6"/>
  <c r="K632" i="6"/>
  <c r="L632" i="6"/>
  <c r="M632" i="6"/>
  <c r="N632" i="6"/>
  <c r="K633" i="6"/>
  <c r="L633" i="6"/>
  <c r="M633" i="6"/>
  <c r="N633" i="6"/>
  <c r="K634" i="6"/>
  <c r="L634" i="6"/>
  <c r="M634" i="6"/>
  <c r="N634" i="6"/>
  <c r="K635" i="6"/>
  <c r="L635" i="6"/>
  <c r="M635" i="6"/>
  <c r="N635" i="6"/>
  <c r="K636" i="6"/>
  <c r="L636" i="6"/>
  <c r="M636" i="6"/>
  <c r="N636" i="6"/>
  <c r="K637" i="6"/>
  <c r="L637" i="6"/>
  <c r="M637" i="6"/>
  <c r="N637" i="6"/>
  <c r="K638" i="6"/>
  <c r="L638" i="6"/>
  <c r="M638" i="6"/>
  <c r="N638" i="6"/>
  <c r="K639" i="6"/>
  <c r="L639" i="6"/>
  <c r="M639" i="6"/>
  <c r="N639" i="6"/>
  <c r="K640" i="6"/>
  <c r="L640" i="6"/>
  <c r="M640" i="6"/>
  <c r="N640" i="6"/>
  <c r="K641" i="6"/>
  <c r="L641" i="6"/>
  <c r="M641" i="6"/>
  <c r="N641" i="6"/>
  <c r="K642" i="6"/>
  <c r="L642" i="6"/>
  <c r="M642" i="6"/>
  <c r="N642" i="6"/>
  <c r="K643" i="6"/>
  <c r="L643" i="6"/>
  <c r="M643" i="6"/>
  <c r="N643" i="6"/>
  <c r="K644" i="6"/>
  <c r="L644" i="6"/>
  <c r="M644" i="6"/>
  <c r="N644" i="6"/>
  <c r="K645" i="6"/>
  <c r="L645" i="6"/>
  <c r="M645" i="6"/>
  <c r="N645" i="6"/>
  <c r="K646" i="6"/>
  <c r="L646" i="6"/>
  <c r="M646" i="6"/>
  <c r="N646" i="6"/>
  <c r="K647" i="6"/>
  <c r="L647" i="6"/>
  <c r="M647" i="6"/>
  <c r="N647" i="6"/>
  <c r="K648" i="6"/>
  <c r="L648" i="6"/>
  <c r="M648" i="6"/>
  <c r="N648" i="6"/>
  <c r="K649" i="6"/>
  <c r="L649" i="6"/>
  <c r="M649" i="6"/>
  <c r="N649" i="6"/>
  <c r="K650" i="6"/>
  <c r="L650" i="6"/>
  <c r="M650" i="6"/>
  <c r="N650" i="6"/>
  <c r="K651" i="6"/>
  <c r="L651" i="6"/>
  <c r="M651" i="6"/>
  <c r="N651" i="6"/>
  <c r="K652" i="6"/>
  <c r="L652" i="6"/>
  <c r="M652" i="6"/>
  <c r="N652" i="6"/>
  <c r="K653" i="6"/>
  <c r="L653" i="6"/>
  <c r="M653" i="6"/>
  <c r="N653" i="6"/>
  <c r="K654" i="6"/>
  <c r="L654" i="6"/>
  <c r="M654" i="6"/>
  <c r="N654" i="6"/>
  <c r="K655" i="6"/>
  <c r="L655" i="6"/>
  <c r="M655" i="6"/>
  <c r="N655" i="6"/>
  <c r="K656" i="6"/>
  <c r="L656" i="6"/>
  <c r="M656" i="6"/>
  <c r="N656" i="6"/>
  <c r="K657" i="6"/>
  <c r="L657" i="6"/>
  <c r="M657" i="6"/>
  <c r="N657" i="6"/>
  <c r="K658" i="6"/>
  <c r="L658" i="6"/>
  <c r="M658" i="6"/>
  <c r="N658" i="6"/>
  <c r="K659" i="6"/>
  <c r="L659" i="6"/>
  <c r="M659" i="6"/>
  <c r="N659" i="6"/>
  <c r="K660" i="6"/>
  <c r="L660" i="6"/>
  <c r="M660" i="6"/>
  <c r="N660" i="6"/>
  <c r="K661" i="6"/>
  <c r="L661" i="6"/>
  <c r="M661" i="6"/>
  <c r="N661" i="6"/>
  <c r="K662" i="6"/>
  <c r="L662" i="6"/>
  <c r="M662" i="6"/>
  <c r="N662" i="6"/>
  <c r="K663" i="6"/>
  <c r="L663" i="6"/>
  <c r="M663" i="6"/>
  <c r="N663" i="6"/>
  <c r="K664" i="6"/>
  <c r="L664" i="6"/>
  <c r="M664" i="6"/>
  <c r="N664" i="6"/>
  <c r="K665" i="6"/>
  <c r="L665" i="6"/>
  <c r="M665" i="6"/>
  <c r="N665" i="6"/>
  <c r="K666" i="6"/>
  <c r="L666" i="6"/>
  <c r="M666" i="6"/>
  <c r="N666" i="6"/>
  <c r="K667" i="6"/>
  <c r="L667" i="6"/>
  <c r="M667" i="6"/>
  <c r="N667" i="6"/>
  <c r="K668" i="6"/>
  <c r="L668" i="6"/>
  <c r="M668" i="6"/>
  <c r="N668" i="6"/>
  <c r="K669" i="6"/>
  <c r="L669" i="6"/>
  <c r="M669" i="6"/>
  <c r="N669" i="6"/>
  <c r="K670" i="6"/>
  <c r="L670" i="6"/>
  <c r="M670" i="6"/>
  <c r="N670" i="6"/>
  <c r="K671" i="6"/>
  <c r="L671" i="6"/>
  <c r="M671" i="6"/>
  <c r="N671" i="6"/>
  <c r="K672" i="6"/>
  <c r="L672" i="6"/>
  <c r="M672" i="6"/>
  <c r="N672" i="6"/>
  <c r="K673" i="6"/>
  <c r="L673" i="6"/>
  <c r="M673" i="6"/>
  <c r="N673" i="6"/>
  <c r="K674" i="6"/>
  <c r="L674" i="6"/>
  <c r="M674" i="6"/>
  <c r="N674" i="6"/>
  <c r="K675" i="6"/>
  <c r="L675" i="6"/>
  <c r="M675" i="6"/>
  <c r="N675" i="6"/>
  <c r="K676" i="6"/>
  <c r="L676" i="6"/>
  <c r="M676" i="6"/>
  <c r="N676" i="6"/>
  <c r="K677" i="6"/>
  <c r="L677" i="6"/>
  <c r="M677" i="6"/>
  <c r="N677" i="6"/>
  <c r="K678" i="6"/>
  <c r="L678" i="6"/>
  <c r="M678" i="6"/>
  <c r="N678" i="6"/>
  <c r="K679" i="6"/>
  <c r="L679" i="6"/>
  <c r="M679" i="6"/>
  <c r="N679" i="6"/>
  <c r="K680" i="6"/>
  <c r="L680" i="6"/>
  <c r="M680" i="6"/>
  <c r="N680" i="6"/>
  <c r="K681" i="6"/>
  <c r="L681" i="6"/>
  <c r="M681" i="6"/>
  <c r="N681" i="6"/>
  <c r="K682" i="6"/>
  <c r="L682" i="6"/>
  <c r="M682" i="6"/>
  <c r="N682" i="6"/>
  <c r="K683" i="6"/>
  <c r="L683" i="6"/>
  <c r="M683" i="6"/>
  <c r="N683" i="6"/>
  <c r="K684" i="6"/>
  <c r="L684" i="6"/>
  <c r="M684" i="6"/>
  <c r="N684" i="6"/>
  <c r="K685" i="6"/>
  <c r="L685" i="6"/>
  <c r="M685" i="6"/>
  <c r="N685" i="6"/>
  <c r="K686" i="6"/>
  <c r="L686" i="6"/>
  <c r="M686" i="6"/>
  <c r="N686" i="6"/>
  <c r="K687" i="6"/>
  <c r="L687" i="6"/>
  <c r="M687" i="6"/>
  <c r="N687" i="6"/>
  <c r="K688" i="6"/>
  <c r="L688" i="6"/>
  <c r="M688" i="6"/>
  <c r="N688" i="6"/>
  <c r="K689" i="6"/>
  <c r="L689" i="6"/>
  <c r="M689" i="6"/>
  <c r="N689" i="6"/>
  <c r="K690" i="6"/>
  <c r="L690" i="6"/>
  <c r="M690" i="6"/>
  <c r="N690" i="6"/>
  <c r="K691" i="6"/>
  <c r="L691" i="6"/>
  <c r="M691" i="6"/>
  <c r="N691" i="6"/>
  <c r="K692" i="6"/>
  <c r="L692" i="6"/>
  <c r="M692" i="6"/>
  <c r="N692" i="6"/>
  <c r="K693" i="6"/>
  <c r="L693" i="6"/>
  <c r="M693" i="6"/>
  <c r="N693" i="6"/>
  <c r="K694" i="6"/>
  <c r="L694" i="6"/>
  <c r="M694" i="6"/>
  <c r="N694" i="6"/>
  <c r="K695" i="6"/>
  <c r="L695" i="6"/>
  <c r="M695" i="6"/>
  <c r="N695" i="6" s="1"/>
  <c r="K696" i="6"/>
  <c r="L696" i="6"/>
  <c r="M696" i="6"/>
  <c r="N696" i="6"/>
  <c r="K697" i="6"/>
  <c r="L697" i="6"/>
  <c r="M697" i="6"/>
  <c r="N697" i="6"/>
  <c r="K698" i="6"/>
  <c r="L698" i="6"/>
  <c r="M698" i="6"/>
  <c r="N698" i="6"/>
  <c r="K699" i="6"/>
  <c r="L699" i="6"/>
  <c r="M699" i="6"/>
  <c r="N699" i="6"/>
  <c r="K700" i="6"/>
  <c r="L700" i="6"/>
  <c r="M700" i="6"/>
  <c r="N700" i="6"/>
  <c r="K701" i="6"/>
  <c r="L701" i="6"/>
  <c r="M701" i="6"/>
  <c r="N701" i="6"/>
  <c r="K702" i="6"/>
  <c r="L702" i="6"/>
  <c r="M702" i="6"/>
  <c r="N702" i="6"/>
  <c r="K703" i="6"/>
  <c r="L703" i="6"/>
  <c r="M703" i="6"/>
  <c r="N703" i="6"/>
  <c r="K704" i="6"/>
  <c r="L704" i="6"/>
  <c r="M704" i="6"/>
  <c r="N704" i="6"/>
  <c r="K705" i="6"/>
  <c r="L705" i="6"/>
  <c r="M705" i="6"/>
  <c r="N705" i="6"/>
  <c r="K706" i="6"/>
  <c r="L706" i="6"/>
  <c r="M706" i="6"/>
  <c r="N706" i="6"/>
  <c r="K707" i="6"/>
  <c r="L707" i="6"/>
  <c r="M707" i="6"/>
  <c r="N707" i="6"/>
  <c r="K708" i="6"/>
  <c r="L708" i="6"/>
  <c r="M708" i="6"/>
  <c r="N708" i="6"/>
  <c r="K709" i="6"/>
  <c r="L709" i="6"/>
  <c r="M709" i="6"/>
  <c r="N709" i="6"/>
  <c r="K710" i="6"/>
  <c r="L710" i="6"/>
  <c r="M710" i="6"/>
  <c r="N710" i="6"/>
  <c r="K711" i="6"/>
  <c r="L711" i="6"/>
  <c r="M711" i="6"/>
  <c r="N711" i="6" s="1"/>
  <c r="K712" i="6"/>
  <c r="L712" i="6"/>
  <c r="M712" i="6"/>
  <c r="N712" i="6"/>
  <c r="K713" i="6"/>
  <c r="L713" i="6"/>
  <c r="M713" i="6"/>
  <c r="N713" i="6" s="1"/>
  <c r="K714" i="6"/>
  <c r="L714" i="6"/>
  <c r="M714" i="6"/>
  <c r="N714" i="6"/>
  <c r="K715" i="6"/>
  <c r="L715" i="6"/>
  <c r="M715" i="6"/>
  <c r="N715" i="6" s="1"/>
  <c r="K716" i="6"/>
  <c r="L716" i="6"/>
  <c r="M716" i="6"/>
  <c r="N716" i="6"/>
  <c r="K717" i="6"/>
  <c r="L717" i="6"/>
  <c r="M717" i="6"/>
  <c r="N717" i="6" s="1"/>
  <c r="K718" i="6"/>
  <c r="L718" i="6"/>
  <c r="M718" i="6"/>
  <c r="N718" i="6"/>
  <c r="K719" i="6"/>
  <c r="L719" i="6"/>
  <c r="M719" i="6"/>
  <c r="N719" i="6" s="1"/>
  <c r="K720" i="6"/>
  <c r="L720" i="6"/>
  <c r="M720" i="6"/>
  <c r="N720" i="6"/>
  <c r="K721" i="6"/>
  <c r="L721" i="6"/>
  <c r="M721" i="6"/>
  <c r="N721" i="6" s="1"/>
  <c r="K722" i="6"/>
  <c r="L722" i="6"/>
  <c r="M722" i="6"/>
  <c r="N722" i="6"/>
  <c r="K723" i="6"/>
  <c r="L723" i="6"/>
  <c r="M723" i="6"/>
  <c r="N723" i="6" s="1"/>
  <c r="K724" i="6"/>
  <c r="L724" i="6"/>
  <c r="M724" i="6"/>
  <c r="N724" i="6"/>
  <c r="K725" i="6"/>
  <c r="L725" i="6"/>
  <c r="M725" i="6"/>
  <c r="N725" i="6" s="1"/>
  <c r="K726" i="6"/>
  <c r="L726" i="6"/>
  <c r="M726" i="6"/>
  <c r="N726" i="6"/>
  <c r="K727" i="6"/>
  <c r="L727" i="6"/>
  <c r="M727" i="6"/>
  <c r="N727" i="6" s="1"/>
  <c r="K728" i="6"/>
  <c r="L728" i="6"/>
  <c r="M728" i="6"/>
  <c r="N728" i="6"/>
  <c r="K729" i="6"/>
  <c r="L729" i="6"/>
  <c r="M729" i="6"/>
  <c r="N729" i="6" s="1"/>
  <c r="K730" i="6"/>
  <c r="L730" i="6"/>
  <c r="M730" i="6"/>
  <c r="N730" i="6"/>
  <c r="K731" i="6"/>
  <c r="L731" i="6"/>
  <c r="M731" i="6"/>
  <c r="N731" i="6" s="1"/>
  <c r="K732" i="6"/>
  <c r="L732" i="6"/>
  <c r="M732" i="6"/>
  <c r="N732" i="6"/>
  <c r="K733" i="6"/>
  <c r="L733" i="6"/>
  <c r="M733" i="6"/>
  <c r="N733" i="6" s="1"/>
  <c r="K734" i="6"/>
  <c r="L734" i="6"/>
  <c r="M734" i="6"/>
  <c r="N734" i="6"/>
  <c r="K735" i="6"/>
  <c r="L735" i="6"/>
  <c r="M735" i="6"/>
  <c r="N735" i="6" s="1"/>
  <c r="K736" i="6"/>
  <c r="L736" i="6"/>
  <c r="M736" i="6"/>
  <c r="N736" i="6"/>
  <c r="K737" i="6"/>
  <c r="L737" i="6"/>
  <c r="M737" i="6"/>
  <c r="N737" i="6" s="1"/>
  <c r="K738" i="6"/>
  <c r="L738" i="6"/>
  <c r="M738" i="6"/>
  <c r="N738" i="6"/>
  <c r="K739" i="6"/>
  <c r="L739" i="6"/>
  <c r="M739" i="6"/>
  <c r="N739" i="6" s="1"/>
  <c r="K740" i="6"/>
  <c r="L740" i="6"/>
  <c r="M740" i="6"/>
  <c r="N740" i="6"/>
  <c r="K741" i="6"/>
  <c r="L741" i="6"/>
  <c r="M741" i="6"/>
  <c r="N741" i="6" s="1"/>
  <c r="K742" i="6"/>
  <c r="L742" i="6"/>
  <c r="M742" i="6"/>
  <c r="N742" i="6"/>
  <c r="K743" i="6"/>
  <c r="L743" i="6"/>
  <c r="M743" i="6"/>
  <c r="N743" i="6" s="1"/>
  <c r="K744" i="6"/>
  <c r="L744" i="6"/>
  <c r="M744" i="6"/>
  <c r="N744" i="6"/>
  <c r="K745" i="6"/>
  <c r="L745" i="6"/>
  <c r="M745" i="6"/>
  <c r="N745" i="6" s="1"/>
  <c r="K746" i="6"/>
  <c r="L746" i="6"/>
  <c r="M746" i="6"/>
  <c r="N746" i="6"/>
  <c r="K747" i="6"/>
  <c r="L747" i="6"/>
  <c r="M747" i="6"/>
  <c r="N747" i="6" s="1"/>
  <c r="K748" i="6"/>
  <c r="L748" i="6"/>
  <c r="M748" i="6"/>
  <c r="N748" i="6"/>
  <c r="K749" i="6"/>
  <c r="L749" i="6"/>
  <c r="M749" i="6"/>
  <c r="N749" i="6" s="1"/>
  <c r="K750" i="6"/>
  <c r="L750" i="6"/>
  <c r="M750" i="6"/>
  <c r="N750" i="6"/>
  <c r="K751" i="6"/>
  <c r="L751" i="6"/>
  <c r="M751" i="6"/>
  <c r="N751" i="6" s="1"/>
  <c r="K752" i="6"/>
  <c r="L752" i="6"/>
  <c r="M752" i="6"/>
  <c r="N752" i="6"/>
  <c r="K753" i="6"/>
  <c r="L753" i="6"/>
  <c r="M753" i="6"/>
  <c r="N753" i="6" s="1"/>
  <c r="K754" i="6"/>
  <c r="L754" i="6"/>
  <c r="M754" i="6"/>
  <c r="N754" i="6" s="1"/>
  <c r="K755" i="6"/>
  <c r="L755" i="6"/>
  <c r="M755" i="6"/>
  <c r="N755" i="6" s="1"/>
  <c r="K756" i="6"/>
  <c r="L756" i="6"/>
  <c r="M756" i="6"/>
  <c r="N756" i="6" s="1"/>
  <c r="K757" i="6"/>
  <c r="L757" i="6"/>
  <c r="M757" i="6"/>
  <c r="N757" i="6" s="1"/>
  <c r="K758" i="6"/>
  <c r="L758" i="6"/>
  <c r="M758" i="6"/>
  <c r="N758" i="6" s="1"/>
  <c r="K759" i="6"/>
  <c r="L759" i="6"/>
  <c r="M759" i="6"/>
  <c r="N759" i="6" s="1"/>
  <c r="K760" i="6"/>
  <c r="L760" i="6"/>
  <c r="M760" i="6"/>
  <c r="N760" i="6" s="1"/>
  <c r="K761" i="6"/>
  <c r="L761" i="6"/>
  <c r="M761" i="6"/>
  <c r="N761" i="6" s="1"/>
  <c r="K762" i="6"/>
  <c r="L762" i="6"/>
  <c r="M762" i="6"/>
  <c r="N762" i="6" s="1"/>
  <c r="K763" i="6"/>
  <c r="L763" i="6"/>
  <c r="M763" i="6"/>
  <c r="N763" i="6" s="1"/>
  <c r="K764" i="6"/>
  <c r="L764" i="6"/>
  <c r="M764" i="6"/>
  <c r="N764" i="6" s="1"/>
  <c r="K765" i="6"/>
  <c r="L765" i="6"/>
  <c r="M765" i="6"/>
  <c r="N765" i="6" s="1"/>
  <c r="K766" i="6"/>
  <c r="L766" i="6"/>
  <c r="M766" i="6"/>
  <c r="N766" i="6" s="1"/>
  <c r="K767" i="6"/>
  <c r="L767" i="6"/>
  <c r="M767" i="6"/>
  <c r="N767" i="6" s="1"/>
  <c r="K768" i="6"/>
  <c r="L768" i="6"/>
  <c r="M768" i="6"/>
  <c r="N768" i="6" s="1"/>
  <c r="K769" i="6"/>
  <c r="L769" i="6"/>
  <c r="M769" i="6"/>
  <c r="N769" i="6" s="1"/>
  <c r="K770" i="6"/>
  <c r="L770" i="6"/>
  <c r="M770" i="6"/>
  <c r="N770" i="6" s="1"/>
  <c r="K771" i="6"/>
  <c r="L771" i="6"/>
  <c r="M771" i="6"/>
  <c r="N771" i="6" s="1"/>
  <c r="K772" i="6"/>
  <c r="L772" i="6"/>
  <c r="M772" i="6"/>
  <c r="N772" i="6" s="1"/>
  <c r="K773" i="6"/>
  <c r="L773" i="6"/>
  <c r="M773" i="6"/>
  <c r="N773" i="6" s="1"/>
  <c r="K774" i="6"/>
  <c r="L774" i="6"/>
  <c r="M774" i="6"/>
  <c r="N774" i="6" s="1"/>
  <c r="K775" i="6"/>
  <c r="L775" i="6"/>
  <c r="M775" i="6"/>
  <c r="N775" i="6" s="1"/>
  <c r="K776" i="6"/>
  <c r="L776" i="6"/>
  <c r="M776" i="6"/>
  <c r="N776" i="6" s="1"/>
  <c r="K777" i="6"/>
  <c r="L777" i="6"/>
  <c r="M777" i="6"/>
  <c r="N777" i="6" s="1"/>
  <c r="K778" i="6"/>
  <c r="L778" i="6"/>
  <c r="M778" i="6"/>
  <c r="N778" i="6" s="1"/>
  <c r="K779" i="6"/>
  <c r="L779" i="6"/>
  <c r="M779" i="6"/>
  <c r="N779" i="6" s="1"/>
  <c r="K780" i="6"/>
  <c r="L780" i="6"/>
  <c r="M780" i="6"/>
  <c r="N780" i="6" s="1"/>
  <c r="K781" i="6"/>
  <c r="L781" i="6"/>
  <c r="M781" i="6"/>
  <c r="N781" i="6" s="1"/>
  <c r="K782" i="6"/>
  <c r="L782" i="6"/>
  <c r="M782" i="6"/>
  <c r="N782" i="6" s="1"/>
  <c r="K783" i="6"/>
  <c r="L783" i="6"/>
  <c r="M783" i="6"/>
  <c r="N783" i="6" s="1"/>
  <c r="K784" i="6"/>
  <c r="L784" i="6"/>
  <c r="M784" i="6"/>
  <c r="N784" i="6" s="1"/>
  <c r="K785" i="6"/>
  <c r="L785" i="6"/>
  <c r="M785" i="6"/>
  <c r="N785" i="6" s="1"/>
  <c r="K786" i="6"/>
  <c r="L786" i="6"/>
  <c r="M786" i="6"/>
  <c r="N786" i="6" s="1"/>
  <c r="K787" i="6"/>
  <c r="L787" i="6"/>
  <c r="M787" i="6"/>
  <c r="N787" i="6" s="1"/>
  <c r="K788" i="6"/>
  <c r="L788" i="6"/>
  <c r="M788" i="6"/>
  <c r="N788" i="6" s="1"/>
  <c r="K789" i="6"/>
  <c r="L789" i="6"/>
  <c r="M789" i="6"/>
  <c r="N789" i="6"/>
  <c r="K790" i="6"/>
  <c r="L790" i="6"/>
  <c r="M790" i="6"/>
  <c r="N790" i="6" s="1"/>
  <c r="K791" i="6"/>
  <c r="L791" i="6"/>
  <c r="M791" i="6"/>
  <c r="N791" i="6"/>
  <c r="K792" i="6"/>
  <c r="L792" i="6"/>
  <c r="M792" i="6"/>
  <c r="N792" i="6" s="1"/>
  <c r="K793" i="6"/>
  <c r="L793" i="6"/>
  <c r="M793" i="6"/>
  <c r="N793" i="6" s="1"/>
  <c r="K794" i="6"/>
  <c r="L794" i="6"/>
  <c r="M794" i="6"/>
  <c r="N794" i="6" s="1"/>
  <c r="K795" i="6"/>
  <c r="L795" i="6"/>
  <c r="M795" i="6"/>
  <c r="N795" i="6" s="1"/>
  <c r="K796" i="6"/>
  <c r="L796" i="6"/>
  <c r="M796" i="6"/>
  <c r="N796" i="6" s="1"/>
  <c r="K797" i="6"/>
  <c r="L797" i="6"/>
  <c r="M797" i="6"/>
  <c r="N797" i="6" s="1"/>
  <c r="K798" i="6"/>
  <c r="L798" i="6"/>
  <c r="M798" i="6"/>
  <c r="N798" i="6" s="1"/>
  <c r="K799" i="6"/>
  <c r="L799" i="6"/>
  <c r="M799" i="6"/>
  <c r="N799" i="6"/>
  <c r="K800" i="6"/>
  <c r="L800" i="6"/>
  <c r="M800" i="6"/>
  <c r="N800" i="6"/>
  <c r="K801" i="6"/>
  <c r="L801" i="6"/>
  <c r="M801" i="6"/>
  <c r="N801" i="6"/>
  <c r="K802" i="6"/>
  <c r="L802" i="6"/>
  <c r="M802" i="6"/>
  <c r="N802" i="6" s="1"/>
  <c r="K803" i="6"/>
  <c r="L803" i="6"/>
  <c r="M803" i="6"/>
  <c r="N803" i="6"/>
  <c r="K804" i="6"/>
  <c r="L804" i="6"/>
  <c r="M804" i="6"/>
  <c r="N804" i="6" s="1"/>
  <c r="K805" i="6"/>
  <c r="L805" i="6"/>
  <c r="M805" i="6"/>
  <c r="N805" i="6" s="1"/>
  <c r="K806" i="6"/>
  <c r="L806" i="6"/>
  <c r="M806" i="6"/>
  <c r="N806" i="6" s="1"/>
  <c r="K807" i="6"/>
  <c r="L807" i="6"/>
  <c r="M807" i="6"/>
  <c r="N807" i="6"/>
  <c r="K808" i="6"/>
  <c r="L808" i="6"/>
  <c r="M808" i="6"/>
  <c r="N808" i="6" s="1"/>
  <c r="K809" i="6"/>
  <c r="L809" i="6"/>
  <c r="M809" i="6"/>
  <c r="N809" i="6"/>
  <c r="K810" i="6"/>
  <c r="L810" i="6"/>
  <c r="M810" i="6"/>
  <c r="N810" i="6" s="1"/>
  <c r="K811" i="6"/>
  <c r="L811" i="6"/>
  <c r="M811" i="6"/>
  <c r="N811" i="6" s="1"/>
  <c r="K812" i="6"/>
  <c r="L812" i="6"/>
  <c r="M812" i="6"/>
  <c r="N812" i="6" s="1"/>
  <c r="K813" i="6"/>
  <c r="L813" i="6"/>
  <c r="M813" i="6"/>
  <c r="N813" i="6" s="1"/>
  <c r="K814" i="6"/>
  <c r="L814" i="6"/>
  <c r="M814" i="6"/>
  <c r="N814" i="6" s="1"/>
  <c r="K815" i="6"/>
  <c r="L815" i="6"/>
  <c r="M815" i="6"/>
  <c r="N815" i="6" s="1"/>
  <c r="K816" i="6"/>
  <c r="L816" i="6"/>
  <c r="M816" i="6"/>
  <c r="N816" i="6" s="1"/>
  <c r="K817" i="6"/>
  <c r="L817" i="6"/>
  <c r="M817" i="6"/>
  <c r="N817" i="6"/>
  <c r="K818" i="6"/>
  <c r="L818" i="6"/>
  <c r="M818" i="6"/>
  <c r="N818" i="6" s="1"/>
  <c r="K819" i="6"/>
  <c r="L819" i="6"/>
  <c r="M819" i="6"/>
  <c r="N819" i="6"/>
  <c r="K820" i="6"/>
  <c r="L820" i="6"/>
  <c r="M820" i="6"/>
  <c r="N820" i="6" s="1"/>
  <c r="K821" i="6"/>
  <c r="L821" i="6"/>
  <c r="M821" i="6"/>
  <c r="N821" i="6" s="1"/>
  <c r="K822" i="6"/>
  <c r="L822" i="6"/>
  <c r="M822" i="6"/>
  <c r="N822" i="6" s="1"/>
  <c r="K823" i="6"/>
  <c r="L823" i="6"/>
  <c r="M823" i="6"/>
  <c r="N823" i="6"/>
  <c r="K824" i="6"/>
  <c r="L824" i="6"/>
  <c r="M824" i="6"/>
  <c r="N824" i="6" s="1"/>
  <c r="K825" i="6"/>
  <c r="L825" i="6"/>
  <c r="M825" i="6"/>
  <c r="N825" i="6"/>
  <c r="K826" i="6"/>
  <c r="L826" i="6"/>
  <c r="M826" i="6"/>
  <c r="N826" i="6" s="1"/>
  <c r="K827" i="6"/>
  <c r="L827" i="6"/>
  <c r="M827" i="6"/>
  <c r="N827" i="6" s="1"/>
  <c r="K828" i="6"/>
  <c r="L828" i="6"/>
  <c r="M828" i="6"/>
  <c r="N828" i="6" s="1"/>
  <c r="K829" i="6"/>
  <c r="L829" i="6"/>
  <c r="M829" i="6"/>
  <c r="N829" i="6" s="1"/>
  <c r="K830" i="6"/>
  <c r="L830" i="6"/>
  <c r="M830" i="6"/>
  <c r="N830" i="6" s="1"/>
  <c r="K831" i="6"/>
  <c r="L831" i="6"/>
  <c r="M831" i="6"/>
  <c r="N831" i="6" s="1"/>
  <c r="K832" i="6"/>
  <c r="L832" i="6"/>
  <c r="M832" i="6"/>
  <c r="N832" i="6" s="1"/>
  <c r="K833" i="6"/>
  <c r="L833" i="6"/>
  <c r="M833" i="6"/>
  <c r="N833" i="6"/>
  <c r="K834" i="6"/>
  <c r="L834" i="6"/>
  <c r="M834" i="6"/>
  <c r="N834" i="6" s="1"/>
  <c r="K835" i="6"/>
  <c r="L835" i="6"/>
  <c r="M835" i="6"/>
  <c r="N835" i="6"/>
  <c r="K836" i="6"/>
  <c r="L836" i="6"/>
  <c r="M836" i="6"/>
  <c r="N836" i="6" s="1"/>
  <c r="K837" i="6"/>
  <c r="L837" i="6"/>
  <c r="M837" i="6"/>
  <c r="N837" i="6" s="1"/>
  <c r="K838" i="6"/>
  <c r="L838" i="6"/>
  <c r="M838" i="6"/>
  <c r="N838" i="6" s="1"/>
  <c r="K839" i="6"/>
  <c r="L839" i="6"/>
  <c r="M839" i="6"/>
  <c r="N839" i="6"/>
  <c r="K840" i="6"/>
  <c r="L840" i="6"/>
  <c r="M840" i="6"/>
  <c r="N840" i="6" s="1"/>
  <c r="K841" i="6"/>
  <c r="L841" i="6"/>
  <c r="M841" i="6"/>
  <c r="N841" i="6"/>
  <c r="K842" i="6"/>
  <c r="L842" i="6"/>
  <c r="M842" i="6"/>
  <c r="N842" i="6" s="1"/>
  <c r="K843" i="6"/>
  <c r="L843" i="6"/>
  <c r="M843" i="6"/>
  <c r="N843" i="6" s="1"/>
  <c r="K844" i="6"/>
  <c r="L844" i="6"/>
  <c r="M844" i="6"/>
  <c r="N844" i="6" s="1"/>
  <c r="K845" i="6"/>
  <c r="L845" i="6"/>
  <c r="M845" i="6"/>
  <c r="N845" i="6" s="1"/>
  <c r="K846" i="6"/>
  <c r="L846" i="6"/>
  <c r="M846" i="6"/>
  <c r="N846" i="6" s="1"/>
  <c r="K847" i="6"/>
  <c r="L847" i="6"/>
  <c r="M847" i="6"/>
  <c r="N847" i="6" s="1"/>
  <c r="K848" i="6"/>
  <c r="L848" i="6"/>
  <c r="M848" i="6"/>
  <c r="N848" i="6" s="1"/>
  <c r="K849" i="6"/>
  <c r="L849" i="6"/>
  <c r="M849" i="6"/>
  <c r="N849" i="6"/>
  <c r="K850" i="6"/>
  <c r="L850" i="6"/>
  <c r="M850" i="6"/>
  <c r="N850" i="6" s="1"/>
  <c r="K851" i="6"/>
  <c r="L851" i="6"/>
  <c r="M851" i="6"/>
  <c r="N851" i="6"/>
  <c r="K852" i="6"/>
  <c r="L852" i="6"/>
  <c r="M852" i="6"/>
  <c r="N852" i="6" s="1"/>
  <c r="K853" i="6"/>
  <c r="L853" i="6"/>
  <c r="M853" i="6"/>
  <c r="N853" i="6" s="1"/>
  <c r="K854" i="6"/>
  <c r="L854" i="6"/>
  <c r="M854" i="6"/>
  <c r="N854" i="6" s="1"/>
  <c r="K855" i="6"/>
  <c r="L855" i="6"/>
  <c r="M855" i="6"/>
  <c r="N855" i="6"/>
  <c r="K856" i="6"/>
  <c r="L856" i="6"/>
  <c r="M856" i="6"/>
  <c r="N856" i="6" s="1"/>
  <c r="K857" i="6"/>
  <c r="L857" i="6"/>
  <c r="M857" i="6"/>
  <c r="N857" i="6"/>
  <c r="K858" i="6"/>
  <c r="L858" i="6"/>
  <c r="M858" i="6"/>
  <c r="N858" i="6" s="1"/>
  <c r="K859" i="6"/>
  <c r="L859" i="6"/>
  <c r="M859" i="6"/>
  <c r="N859" i="6" s="1"/>
  <c r="K860" i="6"/>
  <c r="L860" i="6"/>
  <c r="M860" i="6"/>
  <c r="N860" i="6" s="1"/>
  <c r="K861" i="6"/>
  <c r="L861" i="6"/>
  <c r="M861" i="6"/>
  <c r="N861" i="6" s="1"/>
  <c r="K862" i="6"/>
  <c r="L862" i="6"/>
  <c r="M862" i="6"/>
  <c r="N862" i="6" s="1"/>
  <c r="K863" i="6"/>
  <c r="L863" i="6"/>
  <c r="M863" i="6"/>
  <c r="N863" i="6" s="1"/>
  <c r="K864" i="6"/>
  <c r="L864" i="6"/>
  <c r="M864" i="6"/>
  <c r="N864" i="6" s="1"/>
  <c r="K865" i="6"/>
  <c r="L865" i="6"/>
  <c r="M865" i="6"/>
  <c r="N865" i="6"/>
  <c r="K866" i="6"/>
  <c r="L866" i="6"/>
  <c r="M866" i="6"/>
  <c r="N866" i="6" s="1"/>
  <c r="K867" i="6"/>
  <c r="L867" i="6"/>
  <c r="M867" i="6"/>
  <c r="N867" i="6"/>
  <c r="K868" i="6"/>
  <c r="L868" i="6"/>
  <c r="M868" i="6"/>
  <c r="N868" i="6" s="1"/>
  <c r="K869" i="6"/>
  <c r="L869" i="6"/>
  <c r="M869" i="6"/>
  <c r="N869" i="6" s="1"/>
  <c r="K870" i="6"/>
  <c r="L870" i="6"/>
  <c r="M870" i="6"/>
  <c r="N870" i="6" s="1"/>
  <c r="K871" i="6"/>
  <c r="L871" i="6"/>
  <c r="M871" i="6"/>
  <c r="N871" i="6"/>
  <c r="K872" i="6"/>
  <c r="L872" i="6"/>
  <c r="M872" i="6"/>
  <c r="N872" i="6" s="1"/>
  <c r="K873" i="6"/>
  <c r="L873" i="6"/>
  <c r="M873" i="6"/>
  <c r="N873" i="6"/>
  <c r="K874" i="6"/>
  <c r="L874" i="6"/>
  <c r="M874" i="6"/>
  <c r="N874" i="6" s="1"/>
  <c r="K875" i="6"/>
  <c r="L875" i="6"/>
  <c r="M875" i="6"/>
  <c r="N875" i="6" s="1"/>
  <c r="K876" i="6"/>
  <c r="L876" i="6"/>
  <c r="M876" i="6"/>
  <c r="N876" i="6" s="1"/>
  <c r="K877" i="6"/>
  <c r="L877" i="6"/>
  <c r="M877" i="6"/>
  <c r="N877" i="6" s="1"/>
  <c r="K878" i="6"/>
  <c r="L878" i="6"/>
  <c r="M878" i="6"/>
  <c r="N878" i="6" s="1"/>
  <c r="K879" i="6"/>
  <c r="L879" i="6"/>
  <c r="M879" i="6"/>
  <c r="N879" i="6" s="1"/>
  <c r="K880" i="6"/>
  <c r="L880" i="6"/>
  <c r="M880" i="6"/>
  <c r="N880" i="6" s="1"/>
  <c r="K881" i="6"/>
  <c r="L881" i="6"/>
  <c r="M881" i="6"/>
  <c r="N881" i="6"/>
  <c r="K882" i="6"/>
  <c r="L882" i="6"/>
  <c r="M882" i="6"/>
  <c r="N882" i="6" s="1"/>
  <c r="K883" i="6"/>
  <c r="L883" i="6"/>
  <c r="M883" i="6"/>
  <c r="N883" i="6"/>
  <c r="K884" i="6"/>
  <c r="L884" i="6"/>
  <c r="M884" i="6"/>
  <c r="N884" i="6" s="1"/>
  <c r="K885" i="6"/>
  <c r="L885" i="6"/>
  <c r="M885" i="6"/>
  <c r="N885" i="6" s="1"/>
  <c r="K886" i="6"/>
  <c r="L886" i="6"/>
  <c r="M886" i="6"/>
  <c r="N886" i="6" s="1"/>
  <c r="K887" i="6"/>
  <c r="L887" i="6"/>
  <c r="M887" i="6"/>
  <c r="N887" i="6"/>
  <c r="K888" i="6"/>
  <c r="L888" i="6"/>
  <c r="M888" i="6"/>
  <c r="N888" i="6" s="1"/>
  <c r="K889" i="6"/>
  <c r="L889" i="6"/>
  <c r="M889" i="6"/>
  <c r="N889" i="6"/>
  <c r="K890" i="6"/>
  <c r="L890" i="6"/>
  <c r="M890" i="6"/>
  <c r="N890" i="6" s="1"/>
  <c r="K891" i="6"/>
  <c r="L891" i="6"/>
  <c r="M891" i="6"/>
  <c r="N891" i="6" s="1"/>
  <c r="K892" i="6"/>
  <c r="L892" i="6"/>
  <c r="M892" i="6"/>
  <c r="N892" i="6" s="1"/>
  <c r="K893" i="6"/>
  <c r="L893" i="6"/>
  <c r="M893" i="6"/>
  <c r="N893" i="6" s="1"/>
  <c r="K894" i="6"/>
  <c r="L894" i="6"/>
  <c r="M894" i="6"/>
  <c r="N894" i="6" s="1"/>
  <c r="K895" i="6"/>
  <c r="L895" i="6"/>
  <c r="M895" i="6"/>
  <c r="N895" i="6" s="1"/>
  <c r="K896" i="6"/>
  <c r="L896" i="6"/>
  <c r="M896" i="6"/>
  <c r="N896" i="6" s="1"/>
  <c r="K897" i="6"/>
  <c r="L897" i="6"/>
  <c r="M897" i="6"/>
  <c r="N897" i="6"/>
  <c r="K898" i="6"/>
  <c r="L898" i="6"/>
  <c r="M898" i="6"/>
  <c r="N898" i="6" s="1"/>
  <c r="K899" i="6"/>
  <c r="L899" i="6"/>
  <c r="M899" i="6"/>
  <c r="N899" i="6"/>
  <c r="K900" i="6"/>
  <c r="L900" i="6"/>
  <c r="M900" i="6"/>
  <c r="N900" i="6" s="1"/>
  <c r="K901" i="6"/>
  <c r="L901" i="6"/>
  <c r="M901" i="6"/>
  <c r="N901" i="6" s="1"/>
  <c r="K902" i="6"/>
  <c r="L902" i="6"/>
  <c r="M902" i="6"/>
  <c r="N902" i="6" s="1"/>
  <c r="K903" i="6"/>
  <c r="L903" i="6"/>
  <c r="M903" i="6"/>
  <c r="N903" i="6"/>
  <c r="K904" i="6"/>
  <c r="L904" i="6"/>
  <c r="M904" i="6"/>
  <c r="N904" i="6" s="1"/>
  <c r="K905" i="6"/>
  <c r="L905" i="6"/>
  <c r="M905" i="6"/>
  <c r="N905" i="6"/>
  <c r="K906" i="6"/>
  <c r="L906" i="6"/>
  <c r="M906" i="6"/>
  <c r="N906" i="6" s="1"/>
  <c r="K907" i="6"/>
  <c r="L907" i="6"/>
  <c r="M907" i="6"/>
  <c r="N907" i="6" s="1"/>
  <c r="K908" i="6"/>
  <c r="L908" i="6"/>
  <c r="M908" i="6"/>
  <c r="N908" i="6" s="1"/>
  <c r="K909" i="6"/>
  <c r="L909" i="6"/>
  <c r="M909" i="6"/>
  <c r="N909" i="6" s="1"/>
  <c r="K910" i="6"/>
  <c r="L910" i="6"/>
  <c r="M910" i="6"/>
  <c r="N910" i="6" s="1"/>
  <c r="K911" i="6"/>
  <c r="L911" i="6"/>
  <c r="M911" i="6"/>
  <c r="N911" i="6" s="1"/>
  <c r="K912" i="6"/>
  <c r="L912" i="6"/>
  <c r="M912" i="6"/>
  <c r="N912" i="6" s="1"/>
  <c r="K913" i="6"/>
  <c r="L913" i="6"/>
  <c r="M913" i="6"/>
  <c r="N913" i="6"/>
  <c r="K914" i="6"/>
  <c r="L914" i="6"/>
  <c r="M914" i="6"/>
  <c r="N914" i="6" s="1"/>
  <c r="K915" i="6"/>
  <c r="L915" i="6"/>
  <c r="M915" i="6"/>
  <c r="N915" i="6"/>
  <c r="K916" i="6"/>
  <c r="L916" i="6"/>
  <c r="M916" i="6"/>
  <c r="N916" i="6" s="1"/>
  <c r="K917" i="6"/>
  <c r="L917" i="6"/>
  <c r="M917" i="6"/>
  <c r="N917" i="6" s="1"/>
  <c r="K918" i="6"/>
  <c r="L918" i="6"/>
  <c r="M918" i="6"/>
  <c r="N918" i="6" s="1"/>
  <c r="K919" i="6"/>
  <c r="L919" i="6"/>
  <c r="M919" i="6"/>
  <c r="N919" i="6"/>
  <c r="K920" i="6"/>
  <c r="L920" i="6"/>
  <c r="M920" i="6"/>
  <c r="N920" i="6" s="1"/>
  <c r="K921" i="6"/>
  <c r="L921" i="6"/>
  <c r="M921" i="6"/>
  <c r="N921" i="6"/>
  <c r="K922" i="6"/>
  <c r="L922" i="6"/>
  <c r="M922" i="6"/>
  <c r="N922" i="6" s="1"/>
  <c r="K923" i="6"/>
  <c r="L923" i="6"/>
  <c r="M923" i="6"/>
  <c r="N923" i="6" s="1"/>
  <c r="K924" i="6"/>
  <c r="L924" i="6"/>
  <c r="M924" i="6"/>
  <c r="N924" i="6" s="1"/>
  <c r="K925" i="6"/>
  <c r="L925" i="6"/>
  <c r="M925" i="6"/>
  <c r="N925" i="6" s="1"/>
  <c r="K926" i="6"/>
  <c r="L926" i="6"/>
  <c r="M926" i="6"/>
  <c r="N926" i="6" s="1"/>
  <c r="K927" i="6"/>
  <c r="L927" i="6"/>
  <c r="M927" i="6"/>
  <c r="N927" i="6" s="1"/>
  <c r="K928" i="6"/>
  <c r="L928" i="6"/>
  <c r="M928" i="6"/>
  <c r="N928" i="6" s="1"/>
  <c r="K929" i="6"/>
  <c r="L929" i="6"/>
  <c r="M929" i="6"/>
  <c r="N929" i="6"/>
  <c r="K930" i="6"/>
  <c r="L930" i="6"/>
  <c r="M930" i="6"/>
  <c r="N930" i="6" s="1"/>
  <c r="K931" i="6"/>
  <c r="L931" i="6"/>
  <c r="M931" i="6"/>
  <c r="N931" i="6"/>
  <c r="K932" i="6"/>
  <c r="L932" i="6"/>
  <c r="M932" i="6"/>
  <c r="N932" i="6" s="1"/>
  <c r="K933" i="6"/>
  <c r="L933" i="6"/>
  <c r="M933" i="6"/>
  <c r="N933" i="6" s="1"/>
  <c r="K934" i="6"/>
  <c r="L934" i="6"/>
  <c r="M934" i="6"/>
  <c r="N934" i="6" s="1"/>
  <c r="K935" i="6"/>
  <c r="L935" i="6"/>
  <c r="M935" i="6"/>
  <c r="N935" i="6"/>
  <c r="K936" i="6"/>
  <c r="L936" i="6"/>
  <c r="M936" i="6"/>
  <c r="N936" i="6" s="1"/>
  <c r="K937" i="6"/>
  <c r="L937" i="6"/>
  <c r="M937" i="6"/>
  <c r="N937" i="6"/>
  <c r="K938" i="6"/>
  <c r="L938" i="6"/>
  <c r="M938" i="6"/>
  <c r="N938" i="6" s="1"/>
  <c r="K939" i="6"/>
  <c r="L939" i="6"/>
  <c r="M939" i="6"/>
  <c r="N939" i="6" s="1"/>
  <c r="K940" i="6"/>
  <c r="L940" i="6"/>
  <c r="M940" i="6"/>
  <c r="N940" i="6" s="1"/>
  <c r="K941" i="6"/>
  <c r="L941" i="6"/>
  <c r="M941" i="6"/>
  <c r="N941" i="6" s="1"/>
  <c r="K942" i="6"/>
  <c r="L942" i="6"/>
  <c r="M942" i="6"/>
  <c r="N942" i="6" s="1"/>
  <c r="K943" i="6"/>
  <c r="L943" i="6"/>
  <c r="M943" i="6"/>
  <c r="N943" i="6" s="1"/>
  <c r="K944" i="6"/>
  <c r="L944" i="6"/>
  <c r="M944" i="6"/>
  <c r="N944" i="6" s="1"/>
  <c r="K945" i="6"/>
  <c r="L945" i="6"/>
  <c r="M945" i="6"/>
  <c r="N945" i="6"/>
  <c r="K946" i="6"/>
  <c r="L946" i="6"/>
  <c r="M946" i="6"/>
  <c r="N946" i="6" s="1"/>
  <c r="K947" i="6"/>
  <c r="L947" i="6"/>
  <c r="M947" i="6"/>
  <c r="N947" i="6"/>
  <c r="K948" i="6"/>
  <c r="L948" i="6"/>
  <c r="M948" i="6"/>
  <c r="N948" i="6" s="1"/>
  <c r="K949" i="6"/>
  <c r="L949" i="6"/>
  <c r="M949" i="6"/>
  <c r="N949" i="6" s="1"/>
  <c r="K950" i="6"/>
  <c r="L950" i="6"/>
  <c r="M950" i="6"/>
  <c r="N950" i="6" s="1"/>
  <c r="K951" i="6"/>
  <c r="L951" i="6"/>
  <c r="M951" i="6"/>
  <c r="N951" i="6"/>
  <c r="K952" i="6"/>
  <c r="L952" i="6"/>
  <c r="M952" i="6"/>
  <c r="N952" i="6" s="1"/>
  <c r="K953" i="6"/>
  <c r="L953" i="6"/>
  <c r="M953" i="6"/>
  <c r="N953" i="6"/>
  <c r="K954" i="6"/>
  <c r="L954" i="6"/>
  <c r="M954" i="6"/>
  <c r="N954" i="6" s="1"/>
  <c r="K955" i="6"/>
  <c r="L955" i="6"/>
  <c r="M955" i="6"/>
  <c r="N955" i="6" s="1"/>
  <c r="K956" i="6"/>
  <c r="L956" i="6"/>
  <c r="M956" i="6"/>
  <c r="N956" i="6" s="1"/>
  <c r="K957" i="6"/>
  <c r="L957" i="6"/>
  <c r="M957" i="6"/>
  <c r="N957" i="6" s="1"/>
  <c r="K958" i="6"/>
  <c r="L958" i="6"/>
  <c r="M958" i="6"/>
  <c r="N958" i="6" s="1"/>
  <c r="K959" i="6"/>
  <c r="L959" i="6"/>
  <c r="M959" i="6"/>
  <c r="N959" i="6" s="1"/>
  <c r="K960" i="6"/>
  <c r="L960" i="6"/>
  <c r="M960" i="6"/>
  <c r="N960" i="6" s="1"/>
  <c r="K961" i="6"/>
  <c r="L961" i="6"/>
  <c r="M961" i="6"/>
  <c r="N961" i="6"/>
  <c r="K962" i="6"/>
  <c r="L962" i="6"/>
  <c r="M962" i="6"/>
  <c r="N962" i="6" s="1"/>
  <c r="K963" i="6"/>
  <c r="L963" i="6"/>
  <c r="M963" i="6"/>
  <c r="N963" i="6"/>
  <c r="K964" i="6"/>
  <c r="L964" i="6"/>
  <c r="M964" i="6"/>
  <c r="N964" i="6" s="1"/>
  <c r="K965" i="6"/>
  <c r="L965" i="6"/>
  <c r="M965" i="6"/>
  <c r="N965" i="6" s="1"/>
  <c r="K966" i="6"/>
  <c r="L966" i="6"/>
  <c r="M966" i="6"/>
  <c r="N966" i="6" s="1"/>
  <c r="K967" i="6"/>
  <c r="L967" i="6"/>
  <c r="M967" i="6"/>
  <c r="N967" i="6"/>
  <c r="K968" i="6"/>
  <c r="L968" i="6"/>
  <c r="M968" i="6"/>
  <c r="N968" i="6" s="1"/>
  <c r="K969" i="6"/>
  <c r="L969" i="6"/>
  <c r="M969" i="6"/>
  <c r="N969" i="6"/>
  <c r="K970" i="6"/>
  <c r="L970" i="6"/>
  <c r="M970" i="6"/>
  <c r="N970" i="6" s="1"/>
  <c r="K971" i="6"/>
  <c r="L971" i="6"/>
  <c r="M971" i="6"/>
  <c r="N971" i="6" s="1"/>
  <c r="K972" i="6"/>
  <c r="L972" i="6"/>
  <c r="M972" i="6"/>
  <c r="N972" i="6" s="1"/>
  <c r="K973" i="6"/>
  <c r="L973" i="6"/>
  <c r="M973" i="6"/>
  <c r="N973" i="6" s="1"/>
  <c r="K974" i="6"/>
  <c r="L974" i="6"/>
  <c r="M974" i="6"/>
  <c r="N974" i="6" s="1"/>
  <c r="K975" i="6"/>
  <c r="L975" i="6"/>
  <c r="M975" i="6"/>
  <c r="N975" i="6" s="1"/>
  <c r="K976" i="6"/>
  <c r="L976" i="6"/>
  <c r="M976" i="6"/>
  <c r="N976" i="6" s="1"/>
  <c r="K977" i="6"/>
  <c r="L977" i="6"/>
  <c r="M977" i="6"/>
  <c r="N977" i="6"/>
  <c r="K978" i="6"/>
  <c r="L978" i="6"/>
  <c r="M978" i="6"/>
  <c r="N978" i="6" s="1"/>
  <c r="K979" i="6"/>
  <c r="L979" i="6"/>
  <c r="M979" i="6"/>
  <c r="N979" i="6"/>
  <c r="K980" i="6"/>
  <c r="L980" i="6"/>
  <c r="M980" i="6"/>
  <c r="N980" i="6" s="1"/>
  <c r="K981" i="6"/>
  <c r="L981" i="6"/>
  <c r="M981" i="6"/>
  <c r="N981" i="6" s="1"/>
  <c r="K982" i="6"/>
  <c r="L982" i="6"/>
  <c r="M982" i="6"/>
  <c r="N982" i="6" s="1"/>
  <c r="K983" i="6"/>
  <c r="L983" i="6"/>
  <c r="M983" i="6"/>
  <c r="N983" i="6"/>
  <c r="K984" i="6"/>
  <c r="L984" i="6"/>
  <c r="M984" i="6"/>
  <c r="N984" i="6" s="1"/>
  <c r="K985" i="6"/>
  <c r="L985" i="6"/>
  <c r="M985" i="6"/>
  <c r="N985" i="6"/>
  <c r="K986" i="6"/>
  <c r="L986" i="6"/>
  <c r="M986" i="6"/>
  <c r="N986" i="6" s="1"/>
  <c r="K987" i="6"/>
  <c r="L987" i="6"/>
  <c r="M987" i="6"/>
  <c r="N987" i="6" s="1"/>
  <c r="K988" i="6"/>
  <c r="L988" i="6"/>
  <c r="M988" i="6"/>
  <c r="N988" i="6" s="1"/>
  <c r="K989" i="6"/>
  <c r="L989" i="6"/>
  <c r="M989" i="6"/>
  <c r="N989" i="6" s="1"/>
  <c r="K990" i="6"/>
  <c r="L990" i="6"/>
  <c r="M990" i="6"/>
  <c r="N990" i="6" s="1"/>
  <c r="K991" i="6"/>
  <c r="L991" i="6"/>
  <c r="M991" i="6"/>
  <c r="N991" i="6" s="1"/>
  <c r="K992" i="6"/>
  <c r="L992" i="6"/>
  <c r="M992" i="6"/>
  <c r="N992" i="6" s="1"/>
  <c r="K993" i="6"/>
  <c r="L993" i="6"/>
  <c r="M993" i="6"/>
  <c r="N993" i="6"/>
  <c r="K994" i="6"/>
  <c r="L994" i="6"/>
  <c r="M994" i="6"/>
  <c r="N994" i="6" s="1"/>
  <c r="K995" i="6"/>
  <c r="L995" i="6"/>
  <c r="M995" i="6"/>
  <c r="N995" i="6"/>
  <c r="K996" i="6"/>
  <c r="L996" i="6"/>
  <c r="M996" i="6"/>
  <c r="N996" i="6" s="1"/>
  <c r="K997" i="6"/>
  <c r="L997" i="6"/>
  <c r="M997" i="6"/>
  <c r="N997" i="6" s="1"/>
  <c r="K998" i="6"/>
  <c r="L998" i="6"/>
  <c r="M998" i="6"/>
  <c r="N998" i="6" s="1"/>
  <c r="K999" i="6"/>
  <c r="L999" i="6"/>
  <c r="M999" i="6"/>
  <c r="N999" i="6"/>
  <c r="K1000" i="6"/>
  <c r="L1000" i="6"/>
  <c r="M1000" i="6"/>
  <c r="N1000" i="6" s="1"/>
  <c r="K1001" i="6"/>
  <c r="L1001" i="6"/>
  <c r="M1001" i="6"/>
  <c r="N1001" i="6"/>
  <c r="K1002" i="6"/>
  <c r="L1002" i="6"/>
  <c r="M1002" i="6"/>
  <c r="N1002" i="6" s="1"/>
  <c r="K1003" i="6"/>
  <c r="L1003" i="6"/>
  <c r="M1003" i="6"/>
  <c r="N1003" i="6" s="1"/>
  <c r="K1004" i="6"/>
  <c r="L1004" i="6"/>
  <c r="M1004" i="6"/>
  <c r="N1004" i="6" s="1"/>
  <c r="K1005" i="6"/>
  <c r="L1005" i="6"/>
  <c r="M1005" i="6"/>
  <c r="N1005" i="6" s="1"/>
  <c r="K1006" i="6"/>
  <c r="L1006" i="6"/>
  <c r="M1006" i="6"/>
  <c r="N1006" i="6" s="1"/>
  <c r="K1007" i="6"/>
  <c r="L1007" i="6"/>
  <c r="M1007" i="6"/>
  <c r="N1007" i="6" s="1"/>
  <c r="K1008" i="6"/>
  <c r="L1008" i="6"/>
  <c r="M1008" i="6"/>
  <c r="N1008" i="6" s="1"/>
  <c r="K1009" i="6"/>
  <c r="L1009" i="6"/>
  <c r="M1009" i="6"/>
  <c r="N1009" i="6"/>
  <c r="K1010" i="6"/>
  <c r="L1010" i="6"/>
  <c r="M1010" i="6"/>
  <c r="N1010" i="6" s="1"/>
  <c r="K1011" i="6"/>
  <c r="L1011" i="6"/>
  <c r="M1011" i="6"/>
  <c r="N1011" i="6"/>
  <c r="K1012" i="6"/>
  <c r="L1012" i="6"/>
  <c r="M1012" i="6"/>
  <c r="N1012" i="6" s="1"/>
  <c r="K1013" i="6"/>
  <c r="L1013" i="6"/>
  <c r="M1013" i="6"/>
  <c r="N1013" i="6" s="1"/>
  <c r="K1014" i="6"/>
  <c r="L1014" i="6"/>
  <c r="M1014" i="6"/>
  <c r="N1014" i="6" s="1"/>
  <c r="K1015" i="6"/>
  <c r="L1015" i="6"/>
  <c r="M1015" i="6"/>
  <c r="N1015" i="6"/>
  <c r="K1016" i="6"/>
  <c r="L1016" i="6"/>
  <c r="M1016" i="6"/>
  <c r="N1016" i="6" s="1"/>
  <c r="K1017" i="6"/>
  <c r="L1017" i="6"/>
  <c r="M1017" i="6"/>
  <c r="N1017" i="6"/>
  <c r="K1018" i="6"/>
  <c r="L1018" i="6"/>
  <c r="M1018" i="6"/>
  <c r="N1018" i="6" s="1"/>
  <c r="K1019" i="6"/>
  <c r="L1019" i="6"/>
  <c r="M1019" i="6"/>
  <c r="N1019" i="6" s="1"/>
  <c r="K1020" i="6"/>
  <c r="L1020" i="6"/>
  <c r="M1020" i="6"/>
  <c r="N1020" i="6" s="1"/>
  <c r="K1021" i="6"/>
  <c r="L1021" i="6"/>
  <c r="M1021" i="6"/>
  <c r="N1021" i="6" s="1"/>
  <c r="K1022" i="6"/>
  <c r="L1022" i="6"/>
  <c r="M1022" i="6"/>
  <c r="N1022" i="6" s="1"/>
  <c r="K1023" i="6"/>
  <c r="L1023" i="6"/>
  <c r="M1023" i="6"/>
  <c r="N1023" i="6" s="1"/>
  <c r="K1024" i="6"/>
  <c r="L1024" i="6"/>
  <c r="M1024" i="6"/>
  <c r="N1024" i="6" s="1"/>
  <c r="K1025" i="6"/>
  <c r="L1025" i="6"/>
  <c r="M1025" i="6"/>
  <c r="N1025" i="6"/>
  <c r="K1026" i="6"/>
  <c r="L1026" i="6"/>
  <c r="M1026" i="6"/>
  <c r="N1026" i="6" s="1"/>
  <c r="K1027" i="6"/>
  <c r="L1027" i="6"/>
  <c r="M1027" i="6"/>
  <c r="N1027" i="6"/>
  <c r="K1028" i="6"/>
  <c r="L1028" i="6"/>
  <c r="M1028" i="6"/>
  <c r="N1028" i="6" s="1"/>
  <c r="K1029" i="6"/>
  <c r="L1029" i="6"/>
  <c r="M1029" i="6"/>
  <c r="N1029" i="6" s="1"/>
  <c r="K1030" i="6"/>
  <c r="L1030" i="6"/>
  <c r="M1030" i="6"/>
  <c r="N1030" i="6" s="1"/>
  <c r="K1031" i="6"/>
  <c r="L1031" i="6"/>
  <c r="M1031" i="6"/>
  <c r="N1031" i="6"/>
  <c r="K1032" i="6"/>
  <c r="L1032" i="6"/>
  <c r="M1032" i="6"/>
  <c r="N1032" i="6" s="1"/>
  <c r="K1033" i="6"/>
  <c r="L1033" i="6"/>
  <c r="M1033" i="6"/>
  <c r="N1033" i="6"/>
  <c r="K1034" i="6"/>
  <c r="L1034" i="6"/>
  <c r="M1034" i="6"/>
  <c r="N1034" i="6" s="1"/>
  <c r="K1035" i="6"/>
  <c r="L1035" i="6"/>
  <c r="M1035" i="6"/>
  <c r="N1035" i="6" s="1"/>
  <c r="K1036" i="6"/>
  <c r="L1036" i="6"/>
  <c r="M1036" i="6"/>
  <c r="N1036" i="6" s="1"/>
  <c r="K1037" i="6"/>
  <c r="L1037" i="6"/>
  <c r="M1037" i="6"/>
  <c r="N1037" i="6" s="1"/>
  <c r="K1038" i="6"/>
  <c r="L1038" i="6"/>
  <c r="M1038" i="6"/>
  <c r="N1038" i="6" s="1"/>
  <c r="K1039" i="6"/>
  <c r="L1039" i="6"/>
  <c r="M1039" i="6"/>
  <c r="N1039" i="6" s="1"/>
  <c r="K1040" i="6"/>
  <c r="L1040" i="6"/>
  <c r="M1040" i="6"/>
  <c r="N1040" i="6" s="1"/>
  <c r="K1041" i="6"/>
  <c r="L1041" i="6"/>
  <c r="M1041" i="6"/>
  <c r="N1041" i="6"/>
  <c r="K1042" i="6"/>
  <c r="L1042" i="6"/>
  <c r="M1042" i="6"/>
  <c r="N1042" i="6" s="1"/>
  <c r="K1043" i="6"/>
  <c r="L1043" i="6"/>
  <c r="M1043" i="6"/>
  <c r="N1043" i="6"/>
  <c r="K1044" i="6"/>
  <c r="L1044" i="6"/>
  <c r="M1044" i="6"/>
  <c r="N1044" i="6" s="1"/>
  <c r="K1045" i="6"/>
  <c r="L1045" i="6"/>
  <c r="M1045" i="6"/>
  <c r="N1045" i="6" s="1"/>
  <c r="K1046" i="6"/>
  <c r="L1046" i="6"/>
  <c r="M1046" i="6"/>
  <c r="N1046" i="6" s="1"/>
  <c r="K1047" i="6"/>
  <c r="L1047" i="6"/>
  <c r="M1047" i="6"/>
  <c r="N1047" i="6"/>
  <c r="K1048" i="6"/>
  <c r="L1048" i="6"/>
  <c r="M1048" i="6"/>
  <c r="N1048" i="6" s="1"/>
  <c r="K1049" i="6"/>
  <c r="L1049" i="6"/>
  <c r="M1049" i="6"/>
  <c r="N1049" i="6"/>
  <c r="K1050" i="6"/>
  <c r="L1050" i="6"/>
  <c r="M1050" i="6"/>
  <c r="N1050" i="6" s="1"/>
  <c r="K1051" i="6"/>
  <c r="L1051" i="6"/>
  <c r="M1051" i="6"/>
  <c r="N1051" i="6" s="1"/>
  <c r="K1052" i="6"/>
  <c r="L1052" i="6"/>
  <c r="M1052" i="6"/>
  <c r="N1052" i="6" s="1"/>
  <c r="K1053" i="6"/>
  <c r="L1053" i="6"/>
  <c r="M1053" i="6"/>
  <c r="N1053" i="6" s="1"/>
  <c r="K1054" i="6"/>
  <c r="L1054" i="6"/>
  <c r="M1054" i="6"/>
  <c r="N1054" i="6" s="1"/>
  <c r="K1055" i="6"/>
  <c r="L1055" i="6"/>
  <c r="M1055" i="6"/>
  <c r="N1055" i="6" s="1"/>
  <c r="K1056" i="6"/>
  <c r="L1056" i="6"/>
  <c r="M1056" i="6"/>
  <c r="N1056" i="6" s="1"/>
  <c r="K1057" i="6"/>
  <c r="L1057" i="6"/>
  <c r="M1057" i="6"/>
  <c r="N1057" i="6"/>
  <c r="K1058" i="6"/>
  <c r="L1058" i="6"/>
  <c r="M1058" i="6"/>
  <c r="N1058" i="6" s="1"/>
  <c r="K1059" i="6"/>
  <c r="L1059" i="6"/>
  <c r="M1059" i="6"/>
  <c r="N1059" i="6"/>
  <c r="K1060" i="6"/>
  <c r="L1060" i="6"/>
  <c r="M1060" i="6"/>
  <c r="N1060" i="6" s="1"/>
  <c r="K1061" i="6"/>
  <c r="L1061" i="6"/>
  <c r="M1061" i="6"/>
  <c r="N1061" i="6" s="1"/>
  <c r="K1062" i="6"/>
  <c r="L1062" i="6"/>
  <c r="M1062" i="6"/>
  <c r="N1062" i="6" s="1"/>
  <c r="K1063" i="6"/>
  <c r="L1063" i="6"/>
  <c r="M1063" i="6"/>
  <c r="N1063" i="6"/>
  <c r="K1064" i="6"/>
  <c r="L1064" i="6"/>
  <c r="M1064" i="6"/>
  <c r="N1064" i="6" s="1"/>
  <c r="K1065" i="6"/>
  <c r="L1065" i="6"/>
  <c r="M1065" i="6"/>
  <c r="N1065" i="6"/>
  <c r="K1066" i="6"/>
  <c r="L1066" i="6"/>
  <c r="M1066" i="6"/>
  <c r="N1066" i="6" s="1"/>
  <c r="K1067" i="6"/>
  <c r="L1067" i="6"/>
  <c r="M1067" i="6"/>
  <c r="N1067" i="6" s="1"/>
  <c r="K1068" i="6"/>
  <c r="L1068" i="6"/>
  <c r="M1068" i="6"/>
  <c r="N1068" i="6" s="1"/>
  <c r="K1069" i="6"/>
  <c r="L1069" i="6"/>
  <c r="M1069" i="6"/>
  <c r="N1069" i="6" s="1"/>
  <c r="K1070" i="6"/>
  <c r="L1070" i="6"/>
  <c r="M1070" i="6"/>
  <c r="N1070" i="6" s="1"/>
  <c r="K1071" i="6"/>
  <c r="L1071" i="6"/>
  <c r="M1071" i="6"/>
  <c r="N1071" i="6" s="1"/>
  <c r="K1072" i="6"/>
  <c r="L1072" i="6"/>
  <c r="M1072" i="6"/>
  <c r="N1072" i="6" s="1"/>
  <c r="K1073" i="6"/>
  <c r="L1073" i="6"/>
  <c r="M1073" i="6"/>
  <c r="N1073" i="6"/>
  <c r="K1074" i="6"/>
  <c r="L1074" i="6"/>
  <c r="M1074" i="6"/>
  <c r="N1074" i="6" s="1"/>
  <c r="K1075" i="6"/>
  <c r="L1075" i="6"/>
  <c r="M1075" i="6"/>
  <c r="N1075" i="6"/>
  <c r="K1076" i="6"/>
  <c r="L1076" i="6"/>
  <c r="M1076" i="6"/>
  <c r="N1076" i="6" s="1"/>
  <c r="K1077" i="6"/>
  <c r="L1077" i="6"/>
  <c r="M1077" i="6"/>
  <c r="N1077" i="6" s="1"/>
  <c r="K1078" i="6"/>
  <c r="L1078" i="6"/>
  <c r="M1078" i="6"/>
  <c r="N1078" i="6" s="1"/>
  <c r="K1079" i="6"/>
  <c r="L1079" i="6"/>
  <c r="M1079" i="6"/>
  <c r="N1079" i="6"/>
  <c r="K1080" i="6"/>
  <c r="L1080" i="6"/>
  <c r="M1080" i="6"/>
  <c r="N1080" i="6" s="1"/>
  <c r="K1081" i="6"/>
  <c r="L1081" i="6"/>
  <c r="M1081" i="6"/>
  <c r="N1081" i="6"/>
  <c r="K1082" i="6"/>
  <c r="L1082" i="6"/>
  <c r="M1082" i="6"/>
  <c r="N1082" i="6" s="1"/>
  <c r="K1083" i="6"/>
  <c r="L1083" i="6"/>
  <c r="M1083" i="6"/>
  <c r="N1083" i="6" s="1"/>
  <c r="K1084" i="6"/>
  <c r="L1084" i="6"/>
  <c r="M1084" i="6"/>
  <c r="N1084" i="6" s="1"/>
  <c r="K1085" i="6"/>
  <c r="L1085" i="6"/>
  <c r="M1085" i="6"/>
  <c r="N1085" i="6" s="1"/>
  <c r="K1086" i="6"/>
  <c r="L1086" i="6"/>
  <c r="M1086" i="6"/>
  <c r="N1086" i="6" s="1"/>
  <c r="K1087" i="6"/>
  <c r="L1087" i="6"/>
  <c r="M1087" i="6"/>
  <c r="N1087" i="6" s="1"/>
  <c r="K1088" i="6"/>
  <c r="L1088" i="6"/>
  <c r="M1088" i="6"/>
  <c r="N1088" i="6" s="1"/>
  <c r="K1089" i="6"/>
  <c r="L1089" i="6"/>
  <c r="M1089" i="6"/>
  <c r="N1089" i="6"/>
  <c r="K1090" i="6"/>
  <c r="L1090" i="6"/>
  <c r="M1090" i="6"/>
  <c r="N1090" i="6" s="1"/>
  <c r="K1091" i="6"/>
  <c r="L1091" i="6"/>
  <c r="M1091" i="6"/>
  <c r="N1091" i="6"/>
  <c r="K1092" i="6"/>
  <c r="L1092" i="6"/>
  <c r="M1092" i="6"/>
  <c r="N1092" i="6" s="1"/>
  <c r="K1093" i="6"/>
  <c r="L1093" i="6"/>
  <c r="M1093" i="6"/>
  <c r="N1093" i="6" s="1"/>
  <c r="K1094" i="6"/>
  <c r="L1094" i="6"/>
  <c r="M1094" i="6"/>
  <c r="N1094" i="6" s="1"/>
  <c r="K1095" i="6"/>
  <c r="L1095" i="6"/>
  <c r="M1095" i="6"/>
  <c r="N1095" i="6"/>
  <c r="K1096" i="6"/>
  <c r="L1096" i="6"/>
  <c r="M1096" i="6"/>
  <c r="N1096" i="6" s="1"/>
  <c r="K1097" i="6"/>
  <c r="L1097" i="6"/>
  <c r="M1097" i="6"/>
  <c r="N1097" i="6"/>
  <c r="K1098" i="6"/>
  <c r="L1098" i="6"/>
  <c r="M1098" i="6"/>
  <c r="N1098" i="6" s="1"/>
  <c r="K1099" i="6"/>
  <c r="L1099" i="6"/>
  <c r="M1099" i="6"/>
  <c r="N1099" i="6"/>
  <c r="K1100" i="6"/>
  <c r="L1100" i="6"/>
  <c r="M1100" i="6"/>
  <c r="N1100" i="6" s="1"/>
  <c r="K1101" i="6"/>
  <c r="L1101" i="6"/>
  <c r="M1101" i="6"/>
  <c r="N1101" i="6"/>
  <c r="K1102" i="6"/>
  <c r="L1102" i="6"/>
  <c r="M1102" i="6"/>
  <c r="N1102" i="6" s="1"/>
  <c r="K1103" i="6"/>
  <c r="L1103" i="6"/>
  <c r="M1103" i="6"/>
  <c r="N1103" i="6"/>
  <c r="K1104" i="6"/>
  <c r="L1104" i="6"/>
  <c r="M1104" i="6"/>
  <c r="N1104" i="6" s="1"/>
  <c r="K1105" i="6"/>
  <c r="L1105" i="6"/>
  <c r="M1105" i="6"/>
  <c r="N1105" i="6"/>
  <c r="K1106" i="6"/>
  <c r="L1106" i="6"/>
  <c r="M1106" i="6"/>
  <c r="N1106" i="6" s="1"/>
  <c r="K1107" i="6"/>
  <c r="L1107" i="6"/>
  <c r="M1107" i="6"/>
  <c r="N1107" i="6"/>
  <c r="K1108" i="6"/>
  <c r="L1108" i="6"/>
  <c r="M1108" i="6"/>
  <c r="N1108" i="6" s="1"/>
  <c r="K1109" i="6"/>
  <c r="L1109" i="6"/>
  <c r="M1109" i="6"/>
  <c r="N1109" i="6"/>
  <c r="K1110" i="6"/>
  <c r="L1110" i="6"/>
  <c r="M1110" i="6"/>
  <c r="N1110" i="6" s="1"/>
  <c r="K1111" i="6"/>
  <c r="L1111" i="6"/>
  <c r="M1111" i="6"/>
  <c r="N1111" i="6"/>
  <c r="K1112" i="6"/>
  <c r="L1112" i="6"/>
  <c r="M1112" i="6"/>
  <c r="N1112" i="6" s="1"/>
  <c r="K1113" i="6"/>
  <c r="L1113" i="6"/>
  <c r="M1113" i="6"/>
  <c r="N1113" i="6"/>
  <c r="K1114" i="6"/>
  <c r="L1114" i="6"/>
  <c r="M1114" i="6"/>
  <c r="N1114" i="6" s="1"/>
  <c r="K1115" i="6"/>
  <c r="L1115" i="6"/>
  <c r="M1115" i="6"/>
  <c r="N1115" i="6"/>
  <c r="K1116" i="6"/>
  <c r="L1116" i="6"/>
  <c r="M1116" i="6"/>
  <c r="N1116" i="6" s="1"/>
  <c r="K1117" i="6"/>
  <c r="L1117" i="6"/>
  <c r="M1117" i="6"/>
  <c r="N1117" i="6"/>
  <c r="K1118" i="6"/>
  <c r="L1118" i="6"/>
  <c r="M1118" i="6"/>
  <c r="N1118" i="6" s="1"/>
  <c r="K1119" i="6"/>
  <c r="L1119" i="6"/>
  <c r="M1119" i="6"/>
  <c r="N1119" i="6"/>
  <c r="K1120" i="6"/>
  <c r="L1120" i="6"/>
  <c r="M1120" i="6"/>
  <c r="N1120" i="6" s="1"/>
  <c r="K1121" i="6"/>
  <c r="L1121" i="6"/>
  <c r="M1121" i="6"/>
  <c r="N1121" i="6"/>
  <c r="K1122" i="6"/>
  <c r="L1122" i="6"/>
  <c r="M1122" i="6"/>
  <c r="N1122" i="6" s="1"/>
  <c r="K1123" i="6"/>
  <c r="L1123" i="6"/>
  <c r="M1123" i="6"/>
  <c r="N1123" i="6"/>
  <c r="K1124" i="6"/>
  <c r="L1124" i="6"/>
  <c r="M1124" i="6"/>
  <c r="N1124" i="6" s="1"/>
  <c r="K1125" i="6"/>
  <c r="L1125" i="6"/>
  <c r="M1125" i="6"/>
  <c r="N1125" i="6"/>
  <c r="K1126" i="6"/>
  <c r="L1126" i="6"/>
  <c r="M1126" i="6"/>
  <c r="N1126" i="6" s="1"/>
  <c r="K1127" i="6"/>
  <c r="L1127" i="6"/>
  <c r="M1127" i="6"/>
  <c r="N1127" i="6"/>
  <c r="K1128" i="6"/>
  <c r="L1128" i="6"/>
  <c r="M1128" i="6"/>
  <c r="N1128" i="6" s="1"/>
  <c r="K1129" i="6"/>
  <c r="L1129" i="6"/>
  <c r="M1129" i="6"/>
  <c r="N1129" i="6"/>
  <c r="K1130" i="6"/>
  <c r="L1130" i="6"/>
  <c r="M1130" i="6"/>
  <c r="N1130" i="6" s="1"/>
  <c r="K1131" i="6"/>
  <c r="L1131" i="6"/>
  <c r="M1131" i="6"/>
  <c r="N1131" i="6"/>
  <c r="K1132" i="6"/>
  <c r="L1132" i="6"/>
  <c r="M1132" i="6"/>
  <c r="N1132" i="6" s="1"/>
  <c r="K1133" i="6"/>
  <c r="L1133" i="6"/>
  <c r="M1133" i="6"/>
  <c r="N1133" i="6"/>
  <c r="K1134" i="6"/>
  <c r="L1134" i="6"/>
  <c r="M1134" i="6"/>
  <c r="N1134" i="6" s="1"/>
  <c r="K1135" i="6"/>
  <c r="L1135" i="6"/>
  <c r="M1135" i="6"/>
  <c r="N1135" i="6"/>
  <c r="K1136" i="6"/>
  <c r="L1136" i="6"/>
  <c r="M1136" i="6"/>
  <c r="N1136" i="6" s="1"/>
  <c r="K1137" i="6"/>
  <c r="L1137" i="6"/>
  <c r="M1137" i="6"/>
  <c r="N1137" i="6"/>
  <c r="K1138" i="6"/>
  <c r="L1138" i="6"/>
  <c r="M1138" i="6"/>
  <c r="N1138" i="6" s="1"/>
  <c r="K1139" i="6"/>
  <c r="L1139" i="6"/>
  <c r="M1139" i="6"/>
  <c r="N1139" i="6"/>
  <c r="K1140" i="6"/>
  <c r="L1140" i="6"/>
  <c r="M1140" i="6"/>
  <c r="N1140" i="6" s="1"/>
  <c r="K1141" i="6"/>
  <c r="L1141" i="6"/>
  <c r="M1141" i="6"/>
  <c r="N1141" i="6"/>
  <c r="K1142" i="6"/>
  <c r="L1142" i="6"/>
  <c r="M1142" i="6"/>
  <c r="N1142" i="6" s="1"/>
  <c r="K1143" i="6"/>
  <c r="L1143" i="6"/>
  <c r="M1143" i="6"/>
  <c r="N1143" i="6"/>
  <c r="K1144" i="6"/>
  <c r="L1144" i="6"/>
  <c r="M1144" i="6"/>
  <c r="N1144" i="6" s="1"/>
  <c r="K1145" i="6"/>
  <c r="L1145" i="6"/>
  <c r="M1145" i="6"/>
  <c r="N1145" i="6"/>
  <c r="K1146" i="6"/>
  <c r="L1146" i="6"/>
  <c r="M1146" i="6"/>
  <c r="N1146" i="6" s="1"/>
  <c r="K1147" i="6"/>
  <c r="L1147" i="6"/>
  <c r="M1147" i="6"/>
  <c r="N1147" i="6"/>
  <c r="K1148" i="6"/>
  <c r="L1148" i="6"/>
  <c r="M1148" i="6"/>
  <c r="N1148" i="6" s="1"/>
  <c r="K1149" i="6"/>
  <c r="L1149" i="6"/>
  <c r="M1149" i="6"/>
  <c r="N1149" i="6"/>
  <c r="K1150" i="6"/>
  <c r="L1150" i="6"/>
  <c r="M1150" i="6"/>
  <c r="N1150" i="6" s="1"/>
  <c r="K1151" i="6"/>
  <c r="L1151" i="6"/>
  <c r="M1151" i="6"/>
  <c r="N1151" i="6"/>
  <c r="K1152" i="6"/>
  <c r="L1152" i="6"/>
  <c r="M1152" i="6"/>
  <c r="N1152" i="6" s="1"/>
  <c r="K1153" i="6"/>
  <c r="L1153" i="6"/>
  <c r="M1153" i="6"/>
  <c r="N1153" i="6"/>
  <c r="K1154" i="6"/>
  <c r="L1154" i="6"/>
  <c r="M1154" i="6"/>
  <c r="N1154" i="6" s="1"/>
  <c r="K1155" i="6"/>
  <c r="L1155" i="6"/>
  <c r="M1155" i="6"/>
  <c r="N1155" i="6"/>
  <c r="K1156" i="6"/>
  <c r="L1156" i="6"/>
  <c r="M1156" i="6"/>
  <c r="N1156" i="6" s="1"/>
  <c r="K1157" i="6"/>
  <c r="L1157" i="6"/>
  <c r="M1157" i="6"/>
  <c r="N1157" i="6"/>
  <c r="K1158" i="6"/>
  <c r="L1158" i="6"/>
  <c r="M1158" i="6"/>
  <c r="N1158" i="6" s="1"/>
  <c r="K1159" i="6"/>
  <c r="L1159" i="6"/>
  <c r="M1159" i="6"/>
  <c r="N1159" i="6"/>
  <c r="K1160" i="6"/>
  <c r="L1160" i="6"/>
  <c r="M1160" i="6"/>
  <c r="N1160" i="6" s="1"/>
  <c r="K1161" i="6"/>
  <c r="L1161" i="6"/>
  <c r="M1161" i="6"/>
  <c r="N1161" i="6"/>
  <c r="K1162" i="6"/>
  <c r="L1162" i="6"/>
  <c r="M1162" i="6"/>
  <c r="N1162" i="6" s="1"/>
  <c r="K1163" i="6"/>
  <c r="L1163" i="6"/>
  <c r="M1163" i="6"/>
  <c r="N1163" i="6"/>
  <c r="K1164" i="6"/>
  <c r="L1164" i="6"/>
  <c r="M1164" i="6"/>
  <c r="N1164" i="6" s="1"/>
  <c r="K1165" i="6"/>
  <c r="L1165" i="6"/>
  <c r="M1165" i="6"/>
  <c r="N1165" i="6"/>
  <c r="K1166" i="6"/>
  <c r="L1166" i="6"/>
  <c r="M1166" i="6"/>
  <c r="N1166" i="6" s="1"/>
  <c r="K1167" i="6"/>
  <c r="L1167" i="6"/>
  <c r="M1167" i="6"/>
  <c r="N1167" i="6"/>
  <c r="K1168" i="6"/>
  <c r="L1168" i="6"/>
  <c r="M1168" i="6"/>
  <c r="N1168" i="6" s="1"/>
  <c r="K1169" i="6"/>
  <c r="L1169" i="6"/>
  <c r="M1169" i="6"/>
  <c r="N1169" i="6"/>
  <c r="K1170" i="6"/>
  <c r="L1170" i="6"/>
  <c r="M1170" i="6"/>
  <c r="N1170" i="6" s="1"/>
  <c r="K1171" i="6"/>
  <c r="L1171" i="6"/>
  <c r="M1171" i="6"/>
  <c r="N1171" i="6"/>
  <c r="K1172" i="6"/>
  <c r="L1172" i="6"/>
  <c r="M1172" i="6"/>
  <c r="N1172" i="6" s="1"/>
  <c r="K1173" i="6"/>
  <c r="L1173" i="6"/>
  <c r="M1173" i="6"/>
  <c r="N1173" i="6"/>
  <c r="K1174" i="6"/>
  <c r="L1174" i="6"/>
  <c r="M1174" i="6"/>
  <c r="N1174" i="6" s="1"/>
  <c r="K1175" i="6"/>
  <c r="L1175" i="6"/>
  <c r="M1175" i="6"/>
  <c r="N1175" i="6"/>
  <c r="K1176" i="6"/>
  <c r="L1176" i="6"/>
  <c r="M1176" i="6"/>
  <c r="N1176" i="6" s="1"/>
  <c r="K1177" i="6"/>
  <c r="L1177" i="6"/>
  <c r="M1177" i="6"/>
  <c r="N1177" i="6"/>
  <c r="K1178" i="6"/>
  <c r="L1178" i="6"/>
  <c r="M1178" i="6"/>
  <c r="N1178" i="6" s="1"/>
  <c r="K1179" i="6"/>
  <c r="L1179" i="6"/>
  <c r="M1179" i="6"/>
  <c r="N1179" i="6"/>
  <c r="K1180" i="6"/>
  <c r="L1180" i="6"/>
  <c r="M1180" i="6"/>
  <c r="N1180" i="6" s="1"/>
  <c r="K1181" i="6"/>
  <c r="L1181" i="6"/>
  <c r="M1181" i="6"/>
  <c r="N1181" i="6"/>
  <c r="K1182" i="6"/>
  <c r="L1182" i="6"/>
  <c r="M1182" i="6"/>
  <c r="N1182" i="6" s="1"/>
  <c r="K1183" i="6"/>
  <c r="L1183" i="6"/>
  <c r="M1183" i="6"/>
  <c r="N1183" i="6"/>
  <c r="K1184" i="6"/>
  <c r="L1184" i="6"/>
  <c r="M1184" i="6"/>
  <c r="N1184" i="6" s="1"/>
  <c r="K1185" i="6"/>
  <c r="L1185" i="6"/>
  <c r="M1185" i="6"/>
  <c r="N1185" i="6"/>
  <c r="K1186" i="6"/>
  <c r="L1186" i="6"/>
  <c r="M1186" i="6"/>
  <c r="N1186" i="6" s="1"/>
  <c r="K1187" i="6"/>
  <c r="L1187" i="6"/>
  <c r="M1187" i="6"/>
  <c r="N1187" i="6"/>
  <c r="K1188" i="6"/>
  <c r="L1188" i="6"/>
  <c r="M1188" i="6"/>
  <c r="N1188" i="6" s="1"/>
  <c r="K1189" i="6"/>
  <c r="L1189" i="6"/>
  <c r="M1189" i="6"/>
  <c r="N1189" i="6"/>
  <c r="K1190" i="6"/>
  <c r="L1190" i="6"/>
  <c r="M1190" i="6"/>
  <c r="N1190" i="6" s="1"/>
  <c r="K1191" i="6"/>
  <c r="L1191" i="6"/>
  <c r="M1191" i="6"/>
  <c r="N1191" i="6"/>
  <c r="K1192" i="6"/>
  <c r="L1192" i="6"/>
  <c r="M1192" i="6"/>
  <c r="N1192" i="6" s="1"/>
  <c r="K1193" i="6"/>
  <c r="L1193" i="6"/>
  <c r="M1193" i="6"/>
  <c r="N1193" i="6"/>
  <c r="K1194" i="6"/>
  <c r="L1194" i="6"/>
  <c r="M1194" i="6"/>
  <c r="N1194" i="6" s="1"/>
  <c r="K1195" i="6"/>
  <c r="L1195" i="6"/>
  <c r="M1195" i="6"/>
  <c r="N1195" i="6"/>
  <c r="K1196" i="6"/>
  <c r="L1196" i="6"/>
  <c r="M1196" i="6"/>
  <c r="N1196" i="6" s="1"/>
  <c r="K1197" i="6"/>
  <c r="L1197" i="6"/>
  <c r="M1197" i="6"/>
  <c r="N1197" i="6"/>
  <c r="K1198" i="6"/>
  <c r="L1198" i="6"/>
  <c r="M1198" i="6"/>
  <c r="N1198" i="6" s="1"/>
  <c r="K1199" i="6"/>
  <c r="L1199" i="6"/>
  <c r="M1199" i="6"/>
  <c r="N1199" i="6"/>
  <c r="K1200" i="6"/>
  <c r="L1200" i="6"/>
  <c r="M1200" i="6"/>
  <c r="N1200" i="6" s="1"/>
  <c r="K1201" i="6"/>
  <c r="L1201" i="6"/>
  <c r="M1201" i="6"/>
  <c r="N1201" i="6"/>
  <c r="K1202" i="6"/>
  <c r="L1202" i="6"/>
  <c r="M1202" i="6"/>
  <c r="N1202" i="6" s="1"/>
  <c r="K1203" i="6"/>
  <c r="L1203" i="6"/>
  <c r="M1203" i="6"/>
  <c r="N1203" i="6"/>
  <c r="K1204" i="6"/>
  <c r="L1204" i="6"/>
  <c r="M1204" i="6"/>
  <c r="N1204" i="6" s="1"/>
  <c r="K1205" i="6"/>
  <c r="L1205" i="6"/>
  <c r="M1205" i="6"/>
  <c r="N1205" i="6"/>
  <c r="K1206" i="6"/>
  <c r="L1206" i="6"/>
  <c r="M1206" i="6"/>
  <c r="N1206" i="6" s="1"/>
  <c r="K1207" i="6"/>
  <c r="L1207" i="6"/>
  <c r="M1207" i="6"/>
  <c r="N1207" i="6"/>
  <c r="K1208" i="6"/>
  <c r="L1208" i="6"/>
  <c r="M1208" i="6"/>
  <c r="N1208" i="6" s="1"/>
  <c r="K1209" i="6"/>
  <c r="L1209" i="6"/>
  <c r="M1209" i="6"/>
  <c r="N1209" i="6"/>
  <c r="K1210" i="6"/>
  <c r="L1210" i="6"/>
  <c r="M1210" i="6"/>
  <c r="N1210" i="6" s="1"/>
  <c r="K1211" i="6"/>
  <c r="L1211" i="6"/>
  <c r="M1211" i="6"/>
  <c r="N1211" i="6"/>
  <c r="K1212" i="6"/>
  <c r="L1212" i="6"/>
  <c r="M1212" i="6"/>
  <c r="N1212" i="6" s="1"/>
  <c r="K1213" i="6"/>
  <c r="L1213" i="6"/>
  <c r="M1213" i="6"/>
  <c r="N1213" i="6"/>
  <c r="K1214" i="6"/>
  <c r="L1214" i="6"/>
  <c r="M1214" i="6"/>
  <c r="N1214" i="6" s="1"/>
  <c r="K1215" i="6"/>
  <c r="L1215" i="6"/>
  <c r="M1215" i="6"/>
  <c r="N1215" i="6"/>
  <c r="K1216" i="6"/>
  <c r="L1216" i="6"/>
  <c r="M1216" i="6"/>
  <c r="N1216" i="6" s="1"/>
  <c r="K1217" i="6"/>
  <c r="L1217" i="6"/>
  <c r="M1217" i="6"/>
  <c r="N1217" i="6"/>
  <c r="K1218" i="6"/>
  <c r="L1218" i="6"/>
  <c r="M1218" i="6"/>
  <c r="N1218" i="6" s="1"/>
  <c r="K1219" i="6"/>
  <c r="L1219" i="6"/>
  <c r="M1219" i="6"/>
  <c r="N1219" i="6"/>
  <c r="K1220" i="6"/>
  <c r="L1220" i="6"/>
  <c r="M1220" i="6"/>
  <c r="N1220" i="6" s="1"/>
  <c r="K1221" i="6"/>
  <c r="L1221" i="6"/>
  <c r="M1221" i="6"/>
  <c r="N1221" i="6"/>
  <c r="K1222" i="6"/>
  <c r="L1222" i="6"/>
  <c r="M1222" i="6"/>
  <c r="N1222" i="6" s="1"/>
  <c r="K1223" i="6"/>
  <c r="L1223" i="6"/>
  <c r="M1223" i="6"/>
  <c r="N1223" i="6"/>
  <c r="K1224" i="6"/>
  <c r="L1224" i="6"/>
  <c r="M1224" i="6"/>
  <c r="N1224" i="6" s="1"/>
  <c r="K1225" i="6"/>
  <c r="L1225" i="6"/>
  <c r="M1225" i="6"/>
  <c r="N1225" i="6"/>
  <c r="K1226" i="6"/>
  <c r="L1226" i="6"/>
  <c r="M1226" i="6"/>
  <c r="N1226" i="6" s="1"/>
  <c r="K1227" i="6"/>
  <c r="L1227" i="6"/>
  <c r="M1227" i="6"/>
  <c r="N1227" i="6"/>
  <c r="K1228" i="6"/>
  <c r="L1228" i="6"/>
  <c r="M1228" i="6"/>
  <c r="N1228" i="6" s="1"/>
  <c r="K1229" i="6"/>
  <c r="L1229" i="6"/>
  <c r="M1229" i="6"/>
  <c r="N1229" i="6"/>
  <c r="K1230" i="6"/>
  <c r="L1230" i="6"/>
  <c r="M1230" i="6"/>
  <c r="N1230" i="6" s="1"/>
  <c r="K1231" i="6"/>
  <c r="L1231" i="6"/>
  <c r="M1231" i="6"/>
  <c r="N1231" i="6"/>
  <c r="K1232" i="6"/>
  <c r="L1232" i="6"/>
  <c r="M1232" i="6"/>
  <c r="N1232" i="6" s="1"/>
  <c r="K1233" i="6"/>
  <c r="L1233" i="6"/>
  <c r="M1233" i="6"/>
  <c r="N1233" i="6"/>
  <c r="K1234" i="6"/>
  <c r="L1234" i="6"/>
  <c r="M1234" i="6"/>
  <c r="N1234" i="6" s="1"/>
  <c r="K1235" i="6"/>
  <c r="L1235" i="6"/>
  <c r="M1235" i="6"/>
  <c r="N1235" i="6"/>
  <c r="K1236" i="6"/>
  <c r="L1236" i="6"/>
  <c r="M1236" i="6"/>
  <c r="N1236" i="6" s="1"/>
  <c r="K1237" i="6"/>
  <c r="L1237" i="6"/>
  <c r="M1237" i="6"/>
  <c r="N1237" i="6"/>
  <c r="K1238" i="6"/>
  <c r="L1238" i="6"/>
  <c r="M1238" i="6"/>
  <c r="N1238" i="6" s="1"/>
  <c r="K1239" i="6"/>
  <c r="L1239" i="6"/>
  <c r="M1239" i="6"/>
  <c r="N1239" i="6"/>
  <c r="K1240" i="6"/>
  <c r="L1240" i="6"/>
  <c r="M1240" i="6"/>
  <c r="N1240" i="6" s="1"/>
  <c r="K1241" i="6"/>
  <c r="L1241" i="6"/>
  <c r="M1241" i="6"/>
  <c r="N1241" i="6"/>
  <c r="K1242" i="6"/>
  <c r="L1242" i="6"/>
  <c r="M1242" i="6"/>
  <c r="N1242" i="6" s="1"/>
  <c r="K1243" i="6"/>
  <c r="L1243" i="6"/>
  <c r="M1243" i="6"/>
  <c r="N1243" i="6"/>
  <c r="K1244" i="6"/>
  <c r="L1244" i="6"/>
  <c r="M1244" i="6"/>
  <c r="N1244" i="6" s="1"/>
  <c r="K1245" i="6"/>
  <c r="L1245" i="6"/>
  <c r="M1245" i="6"/>
  <c r="N1245" i="6"/>
  <c r="K1246" i="6"/>
  <c r="L1246" i="6"/>
  <c r="M1246" i="6"/>
  <c r="N1246" i="6" s="1"/>
  <c r="K1247" i="6"/>
  <c r="L1247" i="6"/>
  <c r="M1247" i="6"/>
  <c r="N1247" i="6"/>
  <c r="K1248" i="6"/>
  <c r="L1248" i="6"/>
  <c r="M1248" i="6"/>
  <c r="N1248" i="6" s="1"/>
  <c r="K1249" i="6"/>
  <c r="L1249" i="6"/>
  <c r="M1249" i="6"/>
  <c r="N1249" i="6"/>
  <c r="K1250" i="6"/>
  <c r="L1250" i="6"/>
  <c r="M1250" i="6"/>
  <c r="N1250" i="6" s="1"/>
  <c r="K1251" i="6"/>
  <c r="L1251" i="6"/>
  <c r="M1251" i="6"/>
  <c r="N1251" i="6"/>
  <c r="K1252" i="6"/>
  <c r="L1252" i="6"/>
  <c r="M1252" i="6"/>
  <c r="N1252" i="6" s="1"/>
  <c r="K1253" i="6"/>
  <c r="L1253" i="6"/>
  <c r="M1253" i="6"/>
  <c r="N1253" i="6"/>
  <c r="K1254" i="6"/>
  <c r="L1254" i="6"/>
  <c r="M1254" i="6"/>
  <c r="N1254" i="6" s="1"/>
  <c r="K1255" i="6"/>
  <c r="L1255" i="6"/>
  <c r="M1255" i="6"/>
  <c r="N1255" i="6"/>
  <c r="K1256" i="6"/>
  <c r="L1256" i="6"/>
  <c r="M1256" i="6"/>
  <c r="N1256" i="6" s="1"/>
  <c r="K1257" i="6"/>
  <c r="L1257" i="6"/>
  <c r="M1257" i="6"/>
  <c r="N1257" i="6"/>
  <c r="K1258" i="6"/>
  <c r="L1258" i="6"/>
  <c r="M1258" i="6"/>
  <c r="N1258" i="6" s="1"/>
  <c r="K1259" i="6"/>
  <c r="L1259" i="6"/>
  <c r="M1259" i="6"/>
  <c r="N1259" i="6"/>
  <c r="K1260" i="6"/>
  <c r="L1260" i="6"/>
  <c r="M1260" i="6"/>
  <c r="N1260" i="6" s="1"/>
  <c r="K1261" i="6"/>
  <c r="L1261" i="6"/>
  <c r="M1261" i="6"/>
  <c r="N1261" i="6"/>
  <c r="K1262" i="6"/>
  <c r="L1262" i="6"/>
  <c r="M1262" i="6"/>
  <c r="N1262" i="6" s="1"/>
  <c r="K1263" i="6"/>
  <c r="L1263" i="6"/>
  <c r="M1263" i="6"/>
  <c r="N1263" i="6"/>
  <c r="K1264" i="6"/>
  <c r="L1264" i="6"/>
  <c r="M1264" i="6"/>
  <c r="N1264" i="6" s="1"/>
  <c r="K1265" i="6"/>
  <c r="L1265" i="6"/>
  <c r="M1265" i="6"/>
  <c r="N1265" i="6"/>
  <c r="K1266" i="6"/>
  <c r="L1266" i="6"/>
  <c r="M1266" i="6"/>
  <c r="N1266" i="6" s="1"/>
  <c r="K1267" i="6"/>
  <c r="L1267" i="6"/>
  <c r="M1267" i="6"/>
  <c r="N1267" i="6"/>
  <c r="K1268" i="6"/>
  <c r="L1268" i="6"/>
  <c r="M1268" i="6"/>
  <c r="N1268" i="6" s="1"/>
  <c r="K1269" i="6"/>
  <c r="L1269" i="6"/>
  <c r="M1269" i="6"/>
  <c r="N1269" i="6"/>
  <c r="K1270" i="6"/>
  <c r="L1270" i="6"/>
  <c r="M1270" i="6"/>
  <c r="N1270" i="6" s="1"/>
  <c r="K1271" i="6"/>
  <c r="L1271" i="6"/>
  <c r="M1271" i="6"/>
  <c r="N1271" i="6"/>
  <c r="K1272" i="6"/>
  <c r="L1272" i="6"/>
  <c r="M1272" i="6"/>
  <c r="N1272" i="6" s="1"/>
  <c r="K1273" i="6"/>
  <c r="L1273" i="6"/>
  <c r="M1273" i="6"/>
  <c r="N1273" i="6"/>
  <c r="K1274" i="6"/>
  <c r="L1274" i="6"/>
  <c r="M1274" i="6"/>
  <c r="N1274" i="6" s="1"/>
  <c r="K1275" i="6"/>
  <c r="L1275" i="6"/>
  <c r="M1275" i="6"/>
  <c r="N1275" i="6"/>
  <c r="K1276" i="6"/>
  <c r="L1276" i="6"/>
  <c r="M1276" i="6"/>
  <c r="N1276" i="6" s="1"/>
  <c r="K1277" i="6"/>
  <c r="L1277" i="6"/>
  <c r="M1277" i="6"/>
  <c r="N1277" i="6"/>
  <c r="K1278" i="6"/>
  <c r="L1278" i="6"/>
  <c r="M1278" i="6"/>
  <c r="N1278" i="6" s="1"/>
  <c r="K1279" i="6"/>
  <c r="L1279" i="6"/>
  <c r="M1279" i="6"/>
  <c r="N1279" i="6"/>
  <c r="K1280" i="6"/>
  <c r="L1280" i="6"/>
  <c r="M1280" i="6"/>
  <c r="N1280" i="6" s="1"/>
  <c r="K1281" i="6"/>
  <c r="L1281" i="6"/>
  <c r="M1281" i="6"/>
  <c r="N1281" i="6"/>
  <c r="K1282" i="6"/>
  <c r="L1282" i="6"/>
  <c r="M1282" i="6"/>
  <c r="N1282" i="6" s="1"/>
  <c r="K1283" i="6"/>
  <c r="L1283" i="6"/>
  <c r="M1283" i="6"/>
  <c r="N1283" i="6"/>
  <c r="K1284" i="6"/>
  <c r="L1284" i="6"/>
  <c r="M1284" i="6"/>
  <c r="N1284" i="6" s="1"/>
  <c r="K1285" i="6"/>
  <c r="L1285" i="6"/>
  <c r="M1285" i="6"/>
  <c r="N1285" i="6"/>
  <c r="K1286" i="6"/>
  <c r="L1286" i="6"/>
  <c r="M1286" i="6"/>
  <c r="N1286" i="6" s="1"/>
  <c r="K1287" i="6"/>
  <c r="L1287" i="6"/>
  <c r="M1287" i="6"/>
  <c r="N1287" i="6"/>
  <c r="K1288" i="6"/>
  <c r="L1288" i="6"/>
  <c r="M1288" i="6"/>
  <c r="N1288" i="6" s="1"/>
  <c r="K1289" i="6"/>
  <c r="L1289" i="6"/>
  <c r="M1289" i="6"/>
  <c r="N1289" i="6"/>
  <c r="K1290" i="6"/>
  <c r="L1290" i="6"/>
  <c r="M1290" i="6"/>
  <c r="N1290" i="6" s="1"/>
  <c r="K1291" i="6"/>
  <c r="L1291" i="6"/>
  <c r="M1291" i="6"/>
  <c r="N1291" i="6"/>
  <c r="K1292" i="6"/>
  <c r="L1292" i="6"/>
  <c r="M1292" i="6"/>
  <c r="N1292" i="6" s="1"/>
  <c r="K1293" i="6"/>
  <c r="L1293" i="6"/>
  <c r="M1293" i="6"/>
  <c r="N1293" i="6"/>
  <c r="K1294" i="6"/>
  <c r="L1294" i="6"/>
  <c r="M1294" i="6"/>
  <c r="N1294" i="6" s="1"/>
  <c r="K1295" i="6"/>
  <c r="L1295" i="6"/>
  <c r="M1295" i="6"/>
  <c r="N1295" i="6"/>
  <c r="K1296" i="6"/>
  <c r="L1296" i="6"/>
  <c r="M1296" i="6"/>
  <c r="N1296" i="6" s="1"/>
  <c r="K1297" i="6"/>
  <c r="L1297" i="6"/>
  <c r="M1297" i="6"/>
  <c r="N1297" i="6"/>
  <c r="K1298" i="6"/>
  <c r="L1298" i="6"/>
  <c r="M1298" i="6"/>
  <c r="N1298" i="6" s="1"/>
  <c r="K1299" i="6"/>
  <c r="L1299" i="6"/>
  <c r="M1299" i="6"/>
  <c r="N1299" i="6"/>
  <c r="K1300" i="6"/>
  <c r="L1300" i="6"/>
  <c r="M1300" i="6"/>
  <c r="N1300" i="6" s="1"/>
  <c r="K1301" i="6"/>
  <c r="L1301" i="6"/>
  <c r="M1301" i="6"/>
  <c r="N1301" i="6"/>
  <c r="K1302" i="6"/>
  <c r="L1302" i="6"/>
  <c r="M1302" i="6"/>
  <c r="N1302" i="6" s="1"/>
  <c r="K1303" i="6"/>
  <c r="L1303" i="6"/>
  <c r="M1303" i="6"/>
  <c r="N1303" i="6"/>
  <c r="K1304" i="6"/>
  <c r="L1304" i="6"/>
  <c r="M1304" i="6"/>
  <c r="N1304" i="6" s="1"/>
  <c r="K1305" i="6"/>
  <c r="L1305" i="6"/>
  <c r="M1305" i="6"/>
  <c r="N1305" i="6"/>
  <c r="K1306" i="6"/>
  <c r="L1306" i="6"/>
  <c r="M1306" i="6"/>
  <c r="N1306" i="6" s="1"/>
  <c r="K1307" i="6"/>
  <c r="L1307" i="6"/>
  <c r="M1307" i="6"/>
  <c r="N1307" i="6"/>
  <c r="K1308" i="6"/>
  <c r="L1308" i="6"/>
  <c r="M1308" i="6"/>
  <c r="N1308" i="6" s="1"/>
  <c r="K1309" i="6"/>
  <c r="L1309" i="6"/>
  <c r="M1309" i="6"/>
  <c r="N1309" i="6"/>
  <c r="K1310" i="6"/>
  <c r="L1310" i="6"/>
  <c r="M1310" i="6"/>
  <c r="N1310" i="6" s="1"/>
  <c r="K1311" i="6"/>
  <c r="L1311" i="6"/>
  <c r="M1311" i="6"/>
  <c r="N1311" i="6"/>
  <c r="K1312" i="6"/>
  <c r="L1312" i="6"/>
  <c r="M1312" i="6"/>
  <c r="N1312" i="6" s="1"/>
  <c r="K1313" i="6"/>
  <c r="L1313" i="6"/>
  <c r="M1313" i="6"/>
  <c r="N1313" i="6"/>
  <c r="K1314" i="6"/>
  <c r="L1314" i="6"/>
  <c r="M1314" i="6"/>
  <c r="N1314" i="6" s="1"/>
  <c r="K1315" i="6"/>
  <c r="L1315" i="6"/>
  <c r="M1315" i="6"/>
  <c r="N1315" i="6"/>
  <c r="K1316" i="6"/>
  <c r="L1316" i="6"/>
  <c r="M1316" i="6"/>
  <c r="N1316" i="6" s="1"/>
  <c r="K1317" i="6"/>
  <c r="L1317" i="6"/>
  <c r="M1317" i="6"/>
  <c r="N1317" i="6"/>
  <c r="K1318" i="6"/>
  <c r="L1318" i="6"/>
  <c r="M1318" i="6"/>
  <c r="N1318" i="6" s="1"/>
  <c r="K1319" i="6"/>
  <c r="L1319" i="6"/>
  <c r="M1319" i="6"/>
  <c r="N1319" i="6"/>
  <c r="K1320" i="6"/>
  <c r="L1320" i="6"/>
  <c r="M1320" i="6"/>
  <c r="N1320" i="6" s="1"/>
  <c r="K1321" i="6"/>
  <c r="L1321" i="6"/>
  <c r="M1321" i="6"/>
  <c r="N1321" i="6"/>
  <c r="K1322" i="6"/>
  <c r="L1322" i="6"/>
  <c r="M1322" i="6"/>
  <c r="N1322" i="6" s="1"/>
  <c r="K1323" i="6"/>
  <c r="L1323" i="6"/>
  <c r="M1323" i="6"/>
  <c r="N1323" i="6"/>
  <c r="K1324" i="6"/>
  <c r="L1324" i="6"/>
  <c r="M1324" i="6"/>
  <c r="N1324" i="6" s="1"/>
  <c r="K1325" i="6"/>
  <c r="L1325" i="6"/>
  <c r="M1325" i="6"/>
  <c r="N1325" i="6"/>
  <c r="K1326" i="6"/>
  <c r="L1326" i="6"/>
  <c r="M1326" i="6"/>
  <c r="N1326" i="6" s="1"/>
  <c r="K1327" i="6"/>
  <c r="L1327" i="6"/>
  <c r="M1327" i="6"/>
  <c r="N1327" i="6"/>
  <c r="K1328" i="6"/>
  <c r="L1328" i="6"/>
  <c r="M1328" i="6"/>
  <c r="N1328" i="6" s="1"/>
  <c r="K1329" i="6"/>
  <c r="L1329" i="6"/>
  <c r="M1329" i="6"/>
  <c r="N1329" i="6"/>
  <c r="K1330" i="6"/>
  <c r="L1330" i="6"/>
  <c r="M1330" i="6"/>
  <c r="N1330" i="6" s="1"/>
  <c r="K1331" i="6"/>
  <c r="L1331" i="6"/>
  <c r="M1331" i="6"/>
  <c r="N1331" i="6"/>
  <c r="K1332" i="6"/>
  <c r="L1332" i="6"/>
  <c r="M1332" i="6"/>
  <c r="N1332" i="6" s="1"/>
  <c r="K1333" i="6"/>
  <c r="L1333" i="6"/>
  <c r="M1333" i="6"/>
  <c r="N1333" i="6" s="1"/>
  <c r="K1334" i="6"/>
  <c r="L1334" i="6"/>
  <c r="M1334" i="6"/>
  <c r="N1334" i="6" s="1"/>
  <c r="K1335" i="6"/>
  <c r="L1335" i="6"/>
  <c r="M1335" i="6"/>
  <c r="N1335" i="6" s="1"/>
  <c r="K1336" i="6"/>
  <c r="L1336" i="6"/>
  <c r="M1336" i="6"/>
  <c r="N1336" i="6" s="1"/>
  <c r="K1337" i="6"/>
  <c r="L1337" i="6"/>
  <c r="M1337" i="6"/>
  <c r="N1337" i="6" s="1"/>
  <c r="K1338" i="6"/>
  <c r="L1338" i="6"/>
  <c r="M1338" i="6"/>
  <c r="N1338" i="6" s="1"/>
  <c r="K1339" i="6"/>
  <c r="L1339" i="6"/>
  <c r="M1339" i="6"/>
  <c r="N1339" i="6" s="1"/>
  <c r="K1340" i="6"/>
  <c r="L1340" i="6"/>
  <c r="M1340" i="6"/>
  <c r="N1340" i="6" s="1"/>
  <c r="K1341" i="6"/>
  <c r="L1341" i="6"/>
  <c r="M1341" i="6"/>
  <c r="N1341" i="6" s="1"/>
  <c r="K1342" i="6"/>
  <c r="L1342" i="6"/>
  <c r="M1342" i="6"/>
  <c r="N1342" i="6" s="1"/>
  <c r="K1343" i="6"/>
  <c r="L1343" i="6"/>
  <c r="M1343" i="6"/>
  <c r="N1343" i="6" s="1"/>
  <c r="K1344" i="6"/>
  <c r="L1344" i="6"/>
  <c r="M1344" i="6"/>
  <c r="N1344" i="6" s="1"/>
  <c r="K1345" i="6"/>
  <c r="L1345" i="6"/>
  <c r="M1345" i="6"/>
  <c r="N1345" i="6" s="1"/>
  <c r="K1346" i="6"/>
  <c r="L1346" i="6"/>
  <c r="M1346" i="6"/>
  <c r="N1346" i="6" s="1"/>
  <c r="K1347" i="6"/>
  <c r="L1347" i="6"/>
  <c r="M1347" i="6"/>
  <c r="N1347" i="6" s="1"/>
  <c r="K1348" i="6"/>
  <c r="L1348" i="6"/>
  <c r="M1348" i="6"/>
  <c r="N1348" i="6" s="1"/>
  <c r="K1349" i="6"/>
  <c r="L1349" i="6"/>
  <c r="M1349" i="6"/>
  <c r="N1349" i="6" s="1"/>
  <c r="K1350" i="6"/>
  <c r="L1350" i="6"/>
  <c r="M1350" i="6"/>
  <c r="N1350" i="6" s="1"/>
  <c r="K1351" i="6"/>
  <c r="L1351" i="6"/>
  <c r="M1351" i="6"/>
  <c r="N1351" i="6"/>
  <c r="K1352" i="6"/>
  <c r="L1352" i="6"/>
  <c r="M1352" i="6"/>
  <c r="N1352" i="6" s="1"/>
  <c r="K1353" i="6"/>
  <c r="L1353" i="6"/>
  <c r="M1353" i="6"/>
  <c r="N1353" i="6"/>
  <c r="K1354" i="6"/>
  <c r="L1354" i="6"/>
  <c r="M1354" i="6"/>
  <c r="N1354" i="6" s="1"/>
  <c r="K1355" i="6"/>
  <c r="L1355" i="6"/>
  <c r="M1355" i="6"/>
  <c r="N1355" i="6"/>
  <c r="K1356" i="6"/>
  <c r="L1356" i="6"/>
  <c r="M1356" i="6"/>
  <c r="N1356" i="6" s="1"/>
  <c r="K1357" i="6"/>
  <c r="L1357" i="6"/>
  <c r="M1357" i="6"/>
  <c r="N1357" i="6" s="1"/>
  <c r="K1358" i="6"/>
  <c r="L1358" i="6"/>
  <c r="M1358" i="6"/>
  <c r="N1358" i="6" s="1"/>
  <c r="K1359" i="6"/>
  <c r="L1359" i="6"/>
  <c r="M1359" i="6"/>
  <c r="N1359" i="6"/>
  <c r="K1360" i="6"/>
  <c r="L1360" i="6"/>
  <c r="M1360" i="6"/>
  <c r="N1360" i="6" s="1"/>
  <c r="K1361" i="6"/>
  <c r="L1361" i="6"/>
  <c r="M1361" i="6"/>
  <c r="N1361" i="6" s="1"/>
  <c r="K1362" i="6"/>
  <c r="L1362" i="6"/>
  <c r="M1362" i="6"/>
  <c r="N1362" i="6" s="1"/>
  <c r="K1363" i="6"/>
  <c r="L1363" i="6"/>
  <c r="M1363" i="6"/>
  <c r="N1363" i="6" s="1"/>
  <c r="K1364" i="6"/>
  <c r="L1364" i="6"/>
  <c r="M1364" i="6"/>
  <c r="N1364" i="6" s="1"/>
  <c r="K1365" i="6"/>
  <c r="L1365" i="6"/>
  <c r="M1365" i="6"/>
  <c r="N1365" i="6" s="1"/>
  <c r="K1366" i="6"/>
  <c r="L1366" i="6"/>
  <c r="M1366" i="6"/>
  <c r="N1366" i="6" s="1"/>
  <c r="K1367" i="6"/>
  <c r="L1367" i="6"/>
  <c r="M1367" i="6"/>
  <c r="N1367" i="6"/>
  <c r="K1368" i="6"/>
  <c r="L1368" i="6"/>
  <c r="M1368" i="6"/>
  <c r="N1368" i="6" s="1"/>
  <c r="K1369" i="6"/>
  <c r="L1369" i="6"/>
  <c r="M1369" i="6"/>
  <c r="N1369" i="6"/>
  <c r="K1370" i="6"/>
  <c r="L1370" i="6"/>
  <c r="M1370" i="6"/>
  <c r="N1370" i="6" s="1"/>
  <c r="K1371" i="6"/>
  <c r="L1371" i="6"/>
  <c r="M1371" i="6"/>
  <c r="N1371" i="6"/>
  <c r="K1372" i="6"/>
  <c r="L1372" i="6"/>
  <c r="M1372" i="6"/>
  <c r="N1372" i="6" s="1"/>
  <c r="K1373" i="6"/>
  <c r="L1373" i="6"/>
  <c r="M1373" i="6"/>
  <c r="N1373" i="6" s="1"/>
  <c r="K1374" i="6"/>
  <c r="L1374" i="6"/>
  <c r="M1374" i="6"/>
  <c r="N1374" i="6" s="1"/>
  <c r="K1375" i="6"/>
  <c r="L1375" i="6"/>
  <c r="M1375" i="6"/>
  <c r="N1375" i="6"/>
  <c r="K1376" i="6"/>
  <c r="L1376" i="6"/>
  <c r="M1376" i="6"/>
  <c r="N1376" i="6" s="1"/>
  <c r="K1377" i="6"/>
  <c r="L1377" i="6"/>
  <c r="M1377" i="6"/>
  <c r="N1377" i="6" s="1"/>
  <c r="K1378" i="6"/>
  <c r="L1378" i="6"/>
  <c r="M1378" i="6"/>
  <c r="N1378" i="6" s="1"/>
  <c r="K1379" i="6"/>
  <c r="L1379" i="6"/>
  <c r="M1379" i="6"/>
  <c r="N1379" i="6" s="1"/>
  <c r="K1380" i="6"/>
  <c r="L1380" i="6"/>
  <c r="M1380" i="6"/>
  <c r="N1380" i="6" s="1"/>
  <c r="K1381" i="6"/>
  <c r="L1381" i="6"/>
  <c r="M1381" i="6"/>
  <c r="N1381" i="6" s="1"/>
  <c r="K1382" i="6"/>
  <c r="L1382" i="6"/>
  <c r="M1382" i="6"/>
  <c r="N1382" i="6" s="1"/>
  <c r="K1383" i="6"/>
  <c r="L1383" i="6"/>
  <c r="M1383" i="6"/>
  <c r="N1383" i="6"/>
  <c r="K1384" i="6"/>
  <c r="L1384" i="6"/>
  <c r="M1384" i="6"/>
  <c r="N1384" i="6" s="1"/>
  <c r="K1385" i="6"/>
  <c r="L1385" i="6"/>
  <c r="M1385" i="6"/>
  <c r="N1385" i="6"/>
  <c r="K1386" i="6"/>
  <c r="L1386" i="6"/>
  <c r="M1386" i="6"/>
  <c r="N1386" i="6" s="1"/>
  <c r="K1387" i="6"/>
  <c r="L1387" i="6"/>
  <c r="M1387" i="6"/>
  <c r="N1387" i="6"/>
  <c r="K1388" i="6"/>
  <c r="L1388" i="6"/>
  <c r="M1388" i="6"/>
  <c r="N1388" i="6" s="1"/>
  <c r="K1389" i="6"/>
  <c r="L1389" i="6"/>
  <c r="M1389" i="6"/>
  <c r="N1389" i="6" s="1"/>
  <c r="K1390" i="6"/>
  <c r="L1390" i="6"/>
  <c r="M1390" i="6"/>
  <c r="N1390" i="6" s="1"/>
  <c r="K1391" i="6"/>
  <c r="L1391" i="6"/>
  <c r="M1391" i="6"/>
  <c r="N1391" i="6"/>
  <c r="K1392" i="6"/>
  <c r="L1392" i="6"/>
  <c r="M1392" i="6"/>
  <c r="N1392" i="6" s="1"/>
  <c r="K1393" i="6"/>
  <c r="L1393" i="6"/>
  <c r="M1393" i="6"/>
  <c r="N1393" i="6" s="1"/>
  <c r="K1394" i="6"/>
  <c r="L1394" i="6"/>
  <c r="M1394" i="6"/>
  <c r="N1394" i="6" s="1"/>
  <c r="K1395" i="6"/>
  <c r="L1395" i="6"/>
  <c r="M1395" i="6"/>
  <c r="N1395" i="6" s="1"/>
  <c r="K1396" i="6"/>
  <c r="L1396" i="6"/>
  <c r="M1396" i="6"/>
  <c r="N1396" i="6" s="1"/>
  <c r="K1397" i="6"/>
  <c r="L1397" i="6"/>
  <c r="M1397" i="6"/>
  <c r="N1397" i="6" s="1"/>
  <c r="K1398" i="6"/>
  <c r="L1398" i="6"/>
  <c r="M1398" i="6"/>
  <c r="N1398" i="6" s="1"/>
  <c r="K1399" i="6"/>
  <c r="L1399" i="6"/>
  <c r="M1399" i="6"/>
  <c r="N1399" i="6" s="1"/>
  <c r="K1400" i="6"/>
  <c r="L1400" i="6"/>
  <c r="M1400" i="6"/>
  <c r="N1400" i="6" s="1"/>
  <c r="K1401" i="6"/>
  <c r="L1401" i="6"/>
  <c r="M1401" i="6"/>
  <c r="N1401" i="6" s="1"/>
  <c r="K1402" i="6"/>
  <c r="L1402" i="6"/>
  <c r="M1402" i="6"/>
  <c r="N1402" i="6" s="1"/>
  <c r="K1403" i="6"/>
  <c r="L1403" i="6"/>
  <c r="M1403" i="6"/>
  <c r="N1403" i="6" s="1"/>
  <c r="K1404" i="6"/>
  <c r="L1404" i="6"/>
  <c r="M1404" i="6"/>
  <c r="N1404" i="6" s="1"/>
  <c r="K1405" i="6"/>
  <c r="L1405" i="6"/>
  <c r="M1405" i="6"/>
  <c r="N1405" i="6" s="1"/>
  <c r="K1406" i="6"/>
  <c r="L1406" i="6"/>
  <c r="M1406" i="6"/>
  <c r="N1406" i="6" s="1"/>
  <c r="K1407" i="6"/>
  <c r="L1407" i="6"/>
  <c r="M1407" i="6"/>
  <c r="N1407" i="6" s="1"/>
  <c r="K1408" i="6"/>
  <c r="L1408" i="6"/>
  <c r="M1408" i="6"/>
  <c r="N1408" i="6" s="1"/>
  <c r="K1409" i="6"/>
  <c r="L1409" i="6"/>
  <c r="M1409" i="6"/>
  <c r="N1409" i="6" s="1"/>
  <c r="K1410" i="6"/>
  <c r="L1410" i="6"/>
  <c r="M1410" i="6"/>
  <c r="N1410" i="6" s="1"/>
  <c r="K1411" i="6"/>
  <c r="L1411" i="6"/>
  <c r="M1411" i="6"/>
  <c r="N1411" i="6" s="1"/>
  <c r="K1412" i="6"/>
  <c r="L1412" i="6"/>
  <c r="M1412" i="6"/>
  <c r="N1412" i="6" s="1"/>
  <c r="K1413" i="6"/>
  <c r="L1413" i="6"/>
  <c r="M1413" i="6"/>
  <c r="N1413" i="6" s="1"/>
  <c r="K1414" i="6"/>
  <c r="L1414" i="6"/>
  <c r="M1414" i="6"/>
  <c r="N1414" i="6" s="1"/>
  <c r="K1415" i="6"/>
  <c r="L1415" i="6"/>
  <c r="M1415" i="6"/>
  <c r="N1415" i="6" s="1"/>
  <c r="K1416" i="6"/>
  <c r="L1416" i="6"/>
  <c r="M1416" i="6"/>
  <c r="N1416" i="6" s="1"/>
  <c r="K1417" i="6"/>
  <c r="L1417" i="6"/>
  <c r="M1417" i="6"/>
  <c r="N1417" i="6" s="1"/>
  <c r="K1418" i="6"/>
  <c r="L1418" i="6"/>
  <c r="M1418" i="6"/>
  <c r="N1418" i="6" s="1"/>
  <c r="K1419" i="6"/>
  <c r="L1419" i="6"/>
  <c r="M1419" i="6"/>
  <c r="N1419" i="6" s="1"/>
  <c r="K1420" i="6"/>
  <c r="L1420" i="6"/>
  <c r="M1420" i="6"/>
  <c r="N1420" i="6" s="1"/>
  <c r="K1421" i="6"/>
  <c r="L1421" i="6"/>
  <c r="M1421" i="6"/>
  <c r="N1421" i="6" s="1"/>
  <c r="K1422" i="6"/>
  <c r="L1422" i="6"/>
  <c r="M1422" i="6"/>
  <c r="N1422" i="6" s="1"/>
  <c r="K1423" i="6"/>
  <c r="L1423" i="6"/>
  <c r="M1423" i="6"/>
  <c r="N1423" i="6" s="1"/>
  <c r="K1424" i="6"/>
  <c r="L1424" i="6"/>
  <c r="M1424" i="6"/>
  <c r="N1424" i="6" s="1"/>
  <c r="K1425" i="6"/>
  <c r="L1425" i="6"/>
  <c r="M1425" i="6"/>
  <c r="N1425" i="6" s="1"/>
  <c r="K1426" i="6"/>
  <c r="L1426" i="6"/>
  <c r="M1426" i="6"/>
  <c r="N1426" i="6" s="1"/>
  <c r="K1427" i="6"/>
  <c r="L1427" i="6"/>
  <c r="M1427" i="6"/>
  <c r="N1427" i="6" s="1"/>
  <c r="K1428" i="6"/>
  <c r="L1428" i="6"/>
  <c r="M1428" i="6"/>
  <c r="N1428" i="6" s="1"/>
  <c r="K1429" i="6"/>
  <c r="L1429" i="6"/>
  <c r="M1429" i="6"/>
  <c r="N1429" i="6" s="1"/>
  <c r="K1430" i="6"/>
  <c r="L1430" i="6"/>
  <c r="M1430" i="6"/>
  <c r="N1430" i="6" s="1"/>
  <c r="K1431" i="6"/>
  <c r="L1431" i="6"/>
  <c r="M1431" i="6"/>
  <c r="N1431" i="6" s="1"/>
  <c r="K1432" i="6"/>
  <c r="L1432" i="6"/>
  <c r="M1432" i="6"/>
  <c r="N1432" i="6" s="1"/>
  <c r="K1433" i="6"/>
  <c r="L1433" i="6"/>
  <c r="M1433" i="6"/>
  <c r="N1433" i="6" s="1"/>
  <c r="K1434" i="6"/>
  <c r="L1434" i="6"/>
  <c r="M1434" i="6"/>
  <c r="N1434" i="6" s="1"/>
  <c r="K1435" i="6"/>
  <c r="L1435" i="6"/>
  <c r="M1435" i="6"/>
  <c r="N1435" i="6" s="1"/>
  <c r="K1436" i="6"/>
  <c r="L1436" i="6"/>
  <c r="M1436" i="6"/>
  <c r="N1436" i="6" s="1"/>
  <c r="K1437" i="6"/>
  <c r="L1437" i="6"/>
  <c r="M1437" i="6"/>
  <c r="N1437" i="6" s="1"/>
  <c r="K1438" i="6"/>
  <c r="L1438" i="6"/>
  <c r="M1438" i="6"/>
  <c r="N1438" i="6" s="1"/>
  <c r="K1439" i="6"/>
  <c r="L1439" i="6"/>
  <c r="M1439" i="6"/>
  <c r="N1439" i="6" s="1"/>
  <c r="K1440" i="6"/>
  <c r="L1440" i="6"/>
  <c r="M1440" i="6"/>
  <c r="N1440" i="6" s="1"/>
  <c r="K1441" i="6"/>
  <c r="L1441" i="6"/>
  <c r="M1441" i="6"/>
  <c r="N1441" i="6" s="1"/>
  <c r="K1442" i="6"/>
  <c r="L1442" i="6"/>
  <c r="M1442" i="6"/>
  <c r="N1442" i="6" s="1"/>
  <c r="K1443" i="6"/>
  <c r="L1443" i="6"/>
  <c r="M1443" i="6"/>
  <c r="N1443" i="6" s="1"/>
  <c r="K1444" i="6"/>
  <c r="L1444" i="6"/>
  <c r="M1444" i="6"/>
  <c r="N1444" i="6" s="1"/>
  <c r="K1445" i="6"/>
  <c r="L1445" i="6"/>
  <c r="M1445" i="6"/>
  <c r="N1445" i="6" s="1"/>
  <c r="K1446" i="6"/>
  <c r="L1446" i="6"/>
  <c r="M1446" i="6"/>
  <c r="N1446" i="6" s="1"/>
  <c r="K1447" i="6"/>
  <c r="L1447" i="6"/>
  <c r="M1447" i="6"/>
  <c r="N1447" i="6" s="1"/>
  <c r="K1448" i="6"/>
  <c r="L1448" i="6"/>
  <c r="M1448" i="6"/>
  <c r="N1448" i="6" s="1"/>
  <c r="K1449" i="6"/>
  <c r="L1449" i="6"/>
  <c r="M1449" i="6"/>
  <c r="N1449" i="6" s="1"/>
  <c r="K1450" i="6"/>
  <c r="L1450" i="6"/>
  <c r="M1450" i="6"/>
  <c r="N1450" i="6" s="1"/>
  <c r="K1451" i="6"/>
  <c r="L1451" i="6"/>
  <c r="M1451" i="6"/>
  <c r="N1451" i="6" s="1"/>
  <c r="K1452" i="6"/>
  <c r="L1452" i="6"/>
  <c r="M1452" i="6"/>
  <c r="N1452" i="6" s="1"/>
  <c r="K1453" i="6"/>
  <c r="L1453" i="6"/>
  <c r="M1453" i="6"/>
  <c r="N1453" i="6" s="1"/>
  <c r="K1454" i="6"/>
  <c r="L1454" i="6"/>
  <c r="M1454" i="6"/>
  <c r="N1454" i="6" s="1"/>
  <c r="K1455" i="6"/>
  <c r="L1455" i="6"/>
  <c r="M1455" i="6"/>
  <c r="N1455" i="6" s="1"/>
  <c r="K1456" i="6"/>
  <c r="L1456" i="6"/>
  <c r="M1456" i="6"/>
  <c r="N1456" i="6" s="1"/>
  <c r="K1457" i="6"/>
  <c r="L1457" i="6"/>
  <c r="M1457" i="6"/>
  <c r="N1457" i="6" s="1"/>
  <c r="K1458" i="6"/>
  <c r="L1458" i="6"/>
  <c r="M1458" i="6"/>
  <c r="N1458" i="6" s="1"/>
  <c r="K1459" i="6"/>
  <c r="L1459" i="6"/>
  <c r="M1459" i="6"/>
  <c r="N1459" i="6" s="1"/>
  <c r="K1460" i="6"/>
  <c r="L1460" i="6"/>
  <c r="M1460" i="6"/>
  <c r="N1460" i="6" s="1"/>
  <c r="K1461" i="6"/>
  <c r="L1461" i="6"/>
  <c r="M1461" i="6"/>
  <c r="N1461" i="6" s="1"/>
  <c r="K1462" i="6"/>
  <c r="L1462" i="6"/>
  <c r="M1462" i="6"/>
  <c r="N1462" i="6" s="1"/>
  <c r="K1463" i="6"/>
  <c r="L1463" i="6"/>
  <c r="M1463" i="6"/>
  <c r="N1463" i="6" s="1"/>
  <c r="K1464" i="6"/>
  <c r="L1464" i="6"/>
  <c r="M1464" i="6"/>
  <c r="N1464" i="6" s="1"/>
  <c r="K1465" i="6"/>
  <c r="L1465" i="6"/>
  <c r="M1465" i="6"/>
  <c r="N1465" i="6" s="1"/>
  <c r="K1466" i="6"/>
  <c r="L1466" i="6"/>
  <c r="M1466" i="6"/>
  <c r="N1466" i="6" s="1"/>
  <c r="K1467" i="6"/>
  <c r="L1467" i="6"/>
  <c r="M1467" i="6"/>
  <c r="N1467" i="6" s="1"/>
  <c r="K1468" i="6"/>
  <c r="L1468" i="6"/>
  <c r="M1468" i="6"/>
  <c r="N1468" i="6" s="1"/>
  <c r="K1469" i="6"/>
  <c r="L1469" i="6"/>
  <c r="M1469" i="6"/>
  <c r="N1469" i="6" s="1"/>
  <c r="K1470" i="6"/>
  <c r="L1470" i="6"/>
  <c r="M1470" i="6"/>
  <c r="N1470" i="6" s="1"/>
  <c r="K1471" i="6"/>
  <c r="L1471" i="6"/>
  <c r="M1471" i="6"/>
  <c r="N1471" i="6" s="1"/>
  <c r="K1472" i="6"/>
  <c r="L1472" i="6"/>
  <c r="M1472" i="6"/>
  <c r="N1472" i="6" s="1"/>
  <c r="K1473" i="6"/>
  <c r="L1473" i="6"/>
  <c r="M1473" i="6"/>
  <c r="N1473" i="6" s="1"/>
  <c r="K1474" i="6"/>
  <c r="L1474" i="6"/>
  <c r="M1474" i="6"/>
  <c r="N1474" i="6" s="1"/>
  <c r="K1475" i="6"/>
  <c r="L1475" i="6"/>
  <c r="M1475" i="6"/>
  <c r="N1475" i="6" s="1"/>
  <c r="K1476" i="6"/>
  <c r="L1476" i="6"/>
  <c r="M1476" i="6"/>
  <c r="N1476" i="6" s="1"/>
  <c r="K1477" i="6"/>
  <c r="L1477" i="6"/>
  <c r="M1477" i="6"/>
  <c r="N1477" i="6" s="1"/>
  <c r="K1478" i="6"/>
  <c r="L1478" i="6"/>
  <c r="M1478" i="6"/>
  <c r="N1478" i="6" s="1"/>
  <c r="K1479" i="6"/>
  <c r="L1479" i="6"/>
  <c r="M1479" i="6"/>
  <c r="N1479" i="6" s="1"/>
  <c r="K1480" i="6"/>
  <c r="L1480" i="6"/>
  <c r="M1480" i="6"/>
  <c r="N1480" i="6" s="1"/>
  <c r="K1481" i="6"/>
  <c r="L1481" i="6"/>
  <c r="M1481" i="6"/>
  <c r="N1481" i="6" s="1"/>
  <c r="K1482" i="6"/>
  <c r="L1482" i="6"/>
  <c r="M1482" i="6"/>
  <c r="N1482" i="6" s="1"/>
  <c r="K1483" i="6"/>
  <c r="L1483" i="6"/>
  <c r="M1483" i="6"/>
  <c r="N1483" i="6" s="1"/>
  <c r="K1484" i="6"/>
  <c r="L1484" i="6"/>
  <c r="M1484" i="6"/>
  <c r="N1484" i="6" s="1"/>
  <c r="K1485" i="6"/>
  <c r="L1485" i="6"/>
  <c r="M1485" i="6"/>
  <c r="N1485" i="6" s="1"/>
  <c r="K1486" i="6"/>
  <c r="L1486" i="6"/>
  <c r="M1486" i="6"/>
  <c r="N1486" i="6" s="1"/>
  <c r="K1487" i="6"/>
  <c r="L1487" i="6"/>
  <c r="M1487" i="6"/>
  <c r="N1487" i="6" s="1"/>
  <c r="K1488" i="6"/>
  <c r="L1488" i="6"/>
  <c r="M1488" i="6"/>
  <c r="N1488" i="6" s="1"/>
  <c r="K1489" i="6"/>
  <c r="L1489" i="6"/>
  <c r="M1489" i="6"/>
  <c r="N1489" i="6" s="1"/>
  <c r="K1490" i="6"/>
  <c r="L1490" i="6"/>
  <c r="M1490" i="6"/>
  <c r="N1490" i="6" s="1"/>
  <c r="K1491" i="6"/>
  <c r="L1491" i="6"/>
  <c r="M1491" i="6"/>
  <c r="N1491" i="6" s="1"/>
  <c r="K1492" i="6"/>
  <c r="L1492" i="6"/>
  <c r="M1492" i="6"/>
  <c r="N1492" i="6" s="1"/>
  <c r="K1493" i="6"/>
  <c r="L1493" i="6"/>
  <c r="M1493" i="6"/>
  <c r="N1493" i="6" s="1"/>
  <c r="K1494" i="6"/>
  <c r="L1494" i="6"/>
  <c r="M1494" i="6"/>
  <c r="N1494" i="6" s="1"/>
  <c r="K1495" i="6"/>
  <c r="L1495" i="6"/>
  <c r="M1495" i="6"/>
  <c r="N1495" i="6" s="1"/>
  <c r="K1496" i="6"/>
  <c r="L1496" i="6"/>
  <c r="M1496" i="6"/>
  <c r="N1496" i="6" s="1"/>
  <c r="K1497" i="6"/>
  <c r="L1497" i="6"/>
  <c r="M1497" i="6"/>
  <c r="N1497" i="6" s="1"/>
  <c r="K1498" i="6"/>
  <c r="L1498" i="6"/>
  <c r="M1498" i="6"/>
  <c r="N1498" i="6" s="1"/>
  <c r="K1499" i="6"/>
  <c r="L1499" i="6"/>
  <c r="M1499" i="6"/>
  <c r="N1499" i="6" s="1"/>
  <c r="K1500" i="6"/>
  <c r="L1500" i="6"/>
  <c r="M1500" i="6"/>
  <c r="N1500" i="6" s="1"/>
  <c r="K1501" i="6"/>
  <c r="L1501" i="6"/>
  <c r="M1501" i="6"/>
  <c r="N1501" i="6" s="1"/>
  <c r="K1502" i="6"/>
  <c r="L1502" i="6"/>
  <c r="M1502" i="6"/>
  <c r="N1502" i="6" s="1"/>
  <c r="K1503" i="6"/>
  <c r="L1503" i="6"/>
  <c r="M1503" i="6"/>
  <c r="N1503" i="6" s="1"/>
  <c r="K1504" i="6"/>
  <c r="L1504" i="6"/>
  <c r="M1504" i="6"/>
  <c r="N1504" i="6" s="1"/>
  <c r="K1505" i="6"/>
  <c r="L1505" i="6"/>
  <c r="M1505" i="6"/>
  <c r="N1505" i="6" s="1"/>
  <c r="K1506" i="6"/>
  <c r="L1506" i="6"/>
  <c r="M1506" i="6"/>
  <c r="N1506" i="6" s="1"/>
  <c r="K1507" i="6"/>
  <c r="L1507" i="6"/>
  <c r="M1507" i="6"/>
  <c r="N1507" i="6" s="1"/>
  <c r="K1508" i="6"/>
  <c r="L1508" i="6"/>
  <c r="M1508" i="6"/>
  <c r="N1508" i="6" s="1"/>
  <c r="K1509" i="6"/>
  <c r="L1509" i="6"/>
  <c r="M1509" i="6"/>
  <c r="N1509" i="6" s="1"/>
  <c r="K1510" i="6"/>
  <c r="L1510" i="6"/>
  <c r="M1510" i="6"/>
  <c r="N1510" i="6" s="1"/>
  <c r="K1511" i="6"/>
  <c r="L1511" i="6"/>
  <c r="M1511" i="6"/>
  <c r="N1511" i="6" s="1"/>
  <c r="K1512" i="6"/>
  <c r="L1512" i="6"/>
  <c r="M1512" i="6"/>
  <c r="N1512" i="6" s="1"/>
  <c r="K1513" i="6"/>
  <c r="L1513" i="6"/>
  <c r="M1513" i="6"/>
  <c r="N1513" i="6" s="1"/>
  <c r="K1514" i="6"/>
  <c r="L1514" i="6"/>
  <c r="M1514" i="6"/>
  <c r="N1514" i="6" s="1"/>
  <c r="K1515" i="6"/>
  <c r="L1515" i="6"/>
  <c r="M1515" i="6"/>
  <c r="N1515" i="6" s="1"/>
  <c r="K1516" i="6"/>
  <c r="L1516" i="6"/>
  <c r="M1516" i="6"/>
  <c r="N1516" i="6" s="1"/>
  <c r="K1517" i="6"/>
  <c r="L1517" i="6"/>
  <c r="M1517" i="6"/>
  <c r="N1517" i="6" s="1"/>
  <c r="K1518" i="6"/>
  <c r="L1518" i="6"/>
  <c r="M1518" i="6"/>
  <c r="N1518" i="6" s="1"/>
  <c r="K1519" i="6"/>
  <c r="L1519" i="6"/>
  <c r="M1519" i="6"/>
  <c r="N1519" i="6" s="1"/>
  <c r="K1520" i="6"/>
  <c r="L1520" i="6"/>
  <c r="M1520" i="6"/>
  <c r="N1520" i="6" s="1"/>
  <c r="K1521" i="6"/>
  <c r="L1521" i="6"/>
  <c r="M1521" i="6"/>
  <c r="N1521" i="6" s="1"/>
  <c r="K1522" i="6"/>
  <c r="L1522" i="6"/>
  <c r="M1522" i="6"/>
  <c r="N1522" i="6" s="1"/>
  <c r="K1523" i="6"/>
  <c r="L1523" i="6"/>
  <c r="M1523" i="6"/>
  <c r="N1523" i="6" s="1"/>
  <c r="K1524" i="6"/>
  <c r="L1524" i="6"/>
  <c r="M1524" i="6"/>
  <c r="N1524" i="6" s="1"/>
  <c r="K1525" i="6"/>
  <c r="L1525" i="6"/>
  <c r="M1525" i="6"/>
  <c r="N1525" i="6" s="1"/>
  <c r="K1526" i="6"/>
  <c r="L1526" i="6"/>
  <c r="M1526" i="6"/>
  <c r="N1526" i="6" s="1"/>
  <c r="K1527" i="6"/>
  <c r="L1527" i="6"/>
  <c r="M1527" i="6"/>
  <c r="N1527" i="6" s="1"/>
  <c r="K1528" i="6"/>
  <c r="L1528" i="6"/>
  <c r="M1528" i="6"/>
  <c r="N1528" i="6" s="1"/>
  <c r="K1529" i="6"/>
  <c r="L1529" i="6"/>
  <c r="M1529" i="6"/>
  <c r="N1529" i="6" s="1"/>
  <c r="K1530" i="6"/>
  <c r="L1530" i="6"/>
  <c r="M1530" i="6"/>
  <c r="N1530" i="6" s="1"/>
  <c r="K1531" i="6"/>
  <c r="L1531" i="6"/>
  <c r="M1531" i="6"/>
  <c r="N1531" i="6" s="1"/>
  <c r="K1532" i="6"/>
  <c r="L1532" i="6"/>
  <c r="M1532" i="6"/>
  <c r="N1532" i="6" s="1"/>
  <c r="K1533" i="6"/>
  <c r="L1533" i="6"/>
  <c r="M1533" i="6"/>
  <c r="N1533" i="6"/>
  <c r="K1534" i="6"/>
  <c r="L1534" i="6"/>
  <c r="M1534" i="6"/>
  <c r="N1534" i="6" s="1"/>
  <c r="K1535" i="6"/>
  <c r="L1535" i="6"/>
  <c r="M1535" i="6"/>
  <c r="N1535" i="6" s="1"/>
  <c r="K1536" i="6"/>
  <c r="L1536" i="6"/>
  <c r="M1536" i="6"/>
  <c r="N1536" i="6" s="1"/>
  <c r="K1537" i="6"/>
  <c r="L1537" i="6"/>
  <c r="M1537" i="6"/>
  <c r="N1537" i="6"/>
  <c r="K1538" i="6"/>
  <c r="L1538" i="6"/>
  <c r="M1538" i="6"/>
  <c r="N1538" i="6" s="1"/>
  <c r="K1539" i="6"/>
  <c r="L1539" i="6"/>
  <c r="M1539" i="6"/>
  <c r="N1539" i="6" s="1"/>
  <c r="K1540" i="6"/>
  <c r="L1540" i="6"/>
  <c r="M1540" i="6"/>
  <c r="N1540" i="6" s="1"/>
  <c r="K1541" i="6"/>
  <c r="L1541" i="6"/>
  <c r="M1541" i="6"/>
  <c r="N1541" i="6"/>
  <c r="K1542" i="6"/>
  <c r="L1542" i="6"/>
  <c r="M1542" i="6"/>
  <c r="N1542" i="6" s="1"/>
  <c r="K1543" i="6"/>
  <c r="L1543" i="6"/>
  <c r="M1543" i="6"/>
  <c r="N1543" i="6" s="1"/>
  <c r="K1544" i="6"/>
  <c r="L1544" i="6"/>
  <c r="M1544" i="6"/>
  <c r="N1544" i="6" s="1"/>
  <c r="K1545" i="6"/>
  <c r="L1545" i="6"/>
  <c r="M1545" i="6"/>
  <c r="N1545" i="6" s="1"/>
  <c r="K1546" i="6"/>
  <c r="L1546" i="6"/>
  <c r="M1546" i="6"/>
  <c r="N1546" i="6" s="1"/>
  <c r="K1547" i="6"/>
  <c r="L1547" i="6"/>
  <c r="M1547" i="6"/>
  <c r="N1547" i="6" s="1"/>
  <c r="K1548" i="6"/>
  <c r="L1548" i="6"/>
  <c r="M1548" i="6"/>
  <c r="N1548" i="6" s="1"/>
  <c r="K1549" i="6"/>
  <c r="L1549" i="6"/>
  <c r="M1549" i="6"/>
  <c r="N1549" i="6"/>
  <c r="K1550" i="6"/>
  <c r="L1550" i="6"/>
  <c r="M1550" i="6"/>
  <c r="N1550" i="6" s="1"/>
  <c r="K1551" i="6"/>
  <c r="L1551" i="6"/>
  <c r="M1551" i="6"/>
  <c r="N1551" i="6"/>
  <c r="K1552" i="6"/>
  <c r="L1552" i="6"/>
  <c r="M1552" i="6"/>
  <c r="N1552" i="6" s="1"/>
  <c r="K1553" i="6"/>
  <c r="L1553" i="6"/>
  <c r="M1553" i="6"/>
  <c r="N1553" i="6"/>
  <c r="K1554" i="6"/>
  <c r="L1554" i="6"/>
  <c r="M1554" i="6"/>
  <c r="N1554" i="6" s="1"/>
  <c r="K1555" i="6"/>
  <c r="L1555" i="6"/>
  <c r="M1555" i="6"/>
  <c r="N1555" i="6" s="1"/>
  <c r="K1556" i="6"/>
  <c r="L1556" i="6"/>
  <c r="M1556" i="6"/>
  <c r="N1556" i="6" s="1"/>
  <c r="K1557" i="6"/>
  <c r="L1557" i="6"/>
  <c r="M1557" i="6"/>
  <c r="N1557" i="6"/>
  <c r="K1558" i="6"/>
  <c r="L1558" i="6"/>
  <c r="M1558" i="6"/>
  <c r="N1558" i="6" s="1"/>
  <c r="K1559" i="6"/>
  <c r="L1559" i="6"/>
  <c r="M1559" i="6"/>
  <c r="N1559" i="6" s="1"/>
  <c r="K1560" i="6"/>
  <c r="L1560" i="6"/>
  <c r="M1560" i="6"/>
  <c r="N1560" i="6" s="1"/>
  <c r="K1561" i="6"/>
  <c r="L1561" i="6"/>
  <c r="M1561" i="6"/>
  <c r="N1561" i="6" s="1"/>
  <c r="K1562" i="6"/>
  <c r="L1562" i="6"/>
  <c r="M1562" i="6"/>
  <c r="N1562" i="6"/>
  <c r="K1563" i="6"/>
  <c r="L1563" i="6"/>
  <c r="M1563" i="6"/>
  <c r="N1563" i="6" s="1"/>
  <c r="K1564" i="6"/>
  <c r="L1564" i="6"/>
  <c r="M1564" i="6"/>
  <c r="N1564" i="6"/>
  <c r="K1565" i="6"/>
  <c r="L1565" i="6"/>
  <c r="M1565" i="6"/>
  <c r="N1565" i="6" s="1"/>
  <c r="K1566" i="6"/>
  <c r="L1566" i="6"/>
  <c r="M1566" i="6"/>
  <c r="N1566" i="6"/>
  <c r="K1567" i="6"/>
  <c r="L1567" i="6"/>
  <c r="M1567" i="6"/>
  <c r="N1567" i="6" s="1"/>
  <c r="K1568" i="6"/>
  <c r="L1568" i="6"/>
  <c r="M1568" i="6"/>
  <c r="N1568" i="6"/>
  <c r="K1569" i="6"/>
  <c r="L1569" i="6"/>
  <c r="M1569" i="6"/>
  <c r="N1569" i="6" s="1"/>
  <c r="K1570" i="6"/>
  <c r="L1570" i="6"/>
  <c r="M1570" i="6"/>
  <c r="N1570" i="6"/>
  <c r="K1571" i="6"/>
  <c r="L1571" i="6"/>
  <c r="M1571" i="6"/>
  <c r="N1571" i="6" s="1"/>
  <c r="K1572" i="6"/>
  <c r="L1572" i="6"/>
  <c r="M1572" i="6"/>
  <c r="N1572" i="6"/>
  <c r="K1573" i="6"/>
  <c r="L1573" i="6"/>
  <c r="M1573" i="6"/>
  <c r="N1573" i="6" s="1"/>
  <c r="K1574" i="6"/>
  <c r="L1574" i="6"/>
  <c r="M1574" i="6"/>
  <c r="N1574" i="6"/>
  <c r="K1575" i="6"/>
  <c r="L1575" i="6"/>
  <c r="M1575" i="6"/>
  <c r="N1575" i="6" s="1"/>
  <c r="K1576" i="6"/>
  <c r="L1576" i="6"/>
  <c r="M1576" i="6"/>
  <c r="N1576" i="6"/>
  <c r="K1577" i="6"/>
  <c r="L1577" i="6"/>
  <c r="M1577" i="6"/>
  <c r="N1577" i="6" s="1"/>
  <c r="K1578" i="6"/>
  <c r="L1578" i="6"/>
  <c r="M1578" i="6"/>
  <c r="N1578" i="6"/>
  <c r="K1579" i="6"/>
  <c r="L1579" i="6"/>
  <c r="M1579" i="6"/>
  <c r="N1579" i="6" s="1"/>
  <c r="K1580" i="6"/>
  <c r="L1580" i="6"/>
  <c r="M1580" i="6"/>
  <c r="N1580" i="6"/>
  <c r="K1581" i="6"/>
  <c r="L1581" i="6"/>
  <c r="M1581" i="6"/>
  <c r="N1581" i="6" s="1"/>
  <c r="K1582" i="6"/>
  <c r="L1582" i="6"/>
  <c r="M1582" i="6"/>
  <c r="N1582" i="6"/>
  <c r="K1583" i="6"/>
  <c r="L1583" i="6"/>
  <c r="M1583" i="6"/>
  <c r="N1583" i="6" s="1"/>
  <c r="K1584" i="6"/>
  <c r="L1584" i="6"/>
  <c r="M1584" i="6"/>
  <c r="N1584" i="6"/>
  <c r="K1585" i="6"/>
  <c r="L1585" i="6"/>
  <c r="M1585" i="6"/>
  <c r="N1585" i="6" s="1"/>
  <c r="K1586" i="6"/>
  <c r="L1586" i="6"/>
  <c r="M1586" i="6"/>
  <c r="N1586" i="6"/>
  <c r="K1587" i="6"/>
  <c r="L1587" i="6"/>
  <c r="M1587" i="6"/>
  <c r="N1587" i="6" s="1"/>
  <c r="K1588" i="6"/>
  <c r="L1588" i="6"/>
  <c r="M1588" i="6"/>
  <c r="N1588" i="6"/>
  <c r="K1589" i="6"/>
  <c r="L1589" i="6"/>
  <c r="M1589" i="6"/>
  <c r="N1589" i="6" s="1"/>
  <c r="K1590" i="6"/>
  <c r="L1590" i="6"/>
  <c r="M1590" i="6"/>
  <c r="N1590" i="6"/>
  <c r="K1591" i="6"/>
  <c r="L1591" i="6"/>
  <c r="M1591" i="6"/>
  <c r="N1591" i="6" s="1"/>
  <c r="K1592" i="6"/>
  <c r="L1592" i="6"/>
  <c r="M1592" i="6"/>
  <c r="N1592" i="6"/>
  <c r="K1593" i="6"/>
  <c r="L1593" i="6"/>
  <c r="M1593" i="6"/>
  <c r="N1593" i="6" s="1"/>
  <c r="K1594" i="6"/>
  <c r="L1594" i="6"/>
  <c r="M1594" i="6"/>
  <c r="N1594" i="6"/>
  <c r="K1595" i="6"/>
  <c r="L1595" i="6"/>
  <c r="M1595" i="6"/>
  <c r="N1595" i="6" s="1"/>
  <c r="K1596" i="6"/>
  <c r="L1596" i="6"/>
  <c r="M1596" i="6"/>
  <c r="N1596" i="6"/>
  <c r="K1597" i="6"/>
  <c r="L1597" i="6"/>
  <c r="M1597" i="6"/>
  <c r="N1597" i="6" s="1"/>
  <c r="K1598" i="6"/>
  <c r="L1598" i="6"/>
  <c r="M1598" i="6"/>
  <c r="N1598" i="6"/>
  <c r="K1599" i="6"/>
  <c r="L1599" i="6"/>
  <c r="M1599" i="6"/>
  <c r="N1599" i="6" s="1"/>
  <c r="K1600" i="6"/>
  <c r="L1600" i="6"/>
  <c r="M1600" i="6"/>
  <c r="N1600" i="6"/>
  <c r="K1601" i="6"/>
  <c r="L1601" i="6"/>
  <c r="M1601" i="6"/>
  <c r="N1601" i="6" s="1"/>
  <c r="K1602" i="6"/>
  <c r="L1602" i="6"/>
  <c r="M1602" i="6"/>
  <c r="N1602" i="6"/>
  <c r="K1603" i="6"/>
  <c r="L1603" i="6"/>
  <c r="M1603" i="6"/>
  <c r="N1603" i="6" s="1"/>
  <c r="K1604" i="6"/>
  <c r="L1604" i="6"/>
  <c r="M1604" i="6"/>
  <c r="N1604" i="6"/>
  <c r="K1605" i="6"/>
  <c r="L1605" i="6"/>
  <c r="M1605" i="6"/>
  <c r="N1605" i="6" s="1"/>
  <c r="K1606" i="6"/>
  <c r="L1606" i="6"/>
  <c r="M1606" i="6"/>
  <c r="N1606" i="6"/>
  <c r="K1607" i="6"/>
  <c r="L1607" i="6"/>
  <c r="M1607" i="6"/>
  <c r="N1607" i="6" s="1"/>
  <c r="K1608" i="6"/>
  <c r="L1608" i="6"/>
  <c r="M1608" i="6"/>
  <c r="N1608" i="6"/>
  <c r="K1609" i="6"/>
  <c r="L1609" i="6"/>
  <c r="M1609" i="6"/>
  <c r="N1609" i="6" s="1"/>
  <c r="K1610" i="6"/>
  <c r="L1610" i="6"/>
  <c r="M1610" i="6"/>
  <c r="N1610" i="6" s="1"/>
  <c r="K1611" i="6"/>
  <c r="L1611" i="6"/>
  <c r="M1611" i="6"/>
  <c r="N1611" i="6" s="1"/>
  <c r="K1612" i="6"/>
  <c r="L1612" i="6"/>
  <c r="M1612" i="6"/>
  <c r="N1612" i="6"/>
  <c r="K1613" i="6"/>
  <c r="L1613" i="6"/>
  <c r="M1613" i="6"/>
  <c r="N1613" i="6" s="1"/>
  <c r="K1614" i="6"/>
  <c r="L1614" i="6"/>
  <c r="M1614" i="6"/>
  <c r="N1614" i="6"/>
  <c r="K1615" i="6"/>
  <c r="L1615" i="6"/>
  <c r="M1615" i="6"/>
  <c r="N1615" i="6" s="1"/>
  <c r="K1616" i="6"/>
  <c r="L1616" i="6"/>
  <c r="M1616" i="6"/>
  <c r="N1616" i="6" s="1"/>
  <c r="K1617" i="6"/>
  <c r="L1617" i="6"/>
  <c r="M1617" i="6"/>
  <c r="N1617" i="6" s="1"/>
  <c r="K1618" i="6"/>
  <c r="L1618" i="6"/>
  <c r="M1618" i="6"/>
  <c r="N1618" i="6" s="1"/>
  <c r="K1619" i="6"/>
  <c r="L1619" i="6"/>
  <c r="M1619" i="6"/>
  <c r="N1619" i="6" s="1"/>
  <c r="K1620" i="6"/>
  <c r="L1620" i="6"/>
  <c r="M1620" i="6"/>
  <c r="N1620" i="6"/>
  <c r="K1621" i="6"/>
  <c r="L1621" i="6"/>
  <c r="M1621" i="6"/>
  <c r="N1621" i="6" s="1"/>
  <c r="K1622" i="6"/>
  <c r="L1622" i="6"/>
  <c r="M1622" i="6"/>
  <c r="N1622" i="6"/>
  <c r="K1623" i="6"/>
  <c r="L1623" i="6"/>
  <c r="M1623" i="6"/>
  <c r="N1623" i="6" s="1"/>
  <c r="K1624" i="6"/>
  <c r="L1624" i="6"/>
  <c r="M1624" i="6"/>
  <c r="N1624" i="6"/>
  <c r="K1625" i="6"/>
  <c r="L1625" i="6"/>
  <c r="M1625" i="6"/>
  <c r="N1625" i="6" s="1"/>
  <c r="K1626" i="6"/>
  <c r="L1626" i="6"/>
  <c r="M1626" i="6"/>
  <c r="N1626" i="6" s="1"/>
  <c r="K1627" i="6"/>
  <c r="L1627" i="6"/>
  <c r="M1627" i="6"/>
  <c r="N1627" i="6" s="1"/>
  <c r="K1628" i="6"/>
  <c r="L1628" i="6"/>
  <c r="M1628" i="6"/>
  <c r="N1628" i="6"/>
  <c r="K1629" i="6"/>
  <c r="L1629" i="6"/>
  <c r="M1629" i="6"/>
  <c r="N1629" i="6" s="1"/>
  <c r="K1630" i="6"/>
  <c r="L1630" i="6"/>
  <c r="M1630" i="6"/>
  <c r="N1630" i="6" s="1"/>
  <c r="K1631" i="6"/>
  <c r="L1631" i="6"/>
  <c r="M1631" i="6"/>
  <c r="N1631" i="6" s="1"/>
  <c r="K1632" i="6"/>
  <c r="L1632" i="6"/>
  <c r="M1632" i="6"/>
  <c r="N1632" i="6" s="1"/>
  <c r="K1633" i="6"/>
  <c r="L1633" i="6"/>
  <c r="M1633" i="6"/>
  <c r="N1633" i="6" s="1"/>
  <c r="K1634" i="6"/>
  <c r="L1634" i="6"/>
  <c r="M1634" i="6"/>
  <c r="N1634" i="6" s="1"/>
  <c r="K1635" i="6"/>
  <c r="L1635" i="6"/>
  <c r="M1635" i="6"/>
  <c r="N1635" i="6" s="1"/>
  <c r="K1636" i="6"/>
  <c r="L1636" i="6"/>
  <c r="M1636" i="6"/>
  <c r="N1636" i="6"/>
  <c r="K1637" i="6"/>
  <c r="L1637" i="6"/>
  <c r="M1637" i="6"/>
  <c r="N1637" i="6" s="1"/>
  <c r="K1638" i="6"/>
  <c r="L1638" i="6"/>
  <c r="M1638" i="6"/>
  <c r="N1638" i="6" s="1"/>
  <c r="K1639" i="6"/>
  <c r="L1639" i="6"/>
  <c r="M1639" i="6"/>
  <c r="N1639" i="6" s="1"/>
  <c r="K1640" i="6"/>
  <c r="L1640" i="6"/>
  <c r="M1640" i="6"/>
  <c r="N1640" i="6"/>
  <c r="K1641" i="6"/>
  <c r="L1641" i="6"/>
  <c r="M1641" i="6"/>
  <c r="N1641" i="6" s="1"/>
  <c r="K1642" i="6"/>
  <c r="L1642" i="6"/>
  <c r="M1642" i="6"/>
  <c r="N1642" i="6"/>
  <c r="K1643" i="6"/>
  <c r="L1643" i="6"/>
  <c r="M1643" i="6"/>
  <c r="N1643" i="6" s="1"/>
  <c r="K1644" i="6"/>
  <c r="L1644" i="6"/>
  <c r="M1644" i="6"/>
  <c r="N1644" i="6"/>
  <c r="K1645" i="6"/>
  <c r="L1645" i="6"/>
  <c r="M1645" i="6"/>
  <c r="N1645" i="6" s="1"/>
  <c r="K1646" i="6"/>
  <c r="L1646" i="6"/>
  <c r="M1646" i="6"/>
  <c r="N1646" i="6" s="1"/>
  <c r="K1647" i="6"/>
  <c r="L1647" i="6"/>
  <c r="M1647" i="6"/>
  <c r="N1647" i="6" s="1"/>
  <c r="K1648" i="6"/>
  <c r="L1648" i="6"/>
  <c r="M1648" i="6"/>
  <c r="N1648" i="6" s="1"/>
  <c r="K1649" i="6"/>
  <c r="L1649" i="6"/>
  <c r="M1649" i="6"/>
  <c r="N1649" i="6" s="1"/>
  <c r="K1650" i="6"/>
  <c r="L1650" i="6"/>
  <c r="M1650" i="6"/>
  <c r="N1650" i="6" s="1"/>
  <c r="K1651" i="6"/>
  <c r="L1651" i="6"/>
  <c r="M1651" i="6"/>
  <c r="N1651" i="6" s="1"/>
  <c r="K1652" i="6"/>
  <c r="L1652" i="6"/>
  <c r="M1652" i="6"/>
  <c r="N1652" i="6"/>
  <c r="K1653" i="6"/>
  <c r="L1653" i="6"/>
  <c r="M1653" i="6"/>
  <c r="N1653" i="6" s="1"/>
  <c r="K1654" i="6"/>
  <c r="L1654" i="6"/>
  <c r="M1654" i="6"/>
  <c r="N1654" i="6"/>
  <c r="K1655" i="6"/>
  <c r="L1655" i="6"/>
  <c r="M1655" i="6"/>
  <c r="N1655" i="6" s="1"/>
  <c r="K1656" i="6"/>
  <c r="L1656" i="6"/>
  <c r="M1656" i="6"/>
  <c r="N1656" i="6"/>
  <c r="K1657" i="6"/>
  <c r="L1657" i="6"/>
  <c r="M1657" i="6"/>
  <c r="N1657" i="6" s="1"/>
  <c r="K1658" i="6"/>
  <c r="L1658" i="6"/>
  <c r="M1658" i="6"/>
  <c r="N1658" i="6" s="1"/>
  <c r="K1659" i="6"/>
  <c r="L1659" i="6"/>
  <c r="M1659" i="6"/>
  <c r="N1659" i="6" s="1"/>
  <c r="K1660" i="6"/>
  <c r="L1660" i="6"/>
  <c r="M1660" i="6"/>
  <c r="N1660" i="6"/>
  <c r="K1661" i="6"/>
  <c r="L1661" i="6"/>
  <c r="M1661" i="6"/>
  <c r="N1661" i="6" s="1"/>
  <c r="K1662" i="6"/>
  <c r="L1662" i="6"/>
  <c r="M1662" i="6"/>
  <c r="N1662" i="6" s="1"/>
  <c r="K1663" i="6"/>
  <c r="L1663" i="6"/>
  <c r="M1663" i="6"/>
  <c r="N1663" i="6" s="1"/>
  <c r="K1664" i="6"/>
  <c r="L1664" i="6"/>
  <c r="M1664" i="6"/>
  <c r="N1664" i="6" s="1"/>
  <c r="K1665" i="6"/>
  <c r="L1665" i="6"/>
  <c r="M1665" i="6"/>
  <c r="N1665" i="6" s="1"/>
  <c r="K1666" i="6"/>
  <c r="L1666" i="6"/>
  <c r="M1666" i="6"/>
  <c r="N1666" i="6" s="1"/>
  <c r="K1667" i="6"/>
  <c r="L1667" i="6"/>
  <c r="M1667" i="6"/>
  <c r="N1667" i="6" s="1"/>
  <c r="K1668" i="6"/>
  <c r="L1668" i="6"/>
  <c r="M1668" i="6"/>
  <c r="N1668" i="6"/>
  <c r="K1669" i="6"/>
  <c r="L1669" i="6"/>
  <c r="M1669" i="6"/>
  <c r="N1669" i="6" s="1"/>
  <c r="K1670" i="6"/>
  <c r="L1670" i="6"/>
  <c r="M1670" i="6"/>
  <c r="N1670" i="6"/>
  <c r="K1671" i="6"/>
  <c r="L1671" i="6"/>
  <c r="M1671" i="6"/>
  <c r="N1671" i="6" s="1"/>
  <c r="K1672" i="6"/>
  <c r="L1672" i="6"/>
  <c r="M1672" i="6"/>
  <c r="N1672" i="6"/>
  <c r="K1673" i="6"/>
  <c r="L1673" i="6"/>
  <c r="M1673" i="6"/>
  <c r="N1673" i="6" s="1"/>
  <c r="K1674" i="6"/>
  <c r="L1674" i="6"/>
  <c r="M1674" i="6"/>
  <c r="N1674" i="6"/>
  <c r="K1675" i="6"/>
  <c r="L1675" i="6"/>
  <c r="M1675" i="6"/>
  <c r="N1675" i="6" s="1"/>
  <c r="K1676" i="6"/>
  <c r="L1676" i="6"/>
  <c r="M1676" i="6"/>
  <c r="N1676" i="6"/>
  <c r="K1677" i="6"/>
  <c r="L1677" i="6"/>
  <c r="M1677" i="6"/>
  <c r="N1677" i="6" s="1"/>
  <c r="K1678" i="6"/>
  <c r="L1678" i="6"/>
  <c r="M1678" i="6"/>
  <c r="N1678" i="6"/>
  <c r="K1679" i="6"/>
  <c r="L1679" i="6"/>
  <c r="M1679" i="6"/>
  <c r="N1679" i="6" s="1"/>
  <c r="K1680" i="6"/>
  <c r="L1680" i="6"/>
  <c r="M1680" i="6"/>
  <c r="N1680" i="6" s="1"/>
  <c r="K1681" i="6"/>
  <c r="L1681" i="6"/>
  <c r="M1681" i="6"/>
  <c r="N1681" i="6" s="1"/>
  <c r="K1682" i="6"/>
  <c r="L1682" i="6"/>
  <c r="M1682" i="6"/>
  <c r="N1682" i="6" s="1"/>
  <c r="K1683" i="6"/>
  <c r="L1683" i="6"/>
  <c r="M1683" i="6"/>
  <c r="N1683" i="6" s="1"/>
  <c r="K1684" i="6"/>
  <c r="L1684" i="6"/>
  <c r="M1684" i="6"/>
  <c r="N1684" i="6"/>
  <c r="K1685" i="6"/>
  <c r="L1685" i="6"/>
  <c r="M1685" i="6"/>
  <c r="N1685" i="6" s="1"/>
  <c r="K1686" i="6"/>
  <c r="L1686" i="6"/>
  <c r="M1686" i="6"/>
  <c r="N1686" i="6" s="1"/>
  <c r="K1687" i="6"/>
  <c r="L1687" i="6"/>
  <c r="M1687" i="6"/>
  <c r="N1687" i="6" s="1"/>
  <c r="K1688" i="6"/>
  <c r="L1688" i="6"/>
  <c r="M1688" i="6"/>
  <c r="N1688" i="6"/>
  <c r="K1689" i="6"/>
  <c r="L1689" i="6"/>
  <c r="M1689" i="6"/>
  <c r="N1689" i="6" s="1"/>
  <c r="K1690" i="6"/>
  <c r="L1690" i="6"/>
  <c r="M1690" i="6"/>
  <c r="N1690" i="6" s="1"/>
  <c r="K1691" i="6"/>
  <c r="L1691" i="6"/>
  <c r="M1691" i="6"/>
  <c r="N1691" i="6" s="1"/>
  <c r="K1692" i="6"/>
  <c r="L1692" i="6"/>
  <c r="M1692" i="6"/>
  <c r="N1692" i="6"/>
  <c r="K1693" i="6"/>
  <c r="L1693" i="6"/>
  <c r="M1693" i="6"/>
  <c r="N1693" i="6" s="1"/>
  <c r="K1694" i="6"/>
  <c r="L1694" i="6"/>
  <c r="M1694" i="6"/>
  <c r="N1694" i="6"/>
  <c r="K1695" i="6"/>
  <c r="L1695" i="6"/>
  <c r="M1695" i="6"/>
  <c r="N1695" i="6" s="1"/>
  <c r="K1696" i="6"/>
  <c r="L1696" i="6"/>
  <c r="M1696" i="6"/>
  <c r="N1696" i="6" s="1"/>
  <c r="K1697" i="6"/>
  <c r="L1697" i="6"/>
  <c r="M1697" i="6"/>
  <c r="N1697" i="6" s="1"/>
  <c r="K1698" i="6"/>
  <c r="L1698" i="6"/>
  <c r="M1698" i="6"/>
  <c r="N1698" i="6" s="1"/>
  <c r="K1699" i="6"/>
  <c r="L1699" i="6"/>
  <c r="M1699" i="6"/>
  <c r="N1699" i="6" s="1"/>
  <c r="K1700" i="6"/>
  <c r="L1700" i="6"/>
  <c r="M1700" i="6"/>
  <c r="N1700" i="6"/>
  <c r="K1701" i="6"/>
  <c r="L1701" i="6"/>
  <c r="M1701" i="6"/>
  <c r="N1701" i="6" s="1"/>
  <c r="K1702" i="6"/>
  <c r="L1702" i="6"/>
  <c r="M1702" i="6"/>
  <c r="N1702" i="6" s="1"/>
  <c r="K1703" i="6"/>
  <c r="L1703" i="6"/>
  <c r="M1703" i="6"/>
  <c r="N1703" i="6" s="1"/>
  <c r="K1704" i="6"/>
  <c r="L1704" i="6"/>
  <c r="M1704" i="6"/>
  <c r="N1704" i="6"/>
  <c r="K1705" i="6"/>
  <c r="L1705" i="6"/>
  <c r="M1705" i="6"/>
  <c r="N1705" i="6" s="1"/>
  <c r="K1706" i="6"/>
  <c r="L1706" i="6"/>
  <c r="M1706" i="6"/>
  <c r="N1706" i="6" s="1"/>
  <c r="K1707" i="6"/>
  <c r="L1707" i="6"/>
  <c r="M1707" i="6"/>
  <c r="N1707" i="6" s="1"/>
  <c r="K1708" i="6"/>
  <c r="L1708" i="6"/>
  <c r="M1708" i="6"/>
  <c r="N1708" i="6"/>
  <c r="K1709" i="6"/>
  <c r="L1709" i="6"/>
  <c r="M1709" i="6"/>
  <c r="N1709" i="6" s="1"/>
  <c r="K1710" i="6"/>
  <c r="L1710" i="6"/>
  <c r="M1710" i="6"/>
  <c r="N1710" i="6"/>
  <c r="K1711" i="6"/>
  <c r="L1711" i="6"/>
  <c r="M1711" i="6"/>
  <c r="N1711" i="6" s="1"/>
  <c r="K1712" i="6"/>
  <c r="L1712" i="6"/>
  <c r="M1712" i="6"/>
  <c r="N1712" i="6" s="1"/>
  <c r="K1713" i="6"/>
  <c r="L1713" i="6"/>
  <c r="M1713" i="6"/>
  <c r="N1713" i="6" s="1"/>
  <c r="K1714" i="6"/>
  <c r="L1714" i="6"/>
  <c r="M1714" i="6"/>
  <c r="N1714" i="6" s="1"/>
  <c r="K1715" i="6"/>
  <c r="L1715" i="6"/>
  <c r="M1715" i="6"/>
  <c r="N1715" i="6" s="1"/>
  <c r="K1716" i="6"/>
  <c r="L1716" i="6"/>
  <c r="M1716" i="6"/>
  <c r="N1716" i="6"/>
  <c r="K1717" i="6"/>
  <c r="L1717" i="6"/>
  <c r="M1717" i="6"/>
  <c r="N1717" i="6" s="1"/>
  <c r="K1718" i="6"/>
  <c r="L1718" i="6"/>
  <c r="M1718" i="6"/>
  <c r="N1718" i="6" s="1"/>
  <c r="K1719" i="6"/>
  <c r="L1719" i="6"/>
  <c r="M1719" i="6"/>
  <c r="N1719" i="6" s="1"/>
  <c r="K1720" i="6"/>
  <c r="L1720" i="6"/>
  <c r="M1720" i="6"/>
  <c r="N1720" i="6"/>
  <c r="K1721" i="6"/>
  <c r="L1721" i="6"/>
  <c r="M1721" i="6"/>
  <c r="N1721" i="6" s="1"/>
  <c r="K1722" i="6"/>
  <c r="L1722" i="6"/>
  <c r="M1722" i="6"/>
  <c r="N1722" i="6" s="1"/>
  <c r="K1723" i="6"/>
  <c r="L1723" i="6"/>
  <c r="M1723" i="6"/>
  <c r="N1723" i="6" s="1"/>
  <c r="K1724" i="6"/>
  <c r="L1724" i="6"/>
  <c r="M1724" i="6"/>
  <c r="N1724" i="6"/>
  <c r="K1725" i="6"/>
  <c r="L1725" i="6"/>
  <c r="M1725" i="6"/>
  <c r="N1725" i="6" s="1"/>
  <c r="K1726" i="6"/>
  <c r="L1726" i="6"/>
  <c r="M1726" i="6"/>
  <c r="N1726" i="6"/>
  <c r="K1727" i="6"/>
  <c r="L1727" i="6"/>
  <c r="M1727" i="6"/>
  <c r="N1727" i="6" s="1"/>
  <c r="K1728" i="6"/>
  <c r="L1728" i="6"/>
  <c r="M1728" i="6"/>
  <c r="N1728" i="6" s="1"/>
  <c r="K1729" i="6"/>
  <c r="L1729" i="6"/>
  <c r="M1729" i="6"/>
  <c r="N1729" i="6" s="1"/>
  <c r="K1730" i="6"/>
  <c r="L1730" i="6"/>
  <c r="M1730" i="6"/>
  <c r="N1730" i="6" s="1"/>
  <c r="K1731" i="6"/>
  <c r="L1731" i="6"/>
  <c r="M1731" i="6"/>
  <c r="N1731" i="6" s="1"/>
  <c r="K1732" i="6"/>
  <c r="L1732" i="6"/>
  <c r="M1732" i="6"/>
  <c r="N1732" i="6" s="1"/>
  <c r="K1733" i="6"/>
  <c r="L1733" i="6"/>
  <c r="M1733" i="6"/>
  <c r="N1733" i="6" s="1"/>
  <c r="K1734" i="6"/>
  <c r="L1734" i="6"/>
  <c r="M1734" i="6"/>
  <c r="N1734" i="6" s="1"/>
  <c r="K1735" i="6"/>
  <c r="L1735" i="6"/>
  <c r="M1735" i="6"/>
  <c r="N1735" i="6" s="1"/>
  <c r="K1736" i="6"/>
  <c r="L1736" i="6"/>
  <c r="M1736" i="6"/>
  <c r="N1736" i="6" s="1"/>
  <c r="K1737" i="6"/>
  <c r="L1737" i="6"/>
  <c r="M1737" i="6"/>
  <c r="N1737" i="6" s="1"/>
  <c r="K1738" i="6"/>
  <c r="L1738" i="6"/>
  <c r="M1738" i="6"/>
  <c r="N1738" i="6" s="1"/>
  <c r="K1739" i="6"/>
  <c r="L1739" i="6"/>
  <c r="M1739" i="6"/>
  <c r="N1739" i="6" s="1"/>
  <c r="K1740" i="6"/>
  <c r="L1740" i="6"/>
  <c r="M1740" i="6"/>
  <c r="N1740" i="6" s="1"/>
  <c r="K1741" i="6"/>
  <c r="L1741" i="6"/>
  <c r="M1741" i="6"/>
  <c r="N1741" i="6" s="1"/>
  <c r="K1742" i="6"/>
  <c r="L1742" i="6"/>
  <c r="M1742" i="6"/>
  <c r="N1742" i="6" s="1"/>
  <c r="K1743" i="6"/>
  <c r="L1743" i="6"/>
  <c r="M1743" i="6"/>
  <c r="N1743" i="6" s="1"/>
  <c r="K1744" i="6"/>
  <c r="L1744" i="6"/>
  <c r="M1744" i="6"/>
  <c r="N1744" i="6" s="1"/>
  <c r="K1745" i="6"/>
  <c r="L1745" i="6"/>
  <c r="M1745" i="6"/>
  <c r="N1745" i="6" s="1"/>
  <c r="K1746" i="6"/>
  <c r="L1746" i="6"/>
  <c r="M1746" i="6"/>
  <c r="N1746" i="6" s="1"/>
  <c r="K1747" i="6"/>
  <c r="L1747" i="6"/>
  <c r="M1747" i="6"/>
  <c r="N1747" i="6" s="1"/>
  <c r="K1748" i="6"/>
  <c r="L1748" i="6"/>
  <c r="M1748" i="6"/>
  <c r="N1748" i="6" s="1"/>
  <c r="K1749" i="6"/>
  <c r="L1749" i="6"/>
  <c r="M1749" i="6"/>
  <c r="N1749" i="6" s="1"/>
  <c r="K1750" i="6"/>
  <c r="L1750" i="6"/>
  <c r="M1750" i="6"/>
  <c r="N1750" i="6" s="1"/>
  <c r="K1751" i="6"/>
  <c r="L1751" i="6"/>
  <c r="M1751" i="6"/>
  <c r="N1751" i="6" s="1"/>
  <c r="K1752" i="6"/>
  <c r="L1752" i="6"/>
  <c r="M1752" i="6"/>
  <c r="N1752" i="6" s="1"/>
  <c r="K1753" i="6"/>
  <c r="L1753" i="6"/>
  <c r="M1753" i="6"/>
  <c r="N1753" i="6" s="1"/>
  <c r="K1754" i="6"/>
  <c r="L1754" i="6"/>
  <c r="M1754" i="6"/>
  <c r="N1754" i="6" s="1"/>
  <c r="K1755" i="6"/>
  <c r="L1755" i="6"/>
  <c r="M1755" i="6"/>
  <c r="N1755" i="6" s="1"/>
  <c r="K1756" i="6"/>
  <c r="L1756" i="6"/>
  <c r="M1756" i="6"/>
  <c r="N1756" i="6" s="1"/>
  <c r="K1757" i="6"/>
  <c r="L1757" i="6"/>
  <c r="M1757" i="6"/>
  <c r="N1757" i="6" s="1"/>
  <c r="K1758" i="6"/>
  <c r="L1758" i="6"/>
  <c r="M1758" i="6"/>
  <c r="N1758" i="6" s="1"/>
  <c r="K1759" i="6"/>
  <c r="L1759" i="6"/>
  <c r="M1759" i="6"/>
  <c r="N1759" i="6" s="1"/>
  <c r="K1760" i="6"/>
  <c r="L1760" i="6"/>
  <c r="M1760" i="6"/>
  <c r="N1760" i="6" s="1"/>
  <c r="K1761" i="6"/>
  <c r="L1761" i="6"/>
  <c r="M1761" i="6"/>
  <c r="N1761" i="6" s="1"/>
  <c r="K1762" i="6"/>
  <c r="L1762" i="6"/>
  <c r="M1762" i="6"/>
  <c r="N1762" i="6" s="1"/>
  <c r="K1763" i="6"/>
  <c r="L1763" i="6"/>
  <c r="M1763" i="6"/>
  <c r="N1763" i="6" s="1"/>
  <c r="K1764" i="6"/>
  <c r="L1764" i="6"/>
  <c r="M1764" i="6"/>
  <c r="N1764" i="6" s="1"/>
  <c r="K1765" i="6"/>
  <c r="L1765" i="6"/>
  <c r="M1765" i="6"/>
  <c r="N1765" i="6" s="1"/>
  <c r="K1766" i="6"/>
  <c r="L1766" i="6"/>
  <c r="M1766" i="6"/>
  <c r="N1766" i="6" s="1"/>
  <c r="K1767" i="6"/>
  <c r="L1767" i="6"/>
  <c r="M1767" i="6"/>
  <c r="N1767" i="6" s="1"/>
  <c r="K1768" i="6"/>
  <c r="L1768" i="6"/>
  <c r="M1768" i="6"/>
  <c r="N1768" i="6" s="1"/>
  <c r="K1769" i="6"/>
  <c r="L1769" i="6"/>
  <c r="M1769" i="6"/>
  <c r="N1769" i="6" s="1"/>
  <c r="K1770" i="6"/>
  <c r="L1770" i="6"/>
  <c r="M1770" i="6"/>
  <c r="N1770" i="6" s="1"/>
  <c r="K1771" i="6"/>
  <c r="L1771" i="6"/>
  <c r="M1771" i="6"/>
  <c r="N1771" i="6" s="1"/>
  <c r="K1772" i="6"/>
  <c r="L1772" i="6"/>
  <c r="M1772" i="6"/>
  <c r="N1772" i="6" s="1"/>
  <c r="K1773" i="6"/>
  <c r="L1773" i="6"/>
  <c r="M1773" i="6"/>
  <c r="N1773" i="6" s="1"/>
  <c r="K1774" i="6"/>
  <c r="L1774" i="6"/>
  <c r="M1774" i="6"/>
  <c r="N1774" i="6" s="1"/>
  <c r="K1775" i="6"/>
  <c r="L1775" i="6"/>
  <c r="M1775" i="6"/>
  <c r="N1775" i="6" s="1"/>
  <c r="K1776" i="6"/>
  <c r="L1776" i="6"/>
  <c r="M1776" i="6"/>
  <c r="N1776" i="6" s="1"/>
  <c r="K1777" i="6"/>
  <c r="L1777" i="6"/>
  <c r="M1777" i="6"/>
  <c r="N1777" i="6" s="1"/>
  <c r="K1778" i="6"/>
  <c r="L1778" i="6"/>
  <c r="M1778" i="6"/>
  <c r="N1778" i="6" s="1"/>
  <c r="K1779" i="6"/>
  <c r="L1779" i="6"/>
  <c r="M1779" i="6"/>
  <c r="N1779" i="6" s="1"/>
  <c r="K1780" i="6"/>
  <c r="L1780" i="6"/>
  <c r="M1780" i="6"/>
  <c r="N1780" i="6" s="1"/>
  <c r="K1781" i="6"/>
  <c r="L1781" i="6"/>
  <c r="M1781" i="6"/>
  <c r="N1781" i="6" s="1"/>
  <c r="K1782" i="6"/>
  <c r="L1782" i="6"/>
  <c r="M1782" i="6"/>
  <c r="N1782" i="6" s="1"/>
  <c r="K1783" i="6"/>
  <c r="L1783" i="6"/>
  <c r="M1783" i="6"/>
  <c r="N1783" i="6" s="1"/>
  <c r="K1784" i="6"/>
  <c r="L1784" i="6"/>
  <c r="M1784" i="6"/>
  <c r="N1784" i="6" s="1"/>
  <c r="K1785" i="6"/>
  <c r="L1785" i="6"/>
  <c r="M1785" i="6"/>
  <c r="N1785" i="6" s="1"/>
  <c r="K1786" i="6"/>
  <c r="L1786" i="6"/>
  <c r="M1786" i="6"/>
  <c r="N1786" i="6" s="1"/>
  <c r="K1787" i="6"/>
  <c r="L1787" i="6"/>
  <c r="M1787" i="6"/>
  <c r="N1787" i="6" s="1"/>
  <c r="K1788" i="6"/>
  <c r="L1788" i="6"/>
  <c r="M1788" i="6"/>
  <c r="N1788" i="6" s="1"/>
  <c r="K1789" i="6"/>
  <c r="L1789" i="6"/>
  <c r="M1789" i="6"/>
  <c r="N1789" i="6" s="1"/>
  <c r="K1790" i="6"/>
  <c r="L1790" i="6"/>
  <c r="M1790" i="6"/>
  <c r="N1790" i="6" s="1"/>
  <c r="K1791" i="6"/>
  <c r="L1791" i="6"/>
  <c r="M1791" i="6"/>
  <c r="N1791" i="6" s="1"/>
  <c r="K1792" i="6"/>
  <c r="L1792" i="6"/>
  <c r="M1792" i="6"/>
  <c r="N1792" i="6" s="1"/>
  <c r="K1793" i="6"/>
  <c r="L1793" i="6"/>
  <c r="M1793" i="6"/>
  <c r="N1793" i="6" s="1"/>
  <c r="K1794" i="6"/>
  <c r="L1794" i="6"/>
  <c r="M1794" i="6"/>
  <c r="N1794" i="6" s="1"/>
  <c r="K1795" i="6"/>
  <c r="L1795" i="6"/>
  <c r="M1795" i="6"/>
  <c r="N1795" i="6" s="1"/>
  <c r="K1796" i="6"/>
  <c r="L1796" i="6"/>
  <c r="M1796" i="6"/>
  <c r="N1796" i="6" s="1"/>
  <c r="K1797" i="6"/>
  <c r="L1797" i="6"/>
  <c r="M1797" i="6"/>
  <c r="N1797" i="6" s="1"/>
  <c r="K1798" i="6"/>
  <c r="L1798" i="6"/>
  <c r="M1798" i="6"/>
  <c r="N1798" i="6" s="1"/>
  <c r="K1799" i="6"/>
  <c r="L1799" i="6"/>
  <c r="M1799" i="6"/>
  <c r="N1799" i="6" s="1"/>
  <c r="K1800" i="6"/>
  <c r="L1800" i="6"/>
  <c r="M1800" i="6"/>
  <c r="N1800" i="6" s="1"/>
  <c r="K1801" i="6"/>
  <c r="L1801" i="6"/>
  <c r="M1801" i="6"/>
  <c r="N1801" i="6" s="1"/>
  <c r="K1802" i="6"/>
  <c r="L1802" i="6"/>
  <c r="M1802" i="6"/>
  <c r="N1802" i="6" s="1"/>
  <c r="K1803" i="6"/>
  <c r="L1803" i="6"/>
  <c r="M1803" i="6"/>
  <c r="N1803" i="6" s="1"/>
  <c r="K1804" i="6"/>
  <c r="L1804" i="6"/>
  <c r="M1804" i="6"/>
  <c r="N1804" i="6" s="1"/>
  <c r="K1805" i="6"/>
  <c r="L1805" i="6"/>
  <c r="M1805" i="6"/>
  <c r="N1805" i="6" s="1"/>
  <c r="K1806" i="6"/>
  <c r="L1806" i="6"/>
  <c r="M1806" i="6"/>
  <c r="N1806" i="6" s="1"/>
  <c r="K1807" i="6"/>
  <c r="L1807" i="6"/>
  <c r="M1807" i="6"/>
  <c r="N1807" i="6" s="1"/>
  <c r="K1808" i="6"/>
  <c r="L1808" i="6"/>
  <c r="M1808" i="6"/>
  <c r="N1808" i="6" s="1"/>
  <c r="K1809" i="6"/>
  <c r="L1809" i="6"/>
  <c r="M1809" i="6"/>
  <c r="N1809" i="6" s="1"/>
  <c r="K1810" i="6"/>
  <c r="L1810" i="6"/>
  <c r="M1810" i="6"/>
  <c r="N1810" i="6" s="1"/>
  <c r="K1811" i="6"/>
  <c r="L1811" i="6"/>
  <c r="M1811" i="6"/>
  <c r="N1811" i="6" s="1"/>
  <c r="K1812" i="6"/>
  <c r="L1812" i="6"/>
  <c r="M1812" i="6"/>
  <c r="N1812" i="6" s="1"/>
  <c r="K1813" i="6"/>
  <c r="L1813" i="6"/>
  <c r="M1813" i="6"/>
  <c r="N1813" i="6" s="1"/>
  <c r="K1814" i="6"/>
  <c r="L1814" i="6"/>
  <c r="M1814" i="6"/>
  <c r="N1814" i="6" s="1"/>
  <c r="K1815" i="6"/>
  <c r="L1815" i="6"/>
  <c r="M1815" i="6"/>
  <c r="N1815" i="6" s="1"/>
  <c r="K1816" i="6"/>
  <c r="L1816" i="6"/>
  <c r="M1816" i="6"/>
  <c r="N1816" i="6" s="1"/>
  <c r="K1817" i="6"/>
  <c r="L1817" i="6"/>
  <c r="M1817" i="6"/>
  <c r="N1817" i="6" s="1"/>
  <c r="K1818" i="6"/>
  <c r="L1818" i="6"/>
  <c r="M1818" i="6"/>
  <c r="N1818" i="6" s="1"/>
  <c r="K1819" i="6"/>
  <c r="L1819" i="6"/>
  <c r="M1819" i="6"/>
  <c r="N1819" i="6" s="1"/>
  <c r="K1820" i="6"/>
  <c r="L1820" i="6"/>
  <c r="M1820" i="6"/>
  <c r="N1820" i="6" s="1"/>
  <c r="K1821" i="6"/>
  <c r="L1821" i="6"/>
  <c r="M1821" i="6"/>
  <c r="N1821" i="6" s="1"/>
  <c r="K1822" i="6"/>
  <c r="L1822" i="6"/>
  <c r="M1822" i="6"/>
  <c r="N1822" i="6" s="1"/>
  <c r="K1823" i="6"/>
  <c r="L1823" i="6"/>
  <c r="M1823" i="6"/>
  <c r="N1823" i="6" s="1"/>
  <c r="K1824" i="6"/>
  <c r="L1824" i="6"/>
  <c r="M1824" i="6"/>
  <c r="N1824" i="6" s="1"/>
  <c r="K1825" i="6"/>
  <c r="L1825" i="6"/>
  <c r="M1825" i="6"/>
  <c r="N1825" i="6" s="1"/>
  <c r="K1826" i="6"/>
  <c r="L1826" i="6"/>
  <c r="M1826" i="6"/>
  <c r="N1826" i="6" s="1"/>
  <c r="K1827" i="6"/>
  <c r="L1827" i="6"/>
  <c r="M1827" i="6"/>
  <c r="N1827" i="6" s="1"/>
  <c r="K1828" i="6"/>
  <c r="L1828" i="6"/>
  <c r="M1828" i="6"/>
  <c r="N1828" i="6" s="1"/>
  <c r="K1829" i="6"/>
  <c r="L1829" i="6"/>
  <c r="M1829" i="6"/>
  <c r="N1829" i="6" s="1"/>
  <c r="K1830" i="6"/>
  <c r="L1830" i="6"/>
  <c r="M1830" i="6"/>
  <c r="N1830" i="6" s="1"/>
  <c r="K1831" i="6"/>
  <c r="L1831" i="6"/>
  <c r="M1831" i="6"/>
  <c r="N1831" i="6" s="1"/>
  <c r="K1832" i="6"/>
  <c r="L1832" i="6"/>
  <c r="M1832" i="6"/>
  <c r="N1832" i="6" s="1"/>
  <c r="K1833" i="6"/>
  <c r="L1833" i="6"/>
  <c r="M1833" i="6"/>
  <c r="N1833" i="6" s="1"/>
  <c r="K1834" i="6"/>
  <c r="L1834" i="6"/>
  <c r="M1834" i="6"/>
  <c r="N1834" i="6" s="1"/>
  <c r="K1835" i="6"/>
  <c r="L1835" i="6"/>
  <c r="M1835" i="6"/>
  <c r="N1835" i="6" s="1"/>
  <c r="K1836" i="6"/>
  <c r="L1836" i="6"/>
  <c r="M1836" i="6"/>
  <c r="N1836" i="6" s="1"/>
  <c r="K1837" i="6"/>
  <c r="L1837" i="6"/>
  <c r="M1837" i="6"/>
  <c r="N1837" i="6" s="1"/>
  <c r="K1838" i="6"/>
  <c r="L1838" i="6"/>
  <c r="M1838" i="6"/>
  <c r="N1838" i="6" s="1"/>
  <c r="K1839" i="6"/>
  <c r="L1839" i="6"/>
  <c r="M1839" i="6"/>
  <c r="N1839" i="6" s="1"/>
  <c r="K1840" i="6"/>
  <c r="L1840" i="6"/>
  <c r="M1840" i="6"/>
  <c r="N1840" i="6" s="1"/>
  <c r="K1841" i="6"/>
  <c r="L1841" i="6"/>
  <c r="M1841" i="6"/>
  <c r="N1841" i="6" s="1"/>
  <c r="K1842" i="6"/>
  <c r="L1842" i="6"/>
  <c r="M1842" i="6"/>
  <c r="N1842" i="6" s="1"/>
  <c r="K1843" i="6"/>
  <c r="L1843" i="6"/>
  <c r="M1843" i="6"/>
  <c r="N1843" i="6" s="1"/>
  <c r="K1844" i="6"/>
  <c r="L1844" i="6"/>
  <c r="M1844" i="6"/>
  <c r="N1844" i="6" s="1"/>
  <c r="K1845" i="6"/>
  <c r="L1845" i="6"/>
  <c r="M1845" i="6"/>
  <c r="N1845" i="6" s="1"/>
  <c r="K1846" i="6"/>
  <c r="L1846" i="6"/>
  <c r="M1846" i="6"/>
  <c r="N1846" i="6" s="1"/>
  <c r="K1847" i="6"/>
  <c r="L1847" i="6"/>
  <c r="M1847" i="6"/>
  <c r="N1847" i="6" s="1"/>
  <c r="K1848" i="6"/>
  <c r="L1848" i="6"/>
  <c r="M1848" i="6"/>
  <c r="N1848" i="6" s="1"/>
  <c r="K1849" i="6"/>
  <c r="L1849" i="6"/>
  <c r="M1849" i="6"/>
  <c r="N1849" i="6" s="1"/>
  <c r="K1850" i="6"/>
  <c r="L1850" i="6"/>
  <c r="M1850" i="6"/>
  <c r="N1850" i="6" s="1"/>
  <c r="K1851" i="6"/>
  <c r="L1851" i="6"/>
  <c r="M1851" i="6"/>
  <c r="N1851" i="6" s="1"/>
  <c r="K1852" i="6"/>
  <c r="L1852" i="6"/>
  <c r="M1852" i="6"/>
  <c r="N1852" i="6" s="1"/>
  <c r="K1853" i="6"/>
  <c r="L1853" i="6"/>
  <c r="M1853" i="6"/>
  <c r="N1853" i="6" s="1"/>
  <c r="K1854" i="6"/>
  <c r="L1854" i="6"/>
  <c r="M1854" i="6"/>
  <c r="N1854" i="6" s="1"/>
  <c r="K1855" i="6"/>
  <c r="L1855" i="6"/>
  <c r="M1855" i="6"/>
  <c r="N1855" i="6" s="1"/>
  <c r="K1856" i="6"/>
  <c r="L1856" i="6"/>
  <c r="M1856" i="6"/>
  <c r="N1856" i="6" s="1"/>
  <c r="K1857" i="6"/>
  <c r="L1857" i="6"/>
  <c r="M1857" i="6"/>
  <c r="N1857" i="6" s="1"/>
  <c r="K1858" i="6"/>
  <c r="L1858" i="6"/>
  <c r="M1858" i="6"/>
  <c r="N1858" i="6" s="1"/>
  <c r="K1859" i="6"/>
  <c r="L1859" i="6"/>
  <c r="M1859" i="6"/>
  <c r="N1859" i="6" s="1"/>
  <c r="K1860" i="6"/>
  <c r="L1860" i="6"/>
  <c r="M1860" i="6"/>
  <c r="N1860" i="6" s="1"/>
  <c r="K1861" i="6"/>
  <c r="L1861" i="6"/>
  <c r="M1861" i="6"/>
  <c r="N1861" i="6" s="1"/>
  <c r="K1862" i="6"/>
  <c r="L1862" i="6"/>
  <c r="M1862" i="6"/>
  <c r="N1862" i="6" s="1"/>
  <c r="K1863" i="6"/>
  <c r="L1863" i="6"/>
  <c r="M1863" i="6"/>
  <c r="N1863" i="6" s="1"/>
  <c r="K1864" i="6"/>
  <c r="L1864" i="6"/>
  <c r="M1864" i="6"/>
  <c r="N1864" i="6" s="1"/>
  <c r="K1865" i="6"/>
  <c r="L1865" i="6"/>
  <c r="M1865" i="6"/>
  <c r="N1865" i="6" s="1"/>
  <c r="K1866" i="6"/>
  <c r="L1866" i="6"/>
  <c r="M1866" i="6"/>
  <c r="N1866" i="6" s="1"/>
  <c r="K1867" i="6"/>
  <c r="L1867" i="6"/>
  <c r="M1867" i="6"/>
  <c r="N1867" i="6" s="1"/>
  <c r="K1868" i="6"/>
  <c r="L1868" i="6"/>
  <c r="M1868" i="6"/>
  <c r="N1868" i="6" s="1"/>
  <c r="K1869" i="6"/>
  <c r="L1869" i="6"/>
  <c r="M1869" i="6"/>
  <c r="N1869" i="6" s="1"/>
  <c r="K1870" i="6"/>
  <c r="L1870" i="6"/>
  <c r="M1870" i="6"/>
  <c r="N1870" i="6" s="1"/>
  <c r="K1871" i="6"/>
  <c r="L1871" i="6"/>
  <c r="M1871" i="6"/>
  <c r="N1871" i="6" s="1"/>
  <c r="K1872" i="6"/>
  <c r="L1872" i="6"/>
  <c r="M1872" i="6"/>
  <c r="N1872" i="6" s="1"/>
  <c r="K1873" i="6"/>
  <c r="L1873" i="6"/>
  <c r="M1873" i="6"/>
  <c r="N1873" i="6" s="1"/>
  <c r="K1874" i="6"/>
  <c r="L1874" i="6"/>
  <c r="M1874" i="6"/>
  <c r="N1874" i="6" s="1"/>
  <c r="K1875" i="6"/>
  <c r="L1875" i="6"/>
  <c r="M1875" i="6"/>
  <c r="N1875" i="6" s="1"/>
  <c r="K1876" i="6"/>
  <c r="L1876" i="6"/>
  <c r="M1876" i="6"/>
  <c r="N1876" i="6" s="1"/>
  <c r="K1877" i="6"/>
  <c r="L1877" i="6"/>
  <c r="M1877" i="6"/>
  <c r="N1877" i="6" s="1"/>
  <c r="K1878" i="6"/>
  <c r="L1878" i="6"/>
  <c r="M1878" i="6"/>
  <c r="N1878" i="6" s="1"/>
  <c r="K1879" i="6"/>
  <c r="L1879" i="6"/>
  <c r="M1879" i="6"/>
  <c r="N1879" i="6" s="1"/>
  <c r="K1880" i="6"/>
  <c r="L1880" i="6"/>
  <c r="M1880" i="6"/>
  <c r="N1880" i="6" s="1"/>
  <c r="K1881" i="6"/>
  <c r="L1881" i="6"/>
  <c r="M1881" i="6"/>
  <c r="N1881" i="6" s="1"/>
  <c r="K1882" i="6"/>
  <c r="L1882" i="6"/>
  <c r="M1882" i="6"/>
  <c r="N1882" i="6" s="1"/>
  <c r="K1883" i="6"/>
  <c r="L1883" i="6"/>
  <c r="M1883" i="6"/>
  <c r="N1883" i="6" s="1"/>
  <c r="K1884" i="6"/>
  <c r="L1884" i="6"/>
  <c r="M1884" i="6"/>
  <c r="N1884" i="6" s="1"/>
  <c r="K1885" i="6"/>
  <c r="L1885" i="6"/>
  <c r="M1885" i="6"/>
  <c r="N1885" i="6" s="1"/>
  <c r="K1886" i="6"/>
  <c r="L1886" i="6"/>
  <c r="M1886" i="6"/>
  <c r="N1886" i="6" s="1"/>
  <c r="K1887" i="6"/>
  <c r="L1887" i="6"/>
  <c r="M1887" i="6"/>
  <c r="N1887" i="6" s="1"/>
  <c r="K1888" i="6"/>
  <c r="L1888" i="6"/>
  <c r="M1888" i="6"/>
  <c r="N1888" i="6" s="1"/>
  <c r="K1889" i="6"/>
  <c r="L1889" i="6"/>
  <c r="M1889" i="6"/>
  <c r="N1889" i="6" s="1"/>
  <c r="K1890" i="6"/>
  <c r="L1890" i="6"/>
  <c r="M1890" i="6"/>
  <c r="N1890" i="6" s="1"/>
  <c r="K1891" i="6"/>
  <c r="L1891" i="6"/>
  <c r="M1891" i="6"/>
  <c r="N1891" i="6"/>
  <c r="K1892" i="6"/>
  <c r="L1892" i="6"/>
  <c r="M1892" i="6"/>
  <c r="N1892" i="6" s="1"/>
  <c r="K1893" i="6"/>
  <c r="L1893" i="6"/>
  <c r="M1893" i="6"/>
  <c r="N1893" i="6" s="1"/>
  <c r="K1894" i="6"/>
  <c r="L1894" i="6"/>
  <c r="M1894" i="6"/>
  <c r="N1894" i="6" s="1"/>
  <c r="K1895" i="6"/>
  <c r="L1895" i="6"/>
  <c r="M1895" i="6"/>
  <c r="N1895" i="6"/>
  <c r="K1896" i="6"/>
  <c r="L1896" i="6"/>
  <c r="M1896" i="6"/>
  <c r="N1896" i="6" s="1"/>
  <c r="K1897" i="6"/>
  <c r="L1897" i="6"/>
  <c r="M1897" i="6"/>
  <c r="N1897" i="6" s="1"/>
  <c r="K1898" i="6"/>
  <c r="L1898" i="6"/>
  <c r="M1898" i="6"/>
  <c r="N1898" i="6" s="1"/>
  <c r="K1899" i="6"/>
  <c r="L1899" i="6"/>
  <c r="M1899" i="6"/>
  <c r="N1899" i="6"/>
  <c r="K1900" i="6"/>
  <c r="L1900" i="6"/>
  <c r="M1900" i="6"/>
  <c r="N1900" i="6" s="1"/>
  <c r="K1901" i="6"/>
  <c r="L1901" i="6"/>
  <c r="M1901" i="6"/>
  <c r="N1901" i="6"/>
  <c r="K1902" i="6"/>
  <c r="L1902" i="6"/>
  <c r="M1902" i="6"/>
  <c r="N1902" i="6" s="1"/>
  <c r="K1903" i="6"/>
  <c r="L1903" i="6"/>
  <c r="M1903" i="6"/>
  <c r="N1903" i="6"/>
  <c r="K1904" i="6"/>
  <c r="L1904" i="6"/>
  <c r="M1904" i="6"/>
  <c r="N1904" i="6" s="1"/>
  <c r="K1905" i="6"/>
  <c r="L1905" i="6"/>
  <c r="M1905" i="6"/>
  <c r="N1905" i="6" s="1"/>
  <c r="K1906" i="6"/>
  <c r="L1906" i="6"/>
  <c r="M1906" i="6"/>
  <c r="N1906" i="6" s="1"/>
  <c r="K1907" i="6"/>
  <c r="L1907" i="6"/>
  <c r="M1907" i="6"/>
  <c r="N1907" i="6"/>
  <c r="K1908" i="6"/>
  <c r="L1908" i="6"/>
  <c r="M1908" i="6"/>
  <c r="N1908" i="6" s="1"/>
  <c r="K1909" i="6"/>
  <c r="L1909" i="6"/>
  <c r="M1909" i="6"/>
  <c r="N1909" i="6" s="1"/>
  <c r="K1910" i="6"/>
  <c r="L1910" i="6"/>
  <c r="M1910" i="6"/>
  <c r="N1910" i="6" s="1"/>
  <c r="K1911" i="6"/>
  <c r="L1911" i="6"/>
  <c r="M1911" i="6"/>
  <c r="N1911" i="6"/>
  <c r="K1912" i="6"/>
  <c r="L1912" i="6"/>
  <c r="M1912" i="6"/>
  <c r="N1912" i="6" s="1"/>
  <c r="K1913" i="6"/>
  <c r="L1913" i="6"/>
  <c r="M1913" i="6"/>
  <c r="N1913" i="6" s="1"/>
  <c r="K1914" i="6"/>
  <c r="L1914" i="6"/>
  <c r="M1914" i="6"/>
  <c r="N1914" i="6" s="1"/>
  <c r="K1915" i="6"/>
  <c r="L1915" i="6"/>
  <c r="M1915" i="6"/>
  <c r="N1915" i="6"/>
  <c r="K1916" i="6"/>
  <c r="L1916" i="6"/>
  <c r="M1916" i="6"/>
  <c r="N1916" i="6" s="1"/>
  <c r="K1917" i="6"/>
  <c r="L1917" i="6"/>
  <c r="M1917" i="6"/>
  <c r="N1917" i="6"/>
  <c r="K1918" i="6"/>
  <c r="L1918" i="6"/>
  <c r="M1918" i="6"/>
  <c r="N1918" i="6" s="1"/>
  <c r="K1919" i="6"/>
  <c r="L1919" i="6"/>
  <c r="M1919" i="6"/>
  <c r="N1919" i="6"/>
  <c r="K1920" i="6"/>
  <c r="L1920" i="6"/>
  <c r="M1920" i="6"/>
  <c r="N1920" i="6" s="1"/>
  <c r="K1921" i="6"/>
  <c r="L1921" i="6"/>
  <c r="M1921" i="6"/>
  <c r="N1921" i="6" s="1"/>
  <c r="K1922" i="6"/>
  <c r="L1922" i="6"/>
  <c r="M1922" i="6"/>
  <c r="N1922" i="6" s="1"/>
  <c r="K1923" i="6"/>
  <c r="L1923" i="6"/>
  <c r="M1923" i="6"/>
  <c r="N1923" i="6"/>
  <c r="K1924" i="6"/>
  <c r="L1924" i="6"/>
  <c r="M1924" i="6"/>
  <c r="N1924" i="6" s="1"/>
  <c r="K1925" i="6"/>
  <c r="L1925" i="6"/>
  <c r="M1925" i="6"/>
  <c r="N1925" i="6" s="1"/>
  <c r="K1926" i="6"/>
  <c r="L1926" i="6"/>
  <c r="M1926" i="6"/>
  <c r="N1926" i="6" s="1"/>
  <c r="K1927" i="6"/>
  <c r="L1927" i="6"/>
  <c r="M1927" i="6"/>
  <c r="N1927" i="6"/>
  <c r="K1928" i="6"/>
  <c r="L1928" i="6"/>
  <c r="M1928" i="6"/>
  <c r="N1928" i="6" s="1"/>
  <c r="K1929" i="6"/>
  <c r="L1929" i="6"/>
  <c r="M1929" i="6"/>
  <c r="N1929" i="6" s="1"/>
  <c r="K1930" i="6"/>
  <c r="L1930" i="6"/>
  <c r="M1930" i="6"/>
  <c r="N1930" i="6" s="1"/>
  <c r="K1931" i="6"/>
  <c r="L1931" i="6"/>
  <c r="M1931" i="6"/>
  <c r="N1931" i="6"/>
  <c r="K1932" i="6"/>
  <c r="L1932" i="6"/>
  <c r="M1932" i="6"/>
  <c r="N1932" i="6" s="1"/>
  <c r="K1933" i="6"/>
  <c r="L1933" i="6"/>
  <c r="M1933" i="6"/>
  <c r="N1933" i="6"/>
  <c r="K1934" i="6"/>
  <c r="L1934" i="6"/>
  <c r="M1934" i="6"/>
  <c r="N1934" i="6" s="1"/>
  <c r="K1935" i="6"/>
  <c r="L1935" i="6"/>
  <c r="M1935" i="6"/>
  <c r="N1935" i="6"/>
  <c r="K1936" i="6"/>
  <c r="L1936" i="6"/>
  <c r="M1936" i="6"/>
  <c r="N1936" i="6" s="1"/>
  <c r="K1937" i="6"/>
  <c r="L1937" i="6"/>
  <c r="M1937" i="6"/>
  <c r="N1937" i="6" s="1"/>
  <c r="K1938" i="6"/>
  <c r="L1938" i="6"/>
  <c r="M1938" i="6"/>
  <c r="N1938" i="6" s="1"/>
  <c r="K1939" i="6"/>
  <c r="L1939" i="6"/>
  <c r="M1939" i="6"/>
  <c r="N1939" i="6"/>
  <c r="K1940" i="6"/>
  <c r="L1940" i="6"/>
  <c r="M1940" i="6"/>
  <c r="N1940" i="6" s="1"/>
  <c r="K1941" i="6"/>
  <c r="L1941" i="6"/>
  <c r="M1941" i="6"/>
  <c r="N1941" i="6" s="1"/>
  <c r="K1942" i="6"/>
  <c r="L1942" i="6"/>
  <c r="M1942" i="6"/>
  <c r="N1942" i="6" s="1"/>
  <c r="K1943" i="6"/>
  <c r="L1943" i="6"/>
  <c r="M1943" i="6"/>
  <c r="N1943" i="6"/>
  <c r="K1944" i="6"/>
  <c r="L1944" i="6"/>
  <c r="M1944" i="6"/>
  <c r="N1944" i="6" s="1"/>
  <c r="K1945" i="6"/>
  <c r="L1945" i="6"/>
  <c r="M1945" i="6"/>
  <c r="N1945" i="6" s="1"/>
  <c r="K1946" i="6"/>
  <c r="L1946" i="6"/>
  <c r="M1946" i="6"/>
  <c r="N1946" i="6" s="1"/>
  <c r="K1947" i="6"/>
  <c r="L1947" i="6"/>
  <c r="M1947" i="6"/>
  <c r="N1947" i="6"/>
  <c r="K1948" i="6"/>
  <c r="L1948" i="6"/>
  <c r="M1948" i="6"/>
  <c r="N1948" i="6" s="1"/>
  <c r="K1949" i="6"/>
  <c r="L1949" i="6"/>
  <c r="M1949" i="6"/>
  <c r="N1949" i="6"/>
  <c r="K1950" i="6"/>
  <c r="L1950" i="6"/>
  <c r="M1950" i="6"/>
  <c r="N1950" i="6" s="1"/>
  <c r="K1951" i="6"/>
  <c r="L1951" i="6"/>
  <c r="M1951" i="6"/>
  <c r="N1951" i="6" s="1"/>
  <c r="K1952" i="6"/>
  <c r="L1952" i="6"/>
  <c r="M1952" i="6"/>
  <c r="N1952" i="6" s="1"/>
  <c r="K1953" i="6"/>
  <c r="L1953" i="6"/>
  <c r="M1953" i="6"/>
  <c r="N1953" i="6" s="1"/>
  <c r="K1954" i="6"/>
  <c r="L1954" i="6"/>
  <c r="M1954" i="6"/>
  <c r="N1954" i="6" s="1"/>
  <c r="K1955" i="6"/>
  <c r="L1955" i="6"/>
  <c r="M1955" i="6"/>
  <c r="N1955" i="6"/>
  <c r="K1956" i="6"/>
  <c r="L1956" i="6"/>
  <c r="M1956" i="6"/>
  <c r="N1956" i="6" s="1"/>
  <c r="K1957" i="6"/>
  <c r="L1957" i="6"/>
  <c r="M1957" i="6"/>
  <c r="N1957" i="6" s="1"/>
  <c r="K1958" i="6"/>
  <c r="L1958" i="6"/>
  <c r="M1958" i="6"/>
  <c r="N1958" i="6" s="1"/>
  <c r="K1959" i="6"/>
  <c r="L1959" i="6"/>
  <c r="M1959" i="6"/>
  <c r="N1959" i="6"/>
  <c r="K1960" i="6"/>
  <c r="L1960" i="6"/>
  <c r="M1960" i="6"/>
  <c r="N1960" i="6" s="1"/>
  <c r="K1961" i="6"/>
  <c r="L1961" i="6"/>
  <c r="M1961" i="6"/>
  <c r="N1961" i="6" s="1"/>
  <c r="K1962" i="6"/>
  <c r="L1962" i="6"/>
  <c r="M1962" i="6"/>
  <c r="N1962" i="6" s="1"/>
  <c r="K1963" i="6"/>
  <c r="L1963" i="6"/>
  <c r="M1963" i="6"/>
  <c r="N1963" i="6"/>
  <c r="K1964" i="6"/>
  <c r="L1964" i="6"/>
  <c r="M1964" i="6"/>
  <c r="N1964" i="6" s="1"/>
  <c r="K1965" i="6"/>
  <c r="L1965" i="6"/>
  <c r="M1965" i="6"/>
  <c r="N1965" i="6"/>
  <c r="K1966" i="6"/>
  <c r="L1966" i="6"/>
  <c r="M1966" i="6"/>
  <c r="N1966" i="6" s="1"/>
  <c r="K1967" i="6"/>
  <c r="L1967" i="6"/>
  <c r="M1967" i="6"/>
  <c r="N1967" i="6" s="1"/>
  <c r="K1968" i="6"/>
  <c r="L1968" i="6"/>
  <c r="M1968" i="6"/>
  <c r="N1968" i="6" s="1"/>
  <c r="K1969" i="6"/>
  <c r="L1969" i="6"/>
  <c r="M1969" i="6"/>
  <c r="N1969" i="6" s="1"/>
  <c r="K1970" i="6"/>
  <c r="L1970" i="6"/>
  <c r="M1970" i="6"/>
  <c r="N1970" i="6" s="1"/>
  <c r="K1971" i="6"/>
  <c r="L1971" i="6"/>
  <c r="M1971" i="6"/>
  <c r="N1971" i="6"/>
  <c r="K1972" i="6"/>
  <c r="L1972" i="6"/>
  <c r="M1972" i="6"/>
  <c r="N1972" i="6" s="1"/>
  <c r="K1973" i="6"/>
  <c r="L1973" i="6"/>
  <c r="M1973" i="6"/>
  <c r="N1973" i="6" s="1"/>
  <c r="K1974" i="6"/>
  <c r="L1974" i="6"/>
  <c r="M1974" i="6"/>
  <c r="N1974" i="6" s="1"/>
  <c r="K1975" i="6"/>
  <c r="L1975" i="6"/>
  <c r="M1975" i="6"/>
  <c r="N1975" i="6"/>
  <c r="K1976" i="6"/>
  <c r="L1976" i="6"/>
  <c r="M1976" i="6"/>
  <c r="N1976" i="6" s="1"/>
  <c r="K1977" i="6"/>
  <c r="L1977" i="6"/>
  <c r="M1977" i="6"/>
  <c r="N1977" i="6" s="1"/>
  <c r="K1978" i="6"/>
  <c r="L1978" i="6"/>
  <c r="M1978" i="6"/>
  <c r="N1978" i="6" s="1"/>
  <c r="K1979" i="6"/>
  <c r="L1979" i="6"/>
  <c r="M1979" i="6"/>
  <c r="N1979" i="6"/>
  <c r="K1980" i="6"/>
  <c r="L1980" i="6"/>
  <c r="M1980" i="6"/>
  <c r="N1980" i="6" s="1"/>
  <c r="K1981" i="6"/>
  <c r="L1981" i="6"/>
  <c r="M1981" i="6"/>
  <c r="N1981" i="6"/>
  <c r="K1982" i="6"/>
  <c r="L1982" i="6"/>
  <c r="M1982" i="6"/>
  <c r="N1982" i="6" s="1"/>
  <c r="K1983" i="6"/>
  <c r="L1983" i="6"/>
  <c r="M1983" i="6"/>
  <c r="N1983" i="6" s="1"/>
  <c r="K1984" i="6"/>
  <c r="L1984" i="6"/>
  <c r="M1984" i="6"/>
  <c r="N1984" i="6" s="1"/>
  <c r="K1985" i="6"/>
  <c r="L1985" i="6"/>
  <c r="M1985" i="6"/>
  <c r="N1985" i="6" s="1"/>
  <c r="K1986" i="6"/>
  <c r="L1986" i="6"/>
  <c r="M1986" i="6"/>
  <c r="N1986" i="6" s="1"/>
  <c r="K1987" i="6"/>
  <c r="L1987" i="6"/>
  <c r="M1987" i="6"/>
  <c r="N1987" i="6"/>
  <c r="K1988" i="6"/>
  <c r="L1988" i="6"/>
  <c r="M1988" i="6"/>
  <c r="N1988" i="6" s="1"/>
  <c r="K1989" i="6"/>
  <c r="L1989" i="6"/>
  <c r="M1989" i="6"/>
  <c r="N1989" i="6" s="1"/>
  <c r="K1990" i="6"/>
  <c r="L1990" i="6"/>
  <c r="M1990" i="6"/>
  <c r="N1990" i="6" s="1"/>
  <c r="K1991" i="6"/>
  <c r="L1991" i="6"/>
  <c r="M1991" i="6"/>
  <c r="N1991" i="6"/>
  <c r="K1992" i="6"/>
  <c r="L1992" i="6"/>
  <c r="M1992" i="6"/>
  <c r="N1992" i="6" s="1"/>
  <c r="K1993" i="6"/>
  <c r="L1993" i="6"/>
  <c r="M1993" i="6"/>
  <c r="N1993" i="6" s="1"/>
  <c r="K1994" i="6"/>
  <c r="L1994" i="6"/>
  <c r="M1994" i="6"/>
  <c r="N1994" i="6" s="1"/>
  <c r="K1995" i="6"/>
  <c r="L1995" i="6"/>
  <c r="M1995" i="6"/>
  <c r="N1995" i="6"/>
  <c r="K1996" i="6"/>
  <c r="L1996" i="6"/>
  <c r="M1996" i="6"/>
  <c r="N1996" i="6" s="1"/>
  <c r="K1997" i="6"/>
  <c r="L1997" i="6"/>
  <c r="M1997" i="6"/>
  <c r="N1997" i="6"/>
  <c r="K1998" i="6"/>
  <c r="L1998" i="6"/>
  <c r="M1998" i="6"/>
  <c r="N1998" i="6" s="1"/>
  <c r="K1999" i="6"/>
  <c r="L1999" i="6"/>
  <c r="M1999" i="6"/>
  <c r="N1999" i="6"/>
  <c r="K2000" i="6"/>
  <c r="L2000" i="6"/>
  <c r="M2000" i="6"/>
  <c r="N2000" i="6" s="1"/>
  <c r="K2001" i="6"/>
  <c r="L2001" i="6"/>
  <c r="M2001" i="6"/>
  <c r="N2001" i="6" s="1"/>
  <c r="K2002" i="6"/>
  <c r="L2002" i="6"/>
  <c r="M2002" i="6"/>
  <c r="N2002" i="6" s="1"/>
  <c r="K2003" i="6"/>
  <c r="L2003" i="6"/>
  <c r="M2003" i="6"/>
  <c r="N2003" i="6"/>
  <c r="K2004" i="6"/>
  <c r="L2004" i="6"/>
  <c r="M2004" i="6"/>
  <c r="N2004" i="6" s="1"/>
  <c r="K2005" i="6"/>
  <c r="L2005" i="6"/>
  <c r="M2005" i="6"/>
  <c r="N2005" i="6" s="1"/>
  <c r="K2006" i="6"/>
  <c r="L2006" i="6"/>
  <c r="M2006" i="6"/>
  <c r="N2006" i="6" s="1"/>
  <c r="K2007" i="6"/>
  <c r="L2007" i="6"/>
  <c r="M2007" i="6"/>
  <c r="N2007" i="6"/>
  <c r="K2008" i="6"/>
  <c r="L2008" i="6"/>
  <c r="M2008" i="6"/>
  <c r="N2008" i="6" s="1"/>
  <c r="K2009" i="6"/>
  <c r="L2009" i="6"/>
  <c r="M2009" i="6"/>
  <c r="N2009" i="6" s="1"/>
  <c r="K2010" i="6"/>
  <c r="L2010" i="6"/>
  <c r="M2010" i="6"/>
  <c r="N2010" i="6" s="1"/>
  <c r="K2011" i="6"/>
  <c r="L2011" i="6"/>
  <c r="M2011" i="6"/>
  <c r="N2011" i="6"/>
  <c r="K2012" i="6"/>
  <c r="L2012" i="6"/>
  <c r="M2012" i="6"/>
  <c r="N2012" i="6" s="1"/>
  <c r="K2013" i="6"/>
  <c r="L2013" i="6"/>
  <c r="M2013" i="6"/>
  <c r="N2013" i="6"/>
  <c r="K2014" i="6"/>
  <c r="L2014" i="6"/>
  <c r="M2014" i="6"/>
  <c r="N2014" i="6" s="1"/>
  <c r="K2015" i="6"/>
  <c r="L2015" i="6"/>
  <c r="M2015" i="6"/>
  <c r="N2015" i="6" s="1"/>
  <c r="K2016" i="6"/>
  <c r="L2016" i="6"/>
  <c r="M2016" i="6"/>
  <c r="N2016" i="6" s="1"/>
  <c r="K2017" i="6"/>
  <c r="L2017" i="6"/>
  <c r="M2017" i="6"/>
  <c r="N2017" i="6" s="1"/>
  <c r="K2018" i="6"/>
  <c r="L2018" i="6"/>
  <c r="M2018" i="6"/>
  <c r="N2018" i="6" s="1"/>
  <c r="K2019" i="6"/>
  <c r="L2019" i="6"/>
  <c r="M2019" i="6"/>
  <c r="N2019" i="6"/>
  <c r="K2020" i="6"/>
  <c r="L2020" i="6"/>
  <c r="M2020" i="6"/>
  <c r="N2020" i="6" s="1"/>
  <c r="K2021" i="6"/>
  <c r="L2021" i="6"/>
  <c r="M2021" i="6"/>
  <c r="N2021" i="6" s="1"/>
  <c r="K2022" i="6"/>
  <c r="L2022" i="6"/>
  <c r="M2022" i="6"/>
  <c r="N2022" i="6"/>
  <c r="K2023" i="6"/>
  <c r="L2023" i="6"/>
  <c r="M2023" i="6"/>
  <c r="N2023" i="6" s="1"/>
  <c r="K2024" i="6"/>
  <c r="L2024" i="6"/>
  <c r="M2024" i="6"/>
  <c r="N2024" i="6"/>
  <c r="K2025" i="6"/>
  <c r="L2025" i="6"/>
  <c r="M2025" i="6"/>
  <c r="N2025" i="6" s="1"/>
  <c r="K2026" i="6"/>
  <c r="L2026" i="6"/>
  <c r="M2026" i="6"/>
  <c r="N2026" i="6"/>
  <c r="K2027" i="6"/>
  <c r="L2027" i="6"/>
  <c r="M2027" i="6"/>
  <c r="N2027" i="6" s="1"/>
  <c r="K2028" i="6"/>
  <c r="L2028" i="6"/>
  <c r="M2028" i="6"/>
  <c r="N2028" i="6"/>
  <c r="K2029" i="6"/>
  <c r="L2029" i="6"/>
  <c r="M2029" i="6"/>
  <c r="N2029" i="6" s="1"/>
  <c r="K2030" i="6"/>
  <c r="L2030" i="6"/>
  <c r="M2030" i="6"/>
  <c r="N2030" i="6"/>
  <c r="K2031" i="6"/>
  <c r="L2031" i="6"/>
  <c r="M2031" i="6"/>
  <c r="N2031" i="6" s="1"/>
  <c r="K2032" i="6"/>
  <c r="L2032" i="6"/>
  <c r="M2032" i="6"/>
  <c r="N2032" i="6"/>
  <c r="K2033" i="6"/>
  <c r="L2033" i="6"/>
  <c r="M2033" i="6"/>
  <c r="N2033" i="6" s="1"/>
  <c r="K2034" i="6"/>
  <c r="L2034" i="6"/>
  <c r="M2034" i="6"/>
  <c r="N2034" i="6"/>
  <c r="K2035" i="6"/>
  <c r="L2035" i="6"/>
  <c r="M2035" i="6"/>
  <c r="N2035" i="6" s="1"/>
  <c r="K2036" i="6"/>
  <c r="L2036" i="6"/>
  <c r="M2036" i="6"/>
  <c r="N2036" i="6"/>
  <c r="K2037" i="6"/>
  <c r="L2037" i="6"/>
  <c r="M2037" i="6"/>
  <c r="N2037" i="6" s="1"/>
  <c r="K2038" i="6"/>
  <c r="L2038" i="6"/>
  <c r="M2038" i="6"/>
  <c r="N2038" i="6"/>
  <c r="K2039" i="6"/>
  <c r="L2039" i="6"/>
  <c r="M2039" i="6"/>
  <c r="N2039" i="6" s="1"/>
  <c r="K2040" i="6"/>
  <c r="L2040" i="6"/>
  <c r="M2040" i="6"/>
  <c r="N2040" i="6"/>
  <c r="K2041" i="6"/>
  <c r="L2041" i="6"/>
  <c r="M2041" i="6"/>
  <c r="N2041" i="6" s="1"/>
  <c r="K2042" i="6"/>
  <c r="L2042" i="6"/>
  <c r="M2042" i="6"/>
  <c r="N2042" i="6"/>
  <c r="K2043" i="6"/>
  <c r="L2043" i="6"/>
  <c r="M2043" i="6"/>
  <c r="N2043" i="6" s="1"/>
  <c r="K2044" i="6"/>
  <c r="L2044" i="6"/>
  <c r="M2044" i="6"/>
  <c r="N2044" i="6"/>
  <c r="K2045" i="6"/>
  <c r="L2045" i="6"/>
  <c r="M2045" i="6"/>
  <c r="N2045" i="6" s="1"/>
  <c r="K2046" i="6"/>
  <c r="L2046" i="6"/>
  <c r="M2046" i="6"/>
  <c r="N2046" i="6"/>
  <c r="K2047" i="6"/>
  <c r="L2047" i="6"/>
  <c r="M2047" i="6"/>
  <c r="N2047" i="6" s="1"/>
  <c r="K2048" i="6"/>
  <c r="L2048" i="6"/>
  <c r="M2048" i="6"/>
  <c r="N2048" i="6"/>
  <c r="K2049" i="6"/>
  <c r="L2049" i="6"/>
  <c r="M2049" i="6"/>
  <c r="N2049" i="6" s="1"/>
  <c r="K2050" i="6"/>
  <c r="L2050" i="6"/>
  <c r="M2050" i="6"/>
  <c r="N2050" i="6"/>
  <c r="K2051" i="6"/>
  <c r="L2051" i="6"/>
  <c r="M2051" i="6"/>
  <c r="N2051" i="6" s="1"/>
  <c r="K2052" i="6"/>
  <c r="L2052" i="6"/>
  <c r="M2052" i="6"/>
  <c r="N2052" i="6"/>
  <c r="K2053" i="6"/>
  <c r="L2053" i="6"/>
  <c r="M2053" i="6"/>
  <c r="N2053" i="6" s="1"/>
  <c r="K2054" i="6"/>
  <c r="L2054" i="6"/>
  <c r="M2054" i="6"/>
  <c r="N2054" i="6"/>
  <c r="K2055" i="6"/>
  <c r="L2055" i="6"/>
  <c r="M2055" i="6"/>
  <c r="N2055" i="6" s="1"/>
  <c r="K2056" i="6"/>
  <c r="L2056" i="6"/>
  <c r="M2056" i="6"/>
  <c r="N2056" i="6"/>
  <c r="K2057" i="6"/>
  <c r="L2057" i="6"/>
  <c r="M2057" i="6"/>
  <c r="N2057" i="6" s="1"/>
  <c r="K2058" i="6"/>
  <c r="L2058" i="6"/>
  <c r="M2058" i="6"/>
  <c r="N2058" i="6"/>
  <c r="K2059" i="6"/>
  <c r="L2059" i="6"/>
  <c r="M2059" i="6"/>
  <c r="N2059" i="6" s="1"/>
  <c r="K2060" i="6"/>
  <c r="L2060" i="6"/>
  <c r="M2060" i="6"/>
  <c r="N2060" i="6"/>
  <c r="K2061" i="6"/>
  <c r="L2061" i="6"/>
  <c r="M2061" i="6"/>
  <c r="N2061" i="6" s="1"/>
  <c r="K2062" i="6"/>
  <c r="L2062" i="6"/>
  <c r="M2062" i="6"/>
  <c r="N2062" i="6"/>
  <c r="K2063" i="6"/>
  <c r="L2063" i="6"/>
  <c r="M2063" i="6"/>
  <c r="N2063" i="6" s="1"/>
  <c r="K2064" i="6"/>
  <c r="L2064" i="6"/>
  <c r="M2064" i="6"/>
  <c r="N2064" i="6"/>
  <c r="K2065" i="6"/>
  <c r="L2065" i="6"/>
  <c r="M2065" i="6"/>
  <c r="N2065" i="6" s="1"/>
  <c r="K2066" i="6"/>
  <c r="L2066" i="6"/>
  <c r="M2066" i="6"/>
  <c r="N2066" i="6"/>
  <c r="K2067" i="6"/>
  <c r="L2067" i="6"/>
  <c r="M2067" i="6"/>
  <c r="N2067" i="6" s="1"/>
  <c r="K2068" i="6"/>
  <c r="L2068" i="6"/>
  <c r="M2068" i="6"/>
  <c r="N2068" i="6"/>
  <c r="K2069" i="6"/>
  <c r="L2069" i="6"/>
  <c r="M2069" i="6"/>
  <c r="N2069" i="6" s="1"/>
  <c r="K2070" i="6"/>
  <c r="L2070" i="6"/>
  <c r="M2070" i="6"/>
  <c r="N2070" i="6"/>
  <c r="K2071" i="6"/>
  <c r="L2071" i="6"/>
  <c r="M2071" i="6"/>
  <c r="N2071" i="6" s="1"/>
  <c r="K2072" i="6"/>
  <c r="L2072" i="6"/>
  <c r="M2072" i="6"/>
  <c r="N2072" i="6"/>
  <c r="K2073" i="6"/>
  <c r="L2073" i="6"/>
  <c r="M2073" i="6"/>
  <c r="N2073" i="6" s="1"/>
  <c r="K2074" i="6"/>
  <c r="L2074" i="6"/>
  <c r="M2074" i="6"/>
  <c r="N2074" i="6"/>
  <c r="K2075" i="6"/>
  <c r="L2075" i="6"/>
  <c r="M2075" i="6"/>
  <c r="N2075" i="6" s="1"/>
  <c r="K2076" i="6"/>
  <c r="L2076" i="6"/>
  <c r="M2076" i="6"/>
  <c r="N2076" i="6"/>
  <c r="K2077" i="6"/>
  <c r="L2077" i="6"/>
  <c r="M2077" i="6"/>
  <c r="N2077" i="6" s="1"/>
  <c r="K2078" i="6"/>
  <c r="L2078" i="6"/>
  <c r="M2078" i="6"/>
  <c r="N2078" i="6"/>
  <c r="K2079" i="6"/>
  <c r="L2079" i="6"/>
  <c r="M2079" i="6"/>
  <c r="N2079" i="6" s="1"/>
  <c r="K2080" i="6"/>
  <c r="L2080" i="6"/>
  <c r="M2080" i="6"/>
  <c r="N2080" i="6"/>
  <c r="K2081" i="6"/>
  <c r="L2081" i="6"/>
  <c r="M2081" i="6"/>
  <c r="N2081" i="6" s="1"/>
  <c r="K2082" i="6"/>
  <c r="L2082" i="6"/>
  <c r="M2082" i="6"/>
  <c r="N2082" i="6"/>
  <c r="K2083" i="6"/>
  <c r="L2083" i="6"/>
  <c r="M2083" i="6"/>
  <c r="N2083" i="6" s="1"/>
  <c r="K2084" i="6"/>
  <c r="L2084" i="6"/>
  <c r="M2084" i="6"/>
  <c r="N2084" i="6"/>
  <c r="K2085" i="6"/>
  <c r="L2085" i="6"/>
  <c r="M2085" i="6"/>
  <c r="N2085" i="6" s="1"/>
  <c r="K2086" i="6"/>
  <c r="L2086" i="6"/>
  <c r="M2086" i="6"/>
  <c r="N2086" i="6"/>
  <c r="K2087" i="6"/>
  <c r="L2087" i="6"/>
  <c r="M2087" i="6"/>
  <c r="N2087" i="6" s="1"/>
  <c r="K2088" i="6"/>
  <c r="L2088" i="6"/>
  <c r="M2088" i="6"/>
  <c r="N2088" i="6"/>
  <c r="K2089" i="6"/>
  <c r="L2089" i="6"/>
  <c r="M2089" i="6"/>
  <c r="N2089" i="6" s="1"/>
  <c r="K2090" i="6"/>
  <c r="L2090" i="6"/>
  <c r="M2090" i="6"/>
  <c r="N2090" i="6"/>
  <c r="K2091" i="6"/>
  <c r="L2091" i="6"/>
  <c r="M2091" i="6"/>
  <c r="N2091" i="6" s="1"/>
  <c r="K2092" i="6"/>
  <c r="L2092" i="6"/>
  <c r="M2092" i="6"/>
  <c r="N2092" i="6"/>
  <c r="K2093" i="6"/>
  <c r="L2093" i="6"/>
  <c r="M2093" i="6"/>
  <c r="N2093" i="6" s="1"/>
  <c r="K2094" i="6"/>
  <c r="L2094" i="6"/>
  <c r="M2094" i="6"/>
  <c r="N2094" i="6"/>
  <c r="K2095" i="6"/>
  <c r="L2095" i="6"/>
  <c r="M2095" i="6"/>
  <c r="N2095" i="6" s="1"/>
  <c r="K2096" i="6"/>
  <c r="L2096" i="6"/>
  <c r="M2096" i="6"/>
  <c r="N2096" i="6"/>
  <c r="K2097" i="6"/>
  <c r="L2097" i="6"/>
  <c r="M2097" i="6"/>
  <c r="N2097" i="6" s="1"/>
  <c r="K2098" i="6"/>
  <c r="L2098" i="6"/>
  <c r="M2098" i="6"/>
  <c r="N2098" i="6"/>
  <c r="K2099" i="6"/>
  <c r="L2099" i="6"/>
  <c r="M2099" i="6"/>
  <c r="N2099" i="6" s="1"/>
  <c r="K2100" i="6"/>
  <c r="L2100" i="6"/>
  <c r="M2100" i="6"/>
  <c r="N2100" i="6"/>
  <c r="K2101" i="6"/>
  <c r="L2101" i="6"/>
  <c r="M2101" i="6"/>
  <c r="N2101" i="6" s="1"/>
  <c r="K2102" i="6"/>
  <c r="L2102" i="6"/>
  <c r="M2102" i="6"/>
  <c r="N2102" i="6"/>
  <c r="K2103" i="6"/>
  <c r="L2103" i="6"/>
  <c r="M2103" i="6"/>
  <c r="N2103" i="6" s="1"/>
  <c r="K2104" i="6"/>
  <c r="L2104" i="6"/>
  <c r="M2104" i="6"/>
  <c r="N2104" i="6"/>
  <c r="K2105" i="6"/>
  <c r="L2105" i="6"/>
  <c r="M2105" i="6"/>
  <c r="N2105" i="6" s="1"/>
  <c r="K2106" i="6"/>
  <c r="L2106" i="6"/>
  <c r="M2106" i="6"/>
  <c r="N2106" i="6"/>
  <c r="K2107" i="6"/>
  <c r="L2107" i="6"/>
  <c r="M2107" i="6"/>
  <c r="N2107" i="6" s="1"/>
  <c r="K2108" i="6"/>
  <c r="L2108" i="6"/>
  <c r="M2108" i="6"/>
  <c r="N2108" i="6"/>
  <c r="K2109" i="6"/>
  <c r="L2109" i="6"/>
  <c r="M2109" i="6"/>
  <c r="N2109" i="6" s="1"/>
  <c r="K2110" i="6"/>
  <c r="L2110" i="6"/>
  <c r="M2110" i="6"/>
  <c r="N2110" i="6"/>
  <c r="K2111" i="6"/>
  <c r="L2111" i="6"/>
  <c r="M2111" i="6"/>
  <c r="N2111" i="6" s="1"/>
  <c r="K2112" i="6"/>
  <c r="L2112" i="6"/>
  <c r="M2112" i="6"/>
  <c r="N2112" i="6"/>
  <c r="K2113" i="6"/>
  <c r="L2113" i="6"/>
  <c r="M2113" i="6"/>
  <c r="N2113" i="6" s="1"/>
  <c r="K2114" i="6"/>
  <c r="L2114" i="6"/>
  <c r="M2114" i="6"/>
  <c r="N2114" i="6"/>
  <c r="K2115" i="6"/>
  <c r="L2115" i="6"/>
  <c r="M2115" i="6"/>
  <c r="N2115" i="6" s="1"/>
  <c r="K2116" i="6"/>
  <c r="L2116" i="6"/>
  <c r="M2116" i="6"/>
  <c r="N2116" i="6"/>
  <c r="K2117" i="6"/>
  <c r="L2117" i="6"/>
  <c r="M2117" i="6"/>
  <c r="N2117" i="6" s="1"/>
  <c r="K2118" i="6"/>
  <c r="L2118" i="6"/>
  <c r="M2118" i="6"/>
  <c r="N2118" i="6"/>
  <c r="K2119" i="6"/>
  <c r="L2119" i="6"/>
  <c r="M2119" i="6"/>
  <c r="N2119" i="6" s="1"/>
  <c r="K2120" i="6"/>
  <c r="L2120" i="6"/>
  <c r="M2120" i="6"/>
  <c r="N2120" i="6"/>
  <c r="K2121" i="6"/>
  <c r="L2121" i="6"/>
  <c r="M2121" i="6"/>
  <c r="N2121" i="6" s="1"/>
  <c r="K2122" i="6"/>
  <c r="L2122" i="6"/>
  <c r="M2122" i="6"/>
  <c r="N2122" i="6"/>
  <c r="K2123" i="6"/>
  <c r="L2123" i="6"/>
  <c r="M2123" i="6"/>
  <c r="N2123" i="6" s="1"/>
  <c r="K2124" i="6"/>
  <c r="L2124" i="6"/>
  <c r="M2124" i="6"/>
  <c r="N2124" i="6"/>
  <c r="K2125" i="6"/>
  <c r="L2125" i="6"/>
  <c r="M2125" i="6"/>
  <c r="N2125" i="6" s="1"/>
  <c r="K2126" i="6"/>
  <c r="L2126" i="6"/>
  <c r="M2126" i="6"/>
  <c r="N2126" i="6"/>
  <c r="K2127" i="6"/>
  <c r="L2127" i="6"/>
  <c r="M2127" i="6"/>
  <c r="N2127" i="6" s="1"/>
  <c r="K2128" i="6"/>
  <c r="L2128" i="6"/>
  <c r="M2128" i="6"/>
  <c r="N2128" i="6"/>
  <c r="K2129" i="6"/>
  <c r="L2129" i="6"/>
  <c r="M2129" i="6"/>
  <c r="N2129" i="6" s="1"/>
  <c r="K2130" i="6"/>
  <c r="L2130" i="6"/>
  <c r="M2130" i="6"/>
  <c r="N2130" i="6"/>
  <c r="K2131" i="6"/>
  <c r="L2131" i="6"/>
  <c r="M2131" i="6"/>
  <c r="N2131" i="6" s="1"/>
  <c r="K2132" i="6"/>
  <c r="L2132" i="6"/>
  <c r="M2132" i="6"/>
  <c r="N2132" i="6"/>
  <c r="K2133" i="6"/>
  <c r="L2133" i="6"/>
  <c r="M2133" i="6"/>
  <c r="N2133" i="6" s="1"/>
  <c r="K2134" i="6"/>
  <c r="L2134" i="6"/>
  <c r="M2134" i="6"/>
  <c r="N2134" i="6"/>
  <c r="K2135" i="6"/>
  <c r="L2135" i="6"/>
  <c r="M2135" i="6"/>
  <c r="N2135" i="6" s="1"/>
  <c r="K2136" i="6"/>
  <c r="L2136" i="6"/>
  <c r="M2136" i="6"/>
  <c r="N2136" i="6"/>
  <c r="K2137" i="6"/>
  <c r="L2137" i="6"/>
  <c r="M2137" i="6"/>
  <c r="N2137" i="6" s="1"/>
  <c r="K2138" i="6"/>
  <c r="L2138" i="6"/>
  <c r="M2138" i="6"/>
  <c r="N2138" i="6"/>
  <c r="K2139" i="6"/>
  <c r="L2139" i="6"/>
  <c r="M2139" i="6"/>
  <c r="N2139" i="6" s="1"/>
  <c r="K2140" i="6"/>
  <c r="L2140" i="6"/>
  <c r="M2140" i="6"/>
  <c r="N2140" i="6"/>
  <c r="K2141" i="6"/>
  <c r="L2141" i="6"/>
  <c r="M2141" i="6"/>
  <c r="N2141" i="6" s="1"/>
  <c r="K2142" i="6"/>
  <c r="L2142" i="6"/>
  <c r="M2142" i="6"/>
  <c r="N2142" i="6"/>
  <c r="K2143" i="6"/>
  <c r="L2143" i="6"/>
  <c r="M2143" i="6"/>
  <c r="N2143" i="6" s="1"/>
  <c r="K2144" i="6"/>
  <c r="L2144" i="6"/>
  <c r="M2144" i="6"/>
  <c r="N2144" i="6"/>
  <c r="K2145" i="6"/>
  <c r="L2145" i="6"/>
  <c r="M2145" i="6"/>
  <c r="N2145" i="6" s="1"/>
  <c r="K2146" i="6"/>
  <c r="L2146" i="6"/>
  <c r="M2146" i="6"/>
  <c r="N2146" i="6"/>
  <c r="K2147" i="6"/>
  <c r="L2147" i="6"/>
  <c r="M2147" i="6"/>
  <c r="N2147" i="6" s="1"/>
  <c r="K2148" i="6"/>
  <c r="L2148" i="6"/>
  <c r="M2148" i="6"/>
  <c r="N2148" i="6"/>
  <c r="K2149" i="6"/>
  <c r="L2149" i="6"/>
  <c r="M2149" i="6"/>
  <c r="N2149" i="6" s="1"/>
  <c r="K2150" i="6"/>
  <c r="L2150" i="6"/>
  <c r="M2150" i="6"/>
  <c r="N2150" i="6"/>
  <c r="K2151" i="6"/>
  <c r="L2151" i="6"/>
  <c r="M2151" i="6"/>
  <c r="N2151" i="6" s="1"/>
  <c r="K2152" i="6"/>
  <c r="L2152" i="6"/>
  <c r="M2152" i="6"/>
  <c r="N2152" i="6"/>
  <c r="K2153" i="6"/>
  <c r="L2153" i="6"/>
  <c r="M2153" i="6"/>
  <c r="N2153" i="6" s="1"/>
  <c r="K2154" i="6"/>
  <c r="L2154" i="6"/>
  <c r="M2154" i="6"/>
  <c r="N2154" i="6"/>
  <c r="K2155" i="6"/>
  <c r="L2155" i="6"/>
  <c r="M2155" i="6"/>
  <c r="N2155" i="6" s="1"/>
  <c r="K2156" i="6"/>
  <c r="L2156" i="6"/>
  <c r="M2156" i="6"/>
  <c r="N2156" i="6"/>
  <c r="K2157" i="6"/>
  <c r="L2157" i="6"/>
  <c r="M2157" i="6"/>
  <c r="N2157" i="6" s="1"/>
  <c r="K2158" i="6"/>
  <c r="L2158" i="6"/>
  <c r="M2158" i="6"/>
  <c r="N2158" i="6"/>
  <c r="K2159" i="6"/>
  <c r="L2159" i="6"/>
  <c r="M2159" i="6"/>
  <c r="N2159" i="6" s="1"/>
  <c r="K2160" i="6"/>
  <c r="L2160" i="6"/>
  <c r="M2160" i="6"/>
  <c r="N2160" i="6"/>
  <c r="K2161" i="6"/>
  <c r="L2161" i="6"/>
  <c r="M2161" i="6"/>
  <c r="N2161" i="6" s="1"/>
  <c r="K2162" i="6"/>
  <c r="L2162" i="6"/>
  <c r="M2162" i="6"/>
  <c r="N2162" i="6"/>
  <c r="K2163" i="6"/>
  <c r="L2163" i="6"/>
  <c r="M2163" i="6"/>
  <c r="N2163" i="6" s="1"/>
  <c r="K2164" i="6"/>
  <c r="L2164" i="6"/>
  <c r="M2164" i="6"/>
  <c r="N2164" i="6"/>
  <c r="K2165" i="6"/>
  <c r="L2165" i="6"/>
  <c r="M2165" i="6"/>
  <c r="N2165" i="6" s="1"/>
  <c r="K2166" i="6"/>
  <c r="L2166" i="6"/>
  <c r="M2166" i="6"/>
  <c r="N2166" i="6"/>
  <c r="K2167" i="6"/>
  <c r="L2167" i="6"/>
  <c r="M2167" i="6"/>
  <c r="N2167" i="6" s="1"/>
  <c r="K2168" i="6"/>
  <c r="L2168" i="6"/>
  <c r="M2168" i="6"/>
  <c r="N2168" i="6"/>
  <c r="K2169" i="6"/>
  <c r="L2169" i="6"/>
  <c r="M2169" i="6"/>
  <c r="N2169" i="6" s="1"/>
  <c r="K2170" i="6"/>
  <c r="L2170" i="6"/>
  <c r="M2170" i="6"/>
  <c r="N2170" i="6"/>
  <c r="K2171" i="6"/>
  <c r="L2171" i="6"/>
  <c r="M2171" i="6"/>
  <c r="N2171" i="6" s="1"/>
  <c r="K2172" i="6"/>
  <c r="L2172" i="6"/>
  <c r="M2172" i="6"/>
  <c r="N2172" i="6"/>
  <c r="K2173" i="6"/>
  <c r="L2173" i="6"/>
  <c r="M2173" i="6"/>
  <c r="N2173" i="6" s="1"/>
  <c r="K2174" i="6"/>
  <c r="L2174" i="6"/>
  <c r="M2174" i="6"/>
  <c r="N2174" i="6"/>
  <c r="K2175" i="6"/>
  <c r="L2175" i="6"/>
  <c r="M2175" i="6"/>
  <c r="N2175" i="6" s="1"/>
  <c r="K2176" i="6"/>
  <c r="L2176" i="6"/>
  <c r="M2176" i="6"/>
  <c r="N2176" i="6"/>
  <c r="K2177" i="6"/>
  <c r="L2177" i="6"/>
  <c r="M2177" i="6"/>
  <c r="N2177" i="6" s="1"/>
  <c r="K2178" i="6"/>
  <c r="L2178" i="6"/>
  <c r="M2178" i="6"/>
  <c r="N2178" i="6"/>
  <c r="K2179" i="6"/>
  <c r="L2179" i="6"/>
  <c r="M2179" i="6"/>
  <c r="N2179" i="6" s="1"/>
  <c r="K2180" i="6"/>
  <c r="L2180" i="6"/>
  <c r="M2180" i="6"/>
  <c r="N2180" i="6"/>
  <c r="K2181" i="6"/>
  <c r="L2181" i="6"/>
  <c r="M2181" i="6"/>
  <c r="N2181" i="6" s="1"/>
  <c r="K2182" i="6"/>
  <c r="L2182" i="6"/>
  <c r="M2182" i="6"/>
  <c r="N2182" i="6"/>
  <c r="K2183" i="6"/>
  <c r="L2183" i="6"/>
  <c r="M2183" i="6"/>
  <c r="N2183" i="6" s="1"/>
  <c r="K2184" i="6"/>
  <c r="L2184" i="6"/>
  <c r="M2184" i="6"/>
  <c r="N2184" i="6"/>
  <c r="K2185" i="6"/>
  <c r="L2185" i="6"/>
  <c r="M2185" i="6"/>
  <c r="N2185" i="6" s="1"/>
  <c r="K2186" i="6"/>
  <c r="L2186" i="6"/>
  <c r="M2186" i="6"/>
  <c r="N2186" i="6"/>
  <c r="K2187" i="6"/>
  <c r="L2187" i="6"/>
  <c r="M2187" i="6"/>
  <c r="N2187" i="6" s="1"/>
  <c r="K2188" i="6"/>
  <c r="L2188" i="6"/>
  <c r="M2188" i="6"/>
  <c r="N2188" i="6"/>
  <c r="K2189" i="6"/>
  <c r="L2189" i="6"/>
  <c r="M2189" i="6"/>
  <c r="N2189" i="6" s="1"/>
  <c r="K2190" i="6"/>
  <c r="L2190" i="6"/>
  <c r="M2190" i="6"/>
  <c r="N2190" i="6"/>
  <c r="K2191" i="6"/>
  <c r="L2191" i="6"/>
  <c r="M2191" i="6"/>
  <c r="N2191" i="6" s="1"/>
  <c r="K2192" i="6"/>
  <c r="L2192" i="6"/>
  <c r="M2192" i="6"/>
  <c r="N2192" i="6"/>
  <c r="K2193" i="6"/>
  <c r="L2193" i="6"/>
  <c r="M2193" i="6"/>
  <c r="N2193" i="6" s="1"/>
  <c r="K2194" i="6"/>
  <c r="L2194" i="6"/>
  <c r="M2194" i="6"/>
  <c r="N2194" i="6"/>
  <c r="K2195" i="6"/>
  <c r="L2195" i="6"/>
  <c r="M2195" i="6"/>
  <c r="N2195" i="6" s="1"/>
  <c r="K2196" i="6"/>
  <c r="L2196" i="6"/>
  <c r="M2196" i="6"/>
  <c r="N2196" i="6"/>
  <c r="K2197" i="6"/>
  <c r="L2197" i="6"/>
  <c r="M2197" i="6"/>
  <c r="N2197" i="6" s="1"/>
  <c r="K2198" i="6"/>
  <c r="L2198" i="6"/>
  <c r="M2198" i="6"/>
  <c r="N2198" i="6"/>
  <c r="K2199" i="6"/>
  <c r="L2199" i="6"/>
  <c r="M2199" i="6"/>
  <c r="N2199" i="6" s="1"/>
  <c r="K2200" i="6"/>
  <c r="L2200" i="6"/>
  <c r="M2200" i="6"/>
  <c r="N2200" i="6"/>
  <c r="K2201" i="6"/>
  <c r="L2201" i="6"/>
  <c r="M2201" i="6"/>
  <c r="N2201" i="6" s="1"/>
  <c r="K2202" i="6"/>
  <c r="L2202" i="6"/>
  <c r="M2202" i="6"/>
  <c r="N2202" i="6"/>
  <c r="K2203" i="6"/>
  <c r="L2203" i="6"/>
  <c r="M2203" i="6"/>
  <c r="N2203" i="6" s="1"/>
  <c r="K2204" i="6"/>
  <c r="L2204" i="6"/>
  <c r="M2204" i="6"/>
  <c r="N2204" i="6"/>
  <c r="K2205" i="6"/>
  <c r="L2205" i="6"/>
  <c r="M2205" i="6"/>
  <c r="N2205" i="6" s="1"/>
  <c r="K2206" i="6"/>
  <c r="L2206" i="6"/>
  <c r="M2206" i="6"/>
  <c r="N2206" i="6"/>
  <c r="K2207" i="6"/>
  <c r="L2207" i="6"/>
  <c r="M2207" i="6"/>
  <c r="N2207" i="6" s="1"/>
  <c r="K2208" i="6"/>
  <c r="L2208" i="6"/>
  <c r="M2208" i="6"/>
  <c r="N2208" i="6"/>
  <c r="K2209" i="6"/>
  <c r="L2209" i="6"/>
  <c r="M2209" i="6"/>
  <c r="N2209" i="6" s="1"/>
  <c r="K2210" i="6"/>
  <c r="L2210" i="6"/>
  <c r="M2210" i="6"/>
  <c r="N2210" i="6"/>
  <c r="K2211" i="6"/>
  <c r="L2211" i="6"/>
  <c r="M2211" i="6"/>
  <c r="N2211" i="6" s="1"/>
  <c r="K2212" i="6"/>
  <c r="L2212" i="6"/>
  <c r="M2212" i="6"/>
  <c r="N2212" i="6"/>
  <c r="K2213" i="6"/>
  <c r="L2213" i="6"/>
  <c r="M2213" i="6"/>
  <c r="N2213" i="6" s="1"/>
  <c r="K2214" i="6"/>
  <c r="L2214" i="6"/>
  <c r="M2214" i="6"/>
  <c r="N2214" i="6"/>
  <c r="K2215" i="6"/>
  <c r="L2215" i="6"/>
  <c r="M2215" i="6"/>
  <c r="N2215" i="6" s="1"/>
  <c r="K2216" i="6"/>
  <c r="L2216" i="6"/>
  <c r="M2216" i="6"/>
  <c r="N2216" i="6"/>
  <c r="K2217" i="6"/>
  <c r="L2217" i="6"/>
  <c r="M2217" i="6"/>
  <c r="N2217" i="6" s="1"/>
  <c r="K2218" i="6"/>
  <c r="L2218" i="6"/>
  <c r="M2218" i="6"/>
  <c r="N2218" i="6"/>
  <c r="K2219" i="6"/>
  <c r="L2219" i="6"/>
  <c r="M2219" i="6"/>
  <c r="N2219" i="6" s="1"/>
  <c r="K2220" i="6"/>
  <c r="L2220" i="6"/>
  <c r="M2220" i="6"/>
  <c r="N2220" i="6"/>
  <c r="K2221" i="6"/>
  <c r="L2221" i="6"/>
  <c r="M2221" i="6"/>
  <c r="N2221" i="6" s="1"/>
  <c r="K2222" i="6"/>
  <c r="L2222" i="6"/>
  <c r="M2222" i="6"/>
  <c r="N2222" i="6"/>
  <c r="K2223" i="6"/>
  <c r="L2223" i="6"/>
  <c r="M2223" i="6"/>
  <c r="N2223" i="6" s="1"/>
  <c r="K2224" i="6"/>
  <c r="L2224" i="6"/>
  <c r="M2224" i="6"/>
  <c r="N2224" i="6"/>
  <c r="K2225" i="6"/>
  <c r="L2225" i="6"/>
  <c r="M2225" i="6"/>
  <c r="N2225" i="6" s="1"/>
  <c r="K2226" i="6"/>
  <c r="L2226" i="6"/>
  <c r="M2226" i="6"/>
  <c r="N2226" i="6"/>
  <c r="K2227" i="6"/>
  <c r="L2227" i="6"/>
  <c r="M2227" i="6"/>
  <c r="N2227" i="6" s="1"/>
  <c r="K2228" i="6"/>
  <c r="L2228" i="6"/>
  <c r="M2228" i="6"/>
  <c r="N2228" i="6"/>
  <c r="K2229" i="6"/>
  <c r="L2229" i="6"/>
  <c r="M2229" i="6"/>
  <c r="N2229" i="6" s="1"/>
  <c r="K2230" i="6"/>
  <c r="L2230" i="6"/>
  <c r="M2230" i="6"/>
  <c r="N2230" i="6"/>
  <c r="K2231" i="6"/>
  <c r="L2231" i="6"/>
  <c r="M2231" i="6"/>
  <c r="N2231" i="6" s="1"/>
  <c r="K2232" i="6"/>
  <c r="L2232" i="6"/>
  <c r="M2232" i="6"/>
  <c r="N2232" i="6"/>
  <c r="K2233" i="6"/>
  <c r="L2233" i="6"/>
  <c r="M2233" i="6"/>
  <c r="N2233" i="6" s="1"/>
  <c r="K2234" i="6"/>
  <c r="L2234" i="6"/>
  <c r="M2234" i="6"/>
  <c r="N2234" i="6"/>
  <c r="K2235" i="6"/>
  <c r="L2235" i="6"/>
  <c r="M2235" i="6"/>
  <c r="N2235" i="6" s="1"/>
  <c r="K2236" i="6"/>
  <c r="L2236" i="6"/>
  <c r="M2236" i="6"/>
  <c r="N2236" i="6"/>
  <c r="K2237" i="6"/>
  <c r="L2237" i="6"/>
  <c r="M2237" i="6"/>
  <c r="N2237" i="6" s="1"/>
  <c r="K2238" i="6"/>
  <c r="L2238" i="6"/>
  <c r="M2238" i="6"/>
  <c r="N2238" i="6"/>
  <c r="K2239" i="6"/>
  <c r="L2239" i="6"/>
  <c r="M2239" i="6"/>
  <c r="N2239" i="6" s="1"/>
  <c r="K2240" i="6"/>
  <c r="L2240" i="6"/>
  <c r="M2240" i="6"/>
  <c r="N2240" i="6"/>
  <c r="K2241" i="6"/>
  <c r="L2241" i="6"/>
  <c r="M2241" i="6"/>
  <c r="N2241" i="6" s="1"/>
  <c r="K2242" i="6"/>
  <c r="L2242" i="6"/>
  <c r="M2242" i="6"/>
  <c r="N2242" i="6"/>
  <c r="K2243" i="6"/>
  <c r="L2243" i="6"/>
  <c r="M2243" i="6"/>
  <c r="N2243" i="6" s="1"/>
  <c r="K2244" i="6"/>
  <c r="L2244" i="6"/>
  <c r="M2244" i="6"/>
  <c r="N2244" i="6"/>
  <c r="K2245" i="6"/>
  <c r="L2245" i="6"/>
  <c r="M2245" i="6"/>
  <c r="N2245" i="6" s="1"/>
  <c r="K2246" i="6"/>
  <c r="L2246" i="6"/>
  <c r="M2246" i="6"/>
  <c r="N2246" i="6"/>
  <c r="K2247" i="6"/>
  <c r="L2247" i="6"/>
  <c r="M2247" i="6"/>
  <c r="N2247" i="6" s="1"/>
  <c r="K2248" i="6"/>
  <c r="L2248" i="6"/>
  <c r="M2248" i="6"/>
  <c r="N2248" i="6"/>
  <c r="K2249" i="6"/>
  <c r="L2249" i="6"/>
  <c r="M2249" i="6"/>
  <c r="N2249" i="6" s="1"/>
  <c r="K2250" i="6"/>
  <c r="L2250" i="6"/>
  <c r="M2250" i="6"/>
  <c r="N2250" i="6"/>
  <c r="K2251" i="6"/>
  <c r="L2251" i="6"/>
  <c r="M2251" i="6"/>
  <c r="N2251" i="6" s="1"/>
  <c r="K2252" i="6"/>
  <c r="L2252" i="6"/>
  <c r="M2252" i="6"/>
  <c r="N2252" i="6"/>
  <c r="K2253" i="6"/>
  <c r="L2253" i="6"/>
  <c r="M2253" i="6"/>
  <c r="N2253" i="6" s="1"/>
  <c r="K2254" i="6"/>
  <c r="L2254" i="6"/>
  <c r="M2254" i="6"/>
  <c r="N2254" i="6"/>
  <c r="K2255" i="6"/>
  <c r="L2255" i="6"/>
  <c r="M2255" i="6"/>
  <c r="N2255" i="6" s="1"/>
  <c r="K2256" i="6"/>
  <c r="L2256" i="6"/>
  <c r="M2256" i="6"/>
  <c r="N2256" i="6"/>
  <c r="K2257" i="6"/>
  <c r="L2257" i="6"/>
  <c r="M2257" i="6"/>
  <c r="N2257" i="6" s="1"/>
  <c r="K2258" i="6"/>
  <c r="L2258" i="6"/>
  <c r="M2258" i="6"/>
  <c r="N2258" i="6"/>
  <c r="K2259" i="6"/>
  <c r="L2259" i="6"/>
  <c r="M2259" i="6"/>
  <c r="N2259" i="6" s="1"/>
  <c r="K2260" i="6"/>
  <c r="L2260" i="6"/>
  <c r="M2260" i="6"/>
  <c r="N2260" i="6"/>
  <c r="K2261" i="6"/>
  <c r="L2261" i="6"/>
  <c r="M2261" i="6"/>
  <c r="N2261" i="6" s="1"/>
  <c r="K2262" i="6"/>
  <c r="L2262" i="6"/>
  <c r="M2262" i="6"/>
  <c r="N2262" i="6"/>
  <c r="K2263" i="6"/>
  <c r="L2263" i="6"/>
  <c r="M2263" i="6"/>
  <c r="N2263" i="6" s="1"/>
  <c r="K2264" i="6"/>
  <c r="L2264" i="6"/>
  <c r="M2264" i="6"/>
  <c r="N2264" i="6"/>
  <c r="K2265" i="6"/>
  <c r="L2265" i="6"/>
  <c r="M2265" i="6"/>
  <c r="N2265" i="6" s="1"/>
  <c r="K2266" i="6"/>
  <c r="L2266" i="6"/>
  <c r="M2266" i="6"/>
  <c r="N2266" i="6"/>
  <c r="K2267" i="6"/>
  <c r="L2267" i="6"/>
  <c r="M2267" i="6"/>
  <c r="N2267" i="6" s="1"/>
  <c r="K2268" i="6"/>
  <c r="L2268" i="6"/>
  <c r="M2268" i="6"/>
  <c r="N2268" i="6"/>
  <c r="K2269" i="6"/>
  <c r="L2269" i="6"/>
  <c r="M2269" i="6"/>
  <c r="N2269" i="6" s="1"/>
  <c r="K2270" i="6"/>
  <c r="L2270" i="6"/>
  <c r="M2270" i="6"/>
  <c r="N2270" i="6"/>
  <c r="K2271" i="6"/>
  <c r="L2271" i="6"/>
  <c r="M2271" i="6"/>
  <c r="N2271" i="6" s="1"/>
  <c r="K2272" i="6"/>
  <c r="L2272" i="6"/>
  <c r="M2272" i="6"/>
  <c r="N2272" i="6"/>
  <c r="K2273" i="6"/>
  <c r="L2273" i="6"/>
  <c r="M2273" i="6"/>
  <c r="N2273" i="6" s="1"/>
  <c r="K2274" i="6"/>
  <c r="L2274" i="6"/>
  <c r="M2274" i="6"/>
  <c r="N2274" i="6"/>
  <c r="K2275" i="6"/>
  <c r="L2275" i="6"/>
  <c r="M2275" i="6"/>
  <c r="N2275" i="6" s="1"/>
  <c r="K2276" i="6"/>
  <c r="L2276" i="6"/>
  <c r="M2276" i="6"/>
  <c r="N2276" i="6"/>
  <c r="K2277" i="6"/>
  <c r="L2277" i="6"/>
  <c r="M2277" i="6"/>
  <c r="N2277" i="6" s="1"/>
  <c r="K2278" i="6"/>
  <c r="L2278" i="6"/>
  <c r="M2278" i="6"/>
  <c r="N2278" i="6" s="1"/>
  <c r="K2279" i="6"/>
  <c r="L2279" i="6"/>
  <c r="M2279" i="6"/>
  <c r="N2279" i="6" s="1"/>
  <c r="K2280" i="6"/>
  <c r="L2280" i="6"/>
  <c r="M2280" i="6"/>
  <c r="N2280" i="6"/>
  <c r="K2281" i="6"/>
  <c r="L2281" i="6"/>
  <c r="M2281" i="6"/>
  <c r="N2281" i="6" s="1"/>
  <c r="K2282" i="6"/>
  <c r="L2282" i="6"/>
  <c r="M2282" i="6"/>
  <c r="N2282" i="6"/>
  <c r="K2283" i="6"/>
  <c r="L2283" i="6"/>
  <c r="M2283" i="6"/>
  <c r="N2283" i="6" s="1"/>
  <c r="K2284" i="6"/>
  <c r="L2284" i="6"/>
  <c r="M2284" i="6"/>
  <c r="N2284" i="6" s="1"/>
  <c r="K2285" i="6"/>
  <c r="L2285" i="6"/>
  <c r="M2285" i="6"/>
  <c r="N2285" i="6" s="1"/>
  <c r="K2286" i="6"/>
  <c r="L2286" i="6"/>
  <c r="M2286" i="6"/>
  <c r="N2286" i="6" s="1"/>
  <c r="K2287" i="6"/>
  <c r="L2287" i="6"/>
  <c r="M2287" i="6"/>
  <c r="N2287" i="6" s="1"/>
  <c r="K2288" i="6"/>
  <c r="L2288" i="6"/>
  <c r="M2288" i="6"/>
  <c r="N2288" i="6"/>
  <c r="K2289" i="6"/>
  <c r="L2289" i="6"/>
  <c r="M2289" i="6"/>
  <c r="N2289" i="6" s="1"/>
  <c r="K2290" i="6"/>
  <c r="L2290" i="6"/>
  <c r="M2290" i="6"/>
  <c r="N2290" i="6"/>
  <c r="K2291" i="6"/>
  <c r="L2291" i="6"/>
  <c r="M2291" i="6"/>
  <c r="N2291" i="6" s="1"/>
  <c r="K2292" i="6"/>
  <c r="L2292" i="6"/>
  <c r="M2292" i="6"/>
  <c r="N2292" i="6"/>
  <c r="K2293" i="6"/>
  <c r="L2293" i="6"/>
  <c r="M2293" i="6"/>
  <c r="N2293" i="6" s="1"/>
  <c r="K2294" i="6"/>
  <c r="L2294" i="6"/>
  <c r="M2294" i="6"/>
  <c r="N2294" i="6" s="1"/>
  <c r="K2295" i="6"/>
  <c r="L2295" i="6"/>
  <c r="M2295" i="6"/>
  <c r="N2295" i="6" s="1"/>
  <c r="K2296" i="6"/>
  <c r="L2296" i="6"/>
  <c r="M2296" i="6"/>
  <c r="N2296" i="6"/>
  <c r="K2297" i="6"/>
  <c r="L2297" i="6"/>
  <c r="M2297" i="6"/>
  <c r="N2297" i="6" s="1"/>
  <c r="K2298" i="6"/>
  <c r="L2298" i="6"/>
  <c r="M2298" i="6"/>
  <c r="N2298" i="6" s="1"/>
  <c r="K2299" i="6"/>
  <c r="L2299" i="6"/>
  <c r="M2299" i="6"/>
  <c r="N2299" i="6" s="1"/>
  <c r="K2300" i="6"/>
  <c r="L2300" i="6"/>
  <c r="M2300" i="6"/>
  <c r="N2300" i="6"/>
  <c r="K2301" i="6"/>
  <c r="L2301" i="6"/>
  <c r="M2301" i="6"/>
  <c r="N2301" i="6" s="1"/>
  <c r="K2302" i="6"/>
  <c r="L2302" i="6"/>
  <c r="M2302" i="6"/>
  <c r="N2302" i="6" s="1"/>
  <c r="K2303" i="6"/>
  <c r="L2303" i="6"/>
  <c r="M2303" i="6"/>
  <c r="N2303" i="6" s="1"/>
  <c r="K2304" i="6"/>
  <c r="L2304" i="6"/>
  <c r="M2304" i="6"/>
  <c r="N2304" i="6"/>
  <c r="K2305" i="6"/>
  <c r="L2305" i="6"/>
  <c r="M2305" i="6"/>
  <c r="N2305" i="6" s="1"/>
  <c r="K2306" i="6"/>
  <c r="L2306" i="6"/>
  <c r="M2306" i="6"/>
  <c r="N2306" i="6"/>
  <c r="K2307" i="6"/>
  <c r="L2307" i="6"/>
  <c r="M2307" i="6"/>
  <c r="N2307" i="6" s="1"/>
  <c r="K2308" i="6"/>
  <c r="L2308" i="6"/>
  <c r="M2308" i="6"/>
  <c r="N2308" i="6"/>
  <c r="K2309" i="6"/>
  <c r="L2309" i="6"/>
  <c r="M2309" i="6"/>
  <c r="N2309" i="6" s="1"/>
  <c r="K2310" i="6"/>
  <c r="L2310" i="6"/>
  <c r="M2310" i="6"/>
  <c r="N2310" i="6" s="1"/>
  <c r="K2311" i="6"/>
  <c r="L2311" i="6"/>
  <c r="M2311" i="6"/>
  <c r="N2311" i="6" s="1"/>
  <c r="K2312" i="6"/>
  <c r="L2312" i="6"/>
  <c r="M2312" i="6"/>
  <c r="N2312" i="6"/>
  <c r="K2313" i="6"/>
  <c r="L2313" i="6"/>
  <c r="M2313" i="6"/>
  <c r="N2313" i="6" s="1"/>
  <c r="K2314" i="6"/>
  <c r="L2314" i="6"/>
  <c r="M2314" i="6"/>
  <c r="N2314" i="6"/>
  <c r="K2315" i="6"/>
  <c r="L2315" i="6"/>
  <c r="M2315" i="6"/>
  <c r="N2315" i="6" s="1"/>
  <c r="K2316" i="6"/>
  <c r="L2316" i="6"/>
  <c r="M2316" i="6"/>
  <c r="N2316" i="6"/>
  <c r="K2317" i="6"/>
  <c r="L2317" i="6"/>
  <c r="M2317" i="6"/>
  <c r="N2317" i="6" s="1"/>
  <c r="K2318" i="6"/>
  <c r="L2318" i="6"/>
  <c r="M2318" i="6"/>
  <c r="N2318" i="6" s="1"/>
  <c r="K2319" i="6"/>
  <c r="L2319" i="6"/>
  <c r="M2319" i="6"/>
  <c r="N2319" i="6" s="1"/>
  <c r="K2320" i="6"/>
  <c r="L2320" i="6"/>
  <c r="M2320" i="6"/>
  <c r="N2320" i="6"/>
  <c r="K2321" i="6"/>
  <c r="L2321" i="6"/>
  <c r="M2321" i="6"/>
  <c r="N2321" i="6" s="1"/>
  <c r="K2322" i="6"/>
  <c r="L2322" i="6"/>
  <c r="M2322" i="6"/>
  <c r="N2322" i="6"/>
  <c r="K2323" i="6"/>
  <c r="L2323" i="6"/>
  <c r="M2323" i="6"/>
  <c r="N2323" i="6" s="1"/>
  <c r="K2324" i="6"/>
  <c r="L2324" i="6"/>
  <c r="M2324" i="6"/>
  <c r="N2324" i="6"/>
  <c r="K2325" i="6"/>
  <c r="L2325" i="6"/>
  <c r="M2325" i="6"/>
  <c r="N2325" i="6" s="1"/>
  <c r="K2326" i="6"/>
  <c r="L2326" i="6"/>
  <c r="M2326" i="6"/>
  <c r="N2326" i="6" s="1"/>
  <c r="K2327" i="6"/>
  <c r="L2327" i="6"/>
  <c r="M2327" i="6"/>
  <c r="N2327" i="6" s="1"/>
  <c r="K2328" i="6"/>
  <c r="L2328" i="6"/>
  <c r="M2328" i="6"/>
  <c r="N2328" i="6"/>
  <c r="K2329" i="6"/>
  <c r="L2329" i="6"/>
  <c r="M2329" i="6"/>
  <c r="N2329" i="6" s="1"/>
  <c r="K2330" i="6"/>
  <c r="L2330" i="6"/>
  <c r="M2330" i="6"/>
  <c r="N2330" i="6"/>
  <c r="K2331" i="6"/>
  <c r="L2331" i="6"/>
  <c r="M2331" i="6"/>
  <c r="N2331" i="6" s="1"/>
  <c r="K2332" i="6"/>
  <c r="L2332" i="6"/>
  <c r="M2332" i="6"/>
  <c r="N2332" i="6"/>
  <c r="K2333" i="6"/>
  <c r="L2333" i="6"/>
  <c r="M2333" i="6"/>
  <c r="N2333" i="6" s="1"/>
  <c r="K2334" i="6"/>
  <c r="L2334" i="6"/>
  <c r="M2334" i="6"/>
  <c r="N2334" i="6" s="1"/>
  <c r="K2335" i="6"/>
  <c r="L2335" i="6"/>
  <c r="M2335" i="6"/>
  <c r="N2335" i="6" s="1"/>
  <c r="K2336" i="6"/>
  <c r="L2336" i="6"/>
  <c r="M2336" i="6"/>
  <c r="N2336" i="6"/>
  <c r="K2337" i="6"/>
  <c r="L2337" i="6"/>
  <c r="M2337" i="6"/>
  <c r="N2337" i="6" s="1"/>
  <c r="K2338" i="6"/>
  <c r="L2338" i="6"/>
  <c r="M2338" i="6"/>
  <c r="N2338" i="6"/>
  <c r="K2339" i="6"/>
  <c r="L2339" i="6"/>
  <c r="M2339" i="6"/>
  <c r="N2339" i="6" s="1"/>
  <c r="K2340" i="6"/>
  <c r="L2340" i="6"/>
  <c r="M2340" i="6"/>
  <c r="N2340" i="6"/>
  <c r="K2341" i="6"/>
  <c r="L2341" i="6"/>
  <c r="M2341" i="6"/>
  <c r="N2341" i="6" s="1"/>
  <c r="K2342" i="6"/>
  <c r="L2342" i="6"/>
  <c r="M2342" i="6"/>
  <c r="N2342" i="6" s="1"/>
  <c r="K2343" i="6"/>
  <c r="L2343" i="6"/>
  <c r="M2343" i="6"/>
  <c r="N2343" i="6" s="1"/>
  <c r="K2344" i="6"/>
  <c r="L2344" i="6"/>
  <c r="M2344" i="6"/>
  <c r="N2344" i="6"/>
  <c r="K2345" i="6"/>
  <c r="L2345" i="6"/>
  <c r="M2345" i="6"/>
  <c r="N2345" i="6" s="1"/>
  <c r="K2346" i="6"/>
  <c r="L2346" i="6"/>
  <c r="M2346" i="6"/>
  <c r="N2346" i="6"/>
  <c r="K2347" i="6"/>
  <c r="L2347" i="6"/>
  <c r="M2347" i="6"/>
  <c r="N2347" i="6" s="1"/>
  <c r="K2348" i="6"/>
  <c r="L2348" i="6"/>
  <c r="M2348" i="6"/>
  <c r="N2348" i="6"/>
  <c r="K2349" i="6"/>
  <c r="L2349" i="6"/>
  <c r="M2349" i="6"/>
  <c r="N2349" i="6" s="1"/>
  <c r="K2350" i="6"/>
  <c r="L2350" i="6"/>
  <c r="M2350" i="6"/>
  <c r="N2350" i="6" s="1"/>
  <c r="K2351" i="6"/>
  <c r="L2351" i="6"/>
  <c r="M2351" i="6"/>
  <c r="N2351" i="6" s="1"/>
  <c r="K2352" i="6"/>
  <c r="L2352" i="6"/>
  <c r="M2352" i="6"/>
  <c r="N2352" i="6"/>
  <c r="K2353" i="6"/>
  <c r="L2353" i="6"/>
  <c r="M2353" i="6"/>
  <c r="N2353" i="6" s="1"/>
  <c r="K2354" i="6"/>
  <c r="L2354" i="6"/>
  <c r="M2354" i="6"/>
  <c r="N2354" i="6"/>
  <c r="K2355" i="6"/>
  <c r="L2355" i="6"/>
  <c r="M2355" i="6"/>
  <c r="N2355" i="6" s="1"/>
  <c r="K2356" i="6"/>
  <c r="L2356" i="6"/>
  <c r="M2356" i="6"/>
  <c r="N2356" i="6"/>
  <c r="K2357" i="6"/>
  <c r="L2357" i="6"/>
  <c r="M2357" i="6"/>
  <c r="N2357" i="6" s="1"/>
  <c r="K2358" i="6"/>
  <c r="L2358" i="6"/>
  <c r="M2358" i="6"/>
  <c r="N2358" i="6" s="1"/>
  <c r="K2359" i="6"/>
  <c r="L2359" i="6"/>
  <c r="M2359" i="6"/>
  <c r="N2359" i="6" s="1"/>
  <c r="K2360" i="6"/>
  <c r="L2360" i="6"/>
  <c r="M2360" i="6"/>
  <c r="N2360" i="6"/>
  <c r="K2361" i="6"/>
  <c r="L2361" i="6"/>
  <c r="M2361" i="6"/>
  <c r="N2361" i="6" s="1"/>
  <c r="K2362" i="6"/>
  <c r="L2362" i="6"/>
  <c r="M2362" i="6"/>
  <c r="N2362" i="6"/>
  <c r="K2363" i="6"/>
  <c r="L2363" i="6"/>
  <c r="M2363" i="6"/>
  <c r="N2363" i="6" s="1"/>
  <c r="K2364" i="6"/>
  <c r="L2364" i="6"/>
  <c r="M2364" i="6"/>
  <c r="N2364" i="6"/>
  <c r="K2365" i="6"/>
  <c r="L2365" i="6"/>
  <c r="M2365" i="6"/>
  <c r="N2365" i="6" s="1"/>
  <c r="K2366" i="6"/>
  <c r="L2366" i="6"/>
  <c r="M2366" i="6"/>
  <c r="N2366" i="6" s="1"/>
  <c r="K2367" i="6"/>
  <c r="L2367" i="6"/>
  <c r="M2367" i="6"/>
  <c r="N2367" i="6" s="1"/>
  <c r="K2368" i="6"/>
  <c r="L2368" i="6"/>
  <c r="M2368" i="6"/>
  <c r="N2368" i="6"/>
  <c r="K2369" i="6"/>
  <c r="L2369" i="6"/>
  <c r="M2369" i="6"/>
  <c r="N2369" i="6" s="1"/>
  <c r="K2370" i="6"/>
  <c r="L2370" i="6"/>
  <c r="M2370" i="6"/>
  <c r="N2370" i="6"/>
  <c r="K2371" i="6"/>
  <c r="L2371" i="6"/>
  <c r="M2371" i="6"/>
  <c r="N2371" i="6" s="1"/>
  <c r="K2372" i="6"/>
  <c r="L2372" i="6"/>
  <c r="M2372" i="6"/>
  <c r="N2372" i="6"/>
  <c r="K2373" i="6"/>
  <c r="L2373" i="6"/>
  <c r="M2373" i="6"/>
  <c r="N2373" i="6" s="1"/>
  <c r="K2374" i="6"/>
  <c r="L2374" i="6"/>
  <c r="M2374" i="6"/>
  <c r="N2374" i="6" s="1"/>
  <c r="K2375" i="6"/>
  <c r="L2375" i="6"/>
  <c r="M2375" i="6"/>
  <c r="N2375" i="6" s="1"/>
  <c r="K2376" i="6"/>
  <c r="L2376" i="6"/>
  <c r="M2376" i="6"/>
  <c r="N2376" i="6"/>
  <c r="K2377" i="6"/>
  <c r="L2377" i="6"/>
  <c r="M2377" i="6"/>
  <c r="N2377" i="6" s="1"/>
  <c r="K2378" i="6"/>
  <c r="L2378" i="6"/>
  <c r="M2378" i="6"/>
  <c r="N2378" i="6"/>
  <c r="K2379" i="6"/>
  <c r="L2379" i="6"/>
  <c r="M2379" i="6"/>
  <c r="N2379" i="6" s="1"/>
  <c r="K2380" i="6"/>
  <c r="L2380" i="6"/>
  <c r="M2380" i="6"/>
  <c r="N2380" i="6"/>
  <c r="K2381" i="6"/>
  <c r="L2381" i="6"/>
  <c r="M2381" i="6"/>
  <c r="N2381" i="6" s="1"/>
  <c r="K2382" i="6"/>
  <c r="L2382" i="6"/>
  <c r="M2382" i="6"/>
  <c r="N2382" i="6" s="1"/>
  <c r="K2383" i="6"/>
  <c r="L2383" i="6"/>
  <c r="M2383" i="6"/>
  <c r="N2383" i="6" s="1"/>
  <c r="K2384" i="6"/>
  <c r="L2384" i="6"/>
  <c r="M2384" i="6"/>
  <c r="N2384" i="6"/>
  <c r="K2385" i="6"/>
  <c r="L2385" i="6"/>
  <c r="M2385" i="6"/>
  <c r="N2385" i="6" s="1"/>
  <c r="K2386" i="6"/>
  <c r="L2386" i="6"/>
  <c r="M2386" i="6"/>
  <c r="N2386" i="6"/>
  <c r="K2387" i="6"/>
  <c r="L2387" i="6"/>
  <c r="M2387" i="6"/>
  <c r="N2387" i="6" s="1"/>
  <c r="K2388" i="6"/>
  <c r="L2388" i="6"/>
  <c r="M2388" i="6"/>
  <c r="N2388" i="6"/>
  <c r="K2389" i="6"/>
  <c r="L2389" i="6"/>
  <c r="M2389" i="6"/>
  <c r="N2389" i="6" s="1"/>
  <c r="K2390" i="6"/>
  <c r="L2390" i="6"/>
  <c r="M2390" i="6"/>
  <c r="N2390" i="6" s="1"/>
  <c r="K2391" i="6"/>
  <c r="L2391" i="6"/>
  <c r="M2391" i="6"/>
  <c r="N2391" i="6" s="1"/>
  <c r="K2392" i="6"/>
  <c r="L2392" i="6"/>
  <c r="M2392" i="6"/>
  <c r="N2392" i="6"/>
  <c r="K2393" i="6"/>
  <c r="L2393" i="6"/>
  <c r="M2393" i="6"/>
  <c r="N2393" i="6" s="1"/>
  <c r="K2394" i="6"/>
  <c r="L2394" i="6"/>
  <c r="M2394" i="6"/>
  <c r="N2394" i="6"/>
  <c r="K2395" i="6"/>
  <c r="L2395" i="6"/>
  <c r="M2395" i="6"/>
  <c r="N2395" i="6" s="1"/>
  <c r="K2396" i="6"/>
  <c r="L2396" i="6"/>
  <c r="M2396" i="6"/>
  <c r="N2396" i="6"/>
  <c r="K2397" i="6"/>
  <c r="L2397" i="6"/>
  <c r="M2397" i="6"/>
  <c r="N2397" i="6" s="1"/>
  <c r="K2398" i="6"/>
  <c r="L2398" i="6"/>
  <c r="M2398" i="6"/>
  <c r="N2398" i="6" s="1"/>
  <c r="K2399" i="6"/>
  <c r="L2399" i="6"/>
  <c r="M2399" i="6"/>
  <c r="N2399" i="6" s="1"/>
  <c r="K2400" i="6"/>
  <c r="L2400" i="6"/>
  <c r="M2400" i="6"/>
  <c r="N2400" i="6"/>
  <c r="K2401" i="6"/>
  <c r="L2401" i="6"/>
  <c r="M2401" i="6"/>
  <c r="N2401" i="6" s="1"/>
  <c r="K2402" i="6"/>
  <c r="L2402" i="6"/>
  <c r="M2402" i="6"/>
  <c r="N2402" i="6"/>
  <c r="K2403" i="6"/>
  <c r="L2403" i="6"/>
  <c r="M2403" i="6"/>
  <c r="N2403" i="6" s="1"/>
  <c r="K2404" i="6"/>
  <c r="L2404" i="6"/>
  <c r="M2404" i="6"/>
  <c r="N2404" i="6"/>
  <c r="K2405" i="6"/>
  <c r="L2405" i="6"/>
  <c r="M2405" i="6"/>
  <c r="N2405" i="6" s="1"/>
  <c r="K2406" i="6"/>
  <c r="L2406" i="6"/>
  <c r="M2406" i="6"/>
  <c r="N2406" i="6" s="1"/>
  <c r="K2407" i="6"/>
  <c r="L2407" i="6"/>
  <c r="M2407" i="6"/>
  <c r="N2407" i="6" s="1"/>
  <c r="K2408" i="6"/>
  <c r="L2408" i="6"/>
  <c r="M2408" i="6"/>
  <c r="N2408" i="6"/>
  <c r="K2409" i="6"/>
  <c r="L2409" i="6"/>
  <c r="M2409" i="6"/>
  <c r="N2409" i="6" s="1"/>
  <c r="K2410" i="6"/>
  <c r="L2410" i="6"/>
  <c r="M2410" i="6"/>
  <c r="N2410" i="6"/>
  <c r="K2411" i="6"/>
  <c r="L2411" i="6"/>
  <c r="M2411" i="6"/>
  <c r="N2411" i="6" s="1"/>
  <c r="K2412" i="6"/>
  <c r="L2412" i="6"/>
  <c r="M2412" i="6"/>
  <c r="N2412" i="6"/>
  <c r="K2413" i="6"/>
  <c r="L2413" i="6"/>
  <c r="M2413" i="6"/>
  <c r="N2413" i="6" s="1"/>
  <c r="K2414" i="6"/>
  <c r="L2414" i="6"/>
  <c r="M2414" i="6"/>
  <c r="N2414" i="6" s="1"/>
  <c r="K2415" i="6"/>
  <c r="L2415" i="6"/>
  <c r="M2415" i="6"/>
  <c r="N2415" i="6" s="1"/>
  <c r="K2416" i="6"/>
  <c r="L2416" i="6"/>
  <c r="M2416" i="6"/>
  <c r="N2416" i="6"/>
  <c r="K2417" i="6"/>
  <c r="L2417" i="6"/>
  <c r="M2417" i="6"/>
  <c r="N2417" i="6" s="1"/>
  <c r="K2418" i="6"/>
  <c r="L2418" i="6"/>
  <c r="M2418" i="6"/>
  <c r="N2418" i="6"/>
  <c r="K2419" i="6"/>
  <c r="L2419" i="6"/>
  <c r="M2419" i="6"/>
  <c r="N2419" i="6" s="1"/>
  <c r="K2420" i="6"/>
  <c r="L2420" i="6"/>
  <c r="M2420" i="6"/>
  <c r="N2420" i="6"/>
  <c r="K2421" i="6"/>
  <c r="L2421" i="6"/>
  <c r="M2421" i="6"/>
  <c r="N2421" i="6" s="1"/>
  <c r="K2422" i="6"/>
  <c r="L2422" i="6"/>
  <c r="M2422" i="6"/>
  <c r="N2422" i="6" s="1"/>
  <c r="K2423" i="6"/>
  <c r="L2423" i="6"/>
  <c r="M2423" i="6"/>
  <c r="N2423" i="6" s="1"/>
  <c r="K2424" i="6"/>
  <c r="L2424" i="6"/>
  <c r="M2424" i="6"/>
  <c r="N2424" i="6"/>
  <c r="K2425" i="6"/>
  <c r="L2425" i="6"/>
  <c r="M2425" i="6"/>
  <c r="N2425" i="6" s="1"/>
  <c r="K2426" i="6"/>
  <c r="L2426" i="6"/>
  <c r="M2426" i="6"/>
  <c r="N2426" i="6"/>
  <c r="K2427" i="6"/>
  <c r="L2427" i="6"/>
  <c r="M2427" i="6"/>
  <c r="N2427" i="6" s="1"/>
  <c r="K2428" i="6"/>
  <c r="L2428" i="6"/>
  <c r="M2428" i="6"/>
  <c r="N2428" i="6"/>
  <c r="K2429" i="6"/>
  <c r="L2429" i="6"/>
  <c r="M2429" i="6"/>
  <c r="N2429" i="6" s="1"/>
  <c r="K2430" i="6"/>
  <c r="L2430" i="6"/>
  <c r="M2430" i="6"/>
  <c r="N2430" i="6" s="1"/>
  <c r="K2431" i="6"/>
  <c r="L2431" i="6"/>
  <c r="M2431" i="6"/>
  <c r="N2431" i="6" s="1"/>
  <c r="K2432" i="6"/>
  <c r="L2432" i="6"/>
  <c r="M2432" i="6"/>
  <c r="N2432" i="6"/>
  <c r="K2433" i="6"/>
  <c r="L2433" i="6"/>
  <c r="M2433" i="6"/>
  <c r="N2433" i="6" s="1"/>
  <c r="K2434" i="6"/>
  <c r="L2434" i="6"/>
  <c r="M2434" i="6"/>
  <c r="N2434" i="6"/>
  <c r="K2435" i="6"/>
  <c r="L2435" i="6"/>
  <c r="M2435" i="6"/>
  <c r="N2435" i="6" s="1"/>
  <c r="K2436" i="6"/>
  <c r="L2436" i="6"/>
  <c r="M2436" i="6"/>
  <c r="N2436" i="6"/>
  <c r="K2437" i="6"/>
  <c r="L2437" i="6"/>
  <c r="M2437" i="6"/>
  <c r="N2437" i="6" s="1"/>
  <c r="K2438" i="6"/>
  <c r="L2438" i="6"/>
  <c r="M2438" i="6"/>
  <c r="N2438" i="6" s="1"/>
  <c r="K2439" i="6"/>
  <c r="L2439" i="6"/>
  <c r="M2439" i="6"/>
  <c r="N2439" i="6" s="1"/>
  <c r="K2440" i="6"/>
  <c r="L2440" i="6"/>
  <c r="M2440" i="6"/>
  <c r="N2440" i="6"/>
  <c r="K2441" i="6"/>
  <c r="L2441" i="6"/>
  <c r="M2441" i="6"/>
  <c r="N2441" i="6" s="1"/>
  <c r="K2442" i="6"/>
  <c r="L2442" i="6"/>
  <c r="M2442" i="6"/>
  <c r="N2442" i="6"/>
  <c r="K2443" i="6"/>
  <c r="L2443" i="6"/>
  <c r="M2443" i="6"/>
  <c r="N2443" i="6" s="1"/>
  <c r="K2444" i="6"/>
  <c r="L2444" i="6"/>
  <c r="M2444" i="6"/>
  <c r="N2444" i="6"/>
  <c r="K2445" i="6"/>
  <c r="L2445" i="6"/>
  <c r="M2445" i="6"/>
  <c r="N2445" i="6" s="1"/>
  <c r="K2446" i="6"/>
  <c r="L2446" i="6"/>
  <c r="M2446" i="6"/>
  <c r="N2446" i="6" s="1"/>
  <c r="K2447" i="6"/>
  <c r="L2447" i="6"/>
  <c r="M2447" i="6"/>
  <c r="N2447" i="6" s="1"/>
  <c r="K2448" i="6"/>
  <c r="L2448" i="6"/>
  <c r="M2448" i="6"/>
  <c r="N2448" i="6"/>
  <c r="K2449" i="6"/>
  <c r="L2449" i="6"/>
  <c r="M2449" i="6"/>
  <c r="N2449" i="6" s="1"/>
  <c r="K2450" i="6"/>
  <c r="L2450" i="6"/>
  <c r="M2450" i="6"/>
  <c r="N2450" i="6"/>
  <c r="K2451" i="6"/>
  <c r="L2451" i="6"/>
  <c r="M2451" i="6"/>
  <c r="N2451" i="6" s="1"/>
  <c r="K2452" i="6"/>
  <c r="L2452" i="6"/>
  <c r="M2452" i="6"/>
  <c r="N2452" i="6"/>
  <c r="K2453" i="6"/>
  <c r="L2453" i="6"/>
  <c r="M2453" i="6"/>
  <c r="N2453" i="6" s="1"/>
  <c r="K2454" i="6"/>
  <c r="L2454" i="6"/>
  <c r="M2454" i="6"/>
  <c r="N2454" i="6" s="1"/>
  <c r="K2455" i="6"/>
  <c r="L2455" i="6"/>
  <c r="M2455" i="6"/>
  <c r="N2455" i="6" s="1"/>
  <c r="K2456" i="6"/>
  <c r="L2456" i="6"/>
  <c r="M2456" i="6"/>
  <c r="N2456" i="6"/>
  <c r="K2457" i="6"/>
  <c r="L2457" i="6"/>
  <c r="M2457" i="6"/>
  <c r="N2457" i="6" s="1"/>
  <c r="K2458" i="6"/>
  <c r="L2458" i="6"/>
  <c r="M2458" i="6"/>
  <c r="N2458" i="6"/>
  <c r="K2459" i="6"/>
  <c r="L2459" i="6"/>
  <c r="M2459" i="6"/>
  <c r="N2459" i="6" s="1"/>
  <c r="K2460" i="6"/>
  <c r="L2460" i="6"/>
  <c r="M2460" i="6"/>
  <c r="N2460" i="6"/>
  <c r="K2461" i="6"/>
  <c r="L2461" i="6"/>
  <c r="M2461" i="6"/>
  <c r="N2461" i="6" s="1"/>
  <c r="K2462" i="6"/>
  <c r="L2462" i="6"/>
  <c r="M2462" i="6"/>
  <c r="N2462" i="6" s="1"/>
  <c r="K2463" i="6"/>
  <c r="L2463" i="6"/>
  <c r="M2463" i="6"/>
  <c r="N2463" i="6" s="1"/>
  <c r="K2464" i="6"/>
  <c r="L2464" i="6"/>
  <c r="M2464" i="6"/>
  <c r="N2464" i="6"/>
  <c r="K2465" i="6"/>
  <c r="L2465" i="6"/>
  <c r="M2465" i="6"/>
  <c r="N2465" i="6" s="1"/>
  <c r="K2466" i="6"/>
  <c r="L2466" i="6"/>
  <c r="M2466" i="6"/>
  <c r="N2466" i="6"/>
  <c r="K2467" i="6"/>
  <c r="L2467" i="6"/>
  <c r="M2467" i="6"/>
  <c r="N2467" i="6" s="1"/>
  <c r="K2468" i="6"/>
  <c r="L2468" i="6"/>
  <c r="M2468" i="6"/>
  <c r="N2468" i="6"/>
  <c r="K2469" i="6"/>
  <c r="L2469" i="6"/>
  <c r="M2469" i="6"/>
  <c r="N2469" i="6" s="1"/>
  <c r="K2470" i="6"/>
  <c r="L2470" i="6"/>
  <c r="M2470" i="6"/>
  <c r="N2470" i="6" s="1"/>
  <c r="K2471" i="6"/>
  <c r="L2471" i="6"/>
  <c r="M2471" i="6"/>
  <c r="N2471" i="6" s="1"/>
  <c r="K2472" i="6"/>
  <c r="L2472" i="6"/>
  <c r="M2472" i="6"/>
  <c r="N2472" i="6"/>
  <c r="K2473" i="6"/>
  <c r="L2473" i="6"/>
  <c r="M2473" i="6"/>
  <c r="N2473" i="6" s="1"/>
  <c r="K2474" i="6"/>
  <c r="L2474" i="6"/>
  <c r="M2474" i="6"/>
  <c r="N2474" i="6"/>
  <c r="K2475" i="6"/>
  <c r="L2475" i="6"/>
  <c r="M2475" i="6"/>
  <c r="N2475" i="6" s="1"/>
  <c r="K2476" i="6"/>
  <c r="L2476" i="6"/>
  <c r="M2476" i="6"/>
  <c r="N2476" i="6"/>
  <c r="K2477" i="6"/>
  <c r="L2477" i="6"/>
  <c r="M2477" i="6"/>
  <c r="N2477" i="6" s="1"/>
  <c r="K2478" i="6"/>
  <c r="L2478" i="6"/>
  <c r="M2478" i="6"/>
  <c r="N2478" i="6" s="1"/>
  <c r="K2479" i="6"/>
  <c r="L2479" i="6"/>
  <c r="M2479" i="6"/>
  <c r="N2479" i="6" s="1"/>
  <c r="K2480" i="6"/>
  <c r="L2480" i="6"/>
  <c r="M2480" i="6"/>
  <c r="N2480" i="6"/>
  <c r="K2481" i="6"/>
  <c r="L2481" i="6"/>
  <c r="M2481" i="6"/>
  <c r="N2481" i="6" s="1"/>
  <c r="K2482" i="6"/>
  <c r="L2482" i="6"/>
  <c r="M2482" i="6"/>
  <c r="N2482" i="6"/>
  <c r="K2483" i="6"/>
  <c r="L2483" i="6"/>
  <c r="M2483" i="6"/>
  <c r="N2483" i="6" s="1"/>
  <c r="K2484" i="6"/>
  <c r="L2484" i="6"/>
  <c r="M2484" i="6"/>
  <c r="N2484" i="6"/>
  <c r="K2485" i="6"/>
  <c r="L2485" i="6"/>
  <c r="M2485" i="6"/>
  <c r="N2485" i="6" s="1"/>
  <c r="K2486" i="6"/>
  <c r="L2486" i="6"/>
  <c r="M2486" i="6"/>
  <c r="N2486" i="6" s="1"/>
  <c r="K2487" i="6"/>
  <c r="L2487" i="6"/>
  <c r="M2487" i="6"/>
  <c r="N2487" i="6" s="1"/>
  <c r="K2488" i="6"/>
  <c r="L2488" i="6"/>
  <c r="M2488" i="6"/>
  <c r="N2488" i="6"/>
  <c r="K2489" i="6"/>
  <c r="L2489" i="6"/>
  <c r="M2489" i="6"/>
  <c r="N2489" i="6" s="1"/>
  <c r="K2490" i="6"/>
  <c r="L2490" i="6"/>
  <c r="M2490" i="6"/>
  <c r="N2490" i="6"/>
  <c r="K2491" i="6"/>
  <c r="L2491" i="6"/>
  <c r="M2491" i="6"/>
  <c r="N2491" i="6" s="1"/>
  <c r="K2492" i="6"/>
  <c r="L2492" i="6"/>
  <c r="M2492" i="6"/>
  <c r="N2492" i="6"/>
  <c r="K2493" i="6"/>
  <c r="L2493" i="6"/>
  <c r="M2493" i="6"/>
  <c r="N2493" i="6" s="1"/>
  <c r="K2494" i="6"/>
  <c r="L2494" i="6"/>
  <c r="M2494" i="6"/>
  <c r="N2494" i="6" s="1"/>
  <c r="K2495" i="6"/>
  <c r="L2495" i="6"/>
  <c r="M2495" i="6"/>
  <c r="N2495" i="6" s="1"/>
  <c r="K2496" i="6"/>
  <c r="L2496" i="6"/>
  <c r="M2496" i="6"/>
  <c r="N2496" i="6"/>
  <c r="K2497" i="6"/>
  <c r="L2497" i="6"/>
  <c r="M2497" i="6"/>
  <c r="N2497" i="6" s="1"/>
  <c r="K2498" i="6"/>
  <c r="L2498" i="6"/>
  <c r="M2498" i="6"/>
  <c r="N2498" i="6"/>
  <c r="K2499" i="6"/>
  <c r="L2499" i="6"/>
  <c r="M2499" i="6"/>
  <c r="N2499" i="6" s="1"/>
  <c r="K2500" i="6"/>
  <c r="L2500" i="6"/>
  <c r="M2500" i="6"/>
  <c r="N2500" i="6"/>
  <c r="K2501" i="6"/>
  <c r="L2501" i="6"/>
  <c r="M2501" i="6"/>
  <c r="N2501" i="6" s="1"/>
  <c r="K2502" i="6"/>
  <c r="L2502" i="6"/>
  <c r="M2502" i="6"/>
  <c r="N2502" i="6" s="1"/>
  <c r="K2503" i="6"/>
  <c r="L2503" i="6"/>
  <c r="M2503" i="6"/>
  <c r="N2503" i="6" s="1"/>
  <c r="K2504" i="6"/>
  <c r="L2504" i="6"/>
  <c r="M2504" i="6"/>
  <c r="N2504" i="6"/>
  <c r="K2505" i="6"/>
  <c r="L2505" i="6"/>
  <c r="M2505" i="6"/>
  <c r="N2505" i="6" s="1"/>
  <c r="K2506" i="6"/>
  <c r="L2506" i="6"/>
  <c r="M2506" i="6"/>
  <c r="N2506" i="6"/>
  <c r="K2507" i="6"/>
  <c r="L2507" i="6"/>
  <c r="M2507" i="6"/>
  <c r="N2507" i="6" s="1"/>
  <c r="K2508" i="6"/>
  <c r="L2508" i="6"/>
  <c r="M2508" i="6"/>
  <c r="N2508" i="6"/>
  <c r="K2509" i="6"/>
  <c r="L2509" i="6"/>
  <c r="M2509" i="6"/>
  <c r="N2509" i="6" s="1"/>
  <c r="K2510" i="6"/>
  <c r="L2510" i="6"/>
  <c r="M2510" i="6"/>
  <c r="N2510" i="6" s="1"/>
  <c r="K2511" i="6"/>
  <c r="L2511" i="6"/>
  <c r="M2511" i="6"/>
  <c r="N2511" i="6" s="1"/>
  <c r="K2512" i="6"/>
  <c r="L2512" i="6"/>
  <c r="M2512" i="6"/>
  <c r="N2512" i="6"/>
  <c r="K2513" i="6"/>
  <c r="L2513" i="6"/>
  <c r="M2513" i="6"/>
  <c r="N2513" i="6" s="1"/>
  <c r="K2514" i="6"/>
  <c r="L2514" i="6"/>
  <c r="M2514" i="6"/>
  <c r="N2514" i="6"/>
  <c r="K2515" i="6"/>
  <c r="L2515" i="6"/>
  <c r="M2515" i="6"/>
  <c r="N2515" i="6"/>
  <c r="K2516" i="6"/>
  <c r="L2516" i="6"/>
  <c r="M2516" i="6"/>
  <c r="N2516" i="6"/>
  <c r="K2517" i="6"/>
  <c r="L2517" i="6"/>
  <c r="M2517" i="6"/>
  <c r="N2517" i="6"/>
  <c r="K2518" i="6"/>
  <c r="L2518" i="6"/>
  <c r="M2518" i="6"/>
  <c r="N2518" i="6"/>
  <c r="K2519" i="6"/>
  <c r="L2519" i="6"/>
  <c r="M2519" i="6"/>
  <c r="N2519" i="6"/>
  <c r="K2520" i="6"/>
  <c r="L2520" i="6"/>
  <c r="M2520" i="6"/>
  <c r="N2520" i="6"/>
  <c r="K2521" i="6"/>
  <c r="L2521" i="6"/>
  <c r="M2521" i="6"/>
  <c r="N2521" i="6"/>
  <c r="K2522" i="6"/>
  <c r="L2522" i="6"/>
  <c r="M2522" i="6"/>
  <c r="N2522" i="6"/>
  <c r="K2523" i="6"/>
  <c r="L2523" i="6"/>
  <c r="M2523" i="6"/>
  <c r="N2523" i="6" s="1"/>
  <c r="K2524" i="6"/>
  <c r="L2524" i="6"/>
  <c r="M2524" i="6"/>
  <c r="N2524" i="6"/>
  <c r="K2525" i="6"/>
  <c r="L2525" i="6"/>
  <c r="M2525" i="6"/>
  <c r="N2525" i="6" s="1"/>
  <c r="K2526" i="6"/>
  <c r="L2526" i="6"/>
  <c r="M2526" i="6"/>
  <c r="N2526" i="6"/>
  <c r="K2527" i="6"/>
  <c r="L2527" i="6"/>
  <c r="M2527" i="6"/>
  <c r="N2527" i="6" s="1"/>
  <c r="K2528" i="6"/>
  <c r="L2528" i="6"/>
  <c r="M2528" i="6"/>
  <c r="N2528" i="6"/>
  <c r="K2529" i="6"/>
  <c r="L2529" i="6"/>
  <c r="M2529" i="6"/>
  <c r="N2529" i="6" s="1"/>
  <c r="K2530" i="6"/>
  <c r="L2530" i="6"/>
  <c r="M2530" i="6"/>
  <c r="N2530" i="6"/>
  <c r="K2531" i="6"/>
  <c r="L2531" i="6"/>
  <c r="M2531" i="6"/>
  <c r="N2531" i="6" s="1"/>
  <c r="K2532" i="6"/>
  <c r="L2532" i="6"/>
  <c r="M2532" i="6"/>
  <c r="N2532" i="6"/>
  <c r="K2533" i="6"/>
  <c r="L2533" i="6"/>
  <c r="M2533" i="6"/>
  <c r="N2533" i="6" s="1"/>
  <c r="K2534" i="6"/>
  <c r="L2534" i="6"/>
  <c r="M2534" i="6"/>
  <c r="N2534" i="6"/>
  <c r="K2535" i="6"/>
  <c r="L2535" i="6"/>
  <c r="M2535" i="6"/>
  <c r="N2535" i="6" s="1"/>
  <c r="K2536" i="6"/>
  <c r="L2536" i="6"/>
  <c r="M2536" i="6"/>
  <c r="N2536" i="6"/>
  <c r="K2537" i="6"/>
  <c r="L2537" i="6"/>
  <c r="M2537" i="6"/>
  <c r="N2537" i="6" s="1"/>
  <c r="K2538" i="6"/>
  <c r="L2538" i="6"/>
  <c r="M2538" i="6"/>
  <c r="N2538" i="6"/>
  <c r="K2539" i="6"/>
  <c r="L2539" i="6"/>
  <c r="M2539" i="6"/>
  <c r="N2539" i="6" s="1"/>
  <c r="K2540" i="6"/>
  <c r="L2540" i="6"/>
  <c r="M2540" i="6"/>
  <c r="N2540" i="6"/>
  <c r="K2541" i="6"/>
  <c r="L2541" i="6"/>
  <c r="M2541" i="6"/>
  <c r="N2541" i="6" s="1"/>
  <c r="K2542" i="6"/>
  <c r="L2542" i="6"/>
  <c r="M2542" i="6"/>
  <c r="N2542" i="6"/>
  <c r="K2543" i="6"/>
  <c r="L2543" i="6"/>
  <c r="M2543" i="6"/>
  <c r="N2543" i="6" s="1"/>
  <c r="K2544" i="6"/>
  <c r="L2544" i="6"/>
  <c r="M2544" i="6"/>
  <c r="N2544" i="6"/>
  <c r="K2545" i="6"/>
  <c r="L2545" i="6"/>
  <c r="M2545" i="6"/>
  <c r="N2545" i="6" s="1"/>
  <c r="K2546" i="6"/>
  <c r="L2546" i="6"/>
  <c r="M2546" i="6"/>
  <c r="N2546" i="6"/>
  <c r="K2547" i="6"/>
  <c r="L2547" i="6"/>
  <c r="M2547" i="6"/>
  <c r="N2547" i="6" s="1"/>
  <c r="K2548" i="6"/>
  <c r="L2548" i="6"/>
  <c r="M2548" i="6"/>
  <c r="N2548" i="6"/>
  <c r="K2549" i="6"/>
  <c r="L2549" i="6"/>
  <c r="M2549" i="6"/>
  <c r="N2549" i="6" s="1"/>
  <c r="K2550" i="6"/>
  <c r="L2550" i="6"/>
  <c r="M2550" i="6"/>
  <c r="N2550" i="6"/>
  <c r="K2551" i="6"/>
  <c r="L2551" i="6"/>
  <c r="M2551" i="6"/>
  <c r="N2551" i="6" s="1"/>
  <c r="K2552" i="6"/>
  <c r="L2552" i="6"/>
  <c r="M2552" i="6"/>
  <c r="N2552" i="6"/>
  <c r="K2553" i="6"/>
  <c r="L2553" i="6"/>
  <c r="M2553" i="6"/>
  <c r="N2553" i="6" s="1"/>
  <c r="K2554" i="6"/>
  <c r="L2554" i="6"/>
  <c r="M2554" i="6"/>
  <c r="N2554" i="6"/>
  <c r="K2555" i="6"/>
  <c r="L2555" i="6"/>
  <c r="M2555" i="6"/>
  <c r="N2555" i="6" s="1"/>
  <c r="K2556" i="6"/>
  <c r="L2556" i="6"/>
  <c r="M2556" i="6"/>
  <c r="N2556" i="6"/>
  <c r="K2557" i="6"/>
  <c r="L2557" i="6"/>
  <c r="M2557" i="6"/>
  <c r="N2557" i="6" s="1"/>
  <c r="K2558" i="6"/>
  <c r="L2558" i="6"/>
  <c r="M2558" i="6"/>
  <c r="N2558" i="6"/>
  <c r="K2559" i="6"/>
  <c r="L2559" i="6"/>
  <c r="M2559" i="6"/>
  <c r="N2559" i="6" s="1"/>
  <c r="K2560" i="6"/>
  <c r="L2560" i="6"/>
  <c r="M2560" i="6"/>
  <c r="N2560" i="6"/>
  <c r="K2561" i="6"/>
  <c r="L2561" i="6"/>
  <c r="M2561" i="6"/>
  <c r="N2561" i="6" s="1"/>
  <c r="K2562" i="6"/>
  <c r="L2562" i="6"/>
  <c r="M2562" i="6"/>
  <c r="N2562" i="6"/>
  <c r="K2563" i="6"/>
  <c r="L2563" i="6"/>
  <c r="M2563" i="6"/>
  <c r="N2563" i="6" s="1"/>
  <c r="K2564" i="6"/>
  <c r="L2564" i="6"/>
  <c r="M2564" i="6"/>
  <c r="N2564" i="6"/>
  <c r="K2565" i="6"/>
  <c r="L2565" i="6"/>
  <c r="M2565" i="6"/>
  <c r="N2565" i="6" s="1"/>
  <c r="K2566" i="6"/>
  <c r="L2566" i="6"/>
  <c r="M2566" i="6"/>
  <c r="N2566" i="6"/>
  <c r="K2567" i="6"/>
  <c r="L2567" i="6"/>
  <c r="M2567" i="6"/>
  <c r="N2567" i="6" s="1"/>
  <c r="K2568" i="6"/>
  <c r="L2568" i="6"/>
  <c r="M2568" i="6"/>
  <c r="N2568" i="6"/>
  <c r="K2569" i="6"/>
  <c r="L2569" i="6"/>
  <c r="M2569" i="6"/>
  <c r="N2569" i="6" s="1"/>
  <c r="K2570" i="6"/>
  <c r="L2570" i="6"/>
  <c r="M2570" i="6"/>
  <c r="N2570" i="6"/>
  <c r="K2571" i="6"/>
  <c r="L2571" i="6"/>
  <c r="M2571" i="6"/>
  <c r="N2571" i="6" s="1"/>
  <c r="K2572" i="6"/>
  <c r="L2572" i="6"/>
  <c r="M2572" i="6"/>
  <c r="N2572" i="6"/>
  <c r="K2573" i="6"/>
  <c r="L2573" i="6"/>
  <c r="M2573" i="6"/>
  <c r="N2573" i="6" s="1"/>
  <c r="K2574" i="6"/>
  <c r="L2574" i="6"/>
  <c r="M2574" i="6"/>
  <c r="N2574" i="6"/>
  <c r="K2575" i="6"/>
  <c r="L2575" i="6"/>
  <c r="M2575" i="6"/>
  <c r="N2575" i="6" s="1"/>
  <c r="K2576" i="6"/>
  <c r="L2576" i="6"/>
  <c r="M2576" i="6"/>
  <c r="N2576" i="6"/>
  <c r="K2577" i="6"/>
  <c r="L2577" i="6"/>
  <c r="M2577" i="6"/>
  <c r="N2577" i="6" s="1"/>
  <c r="K2578" i="6"/>
  <c r="L2578" i="6"/>
  <c r="M2578" i="6"/>
  <c r="N2578" i="6"/>
  <c r="K2579" i="6"/>
  <c r="L2579" i="6"/>
  <c r="M2579" i="6"/>
  <c r="N2579" i="6" s="1"/>
  <c r="K2580" i="6"/>
  <c r="L2580" i="6"/>
  <c r="M2580" i="6"/>
  <c r="N2580" i="6"/>
  <c r="K2581" i="6"/>
  <c r="L2581" i="6"/>
  <c r="M2581" i="6"/>
  <c r="N2581" i="6" s="1"/>
  <c r="K2582" i="6"/>
  <c r="L2582" i="6"/>
  <c r="M2582" i="6"/>
  <c r="N2582" i="6"/>
  <c r="K2583" i="6"/>
  <c r="L2583" i="6"/>
  <c r="M2583" i="6"/>
  <c r="N2583" i="6" s="1"/>
  <c r="K2584" i="6"/>
  <c r="L2584" i="6"/>
  <c r="M2584" i="6"/>
  <c r="N2584" i="6"/>
  <c r="K2585" i="6"/>
  <c r="L2585" i="6"/>
  <c r="M2585" i="6"/>
  <c r="N2585" i="6" s="1"/>
  <c r="K2586" i="6"/>
  <c r="L2586" i="6"/>
  <c r="M2586" i="6"/>
  <c r="N2586" i="6"/>
  <c r="K2587" i="6"/>
  <c r="L2587" i="6"/>
  <c r="M2587" i="6"/>
  <c r="N2587" i="6" s="1"/>
  <c r="K2588" i="6"/>
  <c r="L2588" i="6"/>
  <c r="M2588" i="6"/>
  <c r="N2588" i="6"/>
  <c r="K2589" i="6"/>
  <c r="L2589" i="6"/>
  <c r="M2589" i="6"/>
  <c r="N2589" i="6" s="1"/>
  <c r="K2590" i="6"/>
  <c r="L2590" i="6"/>
  <c r="M2590" i="6"/>
  <c r="N2590" i="6"/>
  <c r="K2591" i="6"/>
  <c r="L2591" i="6"/>
  <c r="M2591" i="6"/>
  <c r="N2591" i="6" s="1"/>
  <c r="K2592" i="6"/>
  <c r="L2592" i="6"/>
  <c r="M2592" i="6"/>
  <c r="N2592" i="6"/>
  <c r="K2593" i="6"/>
  <c r="L2593" i="6"/>
  <c r="M2593" i="6"/>
  <c r="N2593" i="6" s="1"/>
  <c r="K2594" i="6"/>
  <c r="L2594" i="6"/>
  <c r="M2594" i="6"/>
  <c r="N2594" i="6"/>
  <c r="K2595" i="6"/>
  <c r="L2595" i="6"/>
  <c r="M2595" i="6"/>
  <c r="N2595" i="6" s="1"/>
  <c r="K2596" i="6"/>
  <c r="L2596" i="6"/>
  <c r="M2596" i="6"/>
  <c r="N2596" i="6"/>
  <c r="K2597" i="6"/>
  <c r="L2597" i="6"/>
  <c r="M2597" i="6"/>
  <c r="N2597" i="6" s="1"/>
  <c r="K2598" i="6"/>
  <c r="L2598" i="6"/>
  <c r="M2598" i="6"/>
  <c r="N2598" i="6"/>
  <c r="K2599" i="6"/>
  <c r="L2599" i="6"/>
  <c r="M2599" i="6"/>
  <c r="N2599" i="6" s="1"/>
  <c r="K2600" i="6"/>
  <c r="L2600" i="6"/>
  <c r="M2600" i="6"/>
  <c r="N2600" i="6"/>
  <c r="K2601" i="6"/>
  <c r="L2601" i="6"/>
  <c r="M2601" i="6"/>
  <c r="N2601" i="6" s="1"/>
  <c r="K2602" i="6"/>
  <c r="L2602" i="6"/>
  <c r="M2602" i="6"/>
  <c r="N2602" i="6"/>
  <c r="K2603" i="6"/>
  <c r="L2603" i="6"/>
  <c r="M2603" i="6"/>
  <c r="N2603" i="6" s="1"/>
  <c r="K2604" i="6"/>
  <c r="L2604" i="6"/>
  <c r="M2604" i="6"/>
  <c r="N2604" i="6"/>
  <c r="K2605" i="6"/>
  <c r="L2605" i="6"/>
  <c r="M2605" i="6"/>
  <c r="N2605" i="6" s="1"/>
  <c r="K2606" i="6"/>
  <c r="L2606" i="6"/>
  <c r="M2606" i="6"/>
  <c r="N2606" i="6"/>
  <c r="K2607" i="6"/>
  <c r="L2607" i="6"/>
  <c r="M2607" i="6"/>
  <c r="N2607" i="6" s="1"/>
  <c r="K2608" i="6"/>
  <c r="L2608" i="6"/>
  <c r="M2608" i="6"/>
  <c r="N2608" i="6"/>
  <c r="K2609" i="6"/>
  <c r="L2609" i="6"/>
  <c r="M2609" i="6"/>
  <c r="N2609" i="6" s="1"/>
  <c r="K2610" i="6"/>
  <c r="L2610" i="6"/>
  <c r="M2610" i="6"/>
  <c r="N2610" i="6"/>
  <c r="K2611" i="6"/>
  <c r="L2611" i="6"/>
  <c r="M2611" i="6"/>
  <c r="N2611" i="6" s="1"/>
  <c r="K2612" i="6"/>
  <c r="L2612" i="6"/>
  <c r="M2612" i="6"/>
  <c r="N2612" i="6"/>
  <c r="K2613" i="6"/>
  <c r="L2613" i="6"/>
  <c r="M2613" i="6"/>
  <c r="N2613" i="6" s="1"/>
  <c r="K2614" i="6"/>
  <c r="L2614" i="6"/>
  <c r="M2614" i="6"/>
  <c r="N2614" i="6"/>
  <c r="K2615" i="6"/>
  <c r="L2615" i="6"/>
  <c r="M2615" i="6"/>
  <c r="N2615" i="6" s="1"/>
  <c r="K2616" i="6"/>
  <c r="L2616" i="6"/>
  <c r="M2616" i="6"/>
  <c r="N2616" i="6"/>
  <c r="K2617" i="6"/>
  <c r="L2617" i="6"/>
  <c r="M2617" i="6"/>
  <c r="N2617" i="6" s="1"/>
  <c r="K2618" i="6"/>
  <c r="L2618" i="6"/>
  <c r="M2618" i="6"/>
  <c r="N2618" i="6"/>
  <c r="K2619" i="6"/>
  <c r="L2619" i="6"/>
  <c r="M2619" i="6"/>
  <c r="N2619" i="6" s="1"/>
  <c r="K2620" i="6"/>
  <c r="L2620" i="6"/>
  <c r="M2620" i="6"/>
  <c r="N2620" i="6"/>
  <c r="K2621" i="6"/>
  <c r="L2621" i="6"/>
  <c r="M2621" i="6"/>
  <c r="N2621" i="6" s="1"/>
  <c r="K2622" i="6"/>
  <c r="L2622" i="6"/>
  <c r="M2622" i="6"/>
  <c r="N2622" i="6"/>
  <c r="K2623" i="6"/>
  <c r="L2623" i="6"/>
  <c r="M2623" i="6"/>
  <c r="N2623" i="6" s="1"/>
  <c r="K2624" i="6"/>
  <c r="L2624" i="6"/>
  <c r="M2624" i="6"/>
  <c r="N2624" i="6"/>
  <c r="K2625" i="6"/>
  <c r="L2625" i="6"/>
  <c r="M2625" i="6"/>
  <c r="N2625" i="6" s="1"/>
  <c r="K2626" i="6"/>
  <c r="L2626" i="6"/>
  <c r="M2626" i="6"/>
  <c r="N2626" i="6"/>
  <c r="K2627" i="6"/>
  <c r="L2627" i="6"/>
  <c r="M2627" i="6"/>
  <c r="N2627" i="6" s="1"/>
  <c r="K2628" i="6"/>
  <c r="L2628" i="6"/>
  <c r="M2628" i="6"/>
  <c r="N2628" i="6"/>
  <c r="K2629" i="6"/>
  <c r="L2629" i="6"/>
  <c r="M2629" i="6"/>
  <c r="N2629" i="6" s="1"/>
  <c r="K2630" i="6"/>
  <c r="L2630" i="6"/>
  <c r="M2630" i="6"/>
  <c r="N2630" i="6"/>
  <c r="K2631" i="6"/>
  <c r="L2631" i="6"/>
  <c r="M2631" i="6"/>
  <c r="N2631" i="6" s="1"/>
  <c r="K2632" i="6"/>
  <c r="L2632" i="6"/>
  <c r="M2632" i="6"/>
  <c r="N2632" i="6"/>
  <c r="K2633" i="6"/>
  <c r="L2633" i="6"/>
  <c r="M2633" i="6"/>
  <c r="N2633" i="6" s="1"/>
  <c r="K2634" i="6"/>
  <c r="L2634" i="6"/>
  <c r="M2634" i="6"/>
  <c r="N2634" i="6"/>
  <c r="K2635" i="6"/>
  <c r="L2635" i="6"/>
  <c r="M2635" i="6"/>
  <c r="N2635" i="6" s="1"/>
  <c r="K2636" i="6"/>
  <c r="L2636" i="6"/>
  <c r="M2636" i="6"/>
  <c r="N2636" i="6"/>
  <c r="K2637" i="6"/>
  <c r="L2637" i="6"/>
  <c r="M2637" i="6"/>
  <c r="N2637" i="6" s="1"/>
  <c r="K2638" i="6"/>
  <c r="L2638" i="6"/>
  <c r="M2638" i="6"/>
  <c r="N2638" i="6"/>
  <c r="K2639" i="6"/>
  <c r="L2639" i="6"/>
  <c r="M2639" i="6"/>
  <c r="N2639" i="6" s="1"/>
  <c r="K2640" i="6"/>
  <c r="L2640" i="6"/>
  <c r="M2640" i="6"/>
  <c r="N2640" i="6"/>
  <c r="K2641" i="6"/>
  <c r="L2641" i="6"/>
  <c r="M2641" i="6"/>
  <c r="N2641" i="6" s="1"/>
  <c r="K2642" i="6"/>
  <c r="L2642" i="6"/>
  <c r="M2642" i="6"/>
  <c r="N2642" i="6"/>
  <c r="K2643" i="6"/>
  <c r="L2643" i="6"/>
  <c r="M2643" i="6"/>
  <c r="N2643" i="6" s="1"/>
  <c r="K2644" i="6"/>
  <c r="L2644" i="6"/>
  <c r="M2644" i="6"/>
  <c r="N2644" i="6"/>
  <c r="K2645" i="6"/>
  <c r="L2645" i="6"/>
  <c r="M2645" i="6"/>
  <c r="N2645" i="6" s="1"/>
  <c r="K2646" i="6"/>
  <c r="L2646" i="6"/>
  <c r="M2646" i="6"/>
  <c r="N2646" i="6"/>
  <c r="K2647" i="6"/>
  <c r="L2647" i="6"/>
  <c r="M2647" i="6"/>
  <c r="N2647" i="6" s="1"/>
  <c r="K2648" i="6"/>
  <c r="L2648" i="6"/>
  <c r="M2648" i="6"/>
  <c r="N2648" i="6"/>
  <c r="K2649" i="6"/>
  <c r="L2649" i="6"/>
  <c r="M2649" i="6"/>
  <c r="N2649" i="6" s="1"/>
  <c r="K2650" i="6"/>
  <c r="L2650" i="6"/>
  <c r="M2650" i="6"/>
  <c r="N2650" i="6"/>
  <c r="K2651" i="6"/>
  <c r="L2651" i="6"/>
  <c r="M2651" i="6"/>
  <c r="N2651" i="6" s="1"/>
  <c r="K2652" i="6"/>
  <c r="L2652" i="6"/>
  <c r="M2652" i="6"/>
  <c r="N2652" i="6"/>
  <c r="K2653" i="6"/>
  <c r="L2653" i="6"/>
  <c r="M2653" i="6"/>
  <c r="N2653" i="6" s="1"/>
  <c r="K2654" i="6"/>
  <c r="L2654" i="6"/>
  <c r="M2654" i="6"/>
  <c r="N2654" i="6"/>
  <c r="K2655" i="6"/>
  <c r="L2655" i="6"/>
  <c r="M2655" i="6"/>
  <c r="N2655" i="6" s="1"/>
  <c r="K2656" i="6"/>
  <c r="L2656" i="6"/>
  <c r="M2656" i="6"/>
  <c r="N2656" i="6"/>
  <c r="K2657" i="6"/>
  <c r="L2657" i="6"/>
  <c r="M2657" i="6"/>
  <c r="N2657" i="6" s="1"/>
  <c r="K2658" i="6"/>
  <c r="L2658" i="6"/>
  <c r="M2658" i="6"/>
  <c r="N2658" i="6"/>
  <c r="K2659" i="6"/>
  <c r="L2659" i="6"/>
  <c r="M2659" i="6"/>
  <c r="N2659" i="6" s="1"/>
  <c r="K2660" i="6"/>
  <c r="L2660" i="6"/>
  <c r="M2660" i="6"/>
  <c r="N2660" i="6"/>
  <c r="K2661" i="6"/>
  <c r="L2661" i="6"/>
  <c r="M2661" i="6"/>
  <c r="N2661" i="6" s="1"/>
  <c r="K2662" i="6"/>
  <c r="L2662" i="6"/>
  <c r="M2662" i="6"/>
  <c r="N2662" i="6"/>
  <c r="K2663" i="6"/>
  <c r="L2663" i="6"/>
  <c r="M2663" i="6"/>
  <c r="N2663" i="6" s="1"/>
  <c r="K2664" i="6"/>
  <c r="L2664" i="6"/>
  <c r="M2664" i="6"/>
  <c r="N2664" i="6"/>
  <c r="K2665" i="6"/>
  <c r="L2665" i="6"/>
  <c r="M2665" i="6"/>
  <c r="N2665" i="6" s="1"/>
  <c r="K2666" i="6"/>
  <c r="L2666" i="6"/>
  <c r="M2666" i="6"/>
  <c r="N2666" i="6"/>
  <c r="K2667" i="6"/>
  <c r="L2667" i="6"/>
  <c r="M2667" i="6"/>
  <c r="N2667" i="6" s="1"/>
  <c r="K2668" i="6"/>
  <c r="L2668" i="6"/>
  <c r="M2668" i="6"/>
  <c r="N2668" i="6"/>
  <c r="K2669" i="6"/>
  <c r="L2669" i="6"/>
  <c r="M2669" i="6"/>
  <c r="N2669" i="6" s="1"/>
  <c r="K2670" i="6"/>
  <c r="L2670" i="6"/>
  <c r="M2670" i="6"/>
  <c r="N2670" i="6"/>
  <c r="K2671" i="6"/>
  <c r="L2671" i="6"/>
  <c r="M2671" i="6"/>
  <c r="N2671" i="6" s="1"/>
  <c r="K2672" i="6"/>
  <c r="L2672" i="6"/>
  <c r="M2672" i="6"/>
  <c r="N2672" i="6"/>
  <c r="K2673" i="6"/>
  <c r="L2673" i="6"/>
  <c r="M2673" i="6"/>
  <c r="N2673" i="6" s="1"/>
  <c r="K2674" i="6"/>
  <c r="L2674" i="6"/>
  <c r="M2674" i="6"/>
  <c r="N2674" i="6"/>
  <c r="K2675" i="6"/>
  <c r="L2675" i="6"/>
  <c r="M2675" i="6"/>
  <c r="N2675" i="6" s="1"/>
  <c r="K2676" i="6"/>
  <c r="L2676" i="6"/>
  <c r="M2676" i="6"/>
  <c r="N2676" i="6"/>
  <c r="K2677" i="6"/>
  <c r="L2677" i="6"/>
  <c r="M2677" i="6"/>
  <c r="N2677" i="6" s="1"/>
  <c r="K2678" i="6"/>
  <c r="L2678" i="6"/>
  <c r="M2678" i="6"/>
  <c r="N2678" i="6"/>
  <c r="K2679" i="6"/>
  <c r="L2679" i="6"/>
  <c r="M2679" i="6"/>
  <c r="N2679" i="6" s="1"/>
  <c r="K2680" i="6"/>
  <c r="L2680" i="6"/>
  <c r="M2680" i="6"/>
  <c r="N2680" i="6"/>
  <c r="K2681" i="6"/>
  <c r="L2681" i="6"/>
  <c r="M2681" i="6"/>
  <c r="N2681" i="6" s="1"/>
  <c r="K2682" i="6"/>
  <c r="L2682" i="6"/>
  <c r="M2682" i="6"/>
  <c r="N2682" i="6"/>
  <c r="K2683" i="6"/>
  <c r="L2683" i="6"/>
  <c r="M2683" i="6"/>
  <c r="N2683" i="6" s="1"/>
  <c r="K2684" i="6"/>
  <c r="L2684" i="6"/>
  <c r="M2684" i="6"/>
  <c r="N2684" i="6"/>
  <c r="K2685" i="6"/>
  <c r="L2685" i="6"/>
  <c r="M2685" i="6"/>
  <c r="N2685" i="6" s="1"/>
  <c r="K2686" i="6"/>
  <c r="L2686" i="6"/>
  <c r="M2686" i="6"/>
  <c r="N2686" i="6"/>
  <c r="K2687" i="6"/>
  <c r="L2687" i="6"/>
  <c r="M2687" i="6"/>
  <c r="N2687" i="6" s="1"/>
  <c r="K2688" i="6"/>
  <c r="L2688" i="6"/>
  <c r="M2688" i="6"/>
  <c r="N2688" i="6"/>
  <c r="K2689" i="6"/>
  <c r="L2689" i="6"/>
  <c r="M2689" i="6"/>
  <c r="N2689" i="6" s="1"/>
  <c r="K2690" i="6"/>
  <c r="L2690" i="6"/>
  <c r="M2690" i="6"/>
  <c r="N2690" i="6"/>
  <c r="K2691" i="6"/>
  <c r="L2691" i="6"/>
  <c r="M2691" i="6"/>
  <c r="N2691" i="6" s="1"/>
  <c r="K2692" i="6"/>
  <c r="L2692" i="6"/>
  <c r="M2692" i="6"/>
  <c r="N2692" i="6"/>
  <c r="K2693" i="6"/>
  <c r="L2693" i="6"/>
  <c r="M2693" i="6"/>
  <c r="N2693" i="6" s="1"/>
  <c r="K2694" i="6"/>
  <c r="L2694" i="6"/>
  <c r="M2694" i="6"/>
  <c r="N2694" i="6"/>
  <c r="K2695" i="6"/>
  <c r="L2695" i="6"/>
  <c r="M2695" i="6"/>
  <c r="N2695" i="6" s="1"/>
  <c r="K2696" i="6"/>
  <c r="L2696" i="6"/>
  <c r="M2696" i="6"/>
  <c r="N2696" i="6"/>
  <c r="K2697" i="6"/>
  <c r="L2697" i="6"/>
  <c r="M2697" i="6"/>
  <c r="N2697" i="6" s="1"/>
  <c r="K2698" i="6"/>
  <c r="L2698" i="6"/>
  <c r="M2698" i="6"/>
  <c r="N2698" i="6"/>
  <c r="K2699" i="6"/>
  <c r="L2699" i="6"/>
  <c r="M2699" i="6"/>
  <c r="N2699" i="6" s="1"/>
  <c r="K2700" i="6"/>
  <c r="L2700" i="6"/>
  <c r="M2700" i="6"/>
  <c r="N2700" i="6"/>
  <c r="K2701" i="6"/>
  <c r="L2701" i="6"/>
  <c r="M2701" i="6"/>
  <c r="N2701" i="6" s="1"/>
  <c r="K2702" i="6"/>
  <c r="L2702" i="6"/>
  <c r="M2702" i="6"/>
  <c r="N2702" i="6"/>
  <c r="K2703" i="6"/>
  <c r="L2703" i="6"/>
  <c r="M2703" i="6"/>
  <c r="N2703" i="6" s="1"/>
  <c r="K2704" i="6"/>
  <c r="L2704" i="6"/>
  <c r="M2704" i="6"/>
  <c r="N2704" i="6"/>
  <c r="K2705" i="6"/>
  <c r="L2705" i="6"/>
  <c r="M2705" i="6"/>
  <c r="N2705" i="6" s="1"/>
  <c r="K2706" i="6"/>
  <c r="L2706" i="6"/>
  <c r="M2706" i="6"/>
  <c r="N2706" i="6"/>
  <c r="K2707" i="6"/>
  <c r="L2707" i="6"/>
  <c r="M2707" i="6"/>
  <c r="N2707" i="6" s="1"/>
  <c r="K2708" i="6"/>
  <c r="L2708" i="6"/>
  <c r="M2708" i="6"/>
  <c r="N2708" i="6"/>
  <c r="K2709" i="6"/>
  <c r="L2709" i="6"/>
  <c r="M2709" i="6"/>
  <c r="N2709" i="6" s="1"/>
  <c r="K2710" i="6"/>
  <c r="L2710" i="6"/>
  <c r="M2710" i="6"/>
  <c r="N2710" i="6"/>
  <c r="K2711" i="6"/>
  <c r="L2711" i="6"/>
  <c r="M2711" i="6"/>
  <c r="N2711" i="6" s="1"/>
  <c r="K2712" i="6"/>
  <c r="L2712" i="6"/>
  <c r="M2712" i="6"/>
  <c r="N2712" i="6"/>
  <c r="K2713" i="6"/>
  <c r="L2713" i="6"/>
  <c r="M2713" i="6"/>
  <c r="N2713" i="6" s="1"/>
  <c r="K2714" i="6"/>
  <c r="L2714" i="6"/>
  <c r="M2714" i="6"/>
  <c r="N2714" i="6"/>
  <c r="K2715" i="6"/>
  <c r="L2715" i="6"/>
  <c r="M2715" i="6"/>
  <c r="N2715" i="6" s="1"/>
  <c r="K2716" i="6"/>
  <c r="L2716" i="6"/>
  <c r="M2716" i="6"/>
  <c r="N2716" i="6"/>
  <c r="K2717" i="6"/>
  <c r="L2717" i="6"/>
  <c r="M2717" i="6"/>
  <c r="N2717" i="6" s="1"/>
  <c r="K2718" i="6"/>
  <c r="L2718" i="6"/>
  <c r="M2718" i="6"/>
  <c r="N2718" i="6"/>
  <c r="K2719" i="6"/>
  <c r="L2719" i="6"/>
  <c r="M2719" i="6"/>
  <c r="N2719" i="6" s="1"/>
  <c r="K2720" i="6"/>
  <c r="L2720" i="6"/>
  <c r="M2720" i="6"/>
  <c r="N2720" i="6"/>
  <c r="K2721" i="6"/>
  <c r="L2721" i="6"/>
  <c r="M2721" i="6"/>
  <c r="N2721" i="6" s="1"/>
  <c r="K2722" i="6"/>
  <c r="L2722" i="6"/>
  <c r="M2722" i="6"/>
  <c r="N2722" i="6"/>
  <c r="K2723" i="6"/>
  <c r="L2723" i="6"/>
  <c r="M2723" i="6"/>
  <c r="N2723" i="6" s="1"/>
  <c r="K2724" i="6"/>
  <c r="L2724" i="6"/>
  <c r="M2724" i="6"/>
  <c r="N2724" i="6"/>
  <c r="K2725" i="6"/>
  <c r="L2725" i="6"/>
  <c r="M2725" i="6"/>
  <c r="N2725" i="6" s="1"/>
  <c r="K2726" i="6"/>
  <c r="L2726" i="6"/>
  <c r="M2726" i="6"/>
  <c r="N2726" i="6"/>
  <c r="K2727" i="6"/>
  <c r="L2727" i="6"/>
  <c r="M2727" i="6"/>
  <c r="N2727" i="6" s="1"/>
  <c r="K2728" i="6"/>
  <c r="L2728" i="6"/>
  <c r="M2728" i="6"/>
  <c r="N2728" i="6"/>
  <c r="K2729" i="6"/>
  <c r="L2729" i="6"/>
  <c r="M2729" i="6"/>
  <c r="N2729" i="6" s="1"/>
  <c r="K2730" i="6"/>
  <c r="L2730" i="6"/>
  <c r="M2730" i="6"/>
  <c r="N2730" i="6"/>
  <c r="K2731" i="6"/>
  <c r="L2731" i="6"/>
  <c r="M2731" i="6"/>
  <c r="N2731" i="6" s="1"/>
  <c r="K2732" i="6"/>
  <c r="L2732" i="6"/>
  <c r="M2732" i="6"/>
  <c r="N2732" i="6"/>
  <c r="K2733" i="6"/>
  <c r="L2733" i="6"/>
  <c r="M2733" i="6"/>
  <c r="N2733" i="6" s="1"/>
  <c r="K2734" i="6"/>
  <c r="L2734" i="6"/>
  <c r="M2734" i="6"/>
  <c r="N2734" i="6"/>
  <c r="K2735" i="6"/>
  <c r="L2735" i="6"/>
  <c r="M2735" i="6"/>
  <c r="N2735" i="6" s="1"/>
  <c r="K2736" i="6"/>
  <c r="L2736" i="6"/>
  <c r="M2736" i="6"/>
  <c r="N2736" i="6"/>
  <c r="K2737" i="6"/>
  <c r="L2737" i="6"/>
  <c r="M2737" i="6"/>
  <c r="N2737" i="6" s="1"/>
  <c r="K2738" i="6"/>
  <c r="L2738" i="6"/>
  <c r="M2738" i="6"/>
  <c r="N2738" i="6"/>
  <c r="K2739" i="6"/>
  <c r="L2739" i="6"/>
  <c r="M2739" i="6"/>
  <c r="N2739" i="6" s="1"/>
  <c r="K2740" i="6"/>
  <c r="L2740" i="6"/>
  <c r="M2740" i="6"/>
  <c r="N2740" i="6"/>
  <c r="K2741" i="6"/>
  <c r="L2741" i="6"/>
  <c r="M2741" i="6"/>
  <c r="N2741" i="6" s="1"/>
  <c r="K2742" i="6"/>
  <c r="L2742" i="6"/>
  <c r="M2742" i="6"/>
  <c r="N2742" i="6"/>
  <c r="K2743" i="6"/>
  <c r="L2743" i="6"/>
  <c r="M2743" i="6"/>
  <c r="N2743" i="6" s="1"/>
  <c r="K2744" i="6"/>
  <c r="L2744" i="6"/>
  <c r="M2744" i="6"/>
  <c r="N2744" i="6"/>
  <c r="K2745" i="6"/>
  <c r="L2745" i="6"/>
  <c r="M2745" i="6"/>
  <c r="N2745" i="6" s="1"/>
  <c r="K2746" i="6"/>
  <c r="L2746" i="6"/>
  <c r="M2746" i="6"/>
  <c r="N2746" i="6"/>
  <c r="K2747" i="6"/>
  <c r="L2747" i="6"/>
  <c r="M2747" i="6"/>
  <c r="N2747" i="6" s="1"/>
  <c r="K2748" i="6"/>
  <c r="L2748" i="6"/>
  <c r="M2748" i="6"/>
  <c r="N2748" i="6"/>
  <c r="K2749" i="6"/>
  <c r="L2749" i="6"/>
  <c r="M2749" i="6"/>
  <c r="N2749" i="6" s="1"/>
  <c r="K2750" i="6"/>
  <c r="L2750" i="6"/>
  <c r="M2750" i="6"/>
  <c r="N2750" i="6"/>
  <c r="K2751" i="6"/>
  <c r="L2751" i="6"/>
  <c r="M2751" i="6"/>
  <c r="N2751" i="6" s="1"/>
  <c r="K2752" i="6"/>
  <c r="L2752" i="6"/>
  <c r="M2752" i="6"/>
  <c r="N2752" i="6"/>
  <c r="K2753" i="6"/>
  <c r="L2753" i="6"/>
  <c r="M2753" i="6"/>
  <c r="N2753" i="6" s="1"/>
  <c r="K2754" i="6"/>
  <c r="L2754" i="6"/>
  <c r="M2754" i="6"/>
  <c r="N2754" i="6"/>
  <c r="K2755" i="6"/>
  <c r="L2755" i="6"/>
  <c r="M2755" i="6"/>
  <c r="N2755" i="6" s="1"/>
  <c r="K2756" i="6"/>
  <c r="L2756" i="6"/>
  <c r="M2756" i="6"/>
  <c r="N2756" i="6"/>
  <c r="K2757" i="6"/>
  <c r="L2757" i="6"/>
  <c r="M2757" i="6"/>
  <c r="N2757" i="6" s="1"/>
  <c r="K2758" i="6"/>
  <c r="L2758" i="6"/>
  <c r="M2758" i="6"/>
  <c r="N2758" i="6"/>
  <c r="K2759" i="6"/>
  <c r="L2759" i="6"/>
  <c r="M2759" i="6"/>
  <c r="N2759" i="6" s="1"/>
  <c r="K2760" i="6"/>
  <c r="L2760" i="6"/>
  <c r="M2760" i="6"/>
  <c r="N2760" i="6"/>
  <c r="K2761" i="6"/>
  <c r="L2761" i="6"/>
  <c r="M2761" i="6"/>
  <c r="N2761" i="6" s="1"/>
  <c r="K2762" i="6"/>
  <c r="L2762" i="6"/>
  <c r="M2762" i="6"/>
  <c r="N2762" i="6"/>
  <c r="K2763" i="6"/>
  <c r="L2763" i="6"/>
  <c r="M2763" i="6"/>
  <c r="N2763" i="6" s="1"/>
  <c r="K2764" i="6"/>
  <c r="L2764" i="6"/>
  <c r="M2764" i="6"/>
  <c r="N2764" i="6"/>
  <c r="K2765" i="6"/>
  <c r="L2765" i="6"/>
  <c r="M2765" i="6"/>
  <c r="N2765" i="6" s="1"/>
  <c r="K2766" i="6"/>
  <c r="L2766" i="6"/>
  <c r="M2766" i="6"/>
  <c r="N2766" i="6"/>
  <c r="K2767" i="6"/>
  <c r="L2767" i="6"/>
  <c r="M2767" i="6"/>
  <c r="N2767" i="6" s="1"/>
  <c r="K2768" i="6"/>
  <c r="L2768" i="6"/>
  <c r="M2768" i="6"/>
  <c r="N2768" i="6"/>
  <c r="K2769" i="6"/>
  <c r="L2769" i="6"/>
  <c r="M2769" i="6"/>
  <c r="N2769" i="6" s="1"/>
  <c r="K2770" i="6"/>
  <c r="L2770" i="6"/>
  <c r="M2770" i="6"/>
  <c r="N2770" i="6"/>
  <c r="K2771" i="6"/>
  <c r="L2771" i="6"/>
  <c r="M2771" i="6"/>
  <c r="N2771" i="6" s="1"/>
  <c r="K2772" i="6"/>
  <c r="L2772" i="6"/>
  <c r="M2772" i="6"/>
  <c r="N2772" i="6"/>
  <c r="K2773" i="6"/>
  <c r="L2773" i="6"/>
  <c r="M2773" i="6"/>
  <c r="N2773" i="6" s="1"/>
  <c r="K2774" i="6"/>
  <c r="L2774" i="6"/>
  <c r="M2774" i="6"/>
  <c r="N2774" i="6"/>
  <c r="K2775" i="6"/>
  <c r="L2775" i="6"/>
  <c r="M2775" i="6"/>
  <c r="N2775" i="6" s="1"/>
  <c r="K2776" i="6"/>
  <c r="L2776" i="6"/>
  <c r="M2776" i="6"/>
  <c r="N2776" i="6"/>
  <c r="K2777" i="6"/>
  <c r="L2777" i="6"/>
  <c r="M2777" i="6"/>
  <c r="N2777" i="6" s="1"/>
  <c r="K2778" i="6"/>
  <c r="L2778" i="6"/>
  <c r="M2778" i="6"/>
  <c r="N2778" i="6"/>
  <c r="K2779" i="6"/>
  <c r="L2779" i="6"/>
  <c r="M2779" i="6"/>
  <c r="N2779" i="6" s="1"/>
  <c r="K2780" i="6"/>
  <c r="L2780" i="6"/>
  <c r="M2780" i="6"/>
  <c r="N2780" i="6"/>
  <c r="K2781" i="6"/>
  <c r="L2781" i="6"/>
  <c r="M2781" i="6"/>
  <c r="N2781" i="6" s="1"/>
  <c r="K2782" i="6"/>
  <c r="L2782" i="6"/>
  <c r="M2782" i="6"/>
  <c r="N2782" i="6"/>
  <c r="K2783" i="6"/>
  <c r="L2783" i="6"/>
  <c r="M2783" i="6"/>
  <c r="N2783" i="6" s="1"/>
  <c r="K2784" i="6"/>
  <c r="L2784" i="6"/>
  <c r="M2784" i="6"/>
  <c r="N2784" i="6"/>
  <c r="K2785" i="6"/>
  <c r="L2785" i="6"/>
  <c r="M2785" i="6"/>
  <c r="N2785" i="6" s="1"/>
  <c r="K2786" i="6"/>
  <c r="L2786" i="6"/>
  <c r="M2786" i="6"/>
  <c r="N2786" i="6"/>
  <c r="K2787" i="6"/>
  <c r="L2787" i="6"/>
  <c r="M2787" i="6"/>
  <c r="N2787" i="6" s="1"/>
  <c r="K2788" i="6"/>
  <c r="L2788" i="6"/>
  <c r="M2788" i="6"/>
  <c r="N2788" i="6"/>
  <c r="K2789" i="6"/>
  <c r="L2789" i="6"/>
  <c r="M2789" i="6"/>
  <c r="N2789" i="6" s="1"/>
  <c r="K2790" i="6"/>
  <c r="L2790" i="6"/>
  <c r="M2790" i="6"/>
  <c r="N2790" i="6"/>
  <c r="K2791" i="6"/>
  <c r="L2791" i="6"/>
  <c r="M2791" i="6"/>
  <c r="N2791" i="6" s="1"/>
  <c r="K2792" i="6"/>
  <c r="L2792" i="6"/>
  <c r="M2792" i="6"/>
  <c r="N2792" i="6"/>
  <c r="K2793" i="6"/>
  <c r="L2793" i="6"/>
  <c r="M2793" i="6"/>
  <c r="N2793" i="6" s="1"/>
  <c r="K2794" i="6"/>
  <c r="L2794" i="6"/>
  <c r="M2794" i="6"/>
  <c r="N2794" i="6"/>
  <c r="K2795" i="6"/>
  <c r="L2795" i="6"/>
  <c r="M2795" i="6"/>
  <c r="N2795" i="6" s="1"/>
  <c r="K2796" i="6"/>
  <c r="L2796" i="6"/>
  <c r="M2796" i="6"/>
  <c r="N2796" i="6"/>
  <c r="K2797" i="6"/>
  <c r="L2797" i="6"/>
  <c r="M2797" i="6"/>
  <c r="N2797" i="6" s="1"/>
  <c r="K2798" i="6"/>
  <c r="L2798" i="6"/>
  <c r="M2798" i="6"/>
  <c r="N2798" i="6"/>
  <c r="K2799" i="6"/>
  <c r="L2799" i="6"/>
  <c r="M2799" i="6"/>
  <c r="N2799" i="6" s="1"/>
  <c r="K2800" i="6"/>
  <c r="L2800" i="6"/>
  <c r="M2800" i="6"/>
  <c r="N2800" i="6"/>
  <c r="K2801" i="6"/>
  <c r="L2801" i="6"/>
  <c r="M2801" i="6"/>
  <c r="N2801" i="6" s="1"/>
  <c r="K2802" i="6"/>
  <c r="L2802" i="6"/>
  <c r="M2802" i="6"/>
  <c r="N2802" i="6"/>
  <c r="K2803" i="6"/>
  <c r="L2803" i="6"/>
  <c r="M2803" i="6"/>
  <c r="N2803" i="6" s="1"/>
  <c r="K2804" i="6"/>
  <c r="L2804" i="6"/>
  <c r="M2804" i="6"/>
  <c r="N2804" i="6"/>
  <c r="K2805" i="6"/>
  <c r="L2805" i="6"/>
  <c r="M2805" i="6"/>
  <c r="N2805" i="6" s="1"/>
  <c r="K2806" i="6"/>
  <c r="L2806" i="6"/>
  <c r="M2806" i="6"/>
  <c r="N2806" i="6"/>
  <c r="K2807" i="6"/>
  <c r="L2807" i="6"/>
  <c r="M2807" i="6"/>
  <c r="N2807" i="6" s="1"/>
  <c r="K2808" i="6"/>
  <c r="L2808" i="6"/>
  <c r="M2808" i="6"/>
  <c r="N2808" i="6"/>
  <c r="K2809" i="6"/>
  <c r="L2809" i="6"/>
  <c r="M2809" i="6"/>
  <c r="N2809" i="6" s="1"/>
  <c r="K2810" i="6"/>
  <c r="L2810" i="6"/>
  <c r="M2810" i="6"/>
  <c r="N2810" i="6"/>
  <c r="K2811" i="6"/>
  <c r="L2811" i="6"/>
  <c r="M2811" i="6"/>
  <c r="N2811" i="6" s="1"/>
  <c r="K2812" i="6"/>
  <c r="L2812" i="6"/>
  <c r="M2812" i="6"/>
  <c r="N2812" i="6"/>
  <c r="K2813" i="6"/>
  <c r="L2813" i="6"/>
  <c r="M2813" i="6"/>
  <c r="N2813" i="6" s="1"/>
  <c r="K2814" i="6"/>
  <c r="L2814" i="6"/>
  <c r="M2814" i="6"/>
  <c r="N2814" i="6"/>
  <c r="K2815" i="6"/>
  <c r="L2815" i="6"/>
  <c r="M2815" i="6"/>
  <c r="N2815" i="6" s="1"/>
  <c r="K2816" i="6"/>
  <c r="L2816" i="6"/>
  <c r="M2816" i="6"/>
  <c r="N2816" i="6"/>
  <c r="K2817" i="6"/>
  <c r="L2817" i="6"/>
  <c r="M2817" i="6"/>
  <c r="N2817" i="6" s="1"/>
  <c r="K2818" i="6"/>
  <c r="L2818" i="6"/>
  <c r="M2818" i="6"/>
  <c r="N2818" i="6"/>
  <c r="K2819" i="6"/>
  <c r="L2819" i="6"/>
  <c r="M2819" i="6"/>
  <c r="N2819" i="6" s="1"/>
  <c r="K2820" i="6"/>
  <c r="L2820" i="6"/>
  <c r="M2820" i="6"/>
  <c r="N2820" i="6"/>
  <c r="K2821" i="6"/>
  <c r="L2821" i="6"/>
  <c r="M2821" i="6"/>
  <c r="N2821" i="6" s="1"/>
  <c r="K2822" i="6"/>
  <c r="L2822" i="6"/>
  <c r="M2822" i="6"/>
  <c r="N2822" i="6"/>
  <c r="K2823" i="6"/>
  <c r="L2823" i="6"/>
  <c r="M2823" i="6"/>
  <c r="N2823" i="6" s="1"/>
  <c r="K2824" i="6"/>
  <c r="L2824" i="6"/>
  <c r="M2824" i="6"/>
  <c r="N2824" i="6"/>
  <c r="K2825" i="6"/>
  <c r="L2825" i="6"/>
  <c r="M2825" i="6"/>
  <c r="N2825" i="6" s="1"/>
  <c r="K2826" i="6"/>
  <c r="L2826" i="6"/>
  <c r="M2826" i="6"/>
  <c r="N2826" i="6"/>
  <c r="K2827" i="6"/>
  <c r="L2827" i="6"/>
  <c r="M2827" i="6"/>
  <c r="N2827" i="6" s="1"/>
  <c r="K2828" i="6"/>
  <c r="L2828" i="6"/>
  <c r="M2828" i="6"/>
  <c r="N2828" i="6"/>
  <c r="K2829" i="6"/>
  <c r="L2829" i="6"/>
  <c r="M2829" i="6"/>
  <c r="N2829" i="6" s="1"/>
  <c r="K2830" i="6"/>
  <c r="L2830" i="6"/>
  <c r="M2830" i="6"/>
  <c r="N2830" i="6"/>
  <c r="K2831" i="6"/>
  <c r="L2831" i="6"/>
  <c r="M2831" i="6"/>
  <c r="N2831" i="6" s="1"/>
  <c r="K2832" i="6"/>
  <c r="L2832" i="6"/>
  <c r="M2832" i="6"/>
  <c r="N2832" i="6" s="1"/>
  <c r="K2833" i="6"/>
  <c r="L2833" i="6"/>
  <c r="M2833" i="6"/>
  <c r="N2833" i="6" s="1"/>
  <c r="K2834" i="6"/>
  <c r="L2834" i="6"/>
  <c r="M2834" i="6"/>
  <c r="N2834" i="6"/>
  <c r="K2835" i="6"/>
  <c r="L2835" i="6"/>
  <c r="M2835" i="6"/>
  <c r="N2835" i="6" s="1"/>
  <c r="K2836" i="6"/>
  <c r="L2836" i="6"/>
  <c r="M2836" i="6"/>
  <c r="N2836" i="6"/>
  <c r="K2837" i="6"/>
  <c r="L2837" i="6"/>
  <c r="M2837" i="6"/>
  <c r="N2837" i="6" s="1"/>
  <c r="K2838" i="6"/>
  <c r="L2838" i="6"/>
  <c r="M2838" i="6"/>
  <c r="N2838" i="6"/>
  <c r="K2839" i="6"/>
  <c r="L2839" i="6"/>
  <c r="M2839" i="6"/>
  <c r="N2839" i="6" s="1"/>
  <c r="K2840" i="6"/>
  <c r="L2840" i="6"/>
  <c r="M2840" i="6"/>
  <c r="N2840" i="6" s="1"/>
  <c r="K2841" i="6"/>
  <c r="L2841" i="6"/>
  <c r="M2841" i="6"/>
  <c r="N2841" i="6" s="1"/>
  <c r="K2842" i="6"/>
  <c r="L2842" i="6"/>
  <c r="M2842" i="6"/>
  <c r="N2842" i="6" s="1"/>
  <c r="K2843" i="6"/>
  <c r="L2843" i="6"/>
  <c r="M2843" i="6"/>
  <c r="N2843" i="6" s="1"/>
  <c r="K2844" i="6"/>
  <c r="L2844" i="6"/>
  <c r="M2844" i="6"/>
  <c r="N2844" i="6" s="1"/>
  <c r="K2845" i="6"/>
  <c r="L2845" i="6"/>
  <c r="M2845" i="6"/>
  <c r="N2845" i="6" s="1"/>
  <c r="K2846" i="6"/>
  <c r="L2846" i="6"/>
  <c r="M2846" i="6"/>
  <c r="N2846" i="6" s="1"/>
  <c r="K2847" i="6"/>
  <c r="L2847" i="6"/>
  <c r="M2847" i="6"/>
  <c r="N2847" i="6" s="1"/>
  <c r="K2848" i="6"/>
  <c r="L2848" i="6"/>
  <c r="M2848" i="6"/>
  <c r="N2848" i="6" s="1"/>
  <c r="K2849" i="6"/>
  <c r="L2849" i="6"/>
  <c r="M2849" i="6"/>
  <c r="N2849" i="6" s="1"/>
  <c r="K2850" i="6"/>
  <c r="L2850" i="6"/>
  <c r="M2850" i="6"/>
  <c r="N2850" i="6" s="1"/>
  <c r="K2851" i="6"/>
  <c r="L2851" i="6"/>
  <c r="M2851" i="6"/>
  <c r="N2851" i="6" s="1"/>
  <c r="K2852" i="6"/>
  <c r="L2852" i="6"/>
  <c r="M2852" i="6"/>
  <c r="N2852" i="6" s="1"/>
  <c r="K2853" i="6"/>
  <c r="L2853" i="6"/>
  <c r="M2853" i="6"/>
  <c r="N2853" i="6" s="1"/>
  <c r="K2854" i="6"/>
  <c r="L2854" i="6"/>
  <c r="M2854" i="6"/>
  <c r="N2854" i="6" s="1"/>
  <c r="K2855" i="6"/>
  <c r="L2855" i="6"/>
  <c r="M2855" i="6"/>
  <c r="N2855" i="6" s="1"/>
  <c r="K2856" i="6"/>
  <c r="L2856" i="6"/>
  <c r="M2856" i="6"/>
  <c r="N2856" i="6" s="1"/>
  <c r="K2857" i="6"/>
  <c r="L2857" i="6"/>
  <c r="M2857" i="6"/>
  <c r="N2857" i="6" s="1"/>
  <c r="K2858" i="6"/>
  <c r="L2858" i="6"/>
  <c r="M2858" i="6"/>
  <c r="N2858" i="6" s="1"/>
  <c r="K2859" i="6"/>
  <c r="L2859" i="6"/>
  <c r="M2859" i="6"/>
  <c r="N2859" i="6" s="1"/>
  <c r="K2860" i="6"/>
  <c r="L2860" i="6"/>
  <c r="M2860" i="6"/>
  <c r="N2860" i="6" s="1"/>
  <c r="K2861" i="6"/>
  <c r="L2861" i="6"/>
  <c r="M2861" i="6"/>
  <c r="N2861" i="6" s="1"/>
  <c r="K2862" i="6"/>
  <c r="L2862" i="6"/>
  <c r="M2862" i="6"/>
  <c r="N2862" i="6" s="1"/>
  <c r="K2863" i="6"/>
  <c r="L2863" i="6"/>
  <c r="M2863" i="6"/>
  <c r="N2863" i="6" s="1"/>
  <c r="K2864" i="6"/>
  <c r="L2864" i="6"/>
  <c r="M2864" i="6"/>
  <c r="N2864" i="6" s="1"/>
  <c r="K2865" i="6"/>
  <c r="L2865" i="6"/>
  <c r="M2865" i="6"/>
  <c r="N2865" i="6" s="1"/>
  <c r="K2866" i="6"/>
  <c r="L2866" i="6"/>
  <c r="M2866" i="6"/>
  <c r="N2866" i="6" s="1"/>
  <c r="K2867" i="6"/>
  <c r="L2867" i="6"/>
  <c r="M2867" i="6"/>
  <c r="N2867" i="6" s="1"/>
  <c r="K2868" i="6"/>
  <c r="L2868" i="6"/>
  <c r="M2868" i="6"/>
  <c r="N2868" i="6" s="1"/>
  <c r="K2869" i="6"/>
  <c r="L2869" i="6"/>
  <c r="M2869" i="6"/>
  <c r="N2869" i="6" s="1"/>
  <c r="K2870" i="6"/>
  <c r="L2870" i="6"/>
  <c r="M2870" i="6"/>
  <c r="N2870" i="6" s="1"/>
  <c r="K2871" i="6"/>
  <c r="L2871" i="6"/>
  <c r="M2871" i="6"/>
  <c r="N2871" i="6" s="1"/>
  <c r="K2872" i="6"/>
  <c r="L2872" i="6"/>
  <c r="M2872" i="6"/>
  <c r="N2872" i="6" s="1"/>
  <c r="K2873" i="6"/>
  <c r="L2873" i="6"/>
  <c r="M2873" i="6"/>
  <c r="N2873" i="6" s="1"/>
  <c r="K2874" i="6"/>
  <c r="L2874" i="6"/>
  <c r="M2874" i="6"/>
  <c r="N2874" i="6" s="1"/>
  <c r="K2875" i="6"/>
  <c r="L2875" i="6"/>
  <c r="M2875" i="6"/>
  <c r="N2875" i="6" s="1"/>
  <c r="K2876" i="6"/>
  <c r="L2876" i="6"/>
  <c r="M2876" i="6"/>
  <c r="N2876" i="6" s="1"/>
  <c r="K2877" i="6"/>
  <c r="L2877" i="6"/>
  <c r="M2877" i="6"/>
  <c r="N2877" i="6" s="1"/>
  <c r="K2878" i="6"/>
  <c r="L2878" i="6"/>
  <c r="M2878" i="6"/>
  <c r="N2878" i="6" s="1"/>
  <c r="K2879" i="6"/>
  <c r="L2879" i="6"/>
  <c r="M2879" i="6"/>
  <c r="N2879" i="6" s="1"/>
  <c r="K2880" i="6"/>
  <c r="L2880" i="6"/>
  <c r="M2880" i="6"/>
  <c r="N2880" i="6" s="1"/>
  <c r="K2881" i="6"/>
  <c r="L2881" i="6"/>
  <c r="M2881" i="6"/>
  <c r="N2881" i="6" s="1"/>
  <c r="K2882" i="6"/>
  <c r="L2882" i="6"/>
  <c r="M2882" i="6"/>
  <c r="N2882" i="6" s="1"/>
  <c r="K2883" i="6"/>
  <c r="L2883" i="6"/>
  <c r="M2883" i="6"/>
  <c r="N2883" i="6" s="1"/>
  <c r="K2884" i="6"/>
  <c r="L2884" i="6"/>
  <c r="M2884" i="6"/>
  <c r="N2884" i="6" s="1"/>
  <c r="K2885" i="6"/>
  <c r="L2885" i="6"/>
  <c r="M2885" i="6"/>
  <c r="N2885" i="6" s="1"/>
  <c r="K2886" i="6"/>
  <c r="L2886" i="6"/>
  <c r="M2886" i="6"/>
  <c r="N2886" i="6" s="1"/>
  <c r="K2887" i="6"/>
  <c r="L2887" i="6"/>
  <c r="M2887" i="6"/>
  <c r="N2887" i="6" s="1"/>
  <c r="K2888" i="6"/>
  <c r="L2888" i="6"/>
  <c r="M2888" i="6"/>
  <c r="N2888" i="6" s="1"/>
  <c r="K2889" i="6"/>
  <c r="L2889" i="6"/>
  <c r="M2889" i="6"/>
  <c r="N2889" i="6" s="1"/>
  <c r="K2890" i="6"/>
  <c r="L2890" i="6"/>
  <c r="M2890" i="6"/>
  <c r="N2890" i="6" s="1"/>
  <c r="K2891" i="6"/>
  <c r="L2891" i="6"/>
  <c r="M2891" i="6"/>
  <c r="N2891" i="6" s="1"/>
  <c r="K2892" i="6"/>
  <c r="L2892" i="6"/>
  <c r="M2892" i="6"/>
  <c r="N2892" i="6" s="1"/>
  <c r="K2893" i="6"/>
  <c r="L2893" i="6"/>
  <c r="M2893" i="6"/>
  <c r="N2893" i="6" s="1"/>
  <c r="K2894" i="6"/>
  <c r="L2894" i="6"/>
  <c r="M2894" i="6"/>
  <c r="N2894" i="6" s="1"/>
  <c r="K2895" i="6"/>
  <c r="L2895" i="6"/>
  <c r="M2895" i="6"/>
  <c r="N2895" i="6" s="1"/>
  <c r="K2896" i="6"/>
  <c r="L2896" i="6"/>
  <c r="M2896" i="6"/>
  <c r="N2896" i="6" s="1"/>
  <c r="K2897" i="6"/>
  <c r="L2897" i="6"/>
  <c r="M2897" i="6"/>
  <c r="N2897" i="6" s="1"/>
  <c r="K2898" i="6"/>
  <c r="L2898" i="6"/>
  <c r="M2898" i="6"/>
  <c r="N2898" i="6" s="1"/>
  <c r="K2899" i="6"/>
  <c r="L2899" i="6"/>
  <c r="M2899" i="6"/>
  <c r="N2899" i="6" s="1"/>
  <c r="K2900" i="6"/>
  <c r="L2900" i="6"/>
  <c r="M2900" i="6"/>
  <c r="N2900" i="6" s="1"/>
  <c r="K2901" i="6"/>
  <c r="L2901" i="6"/>
  <c r="M2901" i="6"/>
  <c r="N2901" i="6" s="1"/>
  <c r="K2902" i="6"/>
  <c r="L2902" i="6"/>
  <c r="M2902" i="6"/>
  <c r="N2902" i="6" s="1"/>
  <c r="K2903" i="6"/>
  <c r="L2903" i="6"/>
  <c r="M2903" i="6"/>
  <c r="N2903" i="6" s="1"/>
  <c r="K2904" i="6"/>
  <c r="L2904" i="6"/>
  <c r="M2904" i="6"/>
  <c r="N2904" i="6" s="1"/>
  <c r="K2905" i="6"/>
  <c r="L2905" i="6"/>
  <c r="M2905" i="6"/>
  <c r="N2905" i="6" s="1"/>
  <c r="K2906" i="6"/>
  <c r="L2906" i="6"/>
  <c r="M2906" i="6"/>
  <c r="N2906" i="6" s="1"/>
  <c r="K2907" i="6"/>
  <c r="L2907" i="6"/>
  <c r="M2907" i="6"/>
  <c r="N2907" i="6" s="1"/>
  <c r="K2908" i="6"/>
  <c r="L2908" i="6"/>
  <c r="M2908" i="6"/>
  <c r="N2908" i="6" s="1"/>
  <c r="K2909" i="6"/>
  <c r="L2909" i="6"/>
  <c r="M2909" i="6"/>
  <c r="N2909" i="6" s="1"/>
  <c r="K2910" i="6"/>
  <c r="L2910" i="6"/>
  <c r="M2910" i="6"/>
  <c r="N2910" i="6" s="1"/>
  <c r="K2911" i="6"/>
  <c r="L2911" i="6"/>
  <c r="M2911" i="6"/>
  <c r="N2911" i="6" s="1"/>
  <c r="K2912" i="6"/>
  <c r="L2912" i="6"/>
  <c r="M2912" i="6"/>
  <c r="N2912" i="6" s="1"/>
  <c r="K2913" i="6"/>
  <c r="L2913" i="6"/>
  <c r="M2913" i="6"/>
  <c r="N2913" i="6" s="1"/>
  <c r="K2914" i="6"/>
  <c r="L2914" i="6"/>
  <c r="M2914" i="6"/>
  <c r="N2914" i="6" s="1"/>
  <c r="K2915" i="6"/>
  <c r="L2915" i="6"/>
  <c r="M2915" i="6"/>
  <c r="N2915" i="6" s="1"/>
  <c r="K2916" i="6"/>
  <c r="L2916" i="6"/>
  <c r="M2916" i="6"/>
  <c r="N2916" i="6" s="1"/>
  <c r="K2917" i="6"/>
  <c r="L2917" i="6"/>
  <c r="M2917" i="6"/>
  <c r="N2917" i="6" s="1"/>
  <c r="K2918" i="6"/>
  <c r="L2918" i="6"/>
  <c r="M2918" i="6"/>
  <c r="N2918" i="6" s="1"/>
  <c r="K2919" i="6"/>
  <c r="L2919" i="6"/>
  <c r="M2919" i="6"/>
  <c r="N2919" i="6" s="1"/>
  <c r="K2920" i="6"/>
  <c r="L2920" i="6"/>
  <c r="M2920" i="6"/>
  <c r="N2920" i="6" s="1"/>
  <c r="K2921" i="6"/>
  <c r="L2921" i="6"/>
  <c r="M2921" i="6"/>
  <c r="N2921" i="6" s="1"/>
  <c r="K2922" i="6"/>
  <c r="L2922" i="6"/>
  <c r="M2922" i="6"/>
  <c r="N2922" i="6" s="1"/>
  <c r="K2923" i="6"/>
  <c r="L2923" i="6"/>
  <c r="M2923" i="6"/>
  <c r="N2923" i="6" s="1"/>
  <c r="K2924" i="6"/>
  <c r="L2924" i="6"/>
  <c r="M2924" i="6"/>
  <c r="N2924" i="6" s="1"/>
  <c r="K2925" i="6"/>
  <c r="L2925" i="6"/>
  <c r="M2925" i="6"/>
  <c r="N2925" i="6" s="1"/>
  <c r="K2926" i="6"/>
  <c r="L2926" i="6"/>
  <c r="M2926" i="6"/>
  <c r="N2926" i="6" s="1"/>
  <c r="K2927" i="6"/>
  <c r="L2927" i="6"/>
  <c r="M2927" i="6"/>
  <c r="N2927" i="6" s="1"/>
  <c r="K2928" i="6"/>
  <c r="L2928" i="6"/>
  <c r="M2928" i="6"/>
  <c r="N2928" i="6" s="1"/>
  <c r="K2929" i="6"/>
  <c r="L2929" i="6"/>
  <c r="M2929" i="6"/>
  <c r="N2929" i="6" s="1"/>
  <c r="K2930" i="6"/>
  <c r="L2930" i="6"/>
  <c r="M2930" i="6"/>
  <c r="N2930" i="6" s="1"/>
  <c r="K2931" i="6"/>
  <c r="L2931" i="6"/>
  <c r="M2931" i="6"/>
  <c r="N2931" i="6" s="1"/>
  <c r="K2932" i="6"/>
  <c r="L2932" i="6"/>
  <c r="M2932" i="6"/>
  <c r="N2932" i="6" s="1"/>
  <c r="K2933" i="6"/>
  <c r="L2933" i="6"/>
  <c r="M2933" i="6"/>
  <c r="N2933" i="6" s="1"/>
  <c r="K2934" i="6"/>
  <c r="L2934" i="6"/>
  <c r="M2934" i="6"/>
  <c r="N2934" i="6" s="1"/>
  <c r="K2935" i="6"/>
  <c r="L2935" i="6"/>
  <c r="M2935" i="6"/>
  <c r="N2935" i="6" s="1"/>
  <c r="K2936" i="6"/>
  <c r="L2936" i="6"/>
  <c r="M2936" i="6"/>
  <c r="N2936" i="6" s="1"/>
  <c r="K2937" i="6"/>
  <c r="L2937" i="6"/>
  <c r="M2937" i="6"/>
  <c r="N2937" i="6" s="1"/>
  <c r="K2938" i="6"/>
  <c r="L2938" i="6"/>
  <c r="M2938" i="6"/>
  <c r="N2938" i="6" s="1"/>
  <c r="K2939" i="6"/>
  <c r="L2939" i="6"/>
  <c r="M2939" i="6"/>
  <c r="N2939" i="6" s="1"/>
  <c r="K2940" i="6"/>
  <c r="L2940" i="6"/>
  <c r="M2940" i="6"/>
  <c r="N2940" i="6" s="1"/>
  <c r="K2941" i="6"/>
  <c r="L2941" i="6"/>
  <c r="M2941" i="6"/>
  <c r="N2941" i="6" s="1"/>
  <c r="K2942" i="6"/>
  <c r="L2942" i="6"/>
  <c r="M2942" i="6"/>
  <c r="N2942" i="6" s="1"/>
  <c r="K2943" i="6"/>
  <c r="L2943" i="6"/>
  <c r="M2943" i="6"/>
  <c r="N2943" i="6" s="1"/>
  <c r="K2944" i="6"/>
  <c r="L2944" i="6"/>
  <c r="M2944" i="6"/>
  <c r="N2944" i="6" s="1"/>
  <c r="K2945" i="6"/>
  <c r="L2945" i="6"/>
  <c r="M2945" i="6"/>
  <c r="N2945" i="6" s="1"/>
  <c r="K2946" i="6"/>
  <c r="L2946" i="6"/>
  <c r="M2946" i="6"/>
  <c r="N2946" i="6" s="1"/>
  <c r="K2947" i="6"/>
  <c r="L2947" i="6"/>
  <c r="M2947" i="6"/>
  <c r="N2947" i="6" s="1"/>
  <c r="K2948" i="6"/>
  <c r="L2948" i="6"/>
  <c r="M2948" i="6"/>
  <c r="N2948" i="6" s="1"/>
  <c r="K2949" i="6"/>
  <c r="L2949" i="6"/>
  <c r="M2949" i="6"/>
  <c r="N2949" i="6" s="1"/>
  <c r="K2950" i="6"/>
  <c r="L2950" i="6"/>
  <c r="M2950" i="6"/>
  <c r="N2950" i="6" s="1"/>
  <c r="K2951" i="6"/>
  <c r="L2951" i="6"/>
  <c r="M2951" i="6"/>
  <c r="N2951" i="6" s="1"/>
  <c r="K2952" i="6"/>
  <c r="L2952" i="6"/>
  <c r="M2952" i="6"/>
  <c r="N2952" i="6" s="1"/>
  <c r="K2953" i="6"/>
  <c r="L2953" i="6"/>
  <c r="M2953" i="6"/>
  <c r="N2953" i="6" s="1"/>
  <c r="K2954" i="6"/>
  <c r="L2954" i="6"/>
  <c r="M2954" i="6"/>
  <c r="N2954" i="6" s="1"/>
  <c r="K2955" i="6"/>
  <c r="L2955" i="6"/>
  <c r="M2955" i="6"/>
  <c r="N2955" i="6" s="1"/>
  <c r="K2956" i="6"/>
  <c r="L2956" i="6"/>
  <c r="M2956" i="6"/>
  <c r="N2956" i="6" s="1"/>
  <c r="K2957" i="6"/>
  <c r="L2957" i="6"/>
  <c r="M2957" i="6"/>
  <c r="N2957" i="6" s="1"/>
  <c r="K2958" i="6"/>
  <c r="L2958" i="6"/>
  <c r="M2958" i="6"/>
  <c r="N2958" i="6" s="1"/>
  <c r="K2959" i="6"/>
  <c r="L2959" i="6"/>
  <c r="M2959" i="6"/>
  <c r="N2959" i="6" s="1"/>
  <c r="K2960" i="6"/>
  <c r="L2960" i="6"/>
  <c r="M2960" i="6"/>
  <c r="N2960" i="6" s="1"/>
  <c r="K2961" i="6"/>
  <c r="L2961" i="6"/>
  <c r="M2961" i="6"/>
  <c r="N2961" i="6" s="1"/>
  <c r="K2962" i="6"/>
  <c r="L2962" i="6"/>
  <c r="M2962" i="6"/>
  <c r="N2962" i="6" s="1"/>
  <c r="K2963" i="6"/>
  <c r="L2963" i="6"/>
  <c r="M2963" i="6"/>
  <c r="N2963" i="6" s="1"/>
  <c r="K2964" i="6"/>
  <c r="L2964" i="6"/>
  <c r="M2964" i="6"/>
  <c r="N2964" i="6" s="1"/>
  <c r="K2965" i="6"/>
  <c r="L2965" i="6"/>
  <c r="M2965" i="6"/>
  <c r="N2965" i="6" s="1"/>
  <c r="K2966" i="6"/>
  <c r="L2966" i="6"/>
  <c r="M2966" i="6"/>
  <c r="N2966" i="6" s="1"/>
  <c r="K2967" i="6"/>
  <c r="L2967" i="6"/>
  <c r="M2967" i="6"/>
  <c r="N2967" i="6" s="1"/>
  <c r="K2968" i="6"/>
  <c r="L2968" i="6"/>
  <c r="M2968" i="6"/>
  <c r="N2968" i="6" s="1"/>
  <c r="K2969" i="6"/>
  <c r="L2969" i="6"/>
  <c r="M2969" i="6"/>
  <c r="N2969" i="6" s="1"/>
  <c r="K2970" i="6"/>
  <c r="L2970" i="6"/>
  <c r="M2970" i="6"/>
  <c r="N2970" i="6" s="1"/>
  <c r="K2971" i="6"/>
  <c r="L2971" i="6"/>
  <c r="M2971" i="6"/>
  <c r="N2971" i="6" s="1"/>
  <c r="K2972" i="6"/>
  <c r="L2972" i="6"/>
  <c r="M2972" i="6"/>
  <c r="N2972" i="6" s="1"/>
  <c r="K2973" i="6"/>
  <c r="L2973" i="6"/>
  <c r="M2973" i="6"/>
  <c r="N2973" i="6" s="1"/>
  <c r="K2974" i="6"/>
  <c r="L2974" i="6"/>
  <c r="M2974" i="6"/>
  <c r="N2974" i="6" s="1"/>
  <c r="K2975" i="6"/>
  <c r="L2975" i="6"/>
  <c r="M2975" i="6"/>
  <c r="N2975" i="6" s="1"/>
  <c r="K2976" i="6"/>
  <c r="L2976" i="6"/>
  <c r="M2976" i="6"/>
  <c r="N2976" i="6" s="1"/>
  <c r="K2977" i="6"/>
  <c r="L2977" i="6"/>
  <c r="M2977" i="6"/>
  <c r="N2977" i="6" s="1"/>
  <c r="K2978" i="6"/>
  <c r="L2978" i="6"/>
  <c r="M2978" i="6"/>
  <c r="N2978" i="6" s="1"/>
  <c r="K2979" i="6"/>
  <c r="L2979" i="6"/>
  <c r="M2979" i="6"/>
  <c r="N2979" i="6" s="1"/>
  <c r="K2980" i="6"/>
  <c r="L2980" i="6"/>
  <c r="M2980" i="6"/>
  <c r="N2980" i="6" s="1"/>
  <c r="K2981" i="6"/>
  <c r="L2981" i="6"/>
  <c r="M2981" i="6"/>
  <c r="N2981" i="6" s="1"/>
  <c r="K2982" i="6"/>
  <c r="L2982" i="6"/>
  <c r="M2982" i="6"/>
  <c r="N2982" i="6" s="1"/>
  <c r="K2983" i="6"/>
  <c r="L2983" i="6"/>
  <c r="M2983" i="6"/>
  <c r="N2983" i="6" s="1"/>
  <c r="K2984" i="6"/>
  <c r="L2984" i="6"/>
  <c r="M2984" i="6"/>
  <c r="N2984" i="6" s="1"/>
  <c r="K2985" i="6"/>
  <c r="L2985" i="6"/>
  <c r="M2985" i="6"/>
  <c r="N2985" i="6" s="1"/>
  <c r="K2986" i="6"/>
  <c r="L2986" i="6"/>
  <c r="M2986" i="6"/>
  <c r="N2986" i="6" s="1"/>
  <c r="K2987" i="6"/>
  <c r="L2987" i="6"/>
  <c r="M2987" i="6"/>
  <c r="N2987" i="6" s="1"/>
  <c r="K2988" i="6"/>
  <c r="L2988" i="6"/>
  <c r="M2988" i="6"/>
  <c r="N2988" i="6" s="1"/>
  <c r="K2989" i="6"/>
  <c r="L2989" i="6"/>
  <c r="M2989" i="6"/>
  <c r="N2989" i="6" s="1"/>
  <c r="K2990" i="6"/>
  <c r="L2990" i="6"/>
  <c r="M2990" i="6"/>
  <c r="N2990" i="6" s="1"/>
  <c r="K2991" i="6"/>
  <c r="L2991" i="6"/>
  <c r="M2991" i="6"/>
  <c r="N2991" i="6" s="1"/>
  <c r="K2992" i="6"/>
  <c r="L2992" i="6"/>
  <c r="M2992" i="6"/>
  <c r="N2992" i="6" s="1"/>
  <c r="K2993" i="6"/>
  <c r="L2993" i="6"/>
  <c r="M2993" i="6"/>
  <c r="N2993" i="6" s="1"/>
  <c r="K2994" i="6"/>
  <c r="L2994" i="6"/>
  <c r="M2994" i="6"/>
  <c r="N2994" i="6" s="1"/>
  <c r="K2995" i="6"/>
  <c r="L2995" i="6"/>
  <c r="M2995" i="6"/>
  <c r="N2995" i="6" s="1"/>
  <c r="K2996" i="6"/>
  <c r="L2996" i="6"/>
  <c r="M2996" i="6"/>
  <c r="N2996" i="6" s="1"/>
  <c r="K2997" i="6"/>
  <c r="L2997" i="6"/>
  <c r="M2997" i="6"/>
  <c r="N2997" i="6" s="1"/>
  <c r="K2998" i="6"/>
  <c r="L2998" i="6"/>
  <c r="M2998" i="6"/>
  <c r="N2998" i="6" s="1"/>
  <c r="K2999" i="6"/>
  <c r="L2999" i="6"/>
  <c r="M2999" i="6"/>
  <c r="N2999" i="6" s="1"/>
  <c r="K3000" i="6"/>
  <c r="L3000" i="6"/>
  <c r="M3000" i="6"/>
  <c r="N3000" i="6" s="1"/>
  <c r="K3001" i="6"/>
  <c r="L3001" i="6"/>
  <c r="M3001" i="6"/>
  <c r="N3001" i="6" s="1"/>
  <c r="K3002" i="6"/>
  <c r="L3002" i="6"/>
  <c r="M3002" i="6"/>
  <c r="N3002" i="6" s="1"/>
  <c r="K3003" i="6"/>
  <c r="L3003" i="6"/>
  <c r="M3003" i="6"/>
  <c r="N3003" i="6" s="1"/>
  <c r="K3004" i="6"/>
  <c r="L3004" i="6"/>
  <c r="M3004" i="6"/>
  <c r="N3004" i="6" s="1"/>
  <c r="K3005" i="6"/>
  <c r="L3005" i="6"/>
  <c r="M3005" i="6"/>
  <c r="N3005" i="6" s="1"/>
  <c r="K3006" i="6"/>
  <c r="L3006" i="6"/>
  <c r="M3006" i="6"/>
  <c r="N3006" i="6" s="1"/>
  <c r="K3007" i="6"/>
  <c r="L3007" i="6"/>
  <c r="M3007" i="6"/>
  <c r="N3007" i="6" s="1"/>
  <c r="K3008" i="6"/>
  <c r="L3008" i="6"/>
  <c r="M3008" i="6"/>
  <c r="N3008" i="6" s="1"/>
  <c r="K3009" i="6"/>
  <c r="L3009" i="6"/>
  <c r="M3009" i="6"/>
  <c r="N3009" i="6" s="1"/>
  <c r="K3010" i="6"/>
  <c r="L3010" i="6"/>
  <c r="M3010" i="6"/>
  <c r="N3010" i="6" s="1"/>
  <c r="K3011" i="6"/>
  <c r="L3011" i="6"/>
  <c r="M3011" i="6"/>
  <c r="N3011" i="6" s="1"/>
  <c r="K3012" i="6"/>
  <c r="L3012" i="6"/>
  <c r="M3012" i="6"/>
  <c r="N3012" i="6" s="1"/>
  <c r="K3013" i="6"/>
  <c r="L3013" i="6"/>
  <c r="M3013" i="6"/>
  <c r="N3013" i="6" s="1"/>
  <c r="K3014" i="6"/>
  <c r="L3014" i="6"/>
  <c r="M3014" i="6"/>
  <c r="N3014" i="6" s="1"/>
  <c r="K3015" i="6"/>
  <c r="L3015" i="6"/>
  <c r="M3015" i="6"/>
  <c r="N3015" i="6" s="1"/>
  <c r="K3016" i="6"/>
  <c r="L3016" i="6"/>
  <c r="M3016" i="6"/>
  <c r="N3016" i="6" s="1"/>
  <c r="K3017" i="6"/>
  <c r="L3017" i="6"/>
  <c r="M3017" i="6"/>
  <c r="N3017" i="6" s="1"/>
  <c r="K3018" i="6"/>
  <c r="L3018" i="6"/>
  <c r="M3018" i="6"/>
  <c r="N3018" i="6" s="1"/>
  <c r="K3019" i="6"/>
  <c r="L3019" i="6"/>
  <c r="M3019" i="6"/>
  <c r="N3019" i="6" s="1"/>
  <c r="K3020" i="6"/>
  <c r="L3020" i="6"/>
  <c r="M3020" i="6"/>
  <c r="N3020" i="6" s="1"/>
  <c r="K3021" i="6"/>
  <c r="L3021" i="6"/>
  <c r="M3021" i="6"/>
  <c r="N3021" i="6" s="1"/>
  <c r="K3022" i="6"/>
  <c r="L3022" i="6"/>
  <c r="M3022" i="6"/>
  <c r="N3022" i="6" s="1"/>
  <c r="K3023" i="6"/>
  <c r="L3023" i="6"/>
  <c r="M3023" i="6"/>
  <c r="N3023" i="6" s="1"/>
  <c r="K3024" i="6"/>
  <c r="L3024" i="6"/>
  <c r="M3024" i="6"/>
  <c r="N3024" i="6" s="1"/>
  <c r="K3025" i="6"/>
  <c r="L3025" i="6"/>
  <c r="M3025" i="6"/>
  <c r="N3025" i="6" s="1"/>
  <c r="K3026" i="6"/>
  <c r="L3026" i="6"/>
  <c r="M3026" i="6"/>
  <c r="N3026" i="6" s="1"/>
  <c r="K3027" i="6"/>
  <c r="L3027" i="6"/>
  <c r="M3027" i="6"/>
  <c r="N3027" i="6" s="1"/>
  <c r="K3028" i="6"/>
  <c r="L3028" i="6"/>
  <c r="M3028" i="6"/>
  <c r="N3028" i="6" s="1"/>
  <c r="K3029" i="6"/>
  <c r="L3029" i="6"/>
  <c r="M3029" i="6"/>
  <c r="N3029" i="6" s="1"/>
  <c r="K3030" i="6"/>
  <c r="L3030" i="6"/>
  <c r="M3030" i="6"/>
  <c r="N3030" i="6" s="1"/>
  <c r="K3031" i="6"/>
  <c r="L3031" i="6"/>
  <c r="M3031" i="6"/>
  <c r="N3031" i="6" s="1"/>
  <c r="K3032" i="6"/>
  <c r="L3032" i="6"/>
  <c r="M3032" i="6"/>
  <c r="N3032" i="6" s="1"/>
  <c r="K3033" i="6"/>
  <c r="L3033" i="6"/>
  <c r="M3033" i="6"/>
  <c r="N3033" i="6" s="1"/>
  <c r="K3034" i="6"/>
  <c r="L3034" i="6"/>
  <c r="M3034" i="6"/>
  <c r="N3034" i="6" s="1"/>
  <c r="K3035" i="6"/>
  <c r="L3035" i="6"/>
  <c r="M3035" i="6"/>
  <c r="N3035" i="6" s="1"/>
  <c r="K3036" i="6"/>
  <c r="L3036" i="6"/>
  <c r="M3036" i="6"/>
  <c r="N3036" i="6" s="1"/>
  <c r="K3037" i="6"/>
  <c r="L3037" i="6"/>
  <c r="M3037" i="6"/>
  <c r="N3037" i="6" s="1"/>
  <c r="K3038" i="6"/>
  <c r="L3038" i="6"/>
  <c r="M3038" i="6"/>
  <c r="N3038" i="6" s="1"/>
  <c r="K3039" i="6"/>
  <c r="L3039" i="6"/>
  <c r="M3039" i="6"/>
  <c r="N3039" i="6" s="1"/>
  <c r="K3040" i="6"/>
  <c r="L3040" i="6"/>
  <c r="M3040" i="6"/>
  <c r="N3040" i="6" s="1"/>
  <c r="K3041" i="6"/>
  <c r="L3041" i="6"/>
  <c r="M3041" i="6"/>
  <c r="N3041" i="6" s="1"/>
  <c r="K3042" i="6"/>
  <c r="L3042" i="6"/>
  <c r="M3042" i="6"/>
  <c r="N3042" i="6" s="1"/>
  <c r="K3043" i="6"/>
  <c r="L3043" i="6"/>
  <c r="M3043" i="6"/>
  <c r="N3043" i="6" s="1"/>
  <c r="K3044" i="6"/>
  <c r="L3044" i="6"/>
  <c r="M3044" i="6"/>
  <c r="N3044" i="6" s="1"/>
  <c r="K3045" i="6"/>
  <c r="L3045" i="6"/>
  <c r="M3045" i="6"/>
  <c r="N3045" i="6" s="1"/>
  <c r="K3046" i="6"/>
  <c r="L3046" i="6"/>
  <c r="M3046" i="6"/>
  <c r="N3046" i="6" s="1"/>
  <c r="K3047" i="6"/>
  <c r="L3047" i="6"/>
  <c r="M3047" i="6"/>
  <c r="N3047" i="6" s="1"/>
  <c r="K3048" i="6"/>
  <c r="L3048" i="6"/>
  <c r="M3048" i="6"/>
  <c r="N3048" i="6" s="1"/>
  <c r="K3049" i="6"/>
  <c r="L3049" i="6"/>
  <c r="M3049" i="6"/>
  <c r="N3049" i="6" s="1"/>
  <c r="K3050" i="6"/>
  <c r="L3050" i="6"/>
  <c r="M3050" i="6"/>
  <c r="N3050" i="6" s="1"/>
  <c r="K3051" i="6"/>
  <c r="L3051" i="6"/>
  <c r="M3051" i="6"/>
  <c r="N3051" i="6" s="1"/>
  <c r="K3052" i="6"/>
  <c r="L3052" i="6"/>
  <c r="M3052" i="6"/>
  <c r="N3052" i="6" s="1"/>
  <c r="K3053" i="6"/>
  <c r="L3053" i="6"/>
  <c r="M3053" i="6"/>
  <c r="N3053" i="6" s="1"/>
  <c r="K3054" i="6"/>
  <c r="L3054" i="6"/>
  <c r="M3054" i="6"/>
  <c r="N3054" i="6" s="1"/>
  <c r="K3055" i="6"/>
  <c r="L3055" i="6"/>
  <c r="M3055" i="6"/>
  <c r="N3055" i="6" s="1"/>
  <c r="K3056" i="6"/>
  <c r="L3056" i="6"/>
  <c r="M3056" i="6"/>
  <c r="N3056" i="6" s="1"/>
  <c r="K3057" i="6"/>
  <c r="L3057" i="6"/>
  <c r="M3057" i="6"/>
  <c r="N3057" i="6" s="1"/>
  <c r="K3058" i="6"/>
  <c r="L3058" i="6"/>
  <c r="M3058" i="6"/>
  <c r="N3058" i="6" s="1"/>
  <c r="K3059" i="6"/>
  <c r="L3059" i="6"/>
  <c r="M3059" i="6"/>
  <c r="N3059" i="6" s="1"/>
  <c r="K3060" i="6"/>
  <c r="L3060" i="6"/>
  <c r="M3060" i="6"/>
  <c r="N3060" i="6" s="1"/>
  <c r="K3061" i="6"/>
  <c r="L3061" i="6"/>
  <c r="M3061" i="6"/>
  <c r="N3061" i="6" s="1"/>
  <c r="K3062" i="6"/>
  <c r="L3062" i="6"/>
  <c r="M3062" i="6"/>
  <c r="N3062" i="6" s="1"/>
  <c r="K3063" i="6"/>
  <c r="L3063" i="6"/>
  <c r="M3063" i="6"/>
  <c r="N3063" i="6" s="1"/>
  <c r="K3064" i="6"/>
  <c r="L3064" i="6"/>
  <c r="M3064" i="6"/>
  <c r="N3064" i="6" s="1"/>
  <c r="K3065" i="6"/>
  <c r="L3065" i="6"/>
  <c r="M3065" i="6"/>
  <c r="N3065" i="6" s="1"/>
  <c r="K3066" i="6"/>
  <c r="L3066" i="6"/>
  <c r="M3066" i="6"/>
  <c r="N3066" i="6" s="1"/>
  <c r="K3067" i="6"/>
  <c r="L3067" i="6"/>
  <c r="M3067" i="6"/>
  <c r="N3067" i="6" s="1"/>
  <c r="K3068" i="6"/>
  <c r="L3068" i="6"/>
  <c r="M3068" i="6"/>
  <c r="N3068" i="6" s="1"/>
  <c r="K3069" i="6"/>
  <c r="L3069" i="6"/>
  <c r="M3069" i="6"/>
  <c r="N3069" i="6" s="1"/>
  <c r="K3070" i="6"/>
  <c r="L3070" i="6"/>
  <c r="M3070" i="6"/>
  <c r="N3070" i="6" s="1"/>
  <c r="K3071" i="6"/>
  <c r="L3071" i="6"/>
  <c r="M3071" i="6"/>
  <c r="N3071" i="6" s="1"/>
  <c r="K3072" i="6"/>
  <c r="L3072" i="6"/>
  <c r="M3072" i="6"/>
  <c r="N3072" i="6" s="1"/>
  <c r="K3073" i="6"/>
  <c r="L3073" i="6"/>
  <c r="M3073" i="6"/>
  <c r="N3073" i="6" s="1"/>
  <c r="K3074" i="6"/>
  <c r="L3074" i="6"/>
  <c r="M3074" i="6"/>
  <c r="N3074" i="6" s="1"/>
  <c r="K3075" i="6"/>
  <c r="L3075" i="6"/>
  <c r="M3075" i="6"/>
  <c r="N3075" i="6" s="1"/>
  <c r="K3076" i="6"/>
  <c r="L3076" i="6"/>
  <c r="M3076" i="6"/>
  <c r="N3076" i="6" s="1"/>
  <c r="K3077" i="6"/>
  <c r="L3077" i="6"/>
  <c r="M3077" i="6"/>
  <c r="N3077" i="6" s="1"/>
  <c r="K3078" i="6"/>
  <c r="L3078" i="6"/>
  <c r="M3078" i="6"/>
  <c r="N3078" i="6" s="1"/>
  <c r="K3079" i="6"/>
  <c r="L3079" i="6"/>
  <c r="M3079" i="6"/>
  <c r="N3079" i="6" s="1"/>
  <c r="K3080" i="6"/>
  <c r="L3080" i="6"/>
  <c r="M3080" i="6"/>
  <c r="N3080" i="6" s="1"/>
  <c r="K3081" i="6"/>
  <c r="L3081" i="6"/>
  <c r="M3081" i="6"/>
  <c r="N3081" i="6" s="1"/>
  <c r="K3082" i="6"/>
  <c r="L3082" i="6"/>
  <c r="M3082" i="6"/>
  <c r="N3082" i="6" s="1"/>
  <c r="K3083" i="6"/>
  <c r="L3083" i="6"/>
  <c r="M3083" i="6"/>
  <c r="N3083" i="6" s="1"/>
  <c r="K3084" i="6"/>
  <c r="L3084" i="6"/>
  <c r="M3084" i="6"/>
  <c r="N3084" i="6" s="1"/>
  <c r="K3085" i="6"/>
  <c r="L3085" i="6"/>
  <c r="M3085" i="6"/>
  <c r="N3085" i="6" s="1"/>
  <c r="K3086" i="6"/>
  <c r="L3086" i="6"/>
  <c r="M3086" i="6"/>
  <c r="N3086" i="6" s="1"/>
  <c r="K3087" i="6"/>
  <c r="L3087" i="6"/>
  <c r="M3087" i="6"/>
  <c r="N3087" i="6" s="1"/>
  <c r="K3088" i="6"/>
  <c r="L3088" i="6"/>
  <c r="M3088" i="6"/>
  <c r="N3088" i="6" s="1"/>
  <c r="K3089" i="6"/>
  <c r="L3089" i="6"/>
  <c r="M3089" i="6"/>
  <c r="N3089" i="6" s="1"/>
  <c r="K3090" i="6"/>
  <c r="L3090" i="6"/>
  <c r="M3090" i="6"/>
  <c r="N3090" i="6" s="1"/>
  <c r="K3091" i="6"/>
  <c r="L3091" i="6"/>
  <c r="M3091" i="6"/>
  <c r="N3091" i="6" s="1"/>
  <c r="K3092" i="6"/>
  <c r="L3092" i="6"/>
  <c r="M3092" i="6"/>
  <c r="N3092" i="6" s="1"/>
  <c r="K3093" i="6"/>
  <c r="L3093" i="6"/>
  <c r="M3093" i="6"/>
  <c r="N3093" i="6" s="1"/>
  <c r="K3094" i="6"/>
  <c r="L3094" i="6"/>
  <c r="M3094" i="6"/>
  <c r="N3094" i="6" s="1"/>
  <c r="K3095" i="6"/>
  <c r="L3095" i="6"/>
  <c r="M3095" i="6"/>
  <c r="N3095" i="6" s="1"/>
  <c r="K3096" i="6"/>
  <c r="L3096" i="6"/>
  <c r="M3096" i="6"/>
  <c r="N3096" i="6" s="1"/>
  <c r="K3097" i="6"/>
  <c r="L3097" i="6"/>
  <c r="M3097" i="6"/>
  <c r="N3097" i="6" s="1"/>
  <c r="K3098" i="6"/>
  <c r="L3098" i="6"/>
  <c r="M3098" i="6"/>
  <c r="N3098" i="6" s="1"/>
  <c r="K3099" i="6"/>
  <c r="L3099" i="6"/>
  <c r="M3099" i="6"/>
  <c r="N3099" i="6" s="1"/>
  <c r="K3100" i="6"/>
  <c r="L3100" i="6"/>
  <c r="M3100" i="6"/>
  <c r="N3100" i="6" s="1"/>
  <c r="K3101" i="6"/>
  <c r="L3101" i="6"/>
  <c r="M3101" i="6"/>
  <c r="N3101" i="6" s="1"/>
  <c r="K3102" i="6"/>
  <c r="L3102" i="6"/>
  <c r="M3102" i="6"/>
  <c r="N3102" i="6" s="1"/>
  <c r="K3103" i="6"/>
  <c r="L3103" i="6"/>
  <c r="M3103" i="6"/>
  <c r="N3103" i="6" s="1"/>
  <c r="K3104" i="6"/>
  <c r="L3104" i="6"/>
  <c r="M3104" i="6"/>
  <c r="N3104" i="6" s="1"/>
  <c r="K3105" i="6"/>
  <c r="L3105" i="6"/>
  <c r="M3105" i="6"/>
  <c r="N3105" i="6" s="1"/>
  <c r="K3106" i="6"/>
  <c r="L3106" i="6"/>
  <c r="M3106" i="6"/>
  <c r="N3106" i="6" s="1"/>
  <c r="K3107" i="6"/>
  <c r="L3107" i="6"/>
  <c r="M3107" i="6"/>
  <c r="N3107" i="6" s="1"/>
  <c r="K3108" i="6"/>
  <c r="L3108" i="6"/>
  <c r="M3108" i="6"/>
  <c r="N3108" i="6" s="1"/>
  <c r="K3109" i="6"/>
  <c r="L3109" i="6"/>
  <c r="M3109" i="6"/>
  <c r="N3109" i="6" s="1"/>
  <c r="K3110" i="6"/>
  <c r="L3110" i="6"/>
  <c r="M3110" i="6"/>
  <c r="N3110" i="6" s="1"/>
  <c r="K3111" i="6"/>
  <c r="L3111" i="6"/>
  <c r="M3111" i="6"/>
  <c r="N3111" i="6" s="1"/>
  <c r="K3112" i="6"/>
  <c r="L3112" i="6"/>
  <c r="M3112" i="6"/>
  <c r="N3112" i="6" s="1"/>
  <c r="K3113" i="6"/>
  <c r="L3113" i="6"/>
  <c r="M3113" i="6"/>
  <c r="N3113" i="6" s="1"/>
  <c r="K3114" i="6"/>
  <c r="L3114" i="6"/>
  <c r="M3114" i="6"/>
  <c r="N3114" i="6" s="1"/>
  <c r="K3115" i="6"/>
  <c r="L3115" i="6"/>
  <c r="M3115" i="6"/>
  <c r="N3115" i="6" s="1"/>
  <c r="K3116" i="6"/>
  <c r="L3116" i="6"/>
  <c r="M3116" i="6"/>
  <c r="N3116" i="6" s="1"/>
  <c r="K3117" i="6"/>
  <c r="L3117" i="6"/>
  <c r="M3117" i="6"/>
  <c r="N3117" i="6" s="1"/>
  <c r="K3118" i="6"/>
  <c r="L3118" i="6"/>
  <c r="M3118" i="6"/>
  <c r="N3118" i="6" s="1"/>
  <c r="K3119" i="6"/>
  <c r="L3119" i="6"/>
  <c r="M3119" i="6"/>
  <c r="N3119" i="6" s="1"/>
  <c r="K3120" i="6"/>
  <c r="L3120" i="6"/>
  <c r="M3120" i="6"/>
  <c r="N3120" i="6" s="1"/>
  <c r="K3121" i="6"/>
  <c r="L3121" i="6"/>
  <c r="M3121" i="6"/>
  <c r="N3121" i="6" s="1"/>
  <c r="K3122" i="6"/>
  <c r="L3122" i="6"/>
  <c r="M3122" i="6"/>
  <c r="N3122" i="6" s="1"/>
  <c r="K3123" i="6"/>
  <c r="L3123" i="6"/>
  <c r="M3123" i="6"/>
  <c r="N3123" i="6" s="1"/>
  <c r="K3124" i="6"/>
  <c r="L3124" i="6"/>
  <c r="M3124" i="6"/>
  <c r="N3124" i="6" s="1"/>
  <c r="K3125" i="6"/>
  <c r="L3125" i="6"/>
  <c r="M3125" i="6"/>
  <c r="N3125" i="6" s="1"/>
  <c r="K3126" i="6"/>
  <c r="L3126" i="6"/>
  <c r="M3126" i="6"/>
  <c r="N3126" i="6" s="1"/>
  <c r="K3127" i="6"/>
  <c r="L3127" i="6"/>
  <c r="M3127" i="6"/>
  <c r="N3127" i="6" s="1"/>
  <c r="K3128" i="6"/>
  <c r="L3128" i="6"/>
  <c r="M3128" i="6"/>
  <c r="N3128" i="6" s="1"/>
  <c r="K3129" i="6"/>
  <c r="L3129" i="6"/>
  <c r="M3129" i="6"/>
  <c r="N3129" i="6" s="1"/>
  <c r="K3130" i="6"/>
  <c r="L3130" i="6"/>
  <c r="M3130" i="6"/>
  <c r="N3130" i="6" s="1"/>
  <c r="K3131" i="6"/>
  <c r="L3131" i="6"/>
  <c r="M3131" i="6"/>
  <c r="N3131" i="6" s="1"/>
  <c r="K3132" i="6"/>
  <c r="L3132" i="6"/>
  <c r="M3132" i="6"/>
  <c r="N3132" i="6" s="1"/>
  <c r="K3133" i="6"/>
  <c r="L3133" i="6"/>
  <c r="M3133" i="6"/>
  <c r="N3133" i="6" s="1"/>
  <c r="K3134" i="6"/>
  <c r="L3134" i="6"/>
  <c r="M3134" i="6"/>
  <c r="N3134" i="6" s="1"/>
  <c r="K3135" i="6"/>
  <c r="L3135" i="6"/>
  <c r="M3135" i="6"/>
  <c r="N3135" i="6" s="1"/>
  <c r="K3136" i="6"/>
  <c r="L3136" i="6"/>
  <c r="M3136" i="6"/>
  <c r="N3136" i="6" s="1"/>
  <c r="K3137" i="6"/>
  <c r="L3137" i="6"/>
  <c r="M3137" i="6"/>
  <c r="N3137" i="6" s="1"/>
  <c r="K3138" i="6"/>
  <c r="L3138" i="6"/>
  <c r="M3138" i="6"/>
  <c r="N3138" i="6" s="1"/>
  <c r="K3139" i="6"/>
  <c r="L3139" i="6"/>
  <c r="M3139" i="6"/>
  <c r="N3139" i="6" s="1"/>
  <c r="K3140" i="6"/>
  <c r="L3140" i="6"/>
  <c r="M3140" i="6"/>
  <c r="N3140" i="6" s="1"/>
  <c r="K3141" i="6"/>
  <c r="L3141" i="6"/>
  <c r="M3141" i="6"/>
  <c r="N3141" i="6" s="1"/>
  <c r="K3142" i="6"/>
  <c r="L3142" i="6"/>
  <c r="M3142" i="6"/>
  <c r="N3142" i="6" s="1"/>
  <c r="K3143" i="6"/>
  <c r="L3143" i="6"/>
  <c r="M3143" i="6"/>
  <c r="N3143" i="6" s="1"/>
  <c r="K3144" i="6"/>
  <c r="L3144" i="6"/>
  <c r="M3144" i="6"/>
  <c r="N3144" i="6" s="1"/>
  <c r="K3145" i="6"/>
  <c r="L3145" i="6"/>
  <c r="M3145" i="6"/>
  <c r="N3145" i="6" s="1"/>
  <c r="K3146" i="6"/>
  <c r="L3146" i="6"/>
  <c r="M3146" i="6"/>
  <c r="N3146" i="6" s="1"/>
  <c r="K3147" i="6"/>
  <c r="L3147" i="6"/>
  <c r="M3147" i="6"/>
  <c r="N3147" i="6" s="1"/>
  <c r="K3148" i="6"/>
  <c r="L3148" i="6"/>
  <c r="M3148" i="6"/>
  <c r="N3148" i="6" s="1"/>
  <c r="K3149" i="6"/>
  <c r="L3149" i="6"/>
  <c r="M3149" i="6"/>
  <c r="N3149" i="6" s="1"/>
  <c r="K3150" i="6"/>
  <c r="L3150" i="6"/>
  <c r="M3150" i="6"/>
  <c r="N3150" i="6" s="1"/>
  <c r="K3151" i="6"/>
  <c r="L3151" i="6"/>
  <c r="M3151" i="6"/>
  <c r="N3151" i="6" s="1"/>
  <c r="K3152" i="6"/>
  <c r="L3152" i="6"/>
  <c r="M3152" i="6"/>
  <c r="N3152" i="6" s="1"/>
  <c r="K3153" i="6"/>
  <c r="L3153" i="6"/>
  <c r="M3153" i="6"/>
  <c r="N3153" i="6" s="1"/>
  <c r="K3154" i="6"/>
  <c r="L3154" i="6"/>
  <c r="M3154" i="6"/>
  <c r="N3154" i="6" s="1"/>
  <c r="K3155" i="6"/>
  <c r="L3155" i="6"/>
  <c r="M3155" i="6"/>
  <c r="N3155" i="6" s="1"/>
  <c r="K3156" i="6"/>
  <c r="L3156" i="6"/>
  <c r="M3156" i="6"/>
  <c r="N3156" i="6" s="1"/>
  <c r="K3157" i="6"/>
  <c r="L3157" i="6"/>
  <c r="M3157" i="6"/>
  <c r="N3157" i="6" s="1"/>
  <c r="K3158" i="6"/>
  <c r="L3158" i="6"/>
  <c r="M3158" i="6"/>
  <c r="N3158" i="6" s="1"/>
  <c r="K3159" i="6"/>
  <c r="L3159" i="6"/>
  <c r="M3159" i="6"/>
  <c r="N3159" i="6" s="1"/>
  <c r="K3160" i="6"/>
  <c r="L3160" i="6"/>
  <c r="M3160" i="6"/>
  <c r="N3160" i="6" s="1"/>
  <c r="K3161" i="6"/>
  <c r="L3161" i="6"/>
  <c r="M3161" i="6"/>
  <c r="N3161" i="6" s="1"/>
  <c r="K3162" i="6"/>
  <c r="L3162" i="6"/>
  <c r="M3162" i="6"/>
  <c r="N3162" i="6" s="1"/>
  <c r="K3163" i="6"/>
  <c r="L3163" i="6"/>
  <c r="M3163" i="6"/>
  <c r="N3163" i="6" s="1"/>
  <c r="K3164" i="6"/>
  <c r="L3164" i="6"/>
  <c r="M3164" i="6"/>
  <c r="N3164" i="6" s="1"/>
  <c r="K3165" i="6"/>
  <c r="L3165" i="6"/>
  <c r="M3165" i="6"/>
  <c r="N3165" i="6" s="1"/>
  <c r="K3166" i="6"/>
  <c r="L3166" i="6"/>
  <c r="M3166" i="6"/>
  <c r="N3166" i="6" s="1"/>
  <c r="K3167" i="6"/>
  <c r="L3167" i="6"/>
  <c r="M3167" i="6"/>
  <c r="N3167" i="6" s="1"/>
  <c r="K3168" i="6"/>
  <c r="L3168" i="6"/>
  <c r="M3168" i="6"/>
  <c r="N3168" i="6" s="1"/>
  <c r="K3169" i="6"/>
  <c r="L3169" i="6"/>
  <c r="M3169" i="6"/>
  <c r="N3169" i="6" s="1"/>
  <c r="K3170" i="6"/>
  <c r="L3170" i="6"/>
  <c r="M3170" i="6"/>
  <c r="N3170" i="6" s="1"/>
  <c r="K3171" i="6"/>
  <c r="L3171" i="6"/>
  <c r="M3171" i="6"/>
  <c r="N3171" i="6" s="1"/>
  <c r="K3172" i="6"/>
  <c r="L3172" i="6"/>
  <c r="M3172" i="6"/>
  <c r="N3172" i="6" s="1"/>
  <c r="K3173" i="6"/>
  <c r="L3173" i="6"/>
  <c r="M3173" i="6"/>
  <c r="N3173" i="6" s="1"/>
  <c r="K3174" i="6"/>
  <c r="L3174" i="6"/>
  <c r="M3174" i="6"/>
  <c r="N3174" i="6" s="1"/>
  <c r="K3175" i="6"/>
  <c r="L3175" i="6"/>
  <c r="M3175" i="6"/>
  <c r="N3175" i="6" s="1"/>
  <c r="K3176" i="6"/>
  <c r="L3176" i="6"/>
  <c r="M3176" i="6"/>
  <c r="N3176" i="6" s="1"/>
  <c r="K3177" i="6"/>
  <c r="L3177" i="6"/>
  <c r="M3177" i="6"/>
  <c r="N3177" i="6" s="1"/>
  <c r="K3178" i="6"/>
  <c r="L3178" i="6"/>
  <c r="M3178" i="6"/>
  <c r="N3178" i="6"/>
  <c r="K3179" i="6"/>
  <c r="L3179" i="6"/>
  <c r="M3179" i="6"/>
  <c r="N3179" i="6" s="1"/>
  <c r="K3180" i="6"/>
  <c r="L3180" i="6"/>
  <c r="M3180" i="6"/>
  <c r="N3180" i="6"/>
  <c r="K3181" i="6"/>
  <c r="L3181" i="6"/>
  <c r="M3181" i="6"/>
  <c r="N3181" i="6" s="1"/>
  <c r="K3182" i="6"/>
  <c r="L3182" i="6"/>
  <c r="M3182" i="6"/>
  <c r="N3182" i="6"/>
  <c r="K3183" i="6"/>
  <c r="L3183" i="6"/>
  <c r="M3183" i="6"/>
  <c r="N3183" i="6" s="1"/>
  <c r="K3184" i="6"/>
  <c r="L3184" i="6"/>
  <c r="M3184" i="6"/>
  <c r="N3184" i="6" s="1"/>
  <c r="K3185" i="6"/>
  <c r="L3185" i="6"/>
  <c r="M3185" i="6"/>
  <c r="N3185" i="6" s="1"/>
  <c r="K3186" i="6"/>
  <c r="L3186" i="6"/>
  <c r="M3186" i="6"/>
  <c r="N3186" i="6" s="1"/>
  <c r="K3187" i="6"/>
  <c r="L3187" i="6"/>
  <c r="M3187" i="6"/>
  <c r="N3187" i="6" s="1"/>
  <c r="K3188" i="6"/>
  <c r="L3188" i="6"/>
  <c r="M3188" i="6"/>
  <c r="N3188" i="6" s="1"/>
  <c r="K3189" i="6"/>
  <c r="L3189" i="6"/>
  <c r="M3189" i="6"/>
  <c r="N3189" i="6" s="1"/>
  <c r="K3190" i="6"/>
  <c r="L3190" i="6"/>
  <c r="M3190" i="6"/>
  <c r="N3190" i="6"/>
  <c r="K3191" i="6"/>
  <c r="L3191" i="6"/>
  <c r="M3191" i="6"/>
  <c r="N3191" i="6" s="1"/>
  <c r="K3192" i="6"/>
  <c r="L3192" i="6"/>
  <c r="M3192" i="6"/>
  <c r="N3192" i="6" s="1"/>
  <c r="K3193" i="6"/>
  <c r="L3193" i="6"/>
  <c r="M3193" i="6"/>
  <c r="N3193" i="6" s="1"/>
  <c r="K3194" i="6"/>
  <c r="L3194" i="6"/>
  <c r="M3194" i="6"/>
  <c r="N3194" i="6"/>
  <c r="K3195" i="6"/>
  <c r="L3195" i="6"/>
  <c r="M3195" i="6"/>
  <c r="N3195" i="6" s="1"/>
  <c r="K3196" i="6"/>
  <c r="L3196" i="6"/>
  <c r="M3196" i="6"/>
  <c r="N3196" i="6"/>
  <c r="K3197" i="6"/>
  <c r="L3197" i="6"/>
  <c r="M3197" i="6"/>
  <c r="N3197" i="6" s="1"/>
  <c r="K3198" i="6"/>
  <c r="L3198" i="6"/>
  <c r="M3198" i="6"/>
  <c r="N3198" i="6"/>
  <c r="K3199" i="6"/>
  <c r="L3199" i="6"/>
  <c r="M3199" i="6"/>
  <c r="N3199" i="6" s="1"/>
  <c r="K3200" i="6"/>
  <c r="L3200" i="6"/>
  <c r="M3200" i="6"/>
  <c r="N3200" i="6"/>
  <c r="K3201" i="6"/>
  <c r="L3201" i="6"/>
  <c r="M3201" i="6"/>
  <c r="N3201" i="6" s="1"/>
  <c r="K3202" i="6"/>
  <c r="L3202" i="6"/>
  <c r="M3202" i="6"/>
  <c r="N3202" i="6"/>
  <c r="K3203" i="6"/>
  <c r="L3203" i="6"/>
  <c r="M3203" i="6"/>
  <c r="N3203" i="6" s="1"/>
  <c r="K3204" i="6"/>
  <c r="L3204" i="6"/>
  <c r="M3204" i="6"/>
  <c r="N3204" i="6"/>
  <c r="K3205" i="6"/>
  <c r="L3205" i="6"/>
  <c r="M3205" i="6"/>
  <c r="N3205" i="6" s="1"/>
  <c r="K3206" i="6"/>
  <c r="L3206" i="6"/>
  <c r="M3206" i="6"/>
  <c r="N3206" i="6"/>
  <c r="K3207" i="6"/>
  <c r="L3207" i="6"/>
  <c r="M3207" i="6"/>
  <c r="N3207" i="6" s="1"/>
  <c r="K3208" i="6"/>
  <c r="L3208" i="6"/>
  <c r="M3208" i="6"/>
  <c r="N3208" i="6"/>
  <c r="K3209" i="6"/>
  <c r="L3209" i="6"/>
  <c r="M3209" i="6"/>
  <c r="N3209" i="6" s="1"/>
  <c r="K3210" i="6"/>
  <c r="L3210" i="6"/>
  <c r="M3210" i="6"/>
  <c r="N3210" i="6"/>
  <c r="K3211" i="6"/>
  <c r="L3211" i="6"/>
  <c r="M3211" i="6"/>
  <c r="N3211" i="6" s="1"/>
  <c r="K3212" i="6"/>
  <c r="L3212" i="6"/>
  <c r="M3212" i="6"/>
  <c r="N3212" i="6"/>
  <c r="K3213" i="6"/>
  <c r="L3213" i="6"/>
  <c r="M3213" i="6"/>
  <c r="N3213" i="6" s="1"/>
  <c r="K3214" i="6"/>
  <c r="L3214" i="6"/>
  <c r="M3214" i="6"/>
  <c r="N3214" i="6"/>
  <c r="K3215" i="6"/>
  <c r="L3215" i="6"/>
  <c r="M3215" i="6"/>
  <c r="N3215" i="6" s="1"/>
  <c r="K3216" i="6"/>
  <c r="L3216" i="6"/>
  <c r="M3216" i="6"/>
  <c r="N3216" i="6"/>
  <c r="K3217" i="6"/>
  <c r="L3217" i="6"/>
  <c r="M3217" i="6"/>
  <c r="N3217" i="6" s="1"/>
  <c r="K3218" i="6"/>
  <c r="L3218" i="6"/>
  <c r="M3218" i="6"/>
  <c r="N3218" i="6"/>
  <c r="K3219" i="6"/>
  <c r="L3219" i="6"/>
  <c r="M3219" i="6"/>
  <c r="N3219" i="6" s="1"/>
  <c r="K3220" i="6"/>
  <c r="L3220" i="6"/>
  <c r="M3220" i="6"/>
  <c r="N3220" i="6"/>
  <c r="K3221" i="6"/>
  <c r="L3221" i="6"/>
  <c r="M3221" i="6"/>
  <c r="N3221" i="6" s="1"/>
  <c r="K3222" i="6"/>
  <c r="L3222" i="6"/>
  <c r="M3222" i="6"/>
  <c r="N3222" i="6"/>
  <c r="K3223" i="6"/>
  <c r="L3223" i="6"/>
  <c r="M3223" i="6"/>
  <c r="N3223" i="6" s="1"/>
  <c r="K3224" i="6"/>
  <c r="L3224" i="6"/>
  <c r="M3224" i="6"/>
  <c r="N3224" i="6"/>
  <c r="K3225" i="6"/>
  <c r="L3225" i="6"/>
  <c r="M3225" i="6"/>
  <c r="N3225" i="6" s="1"/>
  <c r="K3226" i="6"/>
  <c r="L3226" i="6"/>
  <c r="M3226" i="6"/>
  <c r="N3226" i="6"/>
  <c r="K3227" i="6"/>
  <c r="L3227" i="6"/>
  <c r="M3227" i="6"/>
  <c r="N3227" i="6" s="1"/>
  <c r="K3228" i="6"/>
  <c r="L3228" i="6"/>
  <c r="M3228" i="6"/>
  <c r="N3228" i="6"/>
  <c r="K3229" i="6"/>
  <c r="L3229" i="6"/>
  <c r="M3229" i="6"/>
  <c r="N3229" i="6" s="1"/>
  <c r="K3230" i="6"/>
  <c r="L3230" i="6"/>
  <c r="M3230" i="6"/>
  <c r="N3230" i="6"/>
  <c r="K3231" i="6"/>
  <c r="L3231" i="6"/>
  <c r="M3231" i="6"/>
  <c r="N3231" i="6" s="1"/>
  <c r="K3232" i="6"/>
  <c r="L3232" i="6"/>
  <c r="M3232" i="6"/>
  <c r="N3232" i="6"/>
  <c r="K3233" i="6"/>
  <c r="L3233" i="6"/>
  <c r="M3233" i="6"/>
  <c r="N3233" i="6" s="1"/>
  <c r="K3234" i="6"/>
  <c r="L3234" i="6"/>
  <c r="M3234" i="6"/>
  <c r="N3234" i="6"/>
  <c r="K3235" i="6"/>
  <c r="L3235" i="6"/>
  <c r="M3235" i="6"/>
  <c r="N3235" i="6" s="1"/>
  <c r="K3236" i="6"/>
  <c r="L3236" i="6"/>
  <c r="M3236" i="6"/>
  <c r="N3236" i="6"/>
  <c r="K3237" i="6"/>
  <c r="L3237" i="6"/>
  <c r="M3237" i="6"/>
  <c r="N3237" i="6" s="1"/>
  <c r="K3238" i="6"/>
  <c r="L3238" i="6"/>
  <c r="M3238" i="6"/>
  <c r="N3238" i="6"/>
  <c r="K3239" i="6"/>
  <c r="L3239" i="6"/>
  <c r="M3239" i="6"/>
  <c r="N3239" i="6" s="1"/>
  <c r="K3240" i="6"/>
  <c r="L3240" i="6"/>
  <c r="M3240" i="6"/>
  <c r="N3240" i="6"/>
  <c r="K3241" i="6"/>
  <c r="L3241" i="6"/>
  <c r="M3241" i="6"/>
  <c r="N3241" i="6" s="1"/>
  <c r="K3242" i="6"/>
  <c r="L3242" i="6"/>
  <c r="M3242" i="6"/>
  <c r="N3242" i="6"/>
  <c r="K3243" i="6"/>
  <c r="L3243" i="6"/>
  <c r="M3243" i="6"/>
  <c r="N3243" i="6" s="1"/>
  <c r="K3244" i="6"/>
  <c r="L3244" i="6"/>
  <c r="M3244" i="6"/>
  <c r="N3244" i="6"/>
  <c r="K3245" i="6"/>
  <c r="L3245" i="6"/>
  <c r="M3245" i="6"/>
  <c r="N3245" i="6" s="1"/>
  <c r="K3246" i="6"/>
  <c r="L3246" i="6"/>
  <c r="M3246" i="6"/>
  <c r="N3246" i="6"/>
  <c r="K3247" i="6"/>
  <c r="L3247" i="6"/>
  <c r="M3247" i="6"/>
  <c r="N3247" i="6" s="1"/>
  <c r="K3248" i="6"/>
  <c r="L3248" i="6"/>
  <c r="M3248" i="6"/>
  <c r="N3248" i="6"/>
  <c r="K3249" i="6"/>
  <c r="L3249" i="6"/>
  <c r="M3249" i="6"/>
  <c r="N3249" i="6" s="1"/>
  <c r="K3250" i="6"/>
  <c r="L3250" i="6"/>
  <c r="M3250" i="6"/>
  <c r="N3250" i="6"/>
  <c r="K3251" i="6"/>
  <c r="L3251" i="6"/>
  <c r="M3251" i="6"/>
  <c r="N3251" i="6" s="1"/>
  <c r="K3252" i="6"/>
  <c r="L3252" i="6"/>
  <c r="M3252" i="6"/>
  <c r="N3252" i="6"/>
  <c r="K3253" i="6"/>
  <c r="L3253" i="6"/>
  <c r="M3253" i="6"/>
  <c r="N3253" i="6" s="1"/>
  <c r="K3254" i="6"/>
  <c r="L3254" i="6"/>
  <c r="M3254" i="6"/>
  <c r="N3254" i="6"/>
  <c r="K3255" i="6"/>
  <c r="L3255" i="6"/>
  <c r="M3255" i="6"/>
  <c r="N3255" i="6" s="1"/>
  <c r="K3256" i="6"/>
  <c r="L3256" i="6"/>
  <c r="M3256" i="6"/>
  <c r="N3256" i="6"/>
  <c r="K3257" i="6"/>
  <c r="L3257" i="6"/>
  <c r="M3257" i="6"/>
  <c r="N3257" i="6" s="1"/>
  <c r="K3258" i="6"/>
  <c r="L3258" i="6"/>
  <c r="M3258" i="6"/>
  <c r="N3258" i="6"/>
  <c r="K3259" i="6"/>
  <c r="L3259" i="6"/>
  <c r="M3259" i="6"/>
  <c r="N3259" i="6" s="1"/>
  <c r="K3260" i="6"/>
  <c r="L3260" i="6"/>
  <c r="M3260" i="6"/>
  <c r="N3260" i="6"/>
  <c r="K3261" i="6"/>
  <c r="L3261" i="6"/>
  <c r="M3261" i="6"/>
  <c r="N3261" i="6" s="1"/>
  <c r="K3262" i="6"/>
  <c r="L3262" i="6"/>
  <c r="M3262" i="6"/>
  <c r="N3262" i="6"/>
  <c r="K3263" i="6"/>
  <c r="L3263" i="6"/>
  <c r="M3263" i="6"/>
  <c r="N3263" i="6" s="1"/>
  <c r="K3264" i="6"/>
  <c r="L3264" i="6"/>
  <c r="M3264" i="6"/>
  <c r="N3264" i="6"/>
  <c r="K3265" i="6"/>
  <c r="L3265" i="6"/>
  <c r="M3265" i="6"/>
  <c r="N3265" i="6" s="1"/>
  <c r="K3266" i="6"/>
  <c r="L3266" i="6"/>
  <c r="M3266" i="6"/>
  <c r="N3266" i="6"/>
  <c r="K3267" i="6"/>
  <c r="L3267" i="6"/>
  <c r="M3267" i="6"/>
  <c r="N3267" i="6" s="1"/>
  <c r="K3268" i="6"/>
  <c r="L3268" i="6"/>
  <c r="M3268" i="6"/>
  <c r="N3268" i="6"/>
  <c r="K3269" i="6"/>
  <c r="L3269" i="6"/>
  <c r="M3269" i="6"/>
  <c r="N3269" i="6" s="1"/>
  <c r="K3270" i="6"/>
  <c r="L3270" i="6"/>
  <c r="M3270" i="6"/>
  <c r="N3270" i="6"/>
  <c r="K3271" i="6"/>
  <c r="L3271" i="6"/>
  <c r="M3271" i="6"/>
  <c r="N3271" i="6" s="1"/>
  <c r="K3272" i="6"/>
  <c r="L3272" i="6"/>
  <c r="M3272" i="6"/>
  <c r="N3272" i="6"/>
  <c r="K3273" i="6"/>
  <c r="L3273" i="6"/>
  <c r="M3273" i="6"/>
  <c r="N3273" i="6" s="1"/>
  <c r="K3274" i="6"/>
  <c r="L3274" i="6"/>
  <c r="M3274" i="6"/>
  <c r="N3274" i="6"/>
  <c r="K3275" i="6"/>
  <c r="L3275" i="6"/>
  <c r="M3275" i="6"/>
  <c r="N3275" i="6" s="1"/>
  <c r="K3276" i="6"/>
  <c r="L3276" i="6"/>
  <c r="M3276" i="6"/>
  <c r="N3276" i="6"/>
  <c r="K3277" i="6"/>
  <c r="L3277" i="6"/>
  <c r="M3277" i="6"/>
  <c r="N3277" i="6" s="1"/>
  <c r="K3278" i="6"/>
  <c r="L3278" i="6"/>
  <c r="M3278" i="6"/>
  <c r="N3278" i="6"/>
  <c r="K3279" i="6"/>
  <c r="L3279" i="6"/>
  <c r="M3279" i="6"/>
  <c r="N3279" i="6" s="1"/>
  <c r="K3280" i="6"/>
  <c r="L3280" i="6"/>
  <c r="M3280" i="6"/>
  <c r="N3280" i="6"/>
  <c r="K3281" i="6"/>
  <c r="L3281" i="6"/>
  <c r="M3281" i="6"/>
  <c r="N3281" i="6" s="1"/>
  <c r="K3282" i="6"/>
  <c r="L3282" i="6"/>
  <c r="M3282" i="6"/>
  <c r="N3282" i="6"/>
  <c r="K3283" i="6"/>
  <c r="L3283" i="6"/>
  <c r="M3283" i="6"/>
  <c r="N3283" i="6" s="1"/>
  <c r="K3284" i="6"/>
  <c r="L3284" i="6"/>
  <c r="M3284" i="6"/>
  <c r="N3284" i="6"/>
  <c r="K3285" i="6"/>
  <c r="L3285" i="6"/>
  <c r="M3285" i="6"/>
  <c r="N3285" i="6" s="1"/>
  <c r="K3286" i="6"/>
  <c r="L3286" i="6"/>
  <c r="M3286" i="6"/>
  <c r="N3286" i="6"/>
  <c r="K3287" i="6"/>
  <c r="L3287" i="6"/>
  <c r="M3287" i="6"/>
  <c r="N3287" i="6" s="1"/>
  <c r="K3288" i="6"/>
  <c r="L3288" i="6"/>
  <c r="M3288" i="6"/>
  <c r="N3288" i="6"/>
  <c r="K3289" i="6"/>
  <c r="L3289" i="6"/>
  <c r="M3289" i="6"/>
  <c r="N3289" i="6" s="1"/>
  <c r="K3290" i="6"/>
  <c r="L3290" i="6"/>
  <c r="M3290" i="6"/>
  <c r="N3290" i="6"/>
  <c r="K3291" i="6"/>
  <c r="L3291" i="6"/>
  <c r="M3291" i="6"/>
  <c r="N3291" i="6" s="1"/>
  <c r="K3292" i="6"/>
  <c r="L3292" i="6"/>
  <c r="M3292" i="6"/>
  <c r="N3292" i="6"/>
  <c r="K3293" i="6"/>
  <c r="L3293" i="6"/>
  <c r="M3293" i="6"/>
  <c r="N3293" i="6" s="1"/>
  <c r="K3294" i="6"/>
  <c r="L3294" i="6"/>
  <c r="M3294" i="6"/>
  <c r="N3294" i="6"/>
  <c r="K3295" i="6"/>
  <c r="L3295" i="6"/>
  <c r="M3295" i="6"/>
  <c r="N3295" i="6" s="1"/>
  <c r="K3296" i="6"/>
  <c r="L3296" i="6"/>
  <c r="M3296" i="6"/>
  <c r="N3296" i="6"/>
  <c r="K3297" i="6"/>
  <c r="L3297" i="6"/>
  <c r="M3297" i="6"/>
  <c r="N3297" i="6" s="1"/>
  <c r="K3298" i="6"/>
  <c r="L3298" i="6"/>
  <c r="M3298" i="6"/>
  <c r="N3298" i="6"/>
  <c r="K3299" i="6"/>
  <c r="L3299" i="6"/>
  <c r="M3299" i="6"/>
  <c r="N3299" i="6" s="1"/>
  <c r="K3300" i="6"/>
  <c r="L3300" i="6"/>
  <c r="M3300" i="6"/>
  <c r="N3300" i="6"/>
  <c r="K3301" i="6"/>
  <c r="L3301" i="6"/>
  <c r="M3301" i="6"/>
  <c r="N3301" i="6" s="1"/>
  <c r="K3302" i="6"/>
  <c r="L3302" i="6"/>
  <c r="M3302" i="6"/>
  <c r="N3302" i="6"/>
  <c r="K3303" i="6"/>
  <c r="L3303" i="6"/>
  <c r="M3303" i="6"/>
  <c r="N3303" i="6" s="1"/>
  <c r="K3304" i="6"/>
  <c r="L3304" i="6"/>
  <c r="M3304" i="6"/>
  <c r="N3304" i="6"/>
  <c r="K3305" i="6"/>
  <c r="L3305" i="6"/>
  <c r="M3305" i="6"/>
  <c r="N3305" i="6" s="1"/>
  <c r="K3306" i="6"/>
  <c r="L3306" i="6"/>
  <c r="M3306" i="6"/>
  <c r="N3306" i="6"/>
  <c r="K3307" i="6"/>
  <c r="L3307" i="6"/>
  <c r="M3307" i="6"/>
  <c r="N3307" i="6" s="1"/>
  <c r="K3308" i="6"/>
  <c r="L3308" i="6"/>
  <c r="M3308" i="6"/>
  <c r="N3308" i="6"/>
  <c r="K3309" i="6"/>
  <c r="L3309" i="6"/>
  <c r="M3309" i="6"/>
  <c r="N3309" i="6" s="1"/>
  <c r="K3310" i="6"/>
  <c r="L3310" i="6"/>
  <c r="M3310" i="6"/>
  <c r="N3310" i="6"/>
  <c r="K3311" i="6"/>
  <c r="L3311" i="6"/>
  <c r="M3311" i="6"/>
  <c r="N3311" i="6" s="1"/>
  <c r="K3312" i="6"/>
  <c r="L3312" i="6"/>
  <c r="M3312" i="6"/>
  <c r="N3312" i="6"/>
  <c r="K3313" i="6"/>
  <c r="L3313" i="6"/>
  <c r="M3313" i="6"/>
  <c r="N3313" i="6" s="1"/>
  <c r="K3314" i="6"/>
  <c r="L3314" i="6"/>
  <c r="M3314" i="6"/>
  <c r="N3314" i="6"/>
  <c r="K3315" i="6"/>
  <c r="L3315" i="6"/>
  <c r="M3315" i="6"/>
  <c r="N3315" i="6" s="1"/>
  <c r="K3316" i="6"/>
  <c r="L3316" i="6"/>
  <c r="M3316" i="6"/>
  <c r="N3316" i="6"/>
  <c r="K3317" i="6"/>
  <c r="L3317" i="6"/>
  <c r="M3317" i="6"/>
  <c r="N3317" i="6" s="1"/>
  <c r="K3318" i="6"/>
  <c r="L3318" i="6"/>
  <c r="M3318" i="6"/>
  <c r="N3318" i="6"/>
  <c r="K3319" i="6"/>
  <c r="L3319" i="6"/>
  <c r="M3319" i="6"/>
  <c r="N3319" i="6" s="1"/>
  <c r="K3320" i="6"/>
  <c r="L3320" i="6"/>
  <c r="M3320" i="6"/>
  <c r="N3320" i="6"/>
  <c r="K3321" i="6"/>
  <c r="L3321" i="6"/>
  <c r="M3321" i="6"/>
  <c r="N3321" i="6" s="1"/>
  <c r="K3322" i="6"/>
  <c r="L3322" i="6"/>
  <c r="M3322" i="6"/>
  <c r="N3322" i="6"/>
  <c r="K3323" i="6"/>
  <c r="L3323" i="6"/>
  <c r="M3323" i="6"/>
  <c r="N3323" i="6" s="1"/>
  <c r="K3324" i="6"/>
  <c r="L3324" i="6"/>
  <c r="M3324" i="6"/>
  <c r="N3324" i="6"/>
  <c r="K3325" i="6"/>
  <c r="L3325" i="6"/>
  <c r="M3325" i="6"/>
  <c r="N3325" i="6" s="1"/>
  <c r="K3326" i="6"/>
  <c r="L3326" i="6"/>
  <c r="M3326" i="6"/>
  <c r="N3326" i="6"/>
  <c r="K3327" i="6"/>
  <c r="L3327" i="6"/>
  <c r="M3327" i="6"/>
  <c r="N3327" i="6" s="1"/>
  <c r="K3328" i="6"/>
  <c r="L3328" i="6"/>
  <c r="M3328" i="6"/>
  <c r="N3328" i="6"/>
  <c r="K3329" i="6"/>
  <c r="L3329" i="6"/>
  <c r="M3329" i="6"/>
  <c r="N3329" i="6" s="1"/>
  <c r="K3330" i="6"/>
  <c r="L3330" i="6"/>
  <c r="M3330" i="6"/>
  <c r="N3330" i="6"/>
  <c r="K3331" i="6"/>
  <c r="L3331" i="6"/>
  <c r="M3331" i="6"/>
  <c r="N3331" i="6" s="1"/>
  <c r="K3332" i="6"/>
  <c r="L3332" i="6"/>
  <c r="M3332" i="6"/>
  <c r="N3332" i="6"/>
  <c r="K3333" i="6"/>
  <c r="L3333" i="6"/>
  <c r="M3333" i="6"/>
  <c r="N3333" i="6" s="1"/>
  <c r="K3334" i="6"/>
  <c r="L3334" i="6"/>
  <c r="M3334" i="6"/>
  <c r="N3334" i="6"/>
  <c r="K3335" i="6"/>
  <c r="L3335" i="6"/>
  <c r="M3335" i="6"/>
  <c r="N3335" i="6" s="1"/>
  <c r="K3336" i="6"/>
  <c r="L3336" i="6"/>
  <c r="M3336" i="6"/>
  <c r="N3336" i="6"/>
  <c r="K3337" i="6"/>
  <c r="L3337" i="6"/>
  <c r="M3337" i="6"/>
  <c r="N3337" i="6" s="1"/>
  <c r="K3338" i="6"/>
  <c r="L3338" i="6"/>
  <c r="M3338" i="6"/>
  <c r="N3338" i="6"/>
  <c r="K3339" i="6"/>
  <c r="L3339" i="6"/>
  <c r="M3339" i="6"/>
  <c r="N3339" i="6" s="1"/>
  <c r="K3340" i="6"/>
  <c r="L3340" i="6"/>
  <c r="M3340" i="6"/>
  <c r="N3340" i="6"/>
  <c r="K3341" i="6"/>
  <c r="L3341" i="6"/>
  <c r="M3341" i="6"/>
  <c r="N3341" i="6" s="1"/>
  <c r="K3342" i="6"/>
  <c r="L3342" i="6"/>
  <c r="M3342" i="6"/>
  <c r="N3342" i="6"/>
  <c r="K3343" i="6"/>
  <c r="L3343" i="6"/>
  <c r="M3343" i="6"/>
  <c r="N3343" i="6" s="1"/>
  <c r="K3344" i="6"/>
  <c r="L3344" i="6"/>
  <c r="M3344" i="6"/>
  <c r="N3344" i="6"/>
  <c r="K3345" i="6"/>
  <c r="L3345" i="6"/>
  <c r="M3345" i="6"/>
  <c r="N3345" i="6" s="1"/>
  <c r="K3346" i="6"/>
  <c r="L3346" i="6"/>
  <c r="M3346" i="6"/>
  <c r="N3346" i="6"/>
  <c r="K3347" i="6"/>
  <c r="L3347" i="6"/>
  <c r="M3347" i="6"/>
  <c r="N3347" i="6" s="1"/>
  <c r="K3348" i="6"/>
  <c r="L3348" i="6"/>
  <c r="M3348" i="6"/>
  <c r="N3348" i="6"/>
  <c r="K3349" i="6"/>
  <c r="L3349" i="6"/>
  <c r="M3349" i="6"/>
  <c r="N3349" i="6" s="1"/>
  <c r="K3350" i="6"/>
  <c r="L3350" i="6"/>
  <c r="M3350" i="6"/>
  <c r="N3350" i="6"/>
  <c r="K3351" i="6"/>
  <c r="L3351" i="6"/>
  <c r="M3351" i="6"/>
  <c r="N3351" i="6" s="1"/>
  <c r="K3352" i="6"/>
  <c r="L3352" i="6"/>
  <c r="M3352" i="6"/>
  <c r="N3352" i="6"/>
  <c r="K3353" i="6"/>
  <c r="L3353" i="6"/>
  <c r="M3353" i="6"/>
  <c r="N3353" i="6" s="1"/>
  <c r="K3354" i="6"/>
  <c r="L3354" i="6"/>
  <c r="M3354" i="6"/>
  <c r="N3354" i="6"/>
  <c r="K3355" i="6"/>
  <c r="L3355" i="6"/>
  <c r="M3355" i="6"/>
  <c r="N3355" i="6" s="1"/>
  <c r="K3356" i="6"/>
  <c r="L3356" i="6"/>
  <c r="M3356" i="6"/>
  <c r="N3356" i="6"/>
  <c r="K3357" i="6"/>
  <c r="L3357" i="6"/>
  <c r="M3357" i="6"/>
  <c r="N3357" i="6" s="1"/>
  <c r="K3358" i="6"/>
  <c r="L3358" i="6"/>
  <c r="M3358" i="6"/>
  <c r="N3358" i="6"/>
  <c r="K3359" i="6"/>
  <c r="L3359" i="6"/>
  <c r="M3359" i="6"/>
  <c r="N3359" i="6" s="1"/>
  <c r="K3360" i="6"/>
  <c r="L3360" i="6"/>
  <c r="M3360" i="6"/>
  <c r="N3360" i="6"/>
  <c r="K3361" i="6"/>
  <c r="L3361" i="6"/>
  <c r="M3361" i="6"/>
  <c r="N3361" i="6" s="1"/>
  <c r="K3362" i="6"/>
  <c r="L3362" i="6"/>
  <c r="M3362" i="6"/>
  <c r="N3362" i="6"/>
  <c r="K3363" i="6"/>
  <c r="L3363" i="6"/>
  <c r="M3363" i="6"/>
  <c r="N3363" i="6" s="1"/>
  <c r="K3364" i="6"/>
  <c r="L3364" i="6"/>
  <c r="M3364" i="6"/>
  <c r="N3364" i="6"/>
  <c r="K3365" i="6"/>
  <c r="L3365" i="6"/>
  <c r="M3365" i="6"/>
  <c r="N3365" i="6" s="1"/>
  <c r="K3366" i="6"/>
  <c r="L3366" i="6"/>
  <c r="M3366" i="6"/>
  <c r="N3366" i="6"/>
  <c r="K3367" i="6"/>
  <c r="L3367" i="6"/>
  <c r="M3367" i="6"/>
  <c r="N3367" i="6" s="1"/>
  <c r="K3368" i="6"/>
  <c r="L3368" i="6"/>
  <c r="M3368" i="6"/>
  <c r="N3368" i="6"/>
  <c r="K3369" i="6"/>
  <c r="L3369" i="6"/>
  <c r="M3369" i="6"/>
  <c r="N3369" i="6" s="1"/>
  <c r="K3370" i="6"/>
  <c r="L3370" i="6"/>
  <c r="M3370" i="6"/>
  <c r="N3370" i="6"/>
  <c r="K3371" i="6"/>
  <c r="L3371" i="6"/>
  <c r="M3371" i="6"/>
  <c r="N3371" i="6" s="1"/>
  <c r="K3372" i="6"/>
  <c r="L3372" i="6"/>
  <c r="M3372" i="6"/>
  <c r="N3372" i="6"/>
  <c r="K3373" i="6"/>
  <c r="L3373" i="6"/>
  <c r="M3373" i="6"/>
  <c r="N3373" i="6" s="1"/>
  <c r="K3374" i="6"/>
  <c r="L3374" i="6"/>
  <c r="M3374" i="6"/>
  <c r="N3374" i="6"/>
  <c r="K3375" i="6"/>
  <c r="L3375" i="6"/>
  <c r="M3375" i="6"/>
  <c r="N3375" i="6" s="1"/>
  <c r="K3376" i="6"/>
  <c r="L3376" i="6"/>
  <c r="M3376" i="6"/>
  <c r="N3376" i="6"/>
  <c r="K3377" i="6"/>
  <c r="L3377" i="6"/>
  <c r="M3377" i="6"/>
  <c r="N3377" i="6" s="1"/>
  <c r="K3378" i="6"/>
  <c r="L3378" i="6"/>
  <c r="M3378" i="6"/>
  <c r="N3378" i="6"/>
  <c r="K3379" i="6"/>
  <c r="L3379" i="6"/>
  <c r="M3379" i="6"/>
  <c r="N3379" i="6" s="1"/>
  <c r="K3380" i="6"/>
  <c r="L3380" i="6"/>
  <c r="M3380" i="6"/>
  <c r="N3380" i="6"/>
  <c r="K3381" i="6"/>
  <c r="L3381" i="6"/>
  <c r="M3381" i="6"/>
  <c r="N3381" i="6" s="1"/>
  <c r="K3382" i="6"/>
  <c r="L3382" i="6"/>
  <c r="M3382" i="6"/>
  <c r="N3382" i="6"/>
  <c r="K3383" i="6"/>
  <c r="L3383" i="6"/>
  <c r="M3383" i="6"/>
  <c r="N3383" i="6" s="1"/>
  <c r="K3384" i="6"/>
  <c r="L3384" i="6"/>
  <c r="M3384" i="6"/>
  <c r="N3384" i="6"/>
  <c r="K3385" i="6"/>
  <c r="L3385" i="6"/>
  <c r="M3385" i="6"/>
  <c r="N3385" i="6" s="1"/>
  <c r="K3386" i="6"/>
  <c r="L3386" i="6"/>
  <c r="M3386" i="6"/>
  <c r="N3386" i="6"/>
  <c r="K3387" i="6"/>
  <c r="L3387" i="6"/>
  <c r="M3387" i="6"/>
  <c r="N3387" i="6" s="1"/>
  <c r="K3388" i="6"/>
  <c r="L3388" i="6"/>
  <c r="M3388" i="6"/>
  <c r="N3388" i="6"/>
  <c r="K3389" i="6"/>
  <c r="L3389" i="6"/>
  <c r="M3389" i="6"/>
  <c r="N3389" i="6" s="1"/>
  <c r="K3390" i="6"/>
  <c r="L3390" i="6"/>
  <c r="M3390" i="6"/>
  <c r="N3390" i="6"/>
  <c r="K3391" i="6"/>
  <c r="L3391" i="6"/>
  <c r="M3391" i="6"/>
  <c r="N3391" i="6" s="1"/>
  <c r="K3392" i="6"/>
  <c r="L3392" i="6"/>
  <c r="M3392" i="6"/>
  <c r="N3392" i="6"/>
  <c r="K3393" i="6"/>
  <c r="L3393" i="6"/>
  <c r="M3393" i="6"/>
  <c r="N3393" i="6" s="1"/>
  <c r="K3394" i="6"/>
  <c r="L3394" i="6"/>
  <c r="M3394" i="6"/>
  <c r="N3394" i="6"/>
  <c r="K3395" i="6"/>
  <c r="L3395" i="6"/>
  <c r="M3395" i="6"/>
  <c r="N3395" i="6" s="1"/>
  <c r="K3396" i="6"/>
  <c r="L3396" i="6"/>
  <c r="M3396" i="6"/>
  <c r="N3396" i="6"/>
  <c r="K3397" i="6"/>
  <c r="L3397" i="6"/>
  <c r="M3397" i="6"/>
  <c r="N3397" i="6" s="1"/>
  <c r="K3398" i="6"/>
  <c r="L3398" i="6"/>
  <c r="M3398" i="6"/>
  <c r="N3398" i="6"/>
  <c r="K3399" i="6"/>
  <c r="L3399" i="6"/>
  <c r="M3399" i="6"/>
  <c r="N3399" i="6" s="1"/>
  <c r="K3400" i="6"/>
  <c r="L3400" i="6"/>
  <c r="M3400" i="6"/>
  <c r="N3400" i="6"/>
  <c r="K3401" i="6"/>
  <c r="L3401" i="6"/>
  <c r="M3401" i="6"/>
  <c r="N3401" i="6" s="1"/>
  <c r="K3402" i="6"/>
  <c r="L3402" i="6"/>
  <c r="M3402" i="6"/>
  <c r="N3402" i="6"/>
  <c r="K3403" i="6"/>
  <c r="L3403" i="6"/>
  <c r="M3403" i="6"/>
  <c r="N3403" i="6" s="1"/>
  <c r="K3404" i="6"/>
  <c r="L3404" i="6"/>
  <c r="M3404" i="6"/>
  <c r="N3404" i="6"/>
  <c r="K3405" i="6"/>
  <c r="L3405" i="6"/>
  <c r="M3405" i="6"/>
  <c r="N3405" i="6" s="1"/>
  <c r="K3406" i="6"/>
  <c r="L3406" i="6"/>
  <c r="M3406" i="6"/>
  <c r="N3406" i="6"/>
  <c r="K3407" i="6"/>
  <c r="L3407" i="6"/>
  <c r="M3407" i="6"/>
  <c r="N3407" i="6" s="1"/>
  <c r="K3408" i="6"/>
  <c r="L3408" i="6"/>
  <c r="M3408" i="6"/>
  <c r="N3408" i="6"/>
  <c r="K3409" i="6"/>
  <c r="L3409" i="6"/>
  <c r="M3409" i="6"/>
  <c r="N3409" i="6" s="1"/>
  <c r="K3410" i="6"/>
  <c r="L3410" i="6"/>
  <c r="M3410" i="6"/>
  <c r="N3410" i="6"/>
  <c r="K3411" i="6"/>
  <c r="L3411" i="6"/>
  <c r="M3411" i="6"/>
  <c r="N3411" i="6" s="1"/>
  <c r="K3412" i="6"/>
  <c r="L3412" i="6"/>
  <c r="M3412" i="6"/>
  <c r="N3412" i="6"/>
  <c r="K3413" i="6"/>
  <c r="L3413" i="6"/>
  <c r="M3413" i="6"/>
  <c r="N3413" i="6" s="1"/>
  <c r="K3414" i="6"/>
  <c r="L3414" i="6"/>
  <c r="M3414" i="6"/>
  <c r="N3414" i="6"/>
  <c r="K3415" i="6"/>
  <c r="L3415" i="6"/>
  <c r="M3415" i="6"/>
  <c r="N3415" i="6" s="1"/>
  <c r="K3416" i="6"/>
  <c r="L3416" i="6"/>
  <c r="M3416" i="6"/>
  <c r="N3416" i="6"/>
  <c r="K3417" i="6"/>
  <c r="L3417" i="6"/>
  <c r="M3417" i="6"/>
  <c r="N3417" i="6" s="1"/>
  <c r="K3418" i="6"/>
  <c r="L3418" i="6"/>
  <c r="M3418" i="6"/>
  <c r="N3418" i="6"/>
  <c r="K3419" i="6"/>
  <c r="L3419" i="6"/>
  <c r="M3419" i="6"/>
  <c r="N3419" i="6" s="1"/>
  <c r="K3420" i="6"/>
  <c r="L3420" i="6"/>
  <c r="M3420" i="6"/>
  <c r="N3420" i="6"/>
  <c r="K3421" i="6"/>
  <c r="L3421" i="6"/>
  <c r="M3421" i="6"/>
  <c r="N3421" i="6" s="1"/>
  <c r="K3422" i="6"/>
  <c r="L3422" i="6"/>
  <c r="M3422" i="6"/>
  <c r="N3422" i="6"/>
  <c r="K3423" i="6"/>
  <c r="L3423" i="6"/>
  <c r="M3423" i="6"/>
  <c r="N3423" i="6" s="1"/>
  <c r="K3424" i="6"/>
  <c r="L3424" i="6"/>
  <c r="M3424" i="6"/>
  <c r="N3424" i="6"/>
  <c r="K3425" i="6"/>
  <c r="L3425" i="6"/>
  <c r="M3425" i="6"/>
  <c r="N3425" i="6" s="1"/>
  <c r="K3426" i="6"/>
  <c r="L3426" i="6"/>
  <c r="M3426" i="6"/>
  <c r="N3426" i="6"/>
  <c r="K3427" i="6"/>
  <c r="L3427" i="6"/>
  <c r="M3427" i="6"/>
  <c r="N3427" i="6" s="1"/>
  <c r="K3428" i="6"/>
  <c r="L3428" i="6"/>
  <c r="M3428" i="6"/>
  <c r="N3428" i="6"/>
  <c r="K3429" i="6"/>
  <c r="L3429" i="6"/>
  <c r="M3429" i="6"/>
  <c r="N3429" i="6" s="1"/>
  <c r="K3430" i="6"/>
  <c r="L3430" i="6"/>
  <c r="M3430" i="6"/>
  <c r="N3430" i="6"/>
  <c r="K3431" i="6"/>
  <c r="L3431" i="6"/>
  <c r="M3431" i="6"/>
  <c r="N3431" i="6" s="1"/>
  <c r="K3432" i="6"/>
  <c r="L3432" i="6"/>
  <c r="M3432" i="6"/>
  <c r="N3432" i="6"/>
  <c r="K3433" i="6"/>
  <c r="L3433" i="6"/>
  <c r="M3433" i="6"/>
  <c r="N3433" i="6" s="1"/>
  <c r="K3434" i="6"/>
  <c r="L3434" i="6"/>
  <c r="M3434" i="6"/>
  <c r="N3434" i="6"/>
  <c r="K3435" i="6"/>
  <c r="L3435" i="6"/>
  <c r="M3435" i="6"/>
  <c r="N3435" i="6" s="1"/>
  <c r="K3436" i="6"/>
  <c r="L3436" i="6"/>
  <c r="M3436" i="6"/>
  <c r="N3436" i="6"/>
  <c r="K3437" i="6"/>
  <c r="L3437" i="6"/>
  <c r="M3437" i="6"/>
  <c r="N3437" i="6" s="1"/>
  <c r="K3438" i="6"/>
  <c r="L3438" i="6"/>
  <c r="M3438" i="6"/>
  <c r="N3438" i="6"/>
  <c r="K3439" i="6"/>
  <c r="L3439" i="6"/>
  <c r="M3439" i="6"/>
  <c r="N3439" i="6" s="1"/>
  <c r="K3440" i="6"/>
  <c r="L3440" i="6"/>
  <c r="M3440" i="6"/>
  <c r="N3440" i="6"/>
  <c r="K3441" i="6"/>
  <c r="L3441" i="6"/>
  <c r="M3441" i="6"/>
  <c r="N3441" i="6" s="1"/>
  <c r="K3442" i="6"/>
  <c r="L3442" i="6"/>
  <c r="M3442" i="6"/>
  <c r="N3442" i="6"/>
  <c r="K3443" i="6"/>
  <c r="L3443" i="6"/>
  <c r="M3443" i="6"/>
  <c r="N3443" i="6" s="1"/>
  <c r="K3444" i="6"/>
  <c r="L3444" i="6"/>
  <c r="M3444" i="6"/>
  <c r="N3444" i="6"/>
  <c r="K3445" i="6"/>
  <c r="L3445" i="6"/>
  <c r="M3445" i="6"/>
  <c r="N3445" i="6" s="1"/>
  <c r="K3446" i="6"/>
  <c r="L3446" i="6"/>
  <c r="M3446" i="6"/>
  <c r="N3446" i="6"/>
  <c r="K3447" i="6"/>
  <c r="L3447" i="6"/>
  <c r="M3447" i="6"/>
  <c r="N3447" i="6" s="1"/>
  <c r="K3448" i="6"/>
  <c r="L3448" i="6"/>
  <c r="M3448" i="6"/>
  <c r="N3448" i="6"/>
  <c r="K3449" i="6"/>
  <c r="L3449" i="6"/>
  <c r="M3449" i="6"/>
  <c r="N3449" i="6" s="1"/>
  <c r="K3450" i="6"/>
  <c r="L3450" i="6"/>
  <c r="M3450" i="6"/>
  <c r="N3450" i="6"/>
  <c r="K3451" i="6"/>
  <c r="L3451" i="6"/>
  <c r="M3451" i="6"/>
  <c r="N3451" i="6" s="1"/>
  <c r="K3452" i="6"/>
  <c r="L3452" i="6"/>
  <c r="M3452" i="6"/>
  <c r="N3452" i="6"/>
  <c r="K3453" i="6"/>
  <c r="L3453" i="6"/>
  <c r="M3453" i="6"/>
  <c r="N3453" i="6" s="1"/>
  <c r="K3454" i="6"/>
  <c r="L3454" i="6"/>
  <c r="M3454" i="6"/>
  <c r="N3454" i="6"/>
  <c r="K3455" i="6"/>
  <c r="L3455" i="6"/>
  <c r="M3455" i="6"/>
  <c r="N3455" i="6" s="1"/>
  <c r="K3456" i="6"/>
  <c r="L3456" i="6"/>
  <c r="M3456" i="6"/>
  <c r="N3456" i="6"/>
  <c r="K3457" i="6"/>
  <c r="L3457" i="6"/>
  <c r="M3457" i="6"/>
  <c r="N3457" i="6" s="1"/>
  <c r="K3458" i="6"/>
  <c r="L3458" i="6"/>
  <c r="M3458" i="6"/>
  <c r="N3458" i="6"/>
  <c r="K3459" i="6"/>
  <c r="L3459" i="6"/>
  <c r="M3459" i="6"/>
  <c r="N3459" i="6" s="1"/>
  <c r="K3460" i="6"/>
  <c r="L3460" i="6"/>
  <c r="M3460" i="6"/>
  <c r="N3460" i="6"/>
  <c r="K3461" i="6"/>
  <c r="L3461" i="6"/>
  <c r="M3461" i="6"/>
  <c r="N3461" i="6" s="1"/>
  <c r="K3462" i="6"/>
  <c r="L3462" i="6"/>
  <c r="M3462" i="6"/>
  <c r="N3462" i="6"/>
  <c r="K3463" i="6"/>
  <c r="L3463" i="6"/>
  <c r="M3463" i="6"/>
  <c r="N3463" i="6" s="1"/>
  <c r="K3464" i="6"/>
  <c r="L3464" i="6"/>
  <c r="M3464" i="6"/>
  <c r="N3464" i="6"/>
  <c r="K3465" i="6"/>
  <c r="L3465" i="6"/>
  <c r="M3465" i="6"/>
  <c r="N3465" i="6" s="1"/>
  <c r="K3466" i="6"/>
  <c r="L3466" i="6"/>
  <c r="M3466" i="6"/>
  <c r="N3466" i="6"/>
  <c r="K3467" i="6"/>
  <c r="L3467" i="6"/>
  <c r="M3467" i="6"/>
  <c r="N3467" i="6" s="1"/>
  <c r="K3468" i="6"/>
  <c r="L3468" i="6"/>
  <c r="M3468" i="6"/>
  <c r="N3468" i="6"/>
  <c r="K3469" i="6"/>
  <c r="L3469" i="6"/>
  <c r="M3469" i="6"/>
  <c r="N3469" i="6" s="1"/>
  <c r="K3470" i="6"/>
  <c r="L3470" i="6"/>
  <c r="M3470" i="6"/>
  <c r="N3470" i="6"/>
  <c r="K3471" i="6"/>
  <c r="L3471" i="6"/>
  <c r="M3471" i="6"/>
  <c r="N3471" i="6" s="1"/>
  <c r="K3472" i="6"/>
  <c r="L3472" i="6"/>
  <c r="M3472" i="6"/>
  <c r="N3472" i="6"/>
  <c r="K3473" i="6"/>
  <c r="L3473" i="6"/>
  <c r="M3473" i="6"/>
  <c r="N3473" i="6" s="1"/>
  <c r="K3474" i="6"/>
  <c r="L3474" i="6"/>
  <c r="M3474" i="6"/>
  <c r="N3474" i="6"/>
  <c r="K3475" i="6"/>
  <c r="L3475" i="6"/>
  <c r="M3475" i="6"/>
  <c r="N3475" i="6" s="1"/>
  <c r="K3476" i="6"/>
  <c r="L3476" i="6"/>
  <c r="M3476" i="6"/>
  <c r="N3476" i="6"/>
  <c r="K3477" i="6"/>
  <c r="L3477" i="6"/>
  <c r="M3477" i="6"/>
  <c r="N3477" i="6" s="1"/>
  <c r="K3478" i="6"/>
  <c r="L3478" i="6"/>
  <c r="M3478" i="6"/>
  <c r="N3478" i="6"/>
  <c r="K3479" i="6"/>
  <c r="L3479" i="6"/>
  <c r="M3479" i="6"/>
  <c r="N3479" i="6" s="1"/>
  <c r="K3480" i="6"/>
  <c r="L3480" i="6"/>
  <c r="M3480" i="6"/>
  <c r="N3480" i="6"/>
  <c r="K3481" i="6"/>
  <c r="L3481" i="6"/>
  <c r="M3481" i="6"/>
  <c r="N3481" i="6" s="1"/>
  <c r="K3482" i="6"/>
  <c r="L3482" i="6"/>
  <c r="M3482" i="6"/>
  <c r="N3482" i="6"/>
  <c r="K3483" i="6"/>
  <c r="L3483" i="6"/>
  <c r="M3483" i="6"/>
  <c r="N3483" i="6" s="1"/>
  <c r="K3484" i="6"/>
  <c r="L3484" i="6"/>
  <c r="M3484" i="6"/>
  <c r="N3484" i="6"/>
  <c r="K3485" i="6"/>
  <c r="L3485" i="6"/>
  <c r="M3485" i="6"/>
  <c r="N3485" i="6" s="1"/>
  <c r="K3486" i="6"/>
  <c r="L3486" i="6"/>
  <c r="M3486" i="6"/>
  <c r="N3486" i="6"/>
  <c r="K3487" i="6"/>
  <c r="L3487" i="6"/>
  <c r="M3487" i="6"/>
  <c r="N3487" i="6" s="1"/>
  <c r="K3488" i="6"/>
  <c r="L3488" i="6"/>
  <c r="M3488" i="6"/>
  <c r="N3488" i="6"/>
  <c r="K3489" i="6"/>
  <c r="L3489" i="6"/>
  <c r="M3489" i="6"/>
  <c r="N3489" i="6" s="1"/>
  <c r="K3490" i="6"/>
  <c r="L3490" i="6"/>
  <c r="M3490" i="6"/>
  <c r="N3490" i="6"/>
  <c r="K3491" i="6"/>
  <c r="L3491" i="6"/>
  <c r="M3491" i="6"/>
  <c r="N3491" i="6" s="1"/>
  <c r="K3492" i="6"/>
  <c r="L3492" i="6"/>
  <c r="M3492" i="6"/>
  <c r="N3492" i="6"/>
  <c r="K3493" i="6"/>
  <c r="L3493" i="6"/>
  <c r="M3493" i="6"/>
  <c r="N3493" i="6" s="1"/>
  <c r="K3494" i="6"/>
  <c r="L3494" i="6"/>
  <c r="M3494" i="6"/>
  <c r="N3494" i="6"/>
  <c r="K3495" i="6"/>
  <c r="L3495" i="6"/>
  <c r="M3495" i="6"/>
  <c r="N3495" i="6" s="1"/>
  <c r="K3496" i="6"/>
  <c r="L3496" i="6"/>
  <c r="M3496" i="6"/>
  <c r="N3496" i="6"/>
  <c r="K3497" i="6"/>
  <c r="L3497" i="6"/>
  <c r="M3497" i="6"/>
  <c r="N3497" i="6" s="1"/>
  <c r="K3498" i="6"/>
  <c r="L3498" i="6"/>
  <c r="M3498" i="6"/>
  <c r="N3498" i="6"/>
  <c r="K3499" i="6"/>
  <c r="L3499" i="6"/>
  <c r="M3499" i="6"/>
  <c r="N3499" i="6" s="1"/>
  <c r="K3500" i="6"/>
  <c r="L3500" i="6"/>
  <c r="M3500" i="6"/>
  <c r="N3500" i="6"/>
  <c r="K3501" i="6"/>
  <c r="L3501" i="6"/>
  <c r="M3501" i="6"/>
  <c r="N3501" i="6" s="1"/>
  <c r="K3502" i="6"/>
  <c r="L3502" i="6"/>
  <c r="M3502" i="6"/>
  <c r="N3502" i="6"/>
  <c r="K3503" i="6"/>
  <c r="L3503" i="6"/>
  <c r="M3503" i="6"/>
  <c r="N3503" i="6" s="1"/>
  <c r="K3504" i="6"/>
  <c r="L3504" i="6"/>
  <c r="M3504" i="6"/>
  <c r="N3504" i="6"/>
  <c r="K3505" i="6"/>
  <c r="L3505" i="6"/>
  <c r="M3505" i="6"/>
  <c r="N3505" i="6" s="1"/>
  <c r="K3506" i="6"/>
  <c r="L3506" i="6"/>
  <c r="M3506" i="6"/>
  <c r="N3506" i="6"/>
  <c r="K3507" i="6"/>
  <c r="L3507" i="6"/>
  <c r="M3507" i="6"/>
  <c r="N3507" i="6" s="1"/>
  <c r="K3508" i="6"/>
  <c r="L3508" i="6"/>
  <c r="M3508" i="6"/>
  <c r="N3508" i="6"/>
  <c r="K3509" i="6"/>
  <c r="L3509" i="6"/>
  <c r="M3509" i="6"/>
  <c r="N3509" i="6" s="1"/>
  <c r="K3510" i="6"/>
  <c r="L3510" i="6"/>
  <c r="M3510" i="6"/>
  <c r="N3510" i="6"/>
  <c r="K3511" i="6"/>
  <c r="L3511" i="6"/>
  <c r="M3511" i="6"/>
  <c r="N3511" i="6" s="1"/>
  <c r="K3512" i="6"/>
  <c r="L3512" i="6"/>
  <c r="M3512" i="6"/>
  <c r="N3512" i="6"/>
  <c r="K3513" i="6"/>
  <c r="L3513" i="6"/>
  <c r="M3513" i="6"/>
  <c r="N3513" i="6" s="1"/>
  <c r="K3514" i="6"/>
  <c r="L3514" i="6"/>
  <c r="M3514" i="6"/>
  <c r="N3514" i="6"/>
  <c r="K3515" i="6"/>
  <c r="L3515" i="6"/>
  <c r="M3515" i="6"/>
  <c r="N3515" i="6" s="1"/>
  <c r="K3516" i="6"/>
  <c r="L3516" i="6"/>
  <c r="M3516" i="6"/>
  <c r="N3516" i="6"/>
  <c r="K3517" i="6"/>
  <c r="L3517" i="6"/>
  <c r="M3517" i="6"/>
  <c r="N3517" i="6" s="1"/>
  <c r="K3518" i="6"/>
  <c r="L3518" i="6"/>
  <c r="M3518" i="6"/>
  <c r="N3518" i="6"/>
  <c r="K3519" i="6"/>
  <c r="L3519" i="6"/>
  <c r="M3519" i="6"/>
  <c r="N3519" i="6" s="1"/>
  <c r="K3520" i="6"/>
  <c r="L3520" i="6"/>
  <c r="M3520" i="6"/>
  <c r="N3520" i="6"/>
  <c r="K3521" i="6"/>
  <c r="L3521" i="6"/>
  <c r="M3521" i="6"/>
  <c r="N3521" i="6" s="1"/>
  <c r="K3522" i="6"/>
  <c r="L3522" i="6"/>
  <c r="M3522" i="6"/>
  <c r="N3522" i="6"/>
  <c r="K3523" i="6"/>
  <c r="L3523" i="6"/>
  <c r="M3523" i="6"/>
  <c r="N3523" i="6" s="1"/>
  <c r="K3524" i="6"/>
  <c r="L3524" i="6"/>
  <c r="M3524" i="6"/>
  <c r="N3524" i="6"/>
  <c r="K3525" i="6"/>
  <c r="L3525" i="6"/>
  <c r="M3525" i="6"/>
  <c r="N3525" i="6" s="1"/>
  <c r="K3526" i="6"/>
  <c r="L3526" i="6"/>
  <c r="M3526" i="6"/>
  <c r="N3526" i="6"/>
  <c r="K3527" i="6"/>
  <c r="L3527" i="6"/>
  <c r="M3527" i="6"/>
  <c r="N3527" i="6" s="1"/>
  <c r="K3528" i="6"/>
  <c r="L3528" i="6"/>
  <c r="M3528" i="6"/>
  <c r="N3528" i="6"/>
  <c r="K3529" i="6"/>
  <c r="L3529" i="6"/>
  <c r="M3529" i="6"/>
  <c r="N3529" i="6" s="1"/>
  <c r="K3530" i="6"/>
  <c r="L3530" i="6"/>
  <c r="M3530" i="6"/>
  <c r="N3530" i="6"/>
  <c r="K3531" i="6"/>
  <c r="L3531" i="6"/>
  <c r="M3531" i="6"/>
  <c r="N3531" i="6" s="1"/>
  <c r="K3532" i="6"/>
  <c r="L3532" i="6"/>
  <c r="M3532" i="6"/>
  <c r="N3532" i="6"/>
  <c r="K3533" i="6"/>
  <c r="L3533" i="6"/>
  <c r="M3533" i="6"/>
  <c r="N3533" i="6" s="1"/>
  <c r="K3534" i="6"/>
  <c r="L3534" i="6"/>
  <c r="M3534" i="6"/>
  <c r="N3534" i="6"/>
  <c r="K3535" i="6"/>
  <c r="L3535" i="6"/>
  <c r="M3535" i="6"/>
  <c r="N3535" i="6" s="1"/>
  <c r="K3536" i="6"/>
  <c r="L3536" i="6"/>
  <c r="M3536" i="6"/>
  <c r="N3536" i="6"/>
  <c r="K3537" i="6"/>
  <c r="L3537" i="6"/>
  <c r="M3537" i="6"/>
  <c r="N3537" i="6" s="1"/>
  <c r="K3538" i="6"/>
  <c r="L3538" i="6"/>
  <c r="M3538" i="6"/>
  <c r="N3538" i="6"/>
  <c r="K3539" i="6"/>
  <c r="L3539" i="6"/>
  <c r="M3539" i="6"/>
  <c r="N3539" i="6" s="1"/>
  <c r="K3540" i="6"/>
  <c r="L3540" i="6"/>
  <c r="M3540" i="6"/>
  <c r="N3540" i="6"/>
  <c r="K3541" i="6"/>
  <c r="L3541" i="6"/>
  <c r="M3541" i="6"/>
  <c r="N3541" i="6" s="1"/>
  <c r="K3542" i="6"/>
  <c r="L3542" i="6"/>
  <c r="M3542" i="6"/>
  <c r="N3542" i="6"/>
  <c r="K3543" i="6"/>
  <c r="L3543" i="6"/>
  <c r="M3543" i="6"/>
  <c r="N3543" i="6" s="1"/>
  <c r="K3544" i="6"/>
  <c r="L3544" i="6"/>
  <c r="M3544" i="6"/>
  <c r="N3544" i="6"/>
  <c r="K3545" i="6"/>
  <c r="L3545" i="6"/>
  <c r="M3545" i="6"/>
  <c r="N3545" i="6" s="1"/>
  <c r="K3546" i="6"/>
  <c r="L3546" i="6"/>
  <c r="M3546" i="6"/>
  <c r="N3546" i="6"/>
  <c r="K3547" i="6"/>
  <c r="L3547" i="6"/>
  <c r="M3547" i="6"/>
  <c r="N3547" i="6" s="1"/>
  <c r="K3548" i="6"/>
  <c r="L3548" i="6"/>
  <c r="M3548" i="6"/>
  <c r="N3548" i="6"/>
  <c r="K3549" i="6"/>
  <c r="L3549" i="6"/>
  <c r="M3549" i="6"/>
  <c r="N3549" i="6" s="1"/>
  <c r="K3550" i="6"/>
  <c r="L3550" i="6"/>
  <c r="M3550" i="6"/>
  <c r="N3550" i="6"/>
  <c r="K3551" i="6"/>
  <c r="L3551" i="6"/>
  <c r="M3551" i="6"/>
  <c r="N3551" i="6" s="1"/>
  <c r="K3552" i="6"/>
  <c r="L3552" i="6"/>
  <c r="M3552" i="6"/>
  <c r="N3552" i="6"/>
  <c r="K3553" i="6"/>
  <c r="L3553" i="6"/>
  <c r="M3553" i="6"/>
  <c r="N3553" i="6" s="1"/>
  <c r="K3554" i="6"/>
  <c r="L3554" i="6"/>
  <c r="M3554" i="6"/>
  <c r="N3554" i="6"/>
  <c r="K3555" i="6"/>
  <c r="L3555" i="6"/>
  <c r="M3555" i="6"/>
  <c r="N3555" i="6" s="1"/>
  <c r="K3556" i="6"/>
  <c r="L3556" i="6"/>
  <c r="M3556" i="6"/>
  <c r="N3556" i="6"/>
  <c r="K3557" i="6"/>
  <c r="L3557" i="6"/>
  <c r="M3557" i="6"/>
  <c r="N3557" i="6" s="1"/>
  <c r="K3558" i="6"/>
  <c r="L3558" i="6"/>
  <c r="M3558" i="6"/>
  <c r="N3558" i="6"/>
  <c r="K3559" i="6"/>
  <c r="L3559" i="6"/>
  <c r="M3559" i="6"/>
  <c r="N3559" i="6" s="1"/>
  <c r="K3560" i="6"/>
  <c r="L3560" i="6"/>
  <c r="M3560" i="6"/>
  <c r="N3560" i="6"/>
  <c r="K3561" i="6"/>
  <c r="L3561" i="6"/>
  <c r="M3561" i="6"/>
  <c r="N3561" i="6" s="1"/>
  <c r="K3562" i="6"/>
  <c r="L3562" i="6"/>
  <c r="M3562" i="6"/>
  <c r="N3562" i="6"/>
  <c r="K3563" i="6"/>
  <c r="L3563" i="6"/>
  <c r="M3563" i="6"/>
  <c r="N3563" i="6" s="1"/>
  <c r="K3564" i="6"/>
  <c r="L3564" i="6"/>
  <c r="M3564" i="6"/>
  <c r="N3564" i="6"/>
  <c r="K3565" i="6"/>
  <c r="L3565" i="6"/>
  <c r="M3565" i="6"/>
  <c r="N3565" i="6" s="1"/>
  <c r="K3566" i="6"/>
  <c r="L3566" i="6"/>
  <c r="M3566" i="6"/>
  <c r="N3566" i="6"/>
  <c r="K3567" i="6"/>
  <c r="L3567" i="6"/>
  <c r="M3567" i="6"/>
  <c r="N3567" i="6" s="1"/>
  <c r="K3568" i="6"/>
  <c r="L3568" i="6"/>
  <c r="M3568" i="6"/>
  <c r="N3568" i="6"/>
  <c r="K3569" i="6"/>
  <c r="L3569" i="6"/>
  <c r="M3569" i="6"/>
  <c r="N3569" i="6" s="1"/>
  <c r="K3570" i="6"/>
  <c r="L3570" i="6"/>
  <c r="M3570" i="6"/>
  <c r="N3570" i="6"/>
  <c r="K3571" i="6"/>
  <c r="L3571" i="6"/>
  <c r="M3571" i="6"/>
  <c r="N3571" i="6" s="1"/>
  <c r="K3572" i="6"/>
  <c r="L3572" i="6"/>
  <c r="M3572" i="6"/>
  <c r="N3572" i="6"/>
  <c r="K3573" i="6"/>
  <c r="L3573" i="6"/>
  <c r="M3573" i="6"/>
  <c r="N3573" i="6" s="1"/>
  <c r="K3574" i="6"/>
  <c r="L3574" i="6"/>
  <c r="M3574" i="6"/>
  <c r="N3574" i="6"/>
  <c r="K3575" i="6"/>
  <c r="L3575" i="6"/>
  <c r="M3575" i="6"/>
  <c r="N3575" i="6" s="1"/>
  <c r="K3576" i="6"/>
  <c r="L3576" i="6"/>
  <c r="M3576" i="6"/>
  <c r="N3576" i="6"/>
  <c r="K3577" i="6"/>
  <c r="L3577" i="6"/>
  <c r="M3577" i="6"/>
  <c r="N3577" i="6" s="1"/>
  <c r="K3578" i="6"/>
  <c r="L3578" i="6"/>
  <c r="M3578" i="6"/>
  <c r="N3578" i="6"/>
  <c r="K3579" i="6"/>
  <c r="L3579" i="6"/>
  <c r="M3579" i="6"/>
  <c r="N3579" i="6" s="1"/>
  <c r="K3580" i="6"/>
  <c r="L3580" i="6"/>
  <c r="M3580" i="6"/>
  <c r="N3580" i="6"/>
  <c r="K3581" i="6"/>
  <c r="L3581" i="6"/>
  <c r="M3581" i="6"/>
  <c r="N3581" i="6" s="1"/>
  <c r="K3582" i="6"/>
  <c r="L3582" i="6"/>
  <c r="M3582" i="6"/>
  <c r="N3582" i="6"/>
  <c r="K3583" i="6"/>
  <c r="L3583" i="6"/>
  <c r="M3583" i="6"/>
  <c r="N3583" i="6" s="1"/>
  <c r="K3584" i="6"/>
  <c r="L3584" i="6"/>
  <c r="M3584" i="6"/>
  <c r="N3584" i="6"/>
  <c r="K3585" i="6"/>
  <c r="L3585" i="6"/>
  <c r="M3585" i="6"/>
  <c r="N3585" i="6" s="1"/>
  <c r="K3586" i="6"/>
  <c r="L3586" i="6"/>
  <c r="M3586" i="6"/>
  <c r="N3586" i="6"/>
  <c r="K3587" i="6"/>
  <c r="L3587" i="6"/>
  <c r="M3587" i="6"/>
  <c r="N3587" i="6" s="1"/>
  <c r="K3588" i="6"/>
  <c r="L3588" i="6"/>
  <c r="M3588" i="6"/>
  <c r="N3588" i="6"/>
  <c r="K3589" i="6"/>
  <c r="L3589" i="6"/>
  <c r="M3589" i="6"/>
  <c r="N3589" i="6" s="1"/>
  <c r="K3590" i="6"/>
  <c r="L3590" i="6"/>
  <c r="M3590" i="6"/>
  <c r="N3590" i="6"/>
  <c r="K3591" i="6"/>
  <c r="L3591" i="6"/>
  <c r="M3591" i="6"/>
  <c r="N3591" i="6" s="1"/>
  <c r="K3592" i="6"/>
  <c r="L3592" i="6"/>
  <c r="M3592" i="6"/>
  <c r="N3592" i="6"/>
  <c r="K3593" i="6"/>
  <c r="L3593" i="6"/>
  <c r="M3593" i="6"/>
  <c r="N3593" i="6" s="1"/>
  <c r="K3594" i="6"/>
  <c r="L3594" i="6"/>
  <c r="M3594" i="6"/>
  <c r="N3594" i="6"/>
  <c r="K3595" i="6"/>
  <c r="L3595" i="6"/>
  <c r="M3595" i="6"/>
  <c r="N3595" i="6" s="1"/>
  <c r="K3596" i="6"/>
  <c r="L3596" i="6"/>
  <c r="M3596" i="6"/>
  <c r="N3596" i="6"/>
  <c r="K3597" i="6"/>
  <c r="L3597" i="6"/>
  <c r="M3597" i="6"/>
  <c r="N3597" i="6" s="1"/>
  <c r="K3598" i="6"/>
  <c r="L3598" i="6"/>
  <c r="M3598" i="6"/>
  <c r="N3598" i="6"/>
  <c r="K3599" i="6"/>
  <c r="L3599" i="6"/>
  <c r="M3599" i="6"/>
  <c r="N3599" i="6" s="1"/>
  <c r="K3600" i="6"/>
  <c r="L3600" i="6"/>
  <c r="M3600" i="6"/>
  <c r="N3600" i="6"/>
  <c r="K3601" i="6"/>
  <c r="L3601" i="6"/>
  <c r="M3601" i="6"/>
  <c r="N3601" i="6" s="1"/>
  <c r="K3602" i="6"/>
  <c r="L3602" i="6"/>
  <c r="M3602" i="6"/>
  <c r="N3602" i="6"/>
  <c r="K3603" i="6"/>
  <c r="L3603" i="6"/>
  <c r="M3603" i="6"/>
  <c r="N3603" i="6" s="1"/>
  <c r="K3604" i="6"/>
  <c r="L3604" i="6"/>
  <c r="M3604" i="6"/>
  <c r="N3604" i="6"/>
  <c r="K3605" i="6"/>
  <c r="L3605" i="6"/>
  <c r="M3605" i="6"/>
  <c r="N3605" i="6" s="1"/>
  <c r="K3606" i="6"/>
  <c r="L3606" i="6"/>
  <c r="M3606" i="6"/>
  <c r="N3606" i="6"/>
  <c r="K3607" i="6"/>
  <c r="L3607" i="6"/>
  <c r="M3607" i="6"/>
  <c r="N3607" i="6" s="1"/>
  <c r="K3608" i="6"/>
  <c r="L3608" i="6"/>
  <c r="M3608" i="6"/>
  <c r="N3608" i="6" s="1"/>
  <c r="K3609" i="6"/>
  <c r="L3609" i="6"/>
  <c r="M3609" i="6"/>
  <c r="N3609" i="6" s="1"/>
  <c r="K3610" i="6"/>
  <c r="L3610" i="6"/>
  <c r="M3610" i="6"/>
  <c r="N3610" i="6"/>
  <c r="K3611" i="6"/>
  <c r="L3611" i="6"/>
  <c r="M3611" i="6"/>
  <c r="N3611" i="6" s="1"/>
  <c r="K3612" i="6"/>
  <c r="L3612" i="6"/>
  <c r="M3612" i="6"/>
  <c r="N3612" i="6" s="1"/>
  <c r="K3613" i="6"/>
  <c r="L3613" i="6"/>
  <c r="M3613" i="6"/>
  <c r="N3613" i="6" s="1"/>
  <c r="K3614" i="6"/>
  <c r="L3614" i="6"/>
  <c r="M3614" i="6"/>
  <c r="N3614" i="6" s="1"/>
  <c r="K3615" i="6"/>
  <c r="L3615" i="6"/>
  <c r="M3615" i="6"/>
  <c r="N3615" i="6" s="1"/>
  <c r="K3616" i="6"/>
  <c r="L3616" i="6"/>
  <c r="M3616" i="6"/>
  <c r="N3616" i="6" s="1"/>
  <c r="K3617" i="6"/>
  <c r="L3617" i="6"/>
  <c r="M3617" i="6"/>
  <c r="N3617" i="6" s="1"/>
  <c r="K3618" i="6"/>
  <c r="L3618" i="6"/>
  <c r="M3618" i="6"/>
  <c r="N3618" i="6" s="1"/>
  <c r="K3619" i="6"/>
  <c r="L3619" i="6"/>
  <c r="M3619" i="6"/>
  <c r="N3619" i="6" s="1"/>
  <c r="K3620" i="6"/>
  <c r="L3620" i="6"/>
  <c r="M3620" i="6"/>
  <c r="N3620" i="6" s="1"/>
  <c r="K3621" i="6"/>
  <c r="L3621" i="6"/>
  <c r="M3621" i="6"/>
  <c r="N3621" i="6" s="1"/>
  <c r="K3622" i="6"/>
  <c r="L3622" i="6"/>
  <c r="M3622" i="6"/>
  <c r="N3622" i="6" s="1"/>
  <c r="K3623" i="6"/>
  <c r="L3623" i="6"/>
  <c r="M3623" i="6"/>
  <c r="N3623" i="6" s="1"/>
  <c r="K3624" i="6"/>
  <c r="L3624" i="6"/>
  <c r="M3624" i="6"/>
  <c r="N3624" i="6" s="1"/>
  <c r="K3625" i="6"/>
  <c r="L3625" i="6"/>
  <c r="M3625" i="6"/>
  <c r="N3625" i="6" s="1"/>
  <c r="K3626" i="6"/>
  <c r="L3626" i="6"/>
  <c r="M3626" i="6"/>
  <c r="N3626" i="6" s="1"/>
  <c r="K3627" i="6"/>
  <c r="L3627" i="6"/>
  <c r="M3627" i="6"/>
  <c r="N3627" i="6" s="1"/>
  <c r="K3628" i="6"/>
  <c r="L3628" i="6"/>
  <c r="M3628" i="6"/>
  <c r="N3628" i="6" s="1"/>
  <c r="K3629" i="6"/>
  <c r="L3629" i="6"/>
  <c r="M3629" i="6"/>
  <c r="N3629" i="6" s="1"/>
  <c r="K3630" i="6"/>
  <c r="L3630" i="6"/>
  <c r="M3630" i="6"/>
  <c r="N3630" i="6" s="1"/>
  <c r="K3631" i="6"/>
  <c r="L3631" i="6"/>
  <c r="M3631" i="6"/>
  <c r="N3631" i="6" s="1"/>
  <c r="K3632" i="6"/>
  <c r="L3632" i="6"/>
  <c r="M3632" i="6"/>
  <c r="N3632" i="6" s="1"/>
  <c r="K3633" i="6"/>
  <c r="L3633" i="6"/>
  <c r="M3633" i="6"/>
  <c r="N3633" i="6" s="1"/>
  <c r="K3634" i="6"/>
  <c r="L3634" i="6"/>
  <c r="M3634" i="6"/>
  <c r="N3634" i="6" s="1"/>
  <c r="K3635" i="6"/>
  <c r="L3635" i="6"/>
  <c r="M3635" i="6"/>
  <c r="N3635" i="6" s="1"/>
  <c r="K3636" i="6"/>
  <c r="L3636" i="6"/>
  <c r="M3636" i="6"/>
  <c r="N3636" i="6" s="1"/>
  <c r="K3637" i="6"/>
  <c r="L3637" i="6"/>
  <c r="M3637" i="6"/>
  <c r="N3637" i="6" s="1"/>
  <c r="K3638" i="6"/>
  <c r="L3638" i="6"/>
  <c r="M3638" i="6"/>
  <c r="N3638" i="6" s="1"/>
  <c r="K3639" i="6"/>
  <c r="L3639" i="6"/>
  <c r="M3639" i="6"/>
  <c r="N3639" i="6" s="1"/>
  <c r="K3640" i="6"/>
  <c r="L3640" i="6"/>
  <c r="M3640" i="6"/>
  <c r="N3640" i="6" s="1"/>
  <c r="K3641" i="6"/>
  <c r="L3641" i="6"/>
  <c r="M3641" i="6"/>
  <c r="N3641" i="6" s="1"/>
  <c r="K3642" i="6"/>
  <c r="L3642" i="6"/>
  <c r="M3642" i="6"/>
  <c r="N3642" i="6" s="1"/>
  <c r="K3643" i="6"/>
  <c r="L3643" i="6"/>
  <c r="M3643" i="6"/>
  <c r="N3643" i="6" s="1"/>
  <c r="K3644" i="6"/>
  <c r="L3644" i="6"/>
  <c r="M3644" i="6"/>
  <c r="N3644" i="6" s="1"/>
  <c r="K3645" i="6"/>
  <c r="L3645" i="6"/>
  <c r="M3645" i="6"/>
  <c r="N3645" i="6" s="1"/>
  <c r="K3646" i="6"/>
  <c r="L3646" i="6"/>
  <c r="M3646" i="6"/>
  <c r="N3646" i="6" s="1"/>
  <c r="K3647" i="6"/>
  <c r="L3647" i="6"/>
  <c r="M3647" i="6"/>
  <c r="N3647" i="6" s="1"/>
  <c r="K3648" i="6"/>
  <c r="L3648" i="6"/>
  <c r="M3648" i="6"/>
  <c r="N3648" i="6" s="1"/>
  <c r="K3649" i="6"/>
  <c r="L3649" i="6"/>
  <c r="M3649" i="6"/>
  <c r="N3649" i="6" s="1"/>
  <c r="K3650" i="6"/>
  <c r="L3650" i="6"/>
  <c r="M3650" i="6"/>
  <c r="N3650" i="6" s="1"/>
  <c r="K3651" i="6"/>
  <c r="L3651" i="6"/>
  <c r="M3651" i="6"/>
  <c r="N3651" i="6" s="1"/>
  <c r="K3652" i="6"/>
  <c r="L3652" i="6"/>
  <c r="M3652" i="6"/>
  <c r="N3652" i="6" s="1"/>
  <c r="K3653" i="6"/>
  <c r="L3653" i="6"/>
  <c r="M3653" i="6"/>
  <c r="N3653" i="6" s="1"/>
  <c r="K3654" i="6"/>
  <c r="L3654" i="6"/>
  <c r="M3654" i="6"/>
  <c r="N3654" i="6" s="1"/>
  <c r="K3655" i="6"/>
  <c r="L3655" i="6"/>
  <c r="M3655" i="6"/>
  <c r="N3655" i="6" s="1"/>
  <c r="K3656" i="6"/>
  <c r="L3656" i="6"/>
  <c r="M3656" i="6"/>
  <c r="N3656" i="6" s="1"/>
  <c r="K3657" i="6"/>
  <c r="L3657" i="6"/>
  <c r="M3657" i="6"/>
  <c r="N3657" i="6" s="1"/>
  <c r="K3658" i="6"/>
  <c r="L3658" i="6"/>
  <c r="M3658" i="6"/>
  <c r="N3658" i="6" s="1"/>
  <c r="K3659" i="6"/>
  <c r="L3659" i="6"/>
  <c r="M3659" i="6"/>
  <c r="N3659" i="6" s="1"/>
  <c r="K3660" i="6"/>
  <c r="L3660" i="6"/>
  <c r="M3660" i="6"/>
  <c r="N3660" i="6" s="1"/>
  <c r="K3661" i="6"/>
  <c r="L3661" i="6"/>
  <c r="M3661" i="6"/>
  <c r="N3661" i="6" s="1"/>
  <c r="K3662" i="6"/>
  <c r="L3662" i="6"/>
  <c r="M3662" i="6"/>
  <c r="N3662" i="6" s="1"/>
  <c r="K3663" i="6"/>
  <c r="L3663" i="6"/>
  <c r="M3663" i="6"/>
  <c r="N3663" i="6" s="1"/>
  <c r="K3664" i="6"/>
  <c r="L3664" i="6"/>
  <c r="M3664" i="6"/>
  <c r="N3664" i="6" s="1"/>
  <c r="K3665" i="6"/>
  <c r="L3665" i="6"/>
  <c r="M3665" i="6"/>
  <c r="N3665" i="6" s="1"/>
  <c r="K3666" i="6"/>
  <c r="L3666" i="6"/>
  <c r="M3666" i="6"/>
  <c r="N3666" i="6" s="1"/>
  <c r="K3667" i="6"/>
  <c r="L3667" i="6"/>
  <c r="M3667" i="6"/>
  <c r="N3667" i="6" s="1"/>
  <c r="K3668" i="6"/>
  <c r="L3668" i="6"/>
  <c r="M3668" i="6"/>
  <c r="N3668" i="6" s="1"/>
  <c r="K3669" i="6"/>
  <c r="L3669" i="6"/>
  <c r="M3669" i="6"/>
  <c r="N3669" i="6" s="1"/>
  <c r="K3670" i="6"/>
  <c r="L3670" i="6"/>
  <c r="M3670" i="6"/>
  <c r="N3670" i="6" s="1"/>
  <c r="K3671" i="6"/>
  <c r="L3671" i="6"/>
  <c r="M3671" i="6"/>
  <c r="N3671" i="6" s="1"/>
  <c r="K3672" i="6"/>
  <c r="L3672" i="6"/>
  <c r="M3672" i="6"/>
  <c r="N3672" i="6" s="1"/>
  <c r="K3673" i="6"/>
  <c r="L3673" i="6"/>
  <c r="M3673" i="6"/>
  <c r="N3673" i="6" s="1"/>
  <c r="K3674" i="6"/>
  <c r="L3674" i="6"/>
  <c r="M3674" i="6"/>
  <c r="N3674" i="6" s="1"/>
  <c r="K3675" i="6"/>
  <c r="L3675" i="6"/>
  <c r="M3675" i="6"/>
  <c r="N3675" i="6" s="1"/>
  <c r="K3676" i="6"/>
  <c r="L3676" i="6"/>
  <c r="M3676" i="6"/>
  <c r="N3676" i="6" s="1"/>
  <c r="K3677" i="6"/>
  <c r="L3677" i="6"/>
  <c r="M3677" i="6"/>
  <c r="N3677" i="6" s="1"/>
  <c r="K3678" i="6"/>
  <c r="L3678" i="6"/>
  <c r="M3678" i="6"/>
  <c r="N3678" i="6" s="1"/>
  <c r="K3679" i="6"/>
  <c r="L3679" i="6"/>
  <c r="M3679" i="6"/>
  <c r="N3679" i="6" s="1"/>
  <c r="K3680" i="6"/>
  <c r="L3680" i="6"/>
  <c r="M3680" i="6"/>
  <c r="N3680" i="6" s="1"/>
  <c r="K3681" i="6"/>
  <c r="L3681" i="6"/>
  <c r="M3681" i="6"/>
  <c r="N3681" i="6" s="1"/>
  <c r="K3682" i="6"/>
  <c r="L3682" i="6"/>
  <c r="M3682" i="6"/>
  <c r="N3682" i="6" s="1"/>
  <c r="K3683" i="6"/>
  <c r="L3683" i="6"/>
  <c r="M3683" i="6"/>
  <c r="N3683" i="6" s="1"/>
  <c r="K3684" i="6"/>
  <c r="L3684" i="6"/>
  <c r="M3684" i="6"/>
  <c r="N3684" i="6" s="1"/>
  <c r="K3685" i="6"/>
  <c r="L3685" i="6"/>
  <c r="M3685" i="6"/>
  <c r="N3685" i="6" s="1"/>
  <c r="K3686" i="6"/>
  <c r="L3686" i="6"/>
  <c r="M3686" i="6"/>
  <c r="N3686" i="6" s="1"/>
  <c r="K3687" i="6"/>
  <c r="L3687" i="6"/>
  <c r="M3687" i="6"/>
  <c r="N3687" i="6" s="1"/>
  <c r="K3688" i="6"/>
  <c r="L3688" i="6"/>
  <c r="M3688" i="6"/>
  <c r="N3688" i="6" s="1"/>
  <c r="K3689" i="6"/>
  <c r="L3689" i="6"/>
  <c r="M3689" i="6"/>
  <c r="N3689" i="6" s="1"/>
  <c r="K3690" i="6"/>
  <c r="L3690" i="6"/>
  <c r="M3690" i="6"/>
  <c r="N3690" i="6" s="1"/>
  <c r="K3691" i="6"/>
  <c r="L3691" i="6"/>
  <c r="M3691" i="6"/>
  <c r="N3691" i="6" s="1"/>
  <c r="K3692" i="6"/>
  <c r="L3692" i="6"/>
  <c r="M3692" i="6"/>
  <c r="N3692" i="6" s="1"/>
  <c r="K3693" i="6"/>
  <c r="L3693" i="6"/>
  <c r="M3693" i="6"/>
  <c r="N3693" i="6" s="1"/>
  <c r="K3694" i="6"/>
  <c r="L3694" i="6"/>
  <c r="M3694" i="6"/>
  <c r="N3694" i="6" s="1"/>
  <c r="K3695" i="6"/>
  <c r="L3695" i="6"/>
  <c r="M3695" i="6"/>
  <c r="N3695" i="6" s="1"/>
  <c r="K3696" i="6"/>
  <c r="L3696" i="6"/>
  <c r="M3696" i="6"/>
  <c r="N3696" i="6" s="1"/>
  <c r="K3697" i="6"/>
  <c r="L3697" i="6"/>
  <c r="M3697" i="6"/>
  <c r="N3697" i="6" s="1"/>
  <c r="K3698" i="6"/>
  <c r="L3698" i="6"/>
  <c r="M3698" i="6"/>
  <c r="N3698" i="6" s="1"/>
  <c r="K3699" i="6"/>
  <c r="L3699" i="6"/>
  <c r="M3699" i="6"/>
  <c r="N3699" i="6" s="1"/>
  <c r="K3700" i="6"/>
  <c r="L3700" i="6"/>
  <c r="M3700" i="6"/>
  <c r="N3700" i="6" s="1"/>
  <c r="K3701" i="6"/>
  <c r="L3701" i="6"/>
  <c r="M3701" i="6"/>
  <c r="N3701" i="6" s="1"/>
  <c r="K3702" i="6"/>
  <c r="L3702" i="6"/>
  <c r="M3702" i="6"/>
  <c r="N3702" i="6" s="1"/>
  <c r="K3703" i="6"/>
  <c r="L3703" i="6"/>
  <c r="M3703" i="6"/>
  <c r="N3703" i="6" s="1"/>
  <c r="K3704" i="6"/>
  <c r="L3704" i="6"/>
  <c r="M3704" i="6"/>
  <c r="N3704" i="6" s="1"/>
  <c r="K3705" i="6"/>
  <c r="L3705" i="6"/>
  <c r="M3705" i="6"/>
  <c r="N3705" i="6" s="1"/>
  <c r="K3706" i="6"/>
  <c r="L3706" i="6"/>
  <c r="M3706" i="6"/>
  <c r="N3706" i="6" s="1"/>
  <c r="K3707" i="6"/>
  <c r="L3707" i="6"/>
  <c r="M3707" i="6"/>
  <c r="N3707" i="6" s="1"/>
  <c r="K3708" i="6"/>
  <c r="L3708" i="6"/>
  <c r="M3708" i="6"/>
  <c r="N3708" i="6" s="1"/>
  <c r="K3709" i="6"/>
  <c r="L3709" i="6"/>
  <c r="M3709" i="6"/>
  <c r="N3709" i="6" s="1"/>
  <c r="K3710" i="6"/>
  <c r="L3710" i="6"/>
  <c r="M3710" i="6"/>
  <c r="N3710" i="6" s="1"/>
  <c r="K3711" i="6"/>
  <c r="L3711" i="6"/>
  <c r="M3711" i="6"/>
  <c r="N3711" i="6" s="1"/>
  <c r="K3712" i="6"/>
  <c r="L3712" i="6"/>
  <c r="M3712" i="6"/>
  <c r="N3712" i="6" s="1"/>
  <c r="K3713" i="6"/>
  <c r="L3713" i="6"/>
  <c r="M3713" i="6"/>
  <c r="N3713" i="6" s="1"/>
  <c r="K3714" i="6"/>
  <c r="L3714" i="6"/>
  <c r="M3714" i="6"/>
  <c r="N3714" i="6" s="1"/>
  <c r="K3715" i="6"/>
  <c r="L3715" i="6"/>
  <c r="M3715" i="6"/>
  <c r="N3715" i="6" s="1"/>
  <c r="K3716" i="6"/>
  <c r="L3716" i="6"/>
  <c r="M3716" i="6"/>
  <c r="N3716" i="6" s="1"/>
  <c r="K3717" i="6"/>
  <c r="L3717" i="6"/>
  <c r="M3717" i="6"/>
  <c r="N3717" i="6" s="1"/>
  <c r="K3718" i="6"/>
  <c r="L3718" i="6"/>
  <c r="M3718" i="6"/>
  <c r="N3718" i="6" s="1"/>
  <c r="K3719" i="6"/>
  <c r="L3719" i="6"/>
  <c r="M3719" i="6"/>
  <c r="N3719" i="6" s="1"/>
  <c r="K3720" i="6"/>
  <c r="L3720" i="6"/>
  <c r="M3720" i="6"/>
  <c r="N3720" i="6" s="1"/>
  <c r="K3721" i="6"/>
  <c r="L3721" i="6"/>
  <c r="M3721" i="6"/>
  <c r="N3721" i="6" s="1"/>
  <c r="K3722" i="6"/>
  <c r="L3722" i="6"/>
  <c r="M3722" i="6"/>
  <c r="N3722" i="6" s="1"/>
  <c r="K3723" i="6"/>
  <c r="L3723" i="6"/>
  <c r="M3723" i="6"/>
  <c r="N3723" i="6" s="1"/>
  <c r="K3724" i="6"/>
  <c r="L3724" i="6"/>
  <c r="M3724" i="6"/>
  <c r="N3724" i="6" s="1"/>
  <c r="K3725" i="6"/>
  <c r="L3725" i="6"/>
  <c r="M3725" i="6"/>
  <c r="N3725" i="6" s="1"/>
  <c r="K3726" i="6"/>
  <c r="L3726" i="6"/>
  <c r="M3726" i="6"/>
  <c r="N3726" i="6" s="1"/>
  <c r="K3727" i="6"/>
  <c r="L3727" i="6"/>
  <c r="M3727" i="6"/>
  <c r="N3727" i="6" s="1"/>
  <c r="K3728" i="6"/>
  <c r="L3728" i="6"/>
  <c r="M3728" i="6"/>
  <c r="N3728" i="6" s="1"/>
  <c r="K3729" i="6"/>
  <c r="L3729" i="6"/>
  <c r="M3729" i="6"/>
  <c r="N3729" i="6" s="1"/>
  <c r="K3730" i="6"/>
  <c r="L3730" i="6"/>
  <c r="M3730" i="6"/>
  <c r="N3730" i="6" s="1"/>
  <c r="K3731" i="6"/>
  <c r="L3731" i="6"/>
  <c r="M3731" i="6"/>
  <c r="N3731" i="6" s="1"/>
  <c r="K3732" i="6"/>
  <c r="L3732" i="6"/>
  <c r="M3732" i="6"/>
  <c r="N3732" i="6" s="1"/>
  <c r="K3733" i="6"/>
  <c r="L3733" i="6"/>
  <c r="M3733" i="6"/>
  <c r="N3733" i="6" s="1"/>
  <c r="K3734" i="6"/>
  <c r="L3734" i="6"/>
  <c r="M3734" i="6"/>
  <c r="N3734" i="6" s="1"/>
  <c r="K3735" i="6"/>
  <c r="L3735" i="6"/>
  <c r="M3735" i="6"/>
  <c r="N3735" i="6" s="1"/>
  <c r="K3736" i="6"/>
  <c r="L3736" i="6"/>
  <c r="M3736" i="6"/>
  <c r="N3736" i="6" s="1"/>
  <c r="K3737" i="6"/>
  <c r="L3737" i="6"/>
  <c r="M3737" i="6"/>
  <c r="N3737" i="6" s="1"/>
  <c r="K3738" i="6"/>
  <c r="L3738" i="6"/>
  <c r="M3738" i="6"/>
  <c r="N3738" i="6" s="1"/>
  <c r="K3739" i="6"/>
  <c r="L3739" i="6"/>
  <c r="M3739" i="6"/>
  <c r="N3739" i="6" s="1"/>
  <c r="K3740" i="6"/>
  <c r="L3740" i="6"/>
  <c r="M3740" i="6"/>
  <c r="N3740" i="6" s="1"/>
  <c r="K3741" i="6"/>
  <c r="L3741" i="6"/>
  <c r="M3741" i="6"/>
  <c r="N3741" i="6" s="1"/>
  <c r="K3742" i="6"/>
  <c r="L3742" i="6"/>
  <c r="M3742" i="6"/>
  <c r="N3742" i="6" s="1"/>
  <c r="K3743" i="6"/>
  <c r="L3743" i="6"/>
  <c r="M3743" i="6"/>
  <c r="N3743" i="6" s="1"/>
  <c r="K3744" i="6"/>
  <c r="L3744" i="6"/>
  <c r="M3744" i="6"/>
  <c r="N3744" i="6" s="1"/>
  <c r="K3745" i="6"/>
  <c r="L3745" i="6"/>
  <c r="M3745" i="6"/>
  <c r="N3745" i="6" s="1"/>
  <c r="K3746" i="6"/>
  <c r="L3746" i="6"/>
  <c r="M3746" i="6"/>
  <c r="N3746" i="6" s="1"/>
  <c r="K3747" i="6"/>
  <c r="L3747" i="6"/>
  <c r="M3747" i="6"/>
  <c r="N3747" i="6" s="1"/>
  <c r="K3748" i="6"/>
  <c r="L3748" i="6"/>
  <c r="M3748" i="6"/>
  <c r="N3748" i="6" s="1"/>
  <c r="K3749" i="6"/>
  <c r="L3749" i="6"/>
  <c r="M3749" i="6"/>
  <c r="N3749" i="6" s="1"/>
  <c r="K3750" i="6"/>
  <c r="L3750" i="6"/>
  <c r="M3750" i="6"/>
  <c r="N3750" i="6" s="1"/>
  <c r="K3751" i="6"/>
  <c r="L3751" i="6"/>
  <c r="M3751" i="6"/>
  <c r="N3751" i="6" s="1"/>
  <c r="K3752" i="6"/>
  <c r="L3752" i="6"/>
  <c r="M3752" i="6"/>
  <c r="N3752" i="6" s="1"/>
  <c r="K3753" i="6"/>
  <c r="L3753" i="6"/>
  <c r="M3753" i="6"/>
  <c r="N3753" i="6" s="1"/>
  <c r="K3754" i="6"/>
  <c r="L3754" i="6"/>
  <c r="M3754" i="6"/>
  <c r="N3754" i="6" s="1"/>
  <c r="K3755" i="6"/>
  <c r="L3755" i="6"/>
  <c r="M3755" i="6"/>
  <c r="N3755" i="6" s="1"/>
  <c r="K3756" i="6"/>
  <c r="L3756" i="6"/>
  <c r="M3756" i="6"/>
  <c r="N3756" i="6" s="1"/>
  <c r="K3757" i="6"/>
  <c r="L3757" i="6"/>
  <c r="M3757" i="6"/>
  <c r="N3757" i="6" s="1"/>
  <c r="K3758" i="6"/>
  <c r="L3758" i="6"/>
  <c r="M3758" i="6"/>
  <c r="N3758" i="6" s="1"/>
  <c r="K3759" i="6"/>
  <c r="L3759" i="6"/>
  <c r="M3759" i="6"/>
  <c r="N3759" i="6" s="1"/>
  <c r="K3760" i="6"/>
  <c r="L3760" i="6"/>
  <c r="M3760" i="6"/>
  <c r="N3760" i="6" s="1"/>
  <c r="K3761" i="6"/>
  <c r="L3761" i="6"/>
  <c r="M3761" i="6"/>
  <c r="N3761" i="6" s="1"/>
  <c r="K3762" i="6"/>
  <c r="L3762" i="6"/>
  <c r="M3762" i="6"/>
  <c r="N3762" i="6" s="1"/>
  <c r="K3763" i="6"/>
  <c r="L3763" i="6"/>
  <c r="M3763" i="6"/>
  <c r="N3763" i="6" s="1"/>
  <c r="K3764" i="6"/>
  <c r="L3764" i="6"/>
  <c r="M3764" i="6"/>
  <c r="N3764" i="6" s="1"/>
  <c r="K3765" i="6"/>
  <c r="L3765" i="6"/>
  <c r="M3765" i="6"/>
  <c r="N3765" i="6" s="1"/>
  <c r="K3766" i="6"/>
  <c r="L3766" i="6"/>
  <c r="M3766" i="6"/>
  <c r="N3766" i="6" s="1"/>
  <c r="K3767" i="6"/>
  <c r="L3767" i="6"/>
  <c r="M3767" i="6"/>
  <c r="N3767" i="6" s="1"/>
  <c r="K3768" i="6"/>
  <c r="L3768" i="6"/>
  <c r="M3768" i="6"/>
  <c r="N3768" i="6" s="1"/>
  <c r="K3769" i="6"/>
  <c r="L3769" i="6"/>
  <c r="M3769" i="6"/>
  <c r="N3769" i="6" s="1"/>
  <c r="K3770" i="6"/>
  <c r="L3770" i="6"/>
  <c r="M3770" i="6"/>
  <c r="N3770" i="6" s="1"/>
  <c r="K3771" i="6"/>
  <c r="L3771" i="6"/>
  <c r="M3771" i="6"/>
  <c r="N3771" i="6" s="1"/>
  <c r="K3772" i="6"/>
  <c r="L3772" i="6"/>
  <c r="M3772" i="6"/>
  <c r="N3772" i="6" s="1"/>
  <c r="K3773" i="6"/>
  <c r="L3773" i="6"/>
  <c r="M3773" i="6"/>
  <c r="N3773" i="6" s="1"/>
  <c r="K3774" i="6"/>
  <c r="L3774" i="6"/>
  <c r="M3774" i="6"/>
  <c r="N3774" i="6" s="1"/>
  <c r="K3775" i="6"/>
  <c r="L3775" i="6"/>
  <c r="M3775" i="6"/>
  <c r="N3775" i="6" s="1"/>
  <c r="K3776" i="6"/>
  <c r="L3776" i="6"/>
  <c r="M3776" i="6"/>
  <c r="N3776" i="6" s="1"/>
  <c r="K3777" i="6"/>
  <c r="L3777" i="6"/>
  <c r="M3777" i="6"/>
  <c r="N3777" i="6" s="1"/>
  <c r="K3778" i="6"/>
  <c r="L3778" i="6"/>
  <c r="M3778" i="6"/>
  <c r="N3778" i="6" s="1"/>
  <c r="K3779" i="6"/>
  <c r="L3779" i="6"/>
  <c r="M3779" i="6"/>
  <c r="N3779" i="6" s="1"/>
  <c r="K3780" i="6"/>
  <c r="L3780" i="6"/>
  <c r="M3780" i="6"/>
  <c r="N3780" i="6" s="1"/>
  <c r="K3781" i="6"/>
  <c r="L3781" i="6"/>
  <c r="M3781" i="6"/>
  <c r="N3781" i="6" s="1"/>
  <c r="K3782" i="6"/>
  <c r="L3782" i="6"/>
  <c r="M3782" i="6"/>
  <c r="N3782" i="6" s="1"/>
  <c r="K3783" i="6"/>
  <c r="L3783" i="6"/>
  <c r="M3783" i="6"/>
  <c r="N3783" i="6" s="1"/>
  <c r="K3784" i="6"/>
  <c r="L3784" i="6"/>
  <c r="M3784" i="6"/>
  <c r="N3784" i="6" s="1"/>
  <c r="K3785" i="6"/>
  <c r="L3785" i="6"/>
  <c r="M3785" i="6"/>
  <c r="N3785" i="6" s="1"/>
  <c r="K3786" i="6"/>
  <c r="L3786" i="6"/>
  <c r="M3786" i="6"/>
  <c r="N3786" i="6" s="1"/>
  <c r="K3787" i="6"/>
  <c r="L3787" i="6"/>
  <c r="M3787" i="6"/>
  <c r="N3787" i="6" s="1"/>
  <c r="K3788" i="6"/>
  <c r="L3788" i="6"/>
  <c r="M3788" i="6"/>
  <c r="N3788" i="6" s="1"/>
  <c r="K3789" i="6"/>
  <c r="L3789" i="6"/>
  <c r="M3789" i="6"/>
  <c r="N3789" i="6" s="1"/>
  <c r="K3790" i="6"/>
  <c r="L3790" i="6"/>
  <c r="M3790" i="6"/>
  <c r="N3790" i="6" s="1"/>
  <c r="K3791" i="6"/>
  <c r="L3791" i="6"/>
  <c r="M3791" i="6"/>
  <c r="N3791" i="6" s="1"/>
  <c r="K3792" i="6"/>
  <c r="L3792" i="6"/>
  <c r="M3792" i="6"/>
  <c r="N3792" i="6" s="1"/>
  <c r="K3793" i="6"/>
  <c r="L3793" i="6"/>
  <c r="M3793" i="6"/>
  <c r="N3793" i="6" s="1"/>
  <c r="K3794" i="6"/>
  <c r="L3794" i="6"/>
  <c r="M3794" i="6"/>
  <c r="N3794" i="6" s="1"/>
  <c r="K3795" i="6"/>
  <c r="L3795" i="6"/>
  <c r="M3795" i="6"/>
  <c r="N3795" i="6" s="1"/>
  <c r="K3796" i="6"/>
  <c r="L3796" i="6"/>
  <c r="M3796" i="6"/>
  <c r="N3796" i="6" s="1"/>
  <c r="K3797" i="6"/>
  <c r="L3797" i="6"/>
  <c r="M3797" i="6"/>
  <c r="N3797" i="6" s="1"/>
  <c r="K3798" i="6"/>
  <c r="L3798" i="6"/>
  <c r="M3798" i="6"/>
  <c r="N3798" i="6" s="1"/>
  <c r="K3799" i="6"/>
  <c r="L3799" i="6"/>
  <c r="M3799" i="6"/>
  <c r="N3799" i="6" s="1"/>
  <c r="K3800" i="6"/>
  <c r="L3800" i="6"/>
  <c r="M3800" i="6"/>
  <c r="N3800" i="6" s="1"/>
  <c r="K3801" i="6"/>
  <c r="L3801" i="6"/>
  <c r="M3801" i="6"/>
  <c r="N3801" i="6" s="1"/>
  <c r="K3802" i="6"/>
  <c r="L3802" i="6"/>
  <c r="M3802" i="6"/>
  <c r="N3802" i="6" s="1"/>
  <c r="K3803" i="6"/>
  <c r="L3803" i="6"/>
  <c r="M3803" i="6"/>
  <c r="N3803" i="6" s="1"/>
  <c r="K3804" i="6"/>
  <c r="L3804" i="6"/>
  <c r="M3804" i="6"/>
  <c r="N3804" i="6" s="1"/>
  <c r="K3805" i="6"/>
  <c r="L3805" i="6"/>
  <c r="M3805" i="6"/>
  <c r="N3805" i="6" s="1"/>
  <c r="K3806" i="6"/>
  <c r="L3806" i="6"/>
  <c r="M3806" i="6"/>
  <c r="N3806" i="6" s="1"/>
  <c r="K3807" i="6"/>
  <c r="L3807" i="6"/>
  <c r="M3807" i="6"/>
  <c r="N3807" i="6" s="1"/>
  <c r="K3808" i="6"/>
  <c r="L3808" i="6"/>
  <c r="M3808" i="6"/>
  <c r="N3808" i="6" s="1"/>
  <c r="K3809" i="6"/>
  <c r="L3809" i="6"/>
  <c r="M3809" i="6"/>
  <c r="N3809" i="6" s="1"/>
  <c r="K3810" i="6"/>
  <c r="L3810" i="6"/>
  <c r="M3810" i="6"/>
  <c r="N3810" i="6" s="1"/>
  <c r="K3811" i="6"/>
  <c r="L3811" i="6"/>
  <c r="M3811" i="6"/>
  <c r="N3811" i="6" s="1"/>
  <c r="K3812" i="6"/>
  <c r="L3812" i="6"/>
  <c r="M3812" i="6"/>
  <c r="N3812" i="6" s="1"/>
  <c r="K3813" i="6"/>
  <c r="L3813" i="6"/>
  <c r="M3813" i="6"/>
  <c r="N3813" i="6" s="1"/>
  <c r="K3814" i="6"/>
  <c r="L3814" i="6"/>
  <c r="M3814" i="6"/>
  <c r="N3814" i="6" s="1"/>
  <c r="K3815" i="6"/>
  <c r="L3815" i="6"/>
  <c r="M3815" i="6"/>
  <c r="N3815" i="6" s="1"/>
  <c r="K3816" i="6"/>
  <c r="L3816" i="6"/>
  <c r="M3816" i="6"/>
  <c r="N3816" i="6"/>
  <c r="K3817" i="6"/>
  <c r="L3817" i="6"/>
  <c r="M3817" i="6"/>
  <c r="N3817" i="6" s="1"/>
  <c r="K3818" i="6"/>
  <c r="L3818" i="6"/>
  <c r="M3818" i="6"/>
  <c r="N3818" i="6" s="1"/>
  <c r="K3819" i="6"/>
  <c r="L3819" i="6"/>
  <c r="M3819" i="6"/>
  <c r="N3819" i="6" s="1"/>
  <c r="K3820" i="6"/>
  <c r="L3820" i="6"/>
  <c r="M3820" i="6"/>
  <c r="N3820" i="6" s="1"/>
  <c r="K3821" i="6"/>
  <c r="L3821" i="6"/>
  <c r="M3821" i="6"/>
  <c r="N3821" i="6" s="1"/>
  <c r="K3822" i="6"/>
  <c r="L3822" i="6"/>
  <c r="M3822" i="6"/>
  <c r="N3822" i="6" s="1"/>
  <c r="K3823" i="6"/>
  <c r="L3823" i="6"/>
  <c r="M3823" i="6"/>
  <c r="N3823" i="6" s="1"/>
  <c r="K3824" i="6"/>
  <c r="L3824" i="6"/>
  <c r="M3824" i="6"/>
  <c r="N3824" i="6"/>
  <c r="K3825" i="6"/>
  <c r="L3825" i="6"/>
  <c r="M3825" i="6"/>
  <c r="N3825" i="6" s="1"/>
  <c r="K3826" i="6"/>
  <c r="L3826" i="6"/>
  <c r="M3826" i="6"/>
  <c r="N3826" i="6" s="1"/>
  <c r="K3827" i="6"/>
  <c r="L3827" i="6"/>
  <c r="M3827" i="6"/>
  <c r="N3827" i="6" s="1"/>
  <c r="K3828" i="6"/>
  <c r="L3828" i="6"/>
  <c r="M3828" i="6"/>
  <c r="N3828" i="6"/>
  <c r="K3829" i="6"/>
  <c r="L3829" i="6"/>
  <c r="M3829" i="6"/>
  <c r="N3829" i="6" s="1"/>
  <c r="K3830" i="6"/>
  <c r="L3830" i="6"/>
  <c r="M3830" i="6"/>
  <c r="N3830" i="6"/>
  <c r="K3831" i="6"/>
  <c r="L3831" i="6"/>
  <c r="M3831" i="6"/>
  <c r="N3831" i="6" s="1"/>
  <c r="K3832" i="6"/>
  <c r="L3832" i="6"/>
  <c r="M3832" i="6"/>
  <c r="N3832" i="6"/>
  <c r="K3833" i="6"/>
  <c r="L3833" i="6"/>
  <c r="M3833" i="6"/>
  <c r="N3833" i="6" s="1"/>
  <c r="K3834" i="6"/>
  <c r="L3834" i="6"/>
  <c r="M3834" i="6"/>
  <c r="N3834" i="6" s="1"/>
  <c r="K3835" i="6"/>
  <c r="L3835" i="6"/>
  <c r="M3835" i="6"/>
  <c r="N3835" i="6" s="1"/>
  <c r="K3836" i="6"/>
  <c r="L3836" i="6"/>
  <c r="M3836" i="6"/>
  <c r="N3836" i="6" s="1"/>
  <c r="K3837" i="6"/>
  <c r="L3837" i="6"/>
  <c r="M3837" i="6"/>
  <c r="N3837" i="6" s="1"/>
  <c r="K3838" i="6"/>
  <c r="L3838" i="6"/>
  <c r="M3838" i="6"/>
  <c r="N3838" i="6" s="1"/>
  <c r="K3839" i="6"/>
  <c r="L3839" i="6"/>
  <c r="M3839" i="6"/>
  <c r="N3839" i="6" s="1"/>
  <c r="K3840" i="6"/>
  <c r="L3840" i="6"/>
  <c r="M3840" i="6"/>
  <c r="N3840" i="6"/>
  <c r="K3841" i="6"/>
  <c r="L3841" i="6"/>
  <c r="M3841" i="6"/>
  <c r="N3841" i="6" s="1"/>
  <c r="K3842" i="6"/>
  <c r="L3842" i="6"/>
  <c r="M3842" i="6"/>
  <c r="N3842" i="6" s="1"/>
  <c r="K3843" i="6"/>
  <c r="L3843" i="6"/>
  <c r="M3843" i="6"/>
  <c r="N3843" i="6" s="1"/>
  <c r="K3844" i="6"/>
  <c r="L3844" i="6"/>
  <c r="M3844" i="6"/>
  <c r="N3844" i="6"/>
  <c r="K3845" i="6"/>
  <c r="L3845" i="6"/>
  <c r="M3845" i="6"/>
  <c r="N3845" i="6" s="1"/>
  <c r="K3846" i="6"/>
  <c r="L3846" i="6"/>
  <c r="M3846" i="6"/>
  <c r="N3846" i="6"/>
  <c r="K3847" i="6"/>
  <c r="L3847" i="6"/>
  <c r="M3847" i="6"/>
  <c r="N3847" i="6" s="1"/>
  <c r="K3848" i="6"/>
  <c r="L3848" i="6"/>
  <c r="M3848" i="6"/>
  <c r="N3848" i="6"/>
  <c r="K3849" i="6"/>
  <c r="L3849" i="6"/>
  <c r="M3849" i="6"/>
  <c r="N3849" i="6" s="1"/>
  <c r="K3850" i="6"/>
  <c r="L3850" i="6"/>
  <c r="M3850" i="6"/>
  <c r="N3850" i="6" s="1"/>
  <c r="K3851" i="6"/>
  <c r="L3851" i="6"/>
  <c r="M3851" i="6"/>
  <c r="N3851" i="6" s="1"/>
  <c r="K3852" i="6"/>
  <c r="L3852" i="6"/>
  <c r="M3852" i="6"/>
  <c r="N3852" i="6" s="1"/>
  <c r="K3853" i="6"/>
  <c r="L3853" i="6"/>
  <c r="M3853" i="6"/>
  <c r="N3853" i="6" s="1"/>
  <c r="K3854" i="6"/>
  <c r="L3854" i="6"/>
  <c r="M3854" i="6"/>
  <c r="N3854" i="6" s="1"/>
  <c r="K3855" i="6"/>
  <c r="L3855" i="6"/>
  <c r="M3855" i="6"/>
  <c r="N3855" i="6" s="1"/>
  <c r="K3856" i="6"/>
  <c r="L3856" i="6"/>
  <c r="M3856" i="6"/>
  <c r="N3856" i="6"/>
  <c r="K3857" i="6"/>
  <c r="L3857" i="6"/>
  <c r="M3857" i="6"/>
  <c r="N3857" i="6" s="1"/>
  <c r="K3858" i="6"/>
  <c r="L3858" i="6"/>
  <c r="M3858" i="6"/>
  <c r="N3858" i="6" s="1"/>
  <c r="K3859" i="6"/>
  <c r="L3859" i="6"/>
  <c r="M3859" i="6"/>
  <c r="N3859" i="6" s="1"/>
  <c r="K3860" i="6"/>
  <c r="L3860" i="6"/>
  <c r="M3860" i="6"/>
  <c r="N3860" i="6"/>
  <c r="K3861" i="6"/>
  <c r="L3861" i="6"/>
  <c r="M3861" i="6"/>
  <c r="N3861" i="6" s="1"/>
  <c r="K3862" i="6"/>
  <c r="L3862" i="6"/>
  <c r="M3862" i="6"/>
  <c r="N3862" i="6"/>
  <c r="K3863" i="6"/>
  <c r="L3863" i="6"/>
  <c r="M3863" i="6"/>
  <c r="N3863" i="6" s="1"/>
  <c r="K3864" i="6"/>
  <c r="L3864" i="6"/>
  <c r="M3864" i="6"/>
  <c r="N3864" i="6"/>
  <c r="K3865" i="6"/>
  <c r="L3865" i="6"/>
  <c r="M3865" i="6"/>
  <c r="N3865" i="6" s="1"/>
  <c r="K3866" i="6"/>
  <c r="L3866" i="6"/>
  <c r="M3866" i="6"/>
  <c r="N3866" i="6" s="1"/>
  <c r="K3867" i="6"/>
  <c r="L3867" i="6"/>
  <c r="M3867" i="6"/>
  <c r="N3867" i="6" s="1"/>
  <c r="K3868" i="6"/>
  <c r="L3868" i="6"/>
  <c r="M3868" i="6"/>
  <c r="N3868" i="6" s="1"/>
  <c r="K3869" i="6"/>
  <c r="L3869" i="6"/>
  <c r="M3869" i="6"/>
  <c r="N3869" i="6" s="1"/>
  <c r="K3870" i="6"/>
  <c r="L3870" i="6"/>
  <c r="M3870" i="6"/>
  <c r="N3870" i="6" s="1"/>
  <c r="K3871" i="6"/>
  <c r="L3871" i="6"/>
  <c r="M3871" i="6"/>
  <c r="N3871" i="6" s="1"/>
  <c r="K3872" i="6"/>
  <c r="L3872" i="6"/>
  <c r="M3872" i="6"/>
  <c r="N3872" i="6"/>
  <c r="K3873" i="6"/>
  <c r="L3873" i="6"/>
  <c r="M3873" i="6"/>
  <c r="N3873" i="6" s="1"/>
  <c r="K3874" i="6"/>
  <c r="L3874" i="6"/>
  <c r="M3874" i="6"/>
  <c r="N3874" i="6" s="1"/>
  <c r="K3875" i="6"/>
  <c r="L3875" i="6"/>
  <c r="M3875" i="6"/>
  <c r="N3875" i="6" s="1"/>
  <c r="K3876" i="6"/>
  <c r="L3876" i="6"/>
  <c r="M3876" i="6"/>
  <c r="N3876" i="6" s="1"/>
  <c r="K3877" i="6"/>
  <c r="L3877" i="6"/>
  <c r="M3877" i="6"/>
  <c r="N3877" i="6" s="1"/>
  <c r="K3878" i="6"/>
  <c r="L3878" i="6"/>
  <c r="M3878" i="6"/>
  <c r="N3878" i="6" s="1"/>
  <c r="K3879" i="6"/>
  <c r="L3879" i="6"/>
  <c r="M3879" i="6"/>
  <c r="N3879" i="6" s="1"/>
  <c r="K3880" i="6"/>
  <c r="L3880" i="6"/>
  <c r="M3880" i="6"/>
  <c r="N3880" i="6" s="1"/>
  <c r="K3881" i="6"/>
  <c r="L3881" i="6"/>
  <c r="M3881" i="6"/>
  <c r="N3881" i="6" s="1"/>
  <c r="K3882" i="6"/>
  <c r="L3882" i="6"/>
  <c r="M3882" i="6"/>
  <c r="N3882" i="6" s="1"/>
  <c r="K3883" i="6"/>
  <c r="L3883" i="6"/>
  <c r="M3883" i="6"/>
  <c r="N3883" i="6" s="1"/>
  <c r="K3884" i="6"/>
  <c r="L3884" i="6"/>
  <c r="M3884" i="6"/>
  <c r="N3884" i="6" s="1"/>
  <c r="K3885" i="6"/>
  <c r="L3885" i="6"/>
  <c r="M3885" i="6"/>
  <c r="N3885" i="6" s="1"/>
  <c r="K3886" i="6"/>
  <c r="L3886" i="6"/>
  <c r="M3886" i="6"/>
  <c r="N3886" i="6" s="1"/>
  <c r="K3887" i="6"/>
  <c r="L3887" i="6"/>
  <c r="M3887" i="6"/>
  <c r="N3887" i="6" s="1"/>
  <c r="K3888" i="6"/>
  <c r="L3888" i="6"/>
  <c r="M3888" i="6"/>
  <c r="N3888" i="6" s="1"/>
  <c r="K3889" i="6"/>
  <c r="L3889" i="6"/>
  <c r="M3889" i="6"/>
  <c r="N3889" i="6" s="1"/>
  <c r="K3890" i="6"/>
  <c r="L3890" i="6"/>
  <c r="M3890" i="6"/>
  <c r="N3890" i="6" s="1"/>
  <c r="K3891" i="6"/>
  <c r="L3891" i="6"/>
  <c r="M3891" i="6"/>
  <c r="N3891" i="6" s="1"/>
  <c r="K3892" i="6"/>
  <c r="L3892" i="6"/>
  <c r="M3892" i="6"/>
  <c r="N3892" i="6" s="1"/>
  <c r="K3893" i="6"/>
  <c r="L3893" i="6"/>
  <c r="M3893" i="6"/>
  <c r="N3893" i="6" s="1"/>
  <c r="K3894" i="6"/>
  <c r="L3894" i="6"/>
  <c r="M3894" i="6"/>
  <c r="N3894" i="6" s="1"/>
  <c r="K3895" i="6"/>
  <c r="L3895" i="6"/>
  <c r="M3895" i="6"/>
  <c r="N3895" i="6" s="1"/>
  <c r="K3896" i="6"/>
  <c r="L3896" i="6"/>
  <c r="M3896" i="6"/>
  <c r="N3896" i="6" s="1"/>
  <c r="K3897" i="6"/>
  <c r="L3897" i="6"/>
  <c r="M3897" i="6"/>
  <c r="N3897" i="6" s="1"/>
  <c r="K3898" i="6"/>
  <c r="L3898" i="6"/>
  <c r="M3898" i="6"/>
  <c r="N3898" i="6" s="1"/>
  <c r="K3899" i="6"/>
  <c r="L3899" i="6"/>
  <c r="M3899" i="6"/>
  <c r="N3899" i="6" s="1"/>
  <c r="K3900" i="6"/>
  <c r="L3900" i="6"/>
  <c r="M3900" i="6"/>
  <c r="N3900" i="6" s="1"/>
  <c r="K3901" i="6"/>
  <c r="L3901" i="6"/>
  <c r="M3901" i="6"/>
  <c r="N3901" i="6" s="1"/>
  <c r="K3902" i="6"/>
  <c r="L3902" i="6"/>
  <c r="M3902" i="6"/>
  <c r="N3902" i="6" s="1"/>
  <c r="K3903" i="6"/>
  <c r="L3903" i="6"/>
  <c r="M3903" i="6"/>
  <c r="N3903" i="6" s="1"/>
  <c r="K3904" i="6"/>
  <c r="L3904" i="6"/>
  <c r="M3904" i="6"/>
  <c r="N3904" i="6" s="1"/>
  <c r="K3905" i="6"/>
  <c r="L3905" i="6"/>
  <c r="M3905" i="6"/>
  <c r="N3905" i="6" s="1"/>
  <c r="K3906" i="6"/>
  <c r="L3906" i="6"/>
  <c r="M3906" i="6"/>
  <c r="N3906" i="6" s="1"/>
  <c r="K3907" i="6"/>
  <c r="L3907" i="6"/>
  <c r="M3907" i="6"/>
  <c r="N3907" i="6" s="1"/>
  <c r="K3908" i="6"/>
  <c r="L3908" i="6"/>
  <c r="M3908" i="6"/>
  <c r="N3908" i="6" s="1"/>
  <c r="K3909" i="6"/>
  <c r="L3909" i="6"/>
  <c r="M3909" i="6"/>
  <c r="N3909" i="6" s="1"/>
  <c r="K3910" i="6"/>
  <c r="L3910" i="6"/>
  <c r="M3910" i="6"/>
  <c r="N3910" i="6" s="1"/>
  <c r="K3911" i="6"/>
  <c r="L3911" i="6"/>
  <c r="M3911" i="6"/>
  <c r="N3911" i="6" s="1"/>
  <c r="K3912" i="6"/>
  <c r="L3912" i="6"/>
  <c r="M3912" i="6"/>
  <c r="N3912" i="6" s="1"/>
  <c r="K3913" i="6"/>
  <c r="L3913" i="6"/>
  <c r="M3913" i="6"/>
  <c r="N3913" i="6" s="1"/>
  <c r="K3914" i="6"/>
  <c r="L3914" i="6"/>
  <c r="M3914" i="6"/>
  <c r="N3914" i="6" s="1"/>
  <c r="K3915" i="6"/>
  <c r="L3915" i="6"/>
  <c r="M3915" i="6"/>
  <c r="N3915" i="6" s="1"/>
  <c r="K3916" i="6"/>
  <c r="L3916" i="6"/>
  <c r="M3916" i="6"/>
  <c r="N3916" i="6" s="1"/>
  <c r="K3917" i="6"/>
  <c r="L3917" i="6"/>
  <c r="M3917" i="6"/>
  <c r="N3917" i="6" s="1"/>
  <c r="K3918" i="6"/>
  <c r="L3918" i="6"/>
  <c r="M3918" i="6"/>
  <c r="N3918" i="6" s="1"/>
  <c r="K3919" i="6"/>
  <c r="L3919" i="6"/>
  <c r="M3919" i="6"/>
  <c r="N3919" i="6" s="1"/>
  <c r="K3920" i="6"/>
  <c r="L3920" i="6"/>
  <c r="M3920" i="6"/>
  <c r="N3920" i="6" s="1"/>
  <c r="K3921" i="6"/>
  <c r="L3921" i="6"/>
  <c r="M3921" i="6"/>
  <c r="N3921" i="6" s="1"/>
  <c r="K3922" i="6"/>
  <c r="L3922" i="6"/>
  <c r="M3922" i="6"/>
  <c r="N3922" i="6" s="1"/>
  <c r="K3923" i="6"/>
  <c r="L3923" i="6"/>
  <c r="M3923" i="6"/>
  <c r="N3923" i="6" s="1"/>
  <c r="K3924" i="6"/>
  <c r="L3924" i="6"/>
  <c r="M3924" i="6"/>
  <c r="N3924" i="6" s="1"/>
  <c r="K3925" i="6"/>
  <c r="L3925" i="6"/>
  <c r="M3925" i="6"/>
  <c r="N3925" i="6" s="1"/>
  <c r="K3926" i="6"/>
  <c r="L3926" i="6"/>
  <c r="M3926" i="6"/>
  <c r="N3926" i="6" s="1"/>
  <c r="K3927" i="6"/>
  <c r="L3927" i="6"/>
  <c r="M3927" i="6"/>
  <c r="N3927" i="6" s="1"/>
  <c r="K3928" i="6"/>
  <c r="L3928" i="6"/>
  <c r="M3928" i="6"/>
  <c r="N3928" i="6" s="1"/>
  <c r="K3929" i="6"/>
  <c r="L3929" i="6"/>
  <c r="M3929" i="6"/>
  <c r="N3929" i="6" s="1"/>
  <c r="K3930" i="6"/>
  <c r="L3930" i="6"/>
  <c r="M3930" i="6"/>
  <c r="N3930" i="6" s="1"/>
  <c r="K3931" i="6"/>
  <c r="L3931" i="6"/>
  <c r="M3931" i="6"/>
  <c r="N3931" i="6" s="1"/>
  <c r="K3932" i="6"/>
  <c r="L3932" i="6"/>
  <c r="M3932" i="6"/>
  <c r="N3932" i="6" s="1"/>
  <c r="K3933" i="6"/>
  <c r="L3933" i="6"/>
  <c r="M3933" i="6"/>
  <c r="N3933" i="6" s="1"/>
  <c r="K3934" i="6"/>
  <c r="L3934" i="6"/>
  <c r="M3934" i="6"/>
  <c r="N3934" i="6" s="1"/>
  <c r="K3935" i="6"/>
  <c r="L3935" i="6"/>
  <c r="M3935" i="6"/>
  <c r="N3935" i="6" s="1"/>
  <c r="K3936" i="6"/>
  <c r="L3936" i="6"/>
  <c r="M3936" i="6"/>
  <c r="N3936" i="6" s="1"/>
  <c r="K3937" i="6"/>
  <c r="L3937" i="6"/>
  <c r="M3937" i="6"/>
  <c r="N3937" i="6" s="1"/>
  <c r="K3938" i="6"/>
  <c r="L3938" i="6"/>
  <c r="M3938" i="6"/>
  <c r="N3938" i="6" s="1"/>
  <c r="K3939" i="6"/>
  <c r="L3939" i="6"/>
  <c r="M3939" i="6"/>
  <c r="N3939" i="6" s="1"/>
  <c r="K3940" i="6"/>
  <c r="L3940" i="6"/>
  <c r="M3940" i="6"/>
  <c r="N3940" i="6" s="1"/>
  <c r="K3941" i="6"/>
  <c r="L3941" i="6"/>
  <c r="M3941" i="6"/>
  <c r="N3941" i="6" s="1"/>
  <c r="K3942" i="6"/>
  <c r="L3942" i="6"/>
  <c r="M3942" i="6"/>
  <c r="N3942" i="6" s="1"/>
  <c r="K3943" i="6"/>
  <c r="L3943" i="6"/>
  <c r="M3943" i="6"/>
  <c r="N3943" i="6" s="1"/>
  <c r="K3944" i="6"/>
  <c r="L3944" i="6"/>
  <c r="M3944" i="6"/>
  <c r="N3944" i="6" s="1"/>
  <c r="K3945" i="6"/>
  <c r="L3945" i="6"/>
  <c r="M3945" i="6"/>
  <c r="N3945" i="6" s="1"/>
  <c r="K3946" i="6"/>
  <c r="L3946" i="6"/>
  <c r="M3946" i="6"/>
  <c r="N3946" i="6" s="1"/>
  <c r="K3947" i="6"/>
  <c r="L3947" i="6"/>
  <c r="M3947" i="6"/>
  <c r="N3947" i="6" s="1"/>
  <c r="K3948" i="6"/>
  <c r="L3948" i="6"/>
  <c r="M3948" i="6"/>
  <c r="N3948" i="6" s="1"/>
  <c r="K3949" i="6"/>
  <c r="L3949" i="6"/>
  <c r="M3949" i="6"/>
  <c r="N3949" i="6" s="1"/>
  <c r="K3950" i="6"/>
  <c r="L3950" i="6"/>
  <c r="M3950" i="6"/>
  <c r="N3950" i="6" s="1"/>
  <c r="K3951" i="6"/>
  <c r="L3951" i="6"/>
  <c r="M3951" i="6"/>
  <c r="N3951" i="6" s="1"/>
  <c r="K3952" i="6"/>
  <c r="L3952" i="6"/>
  <c r="M3952" i="6"/>
  <c r="N3952" i="6" s="1"/>
  <c r="K3953" i="6"/>
  <c r="L3953" i="6"/>
  <c r="M3953" i="6"/>
  <c r="N3953" i="6" s="1"/>
  <c r="K3954" i="6"/>
  <c r="L3954" i="6"/>
  <c r="M3954" i="6"/>
  <c r="N3954" i="6" s="1"/>
  <c r="K3955" i="6"/>
  <c r="L3955" i="6"/>
  <c r="M3955" i="6"/>
  <c r="N3955" i="6" s="1"/>
  <c r="K3956" i="6"/>
  <c r="L3956" i="6"/>
  <c r="M3956" i="6"/>
  <c r="N3956" i="6" s="1"/>
  <c r="K3957" i="6"/>
  <c r="L3957" i="6"/>
  <c r="M3957" i="6"/>
  <c r="N3957" i="6" s="1"/>
  <c r="K3958" i="6"/>
  <c r="L3958" i="6"/>
  <c r="M3958" i="6"/>
  <c r="N3958" i="6" s="1"/>
  <c r="K3959" i="6"/>
  <c r="L3959" i="6"/>
  <c r="M3959" i="6"/>
  <c r="N3959" i="6" s="1"/>
  <c r="K3960" i="6"/>
  <c r="L3960" i="6"/>
  <c r="M3960" i="6"/>
  <c r="N3960" i="6" s="1"/>
  <c r="K3961" i="6"/>
  <c r="L3961" i="6"/>
  <c r="M3961" i="6"/>
  <c r="N3961" i="6" s="1"/>
  <c r="K3962" i="6"/>
  <c r="L3962" i="6"/>
  <c r="M3962" i="6"/>
  <c r="N3962" i="6" s="1"/>
  <c r="K3963" i="6"/>
  <c r="L3963" i="6"/>
  <c r="M3963" i="6"/>
  <c r="N3963" i="6" s="1"/>
  <c r="K3964" i="6"/>
  <c r="L3964" i="6"/>
  <c r="M3964" i="6"/>
  <c r="N3964" i="6" s="1"/>
  <c r="K3965" i="6"/>
  <c r="L3965" i="6"/>
  <c r="M3965" i="6"/>
  <c r="N3965" i="6" s="1"/>
  <c r="K3966" i="6"/>
  <c r="L3966" i="6"/>
  <c r="M3966" i="6"/>
  <c r="N3966" i="6" s="1"/>
  <c r="K3967" i="6"/>
  <c r="L3967" i="6"/>
  <c r="M3967" i="6"/>
  <c r="N3967" i="6" s="1"/>
  <c r="K3968" i="6"/>
  <c r="L3968" i="6"/>
  <c r="M3968" i="6"/>
  <c r="N3968" i="6" s="1"/>
  <c r="K3969" i="6"/>
  <c r="L3969" i="6"/>
  <c r="M3969" i="6"/>
  <c r="N3969" i="6" s="1"/>
  <c r="K3970" i="6"/>
  <c r="L3970" i="6"/>
  <c r="M3970" i="6"/>
  <c r="N3970" i="6" s="1"/>
  <c r="K3971" i="6"/>
  <c r="L3971" i="6"/>
  <c r="M3971" i="6"/>
  <c r="N3971" i="6" s="1"/>
  <c r="K3972" i="6"/>
  <c r="L3972" i="6"/>
  <c r="M3972" i="6"/>
  <c r="N3972" i="6" s="1"/>
  <c r="K3973" i="6"/>
  <c r="L3973" i="6"/>
  <c r="M3973" i="6"/>
  <c r="N3973" i="6" s="1"/>
  <c r="K3974" i="6"/>
  <c r="L3974" i="6"/>
  <c r="M3974" i="6"/>
  <c r="N3974" i="6" s="1"/>
  <c r="K3975" i="6"/>
  <c r="L3975" i="6"/>
  <c r="M3975" i="6"/>
  <c r="N3975" i="6" s="1"/>
  <c r="K3976" i="6"/>
  <c r="L3976" i="6"/>
  <c r="M3976" i="6"/>
  <c r="N3976" i="6" s="1"/>
  <c r="K3977" i="6"/>
  <c r="L3977" i="6"/>
  <c r="M3977" i="6"/>
  <c r="N3977" i="6" s="1"/>
  <c r="K3978" i="6"/>
  <c r="L3978" i="6"/>
  <c r="M3978" i="6"/>
  <c r="N3978" i="6" s="1"/>
  <c r="K3979" i="6"/>
  <c r="L3979" i="6"/>
  <c r="M3979" i="6"/>
  <c r="N3979" i="6" s="1"/>
  <c r="K3980" i="6"/>
  <c r="L3980" i="6"/>
  <c r="M3980" i="6"/>
  <c r="N3980" i="6" s="1"/>
  <c r="K3981" i="6"/>
  <c r="L3981" i="6"/>
  <c r="M3981" i="6"/>
  <c r="N3981" i="6" s="1"/>
  <c r="K3982" i="6"/>
  <c r="L3982" i="6"/>
  <c r="M3982" i="6"/>
  <c r="N3982" i="6" s="1"/>
  <c r="K3983" i="6"/>
  <c r="L3983" i="6"/>
  <c r="M3983" i="6"/>
  <c r="N3983" i="6" s="1"/>
  <c r="K3984" i="6"/>
  <c r="L3984" i="6"/>
  <c r="M3984" i="6"/>
  <c r="N3984" i="6" s="1"/>
  <c r="K3985" i="6"/>
  <c r="L3985" i="6"/>
  <c r="M3985" i="6"/>
  <c r="N3985" i="6" s="1"/>
  <c r="K3986" i="6"/>
  <c r="L3986" i="6"/>
  <c r="M3986" i="6"/>
  <c r="N3986" i="6" s="1"/>
  <c r="K3987" i="6"/>
  <c r="L3987" i="6"/>
  <c r="M3987" i="6"/>
  <c r="N3987" i="6" s="1"/>
  <c r="K3988" i="6"/>
  <c r="L3988" i="6"/>
  <c r="M3988" i="6"/>
  <c r="N3988" i="6" s="1"/>
  <c r="K3989" i="6"/>
  <c r="L3989" i="6"/>
  <c r="M3989" i="6"/>
  <c r="N3989" i="6" s="1"/>
  <c r="K3990" i="6"/>
  <c r="L3990" i="6"/>
  <c r="M3990" i="6"/>
  <c r="N3990" i="6" s="1"/>
  <c r="K3991" i="6"/>
  <c r="L3991" i="6"/>
  <c r="M3991" i="6"/>
  <c r="N3991" i="6" s="1"/>
  <c r="K3992" i="6"/>
  <c r="L3992" i="6"/>
  <c r="M3992" i="6"/>
  <c r="N3992" i="6" s="1"/>
  <c r="K3993" i="6"/>
  <c r="L3993" i="6"/>
  <c r="M3993" i="6"/>
  <c r="N3993" i="6" s="1"/>
  <c r="K3994" i="6"/>
  <c r="L3994" i="6"/>
  <c r="M3994" i="6"/>
  <c r="N3994" i="6" s="1"/>
  <c r="K3995" i="6"/>
  <c r="L3995" i="6"/>
  <c r="M3995" i="6"/>
  <c r="N3995" i="6" s="1"/>
  <c r="K3996" i="6"/>
  <c r="L3996" i="6"/>
  <c r="M3996" i="6"/>
  <c r="N3996" i="6" s="1"/>
  <c r="K3997" i="6"/>
  <c r="L3997" i="6"/>
  <c r="M3997" i="6"/>
  <c r="N3997" i="6" s="1"/>
  <c r="K3998" i="6"/>
  <c r="L3998" i="6"/>
  <c r="M3998" i="6"/>
  <c r="N3998" i="6" s="1"/>
  <c r="K3999" i="6"/>
  <c r="L3999" i="6"/>
  <c r="M3999" i="6"/>
  <c r="N3999" i="6" s="1"/>
  <c r="K4000" i="6"/>
  <c r="L4000" i="6"/>
  <c r="M4000" i="6"/>
  <c r="N4000" i="6" s="1"/>
  <c r="K4001" i="6"/>
  <c r="L4001" i="6"/>
  <c r="M4001" i="6"/>
  <c r="N4001" i="6" s="1"/>
  <c r="K4002" i="6"/>
  <c r="L4002" i="6"/>
  <c r="M4002" i="6"/>
  <c r="N4002" i="6" s="1"/>
  <c r="K4003" i="6"/>
  <c r="L4003" i="6"/>
  <c r="M4003" i="6"/>
  <c r="N4003" i="6" s="1"/>
  <c r="K4004" i="6"/>
  <c r="L4004" i="6"/>
  <c r="M4004" i="6"/>
  <c r="N4004" i="6" s="1"/>
  <c r="K4005" i="6"/>
  <c r="L4005" i="6"/>
  <c r="M4005" i="6"/>
  <c r="N4005" i="6" s="1"/>
  <c r="K4006" i="6"/>
  <c r="L4006" i="6"/>
  <c r="M4006" i="6"/>
  <c r="N4006" i="6" s="1"/>
  <c r="K4007" i="6"/>
  <c r="L4007" i="6"/>
  <c r="M4007" i="6"/>
  <c r="N4007" i="6" s="1"/>
  <c r="K4008" i="6"/>
  <c r="L4008" i="6"/>
  <c r="M4008" i="6"/>
  <c r="N4008" i="6" s="1"/>
  <c r="K4009" i="6"/>
  <c r="L4009" i="6"/>
  <c r="M4009" i="6"/>
  <c r="N4009" i="6" s="1"/>
  <c r="K4010" i="6"/>
  <c r="L4010" i="6"/>
  <c r="M4010" i="6"/>
  <c r="N4010" i="6" s="1"/>
  <c r="K4011" i="6"/>
  <c r="L4011" i="6"/>
  <c r="M4011" i="6"/>
  <c r="N4011" i="6" s="1"/>
  <c r="K4012" i="6"/>
  <c r="L4012" i="6"/>
  <c r="M4012" i="6"/>
  <c r="N4012" i="6" s="1"/>
  <c r="K4013" i="6"/>
  <c r="L4013" i="6"/>
  <c r="M4013" i="6"/>
  <c r="N4013" i="6" s="1"/>
  <c r="K4014" i="6"/>
  <c r="L4014" i="6"/>
  <c r="M4014" i="6"/>
  <c r="N4014" i="6" s="1"/>
  <c r="K4015" i="6"/>
  <c r="L4015" i="6"/>
  <c r="M4015" i="6"/>
  <c r="N4015" i="6" s="1"/>
  <c r="K4016" i="6"/>
  <c r="L4016" i="6"/>
  <c r="M4016" i="6"/>
  <c r="N4016" i="6" s="1"/>
  <c r="K4017" i="6"/>
  <c r="L4017" i="6"/>
  <c r="M4017" i="6"/>
  <c r="N4017" i="6" s="1"/>
  <c r="K4018" i="6"/>
  <c r="L4018" i="6"/>
  <c r="M4018" i="6"/>
  <c r="N4018" i="6" s="1"/>
  <c r="K4019" i="6"/>
  <c r="L4019" i="6"/>
  <c r="M4019" i="6"/>
  <c r="N4019" i="6" s="1"/>
  <c r="K4020" i="6"/>
  <c r="L4020" i="6"/>
  <c r="M4020" i="6"/>
  <c r="N4020" i="6" s="1"/>
  <c r="K4021" i="6"/>
  <c r="L4021" i="6"/>
  <c r="M4021" i="6"/>
  <c r="N4021" i="6" s="1"/>
  <c r="K4022" i="6"/>
  <c r="L4022" i="6"/>
  <c r="M4022" i="6"/>
  <c r="N4022" i="6" s="1"/>
  <c r="K4023" i="6"/>
  <c r="L4023" i="6"/>
  <c r="M4023" i="6"/>
  <c r="N4023" i="6" s="1"/>
  <c r="K4024" i="6"/>
  <c r="L4024" i="6"/>
  <c r="M4024" i="6"/>
  <c r="N4024" i="6" s="1"/>
  <c r="K4025" i="6"/>
  <c r="L4025" i="6"/>
  <c r="M4025" i="6"/>
  <c r="N4025" i="6" s="1"/>
  <c r="K4026" i="6"/>
  <c r="L4026" i="6"/>
  <c r="M4026" i="6"/>
  <c r="N4026" i="6" s="1"/>
  <c r="K4027" i="6"/>
  <c r="L4027" i="6"/>
  <c r="M4027" i="6"/>
  <c r="N4027" i="6" s="1"/>
  <c r="K4028" i="6"/>
  <c r="L4028" i="6"/>
  <c r="M4028" i="6"/>
  <c r="N4028" i="6" s="1"/>
  <c r="K4029" i="6"/>
  <c r="L4029" i="6"/>
  <c r="M4029" i="6"/>
  <c r="N4029" i="6" s="1"/>
  <c r="K4030" i="6"/>
  <c r="L4030" i="6"/>
  <c r="M4030" i="6"/>
  <c r="N4030" i="6" s="1"/>
  <c r="K4031" i="6"/>
  <c r="L4031" i="6"/>
  <c r="M4031" i="6"/>
  <c r="N4031" i="6" s="1"/>
  <c r="K4032" i="6"/>
  <c r="L4032" i="6"/>
  <c r="M4032" i="6"/>
  <c r="N4032" i="6" s="1"/>
  <c r="K4033" i="6"/>
  <c r="L4033" i="6"/>
  <c r="M4033" i="6"/>
  <c r="N4033" i="6" s="1"/>
  <c r="K4034" i="6"/>
  <c r="L4034" i="6"/>
  <c r="M4034" i="6"/>
  <c r="N4034" i="6" s="1"/>
  <c r="K4035" i="6"/>
  <c r="L4035" i="6"/>
  <c r="M4035" i="6"/>
  <c r="N4035" i="6" s="1"/>
  <c r="K4036" i="6"/>
  <c r="L4036" i="6"/>
  <c r="M4036" i="6"/>
  <c r="N4036" i="6" s="1"/>
  <c r="K4037" i="6"/>
  <c r="L4037" i="6"/>
  <c r="M4037" i="6"/>
  <c r="N4037" i="6" s="1"/>
  <c r="K4038" i="6"/>
  <c r="L4038" i="6"/>
  <c r="M4038" i="6"/>
  <c r="N4038" i="6" s="1"/>
  <c r="K4039" i="6"/>
  <c r="L4039" i="6"/>
  <c r="M4039" i="6"/>
  <c r="N4039" i="6" s="1"/>
  <c r="K4040" i="6"/>
  <c r="L4040" i="6"/>
  <c r="M4040" i="6"/>
  <c r="N4040" i="6" s="1"/>
  <c r="K4041" i="6"/>
  <c r="L4041" i="6"/>
  <c r="M4041" i="6"/>
  <c r="N4041" i="6" s="1"/>
  <c r="K4042" i="6"/>
  <c r="L4042" i="6"/>
  <c r="M4042" i="6"/>
  <c r="N4042" i="6" s="1"/>
  <c r="K4043" i="6"/>
  <c r="L4043" i="6"/>
  <c r="M4043" i="6"/>
  <c r="N4043" i="6" s="1"/>
  <c r="K4044" i="6"/>
  <c r="L4044" i="6"/>
  <c r="M4044" i="6"/>
  <c r="N4044" i="6" s="1"/>
  <c r="K4045" i="6"/>
  <c r="L4045" i="6"/>
  <c r="M4045" i="6"/>
  <c r="N4045" i="6" s="1"/>
  <c r="K4046" i="6"/>
  <c r="L4046" i="6"/>
  <c r="M4046" i="6"/>
  <c r="N4046" i="6" s="1"/>
  <c r="K4047" i="6"/>
  <c r="L4047" i="6"/>
  <c r="M4047" i="6"/>
  <c r="N4047" i="6" s="1"/>
  <c r="K4048" i="6"/>
  <c r="L4048" i="6"/>
  <c r="M4048" i="6"/>
  <c r="N4048" i="6" s="1"/>
  <c r="K4049" i="6"/>
  <c r="L4049" i="6"/>
  <c r="M4049" i="6"/>
  <c r="N4049" i="6" s="1"/>
  <c r="K4050" i="6"/>
  <c r="L4050" i="6"/>
  <c r="M4050" i="6"/>
  <c r="N4050" i="6" s="1"/>
  <c r="K4051" i="6"/>
  <c r="L4051" i="6"/>
  <c r="M4051" i="6"/>
  <c r="N4051" i="6" s="1"/>
  <c r="K4052" i="6"/>
  <c r="L4052" i="6"/>
  <c r="M4052" i="6"/>
  <c r="N4052" i="6" s="1"/>
  <c r="K4053" i="6"/>
  <c r="L4053" i="6"/>
  <c r="M4053" i="6"/>
  <c r="N4053" i="6" s="1"/>
  <c r="K4054" i="6"/>
  <c r="L4054" i="6"/>
  <c r="M4054" i="6"/>
  <c r="N4054" i="6" s="1"/>
  <c r="K4055" i="6"/>
  <c r="L4055" i="6"/>
  <c r="M4055" i="6"/>
  <c r="N4055" i="6" s="1"/>
  <c r="K4056" i="6"/>
  <c r="L4056" i="6"/>
  <c r="M4056" i="6"/>
  <c r="N4056" i="6" s="1"/>
  <c r="K4057" i="6"/>
  <c r="L4057" i="6"/>
  <c r="M4057" i="6"/>
  <c r="N4057" i="6" s="1"/>
  <c r="K4058" i="6"/>
  <c r="L4058" i="6"/>
  <c r="M4058" i="6"/>
  <c r="N4058" i="6" s="1"/>
  <c r="K4059" i="6"/>
  <c r="L4059" i="6"/>
  <c r="M4059" i="6"/>
  <c r="N4059" i="6" s="1"/>
  <c r="K4060" i="6"/>
  <c r="L4060" i="6"/>
  <c r="M4060" i="6"/>
  <c r="N4060" i="6" s="1"/>
  <c r="K4061" i="6"/>
  <c r="L4061" i="6"/>
  <c r="M4061" i="6"/>
  <c r="N4061" i="6" s="1"/>
  <c r="K4062" i="6"/>
  <c r="L4062" i="6"/>
  <c r="M4062" i="6"/>
  <c r="N4062" i="6" s="1"/>
  <c r="K4063" i="6"/>
  <c r="L4063" i="6"/>
  <c r="M4063" i="6"/>
  <c r="N4063" i="6" s="1"/>
  <c r="K4064" i="6"/>
  <c r="L4064" i="6"/>
  <c r="M4064" i="6"/>
  <c r="N4064" i="6" s="1"/>
  <c r="K4065" i="6"/>
  <c r="L4065" i="6"/>
  <c r="M4065" i="6"/>
  <c r="N4065" i="6" s="1"/>
  <c r="K4066" i="6"/>
  <c r="L4066" i="6"/>
  <c r="M4066" i="6"/>
  <c r="N4066" i="6" s="1"/>
  <c r="K4067" i="6"/>
  <c r="L4067" i="6"/>
  <c r="M4067" i="6"/>
  <c r="N4067" i="6" s="1"/>
  <c r="K4068" i="6"/>
  <c r="L4068" i="6"/>
  <c r="M4068" i="6"/>
  <c r="N4068" i="6" s="1"/>
  <c r="K4069" i="6"/>
  <c r="L4069" i="6"/>
  <c r="M4069" i="6"/>
  <c r="N4069" i="6" s="1"/>
  <c r="K4070" i="6"/>
  <c r="L4070" i="6"/>
  <c r="M4070" i="6"/>
  <c r="N4070" i="6" s="1"/>
  <c r="K4071" i="6"/>
  <c r="L4071" i="6"/>
  <c r="M4071" i="6"/>
  <c r="N4071" i="6" s="1"/>
  <c r="K4072" i="6"/>
  <c r="L4072" i="6"/>
  <c r="M4072" i="6"/>
  <c r="N4072" i="6" s="1"/>
  <c r="K4073" i="6"/>
  <c r="L4073" i="6"/>
  <c r="M4073" i="6"/>
  <c r="N4073" i="6" s="1"/>
  <c r="K4074" i="6"/>
  <c r="L4074" i="6"/>
  <c r="M4074" i="6"/>
  <c r="N4074" i="6" s="1"/>
  <c r="K4075" i="6"/>
  <c r="L4075" i="6"/>
  <c r="M4075" i="6"/>
  <c r="N4075" i="6" s="1"/>
  <c r="K4076" i="6"/>
  <c r="L4076" i="6"/>
  <c r="M4076" i="6"/>
  <c r="N4076" i="6" s="1"/>
  <c r="K4077" i="6"/>
  <c r="L4077" i="6"/>
  <c r="M4077" i="6"/>
  <c r="N4077" i="6" s="1"/>
  <c r="K4078" i="6"/>
  <c r="L4078" i="6"/>
  <c r="M4078" i="6"/>
  <c r="N4078" i="6" s="1"/>
  <c r="K4079" i="6"/>
  <c r="L4079" i="6"/>
  <c r="M4079" i="6"/>
  <c r="N4079" i="6" s="1"/>
  <c r="K4080" i="6"/>
  <c r="L4080" i="6"/>
  <c r="M4080" i="6"/>
  <c r="N4080" i="6" s="1"/>
  <c r="K4081" i="6"/>
  <c r="L4081" i="6"/>
  <c r="M4081" i="6"/>
  <c r="N4081" i="6" s="1"/>
  <c r="K4082" i="6"/>
  <c r="L4082" i="6"/>
  <c r="M4082" i="6"/>
  <c r="N4082" i="6" s="1"/>
  <c r="K4083" i="6"/>
  <c r="L4083" i="6"/>
  <c r="M4083" i="6"/>
  <c r="N4083" i="6" s="1"/>
  <c r="K4084" i="6"/>
  <c r="L4084" i="6"/>
  <c r="M4084" i="6"/>
  <c r="N4084" i="6" s="1"/>
  <c r="K4085" i="6"/>
  <c r="L4085" i="6"/>
  <c r="M4085" i="6"/>
  <c r="N4085" i="6" s="1"/>
  <c r="K4086" i="6"/>
  <c r="L4086" i="6"/>
  <c r="M4086" i="6"/>
  <c r="N4086" i="6" s="1"/>
  <c r="K4087" i="6"/>
  <c r="L4087" i="6"/>
  <c r="M4087" i="6"/>
  <c r="N4087" i="6" s="1"/>
  <c r="K4088" i="6"/>
  <c r="L4088" i="6"/>
  <c r="M4088" i="6"/>
  <c r="N4088" i="6" s="1"/>
  <c r="K4089" i="6"/>
  <c r="L4089" i="6"/>
  <c r="M4089" i="6"/>
  <c r="N4089" i="6" s="1"/>
  <c r="K4090" i="6"/>
  <c r="L4090" i="6"/>
  <c r="M4090" i="6"/>
  <c r="N4090" i="6" s="1"/>
  <c r="K4091" i="6"/>
  <c r="L4091" i="6"/>
  <c r="M4091" i="6"/>
  <c r="N4091" i="6" s="1"/>
  <c r="K4092" i="6"/>
  <c r="L4092" i="6"/>
  <c r="M4092" i="6"/>
  <c r="N4092" i="6" s="1"/>
  <c r="K4093" i="6"/>
  <c r="L4093" i="6"/>
  <c r="M4093" i="6"/>
  <c r="N4093" i="6" s="1"/>
  <c r="K4094" i="6"/>
  <c r="L4094" i="6"/>
  <c r="M4094" i="6"/>
  <c r="N4094" i="6" s="1"/>
  <c r="K4095" i="6"/>
  <c r="L4095" i="6"/>
  <c r="M4095" i="6"/>
  <c r="N4095" i="6" s="1"/>
  <c r="K4096" i="6"/>
  <c r="L4096" i="6"/>
  <c r="M4096" i="6"/>
  <c r="N4096" i="6" s="1"/>
  <c r="K4097" i="6"/>
  <c r="L4097" i="6"/>
  <c r="M4097" i="6"/>
  <c r="N4097" i="6" s="1"/>
  <c r="K4098" i="6"/>
  <c r="L4098" i="6"/>
  <c r="M4098" i="6"/>
  <c r="N4098" i="6" s="1"/>
  <c r="K4099" i="6"/>
  <c r="L4099" i="6"/>
  <c r="M4099" i="6"/>
  <c r="N4099" i="6" s="1"/>
  <c r="K4100" i="6"/>
  <c r="L4100" i="6"/>
  <c r="M4100" i="6"/>
  <c r="N4100" i="6"/>
  <c r="K4101" i="6"/>
  <c r="L4101" i="6"/>
  <c r="M4101" i="6"/>
  <c r="N4101" i="6" s="1"/>
  <c r="K4102" i="6"/>
  <c r="L4102" i="6"/>
  <c r="M4102" i="6"/>
  <c r="N4102" i="6"/>
  <c r="K4103" i="6"/>
  <c r="L4103" i="6"/>
  <c r="M4103" i="6"/>
  <c r="N4103" i="6" s="1"/>
  <c r="K4104" i="6"/>
  <c r="L4104" i="6"/>
  <c r="M4104" i="6"/>
  <c r="N4104" i="6" s="1"/>
  <c r="K4105" i="6"/>
  <c r="L4105" i="6"/>
  <c r="M4105" i="6"/>
  <c r="N4105" i="6" s="1"/>
  <c r="K4106" i="6"/>
  <c r="L4106" i="6"/>
  <c r="M4106" i="6"/>
  <c r="N4106" i="6"/>
  <c r="K4107" i="6"/>
  <c r="L4107" i="6"/>
  <c r="M4107" i="6"/>
  <c r="N4107" i="6" s="1"/>
  <c r="K4108" i="6"/>
  <c r="L4108" i="6"/>
  <c r="M4108" i="6"/>
  <c r="N4108" i="6" s="1"/>
  <c r="K4109" i="6"/>
  <c r="L4109" i="6"/>
  <c r="M4109" i="6"/>
  <c r="N4109" i="6" s="1"/>
  <c r="K4110" i="6"/>
  <c r="L4110" i="6"/>
  <c r="M4110" i="6"/>
  <c r="N4110" i="6"/>
  <c r="K4111" i="6"/>
  <c r="L4111" i="6"/>
  <c r="M4111" i="6"/>
  <c r="N4111" i="6" s="1"/>
  <c r="K4112" i="6"/>
  <c r="L4112" i="6"/>
  <c r="M4112" i="6"/>
  <c r="N4112" i="6" s="1"/>
  <c r="K4113" i="6"/>
  <c r="L4113" i="6"/>
  <c r="M4113" i="6"/>
  <c r="N4113" i="6" s="1"/>
  <c r="K4114" i="6"/>
  <c r="L4114" i="6"/>
  <c r="M4114" i="6"/>
  <c r="N4114" i="6" s="1"/>
  <c r="K4115" i="6"/>
  <c r="L4115" i="6"/>
  <c r="M4115" i="6"/>
  <c r="N4115" i="6" s="1"/>
  <c r="K4116" i="6"/>
  <c r="L4116" i="6"/>
  <c r="M4116" i="6"/>
  <c r="N4116" i="6"/>
  <c r="K4117" i="6"/>
  <c r="L4117" i="6"/>
  <c r="M4117" i="6"/>
  <c r="N4117" i="6" s="1"/>
  <c r="K4118" i="6"/>
  <c r="L4118" i="6"/>
  <c r="M4118" i="6"/>
  <c r="N4118" i="6"/>
  <c r="K4119" i="6"/>
  <c r="L4119" i="6"/>
  <c r="M4119" i="6"/>
  <c r="N4119" i="6" s="1"/>
  <c r="K4120" i="6"/>
  <c r="L4120" i="6"/>
  <c r="M4120" i="6"/>
  <c r="N4120" i="6" s="1"/>
  <c r="K4121" i="6"/>
  <c r="L4121" i="6"/>
  <c r="M4121" i="6"/>
  <c r="N4121" i="6" s="1"/>
  <c r="K4122" i="6"/>
  <c r="L4122" i="6"/>
  <c r="M4122" i="6"/>
  <c r="N4122" i="6"/>
  <c r="K4123" i="6"/>
  <c r="L4123" i="6"/>
  <c r="M4123" i="6"/>
  <c r="N4123" i="6" s="1"/>
  <c r="K4124" i="6"/>
  <c r="L4124" i="6"/>
  <c r="M4124" i="6"/>
  <c r="N4124" i="6" s="1"/>
  <c r="K4125" i="6"/>
  <c r="L4125" i="6"/>
  <c r="M4125" i="6"/>
  <c r="N4125" i="6" s="1"/>
  <c r="K4126" i="6"/>
  <c r="L4126" i="6"/>
  <c r="M4126" i="6"/>
  <c r="N4126" i="6"/>
  <c r="K4127" i="6"/>
  <c r="L4127" i="6"/>
  <c r="M4127" i="6"/>
  <c r="N4127" i="6" s="1"/>
  <c r="K4128" i="6"/>
  <c r="L4128" i="6"/>
  <c r="M4128" i="6"/>
  <c r="N4128" i="6" s="1"/>
  <c r="K4129" i="6"/>
  <c r="L4129" i="6"/>
  <c r="M4129" i="6"/>
  <c r="N4129" i="6" s="1"/>
  <c r="K4130" i="6"/>
  <c r="L4130" i="6"/>
  <c r="M4130" i="6"/>
  <c r="N4130" i="6" s="1"/>
  <c r="K4131" i="6"/>
  <c r="L4131" i="6"/>
  <c r="M4131" i="6"/>
  <c r="N4131" i="6" s="1"/>
  <c r="K4132" i="6"/>
  <c r="L4132" i="6"/>
  <c r="M4132" i="6"/>
  <c r="N4132" i="6"/>
  <c r="K4133" i="6"/>
  <c r="L4133" i="6"/>
  <c r="M4133" i="6"/>
  <c r="N4133" i="6" s="1"/>
  <c r="K4134" i="6"/>
  <c r="L4134" i="6"/>
  <c r="M4134" i="6"/>
  <c r="N4134" i="6"/>
  <c r="K4135" i="6"/>
  <c r="L4135" i="6"/>
  <c r="M4135" i="6"/>
  <c r="N4135" i="6" s="1"/>
  <c r="K4136" i="6"/>
  <c r="L4136" i="6"/>
  <c r="M4136" i="6"/>
  <c r="N4136" i="6" s="1"/>
  <c r="K4137" i="6"/>
  <c r="L4137" i="6"/>
  <c r="M4137" i="6"/>
  <c r="N4137" i="6" s="1"/>
  <c r="K4138" i="6"/>
  <c r="L4138" i="6"/>
  <c r="M4138" i="6"/>
  <c r="N4138" i="6"/>
  <c r="K4139" i="6"/>
  <c r="L4139" i="6"/>
  <c r="M4139" i="6"/>
  <c r="N4139" i="6" s="1"/>
  <c r="K4140" i="6"/>
  <c r="L4140" i="6"/>
  <c r="M4140" i="6"/>
  <c r="N4140" i="6" s="1"/>
  <c r="K4141" i="6"/>
  <c r="L4141" i="6"/>
  <c r="M4141" i="6"/>
  <c r="N4141" i="6" s="1"/>
  <c r="K4142" i="6"/>
  <c r="L4142" i="6"/>
  <c r="M4142" i="6"/>
  <c r="N4142" i="6"/>
  <c r="K4143" i="6"/>
  <c r="L4143" i="6"/>
  <c r="M4143" i="6"/>
  <c r="N4143" i="6" s="1"/>
  <c r="K4144" i="6"/>
  <c r="L4144" i="6"/>
  <c r="M4144" i="6"/>
  <c r="N4144" i="6" s="1"/>
  <c r="K4145" i="6"/>
  <c r="L4145" i="6"/>
  <c r="M4145" i="6"/>
  <c r="N4145" i="6" s="1"/>
  <c r="K4146" i="6"/>
  <c r="L4146" i="6"/>
  <c r="M4146" i="6"/>
  <c r="N4146" i="6" s="1"/>
  <c r="K4147" i="6"/>
  <c r="L4147" i="6"/>
  <c r="M4147" i="6"/>
  <c r="N4147" i="6" s="1"/>
  <c r="K4148" i="6"/>
  <c r="L4148" i="6"/>
  <c r="M4148" i="6"/>
  <c r="N4148" i="6"/>
  <c r="K4149" i="6"/>
  <c r="L4149" i="6"/>
  <c r="M4149" i="6"/>
  <c r="N4149" i="6" s="1"/>
  <c r="K4150" i="6"/>
  <c r="L4150" i="6"/>
  <c r="M4150" i="6"/>
  <c r="N4150" i="6"/>
  <c r="K4151" i="6"/>
  <c r="L4151" i="6"/>
  <c r="M4151" i="6"/>
  <c r="N4151" i="6" s="1"/>
  <c r="K4152" i="6"/>
  <c r="L4152" i="6"/>
  <c r="M4152" i="6"/>
  <c r="N4152" i="6" s="1"/>
  <c r="K4153" i="6"/>
  <c r="L4153" i="6"/>
  <c r="M4153" i="6"/>
  <c r="N4153" i="6" s="1"/>
  <c r="K4154" i="6"/>
  <c r="L4154" i="6"/>
  <c r="M4154" i="6"/>
  <c r="N4154" i="6"/>
  <c r="K4155" i="6"/>
  <c r="L4155" i="6"/>
  <c r="M4155" i="6"/>
  <c r="N4155" i="6" s="1"/>
  <c r="K4156" i="6"/>
  <c r="L4156" i="6"/>
  <c r="M4156" i="6"/>
  <c r="N4156" i="6" s="1"/>
  <c r="K4157" i="6"/>
  <c r="L4157" i="6"/>
  <c r="M4157" i="6"/>
  <c r="N4157" i="6" s="1"/>
  <c r="K4158" i="6"/>
  <c r="L4158" i="6"/>
  <c r="M4158" i="6"/>
  <c r="N4158" i="6"/>
  <c r="K4159" i="6"/>
  <c r="L4159" i="6"/>
  <c r="M4159" i="6"/>
  <c r="N4159" i="6" s="1"/>
  <c r="K4160" i="6"/>
  <c r="L4160" i="6"/>
  <c r="M4160" i="6"/>
  <c r="N4160" i="6" s="1"/>
  <c r="K4161" i="6"/>
  <c r="L4161" i="6"/>
  <c r="M4161" i="6"/>
  <c r="N4161" i="6" s="1"/>
  <c r="K4162" i="6"/>
  <c r="L4162" i="6"/>
  <c r="M4162" i="6"/>
  <c r="N4162" i="6" s="1"/>
  <c r="K4163" i="6"/>
  <c r="L4163" i="6"/>
  <c r="M4163" i="6"/>
  <c r="N4163" i="6" s="1"/>
  <c r="K4164" i="6"/>
  <c r="L4164" i="6"/>
  <c r="M4164" i="6"/>
  <c r="N4164" i="6"/>
  <c r="K4165" i="6"/>
  <c r="L4165" i="6"/>
  <c r="M4165" i="6"/>
  <c r="N4165" i="6" s="1"/>
  <c r="K4166" i="6"/>
  <c r="L4166" i="6"/>
  <c r="M4166" i="6"/>
  <c r="N4166" i="6"/>
  <c r="K4167" i="6"/>
  <c r="L4167" i="6"/>
  <c r="M4167" i="6"/>
  <c r="N4167" i="6" s="1"/>
  <c r="K4168" i="6"/>
  <c r="L4168" i="6"/>
  <c r="M4168" i="6"/>
  <c r="N4168" i="6" s="1"/>
  <c r="K4169" i="6"/>
  <c r="L4169" i="6"/>
  <c r="M4169" i="6"/>
  <c r="N4169" i="6" s="1"/>
  <c r="K4170" i="6"/>
  <c r="L4170" i="6"/>
  <c r="M4170" i="6"/>
  <c r="N4170" i="6"/>
  <c r="K4171" i="6"/>
  <c r="L4171" i="6"/>
  <c r="M4171" i="6"/>
  <c r="N4171" i="6" s="1"/>
  <c r="K4172" i="6"/>
  <c r="L4172" i="6"/>
  <c r="M4172" i="6"/>
  <c r="N4172" i="6" s="1"/>
  <c r="K4173" i="6"/>
  <c r="L4173" i="6"/>
  <c r="M4173" i="6"/>
  <c r="N4173" i="6" s="1"/>
  <c r="K4174" i="6"/>
  <c r="L4174" i="6"/>
  <c r="M4174" i="6"/>
  <c r="N4174" i="6"/>
  <c r="K4175" i="6"/>
  <c r="L4175" i="6"/>
  <c r="M4175" i="6"/>
  <c r="N4175" i="6" s="1"/>
  <c r="K4176" i="6"/>
  <c r="L4176" i="6"/>
  <c r="M4176" i="6"/>
  <c r="N4176" i="6" s="1"/>
  <c r="K4177" i="6"/>
  <c r="L4177" i="6"/>
  <c r="M4177" i="6"/>
  <c r="N4177" i="6" s="1"/>
  <c r="K4178" i="6"/>
  <c r="L4178" i="6"/>
  <c r="M4178" i="6"/>
  <c r="N4178" i="6" s="1"/>
  <c r="K4179" i="6"/>
  <c r="L4179" i="6"/>
  <c r="M4179" i="6"/>
  <c r="N4179" i="6" s="1"/>
  <c r="K4180" i="6"/>
  <c r="L4180" i="6"/>
  <c r="M4180" i="6"/>
  <c r="N4180" i="6"/>
  <c r="K4181" i="6"/>
  <c r="L4181" i="6"/>
  <c r="M4181" i="6"/>
  <c r="N4181" i="6" s="1"/>
  <c r="K4182" i="6"/>
  <c r="L4182" i="6"/>
  <c r="M4182" i="6"/>
  <c r="N4182" i="6"/>
  <c r="K4183" i="6"/>
  <c r="L4183" i="6"/>
  <c r="M4183" i="6"/>
  <c r="N4183" i="6" s="1"/>
  <c r="K4184" i="6"/>
  <c r="L4184" i="6"/>
  <c r="M4184" i="6"/>
  <c r="N4184" i="6" s="1"/>
  <c r="K4185" i="6"/>
  <c r="L4185" i="6"/>
  <c r="M4185" i="6"/>
  <c r="N4185" i="6" s="1"/>
  <c r="K4186" i="6"/>
  <c r="L4186" i="6"/>
  <c r="M4186" i="6"/>
  <c r="N4186" i="6"/>
  <c r="K4187" i="6"/>
  <c r="L4187" i="6"/>
  <c r="M4187" i="6"/>
  <c r="N4187" i="6" s="1"/>
  <c r="K4188" i="6"/>
  <c r="L4188" i="6"/>
  <c r="M4188" i="6"/>
  <c r="N4188" i="6" s="1"/>
  <c r="K4189" i="6"/>
  <c r="L4189" i="6"/>
  <c r="M4189" i="6"/>
  <c r="N4189" i="6" s="1"/>
  <c r="K4190" i="6"/>
  <c r="L4190" i="6"/>
  <c r="M4190" i="6"/>
  <c r="N4190" i="6"/>
  <c r="K4191" i="6"/>
  <c r="L4191" i="6"/>
  <c r="M4191" i="6"/>
  <c r="N4191" i="6" s="1"/>
  <c r="K4192" i="6"/>
  <c r="L4192" i="6"/>
  <c r="M4192" i="6"/>
  <c r="N4192" i="6" s="1"/>
  <c r="K4193" i="6"/>
  <c r="L4193" i="6"/>
  <c r="M4193" i="6"/>
  <c r="N4193" i="6" s="1"/>
  <c r="K4194" i="6"/>
  <c r="L4194" i="6"/>
  <c r="M4194" i="6"/>
  <c r="N4194" i="6" s="1"/>
  <c r="K4195" i="6"/>
  <c r="L4195" i="6"/>
  <c r="M4195" i="6"/>
  <c r="N4195" i="6" s="1"/>
  <c r="K4196" i="6"/>
  <c r="L4196" i="6"/>
  <c r="M4196" i="6"/>
  <c r="N4196" i="6"/>
  <c r="K4197" i="6"/>
  <c r="L4197" i="6"/>
  <c r="M4197" i="6"/>
  <c r="N4197" i="6" s="1"/>
  <c r="K4198" i="6"/>
  <c r="L4198" i="6"/>
  <c r="M4198" i="6"/>
  <c r="N4198" i="6"/>
  <c r="K4199" i="6"/>
  <c r="L4199" i="6"/>
  <c r="M4199" i="6"/>
  <c r="N4199" i="6" s="1"/>
  <c r="K4200" i="6"/>
  <c r="L4200" i="6"/>
  <c r="M4200" i="6"/>
  <c r="N4200" i="6" s="1"/>
  <c r="K4201" i="6"/>
  <c r="L4201" i="6"/>
  <c r="M4201" i="6"/>
  <c r="N4201" i="6" s="1"/>
  <c r="K4202" i="6"/>
  <c r="L4202" i="6"/>
  <c r="M4202" i="6"/>
  <c r="N4202" i="6"/>
  <c r="K4203" i="6"/>
  <c r="L4203" i="6"/>
  <c r="M4203" i="6"/>
  <c r="N4203" i="6" s="1"/>
  <c r="K4204" i="6"/>
  <c r="L4204" i="6"/>
  <c r="M4204" i="6"/>
  <c r="N4204" i="6" s="1"/>
  <c r="K4205" i="6"/>
  <c r="L4205" i="6"/>
  <c r="M4205" i="6"/>
  <c r="N4205" i="6" s="1"/>
  <c r="K4206" i="6"/>
  <c r="L4206" i="6"/>
  <c r="M4206" i="6"/>
  <c r="N4206" i="6"/>
  <c r="K4207" i="6"/>
  <c r="L4207" i="6"/>
  <c r="M4207" i="6"/>
  <c r="N4207" i="6"/>
  <c r="K4208" i="6"/>
  <c r="L4208" i="6"/>
  <c r="M4208" i="6"/>
  <c r="N4208" i="6"/>
  <c r="K4209" i="6"/>
  <c r="L4209" i="6"/>
  <c r="M4209" i="6"/>
  <c r="N4209" i="6"/>
  <c r="K4210" i="6"/>
  <c r="L4210" i="6"/>
  <c r="M4210" i="6"/>
  <c r="N4210" i="6"/>
  <c r="K4211" i="6"/>
  <c r="L4211" i="6"/>
  <c r="M4211" i="6"/>
  <c r="N4211" i="6"/>
  <c r="K4212" i="6"/>
  <c r="L4212" i="6"/>
  <c r="M4212" i="6"/>
  <c r="N4212" i="6"/>
  <c r="K4213" i="6"/>
  <c r="L4213" i="6"/>
  <c r="M4213" i="6"/>
  <c r="N4213" i="6"/>
  <c r="K4214" i="6"/>
  <c r="L4214" i="6"/>
  <c r="M4214" i="6"/>
  <c r="N4214" i="6"/>
  <c r="K4215" i="6"/>
  <c r="L4215" i="6"/>
  <c r="M4215" i="6"/>
  <c r="N4215" i="6"/>
  <c r="K4216" i="6"/>
  <c r="L4216" i="6"/>
  <c r="M4216" i="6"/>
  <c r="N4216" i="6"/>
  <c r="K4217" i="6"/>
  <c r="L4217" i="6"/>
  <c r="M4217" i="6"/>
  <c r="N4217" i="6"/>
  <c r="K4218" i="6"/>
  <c r="L4218" i="6"/>
  <c r="M4218" i="6"/>
  <c r="N4218" i="6"/>
  <c r="K4219" i="6"/>
  <c r="L4219" i="6"/>
  <c r="M4219" i="6"/>
  <c r="N4219" i="6"/>
  <c r="K4220" i="6"/>
  <c r="L4220" i="6"/>
  <c r="M4220" i="6"/>
  <c r="N4220" i="6"/>
  <c r="K4221" i="6"/>
  <c r="L4221" i="6"/>
  <c r="M4221" i="6"/>
  <c r="N4221" i="6"/>
  <c r="K4222" i="6"/>
  <c r="L4222" i="6"/>
  <c r="M4222" i="6"/>
  <c r="N4222" i="6"/>
  <c r="K4223" i="6"/>
  <c r="L4223" i="6"/>
  <c r="M4223" i="6"/>
  <c r="N4223" i="6"/>
  <c r="K4224" i="6"/>
  <c r="L4224" i="6"/>
  <c r="M4224" i="6"/>
  <c r="N4224" i="6"/>
  <c r="K4225" i="6"/>
  <c r="L4225" i="6"/>
  <c r="M4225" i="6"/>
  <c r="N4225" i="6"/>
  <c r="K4226" i="6"/>
  <c r="L4226" i="6"/>
  <c r="M4226" i="6"/>
  <c r="N4226" i="6"/>
  <c r="K4227" i="6"/>
  <c r="L4227" i="6"/>
  <c r="M4227" i="6"/>
  <c r="N4227" i="6"/>
  <c r="K4228" i="6"/>
  <c r="L4228" i="6"/>
  <c r="M4228" i="6"/>
  <c r="N4228" i="6"/>
  <c r="K4229" i="6"/>
  <c r="L4229" i="6"/>
  <c r="M4229" i="6"/>
  <c r="N4229" i="6"/>
  <c r="K4230" i="6"/>
  <c r="L4230" i="6"/>
  <c r="M4230" i="6"/>
  <c r="N4230" i="6"/>
  <c r="K4231" i="6"/>
  <c r="L4231" i="6"/>
  <c r="M4231" i="6"/>
  <c r="N4231" i="6"/>
  <c r="K4232" i="6"/>
  <c r="L4232" i="6"/>
  <c r="M4232" i="6"/>
  <c r="N4232" i="6"/>
  <c r="K4233" i="6"/>
  <c r="L4233" i="6"/>
  <c r="M4233" i="6"/>
  <c r="N4233" i="6"/>
  <c r="K4234" i="6"/>
  <c r="L4234" i="6"/>
  <c r="M4234" i="6"/>
  <c r="N4234" i="6"/>
  <c r="K4235" i="6"/>
  <c r="L4235" i="6"/>
  <c r="M4235" i="6"/>
  <c r="N4235" i="6"/>
  <c r="K4236" i="6"/>
  <c r="L4236" i="6"/>
  <c r="M4236" i="6"/>
  <c r="N4236" i="6"/>
  <c r="K4237" i="6"/>
  <c r="L4237" i="6"/>
  <c r="M4237" i="6"/>
  <c r="N4237" i="6"/>
  <c r="K4238" i="6"/>
  <c r="L4238" i="6"/>
  <c r="M4238" i="6"/>
  <c r="N4238" i="6"/>
  <c r="K4239" i="6"/>
  <c r="L4239" i="6"/>
  <c r="M4239" i="6"/>
  <c r="N4239" i="6"/>
  <c r="K4240" i="6"/>
  <c r="L4240" i="6"/>
  <c r="M4240" i="6"/>
  <c r="N4240" i="6"/>
  <c r="K4241" i="6"/>
  <c r="L4241" i="6"/>
  <c r="M4241" i="6"/>
  <c r="N4241" i="6"/>
  <c r="K4242" i="6"/>
  <c r="L4242" i="6"/>
  <c r="M4242" i="6"/>
  <c r="N4242" i="6"/>
  <c r="K4243" i="6"/>
  <c r="L4243" i="6"/>
  <c r="M4243" i="6"/>
  <c r="N4243" i="6"/>
  <c r="K4244" i="6"/>
  <c r="L4244" i="6"/>
  <c r="M4244" i="6"/>
  <c r="N4244" i="6"/>
  <c r="K4245" i="6"/>
  <c r="L4245" i="6"/>
  <c r="M4245" i="6"/>
  <c r="N4245" i="6"/>
  <c r="K4246" i="6"/>
  <c r="L4246" i="6"/>
  <c r="M4246" i="6"/>
  <c r="N4246" i="6"/>
  <c r="K4247" i="6"/>
  <c r="L4247" i="6"/>
  <c r="M4247" i="6"/>
  <c r="N4247" i="6"/>
  <c r="K4248" i="6"/>
  <c r="L4248" i="6"/>
  <c r="M4248" i="6"/>
  <c r="N4248" i="6"/>
  <c r="K4249" i="6"/>
  <c r="L4249" i="6"/>
  <c r="M4249" i="6"/>
  <c r="N4249" i="6"/>
  <c r="K4250" i="6"/>
  <c r="L4250" i="6"/>
  <c r="M4250" i="6"/>
  <c r="N4250" i="6"/>
  <c r="K4251" i="6"/>
  <c r="L4251" i="6"/>
  <c r="M4251" i="6"/>
  <c r="N4251" i="6"/>
  <c r="K4252" i="6"/>
  <c r="L4252" i="6"/>
  <c r="M4252" i="6"/>
  <c r="N4252" i="6"/>
  <c r="K4253" i="6"/>
  <c r="L4253" i="6"/>
  <c r="M4253" i="6"/>
  <c r="N4253" i="6"/>
  <c r="K4254" i="6"/>
  <c r="L4254" i="6"/>
  <c r="M4254" i="6"/>
  <c r="N4254" i="6"/>
  <c r="K4255" i="6"/>
  <c r="L4255" i="6"/>
  <c r="M4255" i="6"/>
  <c r="N4255" i="6"/>
  <c r="K4256" i="6"/>
  <c r="L4256" i="6"/>
  <c r="M4256" i="6"/>
  <c r="N4256" i="6"/>
  <c r="K4257" i="6"/>
  <c r="L4257" i="6"/>
  <c r="M4257" i="6"/>
  <c r="N4257" i="6"/>
  <c r="K4258" i="6"/>
  <c r="L4258" i="6"/>
  <c r="M4258" i="6"/>
  <c r="N4258" i="6"/>
  <c r="K4259" i="6"/>
  <c r="L4259" i="6"/>
  <c r="M4259" i="6"/>
  <c r="N4259" i="6"/>
  <c r="K4260" i="6"/>
  <c r="L4260" i="6"/>
  <c r="M4260" i="6"/>
  <c r="N4260" i="6"/>
  <c r="K4261" i="6"/>
  <c r="L4261" i="6"/>
  <c r="M4261" i="6"/>
  <c r="N4261" i="6"/>
  <c r="K4262" i="6"/>
  <c r="L4262" i="6"/>
  <c r="M4262" i="6"/>
  <c r="N4262" i="6"/>
  <c r="K4263" i="6"/>
  <c r="L4263" i="6"/>
  <c r="M4263" i="6"/>
  <c r="N4263" i="6"/>
  <c r="K4264" i="6"/>
  <c r="L4264" i="6"/>
  <c r="M4264" i="6"/>
  <c r="N4264" i="6"/>
  <c r="K4265" i="6"/>
  <c r="L4265" i="6"/>
  <c r="M4265" i="6"/>
  <c r="N4265" i="6"/>
  <c r="K4266" i="6"/>
  <c r="L4266" i="6"/>
  <c r="M4266" i="6"/>
  <c r="N4266" i="6"/>
  <c r="K4267" i="6"/>
  <c r="L4267" i="6"/>
  <c r="M4267" i="6"/>
  <c r="N4267" i="6"/>
  <c r="K4268" i="6"/>
  <c r="L4268" i="6"/>
  <c r="M4268" i="6"/>
  <c r="N4268" i="6"/>
  <c r="K4269" i="6"/>
  <c r="L4269" i="6"/>
  <c r="M4269" i="6"/>
  <c r="N4269" i="6"/>
  <c r="K4270" i="6"/>
  <c r="L4270" i="6"/>
  <c r="M4270" i="6"/>
  <c r="N4270" i="6"/>
  <c r="K4271" i="6"/>
  <c r="L4271" i="6"/>
  <c r="M4271" i="6"/>
  <c r="N4271" i="6"/>
  <c r="K4272" i="6"/>
  <c r="L4272" i="6"/>
  <c r="M4272" i="6"/>
  <c r="N4272" i="6"/>
  <c r="K4273" i="6"/>
  <c r="L4273" i="6"/>
  <c r="M4273" i="6"/>
  <c r="N4273" i="6"/>
  <c r="K4274" i="6"/>
  <c r="L4274" i="6"/>
  <c r="M4274" i="6"/>
  <c r="N4274" i="6"/>
  <c r="K4275" i="6"/>
  <c r="L4275" i="6"/>
  <c r="M4275" i="6"/>
  <c r="N4275" i="6"/>
  <c r="K4276" i="6"/>
  <c r="L4276" i="6"/>
  <c r="M4276" i="6"/>
  <c r="N4276" i="6"/>
  <c r="K4277" i="6"/>
  <c r="L4277" i="6"/>
  <c r="M4277" i="6"/>
  <c r="N4277" i="6"/>
  <c r="K4278" i="6"/>
  <c r="L4278" i="6"/>
  <c r="M4278" i="6"/>
  <c r="N4278" i="6"/>
  <c r="K4279" i="6"/>
  <c r="L4279" i="6"/>
  <c r="M4279" i="6"/>
  <c r="N4279" i="6"/>
  <c r="K4280" i="6"/>
  <c r="L4280" i="6"/>
  <c r="M4280" i="6"/>
  <c r="N4280" i="6"/>
  <c r="K4281" i="6"/>
  <c r="L4281" i="6"/>
  <c r="M4281" i="6"/>
  <c r="N4281" i="6"/>
  <c r="K4282" i="6"/>
  <c r="L4282" i="6"/>
  <c r="M4282" i="6"/>
  <c r="N4282" i="6" s="1"/>
  <c r="K4283" i="6"/>
  <c r="L4283" i="6"/>
  <c r="M4283" i="6"/>
  <c r="N4283" i="6"/>
  <c r="K4284" i="6"/>
  <c r="L4284" i="6"/>
  <c r="M4284" i="6"/>
  <c r="N4284" i="6"/>
  <c r="K4285" i="6"/>
  <c r="L4285" i="6"/>
  <c r="M4285" i="6"/>
  <c r="N4285" i="6"/>
  <c r="K4286" i="6"/>
  <c r="L4286" i="6"/>
  <c r="M4286" i="6"/>
  <c r="N4286" i="6" s="1"/>
  <c r="K4287" i="6"/>
  <c r="L4287" i="6"/>
  <c r="M4287" i="6"/>
  <c r="N4287" i="6"/>
  <c r="K4288" i="6"/>
  <c r="L4288" i="6"/>
  <c r="M4288" i="6"/>
  <c r="N4288" i="6" s="1"/>
  <c r="K4289" i="6"/>
  <c r="L4289" i="6"/>
  <c r="M4289" i="6"/>
  <c r="N4289" i="6"/>
  <c r="K4290" i="6"/>
  <c r="L4290" i="6"/>
  <c r="M4290" i="6"/>
  <c r="N4290" i="6" s="1"/>
  <c r="K4291" i="6"/>
  <c r="L4291" i="6"/>
  <c r="M4291" i="6"/>
  <c r="N4291" i="6"/>
  <c r="K4292" i="6"/>
  <c r="L4292" i="6"/>
  <c r="M4292" i="6"/>
  <c r="N4292" i="6" s="1"/>
  <c r="K4293" i="6"/>
  <c r="L4293" i="6"/>
  <c r="M4293" i="6"/>
  <c r="N4293" i="6"/>
  <c r="K4294" i="6"/>
  <c r="L4294" i="6"/>
  <c r="M4294" i="6"/>
  <c r="N4294" i="6" s="1"/>
  <c r="K4295" i="6"/>
  <c r="L4295" i="6"/>
  <c r="M4295" i="6"/>
  <c r="N4295" i="6"/>
  <c r="K4296" i="6"/>
  <c r="L4296" i="6"/>
  <c r="M4296" i="6"/>
  <c r="N4296" i="6" s="1"/>
  <c r="K4297" i="6"/>
  <c r="L4297" i="6"/>
  <c r="M4297" i="6"/>
  <c r="N4297" i="6"/>
  <c r="K4298" i="6"/>
  <c r="L4298" i="6"/>
  <c r="M4298" i="6"/>
  <c r="N4298" i="6" s="1"/>
  <c r="K4299" i="6"/>
  <c r="L4299" i="6"/>
  <c r="M4299" i="6"/>
  <c r="N4299" i="6"/>
  <c r="K4300" i="6"/>
  <c r="L4300" i="6"/>
  <c r="M4300" i="6"/>
  <c r="N4300" i="6" s="1"/>
  <c r="K4301" i="6"/>
  <c r="L4301" i="6"/>
  <c r="M4301" i="6"/>
  <c r="N4301" i="6"/>
  <c r="K4302" i="6"/>
  <c r="L4302" i="6"/>
  <c r="M4302" i="6"/>
  <c r="N4302" i="6" s="1"/>
  <c r="K4303" i="6"/>
  <c r="L4303" i="6"/>
  <c r="M4303" i="6"/>
  <c r="N4303" i="6"/>
  <c r="K4304" i="6"/>
  <c r="L4304" i="6"/>
  <c r="M4304" i="6"/>
  <c r="N4304" i="6" s="1"/>
  <c r="K4305" i="6"/>
  <c r="L4305" i="6"/>
  <c r="M4305" i="6"/>
  <c r="N4305" i="6"/>
  <c r="K4306" i="6"/>
  <c r="L4306" i="6"/>
  <c r="M4306" i="6"/>
  <c r="N4306" i="6" s="1"/>
  <c r="K4307" i="6"/>
  <c r="L4307" i="6"/>
  <c r="M4307" i="6"/>
  <c r="N4307" i="6"/>
  <c r="K4308" i="6"/>
  <c r="L4308" i="6"/>
  <c r="M4308" i="6"/>
  <c r="N4308" i="6" s="1"/>
  <c r="K4309" i="6"/>
  <c r="L4309" i="6"/>
  <c r="M4309" i="6"/>
  <c r="N4309" i="6"/>
  <c r="K4310" i="6"/>
  <c r="L4310" i="6"/>
  <c r="M4310" i="6"/>
  <c r="N4310" i="6" s="1"/>
  <c r="K4311" i="6"/>
  <c r="L4311" i="6"/>
  <c r="M4311" i="6"/>
  <c r="N4311" i="6"/>
  <c r="K4312" i="6"/>
  <c r="L4312" i="6"/>
  <c r="M4312" i="6"/>
  <c r="N4312" i="6" s="1"/>
  <c r="K4313" i="6"/>
  <c r="L4313" i="6"/>
  <c r="M4313" i="6"/>
  <c r="N4313" i="6" s="1"/>
  <c r="K4314" i="6"/>
  <c r="L4314" i="6"/>
  <c r="M4314" i="6"/>
  <c r="N4314" i="6" s="1"/>
  <c r="K4315" i="6"/>
  <c r="L4315" i="6"/>
  <c r="M4315" i="6"/>
  <c r="N4315" i="6"/>
  <c r="K4316" i="6"/>
  <c r="L4316" i="6"/>
  <c r="M4316" i="6"/>
  <c r="N4316" i="6" s="1"/>
  <c r="K4317" i="6"/>
  <c r="L4317" i="6"/>
  <c r="M4317" i="6"/>
  <c r="N4317" i="6"/>
  <c r="K4318" i="6"/>
  <c r="L4318" i="6"/>
  <c r="M4318" i="6"/>
  <c r="N4318" i="6" s="1"/>
  <c r="K4319" i="6"/>
  <c r="L4319" i="6"/>
  <c r="M4319" i="6"/>
  <c r="N4319" i="6"/>
  <c r="K4320" i="6"/>
  <c r="L4320" i="6"/>
  <c r="M4320" i="6"/>
  <c r="N4320" i="6" s="1"/>
  <c r="K4321" i="6"/>
  <c r="L4321" i="6"/>
  <c r="M4321" i="6"/>
  <c r="N4321" i="6" s="1"/>
  <c r="K4322" i="6"/>
  <c r="L4322" i="6"/>
  <c r="M4322" i="6"/>
  <c r="N4322" i="6" s="1"/>
  <c r="K4323" i="6"/>
  <c r="L4323" i="6"/>
  <c r="M4323" i="6"/>
  <c r="N4323" i="6" s="1"/>
  <c r="K4324" i="6"/>
  <c r="L4324" i="6"/>
  <c r="M4324" i="6"/>
  <c r="N4324" i="6" s="1"/>
  <c r="K4325" i="6"/>
  <c r="L4325" i="6"/>
  <c r="M4325" i="6"/>
  <c r="N4325" i="6" s="1"/>
  <c r="K4326" i="6"/>
  <c r="L4326" i="6"/>
  <c r="M4326" i="6"/>
  <c r="N4326" i="6" s="1"/>
  <c r="K4327" i="6"/>
  <c r="L4327" i="6"/>
  <c r="M4327" i="6"/>
  <c r="N4327" i="6" s="1"/>
  <c r="K4328" i="6"/>
  <c r="L4328" i="6"/>
  <c r="M4328" i="6"/>
  <c r="N4328" i="6" s="1"/>
  <c r="K4329" i="6"/>
  <c r="L4329" i="6"/>
  <c r="M4329" i="6"/>
  <c r="N4329" i="6" s="1"/>
  <c r="K4330" i="6"/>
  <c r="L4330" i="6"/>
  <c r="M4330" i="6"/>
  <c r="N4330" i="6" s="1"/>
  <c r="K4331" i="6"/>
  <c r="L4331" i="6"/>
  <c r="M4331" i="6"/>
  <c r="N4331" i="6" s="1"/>
  <c r="K4332" i="6"/>
  <c r="L4332" i="6"/>
  <c r="M4332" i="6"/>
  <c r="N4332" i="6" s="1"/>
  <c r="K4333" i="6"/>
  <c r="L4333" i="6"/>
  <c r="M4333" i="6"/>
  <c r="N4333" i="6" s="1"/>
  <c r="K4334" i="6"/>
  <c r="L4334" i="6"/>
  <c r="M4334" i="6"/>
  <c r="N4334" i="6" s="1"/>
  <c r="K4335" i="6"/>
  <c r="L4335" i="6"/>
  <c r="M4335" i="6"/>
  <c r="N4335" i="6" s="1"/>
  <c r="K4336" i="6"/>
  <c r="L4336" i="6"/>
  <c r="M4336" i="6"/>
  <c r="N4336" i="6" s="1"/>
  <c r="K4337" i="6"/>
  <c r="L4337" i="6"/>
  <c r="M4337" i="6"/>
  <c r="N4337" i="6" s="1"/>
  <c r="K4338" i="6"/>
  <c r="L4338" i="6"/>
  <c r="M4338" i="6"/>
  <c r="N4338" i="6" s="1"/>
  <c r="K4339" i="6"/>
  <c r="L4339" i="6"/>
  <c r="M4339" i="6"/>
  <c r="N4339" i="6" s="1"/>
  <c r="K4340" i="6"/>
  <c r="L4340" i="6"/>
  <c r="M4340" i="6"/>
  <c r="N4340" i="6" s="1"/>
  <c r="K4341" i="6"/>
  <c r="L4341" i="6"/>
  <c r="M4341" i="6"/>
  <c r="N4341" i="6" s="1"/>
  <c r="K4342" i="6"/>
  <c r="L4342" i="6"/>
  <c r="M4342" i="6"/>
  <c r="N4342" i="6" s="1"/>
  <c r="K4343" i="6"/>
  <c r="L4343" i="6"/>
  <c r="M4343" i="6"/>
  <c r="N4343" i="6" s="1"/>
  <c r="K4344" i="6"/>
  <c r="L4344" i="6"/>
  <c r="M4344" i="6"/>
  <c r="N4344" i="6" s="1"/>
  <c r="K4345" i="6"/>
  <c r="L4345" i="6"/>
  <c r="M4345" i="6"/>
  <c r="N4345" i="6" s="1"/>
  <c r="K4346" i="6"/>
  <c r="L4346" i="6"/>
  <c r="M4346" i="6"/>
  <c r="N4346" i="6" s="1"/>
  <c r="K4347" i="6"/>
  <c r="L4347" i="6"/>
  <c r="M4347" i="6"/>
  <c r="N4347" i="6" s="1"/>
  <c r="K4348" i="6"/>
  <c r="L4348" i="6"/>
  <c r="M4348" i="6"/>
  <c r="N4348" i="6" s="1"/>
  <c r="K4349" i="6"/>
  <c r="L4349" i="6"/>
  <c r="M4349" i="6"/>
  <c r="N4349" i="6" s="1"/>
  <c r="K4350" i="6"/>
  <c r="L4350" i="6"/>
  <c r="M4350" i="6"/>
  <c r="N4350" i="6" s="1"/>
  <c r="K4351" i="6"/>
  <c r="L4351" i="6"/>
  <c r="M4351" i="6"/>
  <c r="N4351" i="6" s="1"/>
  <c r="K4352" i="6"/>
  <c r="L4352" i="6"/>
  <c r="M4352" i="6"/>
  <c r="N4352" i="6" s="1"/>
  <c r="K4353" i="6"/>
  <c r="L4353" i="6"/>
  <c r="M4353" i="6"/>
  <c r="N4353" i="6" s="1"/>
  <c r="K4354" i="6"/>
  <c r="L4354" i="6"/>
  <c r="M4354" i="6"/>
  <c r="N4354" i="6" s="1"/>
  <c r="K4355" i="6"/>
  <c r="L4355" i="6"/>
  <c r="M4355" i="6"/>
  <c r="N4355" i="6" s="1"/>
  <c r="K4356" i="6"/>
  <c r="L4356" i="6"/>
  <c r="M4356" i="6"/>
  <c r="N4356" i="6" s="1"/>
  <c r="K4357" i="6"/>
  <c r="L4357" i="6"/>
  <c r="M4357" i="6"/>
  <c r="N4357" i="6" s="1"/>
  <c r="K4358" i="6"/>
  <c r="L4358" i="6"/>
  <c r="M4358" i="6"/>
  <c r="N4358" i="6" s="1"/>
  <c r="K4359" i="6"/>
  <c r="L4359" i="6"/>
  <c r="M4359" i="6"/>
  <c r="N4359" i="6" s="1"/>
  <c r="K4360" i="6"/>
  <c r="L4360" i="6"/>
  <c r="M4360" i="6"/>
  <c r="N4360" i="6" s="1"/>
  <c r="K4361" i="6"/>
  <c r="L4361" i="6"/>
  <c r="M4361" i="6"/>
  <c r="N4361" i="6" s="1"/>
  <c r="K4362" i="6"/>
  <c r="L4362" i="6"/>
  <c r="M4362" i="6"/>
  <c r="N4362" i="6" s="1"/>
  <c r="K4363" i="6"/>
  <c r="L4363" i="6"/>
  <c r="M4363" i="6"/>
  <c r="N4363" i="6" s="1"/>
  <c r="K4364" i="6"/>
  <c r="L4364" i="6"/>
  <c r="M4364" i="6"/>
  <c r="N4364" i="6" s="1"/>
  <c r="K4365" i="6"/>
  <c r="L4365" i="6"/>
  <c r="M4365" i="6"/>
  <c r="N4365" i="6" s="1"/>
  <c r="K4366" i="6"/>
  <c r="L4366" i="6"/>
  <c r="M4366" i="6"/>
  <c r="N4366" i="6" s="1"/>
  <c r="K4367" i="6"/>
  <c r="L4367" i="6"/>
  <c r="M4367" i="6"/>
  <c r="N4367" i="6" s="1"/>
  <c r="K4368" i="6"/>
  <c r="L4368" i="6"/>
  <c r="M4368" i="6"/>
  <c r="N4368" i="6" s="1"/>
  <c r="K4369" i="6"/>
  <c r="L4369" i="6"/>
  <c r="M4369" i="6"/>
  <c r="N4369" i="6" s="1"/>
  <c r="K4370" i="6"/>
  <c r="L4370" i="6"/>
  <c r="M4370" i="6"/>
  <c r="N4370" i="6" s="1"/>
  <c r="K4371" i="6"/>
  <c r="L4371" i="6"/>
  <c r="M4371" i="6"/>
  <c r="N4371" i="6" s="1"/>
  <c r="K4372" i="6"/>
  <c r="L4372" i="6"/>
  <c r="M4372" i="6"/>
  <c r="N4372" i="6" s="1"/>
  <c r="K4373" i="6"/>
  <c r="L4373" i="6"/>
  <c r="M4373" i="6"/>
  <c r="N4373" i="6" s="1"/>
  <c r="K4374" i="6"/>
  <c r="L4374" i="6"/>
  <c r="M4374" i="6"/>
  <c r="N4374" i="6" s="1"/>
  <c r="K4375" i="6"/>
  <c r="L4375" i="6"/>
  <c r="M4375" i="6"/>
  <c r="N4375" i="6" s="1"/>
  <c r="K4376" i="6"/>
  <c r="L4376" i="6"/>
  <c r="M4376" i="6"/>
  <c r="N4376" i="6" s="1"/>
  <c r="K4377" i="6"/>
  <c r="L4377" i="6"/>
  <c r="M4377" i="6"/>
  <c r="N4377" i="6" s="1"/>
  <c r="K4378" i="6"/>
  <c r="L4378" i="6"/>
  <c r="M4378" i="6"/>
  <c r="N4378" i="6" s="1"/>
  <c r="K4379" i="6"/>
  <c r="L4379" i="6"/>
  <c r="M4379" i="6"/>
  <c r="N4379" i="6" s="1"/>
  <c r="K4380" i="6"/>
  <c r="L4380" i="6"/>
  <c r="M4380" i="6"/>
  <c r="N4380" i="6" s="1"/>
  <c r="K4381" i="6"/>
  <c r="L4381" i="6"/>
  <c r="M4381" i="6"/>
  <c r="N4381" i="6" s="1"/>
  <c r="K4382" i="6"/>
  <c r="L4382" i="6"/>
  <c r="M4382" i="6"/>
  <c r="N4382" i="6" s="1"/>
  <c r="K4383" i="6"/>
  <c r="L4383" i="6"/>
  <c r="M4383" i="6"/>
  <c r="N4383" i="6" s="1"/>
  <c r="K4384" i="6"/>
  <c r="L4384" i="6"/>
  <c r="M4384" i="6"/>
  <c r="N4384" i="6" s="1"/>
  <c r="K4385" i="6"/>
  <c r="L4385" i="6"/>
  <c r="M4385" i="6"/>
  <c r="N4385" i="6" s="1"/>
  <c r="K4386" i="6"/>
  <c r="L4386" i="6"/>
  <c r="M4386" i="6"/>
  <c r="N4386" i="6" s="1"/>
  <c r="K4387" i="6"/>
  <c r="L4387" i="6"/>
  <c r="M4387" i="6"/>
  <c r="N4387" i="6" s="1"/>
  <c r="K4388" i="6"/>
  <c r="L4388" i="6"/>
  <c r="M4388" i="6"/>
  <c r="N4388" i="6" s="1"/>
  <c r="K4389" i="6"/>
  <c r="L4389" i="6"/>
  <c r="M4389" i="6"/>
  <c r="N4389" i="6" s="1"/>
  <c r="K4390" i="6"/>
  <c r="L4390" i="6"/>
  <c r="M4390" i="6"/>
  <c r="N4390" i="6" s="1"/>
  <c r="K4391" i="6"/>
  <c r="L4391" i="6"/>
  <c r="M4391" i="6"/>
  <c r="N4391" i="6" s="1"/>
  <c r="K4392" i="6"/>
  <c r="L4392" i="6"/>
  <c r="M4392" i="6"/>
  <c r="N4392" i="6" s="1"/>
  <c r="K4393" i="6"/>
  <c r="L4393" i="6"/>
  <c r="M4393" i="6"/>
  <c r="N4393" i="6" s="1"/>
  <c r="K4394" i="6"/>
  <c r="L4394" i="6"/>
  <c r="M4394" i="6"/>
  <c r="N4394" i="6" s="1"/>
  <c r="K4395" i="6"/>
  <c r="L4395" i="6"/>
  <c r="M4395" i="6"/>
  <c r="N4395" i="6" s="1"/>
  <c r="K4396" i="6"/>
  <c r="L4396" i="6"/>
  <c r="M4396" i="6"/>
  <c r="N4396" i="6" s="1"/>
  <c r="K4397" i="6"/>
  <c r="L4397" i="6"/>
  <c r="M4397" i="6"/>
  <c r="N4397" i="6" s="1"/>
  <c r="K4398" i="6"/>
  <c r="L4398" i="6"/>
  <c r="M4398" i="6"/>
  <c r="N4398" i="6" s="1"/>
  <c r="K4399" i="6"/>
  <c r="L4399" i="6"/>
  <c r="M4399" i="6"/>
  <c r="N4399" i="6" s="1"/>
  <c r="K4400" i="6"/>
  <c r="L4400" i="6"/>
  <c r="M4400" i="6"/>
  <c r="N4400" i="6" s="1"/>
  <c r="K4401" i="6"/>
  <c r="L4401" i="6"/>
  <c r="M4401" i="6"/>
  <c r="N4401" i="6" s="1"/>
  <c r="K4402" i="6"/>
  <c r="L4402" i="6"/>
  <c r="M4402" i="6"/>
  <c r="N4402" i="6" s="1"/>
  <c r="K4403" i="6"/>
  <c r="L4403" i="6"/>
  <c r="M4403" i="6"/>
  <c r="N4403" i="6" s="1"/>
  <c r="K4404" i="6"/>
  <c r="L4404" i="6"/>
  <c r="M4404" i="6"/>
  <c r="N4404" i="6" s="1"/>
  <c r="K4405" i="6"/>
  <c r="L4405" i="6"/>
  <c r="M4405" i="6"/>
  <c r="N4405" i="6" s="1"/>
  <c r="K4406" i="6"/>
  <c r="L4406" i="6"/>
  <c r="M4406" i="6"/>
  <c r="N4406" i="6" s="1"/>
  <c r="K4407" i="6"/>
  <c r="L4407" i="6"/>
  <c r="M4407" i="6"/>
  <c r="N4407" i="6" s="1"/>
  <c r="K4408" i="6"/>
  <c r="L4408" i="6"/>
  <c r="M4408" i="6"/>
  <c r="N4408" i="6" s="1"/>
  <c r="K4409" i="6"/>
  <c r="L4409" i="6"/>
  <c r="M4409" i="6"/>
  <c r="N4409" i="6" s="1"/>
  <c r="K4410" i="6"/>
  <c r="L4410" i="6"/>
  <c r="M4410" i="6"/>
  <c r="N4410" i="6" s="1"/>
  <c r="K4411" i="6"/>
  <c r="L4411" i="6"/>
  <c r="M4411" i="6"/>
  <c r="N4411" i="6" s="1"/>
  <c r="K4412" i="6"/>
  <c r="L4412" i="6"/>
  <c r="M4412" i="6"/>
  <c r="N4412" i="6" s="1"/>
  <c r="K4413" i="6"/>
  <c r="L4413" i="6"/>
  <c r="M4413" i="6"/>
  <c r="N4413" i="6" s="1"/>
  <c r="K4414" i="6"/>
  <c r="L4414" i="6"/>
  <c r="M4414" i="6"/>
  <c r="N4414" i="6" s="1"/>
  <c r="K4415" i="6"/>
  <c r="L4415" i="6"/>
  <c r="M4415" i="6"/>
  <c r="N4415" i="6" s="1"/>
  <c r="K4416" i="6"/>
  <c r="L4416" i="6"/>
  <c r="M4416" i="6"/>
  <c r="N4416" i="6" s="1"/>
  <c r="K4417" i="6"/>
  <c r="L4417" i="6"/>
  <c r="M4417" i="6"/>
  <c r="N4417" i="6" s="1"/>
  <c r="K4418" i="6"/>
  <c r="L4418" i="6"/>
  <c r="M4418" i="6"/>
  <c r="N4418" i="6" s="1"/>
  <c r="K4419" i="6"/>
  <c r="L4419" i="6"/>
  <c r="M4419" i="6"/>
  <c r="N4419" i="6" s="1"/>
  <c r="K4420" i="6"/>
  <c r="L4420" i="6"/>
  <c r="M4420" i="6"/>
  <c r="N4420" i="6" s="1"/>
  <c r="K4421" i="6"/>
  <c r="L4421" i="6"/>
  <c r="M4421" i="6"/>
  <c r="N4421" i="6" s="1"/>
  <c r="K4422" i="6"/>
  <c r="L4422" i="6"/>
  <c r="M4422" i="6"/>
  <c r="N4422" i="6" s="1"/>
  <c r="K4423" i="6"/>
  <c r="L4423" i="6"/>
  <c r="M4423" i="6"/>
  <c r="N4423" i="6" s="1"/>
  <c r="K4424" i="6"/>
  <c r="L4424" i="6"/>
  <c r="M4424" i="6"/>
  <c r="N4424" i="6" s="1"/>
  <c r="K4425" i="6"/>
  <c r="L4425" i="6"/>
  <c r="M4425" i="6"/>
  <c r="N4425" i="6" s="1"/>
  <c r="K4426" i="6"/>
  <c r="L4426" i="6"/>
  <c r="M4426" i="6"/>
  <c r="N4426" i="6" s="1"/>
  <c r="K4427" i="6"/>
  <c r="L4427" i="6"/>
  <c r="M4427" i="6"/>
  <c r="N4427" i="6" s="1"/>
  <c r="K4428" i="6"/>
  <c r="L4428" i="6"/>
  <c r="M4428" i="6"/>
  <c r="N4428" i="6" s="1"/>
  <c r="K4429" i="6"/>
  <c r="L4429" i="6"/>
  <c r="M4429" i="6"/>
  <c r="N4429" i="6" s="1"/>
  <c r="K4430" i="6"/>
  <c r="L4430" i="6"/>
  <c r="M4430" i="6"/>
  <c r="N4430" i="6" s="1"/>
  <c r="K4431" i="6"/>
  <c r="L4431" i="6"/>
  <c r="M4431" i="6"/>
  <c r="N4431" i="6" s="1"/>
  <c r="K4432" i="6"/>
  <c r="L4432" i="6"/>
  <c r="M4432" i="6"/>
  <c r="N4432" i="6" s="1"/>
  <c r="K4433" i="6"/>
  <c r="L4433" i="6"/>
  <c r="M4433" i="6"/>
  <c r="N4433" i="6" s="1"/>
  <c r="K4434" i="6"/>
  <c r="L4434" i="6"/>
  <c r="M4434" i="6"/>
  <c r="N4434" i="6" s="1"/>
  <c r="K4435" i="6"/>
  <c r="L4435" i="6"/>
  <c r="M4435" i="6"/>
  <c r="N4435" i="6" s="1"/>
  <c r="K4436" i="6"/>
  <c r="L4436" i="6"/>
  <c r="M4436" i="6"/>
  <c r="N4436" i="6" s="1"/>
  <c r="K4437" i="6"/>
  <c r="L4437" i="6"/>
  <c r="M4437" i="6"/>
  <c r="N4437" i="6" s="1"/>
  <c r="K4438" i="6"/>
  <c r="L4438" i="6"/>
  <c r="M4438" i="6"/>
  <c r="N4438" i="6" s="1"/>
  <c r="K4439" i="6"/>
  <c r="L4439" i="6"/>
  <c r="M4439" i="6"/>
  <c r="N4439" i="6" s="1"/>
  <c r="K4440" i="6"/>
  <c r="L4440" i="6"/>
  <c r="M4440" i="6"/>
  <c r="N4440" i="6" s="1"/>
  <c r="K4441" i="6"/>
  <c r="L4441" i="6"/>
  <c r="M4441" i="6"/>
  <c r="N4441" i="6" s="1"/>
  <c r="K4442" i="6"/>
  <c r="L4442" i="6"/>
  <c r="M4442" i="6"/>
  <c r="N4442" i="6" s="1"/>
  <c r="K4443" i="6"/>
  <c r="L4443" i="6"/>
  <c r="M4443" i="6"/>
  <c r="N4443" i="6" s="1"/>
  <c r="K4444" i="6"/>
  <c r="L4444" i="6"/>
  <c r="M4444" i="6"/>
  <c r="N4444" i="6" s="1"/>
  <c r="K4445" i="6"/>
  <c r="L4445" i="6"/>
  <c r="M4445" i="6"/>
  <c r="N4445" i="6" s="1"/>
  <c r="K4446" i="6"/>
  <c r="L4446" i="6"/>
  <c r="M4446" i="6"/>
  <c r="N4446" i="6" s="1"/>
  <c r="K4447" i="6"/>
  <c r="L4447" i="6"/>
  <c r="M4447" i="6"/>
  <c r="N4447" i="6" s="1"/>
  <c r="K4448" i="6"/>
  <c r="L4448" i="6"/>
  <c r="M4448" i="6"/>
  <c r="N4448" i="6" s="1"/>
  <c r="K4449" i="6"/>
  <c r="L4449" i="6"/>
  <c r="M4449" i="6"/>
  <c r="N4449" i="6" s="1"/>
  <c r="K4450" i="6"/>
  <c r="L4450" i="6"/>
  <c r="M4450" i="6"/>
  <c r="N4450" i="6" s="1"/>
  <c r="K4451" i="6"/>
  <c r="L4451" i="6"/>
  <c r="M4451" i="6"/>
  <c r="N4451" i="6" s="1"/>
  <c r="K4452" i="6"/>
  <c r="L4452" i="6"/>
  <c r="M4452" i="6"/>
  <c r="N4452" i="6" s="1"/>
  <c r="K4453" i="6"/>
  <c r="L4453" i="6"/>
  <c r="M4453" i="6"/>
  <c r="N4453" i="6" s="1"/>
  <c r="K4454" i="6"/>
  <c r="L4454" i="6"/>
  <c r="M4454" i="6"/>
  <c r="N4454" i="6" s="1"/>
  <c r="K4455" i="6"/>
  <c r="L4455" i="6"/>
  <c r="M4455" i="6"/>
  <c r="N4455" i="6" s="1"/>
  <c r="K4456" i="6"/>
  <c r="L4456" i="6"/>
  <c r="M4456" i="6"/>
  <c r="N4456" i="6" s="1"/>
  <c r="K4457" i="6"/>
  <c r="L4457" i="6"/>
  <c r="M4457" i="6"/>
  <c r="N4457" i="6" s="1"/>
  <c r="K4458" i="6"/>
  <c r="L4458" i="6"/>
  <c r="M4458" i="6"/>
  <c r="N4458" i="6" s="1"/>
  <c r="K4459" i="6"/>
  <c r="L4459" i="6"/>
  <c r="M4459" i="6"/>
  <c r="N4459" i="6" s="1"/>
  <c r="K4460" i="6"/>
  <c r="L4460" i="6"/>
  <c r="M4460" i="6"/>
  <c r="N4460" i="6" s="1"/>
  <c r="K4461" i="6"/>
  <c r="L4461" i="6"/>
  <c r="M4461" i="6"/>
  <c r="N4461" i="6" s="1"/>
  <c r="K4462" i="6"/>
  <c r="L4462" i="6"/>
  <c r="M4462" i="6"/>
  <c r="N4462" i="6" s="1"/>
  <c r="K4463" i="6"/>
  <c r="L4463" i="6"/>
  <c r="M4463" i="6"/>
  <c r="N4463" i="6" s="1"/>
  <c r="K4464" i="6"/>
  <c r="L4464" i="6"/>
  <c r="M4464" i="6"/>
  <c r="N4464" i="6" s="1"/>
  <c r="K4465" i="6"/>
  <c r="L4465" i="6"/>
  <c r="M4465" i="6"/>
  <c r="N4465" i="6" s="1"/>
  <c r="K4466" i="6"/>
  <c r="L4466" i="6"/>
  <c r="M4466" i="6"/>
  <c r="N4466" i="6" s="1"/>
  <c r="K4467" i="6"/>
  <c r="L4467" i="6"/>
  <c r="M4467" i="6"/>
  <c r="N4467" i="6" s="1"/>
  <c r="K4468" i="6"/>
  <c r="L4468" i="6"/>
  <c r="M4468" i="6"/>
  <c r="N4468" i="6" s="1"/>
  <c r="K4469" i="6"/>
  <c r="L4469" i="6"/>
  <c r="M4469" i="6"/>
  <c r="N4469" i="6" s="1"/>
  <c r="K4470" i="6"/>
  <c r="L4470" i="6"/>
  <c r="M4470" i="6"/>
  <c r="N4470" i="6" s="1"/>
  <c r="K4471" i="6"/>
  <c r="L4471" i="6"/>
  <c r="M4471" i="6"/>
  <c r="N4471" i="6" s="1"/>
  <c r="K4472" i="6"/>
  <c r="L4472" i="6"/>
  <c r="M4472" i="6"/>
  <c r="N4472" i="6" s="1"/>
  <c r="K4473" i="6"/>
  <c r="L4473" i="6"/>
  <c r="M4473" i="6"/>
  <c r="N4473" i="6" s="1"/>
  <c r="K4474" i="6"/>
  <c r="L4474" i="6"/>
  <c r="M4474" i="6"/>
  <c r="N4474" i="6" s="1"/>
  <c r="K4475" i="6"/>
  <c r="L4475" i="6"/>
  <c r="M4475" i="6"/>
  <c r="N4475" i="6" s="1"/>
  <c r="K4476" i="6"/>
  <c r="L4476" i="6"/>
  <c r="M4476" i="6"/>
  <c r="N4476" i="6" s="1"/>
  <c r="K4477" i="6"/>
  <c r="L4477" i="6"/>
  <c r="M4477" i="6"/>
  <c r="N4477" i="6" s="1"/>
  <c r="K4478" i="6"/>
  <c r="L4478" i="6"/>
  <c r="M4478" i="6"/>
  <c r="N4478" i="6" s="1"/>
  <c r="K4479" i="6"/>
  <c r="L4479" i="6"/>
  <c r="M4479" i="6"/>
  <c r="N4479" i="6" s="1"/>
  <c r="K4480" i="6"/>
  <c r="L4480" i="6"/>
  <c r="M4480" i="6"/>
  <c r="N4480" i="6" s="1"/>
  <c r="K4481" i="6"/>
  <c r="L4481" i="6"/>
  <c r="M4481" i="6"/>
  <c r="N4481" i="6" s="1"/>
  <c r="K4482" i="6"/>
  <c r="L4482" i="6"/>
  <c r="M4482" i="6"/>
  <c r="N4482" i="6" s="1"/>
  <c r="K4483" i="6"/>
  <c r="L4483" i="6"/>
  <c r="M4483" i="6"/>
  <c r="N4483" i="6" s="1"/>
  <c r="K4484" i="6"/>
  <c r="L4484" i="6"/>
  <c r="M4484" i="6"/>
  <c r="N4484" i="6" s="1"/>
  <c r="K4485" i="6"/>
  <c r="L4485" i="6"/>
  <c r="M4485" i="6"/>
  <c r="N4485" i="6" s="1"/>
  <c r="K4486" i="6"/>
  <c r="L4486" i="6"/>
  <c r="M4486" i="6"/>
  <c r="N4486" i="6" s="1"/>
  <c r="K4487" i="6"/>
  <c r="L4487" i="6"/>
  <c r="M4487" i="6"/>
  <c r="N4487" i="6" s="1"/>
  <c r="K4488" i="6"/>
  <c r="L4488" i="6"/>
  <c r="M4488" i="6"/>
  <c r="N4488" i="6" s="1"/>
  <c r="K4489" i="6"/>
  <c r="L4489" i="6"/>
  <c r="M4489" i="6"/>
  <c r="N4489" i="6" s="1"/>
  <c r="K4490" i="6"/>
  <c r="L4490" i="6"/>
  <c r="M4490" i="6"/>
  <c r="N4490" i="6" s="1"/>
  <c r="K4491" i="6"/>
  <c r="L4491" i="6"/>
  <c r="M4491" i="6"/>
  <c r="N4491" i="6" s="1"/>
  <c r="K4492" i="6"/>
  <c r="L4492" i="6"/>
  <c r="M4492" i="6"/>
  <c r="N4492" i="6" s="1"/>
  <c r="K4493" i="6"/>
  <c r="L4493" i="6"/>
  <c r="M4493" i="6"/>
  <c r="N4493" i="6" s="1"/>
  <c r="K4494" i="6"/>
  <c r="L4494" i="6"/>
  <c r="M4494" i="6"/>
  <c r="N4494" i="6" s="1"/>
  <c r="K4495" i="6"/>
  <c r="L4495" i="6"/>
  <c r="M4495" i="6"/>
  <c r="N4495" i="6" s="1"/>
  <c r="K4496" i="6"/>
  <c r="L4496" i="6"/>
  <c r="M4496" i="6"/>
  <c r="N4496" i="6" s="1"/>
  <c r="K4497" i="6"/>
  <c r="L4497" i="6"/>
  <c r="M4497" i="6"/>
  <c r="N4497" i="6" s="1"/>
  <c r="K4498" i="6"/>
  <c r="L4498" i="6"/>
  <c r="M4498" i="6"/>
  <c r="N4498" i="6" s="1"/>
  <c r="K4499" i="6"/>
  <c r="L4499" i="6"/>
  <c r="M4499" i="6"/>
  <c r="N4499" i="6" s="1"/>
  <c r="K4500" i="6"/>
  <c r="L4500" i="6"/>
  <c r="M4500" i="6"/>
  <c r="N4500" i="6" s="1"/>
  <c r="K4501" i="6"/>
  <c r="L4501" i="6"/>
  <c r="M4501" i="6"/>
  <c r="N4501" i="6" s="1"/>
  <c r="K4502" i="6"/>
  <c r="L4502" i="6"/>
  <c r="M4502" i="6"/>
  <c r="N4502" i="6" s="1"/>
  <c r="K4503" i="6"/>
  <c r="L4503" i="6"/>
  <c r="M4503" i="6"/>
  <c r="N4503" i="6" s="1"/>
  <c r="K4504" i="6"/>
  <c r="L4504" i="6"/>
  <c r="M4504" i="6"/>
  <c r="N4504" i="6" s="1"/>
  <c r="K4505" i="6"/>
  <c r="L4505" i="6"/>
  <c r="M4505" i="6"/>
  <c r="N4505" i="6" s="1"/>
  <c r="K4506" i="6"/>
  <c r="L4506" i="6"/>
  <c r="M4506" i="6"/>
  <c r="N4506" i="6" s="1"/>
  <c r="K4507" i="6"/>
  <c r="L4507" i="6"/>
  <c r="M4507" i="6"/>
  <c r="N4507" i="6" s="1"/>
  <c r="K4508" i="6"/>
  <c r="L4508" i="6"/>
  <c r="M4508" i="6"/>
  <c r="N4508" i="6" s="1"/>
  <c r="K4509" i="6"/>
  <c r="L4509" i="6"/>
  <c r="M4509" i="6"/>
  <c r="N4509" i="6" s="1"/>
  <c r="K4510" i="6"/>
  <c r="L4510" i="6"/>
  <c r="M4510" i="6"/>
  <c r="N4510" i="6" s="1"/>
  <c r="K4511" i="6"/>
  <c r="L4511" i="6"/>
  <c r="M4511" i="6"/>
  <c r="N4511" i="6" s="1"/>
  <c r="K4512" i="6"/>
  <c r="L4512" i="6"/>
  <c r="M4512" i="6"/>
  <c r="N4512" i="6" s="1"/>
  <c r="K4513" i="6"/>
  <c r="L4513" i="6"/>
  <c r="M4513" i="6"/>
  <c r="N4513" i="6" s="1"/>
  <c r="K4514" i="6"/>
  <c r="L4514" i="6"/>
  <c r="M4514" i="6"/>
  <c r="N4514" i="6" s="1"/>
  <c r="K4515" i="6"/>
  <c r="L4515" i="6"/>
  <c r="M4515" i="6"/>
  <c r="N4515" i="6" s="1"/>
  <c r="K4516" i="6"/>
  <c r="L4516" i="6"/>
  <c r="M4516" i="6"/>
  <c r="N4516" i="6" s="1"/>
  <c r="K4517" i="6"/>
  <c r="L4517" i="6"/>
  <c r="M4517" i="6"/>
  <c r="N4517" i="6" s="1"/>
  <c r="K4518" i="6"/>
  <c r="L4518" i="6"/>
  <c r="M4518" i="6"/>
  <c r="N4518" i="6" s="1"/>
  <c r="K4519" i="6"/>
  <c r="L4519" i="6"/>
  <c r="M4519" i="6"/>
  <c r="N4519" i="6" s="1"/>
  <c r="K4520" i="6"/>
  <c r="L4520" i="6"/>
  <c r="M4520" i="6"/>
  <c r="N4520" i="6" s="1"/>
  <c r="K4521" i="6"/>
  <c r="L4521" i="6"/>
  <c r="M4521" i="6"/>
  <c r="N4521" i="6" s="1"/>
  <c r="K4522" i="6"/>
  <c r="L4522" i="6"/>
  <c r="M4522" i="6"/>
  <c r="N4522" i="6" s="1"/>
  <c r="K4523" i="6"/>
  <c r="L4523" i="6"/>
  <c r="M4523" i="6"/>
  <c r="N4523" i="6" s="1"/>
  <c r="K4524" i="6"/>
  <c r="L4524" i="6"/>
  <c r="M4524" i="6"/>
  <c r="N4524" i="6" s="1"/>
  <c r="K4525" i="6"/>
  <c r="L4525" i="6"/>
  <c r="M4525" i="6"/>
  <c r="N4525" i="6" s="1"/>
  <c r="K4526" i="6"/>
  <c r="L4526" i="6"/>
  <c r="M4526" i="6"/>
  <c r="N4526" i="6" s="1"/>
  <c r="K4527" i="6"/>
  <c r="L4527" i="6"/>
  <c r="M4527" i="6"/>
  <c r="N4527" i="6" s="1"/>
  <c r="K4528" i="6"/>
  <c r="L4528" i="6"/>
  <c r="M4528" i="6"/>
  <c r="N4528" i="6" s="1"/>
  <c r="K4529" i="6"/>
  <c r="L4529" i="6"/>
  <c r="M4529" i="6"/>
  <c r="N4529" i="6" s="1"/>
  <c r="K4530" i="6"/>
  <c r="L4530" i="6"/>
  <c r="M4530" i="6"/>
  <c r="N4530" i="6" s="1"/>
  <c r="K4531" i="6"/>
  <c r="L4531" i="6"/>
  <c r="M4531" i="6"/>
  <c r="N4531" i="6" s="1"/>
  <c r="K4532" i="6"/>
  <c r="L4532" i="6"/>
  <c r="M4532" i="6"/>
  <c r="N4532" i="6" s="1"/>
  <c r="K4533" i="6"/>
  <c r="L4533" i="6"/>
  <c r="M4533" i="6"/>
  <c r="N4533" i="6" s="1"/>
  <c r="K4534" i="6"/>
  <c r="L4534" i="6"/>
  <c r="M4534" i="6"/>
  <c r="N4534" i="6" s="1"/>
  <c r="K4535" i="6"/>
  <c r="L4535" i="6"/>
  <c r="M4535" i="6"/>
  <c r="N4535" i="6" s="1"/>
  <c r="K4536" i="6"/>
  <c r="L4536" i="6"/>
  <c r="M4536" i="6"/>
  <c r="N4536" i="6" s="1"/>
  <c r="K4537" i="6"/>
  <c r="L4537" i="6"/>
  <c r="M4537" i="6"/>
  <c r="N4537" i="6" s="1"/>
  <c r="K4538" i="6"/>
  <c r="L4538" i="6"/>
  <c r="M4538" i="6"/>
  <c r="N4538" i="6" s="1"/>
  <c r="K4539" i="6"/>
  <c r="L4539" i="6"/>
  <c r="M4539" i="6"/>
  <c r="N4539" i="6" s="1"/>
  <c r="K4540" i="6"/>
  <c r="L4540" i="6"/>
  <c r="M4540" i="6"/>
  <c r="N4540" i="6" s="1"/>
  <c r="K4541" i="6"/>
  <c r="L4541" i="6"/>
  <c r="M4541" i="6"/>
  <c r="N4541" i="6" s="1"/>
  <c r="K4542" i="6"/>
  <c r="L4542" i="6"/>
  <c r="M4542" i="6"/>
  <c r="N4542" i="6" s="1"/>
  <c r="K4543" i="6"/>
  <c r="L4543" i="6"/>
  <c r="M4543" i="6"/>
  <c r="N4543" i="6" s="1"/>
  <c r="K4544" i="6"/>
  <c r="L4544" i="6"/>
  <c r="M4544" i="6"/>
  <c r="N4544" i="6" s="1"/>
  <c r="K4545" i="6"/>
  <c r="L4545" i="6"/>
  <c r="M4545" i="6"/>
  <c r="N4545" i="6" s="1"/>
  <c r="K4546" i="6"/>
  <c r="L4546" i="6"/>
  <c r="M4546" i="6"/>
  <c r="N4546" i="6" s="1"/>
  <c r="K4547" i="6"/>
  <c r="L4547" i="6"/>
  <c r="M4547" i="6"/>
  <c r="N4547" i="6" s="1"/>
  <c r="K4548" i="6"/>
  <c r="L4548" i="6"/>
  <c r="M4548" i="6"/>
  <c r="N4548" i="6" s="1"/>
  <c r="K4549" i="6"/>
  <c r="L4549" i="6"/>
  <c r="M4549" i="6"/>
  <c r="N4549" i="6" s="1"/>
  <c r="K4550" i="6"/>
  <c r="L4550" i="6"/>
  <c r="M4550" i="6"/>
  <c r="N4550" i="6" s="1"/>
  <c r="K4551" i="6"/>
  <c r="L4551" i="6"/>
  <c r="M4551" i="6"/>
  <c r="N4551" i="6" s="1"/>
  <c r="K4552" i="6"/>
  <c r="L4552" i="6"/>
  <c r="M4552" i="6"/>
  <c r="N4552" i="6" s="1"/>
  <c r="K4553" i="6"/>
  <c r="L4553" i="6"/>
  <c r="M4553" i="6"/>
  <c r="N4553" i="6" s="1"/>
  <c r="K4554" i="6"/>
  <c r="L4554" i="6"/>
  <c r="M4554" i="6"/>
  <c r="N4554" i="6" s="1"/>
  <c r="K4555" i="6"/>
  <c r="L4555" i="6"/>
  <c r="M4555" i="6"/>
  <c r="N4555" i="6" s="1"/>
  <c r="K4556" i="6"/>
  <c r="L4556" i="6"/>
  <c r="M4556" i="6"/>
  <c r="N4556" i="6" s="1"/>
  <c r="K4557" i="6"/>
  <c r="L4557" i="6"/>
  <c r="M4557" i="6"/>
  <c r="N4557" i="6" s="1"/>
  <c r="K4558" i="6"/>
  <c r="L4558" i="6"/>
  <c r="M4558" i="6"/>
  <c r="N4558" i="6" s="1"/>
  <c r="K4559" i="6"/>
  <c r="L4559" i="6"/>
  <c r="M4559" i="6"/>
  <c r="N4559" i="6" s="1"/>
  <c r="K4560" i="6"/>
  <c r="L4560" i="6"/>
  <c r="M4560" i="6"/>
  <c r="N4560" i="6" s="1"/>
  <c r="K4561" i="6"/>
  <c r="L4561" i="6"/>
  <c r="M4561" i="6"/>
  <c r="N4561" i="6" s="1"/>
  <c r="K4562" i="6"/>
  <c r="L4562" i="6"/>
  <c r="M4562" i="6"/>
  <c r="N4562" i="6" s="1"/>
  <c r="K4563" i="6"/>
  <c r="L4563" i="6"/>
  <c r="M4563" i="6"/>
  <c r="N4563" i="6" s="1"/>
  <c r="K4564" i="6"/>
  <c r="L4564" i="6"/>
  <c r="M4564" i="6"/>
  <c r="N4564" i="6" s="1"/>
  <c r="K4565" i="6"/>
  <c r="L4565" i="6"/>
  <c r="M4565" i="6"/>
  <c r="N4565" i="6" s="1"/>
  <c r="K4566" i="6"/>
  <c r="L4566" i="6"/>
  <c r="M4566" i="6"/>
  <c r="N4566" i="6" s="1"/>
  <c r="K4567" i="6"/>
  <c r="L4567" i="6"/>
  <c r="M4567" i="6"/>
  <c r="N4567" i="6" s="1"/>
  <c r="K4568" i="6"/>
  <c r="L4568" i="6"/>
  <c r="M4568" i="6"/>
  <c r="N4568" i="6" s="1"/>
  <c r="K4569" i="6"/>
  <c r="L4569" i="6"/>
  <c r="M4569" i="6"/>
  <c r="N4569" i="6" s="1"/>
  <c r="K4570" i="6"/>
  <c r="L4570" i="6"/>
  <c r="M4570" i="6"/>
  <c r="N4570" i="6" s="1"/>
  <c r="K4571" i="6"/>
  <c r="L4571" i="6"/>
  <c r="M4571" i="6"/>
  <c r="N4571" i="6" s="1"/>
  <c r="K4572" i="6"/>
  <c r="L4572" i="6"/>
  <c r="M4572" i="6"/>
  <c r="N4572" i="6" s="1"/>
  <c r="K4573" i="6"/>
  <c r="L4573" i="6"/>
  <c r="M4573" i="6"/>
  <c r="N4573" i="6" s="1"/>
  <c r="K4574" i="6"/>
  <c r="L4574" i="6"/>
  <c r="M4574" i="6"/>
  <c r="N4574" i="6" s="1"/>
  <c r="K4575" i="6"/>
  <c r="L4575" i="6"/>
  <c r="M4575" i="6"/>
  <c r="N4575" i="6" s="1"/>
  <c r="K4576" i="6"/>
  <c r="L4576" i="6"/>
  <c r="M4576" i="6"/>
  <c r="N4576" i="6" s="1"/>
  <c r="K4577" i="6"/>
  <c r="L4577" i="6"/>
  <c r="M4577" i="6"/>
  <c r="N4577" i="6" s="1"/>
  <c r="K4578" i="6"/>
  <c r="L4578" i="6"/>
  <c r="M4578" i="6"/>
  <c r="N4578" i="6" s="1"/>
  <c r="K4579" i="6"/>
  <c r="L4579" i="6"/>
  <c r="M4579" i="6"/>
  <c r="N4579" i="6" s="1"/>
  <c r="K4580" i="6"/>
  <c r="L4580" i="6"/>
  <c r="M4580" i="6"/>
  <c r="N4580" i="6" s="1"/>
  <c r="K4581" i="6"/>
  <c r="L4581" i="6"/>
  <c r="M4581" i="6"/>
  <c r="N4581" i="6" s="1"/>
  <c r="K4582" i="6"/>
  <c r="L4582" i="6"/>
  <c r="M4582" i="6"/>
  <c r="N4582" i="6" s="1"/>
  <c r="K4583" i="6"/>
  <c r="L4583" i="6"/>
  <c r="M4583" i="6"/>
  <c r="N4583" i="6" s="1"/>
  <c r="K4584" i="6"/>
  <c r="L4584" i="6"/>
  <c r="M4584" i="6"/>
  <c r="N4584" i="6" s="1"/>
  <c r="K4585" i="6"/>
  <c r="L4585" i="6"/>
  <c r="M4585" i="6"/>
  <c r="N4585" i="6" s="1"/>
  <c r="K4586" i="6"/>
  <c r="L4586" i="6"/>
  <c r="M4586" i="6"/>
  <c r="N4586" i="6" s="1"/>
  <c r="K4587" i="6"/>
  <c r="L4587" i="6"/>
  <c r="M4587" i="6"/>
  <c r="N4587" i="6" s="1"/>
  <c r="K4588" i="6"/>
  <c r="L4588" i="6"/>
  <c r="M4588" i="6"/>
  <c r="N4588" i="6" s="1"/>
  <c r="K4589" i="6"/>
  <c r="L4589" i="6"/>
  <c r="M4589" i="6"/>
  <c r="N4589" i="6" s="1"/>
  <c r="K4590" i="6"/>
  <c r="L4590" i="6"/>
  <c r="M4590" i="6"/>
  <c r="N4590" i="6" s="1"/>
  <c r="K4591" i="6"/>
  <c r="L4591" i="6"/>
  <c r="M4591" i="6"/>
  <c r="N4591" i="6" s="1"/>
  <c r="K4592" i="6"/>
  <c r="L4592" i="6"/>
  <c r="M4592" i="6"/>
  <c r="N4592" i="6" s="1"/>
  <c r="K4593" i="6"/>
  <c r="L4593" i="6"/>
  <c r="M4593" i="6"/>
  <c r="N4593" i="6" s="1"/>
  <c r="K4594" i="6"/>
  <c r="L4594" i="6"/>
  <c r="M4594" i="6"/>
  <c r="N4594" i="6" s="1"/>
  <c r="K4595" i="6"/>
  <c r="L4595" i="6"/>
  <c r="M4595" i="6"/>
  <c r="N4595" i="6" s="1"/>
  <c r="K4596" i="6"/>
  <c r="L4596" i="6"/>
  <c r="M4596" i="6"/>
  <c r="N4596" i="6" s="1"/>
  <c r="K4597" i="6"/>
  <c r="L4597" i="6"/>
  <c r="M4597" i="6"/>
  <c r="N4597" i="6" s="1"/>
  <c r="K4598" i="6"/>
  <c r="L4598" i="6"/>
  <c r="M4598" i="6"/>
  <c r="N4598" i="6" s="1"/>
  <c r="K4599" i="6"/>
  <c r="L4599" i="6"/>
  <c r="M4599" i="6"/>
  <c r="N4599" i="6" s="1"/>
  <c r="K4600" i="6"/>
  <c r="L4600" i="6"/>
  <c r="M4600" i="6"/>
  <c r="N4600" i="6" s="1"/>
  <c r="K4601" i="6"/>
  <c r="L4601" i="6"/>
  <c r="M4601" i="6"/>
  <c r="N4601" i="6" s="1"/>
  <c r="K4602" i="6"/>
  <c r="L4602" i="6"/>
  <c r="M4602" i="6"/>
  <c r="N4602" i="6" s="1"/>
  <c r="K4603" i="6"/>
  <c r="L4603" i="6"/>
  <c r="M4603" i="6"/>
  <c r="N4603" i="6" s="1"/>
  <c r="K4604" i="6"/>
  <c r="L4604" i="6"/>
  <c r="M4604" i="6"/>
  <c r="N4604" i="6" s="1"/>
  <c r="K4605" i="6"/>
  <c r="L4605" i="6"/>
  <c r="M4605" i="6"/>
  <c r="N4605" i="6" s="1"/>
  <c r="K4606" i="6"/>
  <c r="L4606" i="6"/>
  <c r="M4606" i="6"/>
  <c r="N4606" i="6" s="1"/>
  <c r="K4607" i="6"/>
  <c r="L4607" i="6"/>
  <c r="M4607" i="6"/>
  <c r="N4607" i="6" s="1"/>
  <c r="K4608" i="6"/>
  <c r="L4608" i="6"/>
  <c r="M4608" i="6"/>
  <c r="N4608" i="6" s="1"/>
  <c r="K4609" i="6"/>
  <c r="L4609" i="6"/>
  <c r="M4609" i="6"/>
  <c r="N4609" i="6" s="1"/>
  <c r="K4610" i="6"/>
  <c r="L4610" i="6"/>
  <c r="M4610" i="6"/>
  <c r="N4610" i="6" s="1"/>
  <c r="K4611" i="6"/>
  <c r="L4611" i="6"/>
  <c r="M4611" i="6"/>
  <c r="N4611" i="6" s="1"/>
  <c r="K4612" i="6"/>
  <c r="L4612" i="6"/>
  <c r="M4612" i="6"/>
  <c r="N4612" i="6" s="1"/>
  <c r="K4613" i="6"/>
  <c r="L4613" i="6"/>
  <c r="M4613" i="6"/>
  <c r="N4613" i="6" s="1"/>
  <c r="K4614" i="6"/>
  <c r="L4614" i="6"/>
  <c r="M4614" i="6"/>
  <c r="N4614" i="6" s="1"/>
  <c r="K4615" i="6"/>
  <c r="L4615" i="6"/>
  <c r="M4615" i="6"/>
  <c r="N4615" i="6" s="1"/>
  <c r="K4616" i="6"/>
  <c r="L4616" i="6"/>
  <c r="M4616" i="6"/>
  <c r="N4616" i="6" s="1"/>
  <c r="K4617" i="6"/>
  <c r="L4617" i="6"/>
  <c r="M4617" i="6"/>
  <c r="N4617" i="6" s="1"/>
  <c r="K4618" i="6"/>
  <c r="L4618" i="6"/>
  <c r="M4618" i="6"/>
  <c r="N4618" i="6" s="1"/>
  <c r="K4619" i="6"/>
  <c r="L4619" i="6"/>
  <c r="M4619" i="6"/>
  <c r="N4619" i="6" s="1"/>
  <c r="K4620" i="6"/>
  <c r="L4620" i="6"/>
  <c r="M4620" i="6"/>
  <c r="N4620" i="6" s="1"/>
  <c r="K4621" i="6"/>
  <c r="L4621" i="6"/>
  <c r="M4621" i="6"/>
  <c r="N4621" i="6" s="1"/>
  <c r="K4622" i="6"/>
  <c r="L4622" i="6"/>
  <c r="M4622" i="6"/>
  <c r="N4622" i="6" s="1"/>
  <c r="K4623" i="6"/>
  <c r="L4623" i="6"/>
  <c r="M4623" i="6"/>
  <c r="N4623" i="6" s="1"/>
  <c r="K4624" i="6"/>
  <c r="L4624" i="6"/>
  <c r="M4624" i="6"/>
  <c r="N4624" i="6" s="1"/>
  <c r="K4625" i="6"/>
  <c r="L4625" i="6"/>
  <c r="M4625" i="6"/>
  <c r="N4625" i="6" s="1"/>
  <c r="K4626" i="6"/>
  <c r="L4626" i="6"/>
  <c r="M4626" i="6"/>
  <c r="N4626" i="6" s="1"/>
  <c r="K4627" i="6"/>
  <c r="L4627" i="6"/>
  <c r="M4627" i="6"/>
  <c r="N4627" i="6" s="1"/>
  <c r="K4628" i="6"/>
  <c r="L4628" i="6"/>
  <c r="M4628" i="6"/>
  <c r="N4628" i="6" s="1"/>
  <c r="K4629" i="6"/>
  <c r="L4629" i="6"/>
  <c r="M4629" i="6"/>
  <c r="N4629" i="6" s="1"/>
  <c r="K4630" i="6"/>
  <c r="L4630" i="6"/>
  <c r="M4630" i="6"/>
  <c r="N4630" i="6" s="1"/>
  <c r="K4631" i="6"/>
  <c r="L4631" i="6"/>
  <c r="M4631" i="6"/>
  <c r="N4631" i="6" s="1"/>
  <c r="K4632" i="6"/>
  <c r="L4632" i="6"/>
  <c r="M4632" i="6"/>
  <c r="N4632" i="6" s="1"/>
  <c r="K4633" i="6"/>
  <c r="L4633" i="6"/>
  <c r="M4633" i="6"/>
  <c r="N4633" i="6" s="1"/>
  <c r="K4634" i="6"/>
  <c r="L4634" i="6"/>
  <c r="M4634" i="6"/>
  <c r="N4634" i="6" s="1"/>
  <c r="K4635" i="6"/>
  <c r="L4635" i="6"/>
  <c r="M4635" i="6"/>
  <c r="N4635" i="6" s="1"/>
  <c r="K4636" i="6"/>
  <c r="L4636" i="6"/>
  <c r="M4636" i="6"/>
  <c r="N4636" i="6" s="1"/>
  <c r="K4637" i="6"/>
  <c r="L4637" i="6"/>
  <c r="M4637" i="6"/>
  <c r="N4637" i="6" s="1"/>
  <c r="K4638" i="6"/>
  <c r="L4638" i="6"/>
  <c r="M4638" i="6"/>
  <c r="N4638" i="6" s="1"/>
  <c r="K4639" i="6"/>
  <c r="L4639" i="6"/>
  <c r="M4639" i="6"/>
  <c r="N4639" i="6" s="1"/>
  <c r="K4640" i="6"/>
  <c r="L4640" i="6"/>
  <c r="M4640" i="6"/>
  <c r="N4640" i="6" s="1"/>
  <c r="K4641" i="6"/>
  <c r="L4641" i="6"/>
  <c r="M4641" i="6"/>
  <c r="N4641" i="6" s="1"/>
  <c r="K4642" i="6"/>
  <c r="L4642" i="6"/>
  <c r="M4642" i="6"/>
  <c r="N4642" i="6" s="1"/>
  <c r="K4643" i="6"/>
  <c r="L4643" i="6"/>
  <c r="M4643" i="6"/>
  <c r="N4643" i="6" s="1"/>
  <c r="K4644" i="6"/>
  <c r="L4644" i="6"/>
  <c r="M4644" i="6"/>
  <c r="N4644" i="6" s="1"/>
  <c r="K4645" i="6"/>
  <c r="L4645" i="6"/>
  <c r="M4645" i="6"/>
  <c r="N4645" i="6" s="1"/>
  <c r="K4646" i="6"/>
  <c r="L4646" i="6"/>
  <c r="M4646" i="6"/>
  <c r="N4646" i="6" s="1"/>
  <c r="K4647" i="6"/>
  <c r="L4647" i="6"/>
  <c r="M4647" i="6"/>
  <c r="N4647" i="6" s="1"/>
  <c r="K4648" i="6"/>
  <c r="L4648" i="6"/>
  <c r="M4648" i="6"/>
  <c r="N4648" i="6" s="1"/>
  <c r="K4649" i="6"/>
  <c r="L4649" i="6"/>
  <c r="M4649" i="6"/>
  <c r="N4649" i="6" s="1"/>
  <c r="K4650" i="6"/>
  <c r="L4650" i="6"/>
  <c r="M4650" i="6"/>
  <c r="N4650" i="6" s="1"/>
  <c r="K4651" i="6"/>
  <c r="L4651" i="6"/>
  <c r="M4651" i="6"/>
  <c r="N4651" i="6" s="1"/>
  <c r="K4652" i="6"/>
  <c r="L4652" i="6"/>
  <c r="M4652" i="6"/>
  <c r="N4652" i="6" s="1"/>
  <c r="K4653" i="6"/>
  <c r="L4653" i="6"/>
  <c r="M4653" i="6"/>
  <c r="N4653" i="6" s="1"/>
  <c r="K4654" i="6"/>
  <c r="L4654" i="6"/>
  <c r="M4654" i="6"/>
  <c r="N4654" i="6" s="1"/>
  <c r="K4655" i="6"/>
  <c r="L4655" i="6"/>
  <c r="M4655" i="6"/>
  <c r="N4655" i="6" s="1"/>
  <c r="K4656" i="6"/>
  <c r="L4656" i="6"/>
  <c r="M4656" i="6"/>
  <c r="N4656" i="6" s="1"/>
  <c r="K4657" i="6"/>
  <c r="L4657" i="6"/>
  <c r="M4657" i="6"/>
  <c r="N4657" i="6" s="1"/>
  <c r="K4658" i="6"/>
  <c r="L4658" i="6"/>
  <c r="M4658" i="6"/>
  <c r="N4658" i="6" s="1"/>
  <c r="K4659" i="6"/>
  <c r="L4659" i="6"/>
  <c r="M4659" i="6"/>
  <c r="N4659" i="6"/>
  <c r="K4660" i="6"/>
  <c r="L4660" i="6"/>
  <c r="M4660" i="6"/>
  <c r="N4660" i="6" s="1"/>
  <c r="K4661" i="6"/>
  <c r="L4661" i="6"/>
  <c r="M4661" i="6"/>
  <c r="N4661" i="6" s="1"/>
  <c r="K4662" i="6"/>
  <c r="L4662" i="6"/>
  <c r="M4662" i="6"/>
  <c r="N4662" i="6" s="1"/>
  <c r="K4663" i="6"/>
  <c r="L4663" i="6"/>
  <c r="M4663" i="6"/>
  <c r="N4663" i="6" s="1"/>
  <c r="K4664" i="6"/>
  <c r="L4664" i="6"/>
  <c r="M4664" i="6"/>
  <c r="N4664" i="6" s="1"/>
  <c r="K4665" i="6"/>
  <c r="L4665" i="6"/>
  <c r="M4665" i="6"/>
  <c r="N4665" i="6" s="1"/>
  <c r="K4666" i="6"/>
  <c r="L4666" i="6"/>
  <c r="M4666" i="6"/>
  <c r="N4666" i="6" s="1"/>
  <c r="K4667" i="6"/>
  <c r="L4667" i="6"/>
  <c r="M4667" i="6"/>
  <c r="N4667" i="6"/>
  <c r="K4668" i="6"/>
  <c r="L4668" i="6"/>
  <c r="M4668" i="6"/>
  <c r="N4668" i="6" s="1"/>
  <c r="K4669" i="6"/>
  <c r="L4669" i="6"/>
  <c r="M4669" i="6"/>
  <c r="N4669" i="6" s="1"/>
  <c r="K4670" i="6"/>
  <c r="L4670" i="6"/>
  <c r="M4670" i="6"/>
  <c r="N4670" i="6" s="1"/>
  <c r="K4671" i="6"/>
  <c r="L4671" i="6"/>
  <c r="M4671" i="6"/>
  <c r="N4671" i="6"/>
  <c r="K4672" i="6"/>
  <c r="L4672" i="6"/>
  <c r="M4672" i="6"/>
  <c r="N4672" i="6" s="1"/>
  <c r="K4673" i="6"/>
  <c r="L4673" i="6"/>
  <c r="M4673" i="6"/>
  <c r="N4673" i="6" s="1"/>
  <c r="K4674" i="6"/>
  <c r="L4674" i="6"/>
  <c r="M4674" i="6"/>
  <c r="N4674" i="6" s="1"/>
  <c r="K4675" i="6"/>
  <c r="L4675" i="6"/>
  <c r="M4675" i="6"/>
  <c r="N4675" i="6"/>
  <c r="K4676" i="6"/>
  <c r="L4676" i="6"/>
  <c r="M4676" i="6"/>
  <c r="N4676" i="6" s="1"/>
  <c r="K4677" i="6"/>
  <c r="L4677" i="6"/>
  <c r="M4677" i="6"/>
  <c r="N4677" i="6" s="1"/>
  <c r="K4678" i="6"/>
  <c r="L4678" i="6"/>
  <c r="M4678" i="6"/>
  <c r="N4678" i="6" s="1"/>
  <c r="K4679" i="6"/>
  <c r="L4679" i="6"/>
  <c r="M4679" i="6"/>
  <c r="N4679" i="6" s="1"/>
  <c r="K4680" i="6"/>
  <c r="L4680" i="6"/>
  <c r="M4680" i="6"/>
  <c r="N4680" i="6" s="1"/>
  <c r="K4681" i="6"/>
  <c r="L4681" i="6"/>
  <c r="M4681" i="6"/>
  <c r="N4681" i="6" s="1"/>
  <c r="K4682" i="6"/>
  <c r="L4682" i="6"/>
  <c r="M4682" i="6"/>
  <c r="N4682" i="6" s="1"/>
  <c r="K4683" i="6"/>
  <c r="L4683" i="6"/>
  <c r="M4683" i="6"/>
  <c r="N4683" i="6" s="1"/>
  <c r="K4684" i="6"/>
  <c r="L4684" i="6"/>
  <c r="M4684" i="6"/>
  <c r="N4684" i="6" s="1"/>
  <c r="K4685" i="6"/>
  <c r="L4685" i="6"/>
  <c r="M4685" i="6"/>
  <c r="N4685" i="6" s="1"/>
  <c r="K4686" i="6"/>
  <c r="L4686" i="6"/>
  <c r="M4686" i="6"/>
  <c r="N4686" i="6" s="1"/>
  <c r="K4687" i="6"/>
  <c r="L4687" i="6"/>
  <c r="M4687" i="6"/>
  <c r="N4687" i="6"/>
  <c r="K4688" i="6"/>
  <c r="L4688" i="6"/>
  <c r="M4688" i="6"/>
  <c r="N4688" i="6" s="1"/>
  <c r="K4689" i="6"/>
  <c r="L4689" i="6"/>
  <c r="M4689" i="6"/>
  <c r="N4689" i="6" s="1"/>
  <c r="K4690" i="6"/>
  <c r="L4690" i="6"/>
  <c r="M4690" i="6"/>
  <c r="N4690" i="6" s="1"/>
  <c r="K4691" i="6"/>
  <c r="L4691" i="6"/>
  <c r="M4691" i="6"/>
  <c r="N4691" i="6"/>
  <c r="K4692" i="6"/>
  <c r="L4692" i="6"/>
  <c r="M4692" i="6"/>
  <c r="N4692" i="6" s="1"/>
  <c r="K4693" i="6"/>
  <c r="L4693" i="6"/>
  <c r="M4693" i="6"/>
  <c r="N4693" i="6" s="1"/>
  <c r="K4694" i="6"/>
  <c r="L4694" i="6"/>
  <c r="M4694" i="6"/>
  <c r="N4694" i="6" s="1"/>
  <c r="K4695" i="6"/>
  <c r="L4695" i="6"/>
  <c r="M4695" i="6"/>
  <c r="N4695" i="6" s="1"/>
  <c r="K4696" i="6"/>
  <c r="L4696" i="6"/>
  <c r="M4696" i="6"/>
  <c r="N4696" i="6" s="1"/>
  <c r="K4697" i="6"/>
  <c r="L4697" i="6"/>
  <c r="M4697" i="6"/>
  <c r="N4697" i="6" s="1"/>
  <c r="K4698" i="6"/>
  <c r="L4698" i="6"/>
  <c r="M4698" i="6"/>
  <c r="N4698" i="6" s="1"/>
  <c r="K4699" i="6"/>
  <c r="L4699" i="6"/>
  <c r="M4699" i="6"/>
  <c r="N4699" i="6" s="1"/>
  <c r="K4700" i="6"/>
  <c r="L4700" i="6"/>
  <c r="M4700" i="6"/>
  <c r="N4700" i="6" s="1"/>
  <c r="K4701" i="6"/>
  <c r="L4701" i="6"/>
  <c r="M4701" i="6"/>
  <c r="N4701" i="6" s="1"/>
  <c r="K4702" i="6"/>
  <c r="L4702" i="6"/>
  <c r="M4702" i="6"/>
  <c r="N4702" i="6" s="1"/>
  <c r="K4703" i="6"/>
  <c r="L4703" i="6"/>
  <c r="M4703" i="6"/>
  <c r="N4703" i="6"/>
  <c r="K4704" i="6"/>
  <c r="L4704" i="6"/>
  <c r="M4704" i="6"/>
  <c r="N4704" i="6" s="1"/>
  <c r="K4705" i="6"/>
  <c r="L4705" i="6"/>
  <c r="M4705" i="6"/>
  <c r="N4705" i="6" s="1"/>
  <c r="K4706" i="6"/>
  <c r="L4706" i="6"/>
  <c r="M4706" i="6"/>
  <c r="N4706" i="6" s="1"/>
  <c r="K4707" i="6"/>
  <c r="L4707" i="6"/>
  <c r="M4707" i="6"/>
  <c r="N4707" i="6"/>
  <c r="K4708" i="6"/>
  <c r="L4708" i="6"/>
  <c r="M4708" i="6"/>
  <c r="N4708" i="6"/>
  <c r="K4709" i="6"/>
  <c r="L4709" i="6"/>
  <c r="M4709" i="6"/>
  <c r="N4709" i="6"/>
  <c r="K4710" i="6"/>
  <c r="L4710" i="6"/>
  <c r="M4710" i="6"/>
  <c r="N4710" i="6" s="1"/>
  <c r="K4711" i="6"/>
  <c r="L4711" i="6"/>
  <c r="M4711" i="6"/>
  <c r="N4711" i="6"/>
  <c r="K4712" i="6"/>
  <c r="L4712" i="6"/>
  <c r="M4712" i="6"/>
  <c r="N4712" i="6" s="1"/>
  <c r="K4713" i="6"/>
  <c r="L4713" i="6"/>
  <c r="M4713" i="6"/>
  <c r="N4713" i="6"/>
  <c r="K4714" i="6"/>
  <c r="L4714" i="6"/>
  <c r="M4714" i="6"/>
  <c r="N4714" i="6" s="1"/>
  <c r="K4715" i="6"/>
  <c r="L4715" i="6"/>
  <c r="M4715" i="6"/>
  <c r="N4715" i="6"/>
  <c r="K4716" i="6"/>
  <c r="L4716" i="6"/>
  <c r="M4716" i="6"/>
  <c r="N4716" i="6" s="1"/>
  <c r="K4717" i="6"/>
  <c r="L4717" i="6"/>
  <c r="M4717" i="6"/>
  <c r="N4717" i="6"/>
  <c r="K4718" i="6"/>
  <c r="L4718" i="6"/>
  <c r="M4718" i="6"/>
  <c r="N4718" i="6" s="1"/>
  <c r="K4719" i="6"/>
  <c r="L4719" i="6"/>
  <c r="M4719" i="6"/>
  <c r="N4719" i="6"/>
  <c r="K4720" i="6"/>
  <c r="L4720" i="6"/>
  <c r="M4720" i="6"/>
  <c r="N4720" i="6" s="1"/>
  <c r="K4721" i="6"/>
  <c r="L4721" i="6"/>
  <c r="M4721" i="6"/>
  <c r="N4721" i="6"/>
  <c r="K4722" i="6"/>
  <c r="L4722" i="6"/>
  <c r="M4722" i="6"/>
  <c r="N4722" i="6" s="1"/>
  <c r="K4723" i="6"/>
  <c r="L4723" i="6"/>
  <c r="M4723" i="6"/>
  <c r="N4723" i="6"/>
  <c r="K4724" i="6"/>
  <c r="L4724" i="6"/>
  <c r="M4724" i="6"/>
  <c r="N4724" i="6" s="1"/>
  <c r="K4725" i="6"/>
  <c r="L4725" i="6"/>
  <c r="M4725" i="6"/>
  <c r="N4725" i="6"/>
  <c r="K4726" i="6"/>
  <c r="L4726" i="6"/>
  <c r="M4726" i="6"/>
  <c r="N4726" i="6" s="1"/>
  <c r="K4727" i="6"/>
  <c r="L4727" i="6"/>
  <c r="M4727" i="6"/>
  <c r="N4727" i="6"/>
  <c r="K4728" i="6"/>
  <c r="L4728" i="6"/>
  <c r="M4728" i="6"/>
  <c r="N4728" i="6" s="1"/>
  <c r="K4729" i="6"/>
  <c r="L4729" i="6"/>
  <c r="M4729" i="6"/>
  <c r="N4729" i="6"/>
  <c r="K4730" i="6"/>
  <c r="L4730" i="6"/>
  <c r="M4730" i="6"/>
  <c r="N4730" i="6" s="1"/>
  <c r="K4731" i="6"/>
  <c r="L4731" i="6"/>
  <c r="M4731" i="6"/>
  <c r="N4731" i="6"/>
  <c r="K4732" i="6"/>
  <c r="L4732" i="6"/>
  <c r="M4732" i="6"/>
  <c r="N4732" i="6" s="1"/>
  <c r="K4733" i="6"/>
  <c r="L4733" i="6"/>
  <c r="M4733" i="6"/>
  <c r="N4733" i="6"/>
  <c r="K4734" i="6"/>
  <c r="L4734" i="6"/>
  <c r="M4734" i="6"/>
  <c r="N4734" i="6" s="1"/>
  <c r="K4735" i="6"/>
  <c r="L4735" i="6"/>
  <c r="M4735" i="6"/>
  <c r="N4735" i="6"/>
  <c r="K4736" i="6"/>
  <c r="L4736" i="6"/>
  <c r="M4736" i="6"/>
  <c r="N4736" i="6" s="1"/>
  <c r="K4737" i="6"/>
  <c r="L4737" i="6"/>
  <c r="M4737" i="6"/>
  <c r="N4737" i="6"/>
  <c r="K4738" i="6"/>
  <c r="L4738" i="6"/>
  <c r="M4738" i="6"/>
  <c r="N4738" i="6" s="1"/>
  <c r="K4739" i="6"/>
  <c r="L4739" i="6"/>
  <c r="M4739" i="6"/>
  <c r="N4739" i="6"/>
  <c r="K4740" i="6"/>
  <c r="L4740" i="6"/>
  <c r="M4740" i="6"/>
  <c r="N4740" i="6" s="1"/>
  <c r="K4741" i="6"/>
  <c r="L4741" i="6"/>
  <c r="M4741" i="6"/>
  <c r="N4741" i="6"/>
  <c r="K4742" i="6"/>
  <c r="L4742" i="6"/>
  <c r="M4742" i="6"/>
  <c r="N4742" i="6" s="1"/>
  <c r="K4743" i="6"/>
  <c r="L4743" i="6"/>
  <c r="M4743" i="6"/>
  <c r="N4743" i="6"/>
  <c r="K4744" i="6"/>
  <c r="L4744" i="6"/>
  <c r="M4744" i="6"/>
  <c r="N4744" i="6" s="1"/>
  <c r="K4745" i="6"/>
  <c r="L4745" i="6"/>
  <c r="M4745" i="6"/>
  <c r="N4745" i="6"/>
  <c r="K4746" i="6"/>
  <c r="L4746" i="6"/>
  <c r="M4746" i="6"/>
  <c r="N4746" i="6" s="1"/>
  <c r="K4747" i="6"/>
  <c r="L4747" i="6"/>
  <c r="M4747" i="6"/>
  <c r="N4747" i="6"/>
  <c r="K4748" i="6"/>
  <c r="L4748" i="6"/>
  <c r="M4748" i="6"/>
  <c r="N4748" i="6" s="1"/>
  <c r="K4749" i="6"/>
  <c r="L4749" i="6"/>
  <c r="M4749" i="6"/>
  <c r="N4749" i="6"/>
  <c r="K4750" i="6"/>
  <c r="L4750" i="6"/>
  <c r="M4750" i="6"/>
  <c r="N4750" i="6" s="1"/>
  <c r="K4751" i="6"/>
  <c r="L4751" i="6"/>
  <c r="M4751" i="6"/>
  <c r="N4751" i="6"/>
  <c r="K4752" i="6"/>
  <c r="L4752" i="6"/>
  <c r="M4752" i="6"/>
  <c r="N4752" i="6" s="1"/>
  <c r="K4753" i="6"/>
  <c r="L4753" i="6"/>
  <c r="M4753" i="6"/>
  <c r="N4753" i="6"/>
  <c r="K4754" i="6"/>
  <c r="L4754" i="6"/>
  <c r="M4754" i="6"/>
  <c r="N4754" i="6" s="1"/>
  <c r="K4755" i="6"/>
  <c r="L4755" i="6"/>
  <c r="M4755" i="6"/>
  <c r="N4755" i="6"/>
  <c r="K4756" i="6"/>
  <c r="L4756" i="6"/>
  <c r="M4756" i="6"/>
  <c r="N4756" i="6" s="1"/>
  <c r="K4757" i="6"/>
  <c r="L4757" i="6"/>
  <c r="M4757" i="6"/>
  <c r="N4757" i="6"/>
  <c r="K4758" i="6"/>
  <c r="L4758" i="6"/>
  <c r="M4758" i="6"/>
  <c r="N4758" i="6" s="1"/>
  <c r="K4759" i="6"/>
  <c r="L4759" i="6"/>
  <c r="M4759" i="6"/>
  <c r="N4759" i="6"/>
  <c r="K4760" i="6"/>
  <c r="L4760" i="6"/>
  <c r="M4760" i="6"/>
  <c r="N4760" i="6" s="1"/>
  <c r="K4761" i="6"/>
  <c r="L4761" i="6"/>
  <c r="M4761" i="6"/>
  <c r="N4761" i="6"/>
  <c r="K4762" i="6"/>
  <c r="L4762" i="6"/>
  <c r="M4762" i="6"/>
  <c r="N4762" i="6" s="1"/>
  <c r="K4763" i="6"/>
  <c r="L4763" i="6"/>
  <c r="M4763" i="6"/>
  <c r="N4763" i="6"/>
  <c r="K4764" i="6"/>
  <c r="L4764" i="6"/>
  <c r="M4764" i="6"/>
  <c r="N4764" i="6" s="1"/>
  <c r="K4765" i="6"/>
  <c r="L4765" i="6"/>
  <c r="M4765" i="6"/>
  <c r="N4765" i="6"/>
  <c r="K4766" i="6"/>
  <c r="L4766" i="6"/>
  <c r="M4766" i="6"/>
  <c r="N4766" i="6" s="1"/>
  <c r="K4767" i="6"/>
  <c r="L4767" i="6"/>
  <c r="M4767" i="6"/>
  <c r="N4767" i="6"/>
  <c r="K4768" i="6"/>
  <c r="L4768" i="6"/>
  <c r="M4768" i="6"/>
  <c r="N4768" i="6" s="1"/>
  <c r="K4769" i="6"/>
  <c r="L4769" i="6"/>
  <c r="M4769" i="6"/>
  <c r="N4769" i="6"/>
  <c r="K4770" i="6"/>
  <c r="L4770" i="6"/>
  <c r="M4770" i="6"/>
  <c r="N4770" i="6" s="1"/>
  <c r="K4771" i="6"/>
  <c r="L4771" i="6"/>
  <c r="M4771" i="6"/>
  <c r="N4771" i="6"/>
  <c r="K4772" i="6"/>
  <c r="L4772" i="6"/>
  <c r="M4772" i="6"/>
  <c r="N4772" i="6" s="1"/>
  <c r="K4773" i="6"/>
  <c r="L4773" i="6"/>
  <c r="M4773" i="6"/>
  <c r="N4773" i="6"/>
  <c r="K4774" i="6"/>
  <c r="L4774" i="6"/>
  <c r="M4774" i="6"/>
  <c r="N4774" i="6" s="1"/>
  <c r="K4775" i="6"/>
  <c r="L4775" i="6"/>
  <c r="M4775" i="6"/>
  <c r="N4775" i="6"/>
  <c r="K4776" i="6"/>
  <c r="L4776" i="6"/>
  <c r="M4776" i="6"/>
  <c r="N4776" i="6" s="1"/>
  <c r="K4777" i="6"/>
  <c r="L4777" i="6"/>
  <c r="M4777" i="6"/>
  <c r="N4777" i="6"/>
  <c r="K4778" i="6"/>
  <c r="L4778" i="6"/>
  <c r="M4778" i="6"/>
  <c r="N4778" i="6" s="1"/>
  <c r="K4779" i="6"/>
  <c r="L4779" i="6"/>
  <c r="M4779" i="6"/>
  <c r="N4779" i="6"/>
  <c r="K4780" i="6"/>
  <c r="L4780" i="6"/>
  <c r="M4780" i="6"/>
  <c r="N4780" i="6" s="1"/>
  <c r="K4781" i="6"/>
  <c r="L4781" i="6"/>
  <c r="M4781" i="6"/>
  <c r="N4781" i="6"/>
  <c r="K4782" i="6"/>
  <c r="L4782" i="6"/>
  <c r="M4782" i="6"/>
  <c r="N4782" i="6" s="1"/>
  <c r="K4783" i="6"/>
  <c r="L4783" i="6"/>
  <c r="M4783" i="6"/>
  <c r="N4783" i="6"/>
  <c r="K4784" i="6"/>
  <c r="L4784" i="6"/>
  <c r="M4784" i="6"/>
  <c r="N4784" i="6" s="1"/>
  <c r="K4785" i="6"/>
  <c r="L4785" i="6"/>
  <c r="M4785" i="6"/>
  <c r="N4785" i="6"/>
  <c r="K4786" i="6"/>
  <c r="L4786" i="6"/>
  <c r="M4786" i="6"/>
  <c r="N4786" i="6" s="1"/>
  <c r="K4787" i="6"/>
  <c r="L4787" i="6"/>
  <c r="M4787" i="6"/>
  <c r="N4787" i="6"/>
  <c r="K4788" i="6"/>
  <c r="L4788" i="6"/>
  <c r="M4788" i="6"/>
  <c r="N4788" i="6" s="1"/>
  <c r="K4789" i="6"/>
  <c r="L4789" i="6"/>
  <c r="M4789" i="6"/>
  <c r="N4789" i="6"/>
  <c r="K4790" i="6"/>
  <c r="L4790" i="6"/>
  <c r="M4790" i="6"/>
  <c r="N4790" i="6" s="1"/>
  <c r="K4791" i="6"/>
  <c r="L4791" i="6"/>
  <c r="M4791" i="6"/>
  <c r="N4791" i="6"/>
  <c r="K4792" i="6"/>
  <c r="L4792" i="6"/>
  <c r="M4792" i="6"/>
  <c r="N4792" i="6" s="1"/>
  <c r="K4793" i="6"/>
  <c r="L4793" i="6"/>
  <c r="M4793" i="6"/>
  <c r="N4793" i="6"/>
  <c r="K4794" i="6"/>
  <c r="L4794" i="6"/>
  <c r="M4794" i="6"/>
  <c r="N4794" i="6" s="1"/>
  <c r="K4795" i="6"/>
  <c r="L4795" i="6"/>
  <c r="M4795" i="6"/>
  <c r="N4795" i="6"/>
  <c r="K4796" i="6"/>
  <c r="L4796" i="6"/>
  <c r="M4796" i="6"/>
  <c r="N4796" i="6" s="1"/>
  <c r="K4797" i="6"/>
  <c r="L4797" i="6"/>
  <c r="M4797" i="6"/>
  <c r="N4797" i="6"/>
  <c r="K4798" i="6"/>
  <c r="L4798" i="6"/>
  <c r="M4798" i="6"/>
  <c r="N4798" i="6" s="1"/>
  <c r="K4799" i="6"/>
  <c r="L4799" i="6"/>
  <c r="M4799" i="6"/>
  <c r="N4799" i="6"/>
  <c r="K4800" i="6"/>
  <c r="L4800" i="6"/>
  <c r="M4800" i="6"/>
  <c r="N4800" i="6" s="1"/>
  <c r="K4801" i="6"/>
  <c r="L4801" i="6"/>
  <c r="M4801" i="6"/>
  <c r="N4801" i="6"/>
  <c r="K4802" i="6"/>
  <c r="L4802" i="6"/>
  <c r="M4802" i="6"/>
  <c r="N4802" i="6" s="1"/>
  <c r="K4803" i="6"/>
  <c r="L4803" i="6"/>
  <c r="M4803" i="6"/>
  <c r="N4803" i="6"/>
  <c r="K4804" i="6"/>
  <c r="L4804" i="6"/>
  <c r="M4804" i="6"/>
  <c r="N4804" i="6" s="1"/>
  <c r="K4805" i="6"/>
  <c r="L4805" i="6"/>
  <c r="M4805" i="6"/>
  <c r="N4805" i="6"/>
  <c r="K4806" i="6"/>
  <c r="L4806" i="6"/>
  <c r="M4806" i="6"/>
  <c r="N4806" i="6" s="1"/>
  <c r="K4807" i="6"/>
  <c r="L4807" i="6"/>
  <c r="M4807" i="6"/>
  <c r="N4807" i="6"/>
  <c r="K4808" i="6"/>
  <c r="L4808" i="6"/>
  <c r="M4808" i="6"/>
  <c r="N4808" i="6" s="1"/>
  <c r="K4809" i="6"/>
  <c r="L4809" i="6"/>
  <c r="M4809" i="6"/>
  <c r="N4809" i="6"/>
  <c r="K4810" i="6"/>
  <c r="L4810" i="6"/>
  <c r="M4810" i="6"/>
  <c r="N4810" i="6" s="1"/>
  <c r="K4811" i="6"/>
  <c r="L4811" i="6"/>
  <c r="M4811" i="6"/>
  <c r="N4811" i="6"/>
  <c r="K4812" i="6"/>
  <c r="L4812" i="6"/>
  <c r="M4812" i="6"/>
  <c r="N4812" i="6" s="1"/>
  <c r="K4813" i="6"/>
  <c r="L4813" i="6"/>
  <c r="M4813" i="6"/>
  <c r="N4813" i="6"/>
  <c r="K4814" i="6"/>
  <c r="L4814" i="6"/>
  <c r="M4814" i="6"/>
  <c r="N4814" i="6" s="1"/>
  <c r="K4815" i="6"/>
  <c r="L4815" i="6"/>
  <c r="M4815" i="6"/>
  <c r="N4815" i="6"/>
  <c r="K4816" i="6"/>
  <c r="L4816" i="6"/>
  <c r="M4816" i="6"/>
  <c r="N4816" i="6" s="1"/>
  <c r="K4817" i="6"/>
  <c r="L4817" i="6"/>
  <c r="M4817" i="6"/>
  <c r="N4817" i="6"/>
  <c r="K4818" i="6"/>
  <c r="L4818" i="6"/>
  <c r="M4818" i="6"/>
  <c r="N4818" i="6" s="1"/>
  <c r="K4819" i="6"/>
  <c r="L4819" i="6"/>
  <c r="M4819" i="6"/>
  <c r="N4819" i="6"/>
  <c r="K4820" i="6"/>
  <c r="L4820" i="6"/>
  <c r="M4820" i="6"/>
  <c r="N4820" i="6" s="1"/>
  <c r="K4821" i="6"/>
  <c r="L4821" i="6"/>
  <c r="M4821" i="6"/>
  <c r="N4821" i="6"/>
  <c r="K4822" i="6"/>
  <c r="L4822" i="6"/>
  <c r="M4822" i="6"/>
  <c r="N4822" i="6" s="1"/>
  <c r="K4823" i="6"/>
  <c r="L4823" i="6"/>
  <c r="M4823" i="6"/>
  <c r="N4823" i="6"/>
  <c r="K4824" i="6"/>
  <c r="L4824" i="6"/>
  <c r="M4824" i="6"/>
  <c r="N4824" i="6" s="1"/>
  <c r="K4825" i="6"/>
  <c r="L4825" i="6"/>
  <c r="M4825" i="6"/>
  <c r="N4825" i="6"/>
  <c r="K4826" i="6"/>
  <c r="L4826" i="6"/>
  <c r="M4826" i="6"/>
  <c r="N4826" i="6" s="1"/>
  <c r="K4827" i="6"/>
  <c r="L4827" i="6"/>
  <c r="M4827" i="6"/>
  <c r="N4827" i="6"/>
  <c r="K4828" i="6"/>
  <c r="L4828" i="6"/>
  <c r="M4828" i="6"/>
  <c r="N4828" i="6" s="1"/>
  <c r="K4829" i="6"/>
  <c r="L4829" i="6"/>
  <c r="M4829" i="6"/>
  <c r="N4829" i="6"/>
  <c r="K4830" i="6"/>
  <c r="L4830" i="6"/>
  <c r="M4830" i="6"/>
  <c r="N4830" i="6" s="1"/>
  <c r="K4831" i="6"/>
  <c r="L4831" i="6"/>
  <c r="M4831" i="6"/>
  <c r="N4831" i="6"/>
  <c r="K4832" i="6"/>
  <c r="L4832" i="6"/>
  <c r="M4832" i="6"/>
  <c r="N4832" i="6" s="1"/>
  <c r="K4833" i="6"/>
  <c r="L4833" i="6"/>
  <c r="M4833" i="6"/>
  <c r="N4833" i="6"/>
  <c r="K4834" i="6"/>
  <c r="L4834" i="6"/>
  <c r="M4834" i="6"/>
  <c r="N4834" i="6" s="1"/>
  <c r="K4835" i="6"/>
  <c r="L4835" i="6"/>
  <c r="M4835" i="6"/>
  <c r="N4835" i="6"/>
  <c r="K4836" i="6"/>
  <c r="L4836" i="6"/>
  <c r="M4836" i="6"/>
  <c r="N4836" i="6" s="1"/>
  <c r="K4837" i="6"/>
  <c r="L4837" i="6"/>
  <c r="M4837" i="6"/>
  <c r="N4837" i="6"/>
  <c r="K4838" i="6"/>
  <c r="L4838" i="6"/>
  <c r="M4838" i="6"/>
  <c r="N4838" i="6" s="1"/>
  <c r="K4839" i="6"/>
  <c r="L4839" i="6"/>
  <c r="M4839" i="6"/>
  <c r="N4839" i="6"/>
  <c r="K4840" i="6"/>
  <c r="L4840" i="6"/>
  <c r="M4840" i="6"/>
  <c r="N4840" i="6" s="1"/>
  <c r="K4841" i="6"/>
  <c r="L4841" i="6"/>
  <c r="M4841" i="6"/>
  <c r="N4841" i="6"/>
  <c r="K4842" i="6"/>
  <c r="L4842" i="6"/>
  <c r="M4842" i="6"/>
  <c r="N4842" i="6" s="1"/>
  <c r="K4843" i="6"/>
  <c r="L4843" i="6"/>
  <c r="M4843" i="6"/>
  <c r="N4843" i="6"/>
  <c r="K4844" i="6"/>
  <c r="L4844" i="6"/>
  <c r="M4844" i="6"/>
  <c r="N4844" i="6" s="1"/>
  <c r="K4845" i="6"/>
  <c r="L4845" i="6"/>
  <c r="M4845" i="6"/>
  <c r="N4845" i="6"/>
  <c r="K4846" i="6"/>
  <c r="L4846" i="6"/>
  <c r="M4846" i="6"/>
  <c r="N4846" i="6" s="1"/>
  <c r="K4847" i="6"/>
  <c r="L4847" i="6"/>
  <c r="M4847" i="6"/>
  <c r="N4847" i="6"/>
  <c r="K4848" i="6"/>
  <c r="L4848" i="6"/>
  <c r="M4848" i="6"/>
  <c r="N4848" i="6" s="1"/>
  <c r="K4849" i="6"/>
  <c r="L4849" i="6"/>
  <c r="M4849" i="6"/>
  <c r="N4849" i="6"/>
  <c r="K4850" i="6"/>
  <c r="L4850" i="6"/>
  <c r="M4850" i="6"/>
  <c r="N4850" i="6" s="1"/>
  <c r="K4851" i="6"/>
  <c r="L4851" i="6"/>
  <c r="M4851" i="6"/>
  <c r="N4851" i="6"/>
  <c r="K4852" i="6"/>
  <c r="L4852" i="6"/>
  <c r="M4852" i="6"/>
  <c r="N4852" i="6" s="1"/>
  <c r="K4853" i="6"/>
  <c r="L4853" i="6"/>
  <c r="M4853" i="6"/>
  <c r="N4853" i="6"/>
  <c r="K4854" i="6"/>
  <c r="L4854" i="6"/>
  <c r="M4854" i="6"/>
  <c r="N4854" i="6" s="1"/>
  <c r="K4855" i="6"/>
  <c r="L4855" i="6"/>
  <c r="M4855" i="6"/>
  <c r="N4855" i="6"/>
  <c r="K4856" i="6"/>
  <c r="L4856" i="6"/>
  <c r="M4856" i="6"/>
  <c r="N4856" i="6" s="1"/>
  <c r="K4857" i="6"/>
  <c r="L4857" i="6"/>
  <c r="M4857" i="6"/>
  <c r="N4857" i="6"/>
  <c r="K4858" i="6"/>
  <c r="L4858" i="6"/>
  <c r="M4858" i="6"/>
  <c r="N4858" i="6" s="1"/>
  <c r="K4859" i="6"/>
  <c r="L4859" i="6"/>
  <c r="M4859" i="6"/>
  <c r="N4859" i="6"/>
  <c r="K4860" i="6"/>
  <c r="L4860" i="6"/>
  <c r="M4860" i="6"/>
  <c r="N4860" i="6" s="1"/>
  <c r="K4861" i="6"/>
  <c r="L4861" i="6"/>
  <c r="M4861" i="6"/>
  <c r="N4861" i="6"/>
  <c r="K4862" i="6"/>
  <c r="L4862" i="6"/>
  <c r="M4862" i="6"/>
  <c r="N4862" i="6" s="1"/>
  <c r="K4863" i="6"/>
  <c r="L4863" i="6"/>
  <c r="M4863" i="6"/>
  <c r="N4863" i="6"/>
  <c r="K4864" i="6"/>
  <c r="L4864" i="6"/>
  <c r="M4864" i="6"/>
  <c r="N4864" i="6" s="1"/>
  <c r="K4865" i="6"/>
  <c r="L4865" i="6"/>
  <c r="M4865" i="6"/>
  <c r="N4865" i="6"/>
  <c r="K4866" i="6"/>
  <c r="L4866" i="6"/>
  <c r="M4866" i="6"/>
  <c r="N4866" i="6" s="1"/>
  <c r="K4867" i="6"/>
  <c r="L4867" i="6"/>
  <c r="M4867" i="6"/>
  <c r="N4867" i="6"/>
  <c r="K4868" i="6"/>
  <c r="L4868" i="6"/>
  <c r="M4868" i="6"/>
  <c r="N4868" i="6" s="1"/>
  <c r="K4869" i="6"/>
  <c r="L4869" i="6"/>
  <c r="M4869" i="6"/>
  <c r="N4869" i="6"/>
  <c r="K4870" i="6"/>
  <c r="L4870" i="6"/>
  <c r="M4870" i="6"/>
  <c r="N4870" i="6" s="1"/>
  <c r="K4871" i="6"/>
  <c r="L4871" i="6"/>
  <c r="M4871" i="6"/>
  <c r="N4871" i="6"/>
  <c r="K4872" i="6"/>
  <c r="L4872" i="6"/>
  <c r="M4872" i="6"/>
  <c r="N4872" i="6" s="1"/>
  <c r="K4873" i="6"/>
  <c r="L4873" i="6"/>
  <c r="M4873" i="6"/>
  <c r="N4873" i="6"/>
  <c r="K4874" i="6"/>
  <c r="L4874" i="6"/>
  <c r="M4874" i="6"/>
  <c r="N4874" i="6" s="1"/>
  <c r="K4875" i="6"/>
  <c r="L4875" i="6"/>
  <c r="M4875" i="6"/>
  <c r="N4875" i="6"/>
  <c r="K4876" i="6"/>
  <c r="L4876" i="6"/>
  <c r="M4876" i="6"/>
  <c r="N4876" i="6" s="1"/>
  <c r="K4877" i="6"/>
  <c r="L4877" i="6"/>
  <c r="M4877" i="6"/>
  <c r="N4877" i="6"/>
  <c r="K4878" i="6"/>
  <c r="L4878" i="6"/>
  <c r="M4878" i="6"/>
  <c r="N4878" i="6" s="1"/>
  <c r="K4879" i="6"/>
  <c r="L4879" i="6"/>
  <c r="M4879" i="6"/>
  <c r="N4879" i="6"/>
  <c r="K4880" i="6"/>
  <c r="L4880" i="6"/>
  <c r="M4880" i="6"/>
  <c r="N4880" i="6" s="1"/>
  <c r="K4881" i="6"/>
  <c r="L4881" i="6"/>
  <c r="M4881" i="6"/>
  <c r="N4881" i="6"/>
  <c r="K4882" i="6"/>
  <c r="L4882" i="6"/>
  <c r="M4882" i="6"/>
  <c r="N4882" i="6" s="1"/>
  <c r="K4883" i="6"/>
  <c r="L4883" i="6"/>
  <c r="M4883" i="6"/>
  <c r="N4883" i="6"/>
  <c r="K4884" i="6"/>
  <c r="L4884" i="6"/>
  <c r="M4884" i="6"/>
  <c r="N4884" i="6" s="1"/>
  <c r="K4885" i="6"/>
  <c r="L4885" i="6"/>
  <c r="M4885" i="6"/>
  <c r="N4885" i="6"/>
  <c r="K4886" i="6"/>
  <c r="L4886" i="6"/>
  <c r="M4886" i="6"/>
  <c r="N4886" i="6" s="1"/>
  <c r="K4887" i="6"/>
  <c r="L4887" i="6"/>
  <c r="M4887" i="6"/>
  <c r="N4887" i="6"/>
  <c r="K4888" i="6"/>
  <c r="L4888" i="6"/>
  <c r="M4888" i="6"/>
  <c r="N4888" i="6" s="1"/>
  <c r="K4889" i="6"/>
  <c r="L4889" i="6"/>
  <c r="M4889" i="6"/>
  <c r="N4889" i="6"/>
  <c r="K4890" i="6"/>
  <c r="L4890" i="6"/>
  <c r="M4890" i="6"/>
  <c r="N4890" i="6" s="1"/>
  <c r="K4891" i="6"/>
  <c r="L4891" i="6"/>
  <c r="M4891" i="6"/>
  <c r="N4891" i="6"/>
  <c r="K4892" i="6"/>
  <c r="L4892" i="6"/>
  <c r="M4892" i="6"/>
  <c r="N4892" i="6" s="1"/>
  <c r="K4893" i="6"/>
  <c r="L4893" i="6"/>
  <c r="M4893" i="6"/>
  <c r="N4893" i="6"/>
  <c r="K4894" i="6"/>
  <c r="L4894" i="6"/>
  <c r="M4894" i="6"/>
  <c r="N4894" i="6" s="1"/>
  <c r="K4895" i="6"/>
  <c r="L4895" i="6"/>
  <c r="M4895" i="6"/>
  <c r="N4895" i="6"/>
  <c r="K4896" i="6"/>
  <c r="L4896" i="6"/>
  <c r="M4896" i="6"/>
  <c r="N4896" i="6" s="1"/>
  <c r="K4897" i="6"/>
  <c r="L4897" i="6"/>
  <c r="M4897" i="6"/>
  <c r="N4897" i="6"/>
  <c r="K4898" i="6"/>
  <c r="L4898" i="6"/>
  <c r="M4898" i="6"/>
  <c r="N4898" i="6" s="1"/>
  <c r="K4899" i="6"/>
  <c r="L4899" i="6"/>
  <c r="M4899" i="6"/>
  <c r="N4899" i="6"/>
  <c r="K4900" i="6"/>
  <c r="L4900" i="6"/>
  <c r="M4900" i="6"/>
  <c r="N4900" i="6" s="1"/>
  <c r="K4901" i="6"/>
  <c r="L4901" i="6"/>
  <c r="M4901" i="6"/>
  <c r="N4901" i="6"/>
  <c r="K4902" i="6"/>
  <c r="L4902" i="6"/>
  <c r="M4902" i="6"/>
  <c r="N4902" i="6" s="1"/>
  <c r="K4903" i="6"/>
  <c r="L4903" i="6"/>
  <c r="M4903" i="6"/>
  <c r="N4903" i="6"/>
  <c r="K4904" i="6"/>
  <c r="L4904" i="6"/>
  <c r="M4904" i="6"/>
  <c r="N4904" i="6" s="1"/>
  <c r="K4905" i="6"/>
  <c r="L4905" i="6"/>
  <c r="M4905" i="6"/>
  <c r="N4905" i="6"/>
  <c r="K4906" i="6"/>
  <c r="L4906" i="6"/>
  <c r="M4906" i="6"/>
  <c r="N4906" i="6" s="1"/>
  <c r="K4907" i="6"/>
  <c r="L4907" i="6"/>
  <c r="M4907" i="6"/>
  <c r="N4907" i="6"/>
  <c r="K4908" i="6"/>
  <c r="L4908" i="6"/>
  <c r="M4908" i="6"/>
  <c r="N4908" i="6" s="1"/>
  <c r="K4909" i="6"/>
  <c r="L4909" i="6"/>
  <c r="M4909" i="6"/>
  <c r="N4909" i="6"/>
  <c r="K4910" i="6"/>
  <c r="L4910" i="6"/>
  <c r="M4910" i="6"/>
  <c r="N4910" i="6" s="1"/>
  <c r="K4911" i="6"/>
  <c r="L4911" i="6"/>
  <c r="M4911" i="6"/>
  <c r="N4911" i="6"/>
  <c r="K4912" i="6"/>
  <c r="L4912" i="6"/>
  <c r="M4912" i="6"/>
  <c r="N4912" i="6" s="1"/>
  <c r="K4913" i="6"/>
  <c r="L4913" i="6"/>
  <c r="M4913" i="6"/>
  <c r="N4913" i="6"/>
  <c r="K4914" i="6"/>
  <c r="L4914" i="6"/>
  <c r="M4914" i="6"/>
  <c r="N4914" i="6" s="1"/>
  <c r="K4915" i="6"/>
  <c r="L4915" i="6"/>
  <c r="M4915" i="6"/>
  <c r="N4915" i="6"/>
  <c r="K4916" i="6"/>
  <c r="L4916" i="6"/>
  <c r="M4916" i="6"/>
  <c r="N4916" i="6" s="1"/>
  <c r="K4917" i="6"/>
  <c r="L4917" i="6"/>
  <c r="M4917" i="6"/>
  <c r="N4917" i="6"/>
  <c r="K4918" i="6"/>
  <c r="L4918" i="6"/>
  <c r="M4918" i="6"/>
  <c r="N4918" i="6" s="1"/>
  <c r="K4919" i="6"/>
  <c r="L4919" i="6"/>
  <c r="M4919" i="6"/>
  <c r="N4919" i="6"/>
  <c r="K4920" i="6"/>
  <c r="L4920" i="6"/>
  <c r="M4920" i="6"/>
  <c r="N4920" i="6" s="1"/>
  <c r="K4921" i="6"/>
  <c r="L4921" i="6"/>
  <c r="M4921" i="6"/>
  <c r="N4921" i="6"/>
  <c r="K4922" i="6"/>
  <c r="L4922" i="6"/>
  <c r="M4922" i="6"/>
  <c r="N4922" i="6" s="1"/>
  <c r="K4923" i="6"/>
  <c r="L4923" i="6"/>
  <c r="M4923" i="6"/>
  <c r="N4923" i="6"/>
  <c r="K4924" i="6"/>
  <c r="L4924" i="6"/>
  <c r="M4924" i="6"/>
  <c r="N4924" i="6" s="1"/>
  <c r="K4925" i="6"/>
  <c r="L4925" i="6"/>
  <c r="M4925" i="6"/>
  <c r="N4925" i="6"/>
  <c r="K4926" i="6"/>
  <c r="L4926" i="6"/>
  <c r="M4926" i="6"/>
  <c r="N4926" i="6" s="1"/>
  <c r="K4927" i="6"/>
  <c r="L4927" i="6"/>
  <c r="M4927" i="6"/>
  <c r="N4927" i="6"/>
  <c r="K4928" i="6"/>
  <c r="L4928" i="6"/>
  <c r="M4928" i="6"/>
  <c r="N4928" i="6" s="1"/>
  <c r="K4929" i="6"/>
  <c r="L4929" i="6"/>
  <c r="M4929" i="6"/>
  <c r="N4929" i="6"/>
  <c r="K4930" i="6"/>
  <c r="L4930" i="6"/>
  <c r="M4930" i="6"/>
  <c r="N4930" i="6" s="1"/>
  <c r="K4931" i="6"/>
  <c r="L4931" i="6"/>
  <c r="M4931" i="6"/>
  <c r="N4931" i="6"/>
  <c r="K4932" i="6"/>
  <c r="L4932" i="6"/>
  <c r="M4932" i="6"/>
  <c r="N4932" i="6" s="1"/>
  <c r="K4933" i="6"/>
  <c r="L4933" i="6"/>
  <c r="M4933" i="6"/>
  <c r="N4933" i="6"/>
  <c r="K4934" i="6"/>
  <c r="L4934" i="6"/>
  <c r="M4934" i="6"/>
  <c r="N4934" i="6" s="1"/>
  <c r="K4935" i="6"/>
  <c r="L4935" i="6"/>
  <c r="M4935" i="6"/>
  <c r="N4935" i="6"/>
  <c r="K4936" i="6"/>
  <c r="L4936" i="6"/>
  <c r="M4936" i="6"/>
  <c r="N4936" i="6" s="1"/>
  <c r="K4937" i="6"/>
  <c r="L4937" i="6"/>
  <c r="M4937" i="6"/>
  <c r="N4937" i="6"/>
  <c r="K4938" i="6"/>
  <c r="L4938" i="6"/>
  <c r="M4938" i="6"/>
  <c r="N4938" i="6" s="1"/>
  <c r="K4939" i="6"/>
  <c r="L4939" i="6"/>
  <c r="M4939" i="6"/>
  <c r="N4939" i="6"/>
  <c r="K4940" i="6"/>
  <c r="L4940" i="6"/>
  <c r="M4940" i="6"/>
  <c r="N4940" i="6" s="1"/>
  <c r="K4941" i="6"/>
  <c r="L4941" i="6"/>
  <c r="M4941" i="6"/>
  <c r="N4941" i="6"/>
  <c r="K4942" i="6"/>
  <c r="L4942" i="6"/>
  <c r="M4942" i="6"/>
  <c r="N4942" i="6" s="1"/>
  <c r="K4943" i="6"/>
  <c r="L4943" i="6"/>
  <c r="M4943" i="6"/>
  <c r="N4943" i="6"/>
  <c r="K4944" i="6"/>
  <c r="L4944" i="6"/>
  <c r="M4944" i="6"/>
  <c r="N4944" i="6" s="1"/>
  <c r="K4945" i="6"/>
  <c r="L4945" i="6"/>
  <c r="M4945" i="6"/>
  <c r="N4945" i="6"/>
  <c r="K4946" i="6"/>
  <c r="L4946" i="6"/>
  <c r="M4946" i="6"/>
  <c r="N4946" i="6" s="1"/>
  <c r="K4947" i="6"/>
  <c r="L4947" i="6"/>
  <c r="M4947" i="6"/>
  <c r="N4947" i="6"/>
  <c r="K4948" i="6"/>
  <c r="L4948" i="6"/>
  <c r="M4948" i="6"/>
  <c r="N4948" i="6" s="1"/>
  <c r="K4949" i="6"/>
  <c r="L4949" i="6"/>
  <c r="M4949" i="6"/>
  <c r="N4949" i="6"/>
  <c r="K4950" i="6"/>
  <c r="L4950" i="6"/>
  <c r="M4950" i="6"/>
  <c r="N4950" i="6" s="1"/>
  <c r="K4951" i="6"/>
  <c r="L4951" i="6"/>
  <c r="M4951" i="6"/>
  <c r="N4951" i="6"/>
  <c r="K4952" i="6"/>
  <c r="L4952" i="6"/>
  <c r="M4952" i="6"/>
  <c r="N4952" i="6" s="1"/>
  <c r="K4953" i="6"/>
  <c r="L4953" i="6"/>
  <c r="M4953" i="6"/>
  <c r="N4953" i="6"/>
  <c r="K4954" i="6"/>
  <c r="L4954" i="6"/>
  <c r="M4954" i="6"/>
  <c r="N4954" i="6" s="1"/>
  <c r="K4955" i="6"/>
  <c r="L4955" i="6"/>
  <c r="M4955" i="6"/>
  <c r="N4955" i="6"/>
  <c r="K4956" i="6"/>
  <c r="L4956" i="6"/>
  <c r="M4956" i="6"/>
  <c r="N4956" i="6" s="1"/>
  <c r="K4957" i="6"/>
  <c r="L4957" i="6"/>
  <c r="M4957" i="6"/>
  <c r="N4957" i="6"/>
  <c r="K4958" i="6"/>
  <c r="L4958" i="6"/>
  <c r="M4958" i="6"/>
  <c r="N4958" i="6" s="1"/>
  <c r="K4959" i="6"/>
  <c r="L4959" i="6"/>
  <c r="M4959" i="6"/>
  <c r="N4959" i="6"/>
  <c r="K4960" i="6"/>
  <c r="L4960" i="6"/>
  <c r="M4960" i="6"/>
  <c r="N4960" i="6" s="1"/>
  <c r="K4961" i="6"/>
  <c r="L4961" i="6"/>
  <c r="M4961" i="6"/>
  <c r="N4961" i="6"/>
  <c r="K4962" i="6"/>
  <c r="L4962" i="6"/>
  <c r="M4962" i="6"/>
  <c r="N4962" i="6" s="1"/>
  <c r="K4963" i="6"/>
  <c r="L4963" i="6"/>
  <c r="M4963" i="6"/>
  <c r="N4963" i="6"/>
  <c r="K4964" i="6"/>
  <c r="L4964" i="6"/>
  <c r="M4964" i="6"/>
  <c r="N4964" i="6" s="1"/>
  <c r="K4965" i="6"/>
  <c r="L4965" i="6"/>
  <c r="M4965" i="6"/>
  <c r="N4965" i="6"/>
  <c r="K4966" i="6"/>
  <c r="L4966" i="6"/>
  <c r="M4966" i="6"/>
  <c r="N4966" i="6" s="1"/>
  <c r="K4967" i="6"/>
  <c r="L4967" i="6"/>
  <c r="M4967" i="6"/>
  <c r="N4967" i="6"/>
  <c r="K4968" i="6"/>
  <c r="L4968" i="6"/>
  <c r="M4968" i="6"/>
  <c r="N4968" i="6" s="1"/>
  <c r="K4969" i="6"/>
  <c r="L4969" i="6"/>
  <c r="M4969" i="6"/>
  <c r="N4969" i="6"/>
  <c r="K4970" i="6"/>
  <c r="L4970" i="6"/>
  <c r="M4970" i="6"/>
  <c r="N4970" i="6" s="1"/>
  <c r="K4971" i="6"/>
  <c r="L4971" i="6"/>
  <c r="M4971" i="6"/>
  <c r="N4971" i="6"/>
  <c r="K4972" i="6"/>
  <c r="L4972" i="6"/>
  <c r="M4972" i="6"/>
  <c r="N4972" i="6" s="1"/>
  <c r="K4973" i="6"/>
  <c r="L4973" i="6"/>
  <c r="M4973" i="6"/>
  <c r="N4973" i="6"/>
  <c r="K4974" i="6"/>
  <c r="L4974" i="6"/>
  <c r="M4974" i="6"/>
  <c r="N4974" i="6" s="1"/>
  <c r="K4975" i="6"/>
  <c r="L4975" i="6"/>
  <c r="M4975" i="6"/>
  <c r="N4975" i="6"/>
  <c r="K4976" i="6"/>
  <c r="L4976" i="6"/>
  <c r="M4976" i="6"/>
  <c r="N4976" i="6" s="1"/>
  <c r="K4977" i="6"/>
  <c r="L4977" i="6"/>
  <c r="M4977" i="6"/>
  <c r="N4977" i="6"/>
  <c r="K4978" i="6"/>
  <c r="L4978" i="6"/>
  <c r="M4978" i="6"/>
  <c r="N4978" i="6" s="1"/>
  <c r="K4979" i="6"/>
  <c r="L4979" i="6"/>
  <c r="M4979" i="6"/>
  <c r="N4979" i="6"/>
  <c r="K4980" i="6"/>
  <c r="L4980" i="6"/>
  <c r="M4980" i="6"/>
  <c r="N4980" i="6" s="1"/>
  <c r="K4981" i="6"/>
  <c r="L4981" i="6"/>
  <c r="M4981" i="6"/>
  <c r="N4981" i="6"/>
  <c r="K4982" i="6"/>
  <c r="L4982" i="6"/>
  <c r="M4982" i="6"/>
  <c r="N4982" i="6" s="1"/>
  <c r="K4983" i="6"/>
  <c r="L4983" i="6"/>
  <c r="M4983" i="6"/>
  <c r="N4983" i="6"/>
  <c r="K4984" i="6"/>
  <c r="L4984" i="6"/>
  <c r="M4984" i="6"/>
  <c r="N4984" i="6" s="1"/>
  <c r="K4985" i="6"/>
  <c r="L4985" i="6"/>
  <c r="M4985" i="6"/>
  <c r="N4985" i="6"/>
  <c r="K4986" i="6"/>
  <c r="L4986" i="6"/>
  <c r="M4986" i="6"/>
  <c r="N4986" i="6" s="1"/>
  <c r="K4987" i="6"/>
  <c r="L4987" i="6"/>
  <c r="M4987" i="6"/>
  <c r="N4987" i="6"/>
  <c r="K4988" i="6"/>
  <c r="L4988" i="6"/>
  <c r="M4988" i="6"/>
  <c r="N4988" i="6" s="1"/>
  <c r="K4989" i="6"/>
  <c r="L4989" i="6"/>
  <c r="M4989" i="6"/>
  <c r="N4989" i="6"/>
  <c r="K4990" i="6"/>
  <c r="L4990" i="6"/>
  <c r="M4990" i="6"/>
  <c r="N4990" i="6" s="1"/>
  <c r="K4991" i="6"/>
  <c r="L4991" i="6"/>
  <c r="M4991" i="6"/>
  <c r="N4991" i="6"/>
  <c r="K4992" i="6"/>
  <c r="L4992" i="6"/>
  <c r="M4992" i="6"/>
  <c r="N4992" i="6" s="1"/>
  <c r="K4993" i="6"/>
  <c r="L4993" i="6"/>
  <c r="M4993" i="6"/>
  <c r="N4993" i="6"/>
  <c r="K4994" i="6"/>
  <c r="L4994" i="6"/>
  <c r="M4994" i="6"/>
  <c r="N4994" i="6" s="1"/>
  <c r="K4995" i="6"/>
  <c r="L4995" i="6"/>
  <c r="M4995" i="6"/>
  <c r="N4995" i="6"/>
  <c r="K4996" i="6"/>
  <c r="L4996" i="6"/>
  <c r="M4996" i="6"/>
  <c r="N4996" i="6" s="1"/>
  <c r="K4997" i="6"/>
  <c r="L4997" i="6"/>
  <c r="M4997" i="6"/>
  <c r="N4997" i="6"/>
  <c r="K4998" i="6"/>
  <c r="L4998" i="6"/>
  <c r="M4998" i="6"/>
  <c r="N4998" i="6" s="1"/>
  <c r="K4999" i="6"/>
  <c r="L4999" i="6"/>
  <c r="M4999" i="6"/>
  <c r="N4999" i="6"/>
  <c r="K5000" i="6"/>
  <c r="L5000" i="6"/>
  <c r="M5000" i="6"/>
  <c r="N5000" i="6" s="1"/>
  <c r="K5001" i="6"/>
  <c r="L5001" i="6"/>
  <c r="M5001" i="6"/>
  <c r="N5001" i="6"/>
  <c r="K5002" i="6"/>
  <c r="L5002" i="6"/>
  <c r="M5002" i="6"/>
  <c r="N5002" i="6" s="1"/>
  <c r="K5003" i="6"/>
  <c r="L5003" i="6"/>
  <c r="M5003" i="6"/>
  <c r="N5003" i="6"/>
  <c r="K5004" i="6"/>
  <c r="L5004" i="6"/>
  <c r="M5004" i="6"/>
  <c r="N5004" i="6" s="1"/>
  <c r="K5005" i="6"/>
  <c r="L5005" i="6"/>
  <c r="M5005" i="6"/>
  <c r="N5005" i="6"/>
  <c r="K5006" i="6"/>
  <c r="L5006" i="6"/>
  <c r="M5006" i="6"/>
  <c r="N5006" i="6" s="1"/>
  <c r="K5007" i="6"/>
  <c r="L5007" i="6"/>
  <c r="M5007" i="6"/>
  <c r="N5007" i="6"/>
  <c r="K5008" i="6"/>
  <c r="L5008" i="6"/>
  <c r="M5008" i="6"/>
  <c r="N5008" i="6" s="1"/>
  <c r="K5009" i="6"/>
  <c r="L5009" i="6"/>
  <c r="M5009" i="6"/>
  <c r="N5009" i="6"/>
  <c r="K5010" i="6"/>
  <c r="L5010" i="6"/>
  <c r="M5010" i="6"/>
  <c r="N5010" i="6" s="1"/>
  <c r="K5011" i="6"/>
  <c r="L5011" i="6"/>
  <c r="M5011" i="6"/>
  <c r="N5011" i="6"/>
  <c r="K5012" i="6"/>
  <c r="L5012" i="6"/>
  <c r="M5012" i="6"/>
  <c r="N5012" i="6" s="1"/>
  <c r="K5013" i="6"/>
  <c r="L5013" i="6"/>
  <c r="M5013" i="6"/>
  <c r="N5013" i="6"/>
  <c r="K5014" i="6"/>
  <c r="L5014" i="6"/>
  <c r="M5014" i="6"/>
  <c r="N5014" i="6" s="1"/>
  <c r="K5015" i="6"/>
  <c r="L5015" i="6"/>
  <c r="M5015" i="6"/>
  <c r="N5015" i="6"/>
  <c r="K5016" i="6"/>
  <c r="L5016" i="6"/>
  <c r="M5016" i="6"/>
  <c r="N5016" i="6" s="1"/>
  <c r="K5017" i="6"/>
  <c r="L5017" i="6"/>
  <c r="M5017" i="6"/>
  <c r="N5017" i="6"/>
  <c r="K5018" i="6"/>
  <c r="L5018" i="6"/>
  <c r="M5018" i="6"/>
  <c r="N5018" i="6" s="1"/>
  <c r="K5019" i="6"/>
  <c r="L5019" i="6"/>
  <c r="M5019" i="6"/>
  <c r="N5019" i="6"/>
  <c r="K5020" i="6"/>
  <c r="L5020" i="6"/>
  <c r="M5020" i="6"/>
  <c r="N5020" i="6" s="1"/>
  <c r="K5021" i="6"/>
  <c r="L5021" i="6"/>
  <c r="M5021" i="6"/>
  <c r="N5021" i="6"/>
  <c r="K5022" i="6"/>
  <c r="L5022" i="6"/>
  <c r="M5022" i="6"/>
  <c r="N5022" i="6" s="1"/>
  <c r="K5023" i="6"/>
  <c r="L5023" i="6"/>
  <c r="M5023" i="6"/>
  <c r="N5023" i="6"/>
  <c r="K5024" i="6"/>
  <c r="L5024" i="6"/>
  <c r="M5024" i="6"/>
  <c r="N5024" i="6" s="1"/>
  <c r="K5025" i="6"/>
  <c r="L5025" i="6"/>
  <c r="M5025" i="6"/>
  <c r="N5025" i="6"/>
  <c r="K5026" i="6"/>
  <c r="L5026" i="6"/>
  <c r="M5026" i="6"/>
  <c r="N5026" i="6" s="1"/>
  <c r="K5027" i="6"/>
  <c r="L5027" i="6"/>
  <c r="M5027" i="6"/>
  <c r="N5027" i="6"/>
  <c r="K5028" i="6"/>
  <c r="L5028" i="6"/>
  <c r="M5028" i="6"/>
  <c r="N5028" i="6" s="1"/>
  <c r="K5029" i="6"/>
  <c r="L5029" i="6"/>
  <c r="M5029" i="6"/>
  <c r="N5029" i="6"/>
  <c r="K5030" i="6"/>
  <c r="L5030" i="6"/>
  <c r="M5030" i="6"/>
  <c r="N5030" i="6" s="1"/>
  <c r="K5031" i="6"/>
  <c r="L5031" i="6"/>
  <c r="M5031" i="6"/>
  <c r="N5031" i="6"/>
  <c r="K5032" i="6"/>
  <c r="L5032" i="6"/>
  <c r="M5032" i="6"/>
  <c r="N5032" i="6" s="1"/>
  <c r="K5033" i="6"/>
  <c r="L5033" i="6"/>
  <c r="M5033" i="6"/>
  <c r="N5033" i="6"/>
  <c r="K5034" i="6"/>
  <c r="L5034" i="6"/>
  <c r="M5034" i="6"/>
  <c r="N5034" i="6" s="1"/>
  <c r="K5035" i="6"/>
  <c r="L5035" i="6"/>
  <c r="M5035" i="6"/>
  <c r="N5035" i="6"/>
  <c r="K5036" i="6"/>
  <c r="L5036" i="6"/>
  <c r="M5036" i="6"/>
  <c r="N5036" i="6" s="1"/>
  <c r="K5037" i="6"/>
  <c r="L5037" i="6"/>
  <c r="M5037" i="6"/>
  <c r="N5037" i="6"/>
  <c r="K5038" i="6"/>
  <c r="L5038" i="6"/>
  <c r="M5038" i="6"/>
  <c r="N5038" i="6" s="1"/>
  <c r="K5039" i="6"/>
  <c r="L5039" i="6"/>
  <c r="M5039" i="6"/>
  <c r="N5039" i="6"/>
  <c r="K5040" i="6"/>
  <c r="L5040" i="6"/>
  <c r="M5040" i="6"/>
  <c r="N5040" i="6" s="1"/>
  <c r="K5041" i="6"/>
  <c r="L5041" i="6"/>
  <c r="M5041" i="6"/>
  <c r="N5041" i="6"/>
  <c r="K5042" i="6"/>
  <c r="L5042" i="6"/>
  <c r="M5042" i="6"/>
  <c r="N5042" i="6" s="1"/>
  <c r="K5043" i="6"/>
  <c r="L5043" i="6"/>
  <c r="M5043" i="6"/>
  <c r="N5043" i="6"/>
  <c r="K5044" i="6"/>
  <c r="L5044" i="6"/>
  <c r="M5044" i="6"/>
  <c r="N5044" i="6" s="1"/>
  <c r="K5045" i="6"/>
  <c r="L5045" i="6"/>
  <c r="M5045" i="6"/>
  <c r="N5045" i="6"/>
  <c r="K5046" i="6"/>
  <c r="L5046" i="6"/>
  <c r="M5046" i="6"/>
  <c r="N5046" i="6"/>
  <c r="K5047" i="6"/>
  <c r="L5047" i="6"/>
  <c r="M5047" i="6"/>
  <c r="N5047" i="6"/>
  <c r="K5048" i="6"/>
  <c r="L5048" i="6"/>
  <c r="M5048" i="6"/>
  <c r="N5048" i="6"/>
  <c r="K5049" i="6"/>
  <c r="L5049" i="6"/>
  <c r="M5049" i="6"/>
  <c r="N5049" i="6"/>
  <c r="K5050" i="6"/>
  <c r="L5050" i="6"/>
  <c r="M5050" i="6"/>
  <c r="N5050" i="6"/>
  <c r="K5051" i="6"/>
  <c r="L5051" i="6"/>
  <c r="M5051" i="6"/>
  <c r="N5051" i="6"/>
  <c r="K5052" i="6"/>
  <c r="L5052" i="6"/>
  <c r="M5052" i="6"/>
  <c r="N5052" i="6"/>
  <c r="K5053" i="6"/>
  <c r="L5053" i="6"/>
  <c r="M5053" i="6"/>
  <c r="N5053" i="6"/>
  <c r="K5054" i="6"/>
  <c r="L5054" i="6"/>
  <c r="M5054" i="6"/>
  <c r="N5054" i="6"/>
  <c r="K5055" i="6"/>
  <c r="L5055" i="6"/>
  <c r="M5055" i="6"/>
  <c r="N5055" i="6"/>
  <c r="K5056" i="6"/>
  <c r="L5056" i="6"/>
  <c r="M5056" i="6"/>
  <c r="N5056" i="6"/>
  <c r="K5057" i="6"/>
  <c r="L5057" i="6"/>
  <c r="M5057" i="6"/>
  <c r="N5057" i="6"/>
  <c r="K5058" i="6"/>
  <c r="L5058" i="6"/>
  <c r="M5058" i="6"/>
  <c r="N5058" i="6"/>
  <c r="K5059" i="6"/>
  <c r="L5059" i="6"/>
  <c r="M5059" i="6"/>
  <c r="N5059" i="6"/>
  <c r="K5060" i="6"/>
  <c r="L5060" i="6"/>
  <c r="M5060" i="6"/>
  <c r="N5060" i="6"/>
  <c r="K5061" i="6"/>
  <c r="L5061" i="6"/>
  <c r="M5061" i="6"/>
  <c r="N5061" i="6"/>
  <c r="K5062" i="6"/>
  <c r="L5062" i="6"/>
  <c r="M5062" i="6"/>
  <c r="N5062" i="6"/>
  <c r="K5063" i="6"/>
  <c r="L5063" i="6"/>
  <c r="M5063" i="6"/>
  <c r="N5063" i="6"/>
  <c r="K5064" i="6"/>
  <c r="L5064" i="6"/>
  <c r="M5064" i="6"/>
  <c r="N5064" i="6"/>
  <c r="K5065" i="6"/>
  <c r="L5065" i="6"/>
  <c r="M5065" i="6"/>
  <c r="N5065" i="6"/>
  <c r="K5066" i="6"/>
  <c r="L5066" i="6"/>
  <c r="M5066" i="6"/>
  <c r="N5066" i="6"/>
  <c r="K5067" i="6"/>
  <c r="L5067" i="6"/>
  <c r="M5067" i="6"/>
  <c r="N5067" i="6"/>
  <c r="K5068" i="6"/>
  <c r="L5068" i="6"/>
  <c r="M5068" i="6"/>
  <c r="N5068" i="6"/>
  <c r="K5069" i="6"/>
  <c r="L5069" i="6"/>
  <c r="M5069" i="6"/>
  <c r="N5069" i="6"/>
  <c r="K5070" i="6"/>
  <c r="L5070" i="6"/>
  <c r="M5070" i="6"/>
  <c r="N5070" i="6"/>
  <c r="K5071" i="6"/>
  <c r="L5071" i="6"/>
  <c r="M5071" i="6"/>
  <c r="N5071" i="6"/>
  <c r="K5072" i="6"/>
  <c r="L5072" i="6"/>
  <c r="M5072" i="6"/>
  <c r="N5072" i="6"/>
  <c r="K5073" i="6"/>
  <c r="L5073" i="6"/>
  <c r="M5073" i="6"/>
  <c r="N5073" i="6"/>
  <c r="K5074" i="6"/>
  <c r="L5074" i="6"/>
  <c r="M5074" i="6"/>
  <c r="N5074" i="6"/>
  <c r="K5075" i="6"/>
  <c r="L5075" i="6"/>
  <c r="M5075" i="6"/>
  <c r="N5075" i="6"/>
  <c r="K5076" i="6"/>
  <c r="L5076" i="6"/>
  <c r="M5076" i="6"/>
  <c r="N5076" i="6"/>
  <c r="L2" i="6"/>
  <c r="K2" i="6"/>
  <c r="N2" i="6"/>
  <c r="M2" i="6"/>
  <c r="Q3" i="1"/>
  <c r="Q11" i="1"/>
  <c r="Q19" i="1"/>
  <c r="Q27" i="1"/>
  <c r="Q35" i="1"/>
  <c r="Q43" i="1"/>
  <c r="Q51" i="1"/>
  <c r="Q59" i="1"/>
  <c r="Q67" i="1"/>
  <c r="Q75" i="1"/>
  <c r="Q83" i="1"/>
  <c r="Q91" i="1"/>
  <c r="Q99" i="1"/>
  <c r="Q107" i="1"/>
  <c r="Q115" i="1"/>
  <c r="Q123" i="1"/>
  <c r="Q131" i="1"/>
  <c r="Q139" i="1"/>
  <c r="Q147" i="1"/>
  <c r="Q155" i="1"/>
  <c r="Q163" i="1"/>
  <c r="Q171" i="1"/>
  <c r="Q179" i="1"/>
  <c r="Q187" i="1"/>
  <c r="Q195" i="1"/>
  <c r="Q203" i="1"/>
  <c r="Q211" i="1"/>
  <c r="Q219" i="1"/>
  <c r="Q227" i="1"/>
  <c r="Q235" i="1"/>
  <c r="Q243" i="1"/>
  <c r="Q251" i="1"/>
  <c r="Q259" i="1"/>
  <c r="Q267" i="1"/>
  <c r="Q275" i="1"/>
  <c r="Q283" i="1"/>
  <c r="Q4" i="1"/>
  <c r="Q12" i="1"/>
  <c r="Q20" i="1"/>
  <c r="Q28" i="1"/>
  <c r="Q36" i="1"/>
  <c r="Q44" i="1"/>
  <c r="Q52" i="1"/>
  <c r="Q60" i="1"/>
  <c r="Q68" i="1"/>
  <c r="Q76" i="1"/>
  <c r="Q84" i="1"/>
  <c r="Q92" i="1"/>
  <c r="Q100" i="1"/>
  <c r="Q108" i="1"/>
  <c r="Q116" i="1"/>
  <c r="Q124" i="1"/>
  <c r="Q132" i="1"/>
  <c r="Q140" i="1"/>
  <c r="Q148" i="1"/>
  <c r="Q156" i="1"/>
  <c r="Q164" i="1"/>
  <c r="Q172" i="1"/>
  <c r="Q180" i="1"/>
  <c r="Q188" i="1"/>
  <c r="Q196" i="1"/>
  <c r="Q204" i="1"/>
  <c r="Q212" i="1"/>
  <c r="Q220" i="1"/>
  <c r="Q228" i="1"/>
  <c r="Q236" i="1"/>
  <c r="Q244" i="1"/>
  <c r="Q252" i="1"/>
  <c r="Q260" i="1"/>
  <c r="Q268" i="1"/>
  <c r="Q276" i="1"/>
  <c r="Q284" i="1"/>
  <c r="Q5" i="1"/>
  <c r="Q13" i="1"/>
  <c r="Q21" i="1"/>
  <c r="Q29" i="1"/>
  <c r="Q37" i="1"/>
  <c r="Q45" i="1"/>
  <c r="Q53" i="1"/>
  <c r="Q61" i="1"/>
  <c r="Q69" i="1"/>
  <c r="Q77" i="1"/>
  <c r="Q85" i="1"/>
  <c r="Q93" i="1"/>
  <c r="Q101" i="1"/>
  <c r="Q109" i="1"/>
  <c r="Q117" i="1"/>
  <c r="Q125" i="1"/>
  <c r="Q133" i="1"/>
  <c r="Q141" i="1"/>
  <c r="Q149" i="1"/>
  <c r="Q157" i="1"/>
  <c r="Q165" i="1"/>
  <c r="Q173" i="1"/>
  <c r="Q181" i="1"/>
  <c r="Q189" i="1"/>
  <c r="Q197" i="1"/>
  <c r="Q205" i="1"/>
  <c r="Q213" i="1"/>
  <c r="Q221" i="1"/>
  <c r="Q229" i="1"/>
  <c r="Q237" i="1"/>
  <c r="Q245" i="1"/>
  <c r="Q253" i="1"/>
  <c r="Q261" i="1"/>
  <c r="Q269" i="1"/>
  <c r="Q277" i="1"/>
  <c r="Q285" i="1"/>
  <c r="Q6" i="1"/>
  <c r="Q14" i="1"/>
  <c r="Q22" i="1"/>
  <c r="Q30" i="1"/>
  <c r="Q38" i="1"/>
  <c r="Q46" i="1"/>
  <c r="Q54" i="1"/>
  <c r="Q62" i="1"/>
  <c r="Q70" i="1"/>
  <c r="Q78" i="1"/>
  <c r="Q86" i="1"/>
  <c r="Q94" i="1"/>
  <c r="Q102" i="1"/>
  <c r="Q110" i="1"/>
  <c r="Q118" i="1"/>
  <c r="Q126" i="1"/>
  <c r="Q134" i="1"/>
  <c r="Q142" i="1"/>
  <c r="Q150" i="1"/>
  <c r="Q158" i="1"/>
  <c r="Q166" i="1"/>
  <c r="Q174" i="1"/>
  <c r="Q182" i="1"/>
  <c r="Q190" i="1"/>
  <c r="Q198" i="1"/>
  <c r="Q206" i="1"/>
  <c r="Q214" i="1"/>
  <c r="Q222" i="1"/>
  <c r="Q230" i="1"/>
  <c r="Q238" i="1"/>
  <c r="Q246" i="1"/>
  <c r="Q254" i="1"/>
  <c r="Q262" i="1"/>
  <c r="Q270" i="1"/>
  <c r="Q278" i="1"/>
  <c r="Q286" i="1"/>
  <c r="Q7" i="1"/>
  <c r="Q15" i="1"/>
  <c r="Q23" i="1"/>
  <c r="Q31" i="1"/>
  <c r="Q39" i="1"/>
  <c r="Q47" i="1"/>
  <c r="Q55" i="1"/>
  <c r="Q63" i="1"/>
  <c r="Q71" i="1"/>
  <c r="Q79" i="1"/>
  <c r="Q87" i="1"/>
  <c r="Q95" i="1"/>
  <c r="Q103" i="1"/>
  <c r="Q111" i="1"/>
  <c r="Q119" i="1"/>
  <c r="Q127" i="1"/>
  <c r="Q135" i="1"/>
  <c r="Q143" i="1"/>
  <c r="Q151" i="1"/>
  <c r="Q159" i="1"/>
  <c r="Q167" i="1"/>
  <c r="Q175" i="1"/>
  <c r="Q183" i="1"/>
  <c r="Q191" i="1"/>
  <c r="Q199" i="1"/>
  <c r="Q207" i="1"/>
  <c r="Q215" i="1"/>
  <c r="Q223" i="1"/>
  <c r="Q231" i="1"/>
  <c r="Q239" i="1"/>
  <c r="Q247" i="1"/>
  <c r="Q255" i="1"/>
  <c r="Q263" i="1"/>
  <c r="Q271" i="1"/>
  <c r="Q279" i="1"/>
  <c r="Q287" i="1"/>
  <c r="Q8" i="1"/>
  <c r="Q16" i="1"/>
  <c r="Q24" i="1"/>
  <c r="Q32" i="1"/>
  <c r="Q40" i="1"/>
  <c r="Q48" i="1"/>
  <c r="Q56" i="1"/>
  <c r="Q64" i="1"/>
  <c r="Q72" i="1"/>
  <c r="Q80" i="1"/>
  <c r="Q88" i="1"/>
  <c r="Q96" i="1"/>
  <c r="Q104" i="1"/>
  <c r="Q112" i="1"/>
  <c r="Q120" i="1"/>
  <c r="Q128" i="1"/>
  <c r="Q136" i="1"/>
  <c r="Q144" i="1"/>
  <c r="Q152" i="1"/>
  <c r="Q160" i="1"/>
  <c r="Q168" i="1"/>
  <c r="Q176" i="1"/>
  <c r="Q184" i="1"/>
  <c r="Q192" i="1"/>
  <c r="Q200" i="1"/>
  <c r="Q208" i="1"/>
  <c r="Q216" i="1"/>
  <c r="Q224" i="1"/>
  <c r="Q232" i="1"/>
  <c r="Q240" i="1"/>
  <c r="Q248" i="1"/>
  <c r="Q256" i="1"/>
  <c r="Q264" i="1"/>
  <c r="Q272" i="1"/>
  <c r="Q280" i="1"/>
  <c r="Q288" i="1"/>
  <c r="Q9" i="1"/>
  <c r="Q17" i="1"/>
  <c r="Q25" i="1"/>
  <c r="Q33" i="1"/>
  <c r="Q41" i="1"/>
  <c r="Q49" i="1"/>
  <c r="Q57" i="1"/>
  <c r="Q65" i="1"/>
  <c r="Q73" i="1"/>
  <c r="Q81" i="1"/>
  <c r="Q89" i="1"/>
  <c r="Q97" i="1"/>
  <c r="Q105" i="1"/>
  <c r="Q113" i="1"/>
  <c r="Q121" i="1"/>
  <c r="Q129" i="1"/>
  <c r="Q137" i="1"/>
  <c r="Q145" i="1"/>
  <c r="Q153" i="1"/>
  <c r="Q161" i="1"/>
  <c r="Q169" i="1"/>
  <c r="Q177" i="1"/>
  <c r="Q185" i="1"/>
  <c r="Q193" i="1"/>
  <c r="Q201" i="1"/>
  <c r="Q209" i="1"/>
  <c r="Q217" i="1"/>
  <c r="Q225" i="1"/>
  <c r="Q233" i="1"/>
  <c r="Q241" i="1"/>
  <c r="Q249" i="1"/>
  <c r="Q257" i="1"/>
  <c r="Q265" i="1"/>
  <c r="Q273" i="1"/>
  <c r="Q281" i="1"/>
  <c r="Q289" i="1"/>
  <c r="Q10" i="1"/>
  <c r="Q18" i="1"/>
  <c r="Q26" i="1"/>
  <c r="Q34" i="1"/>
  <c r="Q42" i="1"/>
  <c r="Q50" i="1"/>
  <c r="Q58" i="1"/>
  <c r="Q66" i="1"/>
  <c r="Q74" i="1"/>
  <c r="Q82" i="1"/>
  <c r="Q90" i="1"/>
  <c r="Q98" i="1"/>
  <c r="Q106" i="1"/>
  <c r="Q114" i="1"/>
  <c r="Q122" i="1"/>
  <c r="Q130" i="1"/>
  <c r="Q138" i="1"/>
  <c r="Q146" i="1"/>
  <c r="Q154" i="1"/>
  <c r="Q162" i="1"/>
  <c r="Q170" i="1"/>
  <c r="Q178" i="1"/>
  <c r="Q186" i="1"/>
  <c r="Q194" i="1"/>
  <c r="Q202" i="1"/>
  <c r="Q210" i="1"/>
  <c r="Q218" i="1"/>
  <c r="Q226" i="1"/>
  <c r="Q234" i="1"/>
  <c r="Q242" i="1"/>
  <c r="Q250" i="1"/>
  <c r="Q258" i="1"/>
  <c r="Q266" i="1"/>
  <c r="Q274" i="1"/>
  <c r="Q282" i="1"/>
  <c r="Q290" i="1"/>
  <c r="P3" i="1"/>
  <c r="P11" i="1"/>
  <c r="P19" i="1"/>
  <c r="P27" i="1"/>
  <c r="P35" i="1"/>
  <c r="P43" i="1"/>
  <c r="P51" i="1"/>
  <c r="P59" i="1"/>
  <c r="P67" i="1"/>
  <c r="P75" i="1"/>
  <c r="P83" i="1"/>
  <c r="P91" i="1"/>
  <c r="P99" i="1"/>
  <c r="P107" i="1"/>
  <c r="P115" i="1"/>
  <c r="P123" i="1"/>
  <c r="P131" i="1"/>
  <c r="P139" i="1"/>
  <c r="P147" i="1"/>
  <c r="P155" i="1"/>
  <c r="P163" i="1"/>
  <c r="P171" i="1"/>
  <c r="P179" i="1"/>
  <c r="P187" i="1"/>
  <c r="P195" i="1"/>
  <c r="P203" i="1"/>
  <c r="P211" i="1"/>
  <c r="P219" i="1"/>
  <c r="P227" i="1"/>
  <c r="P235" i="1"/>
  <c r="P243" i="1"/>
  <c r="P251" i="1"/>
  <c r="P259" i="1"/>
  <c r="P267" i="1"/>
  <c r="P275" i="1"/>
  <c r="P283" i="1"/>
  <c r="P4" i="1"/>
  <c r="P12" i="1"/>
  <c r="P20" i="1"/>
  <c r="P28" i="1"/>
  <c r="P36" i="1"/>
  <c r="P44" i="1"/>
  <c r="P52" i="1"/>
  <c r="P60" i="1"/>
  <c r="P68" i="1"/>
  <c r="P76" i="1"/>
  <c r="P84" i="1"/>
  <c r="P92" i="1"/>
  <c r="P100" i="1"/>
  <c r="P108" i="1"/>
  <c r="P116" i="1"/>
  <c r="P124" i="1"/>
  <c r="P132" i="1"/>
  <c r="P140" i="1"/>
  <c r="P148" i="1"/>
  <c r="P156" i="1"/>
  <c r="P164" i="1"/>
  <c r="P172" i="1"/>
  <c r="P180" i="1"/>
  <c r="P188" i="1"/>
  <c r="P196" i="1"/>
  <c r="P204" i="1"/>
  <c r="P212" i="1"/>
  <c r="P220" i="1"/>
  <c r="P228" i="1"/>
  <c r="P236" i="1"/>
  <c r="P244" i="1"/>
  <c r="P252" i="1"/>
  <c r="P260" i="1"/>
  <c r="P268" i="1"/>
  <c r="P276" i="1"/>
  <c r="P284" i="1"/>
  <c r="P5" i="1"/>
  <c r="P13" i="1"/>
  <c r="P21" i="1"/>
  <c r="P29" i="1"/>
  <c r="P37" i="1"/>
  <c r="P45" i="1"/>
  <c r="P53" i="1"/>
  <c r="P61" i="1"/>
  <c r="P69" i="1"/>
  <c r="P77" i="1"/>
  <c r="P85" i="1"/>
  <c r="P93" i="1"/>
  <c r="P101" i="1"/>
  <c r="P109" i="1"/>
  <c r="P117" i="1"/>
  <c r="P125" i="1"/>
  <c r="P133" i="1"/>
  <c r="P141" i="1"/>
  <c r="P149" i="1"/>
  <c r="P157" i="1"/>
  <c r="P165" i="1"/>
  <c r="P173" i="1"/>
  <c r="P181" i="1"/>
  <c r="P189" i="1"/>
  <c r="P197" i="1"/>
  <c r="P205" i="1"/>
  <c r="P213" i="1"/>
  <c r="P221" i="1"/>
  <c r="P229" i="1"/>
  <c r="P237" i="1"/>
  <c r="P245" i="1"/>
  <c r="P253" i="1"/>
  <c r="P261" i="1"/>
  <c r="P269" i="1"/>
  <c r="P277" i="1"/>
  <c r="P285" i="1"/>
  <c r="P6" i="1"/>
  <c r="P14" i="1"/>
  <c r="P22" i="1"/>
  <c r="P30" i="1"/>
  <c r="P38" i="1"/>
  <c r="P46" i="1"/>
  <c r="P54" i="1"/>
  <c r="P62" i="1"/>
  <c r="P70" i="1"/>
  <c r="P78" i="1"/>
  <c r="P86" i="1"/>
  <c r="P94" i="1"/>
  <c r="P102" i="1"/>
  <c r="P110" i="1"/>
  <c r="P118" i="1"/>
  <c r="P126" i="1"/>
  <c r="P134" i="1"/>
  <c r="P142" i="1"/>
  <c r="P150" i="1"/>
  <c r="P158" i="1"/>
  <c r="P166" i="1"/>
  <c r="P174" i="1"/>
  <c r="P182" i="1"/>
  <c r="P190" i="1"/>
  <c r="P198" i="1"/>
  <c r="P206" i="1"/>
  <c r="P214" i="1"/>
  <c r="P222" i="1"/>
  <c r="P230" i="1"/>
  <c r="P238" i="1"/>
  <c r="P246" i="1"/>
  <c r="P254" i="1"/>
  <c r="P262" i="1"/>
  <c r="P270" i="1"/>
  <c r="P278" i="1"/>
  <c r="P286" i="1"/>
  <c r="P7" i="1"/>
  <c r="P15" i="1"/>
  <c r="P23" i="1"/>
  <c r="P31" i="1"/>
  <c r="P39" i="1"/>
  <c r="P47" i="1"/>
  <c r="P55" i="1"/>
  <c r="P63" i="1"/>
  <c r="P71" i="1"/>
  <c r="P79" i="1"/>
  <c r="P87" i="1"/>
  <c r="P95" i="1"/>
  <c r="P103" i="1"/>
  <c r="P111" i="1"/>
  <c r="P119" i="1"/>
  <c r="P127" i="1"/>
  <c r="P135" i="1"/>
  <c r="P143" i="1"/>
  <c r="P151" i="1"/>
  <c r="P159" i="1"/>
  <c r="P167" i="1"/>
  <c r="P175" i="1"/>
  <c r="P183" i="1"/>
  <c r="P191" i="1"/>
  <c r="P199" i="1"/>
  <c r="P207" i="1"/>
  <c r="P215" i="1"/>
  <c r="P223" i="1"/>
  <c r="P231" i="1"/>
  <c r="P239" i="1"/>
  <c r="P247" i="1"/>
  <c r="P255" i="1"/>
  <c r="P263" i="1"/>
  <c r="P271" i="1"/>
  <c r="P279" i="1"/>
  <c r="P287" i="1"/>
  <c r="P8" i="1"/>
  <c r="P16" i="1"/>
  <c r="P24" i="1"/>
  <c r="P32" i="1"/>
  <c r="P40" i="1"/>
  <c r="P48" i="1"/>
  <c r="P56" i="1"/>
  <c r="P64" i="1"/>
  <c r="P72" i="1"/>
  <c r="P80" i="1"/>
  <c r="P88" i="1"/>
  <c r="P96" i="1"/>
  <c r="P104" i="1"/>
  <c r="P112" i="1"/>
  <c r="P120" i="1"/>
  <c r="P128" i="1"/>
  <c r="P136" i="1"/>
  <c r="P144" i="1"/>
  <c r="P152" i="1"/>
  <c r="P160" i="1"/>
  <c r="P168" i="1"/>
  <c r="P176" i="1"/>
  <c r="P184" i="1"/>
  <c r="P192" i="1"/>
  <c r="P200" i="1"/>
  <c r="P208" i="1"/>
  <c r="P216" i="1"/>
  <c r="P224" i="1"/>
  <c r="P232" i="1"/>
  <c r="P240" i="1"/>
  <c r="P248" i="1"/>
  <c r="P256" i="1"/>
  <c r="P264" i="1"/>
  <c r="P272" i="1"/>
  <c r="P280" i="1"/>
  <c r="P288" i="1"/>
  <c r="P9" i="1"/>
  <c r="P17" i="1"/>
  <c r="P25" i="1"/>
  <c r="P33" i="1"/>
  <c r="P41" i="1"/>
  <c r="P49" i="1"/>
  <c r="P57" i="1"/>
  <c r="P65" i="1"/>
  <c r="P73" i="1"/>
  <c r="P81" i="1"/>
  <c r="P89" i="1"/>
  <c r="P97" i="1"/>
  <c r="P105" i="1"/>
  <c r="P113" i="1"/>
  <c r="P121" i="1"/>
  <c r="P129" i="1"/>
  <c r="P137" i="1"/>
  <c r="P145" i="1"/>
  <c r="P153" i="1"/>
  <c r="P161" i="1"/>
  <c r="P169" i="1"/>
  <c r="P177" i="1"/>
  <c r="P185" i="1"/>
  <c r="P193" i="1"/>
  <c r="P201" i="1"/>
  <c r="P209" i="1"/>
  <c r="P217" i="1"/>
  <c r="P225" i="1"/>
  <c r="P233" i="1"/>
  <c r="P241" i="1"/>
  <c r="P249" i="1"/>
  <c r="P257" i="1"/>
  <c r="P265" i="1"/>
  <c r="P273" i="1"/>
  <c r="P281" i="1"/>
  <c r="P289" i="1"/>
  <c r="P10" i="1"/>
  <c r="P18" i="1"/>
  <c r="P26" i="1"/>
  <c r="P34" i="1"/>
  <c r="P42" i="1"/>
  <c r="P50" i="1"/>
  <c r="P58" i="1"/>
  <c r="P66" i="1"/>
  <c r="P74" i="1"/>
  <c r="P82" i="1"/>
  <c r="P90" i="1"/>
  <c r="P98" i="1"/>
  <c r="P106" i="1"/>
  <c r="P114" i="1"/>
  <c r="P122" i="1"/>
  <c r="P130" i="1"/>
  <c r="P138" i="1"/>
  <c r="P146" i="1"/>
  <c r="P154" i="1"/>
  <c r="P162" i="1"/>
  <c r="P170" i="1"/>
  <c r="P178" i="1"/>
  <c r="P186" i="1"/>
  <c r="P194" i="1"/>
  <c r="P202" i="1"/>
  <c r="P210" i="1"/>
  <c r="P218" i="1"/>
  <c r="P226" i="1"/>
  <c r="P234" i="1"/>
  <c r="P242" i="1"/>
  <c r="P250" i="1"/>
  <c r="P258" i="1"/>
  <c r="P266" i="1"/>
  <c r="P274" i="1"/>
  <c r="P282" i="1"/>
  <c r="P290" i="1"/>
  <c r="Q2" i="1"/>
  <c r="P2" i="1"/>
  <c r="B3" i="1"/>
  <c r="B11" i="1"/>
  <c r="B19" i="1"/>
  <c r="B27" i="1"/>
  <c r="B35" i="1"/>
  <c r="B43" i="1"/>
  <c r="B51" i="1"/>
  <c r="B59" i="1"/>
  <c r="B67" i="1"/>
  <c r="B75" i="1"/>
  <c r="B83" i="1"/>
  <c r="B91" i="1"/>
  <c r="B99" i="1"/>
  <c r="B107" i="1"/>
  <c r="B115" i="1"/>
  <c r="B123" i="1"/>
  <c r="B131" i="1"/>
  <c r="B139" i="1"/>
  <c r="B147" i="1"/>
  <c r="B155" i="1"/>
  <c r="B163" i="1"/>
  <c r="B171" i="1"/>
  <c r="B179" i="1"/>
  <c r="B187" i="1"/>
  <c r="B195" i="1"/>
  <c r="B203" i="1"/>
  <c r="B211" i="1"/>
  <c r="B219" i="1"/>
  <c r="B227" i="1"/>
  <c r="B235" i="1"/>
  <c r="B243" i="1"/>
  <c r="B251" i="1"/>
  <c r="B259" i="1"/>
  <c r="B267" i="1"/>
  <c r="B275" i="1"/>
  <c r="B283" i="1"/>
  <c r="B4" i="1"/>
  <c r="B12" i="1"/>
  <c r="B20" i="1"/>
  <c r="B28" i="1"/>
  <c r="B36" i="1"/>
  <c r="B44" i="1"/>
  <c r="B52" i="1"/>
  <c r="B60" i="1"/>
  <c r="B68" i="1"/>
  <c r="B76" i="1"/>
  <c r="B84" i="1"/>
  <c r="B92" i="1"/>
  <c r="B100" i="1"/>
  <c r="B108" i="1"/>
  <c r="B116" i="1"/>
  <c r="B124" i="1"/>
  <c r="B132" i="1"/>
  <c r="B140" i="1"/>
  <c r="B148" i="1"/>
  <c r="B156" i="1"/>
  <c r="B164" i="1"/>
  <c r="B172" i="1"/>
  <c r="B180" i="1"/>
  <c r="B188" i="1"/>
  <c r="B196" i="1"/>
  <c r="B204" i="1"/>
  <c r="B212" i="1"/>
  <c r="B220" i="1"/>
  <c r="B228" i="1"/>
  <c r="B236" i="1"/>
  <c r="B244" i="1"/>
  <c r="B252" i="1"/>
  <c r="B260" i="1"/>
  <c r="B268" i="1"/>
  <c r="B276" i="1"/>
  <c r="B284" i="1"/>
  <c r="B5" i="1"/>
  <c r="B13" i="1"/>
  <c r="B21" i="1"/>
  <c r="B29" i="1"/>
  <c r="B37" i="1"/>
  <c r="B45" i="1"/>
  <c r="B53" i="1"/>
  <c r="B61" i="1"/>
  <c r="B69" i="1"/>
  <c r="B77" i="1"/>
  <c r="B85" i="1"/>
  <c r="B93" i="1"/>
  <c r="B101" i="1"/>
  <c r="B109" i="1"/>
  <c r="B117" i="1"/>
  <c r="B125" i="1"/>
  <c r="B133" i="1"/>
  <c r="B141" i="1"/>
  <c r="B149" i="1"/>
  <c r="B157" i="1"/>
  <c r="B165" i="1"/>
  <c r="B173" i="1"/>
  <c r="B181" i="1"/>
  <c r="B189" i="1"/>
  <c r="B197" i="1"/>
  <c r="B205" i="1"/>
  <c r="B213" i="1"/>
  <c r="B221" i="1"/>
  <c r="B229" i="1"/>
  <c r="B237" i="1"/>
  <c r="B245" i="1"/>
  <c r="B253" i="1"/>
  <c r="B261" i="1"/>
  <c r="B269" i="1"/>
  <c r="B277" i="1"/>
  <c r="B285" i="1"/>
  <c r="B6" i="1"/>
  <c r="B14" i="1"/>
  <c r="B22" i="1"/>
  <c r="B30" i="1"/>
  <c r="B38" i="1"/>
  <c r="B46" i="1"/>
  <c r="B54" i="1"/>
  <c r="B62" i="1"/>
  <c r="B70" i="1"/>
  <c r="B78" i="1"/>
  <c r="B86" i="1"/>
  <c r="B94" i="1"/>
  <c r="B102" i="1"/>
  <c r="B110" i="1"/>
  <c r="B118" i="1"/>
  <c r="B126" i="1"/>
  <c r="B134" i="1"/>
  <c r="B142" i="1"/>
  <c r="B150" i="1"/>
  <c r="B158" i="1"/>
  <c r="B166" i="1"/>
  <c r="B174" i="1"/>
  <c r="B182" i="1"/>
  <c r="B190" i="1"/>
  <c r="B198" i="1"/>
  <c r="B206" i="1"/>
  <c r="B214" i="1"/>
  <c r="B222" i="1"/>
  <c r="B230" i="1"/>
  <c r="B238" i="1"/>
  <c r="B246" i="1"/>
  <c r="B254" i="1"/>
  <c r="B262" i="1"/>
  <c r="B270" i="1"/>
  <c r="B278" i="1"/>
  <c r="B286" i="1"/>
  <c r="B7" i="1"/>
  <c r="B15" i="1"/>
  <c r="B23" i="1"/>
  <c r="B31" i="1"/>
  <c r="B39" i="1"/>
  <c r="B47" i="1"/>
  <c r="B55" i="1"/>
  <c r="B63" i="1"/>
  <c r="B71" i="1"/>
  <c r="B79" i="1"/>
  <c r="B87" i="1"/>
  <c r="B95" i="1"/>
  <c r="B103" i="1"/>
  <c r="B111" i="1"/>
  <c r="B119" i="1"/>
  <c r="B127" i="1"/>
  <c r="B135" i="1"/>
  <c r="B143" i="1"/>
  <c r="B151" i="1"/>
  <c r="B159" i="1"/>
  <c r="B167" i="1"/>
  <c r="B175" i="1"/>
  <c r="B183" i="1"/>
  <c r="B191" i="1"/>
  <c r="B199" i="1"/>
  <c r="B207" i="1"/>
  <c r="B215" i="1"/>
  <c r="B223" i="1"/>
  <c r="B231" i="1"/>
  <c r="B239" i="1"/>
  <c r="B247" i="1"/>
  <c r="B255" i="1"/>
  <c r="B263" i="1"/>
  <c r="B271" i="1"/>
  <c r="B279" i="1"/>
  <c r="B287" i="1"/>
  <c r="B8" i="1"/>
  <c r="B16" i="1"/>
  <c r="B24" i="1"/>
  <c r="B32" i="1"/>
  <c r="B40" i="1"/>
  <c r="B48" i="1"/>
  <c r="B56" i="1"/>
  <c r="B64" i="1"/>
  <c r="B72" i="1"/>
  <c r="B80" i="1"/>
  <c r="B88" i="1"/>
  <c r="B96" i="1"/>
  <c r="B104" i="1"/>
  <c r="B112" i="1"/>
  <c r="B120" i="1"/>
  <c r="B128" i="1"/>
  <c r="B136" i="1"/>
  <c r="B144" i="1"/>
  <c r="B152" i="1"/>
  <c r="B160" i="1"/>
  <c r="B168" i="1"/>
  <c r="B176" i="1"/>
  <c r="B184" i="1"/>
  <c r="B192" i="1"/>
  <c r="B200" i="1"/>
  <c r="B208" i="1"/>
  <c r="B216" i="1"/>
  <c r="B224" i="1"/>
  <c r="B232" i="1"/>
  <c r="B240" i="1"/>
  <c r="B248" i="1"/>
  <c r="B256" i="1"/>
  <c r="B264" i="1"/>
  <c r="B272" i="1"/>
  <c r="B280" i="1"/>
  <c r="B288" i="1"/>
  <c r="B9" i="1"/>
  <c r="B17" i="1"/>
  <c r="B25" i="1"/>
  <c r="B33" i="1"/>
  <c r="B41" i="1"/>
  <c r="B49" i="1"/>
  <c r="B57" i="1"/>
  <c r="B65" i="1"/>
  <c r="B73" i="1"/>
  <c r="B81" i="1"/>
  <c r="B89" i="1"/>
  <c r="B97" i="1"/>
  <c r="B105" i="1"/>
  <c r="B113" i="1"/>
  <c r="B121" i="1"/>
  <c r="B129" i="1"/>
  <c r="B137" i="1"/>
  <c r="B145" i="1"/>
  <c r="B153" i="1"/>
  <c r="B161" i="1"/>
  <c r="B169" i="1"/>
  <c r="B177" i="1"/>
  <c r="B185" i="1"/>
  <c r="B193" i="1"/>
  <c r="B201" i="1"/>
  <c r="B209" i="1"/>
  <c r="B217" i="1"/>
  <c r="B225" i="1"/>
  <c r="B233" i="1"/>
  <c r="B241" i="1"/>
  <c r="B249" i="1"/>
  <c r="B257" i="1"/>
  <c r="B265" i="1"/>
  <c r="B273" i="1"/>
  <c r="B281" i="1"/>
  <c r="B289" i="1"/>
  <c r="B10" i="1"/>
  <c r="B18" i="1"/>
  <c r="B26" i="1"/>
  <c r="B34" i="1"/>
  <c r="B42" i="1"/>
  <c r="B50" i="1"/>
  <c r="B58" i="1"/>
  <c r="B66" i="1"/>
  <c r="B74" i="1"/>
  <c r="B82" i="1"/>
  <c r="B90" i="1"/>
  <c r="B98" i="1"/>
  <c r="B106" i="1"/>
  <c r="B114" i="1"/>
  <c r="B122" i="1"/>
  <c r="B130" i="1"/>
  <c r="B138" i="1"/>
  <c r="B146" i="1"/>
  <c r="B154" i="1"/>
  <c r="B162" i="1"/>
  <c r="B170" i="1"/>
  <c r="B178" i="1"/>
  <c r="B186" i="1"/>
  <c r="B194" i="1"/>
  <c r="B202" i="1"/>
  <c r="B210" i="1"/>
  <c r="B218" i="1"/>
  <c r="B226" i="1"/>
  <c r="B234" i="1"/>
  <c r="B242" i="1"/>
  <c r="B250" i="1"/>
  <c r="B258" i="1"/>
  <c r="B266" i="1"/>
  <c r="B274" i="1"/>
  <c r="B282" i="1"/>
  <c r="B290" i="1"/>
  <c r="B2" i="1"/>
  <c r="R7" i="1"/>
  <c r="R159" i="1"/>
  <c r="R32" i="1"/>
  <c r="R41" i="1"/>
  <c r="R15" i="1"/>
  <c r="R175" i="1"/>
  <c r="R40" i="1"/>
  <c r="R49" i="1"/>
  <c r="R31" i="1"/>
  <c r="R199" i="1"/>
  <c r="R48" i="1"/>
  <c r="R57" i="1"/>
  <c r="R39" i="1"/>
  <c r="R239" i="1"/>
  <c r="R56" i="1"/>
  <c r="R65" i="1"/>
  <c r="R55" i="1"/>
  <c r="R263" i="1"/>
  <c r="R64" i="1"/>
  <c r="R73" i="1"/>
  <c r="R79" i="1"/>
  <c r="R8" i="1"/>
  <c r="R72" i="1"/>
  <c r="R81" i="1"/>
  <c r="R103" i="1"/>
  <c r="R16" i="1"/>
  <c r="R25" i="1"/>
  <c r="R89" i="1"/>
  <c r="R143" i="1"/>
  <c r="R24" i="1"/>
  <c r="R33" i="1"/>
  <c r="P291" i="1"/>
  <c r="Q291" i="1"/>
  <c r="K226" i="1" l="1"/>
  <c r="K138" i="1"/>
  <c r="I2" i="1"/>
  <c r="K2" i="1" s="1"/>
  <c r="H232" i="1"/>
  <c r="H224" i="1"/>
  <c r="H216" i="1"/>
  <c r="H208" i="1"/>
  <c r="H200" i="1"/>
  <c r="H192" i="1"/>
  <c r="H184" i="1"/>
  <c r="L284" i="1"/>
  <c r="M284" i="1" s="1"/>
  <c r="N284" i="1" s="1"/>
  <c r="O284" i="1" s="1"/>
  <c r="S284" i="1"/>
  <c r="L276" i="1"/>
  <c r="M276" i="1" s="1"/>
  <c r="S276" i="1"/>
  <c r="S268" i="1"/>
  <c r="L268" i="1"/>
  <c r="M268" i="1" s="1"/>
  <c r="L260" i="1"/>
  <c r="M260" i="1" s="1"/>
  <c r="S260" i="1"/>
  <c r="L252" i="1"/>
  <c r="M252" i="1" s="1"/>
  <c r="N252" i="1" s="1"/>
  <c r="O252" i="1" s="1"/>
  <c r="S252" i="1"/>
  <c r="S244" i="1"/>
  <c r="L244" i="1"/>
  <c r="M244" i="1" s="1"/>
  <c r="L236" i="1"/>
  <c r="M236" i="1" s="1"/>
  <c r="S236" i="1"/>
  <c r="S228" i="1"/>
  <c r="L228" i="1"/>
  <c r="M228" i="1" s="1"/>
  <c r="L220" i="1"/>
  <c r="M220" i="1" s="1"/>
  <c r="N220" i="1" s="1"/>
  <c r="O220" i="1" s="1"/>
  <c r="S220" i="1"/>
  <c r="L212" i="1"/>
  <c r="M212" i="1" s="1"/>
  <c r="S212" i="1"/>
  <c r="S204" i="1"/>
  <c r="L204" i="1"/>
  <c r="M204" i="1" s="1"/>
  <c r="L196" i="1"/>
  <c r="M196" i="1" s="1"/>
  <c r="S196" i="1"/>
  <c r="L188" i="1"/>
  <c r="M188" i="1" s="1"/>
  <c r="N188" i="1" s="1"/>
  <c r="O188" i="1" s="1"/>
  <c r="S188" i="1"/>
  <c r="S180" i="1"/>
  <c r="L180" i="1"/>
  <c r="M180" i="1" s="1"/>
  <c r="L172" i="1"/>
  <c r="M172" i="1" s="1"/>
  <c r="S172" i="1"/>
  <c r="S164" i="1"/>
  <c r="L164" i="1"/>
  <c r="M164" i="1" s="1"/>
  <c r="L156" i="1"/>
  <c r="M156" i="1" s="1"/>
  <c r="N156" i="1" s="1"/>
  <c r="O156" i="1" s="1"/>
  <c r="S156" i="1"/>
  <c r="S148" i="1"/>
  <c r="L148" i="1"/>
  <c r="M148" i="1" s="1"/>
  <c r="L140" i="1"/>
  <c r="M140" i="1" s="1"/>
  <c r="S140" i="1"/>
  <c r="S132" i="1"/>
  <c r="L132" i="1"/>
  <c r="M132" i="1" s="1"/>
  <c r="S124" i="1"/>
  <c r="L124" i="1"/>
  <c r="M124" i="1" s="1"/>
  <c r="S116" i="1"/>
  <c r="L116" i="1"/>
  <c r="M116" i="1" s="1"/>
  <c r="S108" i="1"/>
  <c r="L108" i="1"/>
  <c r="M108" i="1" s="1"/>
  <c r="S100" i="1"/>
  <c r="L100" i="1"/>
  <c r="M100" i="1" s="1"/>
  <c r="S92" i="1"/>
  <c r="L92" i="1"/>
  <c r="M92" i="1" s="1"/>
  <c r="S84" i="1"/>
  <c r="L84" i="1"/>
  <c r="M84" i="1" s="1"/>
  <c r="S76" i="1"/>
  <c r="L76" i="1"/>
  <c r="M76" i="1" s="1"/>
  <c r="S68" i="1"/>
  <c r="L68" i="1"/>
  <c r="M68" i="1" s="1"/>
  <c r="S60" i="1"/>
  <c r="L60" i="1"/>
  <c r="M60" i="1" s="1"/>
  <c r="S52" i="1"/>
  <c r="L52" i="1"/>
  <c r="M52" i="1" s="1"/>
  <c r="S44" i="1"/>
  <c r="L44" i="1"/>
  <c r="M44" i="1" s="1"/>
  <c r="S36" i="1"/>
  <c r="L36" i="1"/>
  <c r="M36" i="1" s="1"/>
  <c r="S28" i="1"/>
  <c r="L28" i="1"/>
  <c r="M28" i="1" s="1"/>
  <c r="S2" i="1"/>
  <c r="L2" i="1"/>
  <c r="S283" i="1"/>
  <c r="L283" i="1"/>
  <c r="M283" i="1" s="1"/>
  <c r="S275" i="1"/>
  <c r="L275" i="1"/>
  <c r="M275" i="1" s="1"/>
  <c r="S267" i="1"/>
  <c r="L267" i="1"/>
  <c r="M267" i="1" s="1"/>
  <c r="S259" i="1"/>
  <c r="L259" i="1"/>
  <c r="M259" i="1" s="1"/>
  <c r="S251" i="1"/>
  <c r="L251" i="1"/>
  <c r="M251" i="1" s="1"/>
  <c r="S243" i="1"/>
  <c r="L243" i="1"/>
  <c r="M243" i="1" s="1"/>
  <c r="S235" i="1"/>
  <c r="L235" i="1"/>
  <c r="M235" i="1" s="1"/>
  <c r="S227" i="1"/>
  <c r="L227" i="1"/>
  <c r="M227" i="1" s="1"/>
  <c r="S219" i="1"/>
  <c r="L219" i="1"/>
  <c r="M219" i="1" s="1"/>
  <c r="S211" i="1"/>
  <c r="L211" i="1"/>
  <c r="M211" i="1" s="1"/>
  <c r="S203" i="1"/>
  <c r="L203" i="1"/>
  <c r="M203" i="1" s="1"/>
  <c r="S195" i="1"/>
  <c r="L195" i="1"/>
  <c r="M195" i="1" s="1"/>
  <c r="S187" i="1"/>
  <c r="L187" i="1"/>
  <c r="M187" i="1" s="1"/>
  <c r="S179" i="1"/>
  <c r="L179" i="1"/>
  <c r="M179" i="1" s="1"/>
  <c r="S171" i="1"/>
  <c r="L171" i="1"/>
  <c r="M171" i="1" s="1"/>
  <c r="S163" i="1"/>
  <c r="L163" i="1"/>
  <c r="M163" i="1" s="1"/>
  <c r="S155" i="1"/>
  <c r="L155" i="1"/>
  <c r="M155" i="1" s="1"/>
  <c r="S147" i="1"/>
  <c r="L147" i="1"/>
  <c r="M147" i="1" s="1"/>
  <c r="S139" i="1"/>
  <c r="L139" i="1"/>
  <c r="M139" i="1" s="1"/>
  <c r="S131" i="1"/>
  <c r="L131" i="1"/>
  <c r="M131" i="1" s="1"/>
  <c r="S123" i="1"/>
  <c r="L123" i="1"/>
  <c r="M123" i="1" s="1"/>
  <c r="S115" i="1"/>
  <c r="L115" i="1"/>
  <c r="M115" i="1" s="1"/>
  <c r="S107" i="1"/>
  <c r="L107" i="1"/>
  <c r="M107" i="1" s="1"/>
  <c r="S99" i="1"/>
  <c r="L99" i="1"/>
  <c r="M99" i="1" s="1"/>
  <c r="S91" i="1"/>
  <c r="L91" i="1"/>
  <c r="M91" i="1" s="1"/>
  <c r="S83" i="1"/>
  <c r="L83" i="1"/>
  <c r="M83" i="1" s="1"/>
  <c r="S290" i="1"/>
  <c r="L290" i="1"/>
  <c r="M290" i="1" s="1"/>
  <c r="S282" i="1"/>
  <c r="L282" i="1"/>
  <c r="M282" i="1" s="1"/>
  <c r="S274" i="1"/>
  <c r="L274" i="1"/>
  <c r="M274" i="1" s="1"/>
  <c r="S266" i="1"/>
  <c r="L266" i="1"/>
  <c r="M266" i="1" s="1"/>
  <c r="S258" i="1"/>
  <c r="L258" i="1"/>
  <c r="M258" i="1" s="1"/>
  <c r="S250" i="1"/>
  <c r="L250" i="1"/>
  <c r="M250" i="1" s="1"/>
  <c r="S242" i="1"/>
  <c r="L242" i="1"/>
  <c r="M242" i="1" s="1"/>
  <c r="S234" i="1"/>
  <c r="L234" i="1"/>
  <c r="M234" i="1" s="1"/>
  <c r="S226" i="1"/>
  <c r="L226" i="1"/>
  <c r="M226" i="1" s="1"/>
  <c r="S218" i="1"/>
  <c r="L218" i="1"/>
  <c r="M218" i="1" s="1"/>
  <c r="S210" i="1"/>
  <c r="L210" i="1"/>
  <c r="M210" i="1" s="1"/>
  <c r="S202" i="1"/>
  <c r="L202" i="1"/>
  <c r="M202" i="1" s="1"/>
  <c r="S194" i="1"/>
  <c r="L194" i="1"/>
  <c r="M194" i="1" s="1"/>
  <c r="S186" i="1"/>
  <c r="L186" i="1"/>
  <c r="M186" i="1" s="1"/>
  <c r="S178" i="1"/>
  <c r="L178" i="1"/>
  <c r="M178" i="1" s="1"/>
  <c r="S170" i="1"/>
  <c r="L170" i="1"/>
  <c r="M170" i="1" s="1"/>
  <c r="S162" i="1"/>
  <c r="L162" i="1"/>
  <c r="M162" i="1" s="1"/>
  <c r="S154" i="1"/>
  <c r="L154" i="1"/>
  <c r="M154" i="1" s="1"/>
  <c r="S146" i="1"/>
  <c r="L146" i="1"/>
  <c r="M146" i="1" s="1"/>
  <c r="S138" i="1"/>
  <c r="L138" i="1"/>
  <c r="M138" i="1" s="1"/>
  <c r="S130" i="1"/>
  <c r="L130" i="1"/>
  <c r="M130" i="1" s="1"/>
  <c r="S122" i="1"/>
  <c r="L122" i="1"/>
  <c r="M122" i="1" s="1"/>
  <c r="S114" i="1"/>
  <c r="L114" i="1"/>
  <c r="M114" i="1" s="1"/>
  <c r="S106" i="1"/>
  <c r="L106" i="1"/>
  <c r="M106" i="1" s="1"/>
  <c r="S98" i="1"/>
  <c r="L98" i="1"/>
  <c r="M98" i="1" s="1"/>
  <c r="S90" i="1"/>
  <c r="L90" i="1"/>
  <c r="M90" i="1" s="1"/>
  <c r="S82" i="1"/>
  <c r="L82" i="1"/>
  <c r="M82" i="1" s="1"/>
  <c r="S74" i="1"/>
  <c r="L74" i="1"/>
  <c r="M74" i="1" s="1"/>
  <c r="S66" i="1"/>
  <c r="L66" i="1"/>
  <c r="M66" i="1" s="1"/>
  <c r="S58" i="1"/>
  <c r="L58" i="1"/>
  <c r="M58" i="1" s="1"/>
  <c r="S50" i="1"/>
  <c r="L50" i="1"/>
  <c r="M50" i="1" s="1"/>
  <c r="S42" i="1"/>
  <c r="L42" i="1"/>
  <c r="M42" i="1" s="1"/>
  <c r="S34" i="1"/>
  <c r="L34" i="1"/>
  <c r="M34" i="1" s="1"/>
  <c r="S26" i="1"/>
  <c r="L26" i="1"/>
  <c r="M26" i="1" s="1"/>
  <c r="S289" i="1"/>
  <c r="L289" i="1"/>
  <c r="M289" i="1" s="1"/>
  <c r="S281" i="1"/>
  <c r="L281" i="1"/>
  <c r="M281" i="1" s="1"/>
  <c r="S273" i="1"/>
  <c r="L273" i="1"/>
  <c r="M273" i="1" s="1"/>
  <c r="S265" i="1"/>
  <c r="L265" i="1"/>
  <c r="M265" i="1" s="1"/>
  <c r="S257" i="1"/>
  <c r="L257" i="1"/>
  <c r="M257" i="1" s="1"/>
  <c r="S249" i="1"/>
  <c r="L249" i="1"/>
  <c r="M249" i="1" s="1"/>
  <c r="S241" i="1"/>
  <c r="L241" i="1"/>
  <c r="M241" i="1" s="1"/>
  <c r="S233" i="1"/>
  <c r="L233" i="1"/>
  <c r="M233" i="1" s="1"/>
  <c r="S225" i="1"/>
  <c r="L225" i="1"/>
  <c r="M225" i="1" s="1"/>
  <c r="S217" i="1"/>
  <c r="L217" i="1"/>
  <c r="M217" i="1" s="1"/>
  <c r="S209" i="1"/>
  <c r="L209" i="1"/>
  <c r="M209" i="1" s="1"/>
  <c r="S201" i="1"/>
  <c r="L201" i="1"/>
  <c r="M201" i="1" s="1"/>
  <c r="S193" i="1"/>
  <c r="L193" i="1"/>
  <c r="M193" i="1" s="1"/>
  <c r="S185" i="1"/>
  <c r="L185" i="1"/>
  <c r="M185" i="1" s="1"/>
  <c r="S177" i="1"/>
  <c r="L177" i="1"/>
  <c r="M177" i="1" s="1"/>
  <c r="S169" i="1"/>
  <c r="L169" i="1"/>
  <c r="M169" i="1" s="1"/>
  <c r="S161" i="1"/>
  <c r="L161" i="1"/>
  <c r="M161" i="1" s="1"/>
  <c r="S153" i="1"/>
  <c r="L153" i="1"/>
  <c r="M153" i="1" s="1"/>
  <c r="S145" i="1"/>
  <c r="L145" i="1"/>
  <c r="M145" i="1" s="1"/>
  <c r="S137" i="1"/>
  <c r="L137" i="1"/>
  <c r="M137" i="1" s="1"/>
  <c r="S129" i="1"/>
  <c r="L129" i="1"/>
  <c r="M129" i="1" s="1"/>
  <c r="S121" i="1"/>
  <c r="L121" i="1"/>
  <c r="M121" i="1" s="1"/>
  <c r="S113" i="1"/>
  <c r="L113" i="1"/>
  <c r="M113" i="1" s="1"/>
  <c r="S105" i="1"/>
  <c r="L105" i="1"/>
  <c r="M105" i="1" s="1"/>
  <c r="L97" i="1"/>
  <c r="M97" i="1" s="1"/>
  <c r="N97" i="1" s="1"/>
  <c r="O97" i="1" s="1"/>
  <c r="S97" i="1"/>
  <c r="S288" i="1"/>
  <c r="L288" i="1"/>
  <c r="M288" i="1" s="1"/>
  <c r="S280" i="1"/>
  <c r="L280" i="1"/>
  <c r="M280" i="1" s="1"/>
  <c r="S272" i="1"/>
  <c r="L272" i="1"/>
  <c r="M272" i="1" s="1"/>
  <c r="L264" i="1"/>
  <c r="M264" i="1" s="1"/>
  <c r="S264" i="1"/>
  <c r="S256" i="1"/>
  <c r="L256" i="1"/>
  <c r="M256" i="1" s="1"/>
  <c r="S248" i="1"/>
  <c r="L248" i="1"/>
  <c r="M248" i="1" s="1"/>
  <c r="S240" i="1"/>
  <c r="L240" i="1"/>
  <c r="M240" i="1" s="1"/>
  <c r="S232" i="1"/>
  <c r="L232" i="1"/>
  <c r="M232" i="1" s="1"/>
  <c r="S224" i="1"/>
  <c r="L224" i="1"/>
  <c r="M224" i="1" s="1"/>
  <c r="S216" i="1"/>
  <c r="L216" i="1"/>
  <c r="M216" i="1" s="1"/>
  <c r="S208" i="1"/>
  <c r="L208" i="1"/>
  <c r="M208" i="1" s="1"/>
  <c r="L200" i="1"/>
  <c r="M200" i="1" s="1"/>
  <c r="N200" i="1" s="1"/>
  <c r="O200" i="1" s="1"/>
  <c r="S200" i="1"/>
  <c r="S192" i="1"/>
  <c r="L192" i="1"/>
  <c r="M192" i="1" s="1"/>
  <c r="S184" i="1"/>
  <c r="L184" i="1"/>
  <c r="M184" i="1" s="1"/>
  <c r="S176" i="1"/>
  <c r="L176" i="1"/>
  <c r="M176" i="1" s="1"/>
  <c r="S168" i="1"/>
  <c r="L168" i="1"/>
  <c r="M168" i="1" s="1"/>
  <c r="S160" i="1"/>
  <c r="L160" i="1"/>
  <c r="M160" i="1" s="1"/>
  <c r="N160" i="1" s="1"/>
  <c r="O160" i="1" s="1"/>
  <c r="S152" i="1"/>
  <c r="L152" i="1"/>
  <c r="M152" i="1" s="1"/>
  <c r="S144" i="1"/>
  <c r="L144" i="1"/>
  <c r="M144" i="1" s="1"/>
  <c r="S136" i="1"/>
  <c r="L136" i="1"/>
  <c r="M136" i="1" s="1"/>
  <c r="S128" i="1"/>
  <c r="L128" i="1"/>
  <c r="M128" i="1" s="1"/>
  <c r="S120" i="1"/>
  <c r="L120" i="1"/>
  <c r="M120" i="1" s="1"/>
  <c r="S112" i="1"/>
  <c r="L112" i="1"/>
  <c r="M112" i="1" s="1"/>
  <c r="S104" i="1"/>
  <c r="L104" i="1"/>
  <c r="M104" i="1" s="1"/>
  <c r="L96" i="1"/>
  <c r="M96" i="1" s="1"/>
  <c r="N96" i="1" s="1"/>
  <c r="O96" i="1" s="1"/>
  <c r="S96" i="1"/>
  <c r="L88" i="1"/>
  <c r="M88" i="1" s="1"/>
  <c r="S88" i="1"/>
  <c r="L80" i="1"/>
  <c r="M80" i="1" s="1"/>
  <c r="S80" i="1"/>
  <c r="S286" i="1"/>
  <c r="L286" i="1"/>
  <c r="M286" i="1" s="1"/>
  <c r="L278" i="1"/>
  <c r="M278" i="1" s="1"/>
  <c r="N278" i="1" s="1"/>
  <c r="O278" i="1" s="1"/>
  <c r="S278" i="1"/>
  <c r="S270" i="1"/>
  <c r="L270" i="1"/>
  <c r="M270" i="1" s="1"/>
  <c r="N270" i="1" s="1"/>
  <c r="O270" i="1" s="1"/>
  <c r="L262" i="1"/>
  <c r="M262" i="1" s="1"/>
  <c r="N262" i="1" s="1"/>
  <c r="O262" i="1" s="1"/>
  <c r="S262" i="1"/>
  <c r="S254" i="1"/>
  <c r="L254" i="1"/>
  <c r="M254" i="1" s="1"/>
  <c r="S246" i="1"/>
  <c r="L246" i="1"/>
  <c r="M246" i="1" s="1"/>
  <c r="L238" i="1"/>
  <c r="M238" i="1" s="1"/>
  <c r="N238" i="1" s="1"/>
  <c r="O238" i="1" s="1"/>
  <c r="S238" i="1"/>
  <c r="S230" i="1"/>
  <c r="L230" i="1"/>
  <c r="M230" i="1" s="1"/>
  <c r="S222" i="1"/>
  <c r="L222" i="1"/>
  <c r="M222" i="1" s="1"/>
  <c r="L214" i="1"/>
  <c r="M214" i="1" s="1"/>
  <c r="N214" i="1" s="1"/>
  <c r="O214" i="1" s="1"/>
  <c r="S214" i="1"/>
  <c r="S206" i="1"/>
  <c r="L206" i="1"/>
  <c r="M206" i="1" s="1"/>
  <c r="L198" i="1"/>
  <c r="M198" i="1" s="1"/>
  <c r="N198" i="1" s="1"/>
  <c r="O198" i="1" s="1"/>
  <c r="S198" i="1"/>
  <c r="S190" i="1"/>
  <c r="L190" i="1"/>
  <c r="M190" i="1" s="1"/>
  <c r="S182" i="1"/>
  <c r="L182" i="1"/>
  <c r="M182" i="1" s="1"/>
  <c r="S174" i="1"/>
  <c r="L174" i="1"/>
  <c r="M174" i="1" s="1"/>
  <c r="N174" i="1" s="1"/>
  <c r="O174" i="1" s="1"/>
  <c r="S166" i="1"/>
  <c r="L166" i="1"/>
  <c r="M166" i="1" s="1"/>
  <c r="S158" i="1"/>
  <c r="L158" i="1"/>
  <c r="M158" i="1" s="1"/>
  <c r="N158" i="1" s="1"/>
  <c r="O158" i="1" s="1"/>
  <c r="S150" i="1"/>
  <c r="L150" i="1"/>
  <c r="M150" i="1" s="1"/>
  <c r="S142" i="1"/>
  <c r="L142" i="1"/>
  <c r="M142" i="1" s="1"/>
  <c r="S134" i="1"/>
  <c r="L134" i="1"/>
  <c r="M134" i="1" s="1"/>
  <c r="N134" i="1" s="1"/>
  <c r="O134" i="1" s="1"/>
  <c r="S126" i="1"/>
  <c r="L126" i="1"/>
  <c r="M126" i="1" s="1"/>
  <c r="S118" i="1"/>
  <c r="L118" i="1"/>
  <c r="M118" i="1" s="1"/>
  <c r="S110" i="1"/>
  <c r="L110" i="1"/>
  <c r="M110" i="1" s="1"/>
  <c r="S102" i="1"/>
  <c r="L102" i="1"/>
  <c r="M102" i="1" s="1"/>
  <c r="S94" i="1"/>
  <c r="L94" i="1"/>
  <c r="M94" i="1" s="1"/>
  <c r="N94" i="1" s="1"/>
  <c r="O94" i="1" s="1"/>
  <c r="S86" i="1"/>
  <c r="L86" i="1"/>
  <c r="M86" i="1" s="1"/>
  <c r="N86" i="1" s="1"/>
  <c r="O86" i="1" s="1"/>
  <c r="S78" i="1"/>
  <c r="L78" i="1"/>
  <c r="M78" i="1" s="1"/>
  <c r="S70" i="1"/>
  <c r="L70" i="1"/>
  <c r="M70" i="1" s="1"/>
  <c r="S62" i="1"/>
  <c r="L62" i="1"/>
  <c r="M62" i="1" s="1"/>
  <c r="S54" i="1"/>
  <c r="L54" i="1"/>
  <c r="M54" i="1" s="1"/>
  <c r="S46" i="1"/>
  <c r="L46" i="1"/>
  <c r="M46" i="1" s="1"/>
  <c r="S38" i="1"/>
  <c r="L38" i="1"/>
  <c r="M38" i="1" s="1"/>
  <c r="N38" i="1" s="1"/>
  <c r="O38" i="1" s="1"/>
  <c r="S30" i="1"/>
  <c r="L30" i="1"/>
  <c r="M30" i="1" s="1"/>
  <c r="S285" i="1"/>
  <c r="L285" i="1"/>
  <c r="M285" i="1" s="1"/>
  <c r="N285" i="1" s="1"/>
  <c r="O285" i="1" s="1"/>
  <c r="S277" i="1"/>
  <c r="L277" i="1"/>
  <c r="M277" i="1" s="1"/>
  <c r="N277" i="1" s="1"/>
  <c r="O277" i="1" s="1"/>
  <c r="S269" i="1"/>
  <c r="L269" i="1"/>
  <c r="M269" i="1" s="1"/>
  <c r="S261" i="1"/>
  <c r="L261" i="1"/>
  <c r="M261" i="1" s="1"/>
  <c r="S253" i="1"/>
  <c r="L253" i="1"/>
  <c r="M253" i="1" s="1"/>
  <c r="S245" i="1"/>
  <c r="L245" i="1"/>
  <c r="M245" i="1" s="1"/>
  <c r="S237" i="1"/>
  <c r="L237" i="1"/>
  <c r="M237" i="1" s="1"/>
  <c r="S229" i="1"/>
  <c r="L229" i="1"/>
  <c r="M229" i="1" s="1"/>
  <c r="S221" i="1"/>
  <c r="L221" i="1"/>
  <c r="M221" i="1" s="1"/>
  <c r="N221" i="1" s="1"/>
  <c r="O221" i="1" s="1"/>
  <c r="S213" i="1"/>
  <c r="L213" i="1"/>
  <c r="M213" i="1" s="1"/>
  <c r="N213" i="1" s="1"/>
  <c r="O213" i="1" s="1"/>
  <c r="S205" i="1"/>
  <c r="L205" i="1"/>
  <c r="M205" i="1" s="1"/>
  <c r="S197" i="1"/>
  <c r="L197" i="1"/>
  <c r="M197" i="1" s="1"/>
  <c r="S189" i="1"/>
  <c r="L189" i="1"/>
  <c r="M189" i="1" s="1"/>
  <c r="N189" i="1" s="1"/>
  <c r="O189" i="1" s="1"/>
  <c r="S181" i="1"/>
  <c r="L181" i="1"/>
  <c r="M181" i="1" s="1"/>
  <c r="S173" i="1"/>
  <c r="L173" i="1"/>
  <c r="M173" i="1" s="1"/>
  <c r="S165" i="1"/>
  <c r="L165" i="1"/>
  <c r="M165" i="1" s="1"/>
  <c r="S157" i="1"/>
  <c r="L157" i="1"/>
  <c r="M157" i="1" s="1"/>
  <c r="S149" i="1"/>
  <c r="L149" i="1"/>
  <c r="M149" i="1" s="1"/>
  <c r="S141" i="1"/>
  <c r="L141" i="1"/>
  <c r="M141" i="1" s="1"/>
  <c r="N141" i="1" s="1"/>
  <c r="O141" i="1" s="1"/>
  <c r="S133" i="1"/>
  <c r="L133" i="1"/>
  <c r="M133" i="1" s="1"/>
  <c r="S125" i="1"/>
  <c r="L125" i="1"/>
  <c r="M125" i="1" s="1"/>
  <c r="N125" i="1" s="1"/>
  <c r="O125" i="1" s="1"/>
  <c r="S117" i="1"/>
  <c r="L117" i="1"/>
  <c r="M117" i="1" s="1"/>
  <c r="S109" i="1"/>
  <c r="L109" i="1"/>
  <c r="M109" i="1" s="1"/>
  <c r="S101" i="1"/>
  <c r="L101" i="1"/>
  <c r="M101" i="1" s="1"/>
  <c r="S93" i="1"/>
  <c r="L93" i="1"/>
  <c r="M93" i="1" s="1"/>
  <c r="N93" i="1" s="1"/>
  <c r="O93" i="1" s="1"/>
  <c r="S85" i="1"/>
  <c r="L85" i="1"/>
  <c r="M85" i="1" s="1"/>
  <c r="S77" i="1"/>
  <c r="L77" i="1"/>
  <c r="M77" i="1" s="1"/>
  <c r="S69" i="1"/>
  <c r="L69" i="1"/>
  <c r="M69" i="1" s="1"/>
  <c r="N69" i="1" s="1"/>
  <c r="O69" i="1" s="1"/>
  <c r="S61" i="1"/>
  <c r="L61" i="1"/>
  <c r="M61" i="1" s="1"/>
  <c r="S53" i="1"/>
  <c r="L53" i="1"/>
  <c r="M53" i="1" s="1"/>
  <c r="S45" i="1"/>
  <c r="L45" i="1"/>
  <c r="M45" i="1" s="1"/>
  <c r="S37" i="1"/>
  <c r="L37" i="1"/>
  <c r="M37" i="1" s="1"/>
  <c r="S29" i="1"/>
  <c r="L29" i="1"/>
  <c r="M29" i="1" s="1"/>
  <c r="S21" i="1"/>
  <c r="L21" i="1"/>
  <c r="M21" i="1" s="1"/>
  <c r="S59" i="1"/>
  <c r="L59" i="1"/>
  <c r="M59" i="1" s="1"/>
  <c r="S51" i="1"/>
  <c r="L51" i="1"/>
  <c r="M51" i="1" s="1"/>
  <c r="N51" i="1" s="1"/>
  <c r="O51" i="1" s="1"/>
  <c r="S43" i="1"/>
  <c r="L43" i="1"/>
  <c r="M43" i="1" s="1"/>
  <c r="N43" i="1" s="1"/>
  <c r="O43" i="1" s="1"/>
  <c r="S35" i="1"/>
  <c r="L35" i="1"/>
  <c r="M35" i="1" s="1"/>
  <c r="S27" i="1"/>
  <c r="L27" i="1"/>
  <c r="M27" i="1" s="1"/>
  <c r="S19" i="1"/>
  <c r="L19" i="1"/>
  <c r="M19" i="1" s="1"/>
  <c r="S11" i="1"/>
  <c r="L11" i="1"/>
  <c r="M11" i="1" s="1"/>
  <c r="N11" i="1" s="1"/>
  <c r="O11" i="1" s="1"/>
  <c r="S3" i="1"/>
  <c r="L3" i="1"/>
  <c r="M3" i="1" s="1"/>
  <c r="L95" i="1"/>
  <c r="M95" i="1" s="1"/>
  <c r="N95" i="1" s="1"/>
  <c r="O95" i="1" s="1"/>
  <c r="L75" i="1"/>
  <c r="M75" i="1" s="1"/>
  <c r="N75" i="1" s="1"/>
  <c r="O75" i="1" s="1"/>
  <c r="L63" i="1"/>
  <c r="M63" i="1" s="1"/>
  <c r="N63" i="1" s="1"/>
  <c r="O63" i="1" s="1"/>
  <c r="L13" i="1"/>
  <c r="M13" i="1" s="1"/>
  <c r="N13" i="1" s="1"/>
  <c r="O13" i="1" s="1"/>
  <c r="S239" i="1"/>
  <c r="S175" i="1"/>
  <c r="S159" i="1"/>
  <c r="S143" i="1"/>
  <c r="S103" i="1"/>
  <c r="S57" i="1"/>
  <c r="S39" i="1"/>
  <c r="S15" i="1"/>
  <c r="L23" i="1"/>
  <c r="M23" i="1" s="1"/>
  <c r="L12" i="1"/>
  <c r="M12" i="1" s="1"/>
  <c r="N12" i="1" s="1"/>
  <c r="O12" i="1" s="1"/>
  <c r="S263" i="1"/>
  <c r="S199" i="1"/>
  <c r="S79" i="1"/>
  <c r="S56" i="1"/>
  <c r="S33" i="1"/>
  <c r="S8" i="1"/>
  <c r="S17" i="1"/>
  <c r="L17" i="1"/>
  <c r="M17" i="1" s="1"/>
  <c r="N17" i="1" s="1"/>
  <c r="O17" i="1" s="1"/>
  <c r="S9" i="1"/>
  <c r="L9" i="1"/>
  <c r="M9" i="1" s="1"/>
  <c r="L287" i="1"/>
  <c r="M287" i="1" s="1"/>
  <c r="N287" i="1" s="1"/>
  <c r="O287" i="1" s="1"/>
  <c r="L279" i="1"/>
  <c r="M279" i="1" s="1"/>
  <c r="L271" i="1"/>
  <c r="M271" i="1" s="1"/>
  <c r="N271" i="1" s="1"/>
  <c r="O271" i="1" s="1"/>
  <c r="L255" i="1"/>
  <c r="M255" i="1" s="1"/>
  <c r="N255" i="1" s="1"/>
  <c r="O255" i="1" s="1"/>
  <c r="L247" i="1"/>
  <c r="M247" i="1" s="1"/>
  <c r="N247" i="1" s="1"/>
  <c r="O247" i="1" s="1"/>
  <c r="L231" i="1"/>
  <c r="M231" i="1" s="1"/>
  <c r="L223" i="1"/>
  <c r="M223" i="1" s="1"/>
  <c r="N223" i="1" s="1"/>
  <c r="O223" i="1" s="1"/>
  <c r="L215" i="1"/>
  <c r="M215" i="1" s="1"/>
  <c r="N215" i="1" s="1"/>
  <c r="O215" i="1" s="1"/>
  <c r="L207" i="1"/>
  <c r="M207" i="1" s="1"/>
  <c r="N207" i="1" s="1"/>
  <c r="O207" i="1" s="1"/>
  <c r="L191" i="1"/>
  <c r="M191" i="1" s="1"/>
  <c r="L183" i="1"/>
  <c r="M183" i="1" s="1"/>
  <c r="N183" i="1" s="1"/>
  <c r="O183" i="1" s="1"/>
  <c r="L167" i="1"/>
  <c r="M167" i="1" s="1"/>
  <c r="L151" i="1"/>
  <c r="M151" i="1" s="1"/>
  <c r="L135" i="1"/>
  <c r="M135" i="1" s="1"/>
  <c r="L127" i="1"/>
  <c r="M127" i="1" s="1"/>
  <c r="N127" i="1" s="1"/>
  <c r="O127" i="1" s="1"/>
  <c r="L119" i="1"/>
  <c r="M119" i="1" s="1"/>
  <c r="N119" i="1" s="1"/>
  <c r="O119" i="1" s="1"/>
  <c r="L111" i="1"/>
  <c r="M111" i="1" s="1"/>
  <c r="N111" i="1" s="1"/>
  <c r="O111" i="1" s="1"/>
  <c r="L71" i="1"/>
  <c r="M71" i="1" s="1"/>
  <c r="L47" i="1"/>
  <c r="M47" i="1" s="1"/>
  <c r="N47" i="1" s="1"/>
  <c r="O47" i="1" s="1"/>
  <c r="L22" i="1"/>
  <c r="M22" i="1" s="1"/>
  <c r="L10" i="1"/>
  <c r="M10" i="1" s="1"/>
  <c r="S73" i="1"/>
  <c r="S55" i="1"/>
  <c r="S32" i="1"/>
  <c r="S7" i="1"/>
  <c r="S72" i="1"/>
  <c r="S49" i="1"/>
  <c r="S31" i="1"/>
  <c r="H289" i="1"/>
  <c r="H281" i="1"/>
  <c r="H273" i="1"/>
  <c r="H265" i="1"/>
  <c r="H257" i="1"/>
  <c r="H249" i="1"/>
  <c r="L20" i="1"/>
  <c r="M20" i="1" s="1"/>
  <c r="N20" i="1" s="1"/>
  <c r="O20" i="1" s="1"/>
  <c r="L6" i="1"/>
  <c r="S89" i="1"/>
  <c r="S48" i="1"/>
  <c r="S25" i="1"/>
  <c r="H288" i="1"/>
  <c r="H280" i="1"/>
  <c r="H272" i="1"/>
  <c r="H264" i="1"/>
  <c r="H256" i="1"/>
  <c r="H248" i="1"/>
  <c r="H240" i="1"/>
  <c r="L18" i="1"/>
  <c r="M18" i="1" s="1"/>
  <c r="N18" i="1" s="1"/>
  <c r="O18" i="1" s="1"/>
  <c r="L5" i="1"/>
  <c r="M5" i="1" s="1"/>
  <c r="N5" i="1" s="1"/>
  <c r="O5" i="1" s="1"/>
  <c r="S65" i="1"/>
  <c r="S24" i="1"/>
  <c r="L87" i="1"/>
  <c r="M87" i="1" s="1"/>
  <c r="N87" i="1" s="1"/>
  <c r="O87" i="1" s="1"/>
  <c r="L67" i="1"/>
  <c r="M67" i="1" s="1"/>
  <c r="L4" i="1"/>
  <c r="M4" i="1" s="1"/>
  <c r="S64" i="1"/>
  <c r="S41" i="1"/>
  <c r="L14" i="1"/>
  <c r="S81" i="1"/>
  <c r="S40" i="1"/>
  <c r="S16" i="1"/>
  <c r="M14" i="1"/>
  <c r="N14" i="1" s="1"/>
  <c r="O14" i="1" s="1"/>
  <c r="M6" i="1"/>
  <c r="N6" i="1" s="1"/>
  <c r="O6" i="1" s="1"/>
  <c r="N71" i="1"/>
  <c r="O71" i="1" s="1"/>
  <c r="N85" i="1"/>
  <c r="O85" i="1" s="1"/>
  <c r="O25" i="1"/>
  <c r="N89" i="1"/>
  <c r="C4" i="1"/>
  <c r="C12" i="1"/>
  <c r="C20" i="1"/>
  <c r="C28" i="1"/>
  <c r="C36" i="1"/>
  <c r="C44" i="1"/>
  <c r="C52" i="1"/>
  <c r="C60" i="1"/>
  <c r="C68" i="1"/>
  <c r="C76" i="1"/>
  <c r="C84" i="1"/>
  <c r="C92" i="1"/>
  <c r="C100" i="1"/>
  <c r="C108" i="1"/>
  <c r="C116" i="1"/>
  <c r="C124" i="1"/>
  <c r="C132" i="1"/>
  <c r="C140" i="1"/>
  <c r="C148" i="1"/>
  <c r="C156" i="1"/>
  <c r="C164" i="1"/>
  <c r="C172" i="1"/>
  <c r="C180" i="1"/>
  <c r="C188" i="1"/>
  <c r="C196" i="1"/>
  <c r="C204" i="1"/>
  <c r="C212" i="1"/>
  <c r="C220" i="1"/>
  <c r="C228" i="1"/>
  <c r="C236" i="1"/>
  <c r="C244" i="1"/>
  <c r="C252" i="1"/>
  <c r="C260" i="1"/>
  <c r="C268" i="1"/>
  <c r="C276" i="1"/>
  <c r="C284" i="1"/>
  <c r="C5" i="1"/>
  <c r="C13" i="1"/>
  <c r="C21" i="1"/>
  <c r="C29" i="1"/>
  <c r="C37" i="1"/>
  <c r="C45" i="1"/>
  <c r="C53" i="1"/>
  <c r="C61" i="1"/>
  <c r="C69" i="1"/>
  <c r="C77" i="1"/>
  <c r="C85" i="1"/>
  <c r="C93" i="1"/>
  <c r="C101" i="1"/>
  <c r="C109" i="1"/>
  <c r="C117" i="1"/>
  <c r="C125" i="1"/>
  <c r="C133" i="1"/>
  <c r="C141" i="1"/>
  <c r="C149" i="1"/>
  <c r="C157" i="1"/>
  <c r="C165" i="1"/>
  <c r="C173" i="1"/>
  <c r="C181" i="1"/>
  <c r="C189" i="1"/>
  <c r="C197" i="1"/>
  <c r="C205" i="1"/>
  <c r="C213" i="1"/>
  <c r="C221" i="1"/>
  <c r="C229" i="1"/>
  <c r="C237" i="1"/>
  <c r="C245" i="1"/>
  <c r="C253" i="1"/>
  <c r="C261" i="1"/>
  <c r="C269" i="1"/>
  <c r="C277" i="1"/>
  <c r="C285" i="1"/>
  <c r="C6" i="1"/>
  <c r="C14" i="1"/>
  <c r="C22" i="1"/>
  <c r="C30" i="1"/>
  <c r="C38" i="1"/>
  <c r="C46" i="1"/>
  <c r="C54" i="1"/>
  <c r="C62" i="1"/>
  <c r="C70" i="1"/>
  <c r="C78" i="1"/>
  <c r="C86" i="1"/>
  <c r="C94" i="1"/>
  <c r="C102" i="1"/>
  <c r="C110" i="1"/>
  <c r="C118" i="1"/>
  <c r="C126" i="1"/>
  <c r="C134" i="1"/>
  <c r="C142" i="1"/>
  <c r="C150" i="1"/>
  <c r="C158" i="1"/>
  <c r="C166" i="1"/>
  <c r="C174" i="1"/>
  <c r="C182" i="1"/>
  <c r="C190" i="1"/>
  <c r="C198" i="1"/>
  <c r="C206" i="1"/>
  <c r="C214" i="1"/>
  <c r="C222" i="1"/>
  <c r="C230" i="1"/>
  <c r="C238" i="1"/>
  <c r="C246" i="1"/>
  <c r="C254" i="1"/>
  <c r="C262" i="1"/>
  <c r="C270" i="1"/>
  <c r="C278" i="1"/>
  <c r="C286" i="1"/>
  <c r="C7" i="1"/>
  <c r="C15" i="1"/>
  <c r="C23" i="1"/>
  <c r="C31" i="1"/>
  <c r="C39" i="1"/>
  <c r="C47" i="1"/>
  <c r="C55" i="1"/>
  <c r="C63" i="1"/>
  <c r="C71" i="1"/>
  <c r="C79" i="1"/>
  <c r="C87" i="1"/>
  <c r="C95" i="1"/>
  <c r="C103" i="1"/>
  <c r="C111" i="1"/>
  <c r="C119" i="1"/>
  <c r="C127" i="1"/>
  <c r="C135" i="1"/>
  <c r="C143" i="1"/>
  <c r="C151" i="1"/>
  <c r="C159" i="1"/>
  <c r="C167" i="1"/>
  <c r="C175" i="1"/>
  <c r="C183" i="1"/>
  <c r="C191" i="1"/>
  <c r="C199" i="1"/>
  <c r="C207" i="1"/>
  <c r="C215" i="1"/>
  <c r="C223" i="1"/>
  <c r="C231" i="1"/>
  <c r="C239" i="1"/>
  <c r="C247" i="1"/>
  <c r="C255" i="1"/>
  <c r="C263" i="1"/>
  <c r="C271" i="1"/>
  <c r="C279" i="1"/>
  <c r="C287" i="1"/>
  <c r="C8" i="1"/>
  <c r="C16" i="1"/>
  <c r="C24" i="1"/>
  <c r="C32" i="1"/>
  <c r="C40" i="1"/>
  <c r="C48" i="1"/>
  <c r="C56" i="1"/>
  <c r="C64" i="1"/>
  <c r="C72" i="1"/>
  <c r="C80" i="1"/>
  <c r="C88" i="1"/>
  <c r="C96" i="1"/>
  <c r="C104" i="1"/>
  <c r="C112" i="1"/>
  <c r="C120" i="1"/>
  <c r="C128" i="1"/>
  <c r="C136" i="1"/>
  <c r="C144" i="1"/>
  <c r="C152" i="1"/>
  <c r="C160" i="1"/>
  <c r="C168" i="1"/>
  <c r="C176" i="1"/>
  <c r="C184" i="1"/>
  <c r="C192" i="1"/>
  <c r="C200" i="1"/>
  <c r="C208" i="1"/>
  <c r="C216" i="1"/>
  <c r="C224" i="1"/>
  <c r="C232" i="1"/>
  <c r="C240" i="1"/>
  <c r="C248" i="1"/>
  <c r="C256" i="1"/>
  <c r="C264" i="1"/>
  <c r="C272" i="1"/>
  <c r="C280" i="1"/>
  <c r="C288" i="1"/>
  <c r="C9" i="1"/>
  <c r="C17" i="1"/>
  <c r="C25" i="1"/>
  <c r="C33" i="1"/>
  <c r="C41" i="1"/>
  <c r="C49" i="1"/>
  <c r="C57" i="1"/>
  <c r="C65" i="1"/>
  <c r="C73" i="1"/>
  <c r="C81" i="1"/>
  <c r="C89" i="1"/>
  <c r="C97" i="1"/>
  <c r="C105" i="1"/>
  <c r="C113" i="1"/>
  <c r="C121" i="1"/>
  <c r="C129" i="1"/>
  <c r="C137" i="1"/>
  <c r="C145" i="1"/>
  <c r="C153" i="1"/>
  <c r="C161" i="1"/>
  <c r="C169" i="1"/>
  <c r="C177" i="1"/>
  <c r="C185" i="1"/>
  <c r="C193" i="1"/>
  <c r="C201" i="1"/>
  <c r="C209" i="1"/>
  <c r="C217" i="1"/>
  <c r="C225" i="1"/>
  <c r="C233" i="1"/>
  <c r="C241" i="1"/>
  <c r="C249" i="1"/>
  <c r="C257" i="1"/>
  <c r="C265" i="1"/>
  <c r="C273" i="1"/>
  <c r="C281" i="1"/>
  <c r="C289" i="1"/>
  <c r="C10" i="1"/>
  <c r="C18" i="1"/>
  <c r="C26" i="1"/>
  <c r="C34" i="1"/>
  <c r="C42" i="1"/>
  <c r="C50" i="1"/>
  <c r="C58" i="1"/>
  <c r="C66" i="1"/>
  <c r="C74" i="1"/>
  <c r="C82" i="1"/>
  <c r="C90" i="1"/>
  <c r="C98" i="1"/>
  <c r="C106" i="1"/>
  <c r="C114" i="1"/>
  <c r="C122" i="1"/>
  <c r="C130" i="1"/>
  <c r="C138" i="1"/>
  <c r="C146" i="1"/>
  <c r="C154" i="1"/>
  <c r="C162" i="1"/>
  <c r="C170" i="1"/>
  <c r="C178" i="1"/>
  <c r="C186" i="1"/>
  <c r="C194" i="1"/>
  <c r="C202" i="1"/>
  <c r="C210" i="1"/>
  <c r="C218" i="1"/>
  <c r="C226" i="1"/>
  <c r="C234" i="1"/>
  <c r="C242" i="1"/>
  <c r="C250" i="1"/>
  <c r="C258" i="1"/>
  <c r="C266" i="1"/>
  <c r="C274" i="1"/>
  <c r="C282" i="1"/>
  <c r="C290" i="1"/>
  <c r="C3" i="1"/>
  <c r="C11" i="1"/>
  <c r="C19" i="1"/>
  <c r="C27" i="1"/>
  <c r="C35" i="1"/>
  <c r="C43" i="1"/>
  <c r="C51" i="1"/>
  <c r="C59" i="1"/>
  <c r="C67" i="1"/>
  <c r="C75" i="1"/>
  <c r="C83" i="1"/>
  <c r="C91" i="1"/>
  <c r="C99" i="1"/>
  <c r="C107" i="1"/>
  <c r="C115" i="1"/>
  <c r="C123" i="1"/>
  <c r="C131" i="1"/>
  <c r="C139" i="1"/>
  <c r="C147" i="1"/>
  <c r="C155" i="1"/>
  <c r="C163" i="1"/>
  <c r="C171" i="1"/>
  <c r="C179" i="1"/>
  <c r="C187" i="1"/>
  <c r="C195" i="1"/>
  <c r="C203" i="1"/>
  <c r="C211" i="1"/>
  <c r="C219" i="1"/>
  <c r="C227" i="1"/>
  <c r="C235" i="1"/>
  <c r="C243" i="1"/>
  <c r="C251" i="1"/>
  <c r="C259" i="1"/>
  <c r="C267" i="1"/>
  <c r="C275" i="1"/>
  <c r="C283" i="1"/>
  <c r="C2" i="1"/>
  <c r="D2" i="1" s="1"/>
  <c r="N290" i="1"/>
  <c r="O290" i="1" s="1"/>
  <c r="N282" i="1"/>
  <c r="O282" i="1" s="1"/>
  <c r="N274" i="1"/>
  <c r="O274" i="1" s="1"/>
  <c r="N266" i="1"/>
  <c r="O266" i="1" s="1"/>
  <c r="N258" i="1"/>
  <c r="O258" i="1" s="1"/>
  <c r="N250" i="1"/>
  <c r="O250" i="1" s="1"/>
  <c r="N242" i="1"/>
  <c r="O242" i="1" s="1"/>
  <c r="N234" i="1"/>
  <c r="O234" i="1" s="1"/>
  <c r="N226" i="1"/>
  <c r="O226" i="1" s="1"/>
  <c r="N218" i="1"/>
  <c r="O218" i="1" s="1"/>
  <c r="N210" i="1"/>
  <c r="O210" i="1" s="1"/>
  <c r="N202" i="1"/>
  <c r="O202" i="1" s="1"/>
  <c r="N194" i="1"/>
  <c r="O194" i="1" s="1"/>
  <c r="N186" i="1"/>
  <c r="O186" i="1" s="1"/>
  <c r="N178" i="1"/>
  <c r="O178" i="1" s="1"/>
  <c r="N170" i="1"/>
  <c r="O170" i="1" s="1"/>
  <c r="N162" i="1"/>
  <c r="O162" i="1" s="1"/>
  <c r="N154" i="1"/>
  <c r="O154" i="1" s="1"/>
  <c r="N146" i="1"/>
  <c r="O146" i="1" s="1"/>
  <c r="N138" i="1"/>
  <c r="O138" i="1" s="1"/>
  <c r="N130" i="1"/>
  <c r="O130" i="1" s="1"/>
  <c r="N122" i="1"/>
  <c r="O122" i="1" s="1"/>
  <c r="N114" i="1"/>
  <c r="O114" i="1" s="1"/>
  <c r="N106" i="1"/>
  <c r="O106" i="1" s="1"/>
  <c r="N98" i="1"/>
  <c r="O98" i="1" s="1"/>
  <c r="N90" i="1"/>
  <c r="O90" i="1" s="1"/>
  <c r="N82" i="1"/>
  <c r="O82" i="1" s="1"/>
  <c r="N74" i="1"/>
  <c r="O74" i="1" s="1"/>
  <c r="N66" i="1"/>
  <c r="O66" i="1" s="1"/>
  <c r="N58" i="1"/>
  <c r="O58" i="1" s="1"/>
  <c r="N50" i="1"/>
  <c r="O50" i="1" s="1"/>
  <c r="N42" i="1"/>
  <c r="O42" i="1" s="1"/>
  <c r="N34" i="1"/>
  <c r="O34" i="1" s="1"/>
  <c r="N26" i="1"/>
  <c r="O26" i="1" s="1"/>
  <c r="N289" i="1"/>
  <c r="O289" i="1" s="1"/>
  <c r="N281" i="1"/>
  <c r="O281" i="1" s="1"/>
  <c r="N273" i="1"/>
  <c r="O273" i="1" s="1"/>
  <c r="N265" i="1"/>
  <c r="O265" i="1" s="1"/>
  <c r="N257" i="1"/>
  <c r="O257" i="1" s="1"/>
  <c r="N249" i="1"/>
  <c r="O249" i="1" s="1"/>
  <c r="N241" i="1"/>
  <c r="O241" i="1" s="1"/>
  <c r="N233" i="1"/>
  <c r="O233" i="1" s="1"/>
  <c r="N225" i="1"/>
  <c r="O225" i="1" s="1"/>
  <c r="N217" i="1"/>
  <c r="O217" i="1" s="1"/>
  <c r="N209" i="1"/>
  <c r="O209" i="1" s="1"/>
  <c r="N201" i="1"/>
  <c r="O201" i="1" s="1"/>
  <c r="N193" i="1"/>
  <c r="O193" i="1" s="1"/>
  <c r="N185" i="1"/>
  <c r="O185" i="1" s="1"/>
  <c r="N9" i="1"/>
  <c r="O9" i="1" s="1"/>
  <c r="N288" i="1"/>
  <c r="O288" i="1" s="1"/>
  <c r="N280" i="1"/>
  <c r="O280" i="1" s="1"/>
  <c r="N272" i="1"/>
  <c r="O272" i="1" s="1"/>
  <c r="N256" i="1"/>
  <c r="O256" i="1" s="1"/>
  <c r="N248" i="1"/>
  <c r="O248" i="1" s="1"/>
  <c r="N240" i="1"/>
  <c r="O240" i="1" s="1"/>
  <c r="N232" i="1"/>
  <c r="O232" i="1" s="1"/>
  <c r="N224" i="1"/>
  <c r="O224" i="1" s="1"/>
  <c r="N216" i="1"/>
  <c r="O216" i="1" s="1"/>
  <c r="N208" i="1"/>
  <c r="O208" i="1" s="1"/>
  <c r="N192" i="1"/>
  <c r="O192" i="1" s="1"/>
  <c r="N184" i="1"/>
  <c r="O184" i="1" s="1"/>
  <c r="N176" i="1"/>
  <c r="O176" i="1" s="1"/>
  <c r="N168" i="1"/>
  <c r="O168" i="1" s="1"/>
  <c r="N152" i="1"/>
  <c r="O152" i="1" s="1"/>
  <c r="N144" i="1"/>
  <c r="O144" i="1" s="1"/>
  <c r="N136" i="1"/>
  <c r="O136" i="1" s="1"/>
  <c r="N128" i="1"/>
  <c r="O128" i="1" s="1"/>
  <c r="N120" i="1"/>
  <c r="O120" i="1" s="1"/>
  <c r="N112" i="1"/>
  <c r="O112" i="1" s="1"/>
  <c r="N104" i="1"/>
  <c r="O104" i="1" s="1"/>
  <c r="N80" i="1"/>
  <c r="O80" i="1" s="1"/>
  <c r="N72" i="1"/>
  <c r="O72" i="1" s="1"/>
  <c r="N64" i="1"/>
  <c r="O64" i="1" s="1"/>
  <c r="N56" i="1"/>
  <c r="O56" i="1" s="1"/>
  <c r="N48" i="1"/>
  <c r="O48" i="1" s="1"/>
  <c r="N40" i="1"/>
  <c r="O40" i="1" s="1"/>
  <c r="N32" i="1"/>
  <c r="O32" i="1" s="1"/>
  <c r="N24" i="1"/>
  <c r="O24" i="1" s="1"/>
  <c r="N16" i="1"/>
  <c r="O16" i="1" s="1"/>
  <c r="N279" i="1"/>
  <c r="O279" i="1" s="1"/>
  <c r="N263" i="1"/>
  <c r="O263" i="1" s="1"/>
  <c r="N239" i="1"/>
  <c r="O239" i="1" s="1"/>
  <c r="N199" i="1"/>
  <c r="O199" i="1" s="1"/>
  <c r="N191" i="1"/>
  <c r="O191" i="1" s="1"/>
  <c r="N175" i="1"/>
  <c r="O175" i="1" s="1"/>
  <c r="N159" i="1"/>
  <c r="O159" i="1" s="1"/>
  <c r="N286" i="1"/>
  <c r="O286" i="1" s="1"/>
  <c r="N254" i="1"/>
  <c r="O254" i="1" s="1"/>
  <c r="N230" i="1"/>
  <c r="O230" i="1" s="1"/>
  <c r="N222" i="1"/>
  <c r="O222" i="1" s="1"/>
  <c r="N206" i="1"/>
  <c r="O206" i="1" s="1"/>
  <c r="N190" i="1"/>
  <c r="O190" i="1" s="1"/>
  <c r="N166" i="1"/>
  <c r="O166" i="1" s="1"/>
  <c r="N150" i="1"/>
  <c r="O150" i="1" s="1"/>
  <c r="N142" i="1"/>
  <c r="O142" i="1" s="1"/>
  <c r="N126" i="1"/>
  <c r="O126" i="1" s="1"/>
  <c r="N110" i="1"/>
  <c r="O110" i="1" s="1"/>
  <c r="N102" i="1"/>
  <c r="O102" i="1" s="1"/>
  <c r="N78" i="1"/>
  <c r="O78" i="1" s="1"/>
  <c r="N70" i="1"/>
  <c r="O70" i="1" s="1"/>
  <c r="N62" i="1"/>
  <c r="O62" i="1" s="1"/>
  <c r="N46" i="1"/>
  <c r="O46" i="1" s="1"/>
  <c r="N30" i="1"/>
  <c r="O30" i="1" s="1"/>
  <c r="N22" i="1"/>
  <c r="O22" i="1" s="1"/>
  <c r="N261" i="1"/>
  <c r="O261" i="1" s="1"/>
  <c r="N253" i="1"/>
  <c r="O253" i="1" s="1"/>
  <c r="N245" i="1"/>
  <c r="O245" i="1" s="1"/>
  <c r="N237" i="1"/>
  <c r="O237" i="1" s="1"/>
  <c r="N229" i="1"/>
  <c r="O229" i="1" s="1"/>
  <c r="N197" i="1"/>
  <c r="O197" i="1" s="1"/>
  <c r="N181" i="1"/>
  <c r="O181" i="1" s="1"/>
  <c r="N173" i="1"/>
  <c r="O173" i="1" s="1"/>
  <c r="N165" i="1"/>
  <c r="O165" i="1" s="1"/>
  <c r="N157" i="1"/>
  <c r="O157" i="1" s="1"/>
  <c r="N149" i="1"/>
  <c r="O149" i="1" s="1"/>
  <c r="N276" i="1"/>
  <c r="O276" i="1" s="1"/>
  <c r="N268" i="1"/>
  <c r="O268" i="1" s="1"/>
  <c r="N260" i="1"/>
  <c r="O260" i="1" s="1"/>
  <c r="N244" i="1"/>
  <c r="O244" i="1" s="1"/>
  <c r="N236" i="1"/>
  <c r="O236" i="1" s="1"/>
  <c r="N228" i="1"/>
  <c r="O228" i="1" s="1"/>
  <c r="N212" i="1"/>
  <c r="O212" i="1" s="1"/>
  <c r="N204" i="1"/>
  <c r="O204" i="1" s="1"/>
  <c r="N196" i="1"/>
  <c r="O196" i="1" s="1"/>
  <c r="N180" i="1"/>
  <c r="O180" i="1" s="1"/>
  <c r="N172" i="1"/>
  <c r="O172" i="1" s="1"/>
  <c r="N164" i="1"/>
  <c r="O164" i="1" s="1"/>
  <c r="N148" i="1"/>
  <c r="O148" i="1" s="1"/>
  <c r="N140" i="1"/>
  <c r="O140" i="1" s="1"/>
  <c r="N132" i="1"/>
  <c r="O132" i="1" s="1"/>
  <c r="N124" i="1"/>
  <c r="O124" i="1" s="1"/>
  <c r="N116" i="1"/>
  <c r="O116" i="1" s="1"/>
  <c r="N108" i="1"/>
  <c r="O108" i="1" s="1"/>
  <c r="N100" i="1"/>
  <c r="O100" i="1" s="1"/>
  <c r="N92" i="1"/>
  <c r="O92" i="1" s="1"/>
  <c r="N76" i="1"/>
  <c r="O76" i="1" s="1"/>
  <c r="N60" i="1"/>
  <c r="O60" i="1" s="1"/>
  <c r="N44" i="1"/>
  <c r="O44" i="1" s="1"/>
  <c r="N28" i="1"/>
  <c r="O28" i="1" s="1"/>
  <c r="N283" i="1"/>
  <c r="O283" i="1" s="1"/>
  <c r="N275" i="1"/>
  <c r="O275" i="1" s="1"/>
  <c r="N267" i="1"/>
  <c r="O267" i="1" s="1"/>
  <c r="N259" i="1"/>
  <c r="O259" i="1" s="1"/>
  <c r="N251" i="1"/>
  <c r="O251" i="1" s="1"/>
  <c r="N243" i="1"/>
  <c r="O243" i="1" s="1"/>
  <c r="N235" i="1"/>
  <c r="O235" i="1" s="1"/>
  <c r="N227" i="1"/>
  <c r="O227" i="1" s="1"/>
  <c r="N219" i="1"/>
  <c r="O219" i="1" s="1"/>
  <c r="N211" i="1"/>
  <c r="O211" i="1" s="1"/>
  <c r="N203" i="1"/>
  <c r="O203" i="1" s="1"/>
  <c r="N195" i="1"/>
  <c r="O195" i="1" s="1"/>
  <c r="N187" i="1"/>
  <c r="O187" i="1" s="1"/>
  <c r="N179" i="1"/>
  <c r="O179" i="1" s="1"/>
  <c r="N171" i="1"/>
  <c r="O171" i="1" s="1"/>
  <c r="N163" i="1"/>
  <c r="O163" i="1" s="1"/>
  <c r="N155" i="1"/>
  <c r="O155" i="1" s="1"/>
  <c r="N147" i="1"/>
  <c r="O147" i="1" s="1"/>
  <c r="N139" i="1"/>
  <c r="O139" i="1" s="1"/>
  <c r="N109" i="1"/>
  <c r="O109" i="1" s="1"/>
  <c r="N77" i="1"/>
  <c r="O77" i="1" s="1"/>
  <c r="N45" i="1"/>
  <c r="O45" i="1" s="1"/>
  <c r="N29" i="1"/>
  <c r="O29" i="1" s="1"/>
  <c r="N105" i="1"/>
  <c r="O105" i="1" s="1"/>
  <c r="N121" i="1"/>
  <c r="O121" i="1" s="1"/>
  <c r="N103" i="1"/>
  <c r="O103" i="1" s="1"/>
  <c r="T103" i="1" s="1"/>
  <c r="O7" i="1"/>
  <c r="T7" i="1" s="1"/>
  <c r="N123" i="1"/>
  <c r="O123" i="1" s="1"/>
  <c r="N107" i="1"/>
  <c r="O107" i="1" s="1"/>
  <c r="N91" i="1"/>
  <c r="O91" i="1" s="1"/>
  <c r="N59" i="1"/>
  <c r="O59" i="1" s="1"/>
  <c r="N27" i="1"/>
  <c r="O27" i="1" s="1"/>
  <c r="N137" i="1"/>
  <c r="O137" i="1" s="1"/>
  <c r="N101" i="1"/>
  <c r="O101" i="1" s="1"/>
  <c r="O41" i="1"/>
  <c r="N177" i="1"/>
  <c r="O177" i="1" s="1"/>
  <c r="N161" i="1"/>
  <c r="O161" i="1" s="1"/>
  <c r="N145" i="1"/>
  <c r="O145" i="1" s="1"/>
  <c r="N129" i="1"/>
  <c r="O129" i="1" s="1"/>
  <c r="N113" i="1"/>
  <c r="O113" i="1" s="1"/>
  <c r="N81" i="1"/>
  <c r="O81" i="1" s="1"/>
  <c r="N65" i="1"/>
  <c r="O65" i="1" s="1"/>
  <c r="N49" i="1"/>
  <c r="O49" i="1" s="1"/>
  <c r="N33" i="1"/>
  <c r="O33" i="1" s="1"/>
  <c r="N115" i="1"/>
  <c r="O115" i="1" s="1"/>
  <c r="O73" i="1"/>
  <c r="N8" i="1"/>
  <c r="O8" i="1" s="1"/>
  <c r="N131" i="1"/>
  <c r="O131" i="1" s="1"/>
  <c r="O89" i="1"/>
  <c r="T89" i="1" s="1"/>
  <c r="N143" i="1"/>
  <c r="O143" i="1" s="1"/>
  <c r="N79" i="1"/>
  <c r="O79" i="1" s="1"/>
  <c r="N31" i="1"/>
  <c r="O31" i="1" s="1"/>
  <c r="N15" i="1"/>
  <c r="O15" i="1" s="1"/>
  <c r="T15" i="1" s="1"/>
  <c r="U15" i="1" s="1"/>
  <c r="N55" i="1"/>
  <c r="O55" i="1" s="1"/>
  <c r="T55" i="1" s="1"/>
  <c r="N84" i="1"/>
  <c r="O84" i="1" s="1"/>
  <c r="N68" i="1"/>
  <c r="O68" i="1" s="1"/>
  <c r="N52" i="1"/>
  <c r="O52" i="1" s="1"/>
  <c r="N36" i="1"/>
  <c r="O36" i="1" s="1"/>
  <c r="T39" i="1"/>
  <c r="R60" i="1"/>
  <c r="R290" i="1"/>
  <c r="R34" i="1"/>
  <c r="R248" i="1"/>
  <c r="R142" i="1"/>
  <c r="R149" i="1"/>
  <c r="R215" i="1"/>
  <c r="R95" i="1"/>
  <c r="R200" i="1"/>
  <c r="R247" i="1"/>
  <c r="R180" i="1"/>
  <c r="R163" i="1"/>
  <c r="R122" i="1"/>
  <c r="R137" i="1"/>
  <c r="R230" i="1"/>
  <c r="R205" i="1"/>
  <c r="R71" i="1"/>
  <c r="R108" i="1"/>
  <c r="R123" i="1"/>
  <c r="R82" i="1"/>
  <c r="R232" i="1"/>
  <c r="R158" i="1"/>
  <c r="R165" i="1"/>
  <c r="R255" i="1"/>
  <c r="R260" i="1"/>
  <c r="R275" i="1"/>
  <c r="R234" i="1"/>
  <c r="R249" i="1"/>
  <c r="R192" i="1"/>
  <c r="R54" i="1"/>
  <c r="R61" i="1"/>
  <c r="R14" i="1"/>
  <c r="R289" i="1"/>
  <c r="R101" i="1"/>
  <c r="R211" i="1"/>
  <c r="R128" i="1"/>
  <c r="R262" i="1"/>
  <c r="R186" i="1"/>
  <c r="R146" i="1"/>
  <c r="R68" i="1"/>
  <c r="R9" i="1"/>
  <c r="R112" i="1"/>
  <c r="R197" i="1"/>
  <c r="R135" i="1"/>
  <c r="R284" i="1"/>
  <c r="R28" i="1"/>
  <c r="R258" i="1"/>
  <c r="R273" i="1"/>
  <c r="R216" i="1"/>
  <c r="R110" i="1"/>
  <c r="R117" i="1"/>
  <c r="R119" i="1"/>
  <c r="R287" i="1"/>
  <c r="R63" i="1"/>
  <c r="R4" i="1"/>
  <c r="R148" i="1"/>
  <c r="R131" i="1"/>
  <c r="R90" i="1"/>
  <c r="R105" i="1"/>
  <c r="R166" i="1"/>
  <c r="R173" i="1"/>
  <c r="R264" i="1"/>
  <c r="R76" i="1"/>
  <c r="R91" i="1"/>
  <c r="R50" i="1"/>
  <c r="R168" i="1"/>
  <c r="R126" i="1"/>
  <c r="R133" i="1"/>
  <c r="R167" i="1"/>
  <c r="R196" i="1"/>
  <c r="R243" i="1"/>
  <c r="R202" i="1"/>
  <c r="R217" i="1"/>
  <c r="R160" i="1"/>
  <c r="R285" i="1"/>
  <c r="R29" i="1"/>
  <c r="R6" i="1"/>
  <c r="R94" i="1"/>
  <c r="R228" i="1"/>
  <c r="R185" i="1"/>
  <c r="R253" i="1"/>
  <c r="R12" i="1"/>
  <c r="R124" i="1"/>
  <c r="R201" i="1"/>
  <c r="R161" i="1"/>
  <c r="R118" i="1"/>
  <c r="R214" i="1"/>
  <c r="R155" i="1"/>
  <c r="R36" i="1"/>
  <c r="R252" i="1"/>
  <c r="R267" i="1"/>
  <c r="R226" i="1"/>
  <c r="R241" i="1"/>
  <c r="R184" i="1"/>
  <c r="R78" i="1"/>
  <c r="R85" i="1"/>
  <c r="R5" i="1"/>
  <c r="R207" i="1"/>
  <c r="R271" i="1"/>
  <c r="R88" i="1"/>
  <c r="R116" i="1"/>
  <c r="R99" i="1"/>
  <c r="R58" i="1"/>
  <c r="R272" i="1"/>
  <c r="R134" i="1"/>
  <c r="R141" i="1"/>
  <c r="R183" i="1"/>
  <c r="R44" i="1"/>
  <c r="R274" i="1"/>
  <c r="R136" i="1"/>
  <c r="R22" i="1"/>
  <c r="R170" i="1"/>
  <c r="R43" i="1"/>
  <c r="R139" i="1"/>
  <c r="R96" i="1"/>
  <c r="R27" i="1"/>
  <c r="R19" i="1"/>
  <c r="R125" i="1"/>
  <c r="R195" i="1"/>
  <c r="R114" i="1"/>
  <c r="R281" i="1"/>
  <c r="R220" i="1"/>
  <c r="R235" i="1"/>
  <c r="R194" i="1"/>
  <c r="R209" i="1"/>
  <c r="R152" i="1"/>
  <c r="R46" i="1"/>
  <c r="R53" i="1"/>
  <c r="R276" i="1"/>
  <c r="R111" i="1"/>
  <c r="R47" i="1"/>
  <c r="R238" i="1"/>
  <c r="R84" i="1"/>
  <c r="R282" i="1"/>
  <c r="R26" i="1"/>
  <c r="R240" i="1"/>
  <c r="R102" i="1"/>
  <c r="R77" i="1"/>
  <c r="R236" i="1"/>
  <c r="R283" i="1"/>
  <c r="R242" i="1"/>
  <c r="R257" i="1"/>
  <c r="R104" i="1"/>
  <c r="R62" i="1"/>
  <c r="R69" i="1"/>
  <c r="R67" i="1"/>
  <c r="R164" i="1"/>
  <c r="R179" i="1"/>
  <c r="R138" i="1"/>
  <c r="R153" i="1"/>
  <c r="R246" i="1"/>
  <c r="R221" i="1"/>
  <c r="R11" i="1"/>
  <c r="R225" i="1"/>
  <c r="R30" i="1"/>
  <c r="R278" i="1"/>
  <c r="R147" i="1"/>
  <c r="R121" i="1"/>
  <c r="R189" i="1"/>
  <c r="R213" i="1"/>
  <c r="R227" i="1"/>
  <c r="R187" i="1"/>
  <c r="R151" i="1"/>
  <c r="R231" i="1"/>
  <c r="R154" i="1"/>
  <c r="R204" i="1"/>
  <c r="R13" i="1"/>
  <c r="R93" i="1"/>
  <c r="R188" i="1"/>
  <c r="R203" i="1"/>
  <c r="R162" i="1"/>
  <c r="R177" i="1"/>
  <c r="R120" i="1"/>
  <c r="R277" i="1"/>
  <c r="R21" i="1"/>
  <c r="R212" i="1"/>
  <c r="R109" i="1"/>
  <c r="R20" i="1"/>
  <c r="R223" i="1"/>
  <c r="R52" i="1"/>
  <c r="R250" i="1"/>
  <c r="R265" i="1"/>
  <c r="R208" i="1"/>
  <c r="R70" i="1"/>
  <c r="R45" i="1"/>
  <c r="R172" i="1"/>
  <c r="R251" i="1"/>
  <c r="R210" i="1"/>
  <c r="R286" i="1"/>
  <c r="R37" i="1"/>
  <c r="R132" i="1"/>
  <c r="R106" i="1"/>
  <c r="R182" i="1"/>
  <c r="R98" i="1"/>
  <c r="R279" i="1"/>
  <c r="R269" i="1"/>
  <c r="R222" i="1"/>
  <c r="R42" i="1"/>
  <c r="R244" i="1"/>
  <c r="R129" i="1"/>
  <c r="R266" i="1"/>
  <c r="R156" i="1"/>
  <c r="R171" i="1"/>
  <c r="R130" i="1"/>
  <c r="R145" i="1"/>
  <c r="R270" i="1"/>
  <c r="R245" i="1"/>
  <c r="R35" i="1"/>
  <c r="R80" i="1"/>
  <c r="R75" i="1"/>
  <c r="R87" i="1"/>
  <c r="R127" i="1"/>
  <c r="R259" i="1"/>
  <c r="R218" i="1"/>
  <c r="R233" i="1"/>
  <c r="R176" i="1"/>
  <c r="R38" i="1"/>
  <c r="R59" i="1"/>
  <c r="R140" i="1"/>
  <c r="R219" i="1"/>
  <c r="R178" i="1"/>
  <c r="R193" i="1"/>
  <c r="R254" i="1"/>
  <c r="R261" i="1"/>
  <c r="R51" i="1"/>
  <c r="R23" i="1"/>
  <c r="R100" i="1"/>
  <c r="R115" i="1"/>
  <c r="R74" i="1"/>
  <c r="R288" i="1"/>
  <c r="R150" i="1"/>
  <c r="R157" i="1"/>
  <c r="R17" i="1"/>
  <c r="R113" i="1"/>
  <c r="R3" i="1"/>
  <c r="R18" i="1"/>
  <c r="R268" i="1"/>
  <c r="R229" i="1"/>
  <c r="R256" i="1"/>
  <c r="R97" i="1"/>
  <c r="R237" i="1"/>
  <c r="R10" i="1"/>
  <c r="R206" i="1"/>
  <c r="R144" i="1"/>
  <c r="R83" i="1"/>
  <c r="R191" i="1"/>
  <c r="R86" i="1"/>
  <c r="R92" i="1"/>
  <c r="R107" i="1"/>
  <c r="R66" i="1"/>
  <c r="R280" i="1"/>
  <c r="R174" i="1"/>
  <c r="R181" i="1"/>
  <c r="R198" i="1"/>
  <c r="R169" i="1"/>
  <c r="R190" i="1"/>
  <c r="R224" i="1"/>
  <c r="R291" i="1"/>
  <c r="T291" i="1" l="1"/>
  <c r="U291" i="1" s="1"/>
  <c r="M2" i="1"/>
  <c r="U7" i="1"/>
  <c r="U103" i="1"/>
  <c r="U55" i="1"/>
  <c r="U39" i="1"/>
  <c r="T62" i="1"/>
  <c r="U62" i="1" s="1"/>
  <c r="T71" i="1"/>
  <c r="U71" i="1" s="1"/>
  <c r="T85" i="1"/>
  <c r="U85" i="1" s="1"/>
  <c r="T119" i="1"/>
  <c r="U119" i="1" s="1"/>
  <c r="T115" i="1"/>
  <c r="U115" i="1" s="1"/>
  <c r="N153" i="1"/>
  <c r="O153" i="1" s="1"/>
  <c r="N83" i="1"/>
  <c r="O83" i="1" s="1"/>
  <c r="N23" i="1"/>
  <c r="O23" i="1" s="1"/>
  <c r="U89" i="1"/>
  <c r="N19" i="1"/>
  <c r="O19" i="1" s="1"/>
  <c r="T19" i="1" s="1"/>
  <c r="U19" i="1" s="1"/>
  <c r="N37" i="1"/>
  <c r="O37" i="1" s="1"/>
  <c r="T37" i="1" s="1"/>
  <c r="U37" i="1" s="1"/>
  <c r="N133" i="1"/>
  <c r="O133" i="1" s="1"/>
  <c r="T133" i="1" s="1"/>
  <c r="U133" i="1" s="1"/>
  <c r="T131" i="1"/>
  <c r="U131" i="1" s="1"/>
  <c r="N151" i="1"/>
  <c r="O151" i="1" s="1"/>
  <c r="N169" i="1"/>
  <c r="O169" i="1" s="1"/>
  <c r="N99" i="1"/>
  <c r="O99" i="1" s="1"/>
  <c r="N2" i="1"/>
  <c r="O2" i="1" s="1"/>
  <c r="T69" i="1"/>
  <c r="U69" i="1" s="1"/>
  <c r="T101" i="1"/>
  <c r="U101" i="1" s="1"/>
  <c r="T121" i="1"/>
  <c r="U121" i="1" s="1"/>
  <c r="N4" i="1"/>
  <c r="O4" i="1" s="1"/>
  <c r="T4" i="1" s="1"/>
  <c r="U4" i="1" s="1"/>
  <c r="N264" i="1"/>
  <c r="O264" i="1" s="1"/>
  <c r="N135" i="1"/>
  <c r="O135" i="1" s="1"/>
  <c r="T135" i="1" s="1"/>
  <c r="U135" i="1" s="1"/>
  <c r="T137" i="1"/>
  <c r="U137" i="1" s="1"/>
  <c r="N61" i="1"/>
  <c r="O61" i="1" s="1"/>
  <c r="T61" i="1" s="1"/>
  <c r="U61" i="1" s="1"/>
  <c r="N205" i="1"/>
  <c r="O205" i="1" s="1"/>
  <c r="N269" i="1"/>
  <c r="O269" i="1" s="1"/>
  <c r="T269" i="1" s="1"/>
  <c r="U269" i="1" s="1"/>
  <c r="N54" i="1"/>
  <c r="O54" i="1" s="1"/>
  <c r="T54" i="1" s="1"/>
  <c r="U54" i="1" s="1"/>
  <c r="N118" i="1"/>
  <c r="O118" i="1" s="1"/>
  <c r="N182" i="1"/>
  <c r="O182" i="1" s="1"/>
  <c r="T182" i="1" s="1"/>
  <c r="U182" i="1" s="1"/>
  <c r="N246" i="1"/>
  <c r="O246" i="1" s="1"/>
  <c r="N167" i="1"/>
  <c r="O167" i="1" s="1"/>
  <c r="N231" i="1"/>
  <c r="O231" i="1" s="1"/>
  <c r="N67" i="1"/>
  <c r="O67" i="1" s="1"/>
  <c r="T67" i="1" s="1"/>
  <c r="U67" i="1" s="1"/>
  <c r="N10" i="1"/>
  <c r="O10" i="1" s="1"/>
  <c r="N88" i="1"/>
  <c r="O88" i="1" s="1"/>
  <c r="N3" i="1"/>
  <c r="O3" i="1" s="1"/>
  <c r="T3" i="1" s="1"/>
  <c r="U3" i="1" s="1"/>
  <c r="N35" i="1"/>
  <c r="O35" i="1" s="1"/>
  <c r="N21" i="1"/>
  <c r="O21" i="1" s="1"/>
  <c r="T21" i="1" s="1"/>
  <c r="U21" i="1" s="1"/>
  <c r="N53" i="1"/>
  <c r="O53" i="1" s="1"/>
  <c r="N117" i="1"/>
  <c r="O117" i="1" s="1"/>
  <c r="T83" i="1"/>
  <c r="U83" i="1" s="1"/>
  <c r="T81" i="1"/>
  <c r="U81" i="1" s="1"/>
  <c r="T100" i="1"/>
  <c r="U100" i="1" s="1"/>
  <c r="T32" i="1"/>
  <c r="U32" i="1" s="1"/>
  <c r="T253" i="1"/>
  <c r="U253" i="1" s="1"/>
  <c r="T53" i="1"/>
  <c r="U53" i="1" s="1"/>
  <c r="T217" i="1"/>
  <c r="U217" i="1" s="1"/>
  <c r="T18" i="1"/>
  <c r="U18" i="1" s="1"/>
  <c r="T171" i="1"/>
  <c r="U171" i="1" s="1"/>
  <c r="T33" i="1"/>
  <c r="U33" i="1" s="1"/>
  <c r="T268" i="1"/>
  <c r="U268" i="1" s="1"/>
  <c r="T166" i="1"/>
  <c r="U166" i="1" s="1"/>
  <c r="T160" i="1"/>
  <c r="U160" i="1" s="1"/>
  <c r="T27" i="1"/>
  <c r="U27" i="1" s="1"/>
  <c r="T149" i="1"/>
  <c r="U149" i="1" s="1"/>
  <c r="T150" i="1"/>
  <c r="U150" i="1" s="1"/>
  <c r="T155" i="1"/>
  <c r="U155" i="1" s="1"/>
  <c r="T90" i="1"/>
  <c r="U90" i="1" s="1"/>
  <c r="T189" i="1"/>
  <c r="U189" i="1" s="1"/>
  <c r="T75" i="1"/>
  <c r="U75" i="1" s="1"/>
  <c r="T44" i="1"/>
  <c r="U44" i="1" s="1"/>
  <c r="T272" i="1"/>
  <c r="U272" i="1" s="1"/>
  <c r="T258" i="1"/>
  <c r="U258" i="1" s="1"/>
  <c r="T12" i="1"/>
  <c r="U12" i="1" s="1"/>
  <c r="T106" i="1"/>
  <c r="U106" i="1" s="1"/>
  <c r="T197" i="1"/>
  <c r="U197" i="1" s="1"/>
  <c r="T198" i="1"/>
  <c r="U198" i="1" s="1"/>
  <c r="T114" i="1"/>
  <c r="U114" i="1" s="1"/>
  <c r="E2" i="1"/>
  <c r="D3" i="1"/>
  <c r="T140" i="1"/>
  <c r="U140" i="1" s="1"/>
  <c r="T22" i="1"/>
  <c r="U22" i="1" s="1"/>
  <c r="T184" i="1"/>
  <c r="U184" i="1" s="1"/>
  <c r="T145" i="1"/>
  <c r="U145" i="1" s="1"/>
  <c r="T132" i="1"/>
  <c r="U132" i="1" s="1"/>
  <c r="T173" i="1"/>
  <c r="U173" i="1" s="1"/>
  <c r="T86" i="1"/>
  <c r="U86" i="1" s="1"/>
  <c r="T167" i="1"/>
  <c r="U167" i="1" s="1"/>
  <c r="T247" i="1"/>
  <c r="U247" i="1" s="1"/>
  <c r="T136" i="1"/>
  <c r="U136" i="1" s="1"/>
  <c r="T192" i="1"/>
  <c r="U192" i="1" s="1"/>
  <c r="T216" i="1"/>
  <c r="U216" i="1" s="1"/>
  <c r="T38" i="1"/>
  <c r="U38" i="1" s="1"/>
  <c r="T113" i="1"/>
  <c r="U113" i="1" s="1"/>
  <c r="T108" i="1"/>
  <c r="U108" i="1" s="1"/>
  <c r="T191" i="1"/>
  <c r="U191" i="1" s="1"/>
  <c r="T162" i="1"/>
  <c r="U162" i="1" s="1"/>
  <c r="T242" i="1"/>
  <c r="U242" i="1" s="1"/>
  <c r="T14" i="1"/>
  <c r="U14" i="1" s="1"/>
  <c r="T98" i="1"/>
  <c r="U98" i="1" s="1"/>
  <c r="T139" i="1"/>
  <c r="U139" i="1" s="1"/>
  <c r="T195" i="1"/>
  <c r="U195" i="1" s="1"/>
  <c r="T219" i="1"/>
  <c r="U219" i="1" s="1"/>
  <c r="T243" i="1"/>
  <c r="U243" i="1" s="1"/>
  <c r="T28" i="1"/>
  <c r="U28" i="1" s="1"/>
  <c r="T276" i="1"/>
  <c r="U276" i="1" s="1"/>
  <c r="T174" i="1"/>
  <c r="U174" i="1" s="1"/>
  <c r="T248" i="1"/>
  <c r="U248" i="1" s="1"/>
  <c r="T201" i="1"/>
  <c r="U201" i="1" s="1"/>
  <c r="T138" i="1"/>
  <c r="U138" i="1" s="1"/>
  <c r="T194" i="1"/>
  <c r="U194" i="1" s="1"/>
  <c r="T259" i="1"/>
  <c r="U259" i="1" s="1"/>
  <c r="T17" i="1"/>
  <c r="U17" i="1" s="1"/>
  <c r="T161" i="1"/>
  <c r="U161" i="1" s="1"/>
  <c r="T107" i="1"/>
  <c r="U107" i="1" s="1"/>
  <c r="T275" i="1"/>
  <c r="U275" i="1" s="1"/>
  <c r="T237" i="1"/>
  <c r="U237" i="1" s="1"/>
  <c r="T94" i="1"/>
  <c r="U94" i="1" s="1"/>
  <c r="T175" i="1"/>
  <c r="U175" i="1" s="1"/>
  <c r="T120" i="1"/>
  <c r="U120" i="1" s="1"/>
  <c r="T200" i="1"/>
  <c r="U200" i="1" s="1"/>
  <c r="T226" i="1"/>
  <c r="U226" i="1" s="1"/>
  <c r="T49" i="1"/>
  <c r="U49" i="1" s="1"/>
  <c r="T179" i="1"/>
  <c r="U179" i="1" s="1"/>
  <c r="T42" i="1"/>
  <c r="U42" i="1" s="1"/>
  <c r="T59" i="1"/>
  <c r="U59" i="1" s="1"/>
  <c r="T199" i="1"/>
  <c r="U199" i="1" s="1"/>
  <c r="T79" i="1"/>
  <c r="U79" i="1" s="1"/>
  <c r="T92" i="1"/>
  <c r="U92" i="1" s="1"/>
  <c r="T172" i="1"/>
  <c r="U172" i="1" s="1"/>
  <c r="T213" i="1"/>
  <c r="U213" i="1" s="1"/>
  <c r="T126" i="1"/>
  <c r="U126" i="1" s="1"/>
  <c r="T238" i="1"/>
  <c r="U238" i="1" s="1"/>
  <c r="T96" i="1"/>
  <c r="U96" i="1" s="1"/>
  <c r="T185" i="1"/>
  <c r="U185" i="1" s="1"/>
  <c r="T233" i="1"/>
  <c r="U233" i="1" s="1"/>
  <c r="T289" i="1"/>
  <c r="U289" i="1" s="1"/>
  <c r="T66" i="1"/>
  <c r="U66" i="1" s="1"/>
  <c r="T234" i="1"/>
  <c r="U234" i="1" s="1"/>
  <c r="T84" i="1"/>
  <c r="U84" i="1" s="1"/>
  <c r="T47" i="1"/>
  <c r="U47" i="1" s="1"/>
  <c r="T227" i="1"/>
  <c r="U227" i="1" s="1"/>
  <c r="T78" i="1"/>
  <c r="U78" i="1" s="1"/>
  <c r="T263" i="1"/>
  <c r="U263" i="1" s="1"/>
  <c r="T265" i="1"/>
  <c r="U265" i="1" s="1"/>
  <c r="T74" i="1"/>
  <c r="U74" i="1" s="1"/>
  <c r="T5" i="1"/>
  <c r="U5" i="1" s="1"/>
  <c r="T104" i="1"/>
  <c r="U104" i="1" s="1"/>
  <c r="T235" i="1"/>
  <c r="U235" i="1" s="1"/>
  <c r="T177" i="1"/>
  <c r="U177" i="1" s="1"/>
  <c r="T141" i="1"/>
  <c r="U141" i="1" s="1"/>
  <c r="T236" i="1"/>
  <c r="U236" i="1" s="1"/>
  <c r="T245" i="1"/>
  <c r="U245" i="1" s="1"/>
  <c r="T183" i="1"/>
  <c r="U183" i="1" s="1"/>
  <c r="T48" i="1"/>
  <c r="U48" i="1" s="1"/>
  <c r="T288" i="1"/>
  <c r="U288" i="1" s="1"/>
  <c r="T129" i="1"/>
  <c r="U129" i="1" s="1"/>
  <c r="T187" i="1"/>
  <c r="U187" i="1" s="1"/>
  <c r="T211" i="1"/>
  <c r="U211" i="1" s="1"/>
  <c r="T60" i="1"/>
  <c r="U60" i="1" s="1"/>
  <c r="T156" i="1"/>
  <c r="U156" i="1" s="1"/>
  <c r="T180" i="1"/>
  <c r="U180" i="1" s="1"/>
  <c r="T80" i="1"/>
  <c r="U80" i="1" s="1"/>
  <c r="T240" i="1"/>
  <c r="U240" i="1" s="1"/>
  <c r="T193" i="1"/>
  <c r="U193" i="1" s="1"/>
  <c r="T290" i="1"/>
  <c r="U290" i="1" s="1"/>
  <c r="T277" i="1"/>
  <c r="U277" i="1" s="1"/>
  <c r="T223" i="1"/>
  <c r="U223" i="1" s="1"/>
  <c r="T45" i="1"/>
  <c r="U45" i="1" s="1"/>
  <c r="T116" i="1"/>
  <c r="U116" i="1" s="1"/>
  <c r="T251" i="1"/>
  <c r="U251" i="1" s="1"/>
  <c r="T208" i="1"/>
  <c r="U208" i="1" s="1"/>
  <c r="T6" i="1"/>
  <c r="U6" i="1" s="1"/>
  <c r="T144" i="1"/>
  <c r="U144" i="1" s="1"/>
  <c r="T159" i="1"/>
  <c r="U159" i="1" s="1"/>
  <c r="T77" i="1"/>
  <c r="U77" i="1" s="1"/>
  <c r="T87" i="1"/>
  <c r="U87" i="1" s="1"/>
  <c r="T127" i="1"/>
  <c r="U127" i="1" s="1"/>
  <c r="T203" i="1"/>
  <c r="U203" i="1" s="1"/>
  <c r="T112" i="1"/>
  <c r="U112" i="1" s="1"/>
  <c r="T212" i="1"/>
  <c r="U212" i="1" s="1"/>
  <c r="T158" i="1"/>
  <c r="U158" i="1" s="1"/>
  <c r="T204" i="1"/>
  <c r="U204" i="1" s="1"/>
  <c r="T109" i="1"/>
  <c r="U109" i="1" s="1"/>
  <c r="T128" i="1"/>
  <c r="U128" i="1" s="1"/>
  <c r="T63" i="1"/>
  <c r="U63" i="1" s="1"/>
  <c r="T214" i="1"/>
  <c r="U214" i="1" s="1"/>
  <c r="T143" i="1"/>
  <c r="U143" i="1" s="1"/>
  <c r="T36" i="1"/>
  <c r="U36" i="1" s="1"/>
  <c r="T254" i="1"/>
  <c r="U254" i="1" s="1"/>
  <c r="T262" i="1"/>
  <c r="U262" i="1" s="1"/>
  <c r="T218" i="1"/>
  <c r="U218" i="1" s="1"/>
  <c r="T118" i="1"/>
  <c r="U118" i="1" s="1"/>
  <c r="T170" i="1"/>
  <c r="U170" i="1" s="1"/>
  <c r="T52" i="1"/>
  <c r="U52" i="1" s="1"/>
  <c r="T34" i="1"/>
  <c r="U34" i="1" s="1"/>
  <c r="T123" i="1"/>
  <c r="U123" i="1" s="1"/>
  <c r="T40" i="1"/>
  <c r="U40" i="1" s="1"/>
  <c r="T29" i="1"/>
  <c r="U29" i="1" s="1"/>
  <c r="T286" i="1"/>
  <c r="U286" i="1" s="1"/>
  <c r="T124" i="1"/>
  <c r="U124" i="1" s="1"/>
  <c r="T244" i="1"/>
  <c r="U244" i="1" s="1"/>
  <c r="T256" i="1"/>
  <c r="U256" i="1" s="1"/>
  <c r="T16" i="1"/>
  <c r="U16" i="1" s="1"/>
  <c r="T147" i="1"/>
  <c r="U147" i="1" s="1"/>
  <c r="T82" i="1"/>
  <c r="U82" i="1" s="1"/>
  <c r="T130" i="1"/>
  <c r="U130" i="1" s="1"/>
  <c r="T91" i="1"/>
  <c r="U91" i="1" s="1"/>
  <c r="T202" i="1"/>
  <c r="U202" i="1" s="1"/>
  <c r="T230" i="1"/>
  <c r="U230" i="1" s="1"/>
  <c r="T76" i="1"/>
  <c r="U76" i="1" s="1"/>
  <c r="T176" i="1"/>
  <c r="U176" i="1" s="1"/>
  <c r="T88" i="1"/>
  <c r="U88" i="1" s="1"/>
  <c r="T72" i="1"/>
  <c r="U72" i="1" s="1"/>
  <c r="T283" i="1"/>
  <c r="U283" i="1" s="1"/>
  <c r="T209" i="1"/>
  <c r="U209" i="1" s="1"/>
  <c r="T68" i="1"/>
  <c r="U68" i="1" s="1"/>
  <c r="T188" i="1"/>
  <c r="U188" i="1" s="1"/>
  <c r="T241" i="1"/>
  <c r="U241" i="1" s="1"/>
  <c r="T41" i="1"/>
  <c r="U41" i="1" s="1"/>
  <c r="T117" i="1"/>
  <c r="U117" i="1" s="1"/>
  <c r="T207" i="1"/>
  <c r="U207" i="1" s="1"/>
  <c r="T153" i="1"/>
  <c r="U153" i="1" s="1"/>
  <c r="T24" i="1"/>
  <c r="U24" i="1" s="1"/>
  <c r="T274" i="1"/>
  <c r="U274" i="1" s="1"/>
  <c r="T215" i="1"/>
  <c r="U215" i="1" s="1"/>
  <c r="T186" i="1"/>
  <c r="U186" i="1" s="1"/>
  <c r="T8" i="1"/>
  <c r="U8" i="1" s="1"/>
  <c r="T56" i="1"/>
  <c r="U56" i="1" s="1"/>
  <c r="T249" i="1"/>
  <c r="U249" i="1" s="1"/>
  <c r="T64" i="1"/>
  <c r="U64" i="1" s="1"/>
  <c r="T281" i="1"/>
  <c r="U281" i="1" s="1"/>
  <c r="T9" i="1"/>
  <c r="U9" i="1" s="1"/>
  <c r="T111" i="1"/>
  <c r="U111" i="1" s="1"/>
  <c r="T148" i="1"/>
  <c r="U148" i="1" s="1"/>
  <c r="T26" i="1"/>
  <c r="U26" i="1" s="1"/>
  <c r="T95" i="1"/>
  <c r="U95" i="1" s="1"/>
  <c r="T260" i="1"/>
  <c r="U260" i="1" s="1"/>
  <c r="T220" i="1"/>
  <c r="U220" i="1" s="1"/>
  <c r="T222" i="1"/>
  <c r="U222" i="1" s="1"/>
  <c r="T284" i="1"/>
  <c r="U284" i="1" s="1"/>
  <c r="T279" i="1"/>
  <c r="U279" i="1" s="1"/>
  <c r="T246" i="1"/>
  <c r="U246" i="1" s="1"/>
  <c r="T255" i="1"/>
  <c r="U255" i="1" s="1"/>
  <c r="T122" i="1"/>
  <c r="U122" i="1" s="1"/>
  <c r="T57" i="1"/>
  <c r="U57" i="1" s="1"/>
  <c r="T190" i="1"/>
  <c r="U190" i="1" s="1"/>
  <c r="T65" i="1"/>
  <c r="U65" i="1" s="1"/>
  <c r="T178" i="1"/>
  <c r="U178" i="1" s="1"/>
  <c r="T270" i="1"/>
  <c r="U270" i="1" s="1"/>
  <c r="T252" i="1"/>
  <c r="U252" i="1" s="1"/>
  <c r="T43" i="1"/>
  <c r="U43" i="1" s="1"/>
  <c r="T73" i="1"/>
  <c r="U73" i="1" s="1"/>
  <c r="T110" i="1"/>
  <c r="U110" i="1" s="1"/>
  <c r="T232" i="1"/>
  <c r="U232" i="1" s="1"/>
  <c r="T105" i="1"/>
  <c r="U105" i="1" s="1"/>
  <c r="T93" i="1"/>
  <c r="U93" i="1" s="1"/>
  <c r="T146" i="1"/>
  <c r="U146" i="1" s="1"/>
  <c r="T25" i="1"/>
  <c r="U25" i="1" s="1"/>
  <c r="T228" i="1"/>
  <c r="U228" i="1" s="1"/>
  <c r="T239" i="1"/>
  <c r="U239" i="1" s="1"/>
  <c r="T266" i="1"/>
  <c r="U266" i="1" s="1"/>
  <c r="T231" i="1"/>
  <c r="U231" i="1" s="1"/>
  <c r="T134" i="1"/>
  <c r="U134" i="1" s="1"/>
  <c r="T250" i="1"/>
  <c r="U250" i="1" s="1"/>
  <c r="T142" i="1"/>
  <c r="U142" i="1" s="1"/>
  <c r="T229" i="1"/>
  <c r="U229" i="1" s="1"/>
  <c r="T99" i="1"/>
  <c r="U99" i="1" s="1"/>
  <c r="T51" i="1"/>
  <c r="U51" i="1" s="1"/>
  <c r="T280" i="1"/>
  <c r="U280" i="1" s="1"/>
  <c r="T267" i="1"/>
  <c r="U267" i="1" s="1"/>
  <c r="T285" i="1"/>
  <c r="U285" i="1" s="1"/>
  <c r="T225" i="1"/>
  <c r="U225" i="1" s="1"/>
  <c r="T271" i="1"/>
  <c r="U271" i="1" s="1"/>
  <c r="T46" i="1"/>
  <c r="U46" i="1" s="1"/>
  <c r="T224" i="1"/>
  <c r="U224" i="1" s="1"/>
  <c r="T125" i="1"/>
  <c r="U125" i="1" s="1"/>
  <c r="T261" i="1"/>
  <c r="U261" i="1" s="1"/>
  <c r="T30" i="1"/>
  <c r="U30" i="1" s="1"/>
  <c r="T165" i="1"/>
  <c r="U165" i="1" s="1"/>
  <c r="T102" i="1"/>
  <c r="U102" i="1" s="1"/>
  <c r="T151" i="1"/>
  <c r="U151" i="1" s="1"/>
  <c r="T273" i="1"/>
  <c r="U273" i="1" s="1"/>
  <c r="T163" i="1"/>
  <c r="U163" i="1" s="1"/>
  <c r="T31" i="1"/>
  <c r="U31" i="1" s="1"/>
  <c r="T20" i="1"/>
  <c r="U20" i="1" s="1"/>
  <c r="T154" i="1"/>
  <c r="U154" i="1" s="1"/>
  <c r="T181" i="1"/>
  <c r="U181" i="1" s="1"/>
  <c r="T35" i="1"/>
  <c r="U35" i="1" s="1"/>
  <c r="T210" i="1"/>
  <c r="U210" i="1" s="1"/>
  <c r="T13" i="1"/>
  <c r="U13" i="1" s="1"/>
  <c r="T157" i="1"/>
  <c r="U157" i="1" s="1"/>
  <c r="T168" i="1"/>
  <c r="U168" i="1" s="1"/>
  <c r="T205" i="1"/>
  <c r="U205" i="1" s="1"/>
  <c r="T257" i="1"/>
  <c r="U257" i="1" s="1"/>
  <c r="T10" i="1"/>
  <c r="U10" i="1" s="1"/>
  <c r="T97" i="1"/>
  <c r="U97" i="1" s="1"/>
  <c r="T169" i="1"/>
  <c r="U169" i="1" s="1"/>
  <c r="T206" i="1"/>
  <c r="U206" i="1" s="1"/>
  <c r="T152" i="1"/>
  <c r="U152" i="1" s="1"/>
  <c r="T287" i="1"/>
  <c r="U287" i="1" s="1"/>
  <c r="T264" i="1"/>
  <c r="U264" i="1" s="1"/>
  <c r="T278" i="1"/>
  <c r="U278" i="1" s="1"/>
  <c r="T282" i="1"/>
  <c r="U282" i="1" s="1"/>
  <c r="T11" i="1"/>
  <c r="U11" i="1" s="1"/>
  <c r="T164" i="1"/>
  <c r="U164" i="1" s="1"/>
  <c r="T221" i="1"/>
  <c r="U221" i="1" s="1"/>
  <c r="T58" i="1"/>
  <c r="U58" i="1" s="1"/>
  <c r="T50" i="1"/>
  <c r="U50" i="1" s="1"/>
  <c r="T196" i="1"/>
  <c r="U196" i="1" s="1"/>
  <c r="T70" i="1"/>
  <c r="U70" i="1" s="1"/>
  <c r="T23" i="1"/>
  <c r="U23" i="1" s="1"/>
  <c r="R2" i="1"/>
  <c r="T2" i="1" l="1"/>
  <c r="U2" i="1" s="1"/>
  <c r="D4" i="1"/>
  <c r="E3" i="1"/>
  <c r="D5" i="1" l="1"/>
  <c r="E4" i="1"/>
  <c r="D6" i="1" l="1"/>
  <c r="E5" i="1"/>
  <c r="D7" i="1" l="1"/>
  <c r="E6" i="1"/>
  <c r="D8" i="1" l="1"/>
  <c r="E7" i="1"/>
  <c r="D9" i="1" l="1"/>
  <c r="E8" i="1"/>
  <c r="D10" i="1" l="1"/>
  <c r="E9" i="1"/>
  <c r="E10" i="1" l="1"/>
  <c r="D11" i="1"/>
  <c r="D12" i="1" l="1"/>
  <c r="E11" i="1"/>
  <c r="D13" i="1" l="1"/>
  <c r="E12" i="1"/>
  <c r="D14" i="1" l="1"/>
  <c r="E13" i="1"/>
  <c r="E14" i="1" l="1"/>
  <c r="D15" i="1"/>
  <c r="D16" i="1" l="1"/>
  <c r="E15" i="1"/>
  <c r="D17" i="1" l="1"/>
  <c r="E16" i="1"/>
  <c r="E17" i="1" l="1"/>
  <c r="D18" i="1"/>
  <c r="E18" i="1" l="1"/>
  <c r="D19" i="1"/>
  <c r="D20" i="1" l="1"/>
  <c r="E19" i="1"/>
  <c r="D21" i="1" l="1"/>
  <c r="E20" i="1"/>
  <c r="E21" i="1" l="1"/>
  <c r="D22" i="1"/>
  <c r="D23" i="1" l="1"/>
  <c r="E22" i="1"/>
  <c r="D24" i="1" l="1"/>
  <c r="E23" i="1"/>
  <c r="D25" i="1" l="1"/>
  <c r="E24" i="1"/>
  <c r="D26" i="1" l="1"/>
  <c r="E25" i="1"/>
  <c r="E26" i="1" l="1"/>
  <c r="D27" i="1"/>
  <c r="E27" i="1" l="1"/>
  <c r="D28" i="1"/>
  <c r="D29" i="1" l="1"/>
  <c r="E28" i="1"/>
  <c r="D30" i="1" l="1"/>
  <c r="E29" i="1"/>
  <c r="D31" i="1" l="1"/>
  <c r="E30" i="1"/>
  <c r="D32" i="1" l="1"/>
  <c r="E31" i="1"/>
  <c r="D33" i="1" l="1"/>
  <c r="E32" i="1"/>
  <c r="E33" i="1" l="1"/>
  <c r="D34" i="1"/>
  <c r="E34" i="1" l="1"/>
  <c r="D35" i="1"/>
  <c r="D36" i="1" l="1"/>
  <c r="E35" i="1"/>
  <c r="E36" i="1" l="1"/>
  <c r="D37" i="1"/>
  <c r="E37" i="1" l="1"/>
  <c r="D38" i="1"/>
  <c r="D39" i="1" l="1"/>
  <c r="E38" i="1"/>
  <c r="E39" i="1" l="1"/>
  <c r="D40" i="1"/>
  <c r="D41" i="1" l="1"/>
  <c r="E40" i="1"/>
  <c r="E41" i="1" l="1"/>
  <c r="D42" i="1"/>
  <c r="D43" i="1" l="1"/>
  <c r="E42" i="1"/>
  <c r="D44" i="1" l="1"/>
  <c r="E43" i="1"/>
  <c r="D45" i="1" l="1"/>
  <c r="E44" i="1"/>
  <c r="D46" i="1" l="1"/>
  <c r="E45" i="1"/>
  <c r="D47" i="1" l="1"/>
  <c r="E46" i="1"/>
  <c r="D48" i="1" l="1"/>
  <c r="E47" i="1"/>
  <c r="D49" i="1" l="1"/>
  <c r="E48" i="1"/>
  <c r="E49" i="1" l="1"/>
  <c r="D50" i="1"/>
  <c r="D51" i="1" l="1"/>
  <c r="E50" i="1"/>
  <c r="D52" i="1" l="1"/>
  <c r="E51" i="1"/>
  <c r="E52" i="1" l="1"/>
  <c r="D53" i="1"/>
  <c r="D54" i="1" l="1"/>
  <c r="E53" i="1"/>
  <c r="E54" i="1" l="1"/>
  <c r="D55" i="1"/>
  <c r="D56" i="1" l="1"/>
  <c r="E55" i="1"/>
  <c r="D57" i="1" l="1"/>
  <c r="E56" i="1"/>
  <c r="D58" i="1" l="1"/>
  <c r="E57" i="1"/>
  <c r="D59" i="1" l="1"/>
  <c r="E58" i="1"/>
  <c r="D60" i="1" l="1"/>
  <c r="E59" i="1"/>
  <c r="D61" i="1" l="1"/>
  <c r="E60" i="1"/>
  <c r="D62" i="1" l="1"/>
  <c r="E61" i="1"/>
  <c r="D63" i="1" l="1"/>
  <c r="E62" i="1"/>
  <c r="E63" i="1" l="1"/>
  <c r="D64" i="1"/>
  <c r="E64" i="1" l="1"/>
  <c r="D65" i="1"/>
  <c r="E65" i="1" l="1"/>
  <c r="D66" i="1"/>
  <c r="D67" i="1" l="1"/>
  <c r="E66" i="1"/>
  <c r="D68" i="1" l="1"/>
  <c r="E67" i="1"/>
  <c r="E68" i="1" l="1"/>
  <c r="D69" i="1"/>
  <c r="E69" i="1" l="1"/>
  <c r="D70" i="1"/>
  <c r="D71" i="1" l="1"/>
  <c r="E70" i="1"/>
  <c r="D72" i="1" l="1"/>
  <c r="E71" i="1"/>
  <c r="D73" i="1" l="1"/>
  <c r="E72" i="1"/>
  <c r="E73" i="1" l="1"/>
  <c r="D74" i="1"/>
  <c r="E74" i="1" l="1"/>
  <c r="D75" i="1"/>
  <c r="D76" i="1" l="1"/>
  <c r="E75" i="1"/>
  <c r="E76" i="1" l="1"/>
  <c r="D77" i="1"/>
  <c r="E77" i="1" l="1"/>
  <c r="D78" i="1"/>
  <c r="E78" i="1" l="1"/>
  <c r="D79" i="1"/>
  <c r="D80" i="1" l="1"/>
  <c r="E79" i="1"/>
  <c r="D81" i="1" l="1"/>
  <c r="E80" i="1"/>
  <c r="D82" i="1" l="1"/>
  <c r="E81" i="1"/>
  <c r="E82" i="1" l="1"/>
  <c r="D83" i="1"/>
  <c r="D84" i="1" l="1"/>
  <c r="E83" i="1"/>
  <c r="D85" i="1" l="1"/>
  <c r="E84" i="1"/>
  <c r="D86" i="1" l="1"/>
  <c r="E85" i="1"/>
  <c r="E86" i="1" l="1"/>
  <c r="D87" i="1"/>
  <c r="D88" i="1" l="1"/>
  <c r="E87" i="1"/>
  <c r="D89" i="1" l="1"/>
  <c r="E88" i="1"/>
  <c r="E89" i="1" l="1"/>
  <c r="D90" i="1"/>
  <c r="D91" i="1" l="1"/>
  <c r="E90" i="1"/>
  <c r="E91" i="1" l="1"/>
  <c r="D92" i="1"/>
  <c r="E92" i="1" l="1"/>
  <c r="D93" i="1"/>
  <c r="D94" i="1" l="1"/>
  <c r="E93" i="1"/>
  <c r="E94" i="1" l="1"/>
  <c r="D95" i="1"/>
  <c r="D96" i="1" l="1"/>
  <c r="E95" i="1"/>
  <c r="D97" i="1" l="1"/>
  <c r="E96" i="1"/>
  <c r="E97" i="1" l="1"/>
  <c r="D98" i="1"/>
  <c r="E98" i="1" l="1"/>
  <c r="D99" i="1"/>
  <c r="D100" i="1" l="1"/>
  <c r="E99" i="1"/>
  <c r="E100" i="1" l="1"/>
  <c r="D101" i="1"/>
  <c r="E101" i="1" l="1"/>
  <c r="D102" i="1"/>
  <c r="D103" i="1" l="1"/>
  <c r="E102" i="1"/>
  <c r="D104" i="1" l="1"/>
  <c r="E103" i="1"/>
  <c r="D105" i="1" l="1"/>
  <c r="E104" i="1"/>
  <c r="D106" i="1" l="1"/>
  <c r="E105" i="1"/>
  <c r="D107" i="1" l="1"/>
  <c r="E106" i="1"/>
  <c r="D108" i="1" l="1"/>
  <c r="E107" i="1"/>
  <c r="D109" i="1" l="1"/>
  <c r="E108" i="1"/>
  <c r="E109" i="1" l="1"/>
  <c r="D110" i="1"/>
  <c r="E110" i="1" l="1"/>
  <c r="D111" i="1"/>
  <c r="D112" i="1" l="1"/>
  <c r="E111" i="1"/>
  <c r="E112" i="1" l="1"/>
  <c r="D113" i="1"/>
  <c r="E113" i="1" l="1"/>
  <c r="D114" i="1"/>
  <c r="D115" i="1" l="1"/>
  <c r="E114" i="1"/>
  <c r="D116" i="1" l="1"/>
  <c r="E115" i="1"/>
  <c r="D117" i="1" l="1"/>
  <c r="E116" i="1"/>
  <c r="E117" i="1" l="1"/>
  <c r="D118" i="1"/>
  <c r="E118" i="1" l="1"/>
  <c r="D119" i="1"/>
  <c r="D120" i="1" l="1"/>
  <c r="E119" i="1"/>
  <c r="D121" i="1" l="1"/>
  <c r="E120" i="1"/>
  <c r="D122" i="1" l="1"/>
  <c r="E121" i="1"/>
  <c r="D123" i="1" l="1"/>
  <c r="E122" i="1"/>
  <c r="E123" i="1" l="1"/>
  <c r="D124" i="1"/>
  <c r="D125" i="1" l="1"/>
  <c r="E124" i="1"/>
  <c r="E125" i="1" l="1"/>
  <c r="D126" i="1"/>
  <c r="D127" i="1" l="1"/>
  <c r="E126" i="1"/>
  <c r="E127" i="1" l="1"/>
  <c r="D128" i="1"/>
  <c r="E128" i="1" l="1"/>
  <c r="D129" i="1"/>
  <c r="E129" i="1" l="1"/>
  <c r="D130" i="1"/>
  <c r="E130" i="1" l="1"/>
  <c r="D131" i="1"/>
  <c r="D132" i="1" l="1"/>
  <c r="E131" i="1"/>
  <c r="D133" i="1" l="1"/>
  <c r="E132" i="1"/>
  <c r="D134" i="1" l="1"/>
  <c r="E133" i="1"/>
  <c r="E134" i="1" l="1"/>
  <c r="D135" i="1"/>
  <c r="D136" i="1" l="1"/>
  <c r="E135" i="1"/>
  <c r="E136" i="1" l="1"/>
  <c r="D137" i="1"/>
  <c r="E137" i="1" l="1"/>
  <c r="D138" i="1"/>
  <c r="D139" i="1" l="1"/>
  <c r="E138" i="1"/>
  <c r="E139" i="1" l="1"/>
  <c r="D140" i="1"/>
  <c r="D141" i="1" l="1"/>
  <c r="E140" i="1"/>
  <c r="D142" i="1" l="1"/>
  <c r="E141" i="1"/>
  <c r="D143" i="1" l="1"/>
  <c r="E142" i="1"/>
  <c r="D144" i="1" l="1"/>
  <c r="E143" i="1"/>
  <c r="E144" i="1" l="1"/>
  <c r="D145" i="1"/>
  <c r="D146" i="1" l="1"/>
  <c r="E145" i="1"/>
  <c r="E146" i="1" l="1"/>
  <c r="D147" i="1"/>
  <c r="E147" i="1" l="1"/>
  <c r="D148" i="1"/>
  <c r="D149" i="1" l="1"/>
  <c r="E148" i="1"/>
  <c r="E149" i="1" l="1"/>
  <c r="D150" i="1"/>
  <c r="E150" i="1" l="1"/>
  <c r="D151" i="1"/>
  <c r="D152" i="1" l="1"/>
  <c r="E151" i="1"/>
  <c r="E152" i="1" l="1"/>
  <c r="D153" i="1"/>
  <c r="E153" i="1" l="1"/>
  <c r="D154" i="1"/>
  <c r="E154" i="1" l="1"/>
  <c r="D155" i="1"/>
  <c r="D156" i="1" l="1"/>
  <c r="E155" i="1"/>
  <c r="D157" i="1" l="1"/>
  <c r="E156" i="1"/>
  <c r="E157" i="1" l="1"/>
  <c r="D158" i="1"/>
  <c r="D159" i="1" l="1"/>
  <c r="E158" i="1"/>
  <c r="D160" i="1" l="1"/>
  <c r="E159" i="1"/>
  <c r="D161" i="1" l="1"/>
  <c r="E160" i="1"/>
  <c r="D162" i="1" l="1"/>
  <c r="E161" i="1"/>
  <c r="D163" i="1" l="1"/>
  <c r="E162" i="1"/>
  <c r="E163" i="1" l="1"/>
  <c r="D164" i="1"/>
  <c r="D165" i="1" l="1"/>
  <c r="E164" i="1"/>
  <c r="E165" i="1" l="1"/>
  <c r="D166" i="1"/>
  <c r="D167" i="1" l="1"/>
  <c r="E166" i="1"/>
  <c r="D168" i="1" l="1"/>
  <c r="E167" i="1"/>
  <c r="E168" i="1" l="1"/>
  <c r="D169" i="1"/>
  <c r="D170" i="1" l="1"/>
  <c r="E169" i="1"/>
  <c r="E170" i="1" l="1"/>
  <c r="D171" i="1"/>
  <c r="D172" i="1" l="1"/>
  <c r="E171" i="1"/>
  <c r="D173" i="1" l="1"/>
  <c r="E172" i="1"/>
  <c r="D174" i="1" l="1"/>
  <c r="E173" i="1"/>
  <c r="E174" i="1" l="1"/>
  <c r="D175" i="1"/>
  <c r="D176" i="1" l="1"/>
  <c r="E175" i="1"/>
  <c r="E176" i="1" l="1"/>
  <c r="D177" i="1"/>
  <c r="E177" i="1" l="1"/>
  <c r="D178" i="1"/>
  <c r="E178" i="1" l="1"/>
  <c r="D179" i="1"/>
  <c r="E179" i="1" l="1"/>
  <c r="D180" i="1"/>
  <c r="E180" i="1" l="1"/>
  <c r="D181" i="1"/>
  <c r="D182" i="1" l="1"/>
  <c r="E181" i="1"/>
  <c r="D183" i="1" l="1"/>
  <c r="E182" i="1"/>
  <c r="D184" i="1" l="1"/>
  <c r="E183" i="1"/>
  <c r="E184" i="1" l="1"/>
  <c r="D185" i="1"/>
  <c r="E185" i="1" l="1"/>
  <c r="D186" i="1"/>
  <c r="E186" i="1" l="1"/>
  <c r="D187" i="1"/>
  <c r="D188" i="1" l="1"/>
  <c r="E187" i="1"/>
  <c r="E188" i="1" l="1"/>
  <c r="D189" i="1"/>
  <c r="E189" i="1" l="1"/>
  <c r="D190" i="1"/>
  <c r="E190" i="1" l="1"/>
  <c r="D191" i="1"/>
  <c r="D192" i="1" l="1"/>
  <c r="E191" i="1"/>
  <c r="D193" i="1" l="1"/>
  <c r="E192" i="1"/>
  <c r="D194" i="1" l="1"/>
  <c r="E193" i="1"/>
  <c r="E194" i="1" l="1"/>
  <c r="D195" i="1"/>
  <c r="D196" i="1" l="1"/>
  <c r="E195" i="1"/>
  <c r="D197" i="1" l="1"/>
  <c r="E196" i="1"/>
  <c r="E197" i="1" l="1"/>
  <c r="D198" i="1"/>
  <c r="E198" i="1" l="1"/>
  <c r="D199" i="1"/>
  <c r="D200" i="1" l="1"/>
  <c r="E199" i="1"/>
  <c r="E200" i="1" l="1"/>
  <c r="D201" i="1"/>
  <c r="E201" i="1" l="1"/>
  <c r="D202" i="1"/>
  <c r="E202" i="1" l="1"/>
  <c r="D203" i="1"/>
  <c r="D204" i="1" l="1"/>
  <c r="E203" i="1"/>
  <c r="D205" i="1" l="1"/>
  <c r="E204" i="1"/>
  <c r="D206" i="1" l="1"/>
  <c r="E205" i="1"/>
  <c r="E206" i="1" l="1"/>
  <c r="D207" i="1"/>
  <c r="D208" i="1" l="1"/>
  <c r="E207" i="1"/>
  <c r="D209" i="1" l="1"/>
  <c r="E208" i="1"/>
  <c r="E209" i="1" l="1"/>
  <c r="D210" i="1"/>
  <c r="E210" i="1" l="1"/>
  <c r="D211" i="1"/>
  <c r="D212" i="1" l="1"/>
  <c r="E211" i="1"/>
  <c r="E212" i="1" l="1"/>
  <c r="D213" i="1"/>
  <c r="D214" i="1" l="1"/>
  <c r="E213" i="1"/>
  <c r="E214" i="1" l="1"/>
  <c r="D215" i="1"/>
  <c r="E215" i="1" l="1"/>
  <c r="D216" i="1"/>
  <c r="D217" i="1" l="1"/>
  <c r="E216" i="1"/>
  <c r="E217" i="1" l="1"/>
  <c r="D218" i="1"/>
  <c r="E218" i="1" l="1"/>
  <c r="D219" i="1"/>
  <c r="D220" i="1" l="1"/>
  <c r="E219" i="1"/>
  <c r="D221" i="1" l="1"/>
  <c r="E220" i="1"/>
  <c r="E221" i="1" l="1"/>
  <c r="D222" i="1"/>
  <c r="E222" i="1" l="1"/>
  <c r="D223" i="1"/>
  <c r="D224" i="1" l="1"/>
  <c r="E223" i="1"/>
  <c r="D225" i="1" l="1"/>
  <c r="E224" i="1"/>
  <c r="D226" i="1" l="1"/>
  <c r="E225" i="1"/>
  <c r="E226" i="1" l="1"/>
  <c r="D227" i="1"/>
  <c r="E227" i="1" l="1"/>
  <c r="D228" i="1"/>
  <c r="D229" i="1" l="1"/>
  <c r="E228" i="1"/>
  <c r="D230" i="1" l="1"/>
  <c r="E229" i="1"/>
  <c r="D231" i="1" l="1"/>
  <c r="E230" i="1"/>
  <c r="E231" i="1" l="1"/>
  <c r="D232" i="1"/>
  <c r="D233" i="1" l="1"/>
  <c r="E232" i="1"/>
  <c r="D234" i="1" l="1"/>
  <c r="E233" i="1"/>
  <c r="E234" i="1" l="1"/>
  <c r="D235" i="1"/>
  <c r="D236" i="1" l="1"/>
  <c r="E235" i="1"/>
  <c r="D237" i="1" l="1"/>
  <c r="E236" i="1"/>
  <c r="D238" i="1" l="1"/>
  <c r="E237" i="1"/>
  <c r="E238" i="1" l="1"/>
  <c r="D239" i="1"/>
  <c r="D240" i="1" l="1"/>
  <c r="E239" i="1"/>
  <c r="D241" i="1" l="1"/>
  <c r="E240" i="1"/>
  <c r="E241" i="1" l="1"/>
  <c r="D242" i="1"/>
  <c r="D243" i="1" l="1"/>
  <c r="E242" i="1"/>
  <c r="D244" i="1" l="1"/>
  <c r="E243" i="1"/>
  <c r="D245" i="1" l="1"/>
  <c r="E244" i="1"/>
  <c r="D246" i="1" l="1"/>
  <c r="E245" i="1"/>
  <c r="E246" i="1" l="1"/>
  <c r="D247" i="1"/>
  <c r="E247" i="1" l="1"/>
  <c r="D248" i="1"/>
  <c r="D249" i="1" l="1"/>
  <c r="E248" i="1"/>
  <c r="E249" i="1" l="1"/>
  <c r="D250" i="1"/>
  <c r="D251" i="1" l="1"/>
  <c r="E250" i="1"/>
  <c r="D252" i="1" l="1"/>
  <c r="E251" i="1"/>
  <c r="D253" i="1" l="1"/>
  <c r="E252" i="1"/>
  <c r="D254" i="1" l="1"/>
  <c r="E253" i="1"/>
  <c r="D255" i="1" l="1"/>
  <c r="E254" i="1"/>
  <c r="D256" i="1" l="1"/>
  <c r="E255" i="1"/>
  <c r="D257" i="1" l="1"/>
  <c r="E256" i="1"/>
  <c r="D258" i="1" l="1"/>
  <c r="E257" i="1"/>
  <c r="D259" i="1" l="1"/>
  <c r="E258" i="1"/>
  <c r="D260" i="1" l="1"/>
  <c r="E259" i="1"/>
  <c r="D261" i="1" l="1"/>
  <c r="E260" i="1"/>
  <c r="D262" i="1" l="1"/>
  <c r="E261" i="1"/>
  <c r="D263" i="1" l="1"/>
  <c r="E262" i="1"/>
  <c r="D264" i="1" l="1"/>
  <c r="E263" i="1"/>
  <c r="D265" i="1" l="1"/>
  <c r="E264" i="1"/>
  <c r="D266" i="1" l="1"/>
  <c r="E265" i="1"/>
  <c r="D267" i="1" l="1"/>
  <c r="E266" i="1"/>
  <c r="D268" i="1" l="1"/>
  <c r="E267" i="1"/>
  <c r="D269" i="1" l="1"/>
  <c r="E268" i="1"/>
  <c r="D270" i="1" l="1"/>
  <c r="E269" i="1"/>
  <c r="D271" i="1" l="1"/>
  <c r="E270" i="1"/>
  <c r="D272" i="1" l="1"/>
  <c r="E271" i="1"/>
  <c r="D273" i="1" l="1"/>
  <c r="E272" i="1"/>
  <c r="E273" i="1" l="1"/>
  <c r="D274" i="1"/>
  <c r="D275" i="1" l="1"/>
  <c r="E274" i="1"/>
  <c r="D276" i="1" l="1"/>
  <c r="E275" i="1"/>
  <c r="D277" i="1" l="1"/>
  <c r="E276" i="1"/>
  <c r="D278" i="1" l="1"/>
  <c r="E277" i="1"/>
  <c r="D279" i="1" l="1"/>
  <c r="E278" i="1"/>
  <c r="D280" i="1" l="1"/>
  <c r="E279" i="1"/>
  <c r="D281" i="1" l="1"/>
  <c r="E280" i="1"/>
  <c r="D282" i="1" l="1"/>
  <c r="E281" i="1"/>
  <c r="E282" i="1" l="1"/>
  <c r="D283" i="1"/>
  <c r="D284" i="1" l="1"/>
  <c r="E283" i="1"/>
  <c r="D285" i="1" l="1"/>
  <c r="E284" i="1"/>
  <c r="D286" i="1" l="1"/>
  <c r="E285" i="1"/>
  <c r="E286" i="1" l="1"/>
  <c r="D287" i="1"/>
  <c r="E287" i="1" l="1"/>
  <c r="D288" i="1"/>
  <c r="D289" i="1" l="1"/>
  <c r="E288" i="1"/>
  <c r="D290" i="1" l="1"/>
  <c r="E290" i="1" s="1"/>
  <c r="E289" i="1"/>
</calcChain>
</file>

<file path=xl/sharedStrings.xml><?xml version="1.0" encoding="utf-8"?>
<sst xmlns="http://schemas.openxmlformats.org/spreadsheetml/2006/main" count="20261" uniqueCount="2364">
  <si>
    <t>Item Number</t>
  </si>
  <si>
    <t>Item %</t>
  </si>
  <si>
    <t>Accum %</t>
  </si>
  <si>
    <t>ABC</t>
  </si>
  <si>
    <t>Average $ per Week</t>
  </si>
  <si>
    <t>St Dev$</t>
  </si>
  <si>
    <t>CV ($)</t>
  </si>
  <si>
    <t>Average Qty per Week</t>
  </si>
  <si>
    <t>St Dev. (Qty)</t>
  </si>
  <si>
    <t>CV Qty</t>
  </si>
  <si>
    <t>Lead Time (weeks)</t>
  </si>
  <si>
    <t>Target inventory</t>
  </si>
  <si>
    <t>Re-order Point</t>
  </si>
  <si>
    <t>Order up to Level</t>
  </si>
  <si>
    <t>Current Available Inventory in the US</t>
  </si>
  <si>
    <t>Current Available Inventory - Other Locations</t>
  </si>
  <si>
    <t>Current Available to Target Inventory (After transfers)</t>
  </si>
  <si>
    <t>Current Cost (USD)</t>
  </si>
  <si>
    <t>Projected Qty (to Order up to Inv level)</t>
  </si>
  <si>
    <t>Projected Spend on Inventory (To Order up to Inv Level)</t>
  </si>
  <si>
    <t>Total $</t>
  </si>
  <si>
    <t>Current Cost - USD</t>
  </si>
  <si>
    <t>09804419H1</t>
  </si>
  <si>
    <t>18000431A</t>
  </si>
  <si>
    <t>18000433A</t>
  </si>
  <si>
    <t>18000908A</t>
  </si>
  <si>
    <t>18000909A</t>
  </si>
  <si>
    <t>18000910A</t>
  </si>
  <si>
    <t>18001090A</t>
  </si>
  <si>
    <t>18001149A</t>
  </si>
  <si>
    <t>18001399A</t>
  </si>
  <si>
    <t>18001409A</t>
  </si>
  <si>
    <t>18001414A</t>
  </si>
  <si>
    <t>18001464A</t>
  </si>
  <si>
    <t>86496106A</t>
  </si>
  <si>
    <t>86496119A</t>
  </si>
  <si>
    <t>ACHEPLGH00H3HBOXZH1</t>
  </si>
  <si>
    <t>ACHLNRZH01H1HPSHRHA</t>
  </si>
  <si>
    <t>ACHLNRZH03H1HJMPRHA</t>
  </si>
  <si>
    <t>ACHLNRZH90HBHGRNHA</t>
  </si>
  <si>
    <t>ACHLNRZH90HBHREDHA</t>
  </si>
  <si>
    <t>ACHLNRZH90HIHGRNHA</t>
  </si>
  <si>
    <t>ACHLNRZH90HIHREDHA</t>
  </si>
  <si>
    <t>ACHLNRZH90HOHGRNHA</t>
  </si>
  <si>
    <t>ACHLNRZH90HOHREDHA</t>
  </si>
  <si>
    <t>ACHLNRZH90HPHGRNHA</t>
  </si>
  <si>
    <t>ACHLNRZH90HPHREDHA</t>
  </si>
  <si>
    <t>ACHLNRZHENHDHPLGHA</t>
  </si>
  <si>
    <t>ACHLNRZHHZHMHCLRHA</t>
  </si>
  <si>
    <t>ACHLNRZHPSHHHKITHA</t>
  </si>
  <si>
    <t>ACHLNRZHVTHMHCLRHA</t>
  </si>
  <si>
    <t>LBHLNRZHBLUH04HA</t>
  </si>
  <si>
    <t>LBHLNRZHBLUH11HA</t>
  </si>
  <si>
    <t>LBHLNRZHBLUH14HA</t>
  </si>
  <si>
    <t>LBHLNRZHBLUH9CHA</t>
  </si>
  <si>
    <t>LBHLNRZHBLUHC9HA</t>
  </si>
  <si>
    <t>LBHLNRZHGRNH04HA</t>
  </si>
  <si>
    <t>LBHLNRZHGRNH04HB</t>
  </si>
  <si>
    <t>LBHLNRZHGRNH11HA</t>
  </si>
  <si>
    <t>LBHLNRZHGRNH11HB</t>
  </si>
  <si>
    <t>LBHLNRZHGRNH14HA</t>
  </si>
  <si>
    <t>LBHLNRZHGRNH14HB</t>
  </si>
  <si>
    <t>LBHLNRZHGRNH9CHA</t>
  </si>
  <si>
    <t>LBHLNRZHGRNH9CHB</t>
  </si>
  <si>
    <t>LBHLNRZHGRNHC9HA</t>
  </si>
  <si>
    <t>LBHLNRZHREDH04HA</t>
  </si>
  <si>
    <t>LBHLNRZHREDH04HB</t>
  </si>
  <si>
    <t>LBHLNRZHREDH11HA</t>
  </si>
  <si>
    <t>LBHLNRZHREDH11HB</t>
  </si>
  <si>
    <t>LBHLNRZHREDH14HA</t>
  </si>
  <si>
    <t>LBHLNRZHREDH14HB</t>
  </si>
  <si>
    <t>LBHLNRZHREDH9CHB</t>
  </si>
  <si>
    <t>LBHLNRZHREDHC9HA</t>
  </si>
  <si>
    <t>KPHBOX400H41KH1B3</t>
  </si>
  <si>
    <t>KPHBOX400H90KH1B3</t>
  </si>
  <si>
    <t>KPHBOX400HDLVH1B3</t>
  </si>
  <si>
    <t>KPHBOX400HDLVH3B3</t>
  </si>
  <si>
    <t>KPHBOXZACHEPLG</t>
  </si>
  <si>
    <t>KPHBOXZACHJUMPH18</t>
  </si>
  <si>
    <t>KPHBOXZACHJUMPH36</t>
  </si>
  <si>
    <t>KPHEG40H69K1E1H300A</t>
  </si>
  <si>
    <t>KPHEG40E14K1E1H300A</t>
  </si>
  <si>
    <t>KPHEG40E14K4E1H300A</t>
  </si>
  <si>
    <t>KPHEG40E30K1E1H300A</t>
  </si>
  <si>
    <t>KPHEG40E30K4E1H300A</t>
  </si>
  <si>
    <t>KPHEG40E40K1E1H300A</t>
  </si>
  <si>
    <t>KPHEG40E40K4E1H300A</t>
  </si>
  <si>
    <t>KPHEG40E90K1E1H300A</t>
  </si>
  <si>
    <t>KPHEG40E90K4E1H300A</t>
  </si>
  <si>
    <t>KPHEG40E94K1E1H300A</t>
  </si>
  <si>
    <t>KPHEG40E94K4E1H300A</t>
  </si>
  <si>
    <t>KPHEG40E69K1E1H300A</t>
  </si>
  <si>
    <t>KPHEG40E69K4E1H300A</t>
  </si>
  <si>
    <t>KPHLRZ1H90KHB119HA</t>
  </si>
  <si>
    <t>KPHLRZ1H69KHB119HA</t>
  </si>
  <si>
    <t>KPHLRZ1H41KHB119HA</t>
  </si>
  <si>
    <t>KPHLRZ1H49KHB119HA</t>
  </si>
  <si>
    <t>KPHLRZ1H40KHB149HA</t>
  </si>
  <si>
    <t>KPHLRZ1H90KHB149HA</t>
  </si>
  <si>
    <t>KPHLRZ1H69KHB149HA</t>
  </si>
  <si>
    <t>KPHLRZ1H41KHB149HA</t>
  </si>
  <si>
    <t>KPHLRZ1H49KHB149HA</t>
  </si>
  <si>
    <t>KPHLRZ1HBLUHB149HA</t>
  </si>
  <si>
    <t>KPHLRZ1HGRNHB149HA</t>
  </si>
  <si>
    <t>KPHLRZ1HREDHB149HA</t>
  </si>
  <si>
    <t>KPHLRZ3H90KHB100HA</t>
  </si>
  <si>
    <t>KPHLRZ3H69KHB100HA</t>
  </si>
  <si>
    <t>KPHLRZ3H41KHB100HA</t>
  </si>
  <si>
    <t>KPHLRZ3H49KHB100HA</t>
  </si>
  <si>
    <t>KPHLRZ3HBLUHB100HA</t>
  </si>
  <si>
    <t>KPHLRZ3HGRNHB100HA</t>
  </si>
  <si>
    <t>KPHLRZ3HREDHB100HA</t>
  </si>
  <si>
    <t>KPHLRZ3HRGBHB100HA</t>
  </si>
  <si>
    <t>KPHLRZ4H90KHB100HA</t>
  </si>
  <si>
    <t>KPHLRZ4H69KHB100HA</t>
  </si>
  <si>
    <t>KPHLRZ4H69KHB300HA</t>
  </si>
  <si>
    <t>KPHLRZ4H41KHB100HA</t>
  </si>
  <si>
    <t>KPHLRZ4H49KHB100HA</t>
  </si>
  <si>
    <t>KPHLRZMH14KHL39HA</t>
  </si>
  <si>
    <t>KPHLRZMH14KHL90HA</t>
  </si>
  <si>
    <t>KPHLRZMH30KHL39HA</t>
  </si>
  <si>
    <t>KPHLRZMH30KHL90HA</t>
  </si>
  <si>
    <t>KPHLRZMH40KHL39HA</t>
  </si>
  <si>
    <t>KPHLRZMH40KHL90HA</t>
  </si>
  <si>
    <t>KPHLRZMH49KHL39HA</t>
  </si>
  <si>
    <t>KPHLRZMH49KHL90HA</t>
  </si>
  <si>
    <t>KPHLRZMH90KHL39HA</t>
  </si>
  <si>
    <t>KPHLRZMH90KHL90HA</t>
  </si>
  <si>
    <t>KPHLRZMH94KHL39HA</t>
  </si>
  <si>
    <t>KPHLRZMH94KHL90HA</t>
  </si>
  <si>
    <t>KPHLRZMH69KHL39HA</t>
  </si>
  <si>
    <t>KPHLRZMH69KHL90HA</t>
  </si>
  <si>
    <t>KPHLRZMHBLUHL39HA</t>
  </si>
  <si>
    <t>KPHLRZMHBLUHL90HA</t>
  </si>
  <si>
    <t>KPHLRZMHGRNHL39HA</t>
  </si>
  <si>
    <t>KPHLRZMHGRNHL90HA</t>
  </si>
  <si>
    <t>KPHLRZMHTRDHL39HA</t>
  </si>
  <si>
    <t>KPHLRZMHTRDHL90HA</t>
  </si>
  <si>
    <t>KPHPEDGH14KHE300HA</t>
  </si>
  <si>
    <t>KPHPEDGH30KHE300HA</t>
  </si>
  <si>
    <t>KPHPEDGH40KHE300HA</t>
  </si>
  <si>
    <t>KPHPEDGH90KHE300HA</t>
  </si>
  <si>
    <t>KPHPEDGH94KHE300HA</t>
  </si>
  <si>
    <t>KPHPEDGH69KHE300HA</t>
  </si>
  <si>
    <t>KPHPRLTH69KHP1H100A</t>
  </si>
  <si>
    <t>KPHPRLTH40KHP1H100A</t>
  </si>
  <si>
    <t>KPHPRLTH49KHP1H100A</t>
  </si>
  <si>
    <t>KPHSUP119H69KH1G3</t>
  </si>
  <si>
    <t>KPHSUP119H69KH1L1</t>
  </si>
  <si>
    <t>KPHSUP119HASVH1G3</t>
  </si>
  <si>
    <t>KPHSUP160H14KH1G3A</t>
  </si>
  <si>
    <t>KPHSUP160H14KH1B1</t>
  </si>
  <si>
    <t>KPHSUP160H14KH1B1C</t>
  </si>
  <si>
    <t>KPHSUP160H30KH1G3A</t>
  </si>
  <si>
    <t>KPHSUP160H30KH1B1</t>
  </si>
  <si>
    <t>KPHSUP160H30KH1B1C</t>
  </si>
  <si>
    <t>KPHSUP160H41KH1G3A</t>
  </si>
  <si>
    <t>KPHSUP160H41KH1B1</t>
  </si>
  <si>
    <t>KPHSUP160H41KH1B1C</t>
  </si>
  <si>
    <t>KPHSUP160H49KH1G3A</t>
  </si>
  <si>
    <t>KPHSUP160H49KH1B1</t>
  </si>
  <si>
    <t>KPHSUP160H49KH1B1C</t>
  </si>
  <si>
    <t>KPHSUP160H90KH1G3A</t>
  </si>
  <si>
    <t>KPHSUP160H90KH1B1</t>
  </si>
  <si>
    <t>KPHSUP160H90KH1B1C</t>
  </si>
  <si>
    <t>KPHSUP160H94KH1G3A</t>
  </si>
  <si>
    <t>KPHSUP160H94KH1B1C</t>
  </si>
  <si>
    <t>KPHSUP160H69KH1G3A</t>
  </si>
  <si>
    <t>KPHSUP160H69KH1B1</t>
  </si>
  <si>
    <t>KPHSUP160H69KH1B1C</t>
  </si>
  <si>
    <t>KPHSUP160HASVH1G3A</t>
  </si>
  <si>
    <t>KPHSUP160HASVH1B1</t>
  </si>
  <si>
    <t>KPHSUP160HASVH1B1C</t>
  </si>
  <si>
    <t>KPHSUP119H14KH1G3C</t>
  </si>
  <si>
    <t>KPHSUP119H14KH1G3</t>
  </si>
  <si>
    <t>KPHSUP119H30KH1G3</t>
  </si>
  <si>
    <t>KPHSUP119H30KH1G3C</t>
  </si>
  <si>
    <t>KPHSUP119H41KH1G3</t>
  </si>
  <si>
    <t>KPHSUP119H41KH1G3C</t>
  </si>
  <si>
    <t>KPHSUP119H49KH1G3</t>
  </si>
  <si>
    <t>KPHSUP119H49KH1G3C</t>
  </si>
  <si>
    <t>KPHSUP119H90KH1G3</t>
  </si>
  <si>
    <t>KPHSUP119H90KH1G3C</t>
  </si>
  <si>
    <t>KPHSUP119H94KH1G3C</t>
  </si>
  <si>
    <t>KPHSUP160H14KH1G3B</t>
  </si>
  <si>
    <t>KPHSUP160H14KH1L3B</t>
  </si>
  <si>
    <t>KPHSUP160H30KH1G3B</t>
  </si>
  <si>
    <t>KPHSUP160H30KH1L3B</t>
  </si>
  <si>
    <t>KPHSUP160H41KH1G3B</t>
  </si>
  <si>
    <t>KPHSUP160H41KH1L3B</t>
  </si>
  <si>
    <t>KPHSUP160H49KH1G3B</t>
  </si>
  <si>
    <t>KPHSUP160H49KH1L3B</t>
  </si>
  <si>
    <t>KPHSUP160H90KH1G3B</t>
  </si>
  <si>
    <t>KPHSUP160H90KH1L3B</t>
  </si>
  <si>
    <t>KPHSUP160H94KH1G3B</t>
  </si>
  <si>
    <t>KPHSUP160H94KH1L3B</t>
  </si>
  <si>
    <t>KPHSUP160H69KH1G3</t>
  </si>
  <si>
    <t>KPHSUP160H69KH1G3B</t>
  </si>
  <si>
    <t>KPHSUP160H69KH1L3</t>
  </si>
  <si>
    <t>KPHSUP160H69KH1L3B</t>
  </si>
  <si>
    <t>KPHSUP160HASVH1G3</t>
  </si>
  <si>
    <t>KPHSUP160HASVH1G3B</t>
  </si>
  <si>
    <t>KPHSUP160HASVH1L3B</t>
  </si>
  <si>
    <t>KPHSUPCLRHBLUH1B9</t>
  </si>
  <si>
    <t>KPHSUPCLRHGRNH1B9</t>
  </si>
  <si>
    <t>KPHSUPCLRHTRDH1B9</t>
  </si>
  <si>
    <t>KPHSUPCLRHYLVH1B9</t>
  </si>
  <si>
    <t>KPHSUPMINH30KH1B6</t>
  </si>
  <si>
    <t>KPHSUPMINH41KH1B6</t>
  </si>
  <si>
    <t>KPHSUPMINH90KH1B6</t>
  </si>
  <si>
    <t>KPHSUPMINH90KH3L1</t>
  </si>
  <si>
    <t>KPHSUPMINH69KH1B6</t>
  </si>
  <si>
    <t>KPHSUPMINHASVH1B6</t>
  </si>
  <si>
    <t>KPHPXTRH69KHP1H190A</t>
  </si>
  <si>
    <t>KPHPXTRH49KHP1H190A</t>
  </si>
  <si>
    <t>KPHU430H14KHB100HA</t>
  </si>
  <si>
    <t>KPHU430H30KHB100HA</t>
  </si>
  <si>
    <t>KPHU430H30KHB190HA</t>
  </si>
  <si>
    <t>KPHU430H40KHB100HA</t>
  </si>
  <si>
    <t>KPHU430H40KHB190HA</t>
  </si>
  <si>
    <t>KPHU430H90KHB100HA</t>
  </si>
  <si>
    <t>KPHU430H90KHB190HA</t>
  </si>
  <si>
    <t>KPHU430H94KHB100HA</t>
  </si>
  <si>
    <t>KPHU430H69KHB100HA</t>
  </si>
  <si>
    <t>KPHU430H69KHB190HA</t>
  </si>
  <si>
    <t>KPHU430H49KHB100HA</t>
  </si>
  <si>
    <t>KPHU430H49KHB190HA</t>
  </si>
  <si>
    <t>KPHU490H14KHB190HA</t>
  </si>
  <si>
    <t>KPHU490H30KHB190HA</t>
  </si>
  <si>
    <t>KPHU490H40KHB190HA</t>
  </si>
  <si>
    <t>KPHU490H90KHB190HA</t>
  </si>
  <si>
    <t>KPHU490H94KHB190HA</t>
  </si>
  <si>
    <t>KPHU490H69KHB190HA</t>
  </si>
  <si>
    <t>KPHU490H49KHB190HA</t>
  </si>
  <si>
    <t>KPHU440H14KHB190HA</t>
  </si>
  <si>
    <t>KPHU440H30KHB190HA</t>
  </si>
  <si>
    <t>KPHU440H40KHB190HA</t>
  </si>
  <si>
    <t>KPHU440H90KHB190HA</t>
  </si>
  <si>
    <t>KPHU440H94KHB190HA</t>
  </si>
  <si>
    <t>KPHU440H69KHB190HA</t>
  </si>
  <si>
    <t>KPHU440H49KHB190HA</t>
  </si>
  <si>
    <t>KPHU690H14KHB100HA</t>
  </si>
  <si>
    <t>KPHU690H30KHB100HA</t>
  </si>
  <si>
    <t>KPHU690H39KHB100HA</t>
  </si>
  <si>
    <t>KPHU690H40KHB164HA</t>
  </si>
  <si>
    <t>KPHU690H40KHB168HA</t>
  </si>
  <si>
    <t>KPHU690H40KHB100HA</t>
  </si>
  <si>
    <t>KPHU690H41KHB100HA</t>
  </si>
  <si>
    <t>KPHU690H49KHB100HA</t>
  </si>
  <si>
    <t>KPHU690H90KHB100HA</t>
  </si>
  <si>
    <t>KPHU690H94KHB100HA</t>
  </si>
  <si>
    <t>KPHU690H69KHB100HA</t>
  </si>
  <si>
    <t>KPHU690H69KHB190HA</t>
  </si>
  <si>
    <t>KPHU690H49FHP100HA</t>
  </si>
  <si>
    <t>KPHU690H49PHP100HA</t>
  </si>
  <si>
    <t>KPHU690HBLUHB190HA</t>
  </si>
  <si>
    <t>KPHU690HBLUHB100HA</t>
  </si>
  <si>
    <t>KPHU690HGRNHB190HA</t>
  </si>
  <si>
    <t>KPHU690HGRNHB100HA</t>
  </si>
  <si>
    <t>KPHU690HORGHB190HA</t>
  </si>
  <si>
    <t>KPHU690HORGHB100HA</t>
  </si>
  <si>
    <t>KPHU690HREDHB190HA</t>
  </si>
  <si>
    <t>KPHU690HREDHB100HA</t>
  </si>
  <si>
    <t>KPHU690HRRDHB190HA</t>
  </si>
  <si>
    <t>KPHU690HRRDHB100HA</t>
  </si>
  <si>
    <t>KPHU690HYLVHB190HA</t>
  </si>
  <si>
    <t>KPHU690HYLVHB100HA</t>
  </si>
  <si>
    <t>KPHU699H90KHB190HA</t>
  </si>
  <si>
    <t>KPHU699H90KHB100HA</t>
  </si>
  <si>
    <t>KPHU699H69KHB100HA</t>
  </si>
  <si>
    <t>KPHU660HRRDHB190HA</t>
  </si>
  <si>
    <t>KPHU660HRRDHB190HB</t>
  </si>
  <si>
    <t>KPHU640H14KHB100HA</t>
  </si>
  <si>
    <t>KPHU640H14KHB190HA</t>
  </si>
  <si>
    <t>KPHU640H30KHB100HA</t>
  </si>
  <si>
    <t>KPHU640H30KHB190HA</t>
  </si>
  <si>
    <t>KPHU640H39KHB100HA</t>
  </si>
  <si>
    <t>KPHU640H39KHB118HA</t>
  </si>
  <si>
    <t>KPHU640H39KHB190HA</t>
  </si>
  <si>
    <t>KPHU640H40KHB100HA</t>
  </si>
  <si>
    <t>KPHU640H40KHB190HA</t>
  </si>
  <si>
    <t>KPHU640H41KHB190HA</t>
  </si>
  <si>
    <t>KPHU640H49KHB100HA</t>
  </si>
  <si>
    <t>KPHU640H49KHB190HA</t>
  </si>
  <si>
    <t>KPHU640H90KHB100HA</t>
  </si>
  <si>
    <t>KPHU640H90KHB190HA</t>
  </si>
  <si>
    <t>KPHU640H94KHB100HA</t>
  </si>
  <si>
    <t>KPHU640H94KHB190HA</t>
  </si>
  <si>
    <t>KPHU640H69KHB100HA</t>
  </si>
  <si>
    <t>KPHU640H69KHB190HA</t>
  </si>
  <si>
    <t>KPHU640H69KHB390HA</t>
  </si>
  <si>
    <t>KPHU640H41KHB100HA</t>
  </si>
  <si>
    <t>KPHU64RH90KHP111HA</t>
  </si>
  <si>
    <t>KPHU64RH90KHP191HA</t>
  </si>
  <si>
    <t>KPHU64RH69KHP111HA</t>
  </si>
  <si>
    <t>KPHU64RH69KHP191HA</t>
  </si>
  <si>
    <t>KPHU490H14KHE190HA</t>
  </si>
  <si>
    <t>KPHU490H30KHE190HA</t>
  </si>
  <si>
    <t>KPHU490H40KHE190HA</t>
  </si>
  <si>
    <t>KPHU490H90KHE190HA</t>
  </si>
  <si>
    <t>KPHU490H94KHE190HA</t>
  </si>
  <si>
    <t>KPHU490H69KHE190HA</t>
  </si>
  <si>
    <t>KPHU440H14KHE190HA</t>
  </si>
  <si>
    <t>KPHU440H30KHE190HA</t>
  </si>
  <si>
    <t>KPHU440H40KHE190HA</t>
  </si>
  <si>
    <t>KPHU440H90KHE190HA</t>
  </si>
  <si>
    <t>KPHU440H94KHE190HA</t>
  </si>
  <si>
    <t>KPHU440H69KHE190HA</t>
  </si>
  <si>
    <t>KPHUMINH14KHL4H39A</t>
  </si>
  <si>
    <t>KPHUMINH14KHL4H39B</t>
  </si>
  <si>
    <t>KPHUMINH14KHL4H90A</t>
  </si>
  <si>
    <t>KPHUMINH14KHL4H90B</t>
  </si>
  <si>
    <t>KPHUMINH30KHL4H39A</t>
  </si>
  <si>
    <t>KPHUMINH30KHL4H39B</t>
  </si>
  <si>
    <t>KPHUMINH30KHL4H90A</t>
  </si>
  <si>
    <t>KPHUMINH30KHL4H90B</t>
  </si>
  <si>
    <t>KPHUMINH40KHL4H39B</t>
  </si>
  <si>
    <t>KPHUMINH40KHL4H90B</t>
  </si>
  <si>
    <t>KPHUMINH41KHL4H39A</t>
  </si>
  <si>
    <t>KPHUMINH41KHL4H90A</t>
  </si>
  <si>
    <t>KPHUMINH49KHL4H39A</t>
  </si>
  <si>
    <t>KPHUMINH49KHL4H90A</t>
  </si>
  <si>
    <t>KPHUMINH90KHL4H39A</t>
  </si>
  <si>
    <t>KPHUMINH90KHL4H39B</t>
  </si>
  <si>
    <t>KPHUMINH90KHL4H90A</t>
  </si>
  <si>
    <t>KPHUMINH90KHL4H90B</t>
  </si>
  <si>
    <t>KPHUMINH94KHL4H39A</t>
  </si>
  <si>
    <t>KPHUMINH94KHL4H39B</t>
  </si>
  <si>
    <t>KPHUMINH94KHL4H90A</t>
  </si>
  <si>
    <t>KPHUMINH94KHL4H90B</t>
  </si>
  <si>
    <t>KPHUMINH69KHL4H39A</t>
  </si>
  <si>
    <t>KPHUMINH69KHL4H39B</t>
  </si>
  <si>
    <t>KPHUMINH69KHL4H90A</t>
  </si>
  <si>
    <t>KPHUMINH69KHL4H90B</t>
  </si>
  <si>
    <t>KPHUMINH80KHL4H39B</t>
  </si>
  <si>
    <t>KPHUMINH80KHL4H90B</t>
  </si>
  <si>
    <t>KPHUMINHBLUHL4H39A</t>
  </si>
  <si>
    <t>KPHUMINHBLUHL4H90A</t>
  </si>
  <si>
    <t>KPHUMINE14KHL4H39A</t>
  </si>
  <si>
    <t>KPHUMINE14KHL4H90A</t>
  </si>
  <si>
    <t>KPHUMINE30KHL4H39A</t>
  </si>
  <si>
    <t>KPHUMINE30KHL4H90A</t>
  </si>
  <si>
    <t>KPHUMINE41KHL4H39A</t>
  </si>
  <si>
    <t>KPHUMINE41KHL4H90A</t>
  </si>
  <si>
    <t>KPHUMINE49KHL4H39A</t>
  </si>
  <si>
    <t>KPHUMINE49KHL4H90A</t>
  </si>
  <si>
    <t>KPHUMINE90KHL4H39A</t>
  </si>
  <si>
    <t>KPHUMINE90KHL4H90A</t>
  </si>
  <si>
    <t>KPHUMINE94KHL4H39A</t>
  </si>
  <si>
    <t>KPHUMINE94KHL4H90A</t>
  </si>
  <si>
    <t>KPHUMINE69KHL4H39A</t>
  </si>
  <si>
    <t>KPHUMINE69KHL4H90A</t>
  </si>
  <si>
    <t>KPHUMINHGRNHL4H39A</t>
  </si>
  <si>
    <t>KPHUMINHGRNHL4H90A</t>
  </si>
  <si>
    <t>KPHUMINHTRDHL4H39A</t>
  </si>
  <si>
    <t>KPHUMINHTRDHL4H90A</t>
  </si>
  <si>
    <t>LTHR130H14KH04.8H10HA</t>
  </si>
  <si>
    <t>LTHR130H14KH04.8H68HA</t>
  </si>
  <si>
    <t>LTHR130H14KH04.3H10HA</t>
  </si>
  <si>
    <t>LTHR130H14KH04.3H68HA</t>
  </si>
  <si>
    <t>LTHR130H14KH10.0H10HA</t>
  </si>
  <si>
    <t>LTHR130H14KH10.0H68HA</t>
  </si>
  <si>
    <t>LTHR130H30KH04.8H10HA</t>
  </si>
  <si>
    <t>LTHR130H30KH04.8H68HA</t>
  </si>
  <si>
    <t>LTHR130H30KH04.3H10HA</t>
  </si>
  <si>
    <t>LTHR130H30KH04.3H68HA</t>
  </si>
  <si>
    <t>LTHR130H30KH10.0H10HA</t>
  </si>
  <si>
    <t>LTHR130H30KH10.0H68HA</t>
  </si>
  <si>
    <t>LTHR130H39KH04.8H10HA</t>
  </si>
  <si>
    <t>LTHR130H39KH04.8H68HA</t>
  </si>
  <si>
    <t>LTHR130H39KH04.3H10HA</t>
  </si>
  <si>
    <t>LTHR130H39KH04.3H68HA</t>
  </si>
  <si>
    <t>LTHR130H39KH10.0H10HA</t>
  </si>
  <si>
    <t>LTHR130H39KH10.0H68HA</t>
  </si>
  <si>
    <t>LTHR130H40KH04.8H10HA</t>
  </si>
  <si>
    <t>LTHR130H40KH04.8H68HA</t>
  </si>
  <si>
    <t>LTHR130H40KH04.3H10HA</t>
  </si>
  <si>
    <t>LTHR130H40KH04.3H68HA</t>
  </si>
  <si>
    <t>LTHR130H40KH10.0H10HA</t>
  </si>
  <si>
    <t>LTHR130H40KH10.0H68HA</t>
  </si>
  <si>
    <t>LTHR130H60KH04.8H10HA</t>
  </si>
  <si>
    <t>LTHR130H60KH04.8H68HA</t>
  </si>
  <si>
    <t>LTHR130H60KH04.3H10HA</t>
  </si>
  <si>
    <t>LTHR130H60KH04.3H68HA</t>
  </si>
  <si>
    <t>LTHR130H60KH10.0H10HA</t>
  </si>
  <si>
    <t>LTHR130H60KH10.0H68HA</t>
  </si>
  <si>
    <t>PS0400H190VH100H144VH1O</t>
  </si>
  <si>
    <t>PS0400H190VH1HEHD</t>
  </si>
  <si>
    <t>PS0400H49VH1HEHD</t>
  </si>
  <si>
    <t>PS1090H190VH100H144VH10</t>
  </si>
  <si>
    <t>PS11H100VH100H144V</t>
  </si>
  <si>
    <t>PS11H190VH100H144V</t>
  </si>
  <si>
    <t>PS11H10VH100H140VHMV</t>
  </si>
  <si>
    <t>PS11H110VH100H144V</t>
  </si>
  <si>
    <t>PS11H39VH100H140VHMV</t>
  </si>
  <si>
    <t>PS11H60VH100H144VHES</t>
  </si>
  <si>
    <t>PS11H60VSLH100H144V</t>
  </si>
  <si>
    <t>ACHADPTHBR01PSH01MD</t>
  </si>
  <si>
    <t>ACHBRCTHVHTHBOXZH1</t>
  </si>
  <si>
    <t>ACHEPLGH00H3HBR01H1</t>
  </si>
  <si>
    <t>ACHJUMPH18H1H11VDH1</t>
  </si>
  <si>
    <t>ACHJUMPH18H3HBOXZH1</t>
  </si>
  <si>
    <t>ACHJUMPH18H3HBR01H1</t>
  </si>
  <si>
    <t>ACHJUMPH14H1H11VDH1</t>
  </si>
  <si>
    <t>ACHJUMPH36H3HBOXZH1</t>
  </si>
  <si>
    <t>ACHJUMPH36H3HBR01H1</t>
  </si>
  <si>
    <t>ACHPSHRH14H1H11VDH1</t>
  </si>
  <si>
    <t>ACHPSHRH36H1H11VDH1</t>
  </si>
  <si>
    <t>ACHR130HENHDHPLGHA</t>
  </si>
  <si>
    <t>ACHR130HFDHSHGLUHA</t>
  </si>
  <si>
    <t>ACHR130HRBNHRBNH10HA</t>
  </si>
  <si>
    <t>ACHR130HRBNHVIRH10HA</t>
  </si>
  <si>
    <t>ACHRTRZHBARH6063T6H110</t>
  </si>
  <si>
    <t>DTHPAH0400HCC</t>
  </si>
  <si>
    <t>DTHPAH1090HCC</t>
  </si>
  <si>
    <t>GLLHFL10HNVH19VH0H1H1</t>
  </si>
  <si>
    <t>GLLHGLVPHNVHTR</t>
  </si>
  <si>
    <t>GLLHLLH19VHBLH30H1.1M</t>
  </si>
  <si>
    <t>GLLHRBL3HOHCVH14VH9.6VHIP64H3M</t>
  </si>
  <si>
    <t>KPH3MINH14KHG1</t>
  </si>
  <si>
    <t>KPH3MINH30KHG1</t>
  </si>
  <si>
    <t>KPH3MINH41KHG1</t>
  </si>
  <si>
    <t>KPH3MINH49KHG1</t>
  </si>
  <si>
    <t>KPH3MINH90KHG1</t>
  </si>
  <si>
    <t>KPH3MINH94KHG1</t>
  </si>
  <si>
    <t>KPH3MINH69KHG1</t>
  </si>
  <si>
    <t>KPH3MINHASVHG1</t>
  </si>
  <si>
    <t>KPHAP8CH14KHG3B</t>
  </si>
  <si>
    <t>KPHAP8CH30KHG3B</t>
  </si>
  <si>
    <t>KPHAP8CH41KHG3B</t>
  </si>
  <si>
    <t>KPHAP8CH49KHG3B</t>
  </si>
  <si>
    <t>KPHAP8CH90KHG3B</t>
  </si>
  <si>
    <t>KPHAP8CH94KHG3B</t>
  </si>
  <si>
    <t>KPHAP8CH69KHG3B</t>
  </si>
  <si>
    <t>KPHAP8CHASVHG3B</t>
  </si>
  <si>
    <t>KPHAPEXH14KHG1</t>
  </si>
  <si>
    <t>KPHAPEXH14KHG1B</t>
  </si>
  <si>
    <t>KPHAPEXH14KHG3</t>
  </si>
  <si>
    <t>KPHAPEXH14KHG3B</t>
  </si>
  <si>
    <t>KPHAPEXH30KHG1</t>
  </si>
  <si>
    <t>KPHAPEXH30KHG1B</t>
  </si>
  <si>
    <t>KPHAPEXH30KHG3</t>
  </si>
  <si>
    <t>KPHAPEXH30KHG3B</t>
  </si>
  <si>
    <t>KPHAPEXH41KH63H10</t>
  </si>
  <si>
    <t>KPHAPEXH41KHG1</t>
  </si>
  <si>
    <t>KPHAPEXH41KHG1B</t>
  </si>
  <si>
    <t>KPHAPEXH41KHG3</t>
  </si>
  <si>
    <t>KPHAPEXH41KHG3H19</t>
  </si>
  <si>
    <t>KPHAPEXH41KHG3B</t>
  </si>
  <si>
    <t>KPHAPEXH49KHG1</t>
  </si>
  <si>
    <t>KPHAPEXH49KHG1B</t>
  </si>
  <si>
    <t>KPHAPEXH49KHG3</t>
  </si>
  <si>
    <t>KPHAPEXH49KHG3B</t>
  </si>
  <si>
    <t>KPHAPEXH90KHG1</t>
  </si>
  <si>
    <t>KPHAPEXH90KHG1B</t>
  </si>
  <si>
    <t>KPHAPEXH90KHG3</t>
  </si>
  <si>
    <t>KPHAPEXH90KHG3B</t>
  </si>
  <si>
    <t>KPHAPEXH94KHG1</t>
  </si>
  <si>
    <t>KPHAPEXH94KHG1B</t>
  </si>
  <si>
    <t>KPHAPEXH94KHG3</t>
  </si>
  <si>
    <t>KPHAPEXH94KHG3B</t>
  </si>
  <si>
    <t>KPHAPEXH69KHG1</t>
  </si>
  <si>
    <t>KPHAPEXH69KHG1B</t>
  </si>
  <si>
    <t>KPHAPEXH69KHG3</t>
  </si>
  <si>
    <t>KPHAPEXH69KHG3B</t>
  </si>
  <si>
    <t>KPHAPEXHASVHG1</t>
  </si>
  <si>
    <t>KPHAPEXHASVHG1B</t>
  </si>
  <si>
    <t>KPHAPEXHASVHG3</t>
  </si>
  <si>
    <t>KPHAPEXHASVHG3B</t>
  </si>
  <si>
    <t>KPHAPEXHDLVHG3</t>
  </si>
  <si>
    <t>KPHAPX3H30KHG1</t>
  </si>
  <si>
    <t>KPHAPX3H41KHG3</t>
  </si>
  <si>
    <t>KPHAPX3H41KHG3H10</t>
  </si>
  <si>
    <t>KPHAPX3H41KHG3H19</t>
  </si>
  <si>
    <t>KPHAPX3H49KHG3</t>
  </si>
  <si>
    <t>KPHBASEH14KHG1B</t>
  </si>
  <si>
    <t>KPHBASEH30KHG1B</t>
  </si>
  <si>
    <t>KPHBASEH41KHG1B</t>
  </si>
  <si>
    <t>KPHBASEH49KHG1B</t>
  </si>
  <si>
    <t>KPHBASEH90KHG1B</t>
  </si>
  <si>
    <t>KPHBASEH94KHG1B</t>
  </si>
  <si>
    <t>KPHBASEH69KHG1</t>
  </si>
  <si>
    <t>KPHBASEH69KHG1B</t>
  </si>
  <si>
    <t>KPHBASEHASVHG1</t>
  </si>
  <si>
    <t>KPHBASEHASVHG1B</t>
  </si>
  <si>
    <t>KPHBASEHVSVHG1</t>
  </si>
  <si>
    <t>KPHBOX400H14KH1B3</t>
  </si>
  <si>
    <t>KPHBOX400H14KH3B3</t>
  </si>
  <si>
    <t>KPHBOX400H30KH1B3</t>
  </si>
  <si>
    <t>KPHBOX400H30KH3B3</t>
  </si>
  <si>
    <t>KPHBOX400H41KH3B3</t>
  </si>
  <si>
    <t>KPHBOX400H90KH1B3A</t>
  </si>
  <si>
    <t>KPHBOX400H90KH1B3B</t>
  </si>
  <si>
    <t>KPHBOX400H90KH3B3</t>
  </si>
  <si>
    <t>KPHBOX400H90KH3B3A</t>
  </si>
  <si>
    <t>KPHBOX400H90KH3B3B</t>
  </si>
  <si>
    <t>KPHBOX400H94KH1B3</t>
  </si>
  <si>
    <t>KPHBOX400H94KH3B3</t>
  </si>
  <si>
    <t>KPHBOX400H69KH1B3</t>
  </si>
  <si>
    <t>KPHBOX400H69KH3B3</t>
  </si>
  <si>
    <t>KPHBOX400HDLVH1B3H11</t>
  </si>
  <si>
    <t>KPHBOX400HDLVH1B3A</t>
  </si>
  <si>
    <t>KPHBOX400HDLVH3B3A</t>
  </si>
  <si>
    <t>KPHBOX600H14KH1B4</t>
  </si>
  <si>
    <t>KPHBOX600H14KH3B4</t>
  </si>
  <si>
    <t>KPHBOX600H30KH1B4</t>
  </si>
  <si>
    <t>KPHBOX600H30KH3B4</t>
  </si>
  <si>
    <t>KPHBOX600H41KH1B4</t>
  </si>
  <si>
    <t>KPHBOX600H41KH3B4</t>
  </si>
  <si>
    <t>KPHBOX600H90KH1B4</t>
  </si>
  <si>
    <t>KPHBOX600H90KH3B4</t>
  </si>
  <si>
    <t>KPHBOX600H94KH1B4</t>
  </si>
  <si>
    <t>KPHBOX600H94KH3B4</t>
  </si>
  <si>
    <t>KPHBOX600H69KH1B4</t>
  </si>
  <si>
    <t>KPHBOX600H69KH3B4</t>
  </si>
  <si>
    <t>KPHBOX600HDLVH1B4</t>
  </si>
  <si>
    <t>KPHBOX600HDLVH3B4</t>
  </si>
  <si>
    <t>KPHBOXZACHBRCTHVHT</t>
  </si>
  <si>
    <t>KPHBR01H14K1B4H409A</t>
  </si>
  <si>
    <t>KPHBR01H14K4B4H409A</t>
  </si>
  <si>
    <t>KPHBR01H30K1B4H409A</t>
  </si>
  <si>
    <t>KPHBR01H30K4B4H409A</t>
  </si>
  <si>
    <t>KPHBR01H40K1B4H409A</t>
  </si>
  <si>
    <t>KPHBR01H40K4B4H409A</t>
  </si>
  <si>
    <t>KPHBR01H90K1B4H409A</t>
  </si>
  <si>
    <t>KPHBR01H90K4B4H409A</t>
  </si>
  <si>
    <t>KPHBR01H94K1B4H409A</t>
  </si>
  <si>
    <t>KPHBR01H94K4B4H409A</t>
  </si>
  <si>
    <t>KPHBR01H69K1B4H409A</t>
  </si>
  <si>
    <t>KPHBR01H69K4B4H409A</t>
  </si>
  <si>
    <t>KPHBRB3H90KHB409HA</t>
  </si>
  <si>
    <t>KPHBRB3H69KHB409HA</t>
  </si>
  <si>
    <t>KPHBRE3H14KHE309HA</t>
  </si>
  <si>
    <t>KPHBRE3H30KHE309HA</t>
  </si>
  <si>
    <t>KPHBRE3H40KHE309HA</t>
  </si>
  <si>
    <t>KPHBRE3H90KHE309HA</t>
  </si>
  <si>
    <t>KPHBRE3H94KHE309HA</t>
  </si>
  <si>
    <t>KPHBRE3H69KHE309HA</t>
  </si>
  <si>
    <t>KPHCLR3HORHG1</t>
  </si>
  <si>
    <t>KPHCOLORHBLHG1</t>
  </si>
  <si>
    <t>KPHCOLORHCRHG1</t>
  </si>
  <si>
    <t>KPHCOLORHGRHG1</t>
  </si>
  <si>
    <t>KPHCOLORHORHG1</t>
  </si>
  <si>
    <t>KPHCOLORHRRHG1</t>
  </si>
  <si>
    <t>KPHCOLORHTRHG1</t>
  </si>
  <si>
    <t>KPHCOLORHYEHG1</t>
  </si>
  <si>
    <t>KPHCOREH14KHG1B</t>
  </si>
  <si>
    <t>KPHCOREH14KHG3</t>
  </si>
  <si>
    <t>KPHCOREH14KHG3B</t>
  </si>
  <si>
    <t>KPHCOREH14KHG1</t>
  </si>
  <si>
    <t>KPHCOREH14KHG3H04H11</t>
  </si>
  <si>
    <t>KPHCOREH30KHG1</t>
  </si>
  <si>
    <t>KPHCOREH30KHG1B</t>
  </si>
  <si>
    <t>KPHCOREH30KHG3</t>
  </si>
  <si>
    <t>KPHCOREH30KHG3H10</t>
  </si>
  <si>
    <t>KPHCOREH30KHG3H19</t>
  </si>
  <si>
    <t>KPHCOREH30KHG3B</t>
  </si>
  <si>
    <t>KPHCOREH41KHG1</t>
  </si>
  <si>
    <t>KPHCOREH41KHG1B</t>
  </si>
  <si>
    <t>KPHCOREH41KHG3</t>
  </si>
  <si>
    <t>KPHCOREH41KHG3B</t>
  </si>
  <si>
    <t>KPHCOREH49KHG1</t>
  </si>
  <si>
    <t>KPHCOREH49KHG1B</t>
  </si>
  <si>
    <t>KPHCOREH49KHG3</t>
  </si>
  <si>
    <t>KPHCOREH49KHG3B</t>
  </si>
  <si>
    <t>KPHCOREH90KHG1</t>
  </si>
  <si>
    <t>KPHCOREH90KHG1B</t>
  </si>
  <si>
    <t>KPHCOREH90KHG3</t>
  </si>
  <si>
    <t>KPHCOREH90KHG3B</t>
  </si>
  <si>
    <t>KPHCOREH94KHG1</t>
  </si>
  <si>
    <t>KPHCOREH94KHG1B</t>
  </si>
  <si>
    <t>KPHCOREH94KHG3</t>
  </si>
  <si>
    <t>KPHCOREH94KHG3B</t>
  </si>
  <si>
    <t>KPHCOREH69KHG1</t>
  </si>
  <si>
    <t>KPHCOREH69KHG1B</t>
  </si>
  <si>
    <t>KPHCOREH69KHG3</t>
  </si>
  <si>
    <t>KPHCOREH69KHG3B</t>
  </si>
  <si>
    <t>KPHCOREHA69HG3H08H90</t>
  </si>
  <si>
    <t>KPHCOREHASVHG1</t>
  </si>
  <si>
    <t>KPHCOREHASVHG1B</t>
  </si>
  <si>
    <t>KPHCOREHASVHG3</t>
  </si>
  <si>
    <t>KPHCOREHASVHG3B</t>
  </si>
  <si>
    <t>KPHCOREHDLVHG3</t>
  </si>
  <si>
    <t>KPHEG40H14K1E1H300A</t>
  </si>
  <si>
    <t>KPHEG40H14K4E1H300A</t>
  </si>
  <si>
    <t>KPHEG40H30K1E1H300A</t>
  </si>
  <si>
    <t>KPHEG40H30K4E1H300A</t>
  </si>
  <si>
    <t>KPHEG40H40K1E1H300A</t>
  </si>
  <si>
    <t>KPHEG40H40K4E1H300A</t>
  </si>
  <si>
    <t>KPHEG40H49K1E1H300A</t>
  </si>
  <si>
    <t>KPHEG40H49K4E1H300A</t>
  </si>
  <si>
    <t>KPHEG40H90K1E1H300A</t>
  </si>
  <si>
    <t>KPHEG40H90K1E1H300B</t>
  </si>
  <si>
    <t>KPHEG40H90K4E1H300A</t>
  </si>
  <si>
    <t>KPHEG40H90K4E1H300B</t>
  </si>
  <si>
    <t>KPHEG40H94K1E1H300A</t>
  </si>
  <si>
    <t>KPHEG40H94K4E1H300A</t>
  </si>
  <si>
    <t>KPHEG40H69KH1E1H300A</t>
  </si>
  <si>
    <t>KPHEG40H69K4E1H300A</t>
  </si>
  <si>
    <t>KPHEG40H69KH4E1H300A</t>
  </si>
  <si>
    <t>KPHEG40E69KH1E1H300A</t>
  </si>
  <si>
    <t>KPHIMAGE1H9016H69KH1100H04A</t>
  </si>
  <si>
    <t>KPHMINIH14KHG1</t>
  </si>
  <si>
    <t>KPHMINIH30KHG1</t>
  </si>
  <si>
    <t>KPHMINIH41KHG1</t>
  </si>
  <si>
    <t>KPHMINIH49KHG1</t>
  </si>
  <si>
    <t>KPHMINIH90KHG1</t>
  </si>
  <si>
    <t>KPHMINIH94KHG1</t>
  </si>
  <si>
    <t>KPHMINIH69KHG1</t>
  </si>
  <si>
    <t>KPHMINIHASVHG1</t>
  </si>
  <si>
    <t>KPHMINIHCLIPHVHT</t>
  </si>
  <si>
    <t>KPHSUP119H41KH1L1</t>
  </si>
  <si>
    <t>KPHSUP119H94KH1G3</t>
  </si>
  <si>
    <t>KPHSUP14RH41KH1G3</t>
  </si>
  <si>
    <t>KPHSUP14RH90KH1G3</t>
  </si>
  <si>
    <t>KPHSUP14RH69KH1G3</t>
  </si>
  <si>
    <t>KPHSUP160H94KH1B1</t>
  </si>
  <si>
    <t>KPHSUP160H49PH1G3B</t>
  </si>
  <si>
    <t>KPHSUP160HDLVH1B1</t>
  </si>
  <si>
    <t>KPHSUP119H69KH1G3C</t>
  </si>
  <si>
    <t>KPHSUP119HASVH1G3C</t>
  </si>
  <si>
    <t>KPHSUP119HDLVH1G3</t>
  </si>
  <si>
    <t>KPHSUP160H14KH1L3</t>
  </si>
  <si>
    <t>KPHSUP160H14KH1G3</t>
  </si>
  <si>
    <t>KPHSUP160H30KH1G3</t>
  </si>
  <si>
    <t>KPHSUP160H30KH1L3</t>
  </si>
  <si>
    <t>KPHSUP160H41KH1G3</t>
  </si>
  <si>
    <t>KPHSUP160H41KH1L3</t>
  </si>
  <si>
    <t>KPHSUP160H49KH1G3</t>
  </si>
  <si>
    <t>KPHSUP160H49KH1L3</t>
  </si>
  <si>
    <t>KPHSUP160H90KH1G3</t>
  </si>
  <si>
    <t>KPHSUP160H90KH1L3</t>
  </si>
  <si>
    <t>KPHSUP160H94KH1G3</t>
  </si>
  <si>
    <t>KPHSUP160H94KH1L3</t>
  </si>
  <si>
    <t>KPHSUP160HASVH1L3</t>
  </si>
  <si>
    <t>KPHSUP80H69KH1L1</t>
  </si>
  <si>
    <t>KPHSUPCLRHTRDH1B9B</t>
  </si>
  <si>
    <t>KPHSUPCLRHXBLH1B4</t>
  </si>
  <si>
    <t>KPHSUPCLRHXGRH1B4</t>
  </si>
  <si>
    <t>KPHSUPCLRHXTRH1B4</t>
  </si>
  <si>
    <t>KPHSUPCLRHXYLH1B4</t>
  </si>
  <si>
    <t>KPHSUPMINH14KH1B6</t>
  </si>
  <si>
    <t>KPHSUPMINH14KH3L1</t>
  </si>
  <si>
    <t>KPHSUPMINH30KH3L1</t>
  </si>
  <si>
    <t>KPHSUPMINH41KH3L1</t>
  </si>
  <si>
    <t>KPHSUPMINH49KH1B6</t>
  </si>
  <si>
    <t>KPHSUPMINH49KH3L1</t>
  </si>
  <si>
    <t>KPHSUPMINH90KH1B9</t>
  </si>
  <si>
    <t>KPHSUPMINH94KH1B6</t>
  </si>
  <si>
    <t>KPHSUPMINH94KH3L1</t>
  </si>
  <si>
    <t>KPHSUPMINH69KH3L1</t>
  </si>
  <si>
    <t>KPHSUPMINHASVH1B9</t>
  </si>
  <si>
    <t>KPHSUPMINHASVH3L1</t>
  </si>
  <si>
    <t>KPHRTRZ9H014H90KHG3</t>
  </si>
  <si>
    <t>KPHRTRZ9H014H90KHL3</t>
  </si>
  <si>
    <t>KPHRTRZ9H014H69KHG3</t>
  </si>
  <si>
    <t>KPHRTRZ9H018H41KH1DS</t>
  </si>
  <si>
    <t>KPHRTRZ9H018H41KH1SS</t>
  </si>
  <si>
    <t>KPHRTRZ9H018H41KHG3</t>
  </si>
  <si>
    <t>KPHRTRZ9H018H90KH1DS</t>
  </si>
  <si>
    <t>KPHRTRZ9H018H90KH1SS</t>
  </si>
  <si>
    <t>KPHRTRZ9H018H90KHG3</t>
  </si>
  <si>
    <t>KPHRTRZ9H018H90KHL3</t>
  </si>
  <si>
    <t>KPHRTRZ9H018H69KH1DS</t>
  </si>
  <si>
    <t>KPHRTRZ9H018H69KH1SS</t>
  </si>
  <si>
    <t>KPHRTRZ9H018H69KHG3</t>
  </si>
  <si>
    <t>KPHRTRZ9H014H41KH1DS</t>
  </si>
  <si>
    <t>KPHRTRZ9H014H41KH1SS</t>
  </si>
  <si>
    <t>KPHRTRZ9H014H41KHG3</t>
  </si>
  <si>
    <t>KPHRTRZ9H014H90KH1DS</t>
  </si>
  <si>
    <t>KPHRTRZ9H014H90KH1SS</t>
  </si>
  <si>
    <t>KPHRTRZ9H014H69KH1DS</t>
  </si>
  <si>
    <t>KPHRTRZ9H014H69KH1SS</t>
  </si>
  <si>
    <t>KPHRTRZ9H030H41KH1DS</t>
  </si>
  <si>
    <t>KPHRTRZ9H030H41KH1SS</t>
  </si>
  <si>
    <t>KPHRTRZ9H030H41KHG3</t>
  </si>
  <si>
    <t>KPHRTRZ9H030H90KH1DS</t>
  </si>
  <si>
    <t>KPHRTRZ9H030H90KH1SS</t>
  </si>
  <si>
    <t>KPHRTRZ9H030H90KHG3</t>
  </si>
  <si>
    <t>KPHRTRZ9H030H90KHL3</t>
  </si>
  <si>
    <t>KPHRTRZ9H030H69KH1DS</t>
  </si>
  <si>
    <t>KPHRTRZ9H030H69KH1SS</t>
  </si>
  <si>
    <t>KPHRTRZ9H030H69KHG3</t>
  </si>
  <si>
    <t>KPHRTRZ9H036H090HG3</t>
  </si>
  <si>
    <t>KPHRTRZ9H036H41KH1DS</t>
  </si>
  <si>
    <t>KPHRTRZ9H036H41KH1SS</t>
  </si>
  <si>
    <t>KPHRTRZ9H036H41KHG3</t>
  </si>
  <si>
    <t>KPHRTRZ9H036H90KH1DS</t>
  </si>
  <si>
    <t>KPHRTRZ9H036H90KH1SS</t>
  </si>
  <si>
    <t>KPHRTRZ9H036H90KHG3</t>
  </si>
  <si>
    <t>KPHRTRZ9HH036H90KHG3</t>
  </si>
  <si>
    <t>KPHRTRZ9H036H90KHL3</t>
  </si>
  <si>
    <t>KPHRTRZ9H036H69KH1DS</t>
  </si>
  <si>
    <t>KPHRTRZ9H036H69KH1SS</t>
  </si>
  <si>
    <t>KPHRTRZ9H036H69KHG3</t>
  </si>
  <si>
    <t>KPHRTRZ9H041H41KH1DS</t>
  </si>
  <si>
    <t>KPHRTRZ9H041H41KH1SS</t>
  </si>
  <si>
    <t>KPHRTRZ9H041H41KHG3</t>
  </si>
  <si>
    <t>KPHRTRZ9H041H90KH1DS</t>
  </si>
  <si>
    <t>KPHRTRZ9H041H90KH1SS</t>
  </si>
  <si>
    <t>KPHRTRZ9H041H90KHG3</t>
  </si>
  <si>
    <t>KPHRTRZ9H041H90KHL3</t>
  </si>
  <si>
    <t>KPHRTRZ9H041H69KH1DS</t>
  </si>
  <si>
    <t>KPHRTRZ9H041H69KH1SS</t>
  </si>
  <si>
    <t>KPHRTRZ9H041H69KHG3</t>
  </si>
  <si>
    <t>KPHRTRZ9H048H41KH1DS</t>
  </si>
  <si>
    <t>KPHRTRZ9H048H41KH1SS</t>
  </si>
  <si>
    <t>KPHRTRZ9H048H41KHG3</t>
  </si>
  <si>
    <t>KPHRTRZ9H048H90KH1DS</t>
  </si>
  <si>
    <t>KPHRTRZ9H048H90KH1SS</t>
  </si>
  <si>
    <t>KPHRTRZ9H048H90KHG3</t>
  </si>
  <si>
    <t>KPHRTRZ9H048H90KHL3</t>
  </si>
  <si>
    <t>KPHRTRZ9H048H69KH1DS</t>
  </si>
  <si>
    <t>KPHRTRZ9H048H69KH1SS</t>
  </si>
  <si>
    <t>KPHRTRZ9H048H69KHG3</t>
  </si>
  <si>
    <t>KPHRTRZ9H060H41KH1DS</t>
  </si>
  <si>
    <t>KPHRTRZ9H060H41KH1SS</t>
  </si>
  <si>
    <t>KPHRTRZ9H060H41KHG3</t>
  </si>
  <si>
    <t>KPHRTRZ9H060H90KH1DS</t>
  </si>
  <si>
    <t>KPHRTRZ9H060H90KH1SS</t>
  </si>
  <si>
    <t>KPHRTRZ9H060H90KHG3</t>
  </si>
  <si>
    <t>KPHRTRZ9H060H90KHL3</t>
  </si>
  <si>
    <t>KPHRTRZ9H060H69KH1DS</t>
  </si>
  <si>
    <t>KPHRTRZ9H060H69KH1SS</t>
  </si>
  <si>
    <t>KPHRTRZ9H060H69KHG3</t>
  </si>
  <si>
    <t>KPHRTRZ9H064H41KH1DS</t>
  </si>
  <si>
    <t>KPHRTRZ9H064H41KH1SS</t>
  </si>
  <si>
    <t>KPHRTRZ9H064H41KHG3</t>
  </si>
  <si>
    <t>KPHRTRZ9H064H90KH1DS</t>
  </si>
  <si>
    <t>KPHRTRZ9H064H90KH1SS</t>
  </si>
  <si>
    <t>KPHRTRZ9H064H90KHG3</t>
  </si>
  <si>
    <t>KPHRTRZ9H064H90KHL3</t>
  </si>
  <si>
    <t>KPHRTRZ9H064H69KH1DS</t>
  </si>
  <si>
    <t>KPHRTRZ9H064H69KH1SS</t>
  </si>
  <si>
    <t>KPHRTRZ9H064H69KHG3</t>
  </si>
  <si>
    <t>KPHRTRZ9H084H41KH1DS</t>
  </si>
  <si>
    <t>KPHRTRZ9H084H41KH1SS</t>
  </si>
  <si>
    <t>KPHRTRZ9H084H41KHG3</t>
  </si>
  <si>
    <t>KPHRTRZ9H084H90KH1DS</t>
  </si>
  <si>
    <t>KPHRTRZ9H084H90KH1SS</t>
  </si>
  <si>
    <t>KPHRTRZ9H084H90KHG3</t>
  </si>
  <si>
    <t>KPHRTRZ9H084H90KHL3</t>
  </si>
  <si>
    <t>KPHRTRZ9H084H69KH1DS</t>
  </si>
  <si>
    <t>KPHRTRZ9H084H69KH1SS</t>
  </si>
  <si>
    <t>KPHRTRZ9H084H69KHG3</t>
  </si>
  <si>
    <t>KPHRTRZ9H096H41KH1DS</t>
  </si>
  <si>
    <t>KPHRTRZ9H096H41KH1SS</t>
  </si>
  <si>
    <t>KPHRTRZ9H096H41KHG3</t>
  </si>
  <si>
    <t>KPHRTRZ9H096H90KH1DS</t>
  </si>
  <si>
    <t>KPHRTRZ9H096H90KH1SS</t>
  </si>
  <si>
    <t>KPHRTRZ9H096H90KHG3</t>
  </si>
  <si>
    <t>KPHRTRZ9H096H90KHL3</t>
  </si>
  <si>
    <t>KPHRTRZ9H096H69KH1DS</t>
  </si>
  <si>
    <t>KPHRTRZ9H096H69KH1SS</t>
  </si>
  <si>
    <t>KPHRTRZ9H096H69KHG3</t>
  </si>
  <si>
    <t>KPHRTRZ9H108H41KH1DS</t>
  </si>
  <si>
    <t>KPHRTRZ9H108H41KH1SS</t>
  </si>
  <si>
    <t>KPHRTRZ9H108H41KHG3</t>
  </si>
  <si>
    <t>KPHRTRZ9H108H90KH1DS</t>
  </si>
  <si>
    <t>KPHRTRZ9H108H90KH1SS</t>
  </si>
  <si>
    <t>KPHRTRZ9H108H90KHG3</t>
  </si>
  <si>
    <t>KPHRTRZ9H108H90KHL3</t>
  </si>
  <si>
    <t>KPHRTRZ9H108H69KH1DS</t>
  </si>
  <si>
    <t>KPHRTRZ9H108H69KH1SS</t>
  </si>
  <si>
    <t>KPHRTRZ9H108H69KHG3</t>
  </si>
  <si>
    <t>KPHRTRZ9H114H41KH1DS</t>
  </si>
  <si>
    <t>KPHRTRZ9H114H41KH1SS</t>
  </si>
  <si>
    <t>KPHRTRZ9H114H41KHG3</t>
  </si>
  <si>
    <t>KPHRTRZ9H114H90KH1DS</t>
  </si>
  <si>
    <t>KPHRTRZ9H114H90KH1SS</t>
  </si>
  <si>
    <t>KPHRTRZ9H114H90KHG3</t>
  </si>
  <si>
    <t>KPHRTRZ9H114H90KHL3</t>
  </si>
  <si>
    <t>KPHRTRZ9H114H69KH1DS</t>
  </si>
  <si>
    <t>KPHRTRZ9H114H69KH1SS</t>
  </si>
  <si>
    <t>KPHRTRZ9H114H69KHG3</t>
  </si>
  <si>
    <t>KPHRTRZ9H110H41KH1DS</t>
  </si>
  <si>
    <t>KPHRTRZ9H110H41KH1SS</t>
  </si>
  <si>
    <t>KPHRTRZ9H110H41KHG3</t>
  </si>
  <si>
    <t>KPHRTRZ9H110H90KH1DS</t>
  </si>
  <si>
    <t>KPHRTRZ9H110H90KH1SS</t>
  </si>
  <si>
    <t>KPHRTRZ9H110H90KHG3</t>
  </si>
  <si>
    <t>KPHRTRZ9H110H90KHL3</t>
  </si>
  <si>
    <t>KPHRTRZ9H110H69KH1DS</t>
  </si>
  <si>
    <t>KPHRTRZ9H110H69KH1SS</t>
  </si>
  <si>
    <t>KPHRTRZ9H110H69KHG3</t>
  </si>
  <si>
    <t>KPHRTRZ4H014H90KHG3</t>
  </si>
  <si>
    <t>KPHRTRZ4H014H69KHG3</t>
  </si>
  <si>
    <t>KPHRTRZ4H018H41KH1DS</t>
  </si>
  <si>
    <t>KPHRTRZ4H018H41KH1SS</t>
  </si>
  <si>
    <t>KPHRTRZ4H018H41KHG3</t>
  </si>
  <si>
    <t>KPHRTRZ4H018H90KH1DS</t>
  </si>
  <si>
    <t>KPHRTRZ4H018H90KH1SS</t>
  </si>
  <si>
    <t>KPHRTRZ4H018H90KHG3</t>
  </si>
  <si>
    <t>KPHRTRZ4H018H69KH1DS</t>
  </si>
  <si>
    <t>KPHRTRZ4H018H69KH1SS</t>
  </si>
  <si>
    <t>KPHRTRZ4H018H69KHG3</t>
  </si>
  <si>
    <t>KPHRTRZ4H014H41KH1DS</t>
  </si>
  <si>
    <t>KPHRTRZ4H014H41KH1SS</t>
  </si>
  <si>
    <t>KPHRTRZ4H014H41KHG3</t>
  </si>
  <si>
    <t>KPHRTRZ4H014H90KH1DS</t>
  </si>
  <si>
    <t>KPHRTRZ4H014H90KH1SS</t>
  </si>
  <si>
    <t>KPHRTRZ4H014H69KH1DS</t>
  </si>
  <si>
    <t>KPHRTRZ4H014H69KH1SS</t>
  </si>
  <si>
    <t>KPHRTRZ4H030H41KH1DS</t>
  </si>
  <si>
    <t>KPHRTRZ4H030H41KH1SS</t>
  </si>
  <si>
    <t>KPHRTRZ4H030H41KHG3</t>
  </si>
  <si>
    <t>KPHRTRZ4H030H90KH1DS</t>
  </si>
  <si>
    <t>KPHRTRZ4H030H90KH1SS</t>
  </si>
  <si>
    <t>KPHRTRZ4H030H90KHG3</t>
  </si>
  <si>
    <t>KPHRTRZ4H030H69KH1DS</t>
  </si>
  <si>
    <t>KPHRTRZ4H030H69KH1SS</t>
  </si>
  <si>
    <t>KPHRTRZ4H030H69KHG3</t>
  </si>
  <si>
    <t>KPHRTRZ4H036H41KH1DS</t>
  </si>
  <si>
    <t>KPHRTRZ4H036H41KH1SS</t>
  </si>
  <si>
    <t>KPHRTRZ4H036H41KHG3</t>
  </si>
  <si>
    <t>KPHRTRZ4H036H90KH1DS</t>
  </si>
  <si>
    <t>KPHRTRZ4H036H90KH1SS</t>
  </si>
  <si>
    <t>KPHRTRZ4H036H90KHG3</t>
  </si>
  <si>
    <t>KPHRTRZ4H036H69KH1DS</t>
  </si>
  <si>
    <t>KPHRTRZ4H036H69KH1SS</t>
  </si>
  <si>
    <t>KPHRTRZ4H036H69KHG3</t>
  </si>
  <si>
    <t>KPHRTRZ4H041H41KH1DS</t>
  </si>
  <si>
    <t>KPHRTRZ4H041H41KH1SS</t>
  </si>
  <si>
    <t>KPHRTRZ4H041H41KHG3</t>
  </si>
  <si>
    <t>KPHRTRZ4H041H90KH1DS</t>
  </si>
  <si>
    <t>KPHRTRZ4H041H90KH1SS</t>
  </si>
  <si>
    <t>KPHRTRZ4H041H90KHG3</t>
  </si>
  <si>
    <t>KPHRTRZ4H041H69KH1DS</t>
  </si>
  <si>
    <t>KPHRTRZ4H041H69KH1SS</t>
  </si>
  <si>
    <t>KPHRTRZ4H041H69KHG3</t>
  </si>
  <si>
    <t>KPHRTRZ4H048H41KH1DS</t>
  </si>
  <si>
    <t>KPHRTRZ4H048H41KH1SS</t>
  </si>
  <si>
    <t>KPHRTRZ4H048H41KHG3</t>
  </si>
  <si>
    <t>KPHRTRZ4H048H90KH1DS</t>
  </si>
  <si>
    <t>KPHRTRZ4H048H90KH1SS</t>
  </si>
  <si>
    <t>KPHRTRZ4H048H90KHG3</t>
  </si>
  <si>
    <t>KPHRTRZ4H048H69KH1DS</t>
  </si>
  <si>
    <t>KPHRTRZ4H048H69KH1SS</t>
  </si>
  <si>
    <t>KPHRTRZ4H048H69KHG3</t>
  </si>
  <si>
    <t>KPHRTRZ4H060H41KH1DS</t>
  </si>
  <si>
    <t>KPHRTRZ4H060H41KH1SS</t>
  </si>
  <si>
    <t>KPHRTRZ4H060H41KHG3</t>
  </si>
  <si>
    <t>KPHRTRZ4H060H90KH1DS</t>
  </si>
  <si>
    <t>KPHRTRZ4H060H90KH1SS</t>
  </si>
  <si>
    <t>KPHRTRZ4H060H90KHG3</t>
  </si>
  <si>
    <t>KPHRTRZ4H060H69KH1DS</t>
  </si>
  <si>
    <t>KPHRTRZ4H060H69KH1SS</t>
  </si>
  <si>
    <t>KPHRTRZ4H060H69KHG3</t>
  </si>
  <si>
    <t>KPHRTRZ4H064H41KH1DS</t>
  </si>
  <si>
    <t>KPHRTRZ4H064H41KH1SS</t>
  </si>
  <si>
    <t>KPHRTRZ4H064H41KHG3</t>
  </si>
  <si>
    <t>KPHRTRZ4H064H90KH1DS</t>
  </si>
  <si>
    <t>KPHRTRZ4H064H90KH1SS</t>
  </si>
  <si>
    <t>KPHRTRZ4H064H90KHG3</t>
  </si>
  <si>
    <t>KPHRTRZ4H064H69KH1DS</t>
  </si>
  <si>
    <t>KPHRTRZ4H064H69KH1SS</t>
  </si>
  <si>
    <t>KPHRTRZ4H064H69KHG3</t>
  </si>
  <si>
    <t>KPHRTRZ4H084H41KH1DS</t>
  </si>
  <si>
    <t>KPHRTRZ4H084H41KH1SS</t>
  </si>
  <si>
    <t>KPHRTRZ4H084H41KHG3</t>
  </si>
  <si>
    <t>KPHRTRZ4H084H90KH1DS</t>
  </si>
  <si>
    <t>KPHRTRZ4H084H90KH1SS</t>
  </si>
  <si>
    <t>KPHRTRZ4H084H90KHG3</t>
  </si>
  <si>
    <t>KPHRTRZ4H084H69KH1DS</t>
  </si>
  <si>
    <t>KPHRTRZ4H084H69KH1SS</t>
  </si>
  <si>
    <t>KPHRTRZ4H084H69KHG3</t>
  </si>
  <si>
    <t>KPHRTRZ4H096H41KH1DS</t>
  </si>
  <si>
    <t>KPHRTRZ4H096H41KH1SS</t>
  </si>
  <si>
    <t>KPHRTRZ4H096H41KHG3</t>
  </si>
  <si>
    <t>KPHRTRZ4H096H90KH1DS</t>
  </si>
  <si>
    <t>KPHRTRZ4H096H90KH1SS</t>
  </si>
  <si>
    <t>KPHRTRZ4H096H90KHG3</t>
  </si>
  <si>
    <t>KPHRTRZ4H096H69KH1DS</t>
  </si>
  <si>
    <t>KPHRTRZ4H096H69KH1SS</t>
  </si>
  <si>
    <t>KPHRTRZ4H096H69KHG3</t>
  </si>
  <si>
    <t>KPHRTRZ4H108H41KH1DS</t>
  </si>
  <si>
    <t>KPHRTRZ4H108H41KH1SS</t>
  </si>
  <si>
    <t>KPHRTRZ4H108H41KHG3</t>
  </si>
  <si>
    <t>KPHRTRZ4H108H90KH1DS</t>
  </si>
  <si>
    <t>KPHRTRZ4H108H90KH1SS</t>
  </si>
  <si>
    <t>KPHRTRZ4H108H90KHG3</t>
  </si>
  <si>
    <t>KPHRTRZ4H108H69KH1DS</t>
  </si>
  <si>
    <t>KPHRTRZ4H108H69KH1SS</t>
  </si>
  <si>
    <t>KPHRTRZ4H108H69KHG3</t>
  </si>
  <si>
    <t>KPHRTRZ4H114H41KH1DS</t>
  </si>
  <si>
    <t>KPHRTRZ4H114H41KH1SS</t>
  </si>
  <si>
    <t>KPHRTRZ4H114H41KHG3</t>
  </si>
  <si>
    <t>KPHRTRZ4H114H90KH1DS</t>
  </si>
  <si>
    <t>KPHRTRZ4H114H90KH1SS</t>
  </si>
  <si>
    <t>KPHRTRZ4H114H90KHG3</t>
  </si>
  <si>
    <t>KPHRTRZ4H114H69KH1DS</t>
  </si>
  <si>
    <t>KPHRTRZ4H114H69KH1SS</t>
  </si>
  <si>
    <t>KPHRTRZ4H114H69KHG3</t>
  </si>
  <si>
    <t>KPHRTRZ4H110H41KH1DS</t>
  </si>
  <si>
    <t>KPHRTRZ4H110H41KH1SS</t>
  </si>
  <si>
    <t>KPHRTRZ4H110H41KHG3</t>
  </si>
  <si>
    <t>KPHRTRZ4H110H90KH1DS</t>
  </si>
  <si>
    <t>KPHRTRZ4H110H90KH1SS</t>
  </si>
  <si>
    <t>KPHRTRZ4H110H90KHG3</t>
  </si>
  <si>
    <t>KPHRTRZ4H110H69KH1DS</t>
  </si>
  <si>
    <t>KPHRTRZ4H110H69KH1SS</t>
  </si>
  <si>
    <t>KPHRTRZ4H110H69KHG3</t>
  </si>
  <si>
    <t>KPHSVINDHMBZHBLHG1</t>
  </si>
  <si>
    <t>KPHU690H40KHB100A</t>
  </si>
  <si>
    <t>KPHU699H40KHB190HA</t>
  </si>
  <si>
    <t>KPHU699H40KHB100HA</t>
  </si>
  <si>
    <t>KPHU640H40KHB190A</t>
  </si>
  <si>
    <t>KPHULTMINH90KHL4H090</t>
  </si>
  <si>
    <t>KPHULTMINH94KHL4H090</t>
  </si>
  <si>
    <t>KPHULTMINH69KHL4H090</t>
  </si>
  <si>
    <t>PS0400H190VH100H144VH1OHG1</t>
  </si>
  <si>
    <t>PS0400H49VH100HAHD</t>
  </si>
  <si>
    <t>PS0400H49VH100HEHD</t>
  </si>
  <si>
    <t>PS0400H49VH1HAHD</t>
  </si>
  <si>
    <t>PS0400H80VH100H144V</t>
  </si>
  <si>
    <t>PS1090H190VH100H144VH1O</t>
  </si>
  <si>
    <t>PS1090H190VH1HEHD</t>
  </si>
  <si>
    <t>PS11H100VH100H144VHCN</t>
  </si>
  <si>
    <t>PS11H100VH100H144VHENC</t>
  </si>
  <si>
    <t>PS11H100VH100H144VHENCHCN</t>
  </si>
  <si>
    <t>PS11H100VH100H144VHS</t>
  </si>
  <si>
    <t>PS11H190VH100H144VHCN</t>
  </si>
  <si>
    <t>PS11H180VH100H144VH3O</t>
  </si>
  <si>
    <t>PS11H180VH3HA</t>
  </si>
  <si>
    <t>PS11H110VH100H144VHCN</t>
  </si>
  <si>
    <t>PS11H39VH100H144V</t>
  </si>
  <si>
    <t>PS11H39VH100H144VHS</t>
  </si>
  <si>
    <t>PS11H40VH100H144VHCN</t>
  </si>
  <si>
    <t>PS11H60VH100H144V</t>
  </si>
  <si>
    <t>PS11H60VH100H144VHCN</t>
  </si>
  <si>
    <t>PS11H60VH100H144VHENC</t>
  </si>
  <si>
    <t>PS11H60VH100H144VHENCHCN</t>
  </si>
  <si>
    <t>PS11H60VH100H144VHS</t>
  </si>
  <si>
    <t>PS11HSLH100VH110H144V</t>
  </si>
  <si>
    <t>PS11HSLH19VH110H144V</t>
  </si>
  <si>
    <t>PS11HSLH180VH110H144V</t>
  </si>
  <si>
    <t>PS11HSLH39VH110H144V</t>
  </si>
  <si>
    <t>PS11HSLH60VH110H144V</t>
  </si>
  <si>
    <t>PS14H96VH100H144V</t>
  </si>
  <si>
    <t>PS14HSLH180VH110H144V</t>
  </si>
  <si>
    <t>PS14HSLH60VH110H144V</t>
  </si>
  <si>
    <t>PS14HSLH96VHVH110H144V</t>
  </si>
  <si>
    <t>PS14HSLH96VH110H144V</t>
  </si>
  <si>
    <t>PSHAGIH11VHVPH110 1.0A</t>
  </si>
  <si>
    <t>PSHAGIH49VHVPH110/110</t>
  </si>
  <si>
    <t>PSHAGIHADVH11V</t>
  </si>
  <si>
    <t>PSHAGIHADVH60V</t>
  </si>
  <si>
    <t>PSHAGIHADVH60VHMULTIH110/144</t>
  </si>
  <si>
    <t>PSHAGIHDIMCT</t>
  </si>
  <si>
    <t>Company Name</t>
  </si>
  <si>
    <t>Location Code</t>
  </si>
  <si>
    <t>QTY On Hand</t>
  </si>
  <si>
    <t>QTY Allocated</t>
  </si>
  <si>
    <t>QTY Available</t>
  </si>
  <si>
    <t>QTY Back Ordered</t>
  </si>
  <si>
    <t>QTY Returned</t>
  </si>
  <si>
    <t>QTY Sold</t>
  </si>
  <si>
    <t>ACOM BV</t>
  </si>
  <si>
    <t>A1AM-MEX-KL</t>
  </si>
  <si>
    <t>MEX Count</t>
  </si>
  <si>
    <t>A1HK-HK-KL</t>
  </si>
  <si>
    <t>HK Count</t>
  </si>
  <si>
    <t>ACOM BV Count</t>
  </si>
  <si>
    <t>ACOM FZE</t>
  </si>
  <si>
    <t>A1DA-DB-KL</t>
  </si>
  <si>
    <t>AS3H1M LENGTH</t>
  </si>
  <si>
    <t>AS3HCLIPS FOR ALUM SUPFILE</t>
  </si>
  <si>
    <t>AS3HEND CAPH1 PCS/SET</t>
  </si>
  <si>
    <t>GLLH1G11HNVH19VHFHND</t>
  </si>
  <si>
    <t>GLLHA60G1HEVVH6VHFHD</t>
  </si>
  <si>
    <t>GLLHA60G1HEVVH9VHFHD</t>
  </si>
  <si>
    <t>GLLHA60G1HNVH11VHFHD</t>
  </si>
  <si>
    <t>GLLHA60G1HNVH11VHFHND</t>
  </si>
  <si>
    <t>GLLHA60G1HVVH9VHFHND</t>
  </si>
  <si>
    <t>GLLHA69HEVVH11VHFHD</t>
  </si>
  <si>
    <t>GLLHANGELHVVHVVH10VHV</t>
  </si>
  <si>
    <t>GLLHARCHCVH9VHV</t>
  </si>
  <si>
    <t>GLLHARCHVVH8VHV</t>
  </si>
  <si>
    <t>GLLHARXHMICRORFH14KH1VH38HVHDA</t>
  </si>
  <si>
    <t>GLLHARXHMINIRAH14KH11VH38HV</t>
  </si>
  <si>
    <t>GLLHARXHMINIRAH14KH19VH14HVHDA</t>
  </si>
  <si>
    <t>GLLHARXHMINIRAH14KH19VH38HV</t>
  </si>
  <si>
    <t>GLLHARXHMINIRFH14KH19VH38HV</t>
  </si>
  <si>
    <t>GLLHASDHADJH1H30KH30VH38HVHND</t>
  </si>
  <si>
    <t>GLLHBHH30KH16VHVHND</t>
  </si>
  <si>
    <t>GLLHBHH40KH16VHBHND</t>
  </si>
  <si>
    <t>GLLHBHH60KH16VHVHND</t>
  </si>
  <si>
    <t>GLLHBHG1H1X14HBHND</t>
  </si>
  <si>
    <t>GLLHBHHH30KH16VHVHND</t>
  </si>
  <si>
    <t>GLLHBHHH40KH16VHSHND</t>
  </si>
  <si>
    <t>GLLHBHHH40KH16VHVHND</t>
  </si>
  <si>
    <t>GLLHBLHFOCALHRHVVH3VH0H19</t>
  </si>
  <si>
    <t>GLLHBLHMAXIH30KH11VH0H10</t>
  </si>
  <si>
    <t>GLLHBLHMICROHBLUEH1.9VH0H40</t>
  </si>
  <si>
    <t>GLLHBLHMICROHVVH1.9VH0H40</t>
  </si>
  <si>
    <t>GLLHBLLHVVH19VHND</t>
  </si>
  <si>
    <t>GLLHCANDLEHCVH9VH100HCHD</t>
  </si>
  <si>
    <t>GLLHCANDLEHEVVH9VH100HCHND</t>
  </si>
  <si>
    <t>GLLHCANDLEG1HNVH9.9VHFHD</t>
  </si>
  <si>
    <t>GLLHCANDLEG1HVVH9.9VHFHD</t>
  </si>
  <si>
    <t>GLLHCLH30KH18VHVHND</t>
  </si>
  <si>
    <t>GLLHCLH40KH19VHDGHND</t>
  </si>
  <si>
    <t>GLLHCLH40KH18VHVHND</t>
  </si>
  <si>
    <t>GLLHCLH40KH36VHGHND</t>
  </si>
  <si>
    <t>GLLHCKPH30KH19VHDGHND</t>
  </si>
  <si>
    <t>GLLHCKPH40KH19VHDGHND</t>
  </si>
  <si>
    <t>GLLHCKPH40KH18VHVHE</t>
  </si>
  <si>
    <t>GLLHCMH1X18VHVP</t>
  </si>
  <si>
    <t>GLLHCOVEHENCLOSURE1H1000HOPAL</t>
  </si>
  <si>
    <t>GLLHCOVEHENCLOSURE1H1100</t>
  </si>
  <si>
    <t>GLLHCOVEHENCLOSURE1H1900</t>
  </si>
  <si>
    <t>GLLHCOVEHENCLOSURE1H600</t>
  </si>
  <si>
    <t>GLLHCYLHEVVH10VHSHVHDA</t>
  </si>
  <si>
    <t>GLLHCYLHVVH19VHSHBHND</t>
  </si>
  <si>
    <t>GLLHDIMHCC130HDALIH13V</t>
  </si>
  <si>
    <t>GLLHDIMHCC180HDALIH11V</t>
  </si>
  <si>
    <t>GLLHDIMHCV0H10VH11/14V</t>
  </si>
  <si>
    <t>GLLHDIMHCV0H10VH14VH41</t>
  </si>
  <si>
    <t>GLLHDIMHPS100H390HCCHDALIH11V</t>
  </si>
  <si>
    <t>GLLHDIMHPS180HCCH4/6VH0H10V</t>
  </si>
  <si>
    <t>GLLHDIMHPS180HCCH4/6VHDALI</t>
  </si>
  <si>
    <t>GLLHDIMHPS180HCCH4/6VHTRIAC</t>
  </si>
  <si>
    <t>GLLHDIMHPS130HCCHDALIH9V</t>
  </si>
  <si>
    <t>GLLHDIMHPS130HCC1H10VH9V</t>
  </si>
  <si>
    <t>GLLHDIMHPS130HTRIAC</t>
  </si>
  <si>
    <t>GLLHDIMHPS14HTRIACH49V</t>
  </si>
  <si>
    <t>GLLHDIMHPS190H400HCCHDUALH30V</t>
  </si>
  <si>
    <t>GLLHDIMHPS180HCCHDALIH11V</t>
  </si>
  <si>
    <t>GLLHDIMHPS180HCC1H10VH11V</t>
  </si>
  <si>
    <t>GLLHDIMHPS180HTRIAC</t>
  </si>
  <si>
    <t>GLLHDIMHPS300HCCH8VH1H10V</t>
  </si>
  <si>
    <t>GLLHDIMHPS300HCCH8VHTRIAC</t>
  </si>
  <si>
    <t>GLLHDIMHPS300HCCHDALIH8V</t>
  </si>
  <si>
    <t>GLLHDIMHPS490HCCH19VHDALI</t>
  </si>
  <si>
    <t>GLLHDIMHPS400HCCHDALIH4V</t>
  </si>
  <si>
    <t>GLLHDLHAQUAHEVVH8VH36HV</t>
  </si>
  <si>
    <t>GLLHDLHAQUAHVVH11VH36HV</t>
  </si>
  <si>
    <t>GLLHDLHAQUAHVVH11VH36HVHD1</t>
  </si>
  <si>
    <t>GLLHDLHAQUAHVVH8VH36HV</t>
  </si>
  <si>
    <t>GLLHDLHARUMHMAXIHCVH18VH49HV</t>
  </si>
  <si>
    <t>GLLHDLHMICRO3HVVH1.9VH10HAL</t>
  </si>
  <si>
    <t>GLLHDLHMR16HAQUAHG3</t>
  </si>
  <si>
    <t>GLLHDLHMR16HAQUAHSQHCHV</t>
  </si>
  <si>
    <t>GLLHDLHMR16HAQUAHV</t>
  </si>
  <si>
    <t>GLLHDLHMR16HBSHB</t>
  </si>
  <si>
    <t>GLLHDLHMR16HBSHV</t>
  </si>
  <si>
    <t>GLLHDLHMR16HCOMFORT1HAL</t>
  </si>
  <si>
    <t>GLLHDLHMR16HCOMFORT1HB</t>
  </si>
  <si>
    <t>GLLHDLHMR16HDEEPH0</t>
  </si>
  <si>
    <t>GLLHDLHMR16HECOH1</t>
  </si>
  <si>
    <t>GLLHDLHMR16HELEGANT1HAL</t>
  </si>
  <si>
    <t>GLLHDLHMR16HELEGANT1HV</t>
  </si>
  <si>
    <t>GLLHDLHMR16HELEGANT1HV1</t>
  </si>
  <si>
    <t>GLLHDLHMR16HELEGANT4HV</t>
  </si>
  <si>
    <t>GLLHDLHMR16HPINHOLEHIP10H1</t>
  </si>
  <si>
    <t>GLLHDLHMR16HPINHOLEHIP44</t>
  </si>
  <si>
    <t>GLLHDLHMR16HPINHOLEHIP44H1</t>
  </si>
  <si>
    <t>GLLHDLHMR16HSIMPLEH1HAL</t>
  </si>
  <si>
    <t>GLLHDLHMR16HTRIMLESSH1HB</t>
  </si>
  <si>
    <t>GLLHDLHMR16HTRIMLESSH1HV</t>
  </si>
  <si>
    <t>GLLHDLHPAR38HV</t>
  </si>
  <si>
    <t>GLLHDLCHMINIG1HCVH11VH49HV</t>
  </si>
  <si>
    <t>GLLHDLCHMINIG1HVVH11VH49HV</t>
  </si>
  <si>
    <t>GLLHDLCG1HMIDIHEVVH18VH80HVHD</t>
  </si>
  <si>
    <t>GLLHDLCG1HMIDIHEVVH18VH80HVHND</t>
  </si>
  <si>
    <t>GLLHDLRCHMAXIHVVH16VH60HNDH6</t>
  </si>
  <si>
    <t>GLLHDLRCHMEGAHNVH40VH60HNDHV</t>
  </si>
  <si>
    <t>GLLHDLRCHMEGAHVVH40VH60HNDHV</t>
  </si>
  <si>
    <t>GLLHDLRCHMIDIHVVH18VH60HD1H3</t>
  </si>
  <si>
    <t>GLLHDLRCHMIDIHVVH18VH60HD1H4</t>
  </si>
  <si>
    <t>GLLHDLRCHMIDIHVVH18VH60HD1HV</t>
  </si>
  <si>
    <t>GLLHDLRCHMIDIHVVH18VH60HNDHV</t>
  </si>
  <si>
    <t>GLLHDLREHMAXIH30KH30VHVHND</t>
  </si>
  <si>
    <t>GLLHDLREHMAXIH40KH30VHVHE</t>
  </si>
  <si>
    <t>GLLHDLREHMAXIH40KH30VHVHND</t>
  </si>
  <si>
    <t>GLLHDLREHMAXIH40KH36VHVHND</t>
  </si>
  <si>
    <t>GLLHDLREHMAXIH60KH30VHVHND</t>
  </si>
  <si>
    <t>GLLHDLREHMAXIH60KH36VHVHND</t>
  </si>
  <si>
    <t>GLLHDLREHMIDIH14KH11VHVHND</t>
  </si>
  <si>
    <t>GLLHDLREHMIDIH14KH19VHVHND</t>
  </si>
  <si>
    <t>GLLHDLREHMIDIH30KH11VHVHND</t>
  </si>
  <si>
    <t>GLLHDLREHMIDIH30KH19VHVHND</t>
  </si>
  <si>
    <t>GLLHDLREHMIDIH30KH19VHVHNDHE</t>
  </si>
  <si>
    <t>GLLHDLREHMIDIH30KH10VHVHND</t>
  </si>
  <si>
    <t>GLLHDLREHMIDIH40KH11VHVHND</t>
  </si>
  <si>
    <t>GLLHDLREHMIDIH40KH19VHVHND</t>
  </si>
  <si>
    <t>GLLHDLREHMIDIH40KH18VHVHND</t>
  </si>
  <si>
    <t>GLLHDLREHMIDIH40KH10VHVHD</t>
  </si>
  <si>
    <t>GLLHDLREHMIDIH40KH10VHVHE</t>
  </si>
  <si>
    <t>GLLHDLREHMIDIH40KH10VHVHND</t>
  </si>
  <si>
    <t>GLLHDLREHMIDIH90KH11VHVHND</t>
  </si>
  <si>
    <t>GLLHDLREHMIDIH60KH11VHVHND</t>
  </si>
  <si>
    <t>GLLHDLREHMIDIH60KH19VHVHND</t>
  </si>
  <si>
    <t>GLLHDLREHMIDIH60KH10VHVHND</t>
  </si>
  <si>
    <t>GLLHDLREHMINIH30KH8VHND</t>
  </si>
  <si>
    <t>GLLHDLREHMINIH40KH10VHND</t>
  </si>
  <si>
    <t>GLLHDLREHMINIH40KH11VHND</t>
  </si>
  <si>
    <t>GLLHDLREHMINIH40KH8VHND</t>
  </si>
  <si>
    <t>GLLHDLREHMINIH60KH10VHND</t>
  </si>
  <si>
    <t>GLLHDLREHMINIH60KH8VHND</t>
  </si>
  <si>
    <t>GLLHDLRSQ G1HVVH18VHD1</t>
  </si>
  <si>
    <t>GLLHDLRSQ G1HVVH18VHD1H4</t>
  </si>
  <si>
    <t>GLLHDLRSQ G1HVVH1X11VHD1</t>
  </si>
  <si>
    <t>GLLHDLRSQEHMAXIH30KH19VHVHND</t>
  </si>
  <si>
    <t>GLLHDLRSQEHMAXIH40KH19VHVHND</t>
  </si>
  <si>
    <t>GLLHDLRSQEHMAXIH40KH30VHVHND</t>
  </si>
  <si>
    <t>GLLHDLRSQEHMAXIH60KH19VHVHND</t>
  </si>
  <si>
    <t>GLLHDLRSQEHMAXIH60KH30VHVHND</t>
  </si>
  <si>
    <t>GLLHDKPLHMAXIH60KH18VHVHND</t>
  </si>
  <si>
    <t>GLLHDKPKPQHMIDIH40KH13VHVHND</t>
  </si>
  <si>
    <t>GLLHDKPQHAQUAHVVH11VH36HV</t>
  </si>
  <si>
    <t>GLLHDLVVHVVH36VHBHD1H10V</t>
  </si>
  <si>
    <t>GLLHDLVVHVVH36VHV</t>
  </si>
  <si>
    <t>GLLHDMX911HDECHRGBVH9A</t>
  </si>
  <si>
    <t>GLLHDMX911HDECHRGBVH9AHIP64</t>
  </si>
  <si>
    <t>GLLHDONUTG1HVVH1H9V</t>
  </si>
  <si>
    <t>GLLHFLCHMIDIH60KH100VHND</t>
  </si>
  <si>
    <t>GLLHFLCHMINIH60KH90VHND</t>
  </si>
  <si>
    <t>GLLHFKPHMIDIH40KH100VH0HND</t>
  </si>
  <si>
    <t>GLLHFKPHMIDIH60KH190VH0</t>
  </si>
  <si>
    <t>GLLHGLOBEHEVVH9.9VHE14HCHND</t>
  </si>
  <si>
    <t>GLLHGU10HEH30KH6VH38HD</t>
  </si>
  <si>
    <t>GLLHGU10HEH30KH6VH38HND</t>
  </si>
  <si>
    <t>GLLHGU10HEH40KH6VH38HD</t>
  </si>
  <si>
    <t>GLLHGU10HEH40KH6VH38HND</t>
  </si>
  <si>
    <t>GLLHGU10EHEVVH9VH38HND</t>
  </si>
  <si>
    <t>GLLHHBCMINIH60KH40VH90HNDHCHH</t>
  </si>
  <si>
    <t>GLLHHBLH60KH110VH60X90HNDHP</t>
  </si>
  <si>
    <t>GLLHHTLFCH14KH10VH19HVHND</t>
  </si>
  <si>
    <t>GLLHHTLFG1RH14KH11VH38HVH94</t>
  </si>
  <si>
    <t>GLLHHTLFG1RH30KH11VH38HVHNDH94</t>
  </si>
  <si>
    <t>GLLHHTLFG1RH40KH11VH60HVHNDH94</t>
  </si>
  <si>
    <t>GLLHHTLFG1RH40KH9VH38HVHNDH69</t>
  </si>
  <si>
    <t>GLLHHTLFG1SH14KH6VH38HVHNDH69</t>
  </si>
  <si>
    <t>GLLHHTLFG1SH30KH19VH38HVHNDH94</t>
  </si>
  <si>
    <t>GLLHHTLFG1SH30KH19VH38HVHNDH69</t>
  </si>
  <si>
    <t>GLLHHTLFG1SH30KH9VH38HVHNDH94</t>
  </si>
  <si>
    <t>GLLHHTLFG1SH30KH9VH38HVHNDH69</t>
  </si>
  <si>
    <t>GLLHHTLFG1SH40KH6VH38HVHNDH94</t>
  </si>
  <si>
    <t>GLLHHTLFG1SH40KH9VH60HVHNDH94</t>
  </si>
  <si>
    <t>GLLHHTLFG1SH90KH19VH38HVHNDH94</t>
  </si>
  <si>
    <t>GLLHHTLFRH30KH10VH36HVHND</t>
  </si>
  <si>
    <t>GLLHLD130EH94KH130VH1M</t>
  </si>
  <si>
    <t>GLLHLEDZH1011HVV</t>
  </si>
  <si>
    <t>GLLHLEDZH911HEVV</t>
  </si>
  <si>
    <t>GLLHLEDZH441HEVV</t>
  </si>
  <si>
    <t>GLLHLFHVVH300H30HS</t>
  </si>
  <si>
    <t>GLLHLFHVVH600H30HS</t>
  </si>
  <si>
    <t>GLLHLLH11VHNVH30H1.0M</t>
  </si>
  <si>
    <t>GLLHLLH11VHVVH30H1.0M</t>
  </si>
  <si>
    <t>GLLHLLH3.49VHVVH30H0.3MH06</t>
  </si>
  <si>
    <t>GLLHLLH8VHRGBH30H0.6M</t>
  </si>
  <si>
    <t>GLLHLLH8VHVVH30H0.6M</t>
  </si>
  <si>
    <t>GLLHMR16HDHEVVH9VH38HD</t>
  </si>
  <si>
    <t>GLLHMR16HDHNVH9VH38HD</t>
  </si>
  <si>
    <t>GLLHMR16HEH14KH4VH38</t>
  </si>
  <si>
    <t>GLLHMR16HEH14KH6VH38</t>
  </si>
  <si>
    <t>GLLHMR16HEH30KH4VH38</t>
  </si>
  <si>
    <t>GLLHMR16HEH30KH4VH60</t>
  </si>
  <si>
    <t>GLLHMR16HEH30KH6VH38</t>
  </si>
  <si>
    <t>GLLHMR16HEH30KH6VH60</t>
  </si>
  <si>
    <t>GLLHMR16HEH40KH4VH38</t>
  </si>
  <si>
    <t>GLLHMR16HEH40KH6VH14</t>
  </si>
  <si>
    <t>GLLHMR16HEH40KH6VH38</t>
  </si>
  <si>
    <t>GLLHMR16HEH60KH6VH38</t>
  </si>
  <si>
    <t>GLLHMR16HEHHOH14KH8VH19</t>
  </si>
  <si>
    <t>GLLHMR16HEHHOH14KH8VH14</t>
  </si>
  <si>
    <t>GLLHMR16HEHHOH14KH8VH38</t>
  </si>
  <si>
    <t>GLLHMR16HEHHOH14KH8VH60</t>
  </si>
  <si>
    <t>GLLHMR16HEHHOH30KH8VH19</t>
  </si>
  <si>
    <t>GLLHMR16HEHHOH30KH8VH14</t>
  </si>
  <si>
    <t>GLLHMR16HEHHOH30KH8VH38</t>
  </si>
  <si>
    <t>GLLHMR16HEHHOH30KH8VH38HV1</t>
  </si>
  <si>
    <t>GLLHMR16HEHHOH30KH8VH60</t>
  </si>
  <si>
    <t>GLLHMR16HEHHOH40KH8VH38</t>
  </si>
  <si>
    <t>GLLHMR16HEHHOH40KH8VH38HV1</t>
  </si>
  <si>
    <t>GLLHMR16HPOVERHCVH4VH34HD</t>
  </si>
  <si>
    <t>GLLHMR16HPOVERHEVVH4VH34HD</t>
  </si>
  <si>
    <t>GLLHMR16HPOVERHNVH4VH34HD</t>
  </si>
  <si>
    <t>GLLHMR16HPOVERHVVH4VH34HD</t>
  </si>
  <si>
    <t>GLLHMR16HPOVER1HCVH10VH34HD</t>
  </si>
  <si>
    <t>GLLHMR16HPOVER1HXHCVH9VH34HD</t>
  </si>
  <si>
    <t>GLLHMR16HPOVER1HXHCVH9VH99HD</t>
  </si>
  <si>
    <t>GLLHMR16HPOVER1HXHEVVH9VH34HD</t>
  </si>
  <si>
    <t>GLLHMR16HPOVER1HXHNVH9VH34HD</t>
  </si>
  <si>
    <t>GLLHMR16HPOVER1HXHNVH9VH99HD</t>
  </si>
  <si>
    <t>GLLHMR16HPOVER1HXHVVH9VH34HD</t>
  </si>
  <si>
    <t>GLLHMR16HPOVER1HXHVVH9VH99HD</t>
  </si>
  <si>
    <t>GLLHMR16HPOVER3HCVH11VH99HD</t>
  </si>
  <si>
    <t>GLLHMR16HPOVER3HEVVH11VH11HD</t>
  </si>
  <si>
    <t>GLLHMR16HPOVER3HEVVH11VH34HD</t>
  </si>
  <si>
    <t>GLLHMR16HPOVER3HEVVH11VH99HD</t>
  </si>
  <si>
    <t>GLLHMR16HPOVER3HNVH11VH11HD</t>
  </si>
  <si>
    <t>GLLHMR16HPOVER3HNVH11VH34HD</t>
  </si>
  <si>
    <t>GLLHMR16HPOVER3HNVH11VH99HD</t>
  </si>
  <si>
    <t>GLLHMR16HPOVER3HVVH11VH11HD</t>
  </si>
  <si>
    <t>GLLHMR16HPOVER3HVVH11VH34HD</t>
  </si>
  <si>
    <t>GLLHMR16HPOVER3HVVH11VH99HD</t>
  </si>
  <si>
    <t>GLLHPACH30KH11VH1HND</t>
  </si>
  <si>
    <t>GLLHPACH30KH11VH4HND</t>
  </si>
  <si>
    <t>GLLHPACH60KH11VH1HND</t>
  </si>
  <si>
    <t>GLLHPACH60KH40VH4HND</t>
  </si>
  <si>
    <t>GLLHPANELH40KH39VHVH1X1HRHND</t>
  </si>
  <si>
    <t>GLLHPANTHERHVVH14VH30HB</t>
  </si>
  <si>
    <t>GLLHPANTHERHVVH14VH30HS</t>
  </si>
  <si>
    <t>GLLHPAR38HEVVH18VH19HD</t>
  </si>
  <si>
    <t>GLLHPATH3HVVH1V</t>
  </si>
  <si>
    <t>GLLHPS180HCCH4/6VHND</t>
  </si>
  <si>
    <t>GLLHPS300HCCH8VHND</t>
  </si>
  <si>
    <t>GLLHRAMPHG1HMAXIHNVH10VHF</t>
  </si>
  <si>
    <t>GLLHRAMPHG1HMIDIHCVH6VHC</t>
  </si>
  <si>
    <t>GLLHRAMPHG1HMIDIHNVH6VHC</t>
  </si>
  <si>
    <t>GLLHRAMPHG1HMINIHVVH3VHC</t>
  </si>
  <si>
    <t>GLLHRAMPHHTLHVVH1VHBH69</t>
  </si>
  <si>
    <t>GLLHRBHENCLH1MH4</t>
  </si>
  <si>
    <t>GLLHRBHENCLH1MH1</t>
  </si>
  <si>
    <t>GLLHRBHENCLHADJBRKT</t>
  </si>
  <si>
    <t>GLLHRBHENCLHADJBRKTH3</t>
  </si>
  <si>
    <t>GLLHRBHENCLHCLIPSH1</t>
  </si>
  <si>
    <t>GLLHRBHENCLHCLIPSH3</t>
  </si>
  <si>
    <t>GLLHRBHENCLHCLRH1</t>
  </si>
  <si>
    <t>GLLHRBHENCLHCLRH3</t>
  </si>
  <si>
    <t>GLLHRBHENCLHENDCAPH1</t>
  </si>
  <si>
    <t>GLLHRBHENCLHENDCAPH3</t>
  </si>
  <si>
    <t>GLLHRBHENCLHOPLH1</t>
  </si>
  <si>
    <t>GLLHRBHLPR31HCLIPS</t>
  </si>
  <si>
    <t>GLLHRBHLPR31HENDCAPS</t>
  </si>
  <si>
    <t>GLLHRBL3HBLH14VH4.8VHIP10H9M</t>
  </si>
  <si>
    <t>GLLHRBL3HCVH14VH4.8VHIP10H9M</t>
  </si>
  <si>
    <t>GLLHRBL3HCVH14VH9.6VHIP10H9M</t>
  </si>
  <si>
    <t>GLLHRBL3HCVH14VH9.6VHIP64H9M</t>
  </si>
  <si>
    <t>GLLHRBL3HEVVH14VH4.8VHIP69H1M</t>
  </si>
  <si>
    <t>GLLHRBL3HEVVH14VH4.8VHIP69H9M</t>
  </si>
  <si>
    <t>GLLHRBL3HEVVH14VH9.6VHIP10H1M</t>
  </si>
  <si>
    <t>GLLHRBL3HEVVH14VH9.6VHIP10H3M</t>
  </si>
  <si>
    <t>GLLHRBL3HEVVH14VH9.6VHIP10H9M</t>
  </si>
  <si>
    <t>GLLHRBL3HEVVH14VH9.6VHIP69H1M</t>
  </si>
  <si>
    <t>GLLHRBL3HEVVH14VH9.6VHIP69H9M</t>
  </si>
  <si>
    <t>GLLHRBL3HNVH14VH4.8VHIP10H9M</t>
  </si>
  <si>
    <t>GLLHRBL3HNVH14VH4.8VHIP64H9M</t>
  </si>
  <si>
    <t>GLLHRBL3HVVH14VH4.8VHIP10H9M</t>
  </si>
  <si>
    <t>GLLHRBL3HVVH14VH9.6VHIP10H9M</t>
  </si>
  <si>
    <t>GLLHRBL3HVVH14VH9.6VHIP69H9M</t>
  </si>
  <si>
    <t>GLLHRBL3HVVH14VH9.6VHIP64H9M</t>
  </si>
  <si>
    <t>GLLHRBL31HEVVH14VH191VHIP10H1M</t>
  </si>
  <si>
    <t>GLLHRBL31HEVVH14VH191VHIP10H3M</t>
  </si>
  <si>
    <t>GLLHRBL31HNVH14VH191VHIP10H1M</t>
  </si>
  <si>
    <t>GLLHRBL31HVVH14VH191VHIP10H9M</t>
  </si>
  <si>
    <t>GLLHRBL3HOHCVH14VH9.6VHIP10H9M</t>
  </si>
  <si>
    <t>GLLHRBL3HOHEVVH14VH4.8VHIP10H9</t>
  </si>
  <si>
    <t>GLLHRBL3HOHEVVH14VH4.8VHIP69H9</t>
  </si>
  <si>
    <t>GLLHRBL3HOHEVVH14VH4.8VHIP64H9</t>
  </si>
  <si>
    <t>GLLHRBL3HOHEVVH14VH9.6VHIP10H9</t>
  </si>
  <si>
    <t>GLLHRBL3HOHEVVH14VH9.6VHIP69H9</t>
  </si>
  <si>
    <t>GLLHRBL3HOHEVVH14VH9.6VHIP64H9</t>
  </si>
  <si>
    <t>GLLHRBL3HOHNVH14VH4.8VHIP10H9M</t>
  </si>
  <si>
    <t>GLLHRBL3HOHNVH14VH9.6VHIP69H9M</t>
  </si>
  <si>
    <t>GLLHRBL3HOHVVH14VH9.6VHIP10H9M</t>
  </si>
  <si>
    <t>GLLHRBL4HEVVH14VH14.4VHIP10H9M</t>
  </si>
  <si>
    <t>GLLHRBL4HEVVH14VH14.4VHIP69H9M</t>
  </si>
  <si>
    <t>GLLHRBL4HEVVH14VH14.4VHIP64H9M</t>
  </si>
  <si>
    <t>GLLHRBL4HEVVH14VH4.1VHIP10H1M</t>
  </si>
  <si>
    <t>GLLHRBL4HNVH14VH14.4VHIP10H9M</t>
  </si>
  <si>
    <t>GLLHRBL4HNVH14VH14.4VHIP69H9M</t>
  </si>
  <si>
    <t>GLLHRBL4HNVH14VH4.1VHIP10H9M</t>
  </si>
  <si>
    <t>GLLHRBL4HNVH14VH4.1VHIP69H1M</t>
  </si>
  <si>
    <t>GLLHRBL4HRGBH14VH14.4VHIP10H9M</t>
  </si>
  <si>
    <t>GLLHRBL4HVVH14VH14.4VHIP10H1M</t>
  </si>
  <si>
    <t>GLLHRBL4HVVH14VH14.4VHIP10H9M</t>
  </si>
  <si>
    <t>GLLHRBL4HVVH14VH14.4VHIP69H1M</t>
  </si>
  <si>
    <t>GLLHRBL4HVVH14VH14.4VHIP69H9M</t>
  </si>
  <si>
    <t>GLLHRBL4HVVH14VH14.4VHIP64H9M</t>
  </si>
  <si>
    <t>GLLHRBL4HVVH14VH4.1VHIP10H9M</t>
  </si>
  <si>
    <t>GLLHRBL4HVVH14VH4.1VHIP64H9M</t>
  </si>
  <si>
    <t>GLLHRBL4HOHEVVH14VH4.1VHIP69H9</t>
  </si>
  <si>
    <t>GLLHRBL4HOHVVH14VH144VHIP64H9M</t>
  </si>
  <si>
    <t>GLLHRBL4IHCVH14VH14.4VHIP64H9M</t>
  </si>
  <si>
    <t>GLLHRBL9H30KH14VH14.4VHIP10H9M</t>
  </si>
  <si>
    <t>GLLHRBL9H30KH14VH14.4VHIP69H9M</t>
  </si>
  <si>
    <t>GLLHRFHENCLH1MH1HSL</t>
  </si>
  <si>
    <t>GLLHRFHENCLH1MH1</t>
  </si>
  <si>
    <t>GLLHRFLHNVH14VH11VHIP68H9M</t>
  </si>
  <si>
    <t>GLLHRFLHNVH14VH4.1VHIP68H9M</t>
  </si>
  <si>
    <t>GLLHRGL3HCBLHCONHFHIP10</t>
  </si>
  <si>
    <t>GLLHRGL3HVVH14VH8VHIP40H1M</t>
  </si>
  <si>
    <t>GLLHSTH30K</t>
  </si>
  <si>
    <t>GLLHT9G1HCVH19VH9HND</t>
  </si>
  <si>
    <t>GLLHT9G1HNVH18VH4HND</t>
  </si>
  <si>
    <t>GLLHT9G1HVVH18VH4HND</t>
  </si>
  <si>
    <t>GLLHT8G1H90KH10VH4HND</t>
  </si>
  <si>
    <t>GLLHT8G1HCVH10VH1HND</t>
  </si>
  <si>
    <t>GLLHT8G1HCVH10VH4HND</t>
  </si>
  <si>
    <t>GLLHT8G1HNVH10VH1HND</t>
  </si>
  <si>
    <t>GLLHT8G1HNVH10VH4HND</t>
  </si>
  <si>
    <t>GLLHT8G1HVVH10VH1HND</t>
  </si>
  <si>
    <t>GLLHT8G1HVVH10VH4HND</t>
  </si>
  <si>
    <t>GLLHT8GLH40KH18VH4HND</t>
  </si>
  <si>
    <t>GLLHT8GLH40KH9VH1HND</t>
  </si>
  <si>
    <t>GLLHT8GLH60KH18VH4HND</t>
  </si>
  <si>
    <t>GLLHT8GLH60KH10VH9HND</t>
  </si>
  <si>
    <t>GLLHTFH40KH18VHVH1X1HRHND</t>
  </si>
  <si>
    <t>GLLHTFH40KH36VHVH1X1HPHND</t>
  </si>
  <si>
    <t>GLLHTFH40KH36VHVH1X1HRHND</t>
  </si>
  <si>
    <t>GLLHTFH60KH36VHVH1X1HRH1H10V</t>
  </si>
  <si>
    <t>GLLHTFH60KH36VHVH1X1HRHND</t>
  </si>
  <si>
    <t>GLLHTFH60KH40VHVH1X1HRHND</t>
  </si>
  <si>
    <t>GLLHTFG1H30KH36VHVH1X1HRHND</t>
  </si>
  <si>
    <t>GLLHTFG1H40KH36VHVH1X1HRH1</t>
  </si>
  <si>
    <t>GLLHTFG1H60KH18VHVH1X1HPHND</t>
  </si>
  <si>
    <t>GLLHTFG1H60KH36VHVH1X1HRHND</t>
  </si>
  <si>
    <t>GLLHUPDOVNG1H1XE14HB</t>
  </si>
  <si>
    <t>GLLHVALLVASHHT9H4HG</t>
  </si>
  <si>
    <t>GLLHVPLH40KH40VH4HND</t>
  </si>
  <si>
    <t>GLLHVPLH60KH11VH4HND</t>
  </si>
  <si>
    <t>GLLHVPLG1H40KH11VH4HND</t>
  </si>
  <si>
    <t>GLLHVPLG1H40KH19VH4HND</t>
  </si>
  <si>
    <t>GLLHVPLG1H40KH40VH4HND</t>
  </si>
  <si>
    <t>GLLHVPLG1H60KH11VH1HND</t>
  </si>
  <si>
    <t>GLLHVPLG1H60KH19VH4HND</t>
  </si>
  <si>
    <t>GLLHVPLG1H60KH40VH4HND</t>
  </si>
  <si>
    <t>KPHAPX3H14KHG1</t>
  </si>
  <si>
    <t>KPHBASEH14KHG1</t>
  </si>
  <si>
    <t>PSH06V</t>
  </si>
  <si>
    <t>PS11H100VH100H144VHIP64</t>
  </si>
  <si>
    <t>PS11H100VH110H140VHIP40</t>
  </si>
  <si>
    <t>PS11H100VH110H140VHIP40HDALI</t>
  </si>
  <si>
    <t>PS11H100VH110H140VHIP64HDALI</t>
  </si>
  <si>
    <t>PS11H10VH110H140VHIP40</t>
  </si>
  <si>
    <t>PS11H180VH110H140VHIP40H0H10V</t>
  </si>
  <si>
    <t>PS11H110VH100H144VHIP64</t>
  </si>
  <si>
    <t>PS11H30VH110H140VHIP40</t>
  </si>
  <si>
    <t>PS11H60VH100H144VHIP64</t>
  </si>
  <si>
    <t>PS11H60VH100H144VHIP68HENC</t>
  </si>
  <si>
    <t>PS11H60VH110H140VHIP40</t>
  </si>
  <si>
    <t>PS11H60VH110H140VHIP40HDALI</t>
  </si>
  <si>
    <t>PS11H60VH110H140VHIP64HDALI</t>
  </si>
  <si>
    <t>PS11H60VSLH100H144VHIP64</t>
  </si>
  <si>
    <t>PS14H100VH110H140VHIP40HDALI</t>
  </si>
  <si>
    <t>PS14H100VH110H140VHIP64</t>
  </si>
  <si>
    <t>PS14H100VH110H140VHIP64H0H10V</t>
  </si>
  <si>
    <t>PS14H100VH110H140VHIP64HDALI</t>
  </si>
  <si>
    <t>PS14H10VH110H140VHIP40</t>
  </si>
  <si>
    <t>PS14H190VH110H140VHIP10</t>
  </si>
  <si>
    <t>PS14H190VH110H140VHIP40</t>
  </si>
  <si>
    <t>PS14H190VH110H140VHIP40H1H10V</t>
  </si>
  <si>
    <t>PS14H190VH110H140VHIP64H1H10V</t>
  </si>
  <si>
    <t>PS14H14VH110H140VHIP69</t>
  </si>
  <si>
    <t>PS14H30VH110H140VHIP40</t>
  </si>
  <si>
    <t>PS14H30VH110H140VHIP40H0H10V</t>
  </si>
  <si>
    <t>PS14H30VH110H140VHIP40HDALI</t>
  </si>
  <si>
    <t>PS14H30VH110H140VHIP69</t>
  </si>
  <si>
    <t>PS14H90VH110H140VHIP40</t>
  </si>
  <si>
    <t>PS14H90VH110H140VHIP69</t>
  </si>
  <si>
    <t>PS14H60VH110H140VHIP40H0H10V</t>
  </si>
  <si>
    <t>PS14H60VH110H140VHIP40HDALI</t>
  </si>
  <si>
    <t>PS14H60VH110H140VHIP64</t>
  </si>
  <si>
    <t>PS14H60VH110H140VHIP64HDALI</t>
  </si>
  <si>
    <t>PS48H10VH110H140VHIP40</t>
  </si>
  <si>
    <t>RB90SVS1103.014</t>
  </si>
  <si>
    <t>SYLABAC1</t>
  </si>
  <si>
    <t>SYLABAS1</t>
  </si>
  <si>
    <t>SYLACHAC11M</t>
  </si>
  <si>
    <t>SYLACHAS11M</t>
  </si>
  <si>
    <t>DB Count</t>
  </si>
  <si>
    <t>A1JA-DB-KL</t>
  </si>
  <si>
    <t>ACOM FZE Count</t>
  </si>
  <si>
    <t>ACOM Optoelectronic Shenzhen LLC</t>
  </si>
  <si>
    <t>A1SH-CN-KL</t>
  </si>
  <si>
    <t>CN Count</t>
  </si>
  <si>
    <t>ACOM Optoelectronic Shenzhen LLC Count</t>
  </si>
  <si>
    <t>ACOM Pty Ltd</t>
  </si>
  <si>
    <t>A1ME-NZ-KL</t>
  </si>
  <si>
    <t>NZ Count</t>
  </si>
  <si>
    <t>ACOM Pty Ltd Count</t>
  </si>
  <si>
    <t>ACOM USACY</t>
  </si>
  <si>
    <t>A1NJ-US-KL</t>
  </si>
  <si>
    <t>ACCESORY BAGS H AC1</t>
  </si>
  <si>
    <t>ACCESORY BAGS H AC3</t>
  </si>
  <si>
    <t>ACCESORY BAGS H AC4</t>
  </si>
  <si>
    <t>ACCESORY BAGS H AC9</t>
  </si>
  <si>
    <t>ACCESORY BAGS H AP1</t>
  </si>
  <si>
    <t>ACCESORY BAGS H AR1</t>
  </si>
  <si>
    <t>ACCESORY BAGS H AR3</t>
  </si>
  <si>
    <t>ACCESORY BAGS H AS1</t>
  </si>
  <si>
    <t>ACCESORY BAGS H AS10G</t>
  </si>
  <si>
    <t>ACCESORY BAGS H AS3</t>
  </si>
  <si>
    <t>ACCESORY BAGS H AS6</t>
  </si>
  <si>
    <t>ACCESORY BAGS H AT11</t>
  </si>
  <si>
    <t>ACCESORY BAGS H AT4</t>
  </si>
  <si>
    <t>ACCESORY BAGS H AT9</t>
  </si>
  <si>
    <t>ACCESORY BAGS H C11</t>
  </si>
  <si>
    <t>ACCESORY BAGS H ROUND</t>
  </si>
  <si>
    <t>ACCESORY BAGS H V31</t>
  </si>
  <si>
    <t>ACCESORY BAGS H VH39</t>
  </si>
  <si>
    <t>ACCESORY BAGS HGL1</t>
  </si>
  <si>
    <t>ACCESSORY BAGS H AR4</t>
  </si>
  <si>
    <t>ACCESSORY BAGS H AR9</t>
  </si>
  <si>
    <t>ACCESSORY BAGS H AS4</t>
  </si>
  <si>
    <t>ACCESSORY BAGS H AV39</t>
  </si>
  <si>
    <t>ACCESSORY BAGS H B1</t>
  </si>
  <si>
    <t>ACPLUG3VIRE19A</t>
  </si>
  <si>
    <t>ARMORMNT0609</t>
  </si>
  <si>
    <t>ARMORMNT1411</t>
  </si>
  <si>
    <t>AS9ACCESSORYBAG</t>
  </si>
  <si>
    <t>ATOM80141104010X39TS010</t>
  </si>
  <si>
    <t>ATOM801411GS1410X39QR10</t>
  </si>
  <si>
    <t>ATOM801411GS3030TS010</t>
  </si>
  <si>
    <t>ATOM80141401410X39TS010</t>
  </si>
  <si>
    <t>ATOM80141403010X39SIND</t>
  </si>
  <si>
    <t>ATOM801414GS4030TS010</t>
  </si>
  <si>
    <t>ATOM8014603010X39SIND</t>
  </si>
  <si>
    <t>ATOMCBLFB900</t>
  </si>
  <si>
    <t>ATOMJUMPMF1000</t>
  </si>
  <si>
    <t>AVCRGBVV</t>
  </si>
  <si>
    <t>AVCVVV</t>
  </si>
  <si>
    <t>BFL10819RGBV</t>
  </si>
  <si>
    <t>CBL11AVGSTRNDBLK</t>
  </si>
  <si>
    <t>CBL11AVGSTRNDBLU</t>
  </si>
  <si>
    <t>CBL11AVGSTRNDGRN</t>
  </si>
  <si>
    <t>CBL11AVGSTRNDRD</t>
  </si>
  <si>
    <t>CHAA1M</t>
  </si>
  <si>
    <t>CHAC1C</t>
  </si>
  <si>
    <t>CHAC1FH0RGBVA109.9RGB40</t>
  </si>
  <si>
    <t>CHAC1M</t>
  </si>
  <si>
    <t>CHAC1MH90SVS1101.939</t>
  </si>
  <si>
    <t>CHAC1CH0RGBVA109.9RGB40</t>
  </si>
  <si>
    <t>CHAC1MH0RGB101.1RGB</t>
  </si>
  <si>
    <t>CHAC1MH0VD109.11910</t>
  </si>
  <si>
    <t>CHAC1MH90SVS1106.040</t>
  </si>
  <si>
    <t>CHAC31F</t>
  </si>
  <si>
    <t>CHAC3C</t>
  </si>
  <si>
    <t>CHAC3F</t>
  </si>
  <si>
    <t>CHAC3FH90SVS1103.030</t>
  </si>
  <si>
    <t>CHAC3FH90SVS1694.430</t>
  </si>
  <si>
    <t>CHAC3M</t>
  </si>
  <si>
    <t>CHAC4C</t>
  </si>
  <si>
    <t>CHAC4F</t>
  </si>
  <si>
    <t>CHAC4M</t>
  </si>
  <si>
    <t>CHAC9C</t>
  </si>
  <si>
    <t>CHAC9F</t>
  </si>
  <si>
    <t>CHAC9M</t>
  </si>
  <si>
    <t>CHAP1C</t>
  </si>
  <si>
    <t>CHAP1F</t>
  </si>
  <si>
    <t>CHAP1M</t>
  </si>
  <si>
    <t>CHAR1C</t>
  </si>
  <si>
    <t>CHAR1F</t>
  </si>
  <si>
    <t>CHAR1FH90SVS1103.030</t>
  </si>
  <si>
    <t>CHAR1M</t>
  </si>
  <si>
    <t>CHAR1MH90SVS1101.914</t>
  </si>
  <si>
    <t>CHAR1MH90SVS1101.939</t>
  </si>
  <si>
    <t>CHAR1MH90SVS1101.140</t>
  </si>
  <si>
    <t>CHAR1MH90SVS1103.039</t>
  </si>
  <si>
    <t>CHAR1MH90SVS1691.914</t>
  </si>
  <si>
    <t>CHAR1MH0VD109.11910</t>
  </si>
  <si>
    <t>CHAR3C</t>
  </si>
  <si>
    <t>CHAR3F</t>
  </si>
  <si>
    <t>CHAR3M</t>
  </si>
  <si>
    <t>CHAR4M</t>
  </si>
  <si>
    <t>CHAR9M</t>
  </si>
  <si>
    <t>CHAS10</t>
  </si>
  <si>
    <t>CHAS1C</t>
  </si>
  <si>
    <t>CHAS1CH90SVS1106.030</t>
  </si>
  <si>
    <t>CHAS1F</t>
  </si>
  <si>
    <t>CHAS1FH90SVS1101.114</t>
  </si>
  <si>
    <t>CHAS1M</t>
  </si>
  <si>
    <t>CHAS1MH0RGBVA694.4RGB30</t>
  </si>
  <si>
    <t>CHAS1MH90SVS1693.039</t>
  </si>
  <si>
    <t>CHAS1MH90SVS1699.030</t>
  </si>
  <si>
    <t>CHAS10G</t>
  </si>
  <si>
    <t>CHAS10GH0VVS1106.0VV</t>
  </si>
  <si>
    <t>CHAS10GH90SVS1106.039</t>
  </si>
  <si>
    <t>CHAS3C</t>
  </si>
  <si>
    <t>CHAS3F</t>
  </si>
  <si>
    <t>CHAS3FH90SVS1103.014</t>
  </si>
  <si>
    <t>CHAS3M</t>
  </si>
  <si>
    <t>CHAS3MH90SVS1683.014</t>
  </si>
  <si>
    <t>CHAS6C</t>
  </si>
  <si>
    <t>CHAS6F</t>
  </si>
  <si>
    <t>CHAS6M</t>
  </si>
  <si>
    <t>CHAS4M</t>
  </si>
  <si>
    <t>CHAS91C</t>
  </si>
  <si>
    <t>CHAS9M</t>
  </si>
  <si>
    <t>CHAS9MH90SVMC103.039</t>
  </si>
  <si>
    <t>CHAT11C</t>
  </si>
  <si>
    <t>CHAT11F</t>
  </si>
  <si>
    <t>CHAT11M</t>
  </si>
  <si>
    <t>CHAT11MH90SVS1691.130</t>
  </si>
  <si>
    <t>CHAT1NM</t>
  </si>
  <si>
    <t>CHAT4C</t>
  </si>
  <si>
    <t>CHAT4F</t>
  </si>
  <si>
    <t>CHAT4M</t>
  </si>
  <si>
    <t>CHAT9C</t>
  </si>
  <si>
    <t>CHAT9F</t>
  </si>
  <si>
    <t>CHAT9M</t>
  </si>
  <si>
    <t>CHAV39C</t>
  </si>
  <si>
    <t>CHAV39M</t>
  </si>
  <si>
    <t>CHB11F</t>
  </si>
  <si>
    <t>CHB1C</t>
  </si>
  <si>
    <t>CHB1F</t>
  </si>
  <si>
    <t>CHB1M</t>
  </si>
  <si>
    <t>CHB1MH0VVS1106.0VV</t>
  </si>
  <si>
    <t>CHC11C</t>
  </si>
  <si>
    <t>CHC11F</t>
  </si>
  <si>
    <t>CHC11FH0RGBVA108.8RGB30</t>
  </si>
  <si>
    <t>CHC11M</t>
  </si>
  <si>
    <t>CHC11MH90SVS1699.039</t>
  </si>
  <si>
    <t>CHCAPPC1</t>
  </si>
  <si>
    <t>CHCAPPC3</t>
  </si>
  <si>
    <t>CHCAPPR1</t>
  </si>
  <si>
    <t>CHCAPPS1</t>
  </si>
  <si>
    <t>CHCAPPS3</t>
  </si>
  <si>
    <t>CHCUACV49</t>
  </si>
  <si>
    <t>CHGL1F</t>
  </si>
  <si>
    <t>CHGL1M</t>
  </si>
  <si>
    <t>CHJOINER180</t>
  </si>
  <si>
    <t>CHLENSAC11C</t>
  </si>
  <si>
    <t>CHLENSAC11F</t>
  </si>
  <si>
    <t>CHLENSAC11M</t>
  </si>
  <si>
    <t>CHLENSAC31C</t>
  </si>
  <si>
    <t>CHLENSAC31F</t>
  </si>
  <si>
    <t>CHLENSAC31M</t>
  </si>
  <si>
    <t>CHLENSAC41C</t>
  </si>
  <si>
    <t>CHLENSAC41F</t>
  </si>
  <si>
    <t>CHLENSAC41M</t>
  </si>
  <si>
    <t>CHLENSAC91F</t>
  </si>
  <si>
    <t>CHLENSAC91M</t>
  </si>
  <si>
    <t>CHLENSAR11M</t>
  </si>
  <si>
    <t>CHLENSAS11C</t>
  </si>
  <si>
    <t>CHLENSAS11F</t>
  </si>
  <si>
    <t>CHLENSAS11M</t>
  </si>
  <si>
    <t>CHLENSAS31C</t>
  </si>
  <si>
    <t>CHLENSAS31M</t>
  </si>
  <si>
    <t>CHLENSAS61M</t>
  </si>
  <si>
    <t>CHLENSAT11M</t>
  </si>
  <si>
    <t>CHLENSAT41C</t>
  </si>
  <si>
    <t>CHLENSAT41F</t>
  </si>
  <si>
    <t>CHLENSAT41M</t>
  </si>
  <si>
    <t>CHLENSAT91C</t>
  </si>
  <si>
    <t>CHLENSAT91F</t>
  </si>
  <si>
    <t>CHLENSAT91M</t>
  </si>
  <si>
    <t>CHLENSB11C</t>
  </si>
  <si>
    <t>CHLENSB11F</t>
  </si>
  <si>
    <t>CHLENSROUND1M</t>
  </si>
  <si>
    <t>CHLENSV311M</t>
  </si>
  <si>
    <t>CHLENSVH391C</t>
  </si>
  <si>
    <t>CHLENSVH391M</t>
  </si>
  <si>
    <t>CHLPRMAJHCBD</t>
  </si>
  <si>
    <t>CHLPRMINHCBD</t>
  </si>
  <si>
    <t>CHMNTAC4</t>
  </si>
  <si>
    <t>CHMNTAC9</t>
  </si>
  <si>
    <t>CHMNTVH39</t>
  </si>
  <si>
    <t>CHPC18M</t>
  </si>
  <si>
    <t>CHPR18M</t>
  </si>
  <si>
    <t>CHPR16M</t>
  </si>
  <si>
    <t>CHPR38M</t>
  </si>
  <si>
    <t>CHPS18M</t>
  </si>
  <si>
    <t>CHPS38M</t>
  </si>
  <si>
    <t>CHROUNDF</t>
  </si>
  <si>
    <t>CHROUNDM</t>
  </si>
  <si>
    <t>CHSC1LENS</t>
  </si>
  <si>
    <t>CHSC1M</t>
  </si>
  <si>
    <t>CHSC1MH90SVS1106.030</t>
  </si>
  <si>
    <t>CHSC1MH90SVS1108.830</t>
  </si>
  <si>
    <t>CHSC3M</t>
  </si>
  <si>
    <t>CHV31C</t>
  </si>
  <si>
    <t>CHV31F</t>
  </si>
  <si>
    <t>CHVH39C</t>
  </si>
  <si>
    <t>CHVH39CH0RGBVA688.8RGB30</t>
  </si>
  <si>
    <t>CHVH39F</t>
  </si>
  <si>
    <t>CHVH39M</t>
  </si>
  <si>
    <t>CHVH39MH90AC110694.014</t>
  </si>
  <si>
    <t>CPLRAVXLP1V</t>
  </si>
  <si>
    <t>CPLRAVXLP4V</t>
  </si>
  <si>
    <t>CROSSBARJBOXLP</t>
  </si>
  <si>
    <t>DBLTAPE10MM</t>
  </si>
  <si>
    <t>DEMO BOX</t>
  </si>
  <si>
    <t>DEMOSIGNATURE19</t>
  </si>
  <si>
    <t>DMXAVR</t>
  </si>
  <si>
    <t>DMXCBL3FB</t>
  </si>
  <si>
    <t>DMXCBL9MB</t>
  </si>
  <si>
    <t>DMXCTRL</t>
  </si>
  <si>
    <t>DMXCTRLD</t>
  </si>
  <si>
    <t>DMXCTRLG</t>
  </si>
  <si>
    <t>DMXINF110RGB</t>
  </si>
  <si>
    <t>DMXINFELDO410</t>
  </si>
  <si>
    <t>DMXINFLCD9</t>
  </si>
  <si>
    <t>DMXINFVLCD4</t>
  </si>
  <si>
    <t>DMXOS8</t>
  </si>
  <si>
    <t>DRV1460C</t>
  </si>
  <si>
    <t>DRV1460PL</t>
  </si>
  <si>
    <t>DRV1496C</t>
  </si>
  <si>
    <t>DRVCC10SS144010</t>
  </si>
  <si>
    <t>DRVCC19SS144010</t>
  </si>
  <si>
    <t>DRVCC36SS144010</t>
  </si>
  <si>
    <t>DRVCC90SS144010</t>
  </si>
  <si>
    <t>DRVCC94SS144010</t>
  </si>
  <si>
    <t>DRVCC49SS144010</t>
  </si>
  <si>
    <t>DRVCC99SS144010</t>
  </si>
  <si>
    <t>DRVLUT14401V</t>
  </si>
  <si>
    <t>DRVLUT14403V</t>
  </si>
  <si>
    <t>DRVLUT14963V</t>
  </si>
  <si>
    <t>DRVV1111</t>
  </si>
  <si>
    <t>DRVV14190ELV</t>
  </si>
  <si>
    <t>DRVV14100ELV</t>
  </si>
  <si>
    <t>DRVV14140</t>
  </si>
  <si>
    <t>DRVV1418810P</t>
  </si>
  <si>
    <t>DRVV1430</t>
  </si>
  <si>
    <t>DRVV14310</t>
  </si>
  <si>
    <t>DRVV1460</t>
  </si>
  <si>
    <t>DRVV14600</t>
  </si>
  <si>
    <t>DRVV1460ELV</t>
  </si>
  <si>
    <t>DRVV1496</t>
  </si>
  <si>
    <t>DRVV1496H10</t>
  </si>
  <si>
    <t>DRVV149610P</t>
  </si>
  <si>
    <t>DRVV1496ELV</t>
  </si>
  <si>
    <t>DRVVDIM1410</t>
  </si>
  <si>
    <t>DRVVDIM14100</t>
  </si>
  <si>
    <t>DRVVDIM14300</t>
  </si>
  <si>
    <t>DRVVDIM14300144</t>
  </si>
  <si>
    <t>DRVVDIM1440</t>
  </si>
  <si>
    <t>DRVVDIM1440144</t>
  </si>
  <si>
    <t>DRVVDIM1460</t>
  </si>
  <si>
    <t>DRVVDIM1460144</t>
  </si>
  <si>
    <t>DRVVDIM1496</t>
  </si>
  <si>
    <t>DRVVDIM1496144</t>
  </si>
  <si>
    <t>ENDCAPPAVOMAJFLAT</t>
  </si>
  <si>
    <t>ENDCAPPAVOMINFLAT</t>
  </si>
  <si>
    <t>FBL1114</t>
  </si>
  <si>
    <t>FBL1130</t>
  </si>
  <si>
    <t>FBL1139</t>
  </si>
  <si>
    <t>FBL1141</t>
  </si>
  <si>
    <t>FBL1160</t>
  </si>
  <si>
    <t>FBL11RGB</t>
  </si>
  <si>
    <t>FBL11RGB30</t>
  </si>
  <si>
    <t>FBL11RGBA</t>
  </si>
  <si>
    <t>FBLJUMP1</t>
  </si>
  <si>
    <t>IP101PINF</t>
  </si>
  <si>
    <t>IP101PINFVH</t>
  </si>
  <si>
    <t>IP101PINM</t>
  </si>
  <si>
    <t>IP64 SLEEVEH10MM</t>
  </si>
  <si>
    <t>IP64 SLEEVEH11MM</t>
  </si>
  <si>
    <t>IP64 SLEEVEH14MM</t>
  </si>
  <si>
    <t>IP641PINF</t>
  </si>
  <si>
    <t>IP641PINF10VH</t>
  </si>
  <si>
    <t>IP641PINM</t>
  </si>
  <si>
    <t>IP641PINM10VH</t>
  </si>
  <si>
    <t>IP649PINF</t>
  </si>
  <si>
    <t>IP649PINF10VH</t>
  </si>
  <si>
    <t>IP649PINM</t>
  </si>
  <si>
    <t>IP649PINM10VH</t>
  </si>
  <si>
    <t>JBGNDSCREV</t>
  </si>
  <si>
    <t>JNCTBOXLP9</t>
  </si>
  <si>
    <t>LCC90010014</t>
  </si>
  <si>
    <t>LCC90010030</t>
  </si>
  <si>
    <t>LCC90010030H16.4MM</t>
  </si>
  <si>
    <t>LCC90010039</t>
  </si>
  <si>
    <t>LCC90010039H16.4MM</t>
  </si>
  <si>
    <t>LCC90010040</t>
  </si>
  <si>
    <t>LCC90010040H16.4MM</t>
  </si>
  <si>
    <t>LCC90010090</t>
  </si>
  <si>
    <t>LCC90010090H16.4MM</t>
  </si>
  <si>
    <t>LCC90010060H16.4MM</t>
  </si>
  <si>
    <t>LENSLPFLAT1.01F</t>
  </si>
  <si>
    <t>LENSLPFLAT1.43F</t>
  </si>
  <si>
    <t>LENSLPRMAJVRAP</t>
  </si>
  <si>
    <t>LENSLPRMINVRAP</t>
  </si>
  <si>
    <t>LVDIMDIVAHVHITE</t>
  </si>
  <si>
    <t>LVDIMMOD</t>
  </si>
  <si>
    <t>LVDIMMODHELDO</t>
  </si>
  <si>
    <t>LVDIMMOD0H10PVM</t>
  </si>
  <si>
    <t>LVDIMNOVAHVHITE</t>
  </si>
  <si>
    <t>MINI14H48606919TSL</t>
  </si>
  <si>
    <t>MINI1448RGBV6919TSL</t>
  </si>
  <si>
    <t>MINI8014364010X40TSLZ</t>
  </si>
  <si>
    <t>MINI9014111410SI010</t>
  </si>
  <si>
    <t>MINICBLFB1000</t>
  </si>
  <si>
    <t>MINICBLFB300</t>
  </si>
  <si>
    <t>MINICBLFB900</t>
  </si>
  <si>
    <t>MINIDIMMER</t>
  </si>
  <si>
    <t>MINIDMXFB900</t>
  </si>
  <si>
    <t>MINIDMXMF1000</t>
  </si>
  <si>
    <t>MINIJUMPMF1000</t>
  </si>
  <si>
    <t>MINILOUV410</t>
  </si>
  <si>
    <t>MNTBARLPDRVJB</t>
  </si>
  <si>
    <t>MNTBARNUTLPJB</t>
  </si>
  <si>
    <t>MNTBARSCRVLPJB</t>
  </si>
  <si>
    <t>MNTSCREVLPPCA</t>
  </si>
  <si>
    <t>MNTVASHLPPCA</t>
  </si>
  <si>
    <t>MOUNTBARLP1.01</t>
  </si>
  <si>
    <t>NANOCBLFB1000</t>
  </si>
  <si>
    <t>NL0RGBVA649.9RGB300</t>
  </si>
  <si>
    <t>NL0RGBVA649.9RGB400</t>
  </si>
  <si>
    <t>NL90SVCL643.039FLEX</t>
  </si>
  <si>
    <t>NL90SVCL643.0419FLEX</t>
  </si>
  <si>
    <t>NLC4.4RGB39E</t>
  </si>
  <si>
    <t>NLCENDCAP</t>
  </si>
  <si>
    <t>NLCENDCAPDIR</t>
  </si>
  <si>
    <t>NLCHFLEX</t>
  </si>
  <si>
    <t>NLCMOUNTCLIP</t>
  </si>
  <si>
    <t>NLCP4.4RGB39E</t>
  </si>
  <si>
    <t>NLCP9.030E</t>
  </si>
  <si>
    <t>NLCP9.039E</t>
  </si>
  <si>
    <t>NLCP9.040E</t>
  </si>
  <si>
    <t>NLCP9.0VVE</t>
  </si>
  <si>
    <t>NLCTUBE</t>
  </si>
  <si>
    <t>NLMNT</t>
  </si>
  <si>
    <t>NKPH0VVS1683.0VVS</t>
  </si>
  <si>
    <t>NKPH90SVS1683.014E</t>
  </si>
  <si>
    <t>NKPH90SVS1683.030E</t>
  </si>
  <si>
    <t>NKP3.0AE</t>
  </si>
  <si>
    <t>NKP3.0RGBE</t>
  </si>
  <si>
    <t>NKPENDCAP</t>
  </si>
  <si>
    <t>NKPENDCAPBOT</t>
  </si>
  <si>
    <t>NKPENDCAPDIR</t>
  </si>
  <si>
    <t>NKPENDCAPSIDE</t>
  </si>
  <si>
    <t>NKPMOUNTCLIP</t>
  </si>
  <si>
    <t>NKPP4.4RGB30E</t>
  </si>
  <si>
    <t>NKPP9.030E</t>
  </si>
  <si>
    <t>NKPP9.039E</t>
  </si>
  <si>
    <t>NKPP9.040E</t>
  </si>
  <si>
    <t>NKPP9.0VVE</t>
  </si>
  <si>
    <t>NKPTUBE</t>
  </si>
  <si>
    <t>NLTUBE</t>
  </si>
  <si>
    <t>NUTDRVMNTBAR</t>
  </si>
  <si>
    <t>NYLNUTLPSUSPOA</t>
  </si>
  <si>
    <t>PC1HO430V</t>
  </si>
  <si>
    <t>PC1HO830V</t>
  </si>
  <si>
    <t>PC1SO939K</t>
  </si>
  <si>
    <t>PC1SO639K</t>
  </si>
  <si>
    <t>PC1SO439K</t>
  </si>
  <si>
    <t>PCAHLP1114H11</t>
  </si>
  <si>
    <t>PCAHLP1114H6</t>
  </si>
  <si>
    <t>PCAHLP1130H11</t>
  </si>
  <si>
    <t>PCAHLP1130H6</t>
  </si>
  <si>
    <t>PCAHLP1139H11</t>
  </si>
  <si>
    <t>PCAHLP1139H6</t>
  </si>
  <si>
    <t>PCAHLP1140H11</t>
  </si>
  <si>
    <t>PCAHLP1140H6</t>
  </si>
  <si>
    <t>PCAHLP1190H11</t>
  </si>
  <si>
    <t>PCAHLP1190H6</t>
  </si>
  <si>
    <t>PCAHLP11VVH11</t>
  </si>
  <si>
    <t>PCAHLP11VVH6</t>
  </si>
  <si>
    <t>PCAHLP3614H11</t>
  </si>
  <si>
    <t>PCAHLP3614H6</t>
  </si>
  <si>
    <t>PCAHLP3630H11</t>
  </si>
  <si>
    <t>PCAHLP3630H6</t>
  </si>
  <si>
    <t>PCAHLP3639H11</t>
  </si>
  <si>
    <t>PCAHLP3639H6</t>
  </si>
  <si>
    <t>PCAHLP3640H11</t>
  </si>
  <si>
    <t>PCAHLP3640H6</t>
  </si>
  <si>
    <t>PCAHLP3690H11</t>
  </si>
  <si>
    <t>PCAHLP3690H6</t>
  </si>
  <si>
    <t>PCAHLP36VVH11</t>
  </si>
  <si>
    <t>PCAHLP36VVH6</t>
  </si>
  <si>
    <t>PENGRIP</t>
  </si>
  <si>
    <t>RAC100H1401119</t>
  </si>
  <si>
    <t>RAC1101314</t>
  </si>
  <si>
    <t>RAC1101319</t>
  </si>
  <si>
    <t>RAC1101339</t>
  </si>
  <si>
    <t>RAC1101339HV</t>
  </si>
  <si>
    <t>RAC1101341</t>
  </si>
  <si>
    <t>RAC1101361</t>
  </si>
  <si>
    <t>RAC1103414</t>
  </si>
  <si>
    <t>RAC1103419</t>
  </si>
  <si>
    <t>RAC1103439</t>
  </si>
  <si>
    <t>RAC1103439HV</t>
  </si>
  <si>
    <t>RAC1103441</t>
  </si>
  <si>
    <t>RAC1103461</t>
  </si>
  <si>
    <t>RAC1104614</t>
  </si>
  <si>
    <t>RAC1104619</t>
  </si>
  <si>
    <t>RAC1104639</t>
  </si>
  <si>
    <t>RAC1104641</t>
  </si>
  <si>
    <t>RAC1104661</t>
  </si>
  <si>
    <t>RAC1109814</t>
  </si>
  <si>
    <t>RAC1109819</t>
  </si>
  <si>
    <t>RAC1109839</t>
  </si>
  <si>
    <t>RAC1109841</t>
  </si>
  <si>
    <t>RAC1109861</t>
  </si>
  <si>
    <t>RAC110914</t>
  </si>
  <si>
    <t>RAC110919</t>
  </si>
  <si>
    <t>RAC110939HV</t>
  </si>
  <si>
    <t>RAC110941</t>
  </si>
  <si>
    <t>RAC110961</t>
  </si>
  <si>
    <t>RAC1441319</t>
  </si>
  <si>
    <t>RAC1441341</t>
  </si>
  <si>
    <t>RAC1449819</t>
  </si>
  <si>
    <t>RAC144919</t>
  </si>
  <si>
    <t>RACJBOX</t>
  </si>
  <si>
    <t>RACJUMP11</t>
  </si>
  <si>
    <t>RACJUMP14</t>
  </si>
  <si>
    <t>RACJUMP36</t>
  </si>
  <si>
    <t>RACJUMP6</t>
  </si>
  <si>
    <t>RB0AC110691.9B</t>
  </si>
  <si>
    <t>RB0AC110691.9G</t>
  </si>
  <si>
    <t>RB0AC110691.9R</t>
  </si>
  <si>
    <t>RB0AC110693.0RGB</t>
  </si>
  <si>
    <t>RB0AC110RGBCLIP</t>
  </si>
  <si>
    <t>RB0RGB101.1RGB</t>
  </si>
  <si>
    <t>RB0RGB104.4RGB</t>
  </si>
  <si>
    <t>RB0RGB104.4RGBN</t>
  </si>
  <si>
    <t>RB0RGB108.8RGB</t>
  </si>
  <si>
    <t>RB0RGB691.1RGB</t>
  </si>
  <si>
    <t>RB0RGB694.4RGB</t>
  </si>
  <si>
    <t>RB0RGB698.8RGB</t>
  </si>
  <si>
    <t>RB0RGB681.1RGB</t>
  </si>
  <si>
    <t>RB0RGB684.4RGB</t>
  </si>
  <si>
    <t>RB0RGB688.8RGB</t>
  </si>
  <si>
    <t>RB0RGBM103.0RGB</t>
  </si>
  <si>
    <t>RB0RGBVA104.4RGB30</t>
  </si>
  <si>
    <t>RB0RGBVA104.4RGB40</t>
  </si>
  <si>
    <t>RB0RGBVA104.4RGB60</t>
  </si>
  <si>
    <t>RB0RGBVA104.4RGBA</t>
  </si>
  <si>
    <t>RB0RGBVA109.9RGB30</t>
  </si>
  <si>
    <t>RB0RGBVA109.9RGB30N</t>
  </si>
  <si>
    <t>RB0RGBVA109.9RGB40</t>
  </si>
  <si>
    <t>RB0RGBVA109.9RGB40N</t>
  </si>
  <si>
    <t>RB0RGBVA109.9RGB60</t>
  </si>
  <si>
    <t>RB0RGBVA109.9RGBA</t>
  </si>
  <si>
    <t>RB0RGBVA108.8RGB30</t>
  </si>
  <si>
    <t>RB0RGBVA108.8RGB40</t>
  </si>
  <si>
    <t>RB0RGBVA108.8RGB60</t>
  </si>
  <si>
    <t>RB0RGBVA108.8RGBA</t>
  </si>
  <si>
    <t>RB0RGBVA694.4RGB30</t>
  </si>
  <si>
    <t>RB0RGBVA694.4RGB40</t>
  </si>
  <si>
    <t>RB0RGBVA694.4RGB60</t>
  </si>
  <si>
    <t>RB0RGBVA699.9RGB30</t>
  </si>
  <si>
    <t>RB0RGBVA699.9RGB40</t>
  </si>
  <si>
    <t>RB0RGBVA699.9RGBA</t>
  </si>
  <si>
    <t>RB0RGBVA698.8RGB30</t>
  </si>
  <si>
    <t>RB0RGBVA698.8RGB40</t>
  </si>
  <si>
    <t>RB0RGBVA698.8RGBA</t>
  </si>
  <si>
    <t>RB0RGBVA684.4RGB30</t>
  </si>
  <si>
    <t>RB0RGBVA684.4RGB60</t>
  </si>
  <si>
    <t>RB0RGBVA684.4RGBA</t>
  </si>
  <si>
    <t>RB0RGBVA689.9RGB30</t>
  </si>
  <si>
    <t>RB0RGBVA689.9RGB40</t>
  </si>
  <si>
    <t>RB0RGBVA688.8RGB30</t>
  </si>
  <si>
    <t>RB0RGBVA688.8RGB60</t>
  </si>
  <si>
    <t>RB0RGBVADD109.4RGBV30</t>
  </si>
  <si>
    <t>RB0RGBVADD9.4RGBV60</t>
  </si>
  <si>
    <t>RB0RGBVBC104.4RGB30</t>
  </si>
  <si>
    <t>RB0SCCL101.1B</t>
  </si>
  <si>
    <t>RB0SCCL103.0G</t>
  </si>
  <si>
    <t>RB0SCCL699.0A</t>
  </si>
  <si>
    <t>RB0SCCL688.8R</t>
  </si>
  <si>
    <t>RB0SCMC104.9B</t>
  </si>
  <si>
    <t>RB0SCMC694.9R</t>
  </si>
  <si>
    <t>RB0SCS1101.9A</t>
  </si>
  <si>
    <t>RB0SCS1101.9R</t>
  </si>
  <si>
    <t>RB0SCS1101.1A</t>
  </si>
  <si>
    <t>RB0SCS1101.1B</t>
  </si>
  <si>
    <t>RB0SCS1101.1G</t>
  </si>
  <si>
    <t>RB0SCS1101.1R</t>
  </si>
  <si>
    <t>RB0SCS1103.0A</t>
  </si>
  <si>
    <t>RB0SCS1103.0AH9N</t>
  </si>
  <si>
    <t>RB0SCS1103.0B</t>
  </si>
  <si>
    <t>RB0SCS1103.0BH9N</t>
  </si>
  <si>
    <t>RB0SCS1103.0G</t>
  </si>
  <si>
    <t>RB0SCS1103.0GH9N</t>
  </si>
  <si>
    <t>RB0SCS1103.0R</t>
  </si>
  <si>
    <t>RB0SCS1103.0RH9N</t>
  </si>
  <si>
    <t>RB0SCS1104.4A</t>
  </si>
  <si>
    <t>RB0SCS1104.4B</t>
  </si>
  <si>
    <t>RB0SCS1104.4R</t>
  </si>
  <si>
    <t>RB0SCS1109.0A</t>
  </si>
  <si>
    <t>RB0SCS1109.0B</t>
  </si>
  <si>
    <t>RB0SCS1109.0G</t>
  </si>
  <si>
    <t>RB0SCS1109.0R</t>
  </si>
  <si>
    <t>RB0SCS1106.0A</t>
  </si>
  <si>
    <t>RB0SCS1106.0B</t>
  </si>
  <si>
    <t>RB0SCS1106.0G</t>
  </si>
  <si>
    <t>RB0SCS1106.0R</t>
  </si>
  <si>
    <t>RB0SCS1691.9A</t>
  </si>
  <si>
    <t>RB0SCS1691.9B</t>
  </si>
  <si>
    <t>RB0SCS1691.9G</t>
  </si>
  <si>
    <t>RB0SCS1691.9R</t>
  </si>
  <si>
    <t>RB0SCS1691.1A</t>
  </si>
  <si>
    <t>RB0SCS1691.1B</t>
  </si>
  <si>
    <t>RB0SCS1691.1G</t>
  </si>
  <si>
    <t>RB0SCS1691.1R</t>
  </si>
  <si>
    <t>RB0SCS1693.0A</t>
  </si>
  <si>
    <t>RB0SCS1693.0B</t>
  </si>
  <si>
    <t>RB0SCS1693.0G</t>
  </si>
  <si>
    <t>RB0SCS1693.0R</t>
  </si>
  <si>
    <t>RB0SCS1694.4A</t>
  </si>
  <si>
    <t>RB0SCS1694.4G</t>
  </si>
  <si>
    <t>RB0SCS1694.4R</t>
  </si>
  <si>
    <t>RB0SCS1699.0A</t>
  </si>
  <si>
    <t>RB0SCS1699.0B</t>
  </si>
  <si>
    <t>RB0SCS1699.0G</t>
  </si>
  <si>
    <t>RB0SCS1696.0A</t>
  </si>
  <si>
    <t>RB0SCS1696.0B</t>
  </si>
  <si>
    <t>RB0SCS1696.0G</t>
  </si>
  <si>
    <t>RB0SCS1681.9A</t>
  </si>
  <si>
    <t>RB0SCS1681.9B</t>
  </si>
  <si>
    <t>RB0SCS1681.9G</t>
  </si>
  <si>
    <t>RB0SCS1681.9R</t>
  </si>
  <si>
    <t>RB0SCS1681.1A</t>
  </si>
  <si>
    <t>RB0SCS1681.1B</t>
  </si>
  <si>
    <t>RB0SCS1681.1G</t>
  </si>
  <si>
    <t>RB0SCS1681.1R</t>
  </si>
  <si>
    <t>RB0SCS1683.0A</t>
  </si>
  <si>
    <t>RB0SCS1683.0B</t>
  </si>
  <si>
    <t>RB0SCS1683.0G</t>
  </si>
  <si>
    <t>RB0SCS1683.0R</t>
  </si>
  <si>
    <t>RB0SCS1684.4A</t>
  </si>
  <si>
    <t>RB0SCS1684.4B</t>
  </si>
  <si>
    <t>RB0SCS1684.4G</t>
  </si>
  <si>
    <t>RB0SCS1684.4R</t>
  </si>
  <si>
    <t>RB0SCS1689.0A</t>
  </si>
  <si>
    <t>RB0SCS1689.0B</t>
  </si>
  <si>
    <t>RB0SCS1689.0G</t>
  </si>
  <si>
    <t>RB0SCS1689.0R</t>
  </si>
  <si>
    <t>RB0SCS1686.0A</t>
  </si>
  <si>
    <t>RB0SCS1686.0B</t>
  </si>
  <si>
    <t>RB0SCS1686.0G</t>
  </si>
  <si>
    <t>RB0SVS1103.0AH10</t>
  </si>
  <si>
    <t>RB0SVS1103.0BH10</t>
  </si>
  <si>
    <t>RB0SVS1103.0GH10</t>
  </si>
  <si>
    <t>RB0SVS1103.0RH10</t>
  </si>
  <si>
    <t>RB0VV103.0VVN</t>
  </si>
  <si>
    <t>RB0VV106.0VVR</t>
  </si>
  <si>
    <t>RB0VV696.0VVR</t>
  </si>
  <si>
    <t>RB0VVS1101.0VV</t>
  </si>
  <si>
    <t>RB0VVS1103.0VV</t>
  </si>
  <si>
    <t>RB0VVS1103.0VVH10</t>
  </si>
  <si>
    <t>RB0VVS1103.0VVH9N</t>
  </si>
  <si>
    <t>RB0VVS1103.0VVN</t>
  </si>
  <si>
    <t>RB0VVS1106.0VV</t>
  </si>
  <si>
    <t>RB0VVS1691.0VV</t>
  </si>
  <si>
    <t>RB0VVS1693.0VV</t>
  </si>
  <si>
    <t>RB0VVS1696.0VV</t>
  </si>
  <si>
    <t>RB0VVS1681.0VV</t>
  </si>
  <si>
    <t>RB0VVS1683.0VV</t>
  </si>
  <si>
    <t>RB0VVS1686.0VV</t>
  </si>
  <si>
    <t>RB0VD109.11910</t>
  </si>
  <si>
    <t>RB0VD699.11411</t>
  </si>
  <si>
    <t>RB0VD689.11411</t>
  </si>
  <si>
    <t>RB6468ECH10MM</t>
  </si>
  <si>
    <t>RB6468ECH8MM</t>
  </si>
  <si>
    <t>RB6468ECVH10MM</t>
  </si>
  <si>
    <t>RB6468ECVH11MM</t>
  </si>
  <si>
    <t>RB6468ECVH19MM</t>
  </si>
  <si>
    <t>RB6468ECVH8MM</t>
  </si>
  <si>
    <t>RB90AC110694.014</t>
  </si>
  <si>
    <t>RB90AC110694.030</t>
  </si>
  <si>
    <t>RB90AC110694.039</t>
  </si>
  <si>
    <t>RB90AC110694.040</t>
  </si>
  <si>
    <t>RB90AC110694.090</t>
  </si>
  <si>
    <t>RB90AC110694.060</t>
  </si>
  <si>
    <t>RB90SVCL101.914</t>
  </si>
  <si>
    <t>RB90SVCL101.930</t>
  </si>
  <si>
    <t>RB90SVCL101.939</t>
  </si>
  <si>
    <t>RB90SVCL101.940</t>
  </si>
  <si>
    <t>RB90SVCL101.114</t>
  </si>
  <si>
    <t>RB90SVCL101.130</t>
  </si>
  <si>
    <t>RB90SVCL101.139</t>
  </si>
  <si>
    <t>RB90SVCL101.140</t>
  </si>
  <si>
    <t>RB90SVCL101.160</t>
  </si>
  <si>
    <t>RB90SVCL103.014</t>
  </si>
  <si>
    <t>RB90SVCL103.014N</t>
  </si>
  <si>
    <t>RB90SVCL103.030</t>
  </si>
  <si>
    <t>RB90SVCL103.030N</t>
  </si>
  <si>
    <t>RB90SVCL103.039</t>
  </si>
  <si>
    <t>RB90SVCL103.039N</t>
  </si>
  <si>
    <t>RB90SVCL103.040</t>
  </si>
  <si>
    <t>RB90SVCL103.040N</t>
  </si>
  <si>
    <t>RB90SVCL103.090N</t>
  </si>
  <si>
    <t>RB90SVCL103.060</t>
  </si>
  <si>
    <t>RB90SVCL104.414</t>
  </si>
  <si>
    <t>RB90SVCL104.430</t>
  </si>
  <si>
    <t>RB90SVCL104.439</t>
  </si>
  <si>
    <t>RB90SVCL104.440</t>
  </si>
  <si>
    <t>RB90SVCL104.460</t>
  </si>
  <si>
    <t>RB90SVCL109.014</t>
  </si>
  <si>
    <t>RB90SVCL109.030</t>
  </si>
  <si>
    <t>RB90SVCL109.039</t>
  </si>
  <si>
    <t>RB90SVCL109.040</t>
  </si>
  <si>
    <t>RB90SVCL109.060</t>
  </si>
  <si>
    <t>RB90SVCL106.014</t>
  </si>
  <si>
    <t>RB90SVCL106.030</t>
  </si>
  <si>
    <t>RB90SVCL106.039</t>
  </si>
  <si>
    <t>RB90SVCL106.060</t>
  </si>
  <si>
    <t>RB90SVCL108.814</t>
  </si>
  <si>
    <t>RB90SVCL108.839</t>
  </si>
  <si>
    <t>RB90SVCL108.840</t>
  </si>
  <si>
    <t>RB90SVCL691.914</t>
  </si>
  <si>
    <t>RB90SVCL691.930</t>
  </si>
  <si>
    <t>RB90SVCL691.939</t>
  </si>
  <si>
    <t>RB90SVCL691.940</t>
  </si>
  <si>
    <t>RB90SVCL691.960</t>
  </si>
  <si>
    <t>RB90SVCL691.114</t>
  </si>
  <si>
    <t>RB90SVCL691.130</t>
  </si>
  <si>
    <t>RB90SVCL691.139</t>
  </si>
  <si>
    <t>RB90SVCL691.140</t>
  </si>
  <si>
    <t>RB90SVCL693.014</t>
  </si>
  <si>
    <t>RB90SVCL693.039</t>
  </si>
  <si>
    <t>RB90SVCL693.040</t>
  </si>
  <si>
    <t>RB90SVCL694.414</t>
  </si>
  <si>
    <t>RB90SVCL694.430</t>
  </si>
  <si>
    <t>RB90SVCL694.439</t>
  </si>
  <si>
    <t>RB90SVCL694.440</t>
  </si>
  <si>
    <t>RB90SVCL694.460</t>
  </si>
  <si>
    <t>RB90SVCL699.014</t>
  </si>
  <si>
    <t>RB90SVCL699.030</t>
  </si>
  <si>
    <t>RB90SVCL699.039</t>
  </si>
  <si>
    <t>RB90SVCL696.014</t>
  </si>
  <si>
    <t>RB90SVCL696.039</t>
  </si>
  <si>
    <t>RB90SVCL696.040</t>
  </si>
  <si>
    <t>RB90SVCL698.814</t>
  </si>
  <si>
    <t>RB90SVCL698.830</t>
  </si>
  <si>
    <t>RB90SVCL698.839</t>
  </si>
  <si>
    <t>RB90SVCL698.840</t>
  </si>
  <si>
    <t>RB90SVCL681.914</t>
  </si>
  <si>
    <t>RB90SVCL681.930</t>
  </si>
  <si>
    <t>RB90SVCL681.939</t>
  </si>
  <si>
    <t>RB90SVCL681.940</t>
  </si>
  <si>
    <t>RB90SVCL681.114</t>
  </si>
  <si>
    <t>RB90SVCL681.130</t>
  </si>
  <si>
    <t>RB90SVCL681.139</t>
  </si>
  <si>
    <t>RB90SVCL681.140</t>
  </si>
  <si>
    <t>RB90SVCL683.014</t>
  </si>
  <si>
    <t>RB90SVCL683.030</t>
  </si>
  <si>
    <t>RB90SVCL683.039</t>
  </si>
  <si>
    <t>RB90SVCL683.040</t>
  </si>
  <si>
    <t>RB90SVCL683.060</t>
  </si>
  <si>
    <t>RB90SVCL684.414</t>
  </si>
  <si>
    <t>RB90SVCL684.430</t>
  </si>
  <si>
    <t>RB90SVCL684.439</t>
  </si>
  <si>
    <t>RB90SVCL684.440</t>
  </si>
  <si>
    <t>RB90SVCL689.014</t>
  </si>
  <si>
    <t>RB90SVCL689.030</t>
  </si>
  <si>
    <t>RB90SVCL689.039</t>
  </si>
  <si>
    <t>RB90SVCL689.040</t>
  </si>
  <si>
    <t>RB90SVCL689.060</t>
  </si>
  <si>
    <t>RB90SVCL686.014</t>
  </si>
  <si>
    <t>RB90SVCL686.039</t>
  </si>
  <si>
    <t>RB90SVCL686.040</t>
  </si>
  <si>
    <t>RB90SVCL686.060</t>
  </si>
  <si>
    <t>RB90SVCL688.830</t>
  </si>
  <si>
    <t>RB90SVCL688.840</t>
  </si>
  <si>
    <t>RB90SVM103.014</t>
  </si>
  <si>
    <t>RB90SVM103.030</t>
  </si>
  <si>
    <t>RB90SVM103.039</t>
  </si>
  <si>
    <t>RB90SVM103.040</t>
  </si>
  <si>
    <t>RB90SVM103.041</t>
  </si>
  <si>
    <t>RB90SVM103.060</t>
  </si>
  <si>
    <t>RB90SVMC101.018</t>
  </si>
  <si>
    <t>RB90SVMC101.010</t>
  </si>
  <si>
    <t>RB90SVMC101.011</t>
  </si>
  <si>
    <t>RB90SVMC101.014</t>
  </si>
  <si>
    <t>RB90SVMC101.030</t>
  </si>
  <si>
    <t>RB90SVMC101.039</t>
  </si>
  <si>
    <t>RB90SVMC101.040</t>
  </si>
  <si>
    <t>RB90SVMC101.060</t>
  </si>
  <si>
    <t>RB90SVMC103.014</t>
  </si>
  <si>
    <t>RB90SVMC103.030</t>
  </si>
  <si>
    <t>RB90SVMC103.039</t>
  </si>
  <si>
    <t>RB90SVMC103.040</t>
  </si>
  <si>
    <t>RB90SVMC103.060</t>
  </si>
  <si>
    <t>RB90SVMC104.918</t>
  </si>
  <si>
    <t>RB90SVMC104.910</t>
  </si>
  <si>
    <t>RB90SVMC104.911</t>
  </si>
  <si>
    <t>RB90SVMC104.914</t>
  </si>
  <si>
    <t>RB90SVMC104.930</t>
  </si>
  <si>
    <t>RB90SVMC104.939</t>
  </si>
  <si>
    <t>RB90SVMC104.940</t>
  </si>
  <si>
    <t>RB90SVMC104.960</t>
  </si>
  <si>
    <t>RB90SVMC693.014</t>
  </si>
  <si>
    <t>RB90SVMC693.030</t>
  </si>
  <si>
    <t>RB90SVMC693.039</t>
  </si>
  <si>
    <t>RB90SVMC693.040</t>
  </si>
  <si>
    <t>RB90SVMC694.914</t>
  </si>
  <si>
    <t>RB90SVMC694.930</t>
  </si>
  <si>
    <t>RB90SVMC694.939</t>
  </si>
  <si>
    <t>RB90SVMC694.940</t>
  </si>
  <si>
    <t>RB90SVS1100.4918</t>
  </si>
  <si>
    <t>RB90SVS1100.4910</t>
  </si>
  <si>
    <t>RB90SVS1100.4911</t>
  </si>
  <si>
    <t>RB90SVS1100.4914</t>
  </si>
  <si>
    <t>RB90SVS1100.4930</t>
  </si>
  <si>
    <t>RB90SVS1100.4939</t>
  </si>
  <si>
    <t>RB90SVS1100.4940</t>
  </si>
  <si>
    <t>RB90SVS1100.4960</t>
  </si>
  <si>
    <t>RB90SVS1101.918</t>
  </si>
  <si>
    <t>RB90SVS1101.910</t>
  </si>
  <si>
    <t>RB90SVS1101.911</t>
  </si>
  <si>
    <t>RB90SVS1101.914</t>
  </si>
  <si>
    <t>RB90SVS1101.930</t>
  </si>
  <si>
    <t>RB90SVS1101.939</t>
  </si>
  <si>
    <t>RB90SVS1101.940</t>
  </si>
  <si>
    <t>RB90SVS1101.114</t>
  </si>
  <si>
    <t>RB90SVS1101.130</t>
  </si>
  <si>
    <t>RB90SVS1101.139</t>
  </si>
  <si>
    <t>RB90SVS1101.140</t>
  </si>
  <si>
    <t>RB90SVS1101.160</t>
  </si>
  <si>
    <t>RB90SVS1103.018</t>
  </si>
  <si>
    <t>RB90SVS1103.010</t>
  </si>
  <si>
    <t>RB90SVS1103.011</t>
  </si>
  <si>
    <t>RB90SVS1103.014H10</t>
  </si>
  <si>
    <t>RB90SVS1103.014H9N</t>
  </si>
  <si>
    <t>RB90SVS1103.014N</t>
  </si>
  <si>
    <t>RB90SVS1103.014HB</t>
  </si>
  <si>
    <t>RB90SVS1103.030</t>
  </si>
  <si>
    <t>RB90SVS1103.030H10</t>
  </si>
  <si>
    <t>RB90SVS1103.030H9N</t>
  </si>
  <si>
    <t>RB90SVS1103.031</t>
  </si>
  <si>
    <t>RB90SVS1103.031N</t>
  </si>
  <si>
    <t>RB90SVS1103.039</t>
  </si>
  <si>
    <t>RB90SVS1103.039H10</t>
  </si>
  <si>
    <t>RB90SVS1103.039H9N</t>
  </si>
  <si>
    <t>RB90SVS1103.039N</t>
  </si>
  <si>
    <t>RB90SVS1103.040</t>
  </si>
  <si>
    <t>RB90SVS1103.040H10</t>
  </si>
  <si>
    <t>RB90SVS1103.040H9N</t>
  </si>
  <si>
    <t>RB90SVS1103.041</t>
  </si>
  <si>
    <t>RB90SVS1103.041N</t>
  </si>
  <si>
    <t>RB90SVS1103.049H10</t>
  </si>
  <si>
    <t>RB90SVS1103.049H9N</t>
  </si>
  <si>
    <t>RB90SVS1103.090</t>
  </si>
  <si>
    <t>RB90SVS1103.090N</t>
  </si>
  <si>
    <t>RB90SVS1103.060</t>
  </si>
  <si>
    <t>RB90SVS1103.060H10</t>
  </si>
  <si>
    <t>RB90SVS1103.060H9N</t>
  </si>
  <si>
    <t>RB90SVS1104.418</t>
  </si>
  <si>
    <t>RB90SVS1104.410</t>
  </si>
  <si>
    <t>RB90SVS1104.411</t>
  </si>
  <si>
    <t>RB90SVS1104.414</t>
  </si>
  <si>
    <t>RB90SVS1104.430</t>
  </si>
  <si>
    <t>RB90SVS1104.439</t>
  </si>
  <si>
    <t>RB90SVS1104.440</t>
  </si>
  <si>
    <t>RB90SVS1104.460</t>
  </si>
  <si>
    <t>RB90SVS1109.018</t>
  </si>
  <si>
    <t>RB90SVS1109.010</t>
  </si>
  <si>
    <t>RB90SVS1109.011</t>
  </si>
  <si>
    <t>RB90SVS1109.014</t>
  </si>
  <si>
    <t>RB90SVS1109.030</t>
  </si>
  <si>
    <t>RB90SVS1109.039</t>
  </si>
  <si>
    <t>RB90SVS1109.040</t>
  </si>
  <si>
    <t>RB90SVS1109.060</t>
  </si>
  <si>
    <t>RB90SVS1106.018</t>
  </si>
  <si>
    <t>RB90SVS1106.010</t>
  </si>
  <si>
    <t>RB90SVS1106.011</t>
  </si>
  <si>
    <t>RB90SVS1106.014</t>
  </si>
  <si>
    <t>RB90SVS1106.030</t>
  </si>
  <si>
    <t>RB90SVS1106.039</t>
  </si>
  <si>
    <t>RB90SVS1106.040</t>
  </si>
  <si>
    <t>RB90SVS1106.060</t>
  </si>
  <si>
    <t>RB90SVS1690.4914</t>
  </si>
  <si>
    <t>RB90SVS1690.4930</t>
  </si>
  <si>
    <t>RB90SVS1691.914</t>
  </si>
  <si>
    <t>RB90SVS1691.930</t>
  </si>
  <si>
    <t>RB90SVS1691.939</t>
  </si>
  <si>
    <t>RB90SVS1691.940</t>
  </si>
  <si>
    <t>RB90SVS1691.960</t>
  </si>
  <si>
    <t>RB90SVS1691.114</t>
  </si>
  <si>
    <t>RB90SVS1691.130</t>
  </si>
  <si>
    <t>RB90SVS1691.139</t>
  </si>
  <si>
    <t>RB90SVS1693.014</t>
  </si>
  <si>
    <t>RB90SVS1693.030</t>
  </si>
  <si>
    <t>RB90SVS1693.039</t>
  </si>
  <si>
    <t>RB90SVS1693.040</t>
  </si>
  <si>
    <t>RB90SVS1694.414</t>
  </si>
  <si>
    <t>RB90SVS1694.430</t>
  </si>
  <si>
    <t>RB90SVS1694.439</t>
  </si>
  <si>
    <t>RB90SVS1694.440</t>
  </si>
  <si>
    <t>RB90SVS1699.014</t>
  </si>
  <si>
    <t>RB90SVS1699.030</t>
  </si>
  <si>
    <t>RB90SVS1699.039</t>
  </si>
  <si>
    <t>RB90SVS1699.040</t>
  </si>
  <si>
    <t>RB90SVS1696.014</t>
  </si>
  <si>
    <t>RB90SVS1696.030</t>
  </si>
  <si>
    <t>RB90SVS1696.039</t>
  </si>
  <si>
    <t>RB90SVS1696.040</t>
  </si>
  <si>
    <t>RB90SVS1696.060</t>
  </si>
  <si>
    <t>RB90SVS1681.930</t>
  </si>
  <si>
    <t>RB90SVS1681.940</t>
  </si>
  <si>
    <t>RB90SVS1681.139</t>
  </si>
  <si>
    <t>RB90SVS1681.140</t>
  </si>
  <si>
    <t>RB90SVS1683.014</t>
  </si>
  <si>
    <t>RB90SVS1683.030</t>
  </si>
  <si>
    <t>RB90SVS1683.039</t>
  </si>
  <si>
    <t>RB90SVS1683.040</t>
  </si>
  <si>
    <t>RB90SVS1684.414</t>
  </si>
  <si>
    <t>RB90SVS1684.430</t>
  </si>
  <si>
    <t>RB90SVS1684.439</t>
  </si>
  <si>
    <t>RB90SVS1684.440</t>
  </si>
  <si>
    <t>RB90SVS1689.014</t>
  </si>
  <si>
    <t>RB90SVS1689.030</t>
  </si>
  <si>
    <t>RB90SVS1689.039</t>
  </si>
  <si>
    <t>RB90SVS1689.040</t>
  </si>
  <si>
    <t>RB90SVS1689.060</t>
  </si>
  <si>
    <t>RB90SVS1686.014</t>
  </si>
  <si>
    <t>RB90SVS1686.030</t>
  </si>
  <si>
    <t>RB90SVS1686.039</t>
  </si>
  <si>
    <t>RB90SVS1686.040</t>
  </si>
  <si>
    <t>RB90SVS1686.060</t>
  </si>
  <si>
    <t>RB99SVBC101.914</t>
  </si>
  <si>
    <t>RB99SVBC101.930</t>
  </si>
  <si>
    <t>RB99SVBC101.940</t>
  </si>
  <si>
    <t>RB99SVBC101.990</t>
  </si>
  <si>
    <t>RB99SVBC103.014</t>
  </si>
  <si>
    <t>RB99SVBC103.030</t>
  </si>
  <si>
    <t>RB99SVBC103.040</t>
  </si>
  <si>
    <t>RB99SVBC103.090</t>
  </si>
  <si>
    <t>RB99SVBC109.030</t>
  </si>
  <si>
    <t>RB99SVBC109.039</t>
  </si>
  <si>
    <t>RB99SVBC109.040</t>
  </si>
  <si>
    <t>RBAC110SV19CMCNCTF</t>
  </si>
  <si>
    <t>RBAC110SV19CMCNCTM</t>
  </si>
  <si>
    <t>RBAC110SV1MBV</t>
  </si>
  <si>
    <t>RBAC110SV1MCNCTF</t>
  </si>
  <si>
    <t>RBAC110SV1MCNCTM</t>
  </si>
  <si>
    <t>RBAC110SV6CMJMP</t>
  </si>
  <si>
    <t>RBAC110SVBCKBASE</t>
  </si>
  <si>
    <t>RBAC110SVCLIP</t>
  </si>
  <si>
    <t>RBAC19CFO</t>
  </si>
  <si>
    <t>RBAC1MI</t>
  </si>
  <si>
    <t>RBAC1MMI</t>
  </si>
  <si>
    <t>RBAC6MI</t>
  </si>
  <si>
    <t>RBACDIM010ADPT</t>
  </si>
  <si>
    <t>RBACDIMDIVA010</t>
  </si>
  <si>
    <t>RBACRGB1MI</t>
  </si>
  <si>
    <t>RBACRGB4MJ</t>
  </si>
  <si>
    <t>RBACRGB8MI</t>
  </si>
  <si>
    <t>RBADDJUMP</t>
  </si>
  <si>
    <t>RBADDJUMPFB</t>
  </si>
  <si>
    <t>RBADDJUMPFB30</t>
  </si>
  <si>
    <t>RBADDJUMPMB</t>
  </si>
  <si>
    <t>RBADDTCONNECT</t>
  </si>
  <si>
    <t>RBBL39M</t>
  </si>
  <si>
    <t>RBCNCT1010JUMP4</t>
  </si>
  <si>
    <t>RBCNCT1010S1S1</t>
  </si>
  <si>
    <t>RBCNCT1010V1S1</t>
  </si>
  <si>
    <t>RBCNCT1110JUMP9</t>
  </si>
  <si>
    <t>RBCNCT1110S1S9</t>
  </si>
  <si>
    <t>RBCNCT1110V1S9</t>
  </si>
  <si>
    <t>RBCNCT810JUMP4</t>
  </si>
  <si>
    <t>RBCNCT810S1S1</t>
  </si>
  <si>
    <t>RBCNCT810V1S1</t>
  </si>
  <si>
    <t>RBHIACCAP</t>
  </si>
  <si>
    <t>RBHIACMNT</t>
  </si>
  <si>
    <t>RBMC9010144.9R</t>
  </si>
  <si>
    <t>RBMNTSIL</t>
  </si>
  <si>
    <t>RBMNTSILV</t>
  </si>
  <si>
    <t>RBMNTSILXL</t>
  </si>
  <si>
    <t>RBPKPRGBVV1</t>
  </si>
  <si>
    <t>RBPKPRGBVV4</t>
  </si>
  <si>
    <t>RBPLVV1</t>
  </si>
  <si>
    <t>RBPLVV4</t>
  </si>
  <si>
    <t>RBVDMODULE</t>
  </si>
  <si>
    <t>RFINTERFACE4CH</t>
  </si>
  <si>
    <t>RFREMOTERGBV4Z</t>
  </si>
  <si>
    <t>RFREMOTEVV4Z</t>
  </si>
  <si>
    <t>RFVIFICONVERT</t>
  </si>
  <si>
    <t>SC1TRIMKIT</t>
  </si>
  <si>
    <t>SUSPKITLPSVBLK9</t>
  </si>
  <si>
    <t>SUSPKITLPSVPOA</t>
  </si>
  <si>
    <t>SUSPKITLPSVSILV9</t>
  </si>
  <si>
    <t>SUSPKITLPSVVHT9</t>
  </si>
  <si>
    <t>SUSPKITLPVVBLK4</t>
  </si>
  <si>
    <t>SUSPKITLPVVSILV4</t>
  </si>
  <si>
    <t>SUSPKITLPVVVHT4</t>
  </si>
  <si>
    <t>SYN1HO83040AL</t>
  </si>
  <si>
    <t>SYNCOUPSQ</t>
  </si>
  <si>
    <t>SYNHO8</t>
  </si>
  <si>
    <t>SYNROUND</t>
  </si>
  <si>
    <t>SYNSQUARE</t>
  </si>
  <si>
    <t>TERMINALRINGLP</t>
  </si>
  <si>
    <t>TILTSTAND</t>
  </si>
  <si>
    <t>TILTSTANDST</t>
  </si>
  <si>
    <t>TRIDIMDIVAH VHITE MLV(490 V)</t>
  </si>
  <si>
    <t>TRIDIMNOVAH VHITE MLV(1100V)</t>
  </si>
  <si>
    <t>VVDIMMOD</t>
  </si>
  <si>
    <t>VALLPLUG</t>
  </si>
  <si>
    <t>XDRVVDALIDIM1490</t>
  </si>
  <si>
    <t>XMINI1430RGBV6919REMOTE</t>
  </si>
  <si>
    <t>US Count</t>
  </si>
  <si>
    <t>A2AC-CN-KL</t>
  </si>
  <si>
    <t>CHCAPAS1</t>
  </si>
  <si>
    <t>CHCAPAS10</t>
  </si>
  <si>
    <t>CHMNTAS1</t>
  </si>
  <si>
    <t>DALIDRV14100V</t>
  </si>
  <si>
    <t>FLEXDC.40.1869A.14.60</t>
  </si>
  <si>
    <t>FLEXDC.40.30.14.44</t>
  </si>
  <si>
    <t>FLEXDC.40.B.14.30</t>
  </si>
  <si>
    <t>FLEXDC.40.RGB.14.88</t>
  </si>
  <si>
    <t>NL90SVCL643.014FLEX</t>
  </si>
  <si>
    <t>NLCH</t>
  </si>
  <si>
    <t>NLCHFlex</t>
  </si>
  <si>
    <t>NLHI641430</t>
  </si>
  <si>
    <t>NODEF1.9</t>
  </si>
  <si>
    <t>RB0SCCL691.1B</t>
  </si>
  <si>
    <t>RB90SVCL108.830</t>
  </si>
  <si>
    <t>RB90SVCL693.030</t>
  </si>
  <si>
    <t>RBHI64141.930</t>
  </si>
  <si>
    <t>RBSP146.014</t>
  </si>
  <si>
    <t>ACOM USACY Count</t>
  </si>
  <si>
    <t>ACOM, Inc.</t>
  </si>
  <si>
    <t>KPHSUP1H14HHOH90KH100HA</t>
  </si>
  <si>
    <t>KPHSUP1H14HHOH69KH100HA</t>
  </si>
  <si>
    <t>KPHSUP1H14HHOH41KH100HA</t>
  </si>
  <si>
    <t>KPHSUP1H14HSOH90KH190HA</t>
  </si>
  <si>
    <t>KPHSUP1H14HSOH69KH190HA</t>
  </si>
  <si>
    <t>KPHSUP1H14HSOH41KH190HA</t>
  </si>
  <si>
    <t>KPHSUP1H14HSOHBLUH190HA</t>
  </si>
  <si>
    <t>KPHSUP1H14HSOHGRNH190HA</t>
  </si>
  <si>
    <t>KPHSUP1H14HSOHREDH190HA</t>
  </si>
  <si>
    <t>KPHSUP1H14HSOHRRDH190HA</t>
  </si>
  <si>
    <t>KPHSUP1H14HSOHYLVH190HA</t>
  </si>
  <si>
    <t>KPHSUP4H14HHOH30KH300HA</t>
  </si>
  <si>
    <t>KPHSUP4H14HHOH40KH300HA</t>
  </si>
  <si>
    <t>KPHSUP4H14HHOH90KH300HA</t>
  </si>
  <si>
    <t>KPHSUP4H14HHOH69KH300HA</t>
  </si>
  <si>
    <t>KPHSUP4H14HHOH41KH300HA</t>
  </si>
  <si>
    <t>KPHSUP4H14HSOH90KH100HA</t>
  </si>
  <si>
    <t>KPHSUP4H14HSOH69KH100HA</t>
  </si>
  <si>
    <t>KPHSUP4H14HSOH41KH100HA</t>
  </si>
  <si>
    <t>KPHU64RH41KHP111HA</t>
  </si>
  <si>
    <t>KPHU64RH41KHP191HA</t>
  </si>
  <si>
    <t>A1SA-US-KL</t>
  </si>
  <si>
    <t>A1AR-HK-KL</t>
  </si>
  <si>
    <t>ACOM, Inc. Count</t>
  </si>
  <si>
    <t>Grand Count</t>
  </si>
  <si>
    <t>Lead Time</t>
  </si>
  <si>
    <t>MISC PART</t>
  </si>
  <si>
    <t>KPHU64RH90KHP168HA</t>
  </si>
  <si>
    <t>KPHU64RH69KHP168HA</t>
  </si>
  <si>
    <t>Document Date</t>
  </si>
  <si>
    <t>Requested Ship Date</t>
  </si>
  <si>
    <t>QTY</t>
  </si>
  <si>
    <t>QTY In Base U Of M</t>
  </si>
  <si>
    <t>Originating Extended Cost</t>
  </si>
  <si>
    <t>Originating Extended Price</t>
  </si>
  <si>
    <t>Originating Unit Cost</t>
  </si>
  <si>
    <t>Originating Unit Price</t>
  </si>
  <si>
    <t>Currency ID</t>
  </si>
  <si>
    <t>Z-US$</t>
  </si>
  <si>
    <t>SO Qty in BUoM</t>
  </si>
  <si>
    <t>Week Number</t>
  </si>
  <si>
    <t>Conversion Factor</t>
  </si>
  <si>
    <t>SO Total in USD</t>
  </si>
  <si>
    <t>average</t>
  </si>
  <si>
    <t>stdv</t>
  </si>
  <si>
    <t>Sum of QTY Available</t>
  </si>
  <si>
    <t>Row Labels</t>
  </si>
  <si>
    <t>(blank)</t>
  </si>
  <si>
    <t>Grand Total</t>
  </si>
  <si>
    <t>Column Labels</t>
  </si>
  <si>
    <t>Sum of SO Total in USD</t>
  </si>
  <si>
    <t>Sum of SO Qty in BUoM</t>
  </si>
  <si>
    <t>ItNum</t>
  </si>
  <si>
    <t>Sales Data</t>
  </si>
  <si>
    <t>Current Cost</t>
  </si>
  <si>
    <t>Global Inventory</t>
  </si>
  <si>
    <t>Sales PT</t>
  </si>
  <si>
    <t>QTY PT</t>
  </si>
  <si>
    <t>GlobInv PT</t>
  </si>
  <si>
    <t>Summary Report</t>
  </si>
  <si>
    <t>PIVOT TABLES</t>
  </si>
  <si>
    <t>TAB</t>
  </si>
  <si>
    <t>FUNCTIONALITY</t>
  </si>
  <si>
    <t>FINAL REPORT</t>
  </si>
  <si>
    <t>WHERE TO UPDATE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</si>
</sst>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 wrapText="1"/>
    </xf>
    <xf numFmtId="3" fontId="0" fillId="0" borderId="0" xfId="0" applyNumberFormat="1" applyAlignment="1">
      <alignment wrapText="1"/>
    </xf>
    <xf numFmtId="0" fontId="0" fillId="0" borderId="0" xfId="0" applyAlignment="1">
      <alignment wrapText="1"/>
    </xf>
    <xf numFmtId="8" fontId="0" fillId="0" borderId="0" xfId="0" applyNumberFormat="1"/>
    <xf numFmtId="14" fontId="0" fillId="0" borderId="0" xfId="0" applyNumberFormat="1"/>
    <xf numFmtId="0" fontId="2" fillId="0" borderId="0" xfId="0" applyFont="1"/>
    <xf numFmtId="10" fontId="0" fillId="0" borderId="0" xfId="1" applyNumberFormat="1" applyFont="1"/>
    <xf numFmtId="10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/>
    <xf numFmtId="0" fontId="0" fillId="3" borderId="0" xfId="0" applyFill="1"/>
    <xf numFmtId="0" fontId="0" fillId="0" borderId="0" xfId="0" applyAlignment="1">
      <alignment horizontal="center" vertical="center"/>
    </xf>
    <xf numFmtId="0" fontId="0" fillId="4" borderId="0" xfId="0" applyFill="1"/>
    <xf numFmtId="0" fontId="0" fillId="0" borderId="0" xfId="0" applyAlignment="1">
      <alignment horizontal="center" vertical="center"/>
    </xf>
  </cellXfs>
  <cellStyles count="2">
    <cellStyle name="Normal" xfId="0" builtinId="0"/>
    <cellStyle name="Percent" xfId="1" builtinId="5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2" formatCode="&quot;$&quot;#,##0.00_);[Red]\(&quot;$&quot;#,##0.00\)"/>
    </dxf>
    <dxf>
      <numFmt numFmtId="19" formatCode="m/d/yy"/>
    </dxf>
    <dxf>
      <numFmt numFmtId="19" formatCode="m/d/yy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14.767459606483" createdVersion="7" refreshedVersion="7" minRefreshableVersion="3" recordCount="2167" xr:uid="{CCB29614-21FB-D944-BEC3-3168AD07B9A4}">
  <cacheSource type="worksheet">
    <worksheetSource name="Global"/>
  </cacheSource>
  <cacheFields count="9">
    <cacheField name="Company Name" numFmtId="0">
      <sharedItems containsBlank="1" count="12">
        <s v="ACOM BV"/>
        <m/>
        <s v="ACOM BV Count"/>
        <s v="ACOM FZE"/>
        <s v="ACOM FZE Count"/>
        <s v="ACOM Optoelectronic Shenzhen LLC"/>
        <s v="ACOM Optoelectronic Shenzhen LLC Count"/>
        <s v="ACOM Pty Ltd"/>
        <s v="ACOM Pty Ltd Count"/>
        <s v="ACOM USACY"/>
        <s v="ACOM USACY Count"/>
        <s v="ACOM, Inc."/>
      </sharedItems>
    </cacheField>
    <cacheField name="Location Code" numFmtId="0">
      <sharedItems containsBlank="1"/>
    </cacheField>
    <cacheField name="QTY On Hand" numFmtId="0">
      <sharedItems containsString="0" containsBlank="1" containsNumber="1" containsInteger="1" minValue="-528" maxValue="117666665"/>
    </cacheField>
    <cacheField name="Item Number" numFmtId="0">
      <sharedItems containsBlank="1" containsMixedTypes="1" containsNumber="1" containsInteger="1" minValue="11146411" maxValue="89601409" count="1769">
        <n v="11146616"/>
        <n v="11146630"/>
        <n v="11146411"/>
        <n v="18000018"/>
        <n v="18000090"/>
        <n v="18000163"/>
        <n v="18000110"/>
        <n v="18000361"/>
        <n v="18000364"/>
        <n v="18000369"/>
        <n v="18000366"/>
        <s v="18000431A"/>
        <n v="18000433"/>
        <n v="18000468"/>
        <n v="18000469"/>
        <n v="18000440"/>
        <n v="18000441"/>
        <n v="18000904"/>
        <n v="18000909"/>
        <s v="18000909A"/>
        <s v="18000910A"/>
        <n v="18000913"/>
        <n v="18000914"/>
        <n v="18000419"/>
        <n v="18000416"/>
        <n v="18000414"/>
        <n v="18000494"/>
        <n v="18000499"/>
        <n v="18000996"/>
        <n v="18000994"/>
        <n v="18000998"/>
        <n v="18001016"/>
        <n v="18001044"/>
        <n v="18001049"/>
        <n v="18001090"/>
        <s v="18001090A"/>
        <n v="18001398"/>
        <n v="18001399"/>
        <n v="18001349"/>
        <n v="18001391"/>
        <n v="18001408"/>
        <n v="18001409"/>
        <n v="18001414"/>
        <n v="18001460"/>
        <s v="86496106A"/>
        <s v="86496119A"/>
        <n v="84900199"/>
        <n v="89601366"/>
        <n v="89601340"/>
        <n v="89601409"/>
        <s v="ACHLNRZH01H1HPSHRHA"/>
        <s v="ACHLNRZHHZHMHCLRHA"/>
        <s v="LBHLNRZHGRNH04HA"/>
        <s v="LBHLNRZHGRNH11HA"/>
        <s v="LBHLNRZHGRNH11HB"/>
        <s v="LBHLNRZHREDH04HA"/>
        <s v="LBHLNRZHREDH04HB"/>
        <s v="LBHLNRZHREDH14HB"/>
        <s v="LBHLNRZHREDH9CHB"/>
        <s v="KPHBOXZACHEPLG"/>
        <s v="KPHBOXZACHJUMPH18"/>
        <s v="KPHBOXZACHJUMPH36"/>
        <s v="KPHEG40H69K1E1H300A"/>
        <s v="KPHEG40E30K1E1H300A"/>
        <s v="KPHEG40E30K4E1H300A"/>
        <s v="KPHEG40E40K4E1H300A"/>
        <s v="KPHEG40E94K1E1H300A"/>
        <s v="KPHEG40E94K4E1H300A"/>
        <s v="KPHEG40E69K1E1H300A"/>
        <s v="KPHEG40E69K4E1H300A"/>
        <s v="KPHLRZ3H49KHB100HA"/>
        <s v="KPHLRZ3HRGBHB100HA"/>
        <s v="KPHLRZ4H49KHB100HA"/>
        <s v="KPHLRZMH69KHL90HA"/>
        <s v="KPHPRLTH40KHP1H100A"/>
        <s v="KPHPRLTH49KHP1H100A"/>
        <s v="KPHSUP119H69KH1G3"/>
        <s v="KPHSUP119HASVH1G3"/>
        <s v="KPHSUP160H41KH1B1"/>
        <s v="KPHSUP160H49KH1B1"/>
        <s v="KPHSUP160H90KH1G3A"/>
        <s v="KPHSUP160H90KH1B1"/>
        <s v="KPHSUP160H90KH1B1C"/>
        <s v="KPHSUP160H69KH1G3A"/>
        <s v="KPHSUP160HASVH1G3A"/>
        <s v="KPHSUP119H14KH1G3"/>
        <s v="KPHSUP119H30KH1G3"/>
        <s v="KPHSUP119H90KH1G3"/>
        <s v="KPHSUP160H90KH1G3B"/>
        <s v="KPHSUP160H69KH1G3"/>
        <s v="KPHSUP160H69KH1B1"/>
        <s v="KPHSUP160HASVH1G3"/>
        <s v="KPHSUP160HASVH1G3B"/>
        <s v="KPHSUP160HASVH1B1"/>
        <s v="KPHSUP160HASVH1B1C"/>
        <s v="KPHSUPCLRHYLVH1B9"/>
        <s v="KPHSUPMINH41KH1B6"/>
        <s v="KPHSUPMINH90KH1B6"/>
        <s v="KPHSUPMINH69KH1B6"/>
        <s v="KPHSUPMINHASVH1B6"/>
        <s v="KPHPXTRH49KHP1H190A"/>
        <s v="KPHU430H30KHB100HA"/>
        <s v="KPHU430H40KHB100HA"/>
        <s v="KPHU430H94KHB100HA"/>
        <s v="KPHU430H69KHB100HA"/>
        <s v="KPHU430H69KHB190HA"/>
        <s v="KPHU430H49KHB100HA"/>
        <s v="KPHU430H49KHB190HA"/>
        <s v="KPHU490H40KHB190HA"/>
        <s v="KPHU490H90KHB190HA"/>
        <s v="KPHU490H69KHB190HA"/>
        <s v="KPHU490H49KHB190HA"/>
        <s v="KPHU440H30KHB190HA"/>
        <s v="KPHU440H40KHB190HA"/>
        <s v="KPHU440H90KHB190HA"/>
        <s v="KPHU440H94KHB190HA"/>
        <s v="KPHU440H69KHB190HA"/>
        <s v="KPHU440H49KHB190HA"/>
        <s v="KPHU690H30KHB100HA"/>
        <s v="KPHU690H40KHB100HA"/>
        <s v="KPHU690H49KHB100HA"/>
        <s v="KPHU690H69KHB100HA"/>
        <s v="KPHU690H49PHP100HA"/>
        <s v="KPHU690HBLUHB100HA"/>
        <s v="KPHU690HGRNHB100HA"/>
        <s v="KPHU690HORGHB100HA"/>
        <s v="KPHU690HREDHB100HA"/>
        <s v="KPHU640H14KHB190HA"/>
        <s v="KPHU640H30KHB190HA"/>
        <s v="KPHU640H39KHB118HA"/>
        <s v="KPHU640H40KHB190HA"/>
        <s v="KPHU640H49KHB190HA"/>
        <s v="KPHU640H90KHB190HA"/>
        <s v="KPHU640H94KHB190HA"/>
        <s v="KPHU640H69KHB100HA"/>
        <s v="KPHU640H69KHB190HA"/>
        <s v="KPHU640H41KHB100HA"/>
        <s v="KPHU640H41KHB190HA"/>
        <s v="KPHU64RH90KHP191HA"/>
        <s v="KPHU64RH69KHP191HA"/>
        <s v="KPHU490H40KHE190HA"/>
        <s v="KPHU490H69KHE190HA"/>
        <s v="KPHU440H40KHE190HA"/>
        <s v="KPHU440H69KHE190HA"/>
        <s v="KPHUMINH30KHL4H90B"/>
        <s v="KPHUMINH90KHL4H39B"/>
        <s v="KPHUMINHBLUHL4H39A"/>
        <s v="KPHUMINHBLUHL4H90A"/>
        <s v="KPHUMINHGRNHL4H39A"/>
        <s v="KPHUMINHTRDHL4H39A"/>
        <s v="KPHUMINE14KHL4H90A"/>
        <s v="KPHUMINE30KHL4H39A"/>
        <s v="KPHUMINE30KHL4H90A"/>
        <s v="KPHUMINE90KHL4H39A"/>
        <s v="KPHUMINE94KHL4H39A"/>
        <s v="KPHUMINE49KHL4H39A"/>
        <s v="KPHUMINE49KHL4H90A"/>
        <s v="LTHR130H30KH04.8H68HA"/>
        <s v="LTHR130H30KH04.3H10HA"/>
        <s v="LTHR130H30KH10.0H68HA"/>
        <s v="LTHR130H39KH10.0H68HA"/>
        <s v="LTHR130H40KH04.8H10HA"/>
        <s v="LTHR130H40KH04.8H68HA"/>
        <s v="LTHR130H40KH10.0H10HA"/>
        <s v="LTHR130H40KH10.0H68HA"/>
        <s v="LTHR130H60KH04.8H10HA"/>
        <s v="LTHR130H60KH04.3H10HA"/>
        <s v="LTHR130H60KH10.0H10HA"/>
        <s v="LTHR130H60KH10.0H68HA"/>
        <s v="PS0400H190VH1HEHD"/>
        <s v="PS0400H49VH1HEHD"/>
        <s v="PS1090H190VH100H144VH10"/>
        <s v="PS11H60VH100H144VHES"/>
        <m/>
        <n v="18000910"/>
        <n v="84900194"/>
        <s v="KPHSUP160H41KH1B1C"/>
        <n v="18000908"/>
        <n v="18000911"/>
        <n v="18000644"/>
        <n v="18000646"/>
        <n v="18001118"/>
        <n v="18001193"/>
        <n v="18001661"/>
        <n v="18001663"/>
        <n v="84900460"/>
        <n v="84900991"/>
        <n v="84900966"/>
        <n v="84900944"/>
        <n v="84900618"/>
        <n v="84900619"/>
        <n v="84900669"/>
        <s v="ACHADPTHBR01PSH01MD"/>
        <s v="ACHEPLGH00H3HBOXZH1"/>
        <s v="ACHJUMPH18H3HBR01H1"/>
        <s v="AS3H1M LENGTH"/>
        <s v="AS3HCLIPS FOR ALUM SUPFILE"/>
        <s v="AS3HEND CAPH1 PCS/SET"/>
        <s v="GLLH1G11HNVH19VHFHND"/>
        <s v="GLLHA60G1HEVVH6VHFHD"/>
        <s v="GLLHA60G1HEVVH9VHFHD"/>
        <s v="GLLHA60G1HNVH11VHFHD"/>
        <s v="GLLHA60G1HNVH11VHFHND"/>
        <s v="GLLHA60G1HVVH9VHFHND"/>
        <s v="GLLHA69HEVVH11VHFHD"/>
        <s v="GLLHANGELHVVHVVH10VHV"/>
        <s v="GLLHARCHCVH9VHV"/>
        <s v="GLLHARCHVVH8VHV"/>
        <s v="GLLHARXHMICRORFH14KH1VH38HVHDA"/>
        <s v="GLLHARXHMINIRAH14KH11VH38HV"/>
        <s v="GLLHARXHMINIRAH14KH19VH14HVHDA"/>
        <s v="GLLHARXHMINIRAH14KH19VH38HV"/>
        <s v="GLLHARXHMINIRFH14KH19VH38HV"/>
        <s v="GLLHASDHADJH1H30KH30VH38HVHND"/>
        <s v="GLLHBHH30KH16VHVHND"/>
        <s v="GLLHBHH40KH16VHBHND"/>
        <s v="GLLHBHH60KH16VHVHND"/>
        <s v="GLLHBHG1H1X14HBHND"/>
        <s v="GLLHBHHH30KH16VHVHND"/>
        <s v="GLLHBHHH40KH16VHSHND"/>
        <s v="GLLHBHHH40KH16VHVHND"/>
        <s v="GLLHBLHFOCALHRHVVH3VH0H19"/>
        <s v="GLLHBLHMAXIH30KH11VH0H10"/>
        <s v="GLLHBLHMICROHBLUEH1.9VH0H40"/>
        <s v="GLLHBLHMICROHVVH1.9VH0H40"/>
        <s v="GLLHBLLHVVH19VHND"/>
        <s v="GLLHCANDLEHCVH9VH100HCHD"/>
        <s v="GLLHCANDLEHEVVH9VH100HCHND"/>
        <s v="GLLHCANDLEG1HNVH9.9VHFHD"/>
        <s v="GLLHCANDLEG1HVVH9.9VHFHD"/>
        <s v="GLLHCLH30KH18VHVHND"/>
        <s v="GLLHCLH40KH19VHDGHND"/>
        <s v="GLLHCLH40KH18VHVHND"/>
        <s v="GLLHCLH40KH36VHGHND"/>
        <s v="GLLHCKPH30KH19VHDGHND"/>
        <s v="GLLHCKPH40KH19VHDGHND"/>
        <s v="GLLHCKPH40KH18VHVHE"/>
        <s v="GLLHCMH1X18VHVP"/>
        <s v="GLLHCOVEHENCLOSURE1H1000HOPAL"/>
        <s v="GLLHCOVEHENCLOSURE1H1100"/>
        <s v="GLLHCOVEHENCLOSURE1H1900"/>
        <s v="GLLHCOVEHENCLOSURE1H600"/>
        <s v="GLLHCYLHEVVH10VHSHVHDA"/>
        <s v="GLLHCYLHVVH19VHSHBHND"/>
        <s v="GLLHDIMHCC130HDALIH13V"/>
        <s v="GLLHDIMHCC180HDALIH11V"/>
        <s v="GLLHDIMHCV0H10VH11/14V"/>
        <s v="GLLHDIMHCV0H10VH14VH41"/>
        <s v="GLLHDIMHPS100H390HCCHDALIH11V"/>
        <s v="GLLHDIMHPS180HCCH4/6VH0H10V"/>
        <s v="GLLHDIMHPS180HCCH4/6VHDALI"/>
        <s v="GLLHDIMHPS180HCCH4/6VHTRIAC"/>
        <s v="GLLHDIMHPS130HCCHDALIH9V"/>
        <s v="GLLHDIMHPS130HCC1H10VH9V"/>
        <s v="GLLHDIMHPS130HTRIAC"/>
        <s v="GLLHDIMHPS14HTRIACH49V"/>
        <s v="GLLHDIMHPS190H400HCCHDUALH30V"/>
        <s v="GLLHDIMHPS180HCCHDALIH11V"/>
        <s v="GLLHDIMHPS180HCC1H10VH11V"/>
        <s v="GLLHDIMHPS180HTRIAC"/>
        <s v="GLLHDIMHPS300HCCH8VH1H10V"/>
        <s v="GLLHDIMHPS300HCCH8VHTRIAC"/>
        <s v="GLLHDIMHPS300HCCHDALIH8V"/>
        <s v="GLLHDIMHPS490HCCH19VHDALI"/>
        <s v="GLLHDIMHPS400HCCHDALIH4V"/>
        <s v="GLLHDLHAQUAHEVVH8VH36HV"/>
        <s v="GLLHDLHAQUAHVVH11VH36HV"/>
        <s v="GLLHDLHAQUAHVVH11VH36HVHD1"/>
        <s v="GLLHDLHAQUAHVVH8VH36HV"/>
        <s v="GLLHDLHARUMHMAXIHCVH18VH49HV"/>
        <s v="GLLHDLHMICRO3HVVH1.9VH10HAL"/>
        <s v="GLLHDLHMR16HAQUAHG3"/>
        <s v="GLLHDLHMR16HAQUAHSQHCHV"/>
        <s v="GLLHDLHMR16HAQUAHV"/>
        <s v="GLLHDLHMR16HBSHB"/>
        <s v="GLLHDLHMR16HBSHV"/>
        <s v="GLLHDLHMR16HCOMFORT1HAL"/>
        <s v="GLLHDLHMR16HCOMFORT1HB"/>
        <s v="GLLHDLHMR16HDEEPH0"/>
        <s v="GLLHDLHMR16HECOH1"/>
        <s v="GLLHDLHMR16HELEGANT1HAL"/>
        <s v="GLLHDLHMR16HELEGANT1HV"/>
        <s v="GLLHDLHMR16HELEGANT1HV1"/>
        <s v="GLLHDLHMR16HELEGANT4HV"/>
        <s v="GLLHDLHMR16HPINHOLEHIP10H1"/>
        <s v="GLLHDLHMR16HPINHOLEHIP44"/>
        <s v="GLLHDLHMR16HPINHOLEHIP44H1"/>
        <s v="GLLHDLHMR16HSIMPLEH1HAL"/>
        <s v="GLLHDLHMR16HTRIMLESSH1HB"/>
        <s v="GLLHDLHMR16HTRIMLESSH1HV"/>
        <s v="GLLHDLHPAR38HV"/>
        <s v="GLLHDLCHMINIG1HCVH11VH49HV"/>
        <s v="GLLHDLCHMINIG1HVVH11VH49HV"/>
        <s v="GLLHDLCG1HMIDIHEVVH18VH80HVHD"/>
        <s v="GLLHDLCG1HMIDIHEVVH18VH80HVHND"/>
        <s v="GLLHDLRCHMAXIHVVH16VH60HNDH6"/>
        <s v="GLLHDLRCHMEGAHNVH40VH60HNDHV"/>
        <s v="GLLHDLRCHMEGAHVVH40VH60HNDHV"/>
        <s v="GLLHDLRCHMIDIHVVH18VH60HD1H3"/>
        <s v="GLLHDLRCHMIDIHVVH18VH60HD1H4"/>
        <s v="GLLHDLRCHMIDIHVVH18VH60HD1HV"/>
        <s v="GLLHDLRCHMIDIHVVH18VH60HNDHV"/>
        <s v="GLLHDLREHMAXIH30KH30VHVHND"/>
        <s v="GLLHDLREHMAXIH40KH30VHVHE"/>
        <s v="GLLHDLREHMAXIH40KH30VHVHND"/>
        <s v="GLLHDLREHMAXIH40KH36VHVHND"/>
        <s v="GLLHDLREHMAXIH60KH30VHVHND"/>
        <s v="GLLHDLREHMAXIH60KH36VHVHND"/>
        <s v="GLLHDLREHMIDIH14KH11VHVHND"/>
        <s v="GLLHDLREHMIDIH14KH19VHVHND"/>
        <s v="GLLHDLREHMIDIH30KH11VHVHND"/>
        <s v="GLLHDLREHMIDIH30KH19VHVHND"/>
        <s v="GLLHDLREHMIDIH30KH19VHVHNDHE"/>
        <s v="GLLHDLREHMIDIH30KH10VHVHND"/>
        <s v="GLLHDLREHMIDIH40KH11VHVHND"/>
        <s v="GLLHDLREHMIDIH40KH19VHVHND"/>
        <s v="GLLHDLREHMIDIH40KH18VHVHND"/>
        <s v="GLLHDLREHMIDIH40KH10VHVHD"/>
        <s v="GLLHDLREHMIDIH40KH10VHVHE"/>
        <s v="GLLHDLREHMIDIH40KH10VHVHND"/>
        <s v="GLLHDLREHMIDIH90KH11VHVHND"/>
        <s v="GLLHDLREHMIDIH60KH11VHVHND"/>
        <s v="GLLHDLREHMIDIH60KH19VHVHND"/>
        <s v="GLLHDLREHMIDIH60KH10VHVHND"/>
        <s v="GLLHDLREHMINIH30KH8VHND"/>
        <s v="GLLHDLREHMINIH40KH10VHND"/>
        <s v="GLLHDLREHMINIH40KH11VHND"/>
        <s v="GLLHDLREHMINIH40KH8VHND"/>
        <s v="GLLHDLREHMINIH60KH10VHND"/>
        <s v="GLLHDLREHMINIH60KH8VHND"/>
        <s v="GLLHDLRSQ G1HVVH18VHD1"/>
        <s v="GLLHDLRSQ G1HVVH18VHD1H4"/>
        <s v="GLLHDLRSQ G1HVVH1X11VHD1"/>
        <s v="GLLHDLRSQEHMAXIH30KH19VHVHND"/>
        <s v="GLLHDLRSQEHMAXIH40KH19VHVHND"/>
        <s v="GLLHDLRSQEHMAXIH40KH30VHVHND"/>
        <s v="GLLHDLRSQEHMAXIH60KH19VHVHND"/>
        <s v="GLLHDLRSQEHMAXIH60KH30VHVHND"/>
        <s v="GLLHDKPLHMAXIH60KH18VHVHND"/>
        <s v="GLLHDKPKPQHMIDIH40KH13VHVHND"/>
        <s v="GLLHDKPQHAQUAHVVH11VH36HV"/>
        <s v="GLLHDLVVHVVH36VHBHD1H10V"/>
        <s v="GLLHDLVVHVVH36VHV"/>
        <s v="GLLHDMX911HDECHRGBVH9A"/>
        <s v="GLLHDMX911HDECHRGBVH9AHIP64"/>
        <s v="GLLHDONUTG1HVVH1H9V"/>
        <s v="GLLHFL10HNVH19VH0H1H1"/>
        <s v="GLLHFLCHMIDIH60KH100VHND"/>
        <s v="GLLHFLCHMINIH60KH90VHND"/>
        <s v="GLLHFKPHMIDIH40KH100VH0HND"/>
        <s v="GLLHFKPHMIDIH60KH190VH0"/>
        <s v="GLLHGLOBEHEVVH9.9VHE14HCHND"/>
        <s v="GLLHGU10HEH30KH6VH38HD"/>
        <s v="GLLHGU10HEH30KH6VH38HND"/>
        <s v="GLLHGU10HEH40KH6VH38HD"/>
        <s v="GLLHGU10HEH40KH6VH38HND"/>
        <s v="GLLHGU10EHEVVH9VH38HND"/>
        <s v="GLLHHBCMINIH60KH40VH90HNDHCHH"/>
        <s v="GLLHHBLH60KH110VH60X90HNDHP"/>
        <s v="GLLHHTLFCH14KH10VH19HVHND"/>
        <s v="GLLHHTLFG1RH14KH11VH38HVH94"/>
        <s v="GLLHHTLFG1RH30KH11VH38HVHNDH94"/>
        <s v="GLLHHTLFG1RH40KH11VH60HVHNDH94"/>
        <s v="GLLHHTLFG1RH40KH9VH38HVHNDH69"/>
        <s v="GLLHHTLFG1SH14KH6VH38HVHNDH69"/>
        <s v="GLLHHTLFG1SH30KH19VH38HVHNDH94"/>
        <s v="GLLHHTLFG1SH30KH19VH38HVHNDH69"/>
        <s v="GLLHHTLFG1SH30KH9VH38HVHNDH94"/>
        <s v="GLLHHTLFG1SH30KH9VH38HVHNDH69"/>
        <s v="GLLHHTLFG1SH40KH6VH38HVHNDH94"/>
        <s v="GLLHHTLFG1SH40KH9VH60HVHNDH94"/>
        <s v="GLLHHTLFG1SH90KH19VH38HVHNDH94"/>
        <s v="GLLHHTLFRH30KH10VH36HVHND"/>
        <s v="GLLHLD130EH94KH130VH1M"/>
        <s v="GLLHLEDZH1011HVV"/>
        <s v="GLLHLEDZH911HEVV"/>
        <s v="GLLHLEDZH441HEVV"/>
        <s v="GLLHLFHVVH300H30HS"/>
        <s v="GLLHLFHVVH600H30HS"/>
        <s v="GLLHLLH11VHNVH30H1.0M"/>
        <s v="GLLHLLH11VHVVH30H1.0M"/>
        <s v="GLLHLLH3.49VHVVH30H0.3MH06"/>
        <s v="GLLHLLH8VHRGBH30H0.6M"/>
        <s v="GLLHLLH8VHVVH30H0.6M"/>
        <s v="GLLHMR16HDHEVVH9VH38HD"/>
        <s v="GLLHMR16HDHNVH9VH38HD"/>
        <s v="GLLHMR16HEH14KH4VH38"/>
        <s v="GLLHMR16HEH14KH6VH38"/>
        <s v="GLLHMR16HEH30KH4VH38"/>
        <s v="GLLHMR16HEH30KH4VH60"/>
        <s v="GLLHMR16HEH30KH6VH38"/>
        <s v="GLLHMR16HEH30KH6VH60"/>
        <s v="GLLHMR16HEH40KH4VH38"/>
        <s v="GLLHMR16HEH40KH6VH14"/>
        <s v="GLLHMR16HEH40KH6VH38"/>
        <s v="GLLHMR16HEH60KH6VH38"/>
        <s v="GLLHMR16HEHHOH14KH8VH19"/>
        <s v="GLLHMR16HEHHOH14KH8VH14"/>
        <s v="GLLHMR16HEHHOH14KH8VH38"/>
        <s v="GLLHMR16HEHHOH14KH8VH60"/>
        <s v="GLLHMR16HEHHOH30KH8VH19"/>
        <s v="GLLHMR16HEHHOH30KH8VH14"/>
        <s v="GLLHMR16HEHHOH30KH8VH38"/>
        <s v="GLLHMR16HEHHOH30KH8VH38HV1"/>
        <s v="GLLHMR16HEHHOH30KH8VH60"/>
        <s v="GLLHMR16HEHHOH40KH8VH38"/>
        <s v="GLLHMR16HEHHOH40KH8VH38HV1"/>
        <s v="GLLHMR16HPOVERHCVH4VH34HD"/>
        <s v="GLLHMR16HPOVERHEVVH4VH34HD"/>
        <s v="GLLHMR16HPOVERHNVH4VH34HD"/>
        <s v="GLLHMR16HPOVERHVVH4VH34HD"/>
        <s v="GLLHMR16HPOVER1HCVH10VH34HD"/>
        <s v="GLLHMR16HPOVER1HXHCVH9VH34HD"/>
        <s v="GLLHMR16HPOVER1HXHCVH9VH99HD"/>
        <s v="GLLHMR16HPOVER1HXHEVVH9VH34HD"/>
        <s v="GLLHMR16HPOVER1HXHNVH9VH34HD"/>
        <s v="GLLHMR16HPOVER1HXHNVH9VH99HD"/>
        <s v="GLLHMR16HPOVER1HXHVVH9VH34HD"/>
        <s v="GLLHMR16HPOVER1HXHVVH9VH99HD"/>
        <s v="GLLHMR16HPOVER3HCVH11VH99HD"/>
        <s v="GLLHMR16HPOVER3HEVVH11VH11HD"/>
        <s v="GLLHMR16HPOVER3HEVVH11VH34HD"/>
        <s v="GLLHMR16HPOVER3HEVVH11VH99HD"/>
        <s v="GLLHMR16HPOVER3HNVH11VH11HD"/>
        <s v="GLLHMR16HPOVER3HNVH11VH34HD"/>
        <s v="GLLHMR16HPOVER3HNVH11VH99HD"/>
        <s v="GLLHMR16HPOVER3HVVH11VH11HD"/>
        <s v="GLLHMR16HPOVER3HVVH11VH34HD"/>
        <s v="GLLHMR16HPOVER3HVVH11VH99HD"/>
        <s v="GLLHPACH30KH11VH1HND"/>
        <s v="GLLHPACH30KH11VH4HND"/>
        <s v="GLLHPACH60KH11VH1HND"/>
        <s v="GLLHPACH60KH40VH4HND"/>
        <s v="GLLHPANELH40KH39VHVH1X1HRHND"/>
        <s v="GLLHPANTHERHVVH14VH30HB"/>
        <s v="GLLHPANTHERHVVH14VH30HS"/>
        <s v="GLLHPAR38HEVVH18VH19HD"/>
        <s v="GLLHPATH3HVVH1V"/>
        <s v="GLLHPS180HCCH4/6VHND"/>
        <s v="GLLHPS300HCCH8VHND"/>
        <s v="GLLHRAMPHG1HMAXIHNVH10VHF"/>
        <s v="GLLHRAMPHG1HMIDIHCVH6VHC"/>
        <s v="GLLHRAMPHG1HMIDIHNVH6VHC"/>
        <s v="GLLHRAMPHG1HMINIHVVH3VHC"/>
        <s v="GLLHRAMPHHTLHVVH1VHBH69"/>
        <s v="GLLHRBHENCLH1MH4"/>
        <s v="GLLHRBHENCLH1MH1"/>
        <s v="GLLHRBHENCLHADJBRKT"/>
        <s v="GLLHRBHENCLHADJBRKTH3"/>
        <s v="GLLHRBHENCLHCLIPSH1"/>
        <s v="GLLHRBHENCLHCLIPSH3"/>
        <s v="GLLHRBHENCLHCLRH1"/>
        <s v="GLLHRBHENCLHCLRH3"/>
        <s v="GLLHRBHENCLHENDCAPH1"/>
        <s v="GLLHRBHENCLHENDCAPH3"/>
        <s v="GLLHRBHENCLHOPLH1"/>
        <s v="GLLHRBHLPR31HCLIPS"/>
        <s v="GLLHRBHLPR31HENDCAPS"/>
        <s v="GLLHRBL3HBLH14VH4.8VHIP10H9M"/>
        <s v="GLLHRBL3HCVH14VH4.8VHIP10H9M"/>
        <s v="GLLHRBL3HCVH14VH9.6VHIP10H9M"/>
        <s v="GLLHRBL3HCVH14VH9.6VHIP64H9M"/>
        <s v="GLLHRBL3HEVVH14VH4.8VHIP69H1M"/>
        <s v="GLLHRBL3HEVVH14VH4.8VHIP69H9M"/>
        <s v="GLLHRBL3HEVVH14VH9.6VHIP10H1M"/>
        <s v="GLLHRBL3HEVVH14VH9.6VHIP10H3M"/>
        <s v="GLLHRBL3HEVVH14VH9.6VHIP10H9M"/>
        <s v="GLLHRBL3HEVVH14VH9.6VHIP69H1M"/>
        <s v="GLLHRBL3HEVVH14VH9.6VHIP69H9M"/>
        <s v="GLLHRBL3HNVH14VH4.8VHIP10H9M"/>
        <s v="GLLHRBL3HNVH14VH4.8VHIP64H9M"/>
        <s v="GLLHRBL3HVVH14VH4.8VHIP10H9M"/>
        <s v="GLLHRBL3HVVH14VH9.6VHIP10H9M"/>
        <s v="GLLHRBL3HVVH14VH9.6VHIP69H9M"/>
        <s v="GLLHRBL3HVVH14VH9.6VHIP64H9M"/>
        <s v="GLLHRBL31HEVVH14VH191VHIP10H1M"/>
        <s v="GLLHRBL31HEVVH14VH191VHIP10H3M"/>
        <s v="GLLHRBL31HNVH14VH191VHIP10H1M"/>
        <s v="GLLHRBL31HVVH14VH191VHIP10H9M"/>
        <s v="GLLHRBL3HOHCVH14VH9.6VHIP10H9M"/>
        <s v="GLLHRBL3HOHEVVH14VH4.8VHIP10H9"/>
        <s v="GLLHRBL3HOHEVVH14VH4.8VHIP69H9"/>
        <s v="GLLHRBL3HOHEVVH14VH4.8VHIP64H9"/>
        <s v="GLLHRBL3HOHEVVH14VH9.6VHIP10H9"/>
        <s v="GLLHRBL3HOHEVVH14VH9.6VHIP69H9"/>
        <s v="GLLHRBL3HOHEVVH14VH9.6VHIP64H9"/>
        <s v="GLLHRBL3HOHNVH14VH4.8VHIP10H9M"/>
        <s v="GLLHRBL3HOHNVH14VH9.6VHIP69H9M"/>
        <s v="GLLHRBL3HOHVVH14VH9.6VHIP10H9M"/>
        <s v="GLLHRBL4HEVVH14VH14.4VHIP10H9M"/>
        <s v="GLLHRBL4HEVVH14VH14.4VHIP69H9M"/>
        <s v="GLLHRBL4HEVVH14VH14.4VHIP64H9M"/>
        <s v="GLLHRBL4HEVVH14VH4.1VHIP10H1M"/>
        <s v="GLLHRBL4HNVH14VH14.4VHIP10H9M"/>
        <s v="GLLHRBL4HNVH14VH14.4VHIP69H9M"/>
        <s v="GLLHRBL4HNVH14VH4.1VHIP10H9M"/>
        <s v="GLLHRBL4HNVH14VH4.1VHIP69H1M"/>
        <s v="GLLHRBL4HRGBH14VH14.4VHIP10H9M"/>
        <s v="GLLHRBL4HVVH14VH14.4VHIP10H1M"/>
        <s v="GLLHRBL4HVVH14VH14.4VHIP10H9M"/>
        <s v="GLLHRBL4HVVH14VH14.4VHIP69H1M"/>
        <s v="GLLHRBL4HVVH14VH14.4VHIP69H9M"/>
        <s v="GLLHRBL4HVVH14VH14.4VHIP64H9M"/>
        <s v="GLLHRBL4HVVH14VH4.1VHIP10H9M"/>
        <s v="GLLHRBL4HVVH14VH4.1VHIP64H9M"/>
        <s v="GLLHRBL4HOHEVVH14VH4.1VHIP69H9"/>
        <s v="GLLHRBL4HOHVVH14VH144VHIP64H9M"/>
        <s v="GLLHRBL4IHCVH14VH14.4VHIP64H9M"/>
        <s v="GLLHRBL9H30KH14VH14.4VHIP10H9M"/>
        <s v="GLLHRBL9H30KH14VH14.4VHIP69H9M"/>
        <s v="GLLHRFHENCLH1MH1HSL"/>
        <s v="GLLHRFHENCLH1MH1"/>
        <s v="GLLHRFLHNVH14VH11VHIP68H9M"/>
        <s v="GLLHRFLHNVH14VH4.1VHIP68H9M"/>
        <s v="GLLHRGL3HCBLHCONHFHIP10"/>
        <s v="GLLHRGL3HVVH14VH8VHIP40H1M"/>
        <s v="GLLHSTH30K"/>
        <s v="GLLHT9G1HCVH19VH9HND"/>
        <s v="GLLHT9G1HNVH18VH4HND"/>
        <s v="GLLHT9G1HVVH18VH4HND"/>
        <s v="GLLHT8G1H90KH10VH4HND"/>
        <s v="GLLHT8G1HCVH10VH1HND"/>
        <s v="GLLHT8G1HCVH10VH4HND"/>
        <s v="GLLHT8G1HNVH10VH1HND"/>
        <s v="GLLHT8G1HNVH10VH4HND"/>
        <s v="GLLHT8G1HVVH10VH1HND"/>
        <s v="GLLHT8G1HVVH10VH4HND"/>
        <s v="GLLHT8GLH40KH18VH4HND"/>
        <s v="GLLHT8GLH40KH9VH1HND"/>
        <s v="GLLHT8GLH60KH18VH4HND"/>
        <s v="GLLHT8GLH60KH10VH9HND"/>
        <s v="GLLHTFH40KH18VHVH1X1HRHND"/>
        <s v="GLLHTFH40KH36VHVH1X1HPHND"/>
        <s v="GLLHTFH40KH36VHVH1X1HRHND"/>
        <s v="GLLHTFH60KH36VHVH1X1HRH1H10V"/>
        <s v="GLLHTFH60KH36VHVH1X1HRHND"/>
        <s v="GLLHTFH60KH40VHVH1X1HRHND"/>
        <s v="GLLHTFG1H30KH36VHVH1X1HRHND"/>
        <s v="GLLHTFG1H40KH36VHVH1X1HRH1"/>
        <s v="GLLHTFG1H60KH18VHVH1X1HPHND"/>
        <s v="GLLHTFG1H60KH36VHVH1X1HRHND"/>
        <s v="GLLHUPDOVNG1H1XE14HB"/>
        <s v="GLLHVALLVASHHT9H4HG"/>
        <s v="GLLHVPLH40KH40VH4HND"/>
        <s v="GLLHVPLH60KH11VH4HND"/>
        <s v="GLLHVPLG1H40KH11VH4HND"/>
        <s v="GLLHVPLG1H40KH19VH4HND"/>
        <s v="GLLHVPLG1H40KH40VH4HND"/>
        <s v="GLLHVPLG1H60KH11VH1HND"/>
        <s v="GLLHVPLG1H60KH19VH4HND"/>
        <s v="GLLHVPLG1H60KH40VH4HND"/>
        <s v="KPH3MINH69KHG1"/>
        <s v="KPH3MINHASVHG1"/>
        <s v="KPHAPEXH14KHG3"/>
        <s v="KPHAPEXH14KHG1"/>
        <s v="KPHAPEXH41KHG3"/>
        <s v="KPHAPEXH41KHG3B"/>
        <s v="KPHAPEXH69KHG1"/>
        <s v="KPHAPEXH69KHG3"/>
        <s v="KPHAPEXHASVHG1"/>
        <s v="KPHAPX3H14KHG1"/>
        <s v="KPHAPX3H30KHG1"/>
        <s v="KPHAPX3H49KHG3"/>
        <s v="KPHBASEH14KHG1"/>
        <s v="KPHBASEH69KHG1"/>
        <s v="KPHBASEHASVHG1"/>
        <s v="KPHBASEHVSVHG1"/>
        <s v="KPHBOX400HDLVH3B3"/>
        <s v="KPHBOX600HDLVH1B4"/>
        <s v="KPHBR01H69K1B4H409A"/>
        <s v="KPHBR01H69K4B4H409A"/>
        <s v="KPHCOLORHBLHG1"/>
        <s v="KPHCOLORHGRHG1"/>
        <s v="KPHCOREH14KHG1"/>
        <s v="KPHCOREH14KHG3"/>
        <s v="KPHCOREH30KHG1"/>
        <s v="KPHCOREH30KHG3"/>
        <s v="KPHCOREH30KHG3B"/>
        <s v="KPHCOREH41KHG1"/>
        <s v="KPHCOREH41KHG3B"/>
        <s v="KPHCOREH49KHG1B"/>
        <s v="KPHCOREH94KHG1"/>
        <s v="KPHCOREH69KHG1"/>
        <s v="KPHCOREH69KHG3"/>
        <s v="KPHCOREH69KHG3B"/>
        <s v="KPHCOREHASVHG1"/>
        <s v="KPHCOREHASVHG3"/>
        <s v="KPHLRZ1H49KHB119HA"/>
        <s v="KPHLRZMH49KHL90HA"/>
        <s v="KPHMINIH30KHG1"/>
        <s v="KPHSUP160H14KH1B1C"/>
        <s v="KPHSUP160H30KH1G3A"/>
        <s v="KPHSUP160H30KH1B1"/>
        <s v="KPHSUP160H94KH1B1C"/>
        <s v="KPHSUP160H69KH1B1C"/>
        <s v="KPHSUP119H90KH1G3C"/>
        <s v="KPHSUP160H14KH1G3B"/>
        <s v="KPHSUP160H30KH1G3B"/>
        <s v="KPHSUP160H30KH1L3B"/>
        <s v="KPHSUP160H41KH1G3B"/>
        <s v="KPHSUP160H41KH1L3"/>
        <s v="KPHSUP160H90KH1G3"/>
        <s v="KPHSUP160H69KH1L3B"/>
        <s v="KPHSUP160HASVH1L3"/>
        <s v="KPHSUPCLRHTRDH1B9B"/>
        <s v="KPHSUPMINH30KH1B6"/>
        <s v="KPHSUPMINH30KH3L1"/>
        <s v="KPHU690H41KHB100HA"/>
        <s v="KPHU690HRRDHB100HA"/>
        <s v="KPHU640H30KHB100HA"/>
        <s v="KPHUMINH30KHL4H39B"/>
        <s v="KPHUMINH40KHL4H39B"/>
        <s v="KPHUMINH49KHL4H39A"/>
        <s v="LTHR130H30KH10.0H10HA"/>
        <s v="PSH06V"/>
        <s v="PS1090H190VH100H144VH1O"/>
        <s v="PS11H100VH100H144VHIP64"/>
        <s v="PS11H100VH110H140VHIP40"/>
        <s v="PS11H100VH110H140VHIP40HDALI"/>
        <s v="PS11H100VH110H140VHIP64HDALI"/>
        <s v="PS11H10VH110H140VHIP40"/>
        <s v="PS11H180VH110H140VHIP40H0H10V"/>
        <s v="PS11H110VH100H144VHIP64"/>
        <s v="PS11H30VH110H140VHIP40"/>
        <s v="PS11H60VH100H144VHIP64"/>
        <s v="PS11H60VH100H144VHIP68HENC"/>
        <s v="PS11H60VH110H140VHIP40"/>
        <s v="PS11H60VH110H140VHIP40HDALI"/>
        <s v="PS11H60VH110H140VHIP64HDALI"/>
        <s v="PS11H60VSLH100H144VHIP64"/>
        <s v="PS11HSLH100VH110H144V"/>
        <s v="PS14H100VH110H140VHIP40HDALI"/>
        <s v="PS14H100VH110H140VHIP64"/>
        <s v="PS14H100VH110H140VHIP64H0H10V"/>
        <s v="PS14H100VH110H140VHIP64HDALI"/>
        <s v="PS14H10VH110H140VHIP40"/>
        <s v="PS14H190VH110H140VHIP10"/>
        <s v="PS14H190VH110H140VHIP40"/>
        <s v="PS14H190VH110H140VHIP40H1H10V"/>
        <s v="PS14H190VH110H140VHIP64H1H10V"/>
        <s v="PS14H14VH110H140VHIP69"/>
        <s v="PS14H30VH110H140VHIP40"/>
        <s v="PS14H30VH110H140VHIP40H0H10V"/>
        <s v="PS14H30VH110H140VHIP40HDALI"/>
        <s v="PS14H30VH110H140VHIP69"/>
        <s v="PS14H90VH110H140VHIP40"/>
        <s v="PS14H90VH110H140VHIP69"/>
        <s v="PS14H60VH110H140VHIP40H0H10V"/>
        <s v="PS14H60VH110H140VHIP40HDALI"/>
        <s v="PS14H60VH110H140VHIP64"/>
        <s v="PS14H60VH110H140VHIP64HDALI"/>
        <s v="PS48H10VH110H140VHIP40"/>
        <s v="RB90SVS1103.014"/>
        <s v="SYLABAC1"/>
        <s v="SYLABAS1"/>
        <s v="SYLACHAC11M"/>
        <s v="SYLACHAS11M"/>
        <n v="11146619"/>
        <n v="11146649"/>
        <n v="18000339"/>
        <s v="KPHAPEXH30KHG3B"/>
        <s v="KPHCOLORHRRHG1"/>
        <s v="KPHSUP119H94KH1G3"/>
        <s v="KPHSUP160H30KH1B1C"/>
        <s v="KPHSUP160H94KH1G3B"/>
        <s v="KPHUMINH80KHL4H90B"/>
        <n v="11146611"/>
        <n v="11146613"/>
        <n v="11146610"/>
        <n v="11146694"/>
        <n v="11146684"/>
        <n v="11146698"/>
        <n v="11189189"/>
        <n v="11189186"/>
        <n v="14166090"/>
        <n v="14166316"/>
        <n v="14166311"/>
        <n v="14166319"/>
        <n v="14166331"/>
        <n v="18000301"/>
        <n v="18001014"/>
        <n v="18001018"/>
        <n v="18001019"/>
        <n v="86499943"/>
        <n v="89600808"/>
        <n v="89601368"/>
        <n v="89601369"/>
        <n v="11146646"/>
        <n v="13000118"/>
        <n v="13001001"/>
        <n v="18000999"/>
        <n v="89600999"/>
        <n v="89601364"/>
        <n v="11146940"/>
        <n v="11146644"/>
        <n v="11146693"/>
        <n v="11146443"/>
        <n v="11146489"/>
        <n v="11146816"/>
        <n v="18000431"/>
        <n v="18000619"/>
        <n v="84900414"/>
        <n v="89600414"/>
        <n v="89490198"/>
        <s v="KPHCOLORHTRHG1"/>
        <s v="KPHLRZ3H90KHB100HA"/>
        <s v="KPHLRZ3H69KHB100HA"/>
        <s v="KPHSUPCLRHGRNH1B9"/>
        <s v="KPHSUPMINH41KH3L1"/>
        <s v="KPHU690HREDHB190HA"/>
        <s v="KPHUMINH69KHL4H90B"/>
        <s v="PS11H110VH100H144V"/>
        <s v="ACCESORY BAGS H AC1"/>
        <s v="ACCESORY BAGS H AC3"/>
        <s v="ACCESORY BAGS H AC4"/>
        <s v="ACCESORY BAGS H AC9"/>
        <s v="ACCESORY BAGS H AP1"/>
        <s v="ACCESORY BAGS H AR1"/>
        <s v="ACCESORY BAGS H AR3"/>
        <s v="ACCESORY BAGS H AS1"/>
        <s v="ACCESORY BAGS H AS10G"/>
        <s v="ACCESORY BAGS H AS3"/>
        <s v="ACCESORY BAGS H AS6"/>
        <s v="ACCESORY BAGS H AT11"/>
        <s v="ACCESORY BAGS H AT4"/>
        <s v="ACCESORY BAGS H AT9"/>
        <s v="ACCESORY BAGS H C11"/>
        <s v="ACCESORY BAGS H ROUND"/>
        <s v="ACCESORY BAGS H V31"/>
        <s v="ACCESORY BAGS H VH39"/>
        <s v="ACCESORY BAGS HGL1"/>
        <s v="ACCESSORY BAGS H AR4"/>
        <s v="ACCESSORY BAGS H AR9"/>
        <s v="ACCESSORY BAGS H AS4"/>
        <s v="ACCESSORY BAGS H AV39"/>
        <s v="ACCESSORY BAGS H B1"/>
        <s v="ACPLUG3VIRE19A"/>
        <s v="ARMORMNT0609"/>
        <s v="ARMORMNT1411"/>
        <s v="AS9ACCESSORYBAG"/>
        <s v="ATOM80141104010X39TS010"/>
        <s v="ATOM801411GS1410X39QR10"/>
        <s v="ATOM801411GS3030TS010"/>
        <s v="ATOM80141401410X39TS010"/>
        <s v="ATOM80141403010X39SIND"/>
        <s v="ATOM801414GS4030TS010"/>
        <s v="ATOM8014603010X39SIND"/>
        <s v="ATOMCBLFB900"/>
        <s v="ATOMJUMPMF1000"/>
        <s v="AVCRGBVV"/>
        <s v="AVCVVV"/>
        <s v="BFL10819RGBV"/>
        <s v="CBL11AVGSTRNDBLK"/>
        <s v="CBL11AVGSTRNDBLU"/>
        <s v="CBL11AVGSTRNDGRN"/>
        <s v="CBL11AVGSTRNDRD"/>
        <s v="CHAA1M"/>
        <s v="CHAC1C"/>
        <s v="CHAC1FH0RGBVA109.9RGB40"/>
        <s v="CHAC1M"/>
        <s v="CHAC1MH90SVS1101.939"/>
        <s v="CHAC1CH0RGBVA109.9RGB40"/>
        <s v="CHAC1MH0RGB101.1RGB"/>
        <s v="CHAC1MH0VD109.11910"/>
        <s v="CHAC1MH90SVS1106.040"/>
        <s v="CHAC31F"/>
        <s v="CHAC3C"/>
        <s v="CHAC3F"/>
        <s v="CHAC3FH90SVS1103.030"/>
        <s v="CHAC3FH90SVS1694.430"/>
        <s v="CHAC3M"/>
        <s v="CHAC4C"/>
        <s v="CHAC4F"/>
        <s v="CHAC4M"/>
        <s v="CHAC9C"/>
        <s v="CHAC9F"/>
        <s v="CHAC9M"/>
        <s v="CHAP1C"/>
        <s v="CHAP1F"/>
        <s v="CHAP1M"/>
        <s v="CHAR1C"/>
        <s v="CHAR1F"/>
        <s v="CHAR1FH90SVS1103.030"/>
        <s v="CHAR1M"/>
        <s v="CHAR1MH90SVS1101.914"/>
        <s v="CHAR1MH90SVS1101.939"/>
        <s v="CHAR1MH90SVS1101.140"/>
        <s v="CHAR1MH90SVS1103.039"/>
        <s v="CHAR1MH90SVS1691.914"/>
        <s v="CHAR1MH0VD109.11910"/>
        <s v="CHAR3C"/>
        <s v="CHAR3F"/>
        <s v="CHAR3M"/>
        <s v="CHAR4M"/>
        <s v="CHAR9M"/>
        <s v="CHAS10"/>
        <s v="CHAS1C"/>
        <s v="CHAS1CH90SVS1106.030"/>
        <s v="CHAS1F"/>
        <s v="CHAS1FH90SVS1101.114"/>
        <s v="CHAS1M"/>
        <s v="CHAS1MH0RGBVA694.4RGB30"/>
        <s v="CHAS1MH90SVS1693.039"/>
        <s v="CHAS1MH90SVS1699.030"/>
        <s v="CHAS10G"/>
        <s v="CHAS10GH0VVS1106.0VV"/>
        <s v="CHAS10GH90SVS1106.039"/>
        <s v="CHAS3C"/>
        <s v="CHAS3F"/>
        <s v="CHAS3FH90SVS1103.014"/>
        <s v="CHAS3M"/>
        <s v="CHAS3MH90SVS1683.014"/>
        <s v="CHAS6C"/>
        <s v="CHAS6F"/>
        <s v="CHAS6M"/>
        <s v="CHAS4M"/>
        <s v="CHAS91C"/>
        <s v="CHAS9M"/>
        <s v="CHAS9MH90SVMC103.039"/>
        <s v="CHAT11C"/>
        <s v="CHAT11F"/>
        <s v="CHAT11M"/>
        <s v="CHAT11MH90SVS1691.130"/>
        <s v="CHAT1NM"/>
        <s v="CHAT4C"/>
        <s v="CHAT4F"/>
        <s v="CHAT4M"/>
        <s v="CHAT9C"/>
        <s v="CHAT9F"/>
        <s v="CHAT9M"/>
        <s v="CHAV39C"/>
        <s v="CHAV39M"/>
        <s v="CHB11F"/>
        <s v="CHB1C"/>
        <s v="CHB1F"/>
        <s v="CHB1M"/>
        <s v="CHB1MH0VVS1106.0VV"/>
        <s v="CHC11C"/>
        <s v="CHC11F"/>
        <s v="CHC11FH0RGBVA108.8RGB30"/>
        <s v="CHC11M"/>
        <s v="CHC11MH90SVS1699.039"/>
        <s v="CHCAPPC1"/>
        <s v="CHCAPPC3"/>
        <s v="CHCAPPR1"/>
        <s v="CHCAPPS1"/>
        <s v="CHCAPPS3"/>
        <s v="CHCUACV49"/>
        <s v="CHGL1F"/>
        <s v="CHGL1M"/>
        <s v="CHJOINER180"/>
        <s v="CHLENSAC11C"/>
        <s v="CHLENSAC11F"/>
        <s v="CHLENSAC11M"/>
        <s v="CHLENSAC31C"/>
        <s v="CHLENSAC31F"/>
        <s v="CHLENSAC31M"/>
        <s v="CHLENSAC41C"/>
        <s v="CHLENSAC41F"/>
        <s v="CHLENSAC41M"/>
        <s v="CHLENSAC91F"/>
        <s v="CHLENSAC91M"/>
        <s v="CHLENSAR11M"/>
        <s v="CHLENSAS11C"/>
        <s v="CHLENSAS11F"/>
        <s v="CHLENSAS11M"/>
        <s v="CHLENSAS31C"/>
        <s v="CHLENSAS31M"/>
        <s v="CHLENSAS61M"/>
        <s v="CHLENSAT11M"/>
        <s v="CHLENSAT41C"/>
        <s v="CHLENSAT41F"/>
        <s v="CHLENSAT41M"/>
        <s v="CHLENSAT91C"/>
        <s v="CHLENSAT91F"/>
        <s v="CHLENSAT91M"/>
        <s v="CHLENSB11C"/>
        <s v="CHLENSB11F"/>
        <s v="CHLENSROUND1M"/>
        <s v="CHLENSV311M"/>
        <s v="CHLENSVH391C"/>
        <s v="CHLENSVH391M"/>
        <s v="CHLPRMAJHCBD"/>
        <s v="CHLPRMINHCBD"/>
        <s v="CHMNTAC4"/>
        <s v="CHMNTAC9"/>
        <s v="CHMNTVH39"/>
        <s v="CHPC18M"/>
        <s v="CHPR18M"/>
        <s v="CHPR16M"/>
        <s v="CHPR38M"/>
        <s v="CHPS18M"/>
        <s v="CHPS38M"/>
        <s v="CHROUNDF"/>
        <s v="CHROUNDM"/>
        <s v="CHSC1LENS"/>
        <s v="CHSC1M"/>
        <s v="CHSC1MH90SVS1106.030"/>
        <s v="CHSC1MH90SVS1108.830"/>
        <s v="CHSC3M"/>
        <s v="CHV31C"/>
        <s v="CHV31F"/>
        <s v="CHVH39C"/>
        <s v="CHVH39CH0RGBVA688.8RGB30"/>
        <s v="CHVH39F"/>
        <s v="CHVH39M"/>
        <s v="CHVH39MH90AC110694.014"/>
        <s v="CPLRAVXLP1V"/>
        <s v="CPLRAVXLP4V"/>
        <s v="CROSSBARJBOXLP"/>
        <s v="DBLTAPE10MM"/>
        <s v="DEMO BOX"/>
        <s v="DEMOSIGNATURE19"/>
        <s v="DMXAVR"/>
        <s v="DMXCBL3FB"/>
        <s v="DMXCBL9MB"/>
        <s v="DMXCTRL"/>
        <s v="DMXCTRLD"/>
        <s v="DMXCTRLG"/>
        <s v="DMXINF110RGB"/>
        <s v="DMXINFELDO410"/>
        <s v="DMXINFLCD9"/>
        <s v="DMXINFVLCD4"/>
        <s v="DMXOS8"/>
        <s v="DRV1460C"/>
        <s v="DRV1460PL"/>
        <s v="DRV1496C"/>
        <s v="DRVCC10SS144010"/>
        <s v="DRVCC19SS144010"/>
        <s v="DRVCC36SS144010"/>
        <s v="DRVCC90SS144010"/>
        <s v="DRVCC94SS144010"/>
        <s v="DRVCC49SS144010"/>
        <s v="DRVCC99SS144010"/>
        <s v="DRVLUT14401V"/>
        <s v="DRVLUT14403V"/>
        <s v="DRVLUT14963V"/>
        <s v="DRVV1111"/>
        <s v="DRVV14190ELV"/>
        <s v="DRVV14100ELV"/>
        <s v="DRVV14140"/>
        <s v="DRVV1418810P"/>
        <s v="DRVV1430"/>
        <s v="DRVV14310"/>
        <s v="DRVV1460"/>
        <s v="DRVV14600"/>
        <s v="DRVV1460ELV"/>
        <s v="DRVV1496"/>
        <s v="DRVV1496H10"/>
        <s v="DRVV149610P"/>
        <s v="DRVV1496ELV"/>
        <s v="DRVVDIM1410"/>
        <s v="DRVVDIM14100"/>
        <s v="DRVVDIM14300"/>
        <s v="DRVVDIM14300144"/>
        <s v="DRVVDIM1440"/>
        <s v="DRVVDIM1440144"/>
        <s v="DRVVDIM1460"/>
        <s v="DRVVDIM1460144"/>
        <s v="DRVVDIM1496"/>
        <s v="DRVVDIM1496144"/>
        <s v="ENDCAPPAVOMAJFLAT"/>
        <s v="ENDCAPPAVOMINFLAT"/>
        <s v="FBL1114"/>
        <s v="FBL1130"/>
        <s v="FBL1139"/>
        <s v="FBL1141"/>
        <s v="FBL1160"/>
        <s v="FBL11RGB"/>
        <s v="FBL11RGB30"/>
        <s v="FBL11RGBA"/>
        <s v="FBLJUMP1"/>
        <s v="IP101PINF"/>
        <s v="IP101PINFVH"/>
        <s v="IP101PINM"/>
        <s v="IP64 SLEEVEH10MM"/>
        <s v="IP64 SLEEVEH11MM"/>
        <s v="IP64 SLEEVEH14MM"/>
        <s v="IP641PINF"/>
        <s v="IP641PINF10VH"/>
        <s v="IP641PINM"/>
        <s v="IP641PINM10VH"/>
        <s v="IP649PINF"/>
        <s v="IP649PINF10VH"/>
        <s v="IP649PINM"/>
        <s v="IP649PINM10VH"/>
        <s v="JBGNDSCREV"/>
        <s v="JNCTBOXLP9"/>
        <s v="LCC90010014"/>
        <s v="LCC90010030"/>
        <s v="LCC90010030H16.4MM"/>
        <s v="LCC90010039"/>
        <s v="LCC90010039H16.4MM"/>
        <s v="LCC90010040"/>
        <s v="LCC90010040H16.4MM"/>
        <s v="LCC90010090"/>
        <s v="LCC90010090H16.4MM"/>
        <s v="LCC90010060H16.4MM"/>
        <s v="LENSLPFLAT1.01F"/>
        <s v="LENSLPFLAT1.43F"/>
        <s v="LENSLPRMAJVRAP"/>
        <s v="LENSLPRMINVRAP"/>
        <s v="LVDIMDIVAHVHITE"/>
        <s v="LVDIMMOD"/>
        <s v="LVDIMMODHELDO"/>
        <s v="LVDIMMOD0H10PVM"/>
        <s v="LVDIMNOVAHVHITE"/>
        <s v="MINI14H48606919TSL"/>
        <s v="MINI1448RGBV6919TSL"/>
        <s v="MINI8014364010X40TSLZ"/>
        <s v="MINI9014111410SI010"/>
        <s v="MINICBLFB1000"/>
        <s v="MINICBLFB300"/>
        <s v="MINICBLFB900"/>
        <s v="MINIDIMMER"/>
        <s v="MINIDMXFB900"/>
        <s v="MINIDMXMF1000"/>
        <s v="MINIJUMPMF1000"/>
        <s v="MINILOUV410"/>
        <s v="MNTBARLPDRVJB"/>
        <s v="MNTBARNUTLPJB"/>
        <s v="MNTBARSCRVLPJB"/>
        <s v="MNTSCREVLPPCA"/>
        <s v="MNTVASHLPPCA"/>
        <s v="MOUNTBARLP1.01"/>
        <s v="NANOCBLFB1000"/>
        <s v="NL0RGBVA649.9RGB300"/>
        <s v="NL0RGBVA649.9RGB400"/>
        <s v="NL90SVCL643.039FLEX"/>
        <s v="NL90SVCL643.0419FLEX"/>
        <s v="NLC4.4RGB39E"/>
        <s v="NLCENDCAP"/>
        <s v="NLCENDCAPDIR"/>
        <s v="NLCHFLEX"/>
        <s v="NLCMOUNTCLIP"/>
        <s v="NLCP4.4RGB39E"/>
        <s v="NLCP9.030E"/>
        <s v="NLCP9.039E"/>
        <s v="NLCP9.040E"/>
        <s v="NLCP9.0VVE"/>
        <s v="NLCTUBE"/>
        <s v="NLMNT"/>
        <s v="NKPH0VVS1683.0VVS"/>
        <s v="NKPH90SVS1683.014E"/>
        <s v="NKPH90SVS1683.030E"/>
        <s v="NKP3.0AE"/>
        <s v="NKP3.0RGBE"/>
        <s v="NKPENDCAP"/>
        <s v="NKPENDCAPBOT"/>
        <s v="NKPENDCAPDIR"/>
        <s v="NKPENDCAPSIDE"/>
        <s v="NKPMOUNTCLIP"/>
        <s v="NKPP4.4RGB30E"/>
        <s v="NKPP9.030E"/>
        <s v="NKPP9.039E"/>
        <s v="NKPP9.040E"/>
        <s v="NKPP9.0VVE"/>
        <s v="NKPTUBE"/>
        <s v="NLTUBE"/>
        <s v="NUTDRVMNTBAR"/>
        <s v="NYLNUTLPSUSPOA"/>
        <s v="PC1HO430V"/>
        <s v="PC1HO830V"/>
        <s v="PC1SO939K"/>
        <s v="PC1SO639K"/>
        <s v="PC1SO439K"/>
        <s v="PCAHLP1114H11"/>
        <s v="PCAHLP1114H6"/>
        <s v="PCAHLP1130H11"/>
        <s v="PCAHLP1130H6"/>
        <s v="PCAHLP1139H11"/>
        <s v="PCAHLP1139H6"/>
        <s v="PCAHLP1140H11"/>
        <s v="PCAHLP1140H6"/>
        <s v="PCAHLP1190H11"/>
        <s v="PCAHLP1190H6"/>
        <s v="PCAHLP11VVH11"/>
        <s v="PCAHLP11VVH6"/>
        <s v="PCAHLP3614H11"/>
        <s v="PCAHLP3614H6"/>
        <s v="PCAHLP3630H11"/>
        <s v="PCAHLP3630H6"/>
        <s v="PCAHLP3639H11"/>
        <s v="PCAHLP3639H6"/>
        <s v="PCAHLP3640H11"/>
        <s v="PCAHLP3640H6"/>
        <s v="PCAHLP3690H11"/>
        <s v="PCAHLP3690H6"/>
        <s v="PCAHLP36VVH11"/>
        <s v="PCAHLP36VVH6"/>
        <s v="PENGRIP"/>
        <s v="PS11H60VH100H144VHENC"/>
        <s v="RAC100H1401119"/>
        <s v="RAC1101314"/>
        <s v="RAC1101319"/>
        <s v="RAC1101339"/>
        <s v="RAC1101339HV"/>
        <s v="RAC1101341"/>
        <s v="RAC1101361"/>
        <s v="RAC1103414"/>
        <s v="RAC1103419"/>
        <s v="RAC1103439"/>
        <s v="RAC1103439HV"/>
        <s v="RAC1103441"/>
        <s v="RAC1103461"/>
        <s v="RAC1104614"/>
        <s v="RAC1104619"/>
        <s v="RAC1104639"/>
        <s v="RAC1104641"/>
        <s v="RAC1104661"/>
        <s v="RAC1109814"/>
        <s v="RAC1109819"/>
        <s v="RAC1109839"/>
        <s v="RAC1109841"/>
        <s v="RAC1109861"/>
        <s v="RAC110914"/>
        <s v="RAC110919"/>
        <s v="RAC110939HV"/>
        <s v="RAC110941"/>
        <s v="RAC110961"/>
        <s v="RAC1441319"/>
        <s v="RAC1441341"/>
        <s v="RAC1449819"/>
        <s v="RAC144919"/>
        <s v="RACJBOX"/>
        <s v="RACJUMP11"/>
        <s v="RACJUMP14"/>
        <s v="RACJUMP36"/>
        <s v="RACJUMP6"/>
        <s v="RB0AC110691.9B"/>
        <s v="RB0AC110691.9G"/>
        <s v="RB0AC110691.9R"/>
        <s v="RB0AC110693.0RGB"/>
        <s v="RB0AC110RGBCLIP"/>
        <s v="RB0RGB101.1RGB"/>
        <s v="RB0RGB104.4RGB"/>
        <s v="RB0RGB104.4RGBN"/>
        <s v="RB0RGB108.8RGB"/>
        <s v="RB0RGB691.1RGB"/>
        <s v="RB0RGB694.4RGB"/>
        <s v="RB0RGB698.8RGB"/>
        <s v="RB0RGB681.1RGB"/>
        <s v="RB0RGB684.4RGB"/>
        <s v="RB0RGB688.8RGB"/>
        <s v="RB0RGBM103.0RGB"/>
        <s v="RB0RGBVA104.4RGB30"/>
        <s v="RB0RGBVA104.4RGB40"/>
        <s v="RB0RGBVA104.4RGB60"/>
        <s v="RB0RGBVA104.4RGBA"/>
        <s v="RB0RGBVA109.9RGB30"/>
        <s v="RB0RGBVA109.9RGB30N"/>
        <s v="RB0RGBVA109.9RGB40"/>
        <s v="RB0RGBVA109.9RGB40N"/>
        <s v="RB0RGBVA109.9RGB60"/>
        <s v="RB0RGBVA109.9RGBA"/>
        <s v="RB0RGBVA108.8RGB30"/>
        <s v="RB0RGBVA108.8RGB40"/>
        <s v="RB0RGBVA108.8RGB60"/>
        <s v="RB0RGBVA108.8RGBA"/>
        <s v="RB0RGBVA694.4RGB30"/>
        <s v="RB0RGBVA694.4RGB40"/>
        <s v="RB0RGBVA694.4RGB60"/>
        <s v="RB0RGBVA699.9RGB30"/>
        <s v="RB0RGBVA699.9RGB40"/>
        <s v="RB0RGBVA699.9RGBA"/>
        <s v="RB0RGBVA698.8RGB30"/>
        <s v="RB0RGBVA698.8RGB40"/>
        <s v="RB0RGBVA698.8RGBA"/>
        <s v="RB0RGBVA684.4RGB30"/>
        <s v="RB0RGBVA684.4RGB60"/>
        <s v="RB0RGBVA684.4RGBA"/>
        <s v="RB0RGBVA689.9RGB30"/>
        <s v="RB0RGBVA689.9RGB40"/>
        <s v="RB0RGBVA688.8RGB30"/>
        <s v="RB0RGBVA688.8RGB60"/>
        <s v="RB0RGBVADD109.4RGBV30"/>
        <s v="RB0RGBVADD9.4RGBV60"/>
        <s v="RB0RGBVBC104.4RGB30"/>
        <s v="RB0SCCL101.1B"/>
        <s v="RB0SCCL103.0G"/>
        <s v="RB0SCCL699.0A"/>
        <s v="RB0SCCL688.8R"/>
        <s v="RB0SCMC104.9B"/>
        <s v="RB0SCMC694.9R"/>
        <s v="RB0SCS1101.9A"/>
        <s v="RB0SCS1101.9R"/>
        <s v="RB0SCS1101.1A"/>
        <s v="RB0SCS1101.1B"/>
        <s v="RB0SCS1101.1G"/>
        <s v="RB0SCS1101.1R"/>
        <s v="RB0SCS1103.0A"/>
        <s v="RB0SCS1103.0AH9N"/>
        <s v="RB0SCS1103.0B"/>
        <s v="RB0SCS1103.0BH9N"/>
        <s v="RB0SCS1103.0G"/>
        <s v="RB0SCS1103.0GH9N"/>
        <s v="RB0SCS1103.0R"/>
        <s v="RB0SCS1103.0RH9N"/>
        <s v="RB0SCS1104.4A"/>
        <s v="RB0SCS1104.4B"/>
        <s v="RB0SCS1104.4R"/>
        <s v="RB0SCS1109.0A"/>
        <s v="RB0SCS1109.0B"/>
        <s v="RB0SCS1109.0G"/>
        <s v="RB0SCS1109.0R"/>
        <s v="RB0SCS1106.0A"/>
        <s v="RB0SCS1106.0B"/>
        <s v="RB0SCS1106.0G"/>
        <s v="RB0SCS1106.0R"/>
        <s v="RB0SCS1691.9A"/>
        <s v="RB0SCS1691.9B"/>
        <s v="RB0SCS1691.9G"/>
        <s v="RB0SCS1691.9R"/>
        <s v="RB0SCS1691.1A"/>
        <s v="RB0SCS1691.1B"/>
        <s v="RB0SCS1691.1G"/>
        <s v="RB0SCS1691.1R"/>
        <s v="RB0SCS1693.0A"/>
        <s v="RB0SCS1693.0B"/>
        <s v="RB0SCS1693.0G"/>
        <s v="RB0SCS1693.0R"/>
        <s v="RB0SCS1694.4A"/>
        <s v="RB0SCS1694.4G"/>
        <s v="RB0SCS1694.4R"/>
        <s v="RB0SCS1699.0A"/>
        <s v="RB0SCS1699.0B"/>
        <s v="RB0SCS1699.0G"/>
        <s v="RB0SCS1696.0A"/>
        <s v="RB0SCS1696.0B"/>
        <s v="RB0SCS1696.0G"/>
        <s v="RB0SCS1681.9A"/>
        <s v="RB0SCS1681.9B"/>
        <s v="RB0SCS1681.9G"/>
        <s v="RB0SCS1681.9R"/>
        <s v="RB0SCS1681.1A"/>
        <s v="RB0SCS1681.1B"/>
        <s v="RB0SCS1681.1G"/>
        <s v="RB0SCS1681.1R"/>
        <s v="RB0SCS1683.0A"/>
        <s v="RB0SCS1683.0B"/>
        <s v="RB0SCS1683.0G"/>
        <s v="RB0SCS1683.0R"/>
        <s v="RB0SCS1684.4A"/>
        <s v="RB0SCS1684.4B"/>
        <s v="RB0SCS1684.4G"/>
        <s v="RB0SCS1684.4R"/>
        <s v="RB0SCS1689.0A"/>
        <s v="RB0SCS1689.0B"/>
        <s v="RB0SCS1689.0G"/>
        <s v="RB0SCS1689.0R"/>
        <s v="RB0SCS1686.0A"/>
        <s v="RB0SCS1686.0B"/>
        <s v="RB0SCS1686.0G"/>
        <s v="RB0SVS1103.0AH10"/>
        <s v="RB0SVS1103.0BH10"/>
        <s v="RB0SVS1103.0GH10"/>
        <s v="RB0SVS1103.0RH10"/>
        <s v="RB0VV103.0VVN"/>
        <s v="RB0VV106.0VVR"/>
        <s v="RB0VV696.0VVR"/>
        <s v="RB0VVS1101.0VV"/>
        <s v="RB0VVS1103.0VV"/>
        <s v="RB0VVS1103.0VVH10"/>
        <s v="RB0VVS1103.0VVH9N"/>
        <s v="RB0VVS1103.0VVN"/>
        <s v="RB0VVS1106.0VV"/>
        <s v="RB0VVS1691.0VV"/>
        <s v="RB0VVS1693.0VV"/>
        <s v="RB0VVS1696.0VV"/>
        <s v="RB0VVS1681.0VV"/>
        <s v="RB0VVS1683.0VV"/>
        <s v="RB0VVS1686.0VV"/>
        <s v="RB0VD109.11910"/>
        <s v="RB0VD699.11411"/>
        <s v="RB0VD689.11411"/>
        <s v="RB6468ECH10MM"/>
        <s v="RB6468ECH8MM"/>
        <s v="RB6468ECVH10MM"/>
        <s v="RB6468ECVH11MM"/>
        <s v="RB6468ECVH19MM"/>
        <s v="RB6468ECVH8MM"/>
        <s v="RB90AC110694.014"/>
        <s v="RB90AC110694.030"/>
        <s v="RB90AC110694.039"/>
        <s v="RB90AC110694.040"/>
        <s v="RB90AC110694.090"/>
        <s v="RB90AC110694.060"/>
        <s v="RB90SVCL101.914"/>
        <s v="RB90SVCL101.930"/>
        <s v="RB90SVCL101.939"/>
        <s v="RB90SVCL101.940"/>
        <s v="RB90SVCL101.114"/>
        <s v="RB90SVCL101.130"/>
        <s v="RB90SVCL101.139"/>
        <s v="RB90SVCL101.140"/>
        <s v="RB90SVCL101.160"/>
        <s v="RB90SVCL103.014"/>
        <s v="RB90SVCL103.014N"/>
        <s v="RB90SVCL103.030"/>
        <s v="RB90SVCL103.030N"/>
        <s v="RB90SVCL103.039"/>
        <s v="RB90SVCL103.039N"/>
        <s v="RB90SVCL103.040"/>
        <s v="RB90SVCL103.040N"/>
        <s v="RB90SVCL103.090N"/>
        <s v="RB90SVCL103.060"/>
        <s v="RB90SVCL104.414"/>
        <s v="RB90SVCL104.430"/>
        <s v="RB90SVCL104.439"/>
        <s v="RB90SVCL104.440"/>
        <s v="RB90SVCL104.460"/>
        <s v="RB90SVCL109.014"/>
        <s v="RB90SVCL109.030"/>
        <s v="RB90SVCL109.039"/>
        <s v="RB90SVCL109.040"/>
        <s v="RB90SVCL109.060"/>
        <s v="RB90SVCL106.014"/>
        <s v="RB90SVCL106.030"/>
        <s v="RB90SVCL106.039"/>
        <s v="RB90SVCL106.060"/>
        <s v="RB90SVCL108.814"/>
        <s v="RB90SVCL108.839"/>
        <s v="RB90SVCL108.840"/>
        <s v="RB90SVCL691.914"/>
        <s v="RB90SVCL691.930"/>
        <s v="RB90SVCL691.939"/>
        <s v="RB90SVCL691.940"/>
        <s v="RB90SVCL691.960"/>
        <s v="RB90SVCL691.114"/>
        <s v="RB90SVCL691.130"/>
        <s v="RB90SVCL691.139"/>
        <s v="RB90SVCL691.140"/>
        <s v="RB90SVCL693.014"/>
        <s v="RB90SVCL693.039"/>
        <s v="RB90SVCL693.040"/>
        <s v="RB90SVCL694.414"/>
        <s v="RB90SVCL694.430"/>
        <s v="RB90SVCL694.439"/>
        <s v="RB90SVCL694.440"/>
        <s v="RB90SVCL694.460"/>
        <s v="RB90SVCL699.014"/>
        <s v="RB90SVCL699.030"/>
        <s v="RB90SVCL699.039"/>
        <s v="RB90SVCL696.014"/>
        <s v="RB90SVCL696.039"/>
        <s v="RB90SVCL696.040"/>
        <s v="RB90SVCL698.814"/>
        <s v="RB90SVCL698.830"/>
        <s v="RB90SVCL698.839"/>
        <s v="RB90SVCL698.840"/>
        <s v="RB90SVCL681.914"/>
        <s v="RB90SVCL681.930"/>
        <s v="RB90SVCL681.939"/>
        <s v="RB90SVCL681.940"/>
        <s v="RB90SVCL681.114"/>
        <s v="RB90SVCL681.130"/>
        <s v="RB90SVCL681.139"/>
        <s v="RB90SVCL681.140"/>
        <s v="RB90SVCL683.014"/>
        <s v="RB90SVCL683.030"/>
        <s v="RB90SVCL683.039"/>
        <s v="RB90SVCL683.040"/>
        <s v="RB90SVCL683.060"/>
        <s v="RB90SVCL684.414"/>
        <s v="RB90SVCL684.430"/>
        <s v="RB90SVCL684.439"/>
        <s v="RB90SVCL684.440"/>
        <s v="RB90SVCL689.014"/>
        <s v="RB90SVCL689.030"/>
        <s v="RB90SVCL689.039"/>
        <s v="RB90SVCL689.040"/>
        <s v="RB90SVCL689.060"/>
        <s v="RB90SVCL686.014"/>
        <s v="RB90SVCL686.039"/>
        <s v="RB90SVCL686.040"/>
        <s v="RB90SVCL686.060"/>
        <s v="RB90SVCL688.830"/>
        <s v="RB90SVCL688.840"/>
        <s v="RB90SVM103.014"/>
        <s v="RB90SVM103.030"/>
        <s v="RB90SVM103.039"/>
        <s v="RB90SVM103.040"/>
        <s v="RB90SVM103.041"/>
        <s v="RB90SVM103.060"/>
        <s v="RB90SVMC101.018"/>
        <s v="RB90SVMC101.010"/>
        <s v="RB90SVMC101.011"/>
        <s v="RB90SVMC101.014"/>
        <s v="RB90SVMC101.030"/>
        <s v="RB90SVMC101.039"/>
        <s v="RB90SVMC101.040"/>
        <s v="RB90SVMC101.060"/>
        <s v="RB90SVMC103.014"/>
        <s v="RB90SVMC103.030"/>
        <s v="RB90SVMC103.039"/>
        <s v="RB90SVMC103.040"/>
        <s v="RB90SVMC103.060"/>
        <s v="RB90SVMC104.918"/>
        <s v="RB90SVMC104.910"/>
        <s v="RB90SVMC104.911"/>
        <s v="RB90SVMC104.914"/>
        <s v="RB90SVMC104.930"/>
        <s v="RB90SVMC104.939"/>
        <s v="RB90SVMC104.940"/>
        <s v="RB90SVMC104.960"/>
        <s v="RB90SVMC693.014"/>
        <s v="RB90SVMC693.030"/>
        <s v="RB90SVMC693.039"/>
        <s v="RB90SVMC693.040"/>
        <s v="RB90SVMC694.914"/>
        <s v="RB90SVMC694.930"/>
        <s v="RB90SVMC694.939"/>
        <s v="RB90SVMC694.940"/>
        <s v="RB90SVS1100.4918"/>
        <s v="RB90SVS1100.4910"/>
        <s v="RB90SVS1100.4911"/>
        <s v="RB90SVS1100.4914"/>
        <s v="RB90SVS1100.4930"/>
        <s v="RB90SVS1100.4939"/>
        <s v="RB90SVS1100.4940"/>
        <s v="RB90SVS1100.4960"/>
        <s v="RB90SVS1101.918"/>
        <s v="RB90SVS1101.910"/>
        <s v="RB90SVS1101.911"/>
        <s v="RB90SVS1101.914"/>
        <s v="RB90SVS1101.930"/>
        <s v="RB90SVS1101.939"/>
        <s v="RB90SVS1101.940"/>
        <s v="RB90SVS1101.114"/>
        <s v="RB90SVS1101.130"/>
        <s v="RB90SVS1101.139"/>
        <s v="RB90SVS1101.140"/>
        <s v="RB90SVS1101.160"/>
        <s v="RB90SVS1103.018"/>
        <s v="RB90SVS1103.010"/>
        <s v="RB90SVS1103.011"/>
        <s v="RB90SVS1103.014H10"/>
        <s v="RB90SVS1103.014H9N"/>
        <s v="RB90SVS1103.014N"/>
        <s v="RB90SVS1103.014HB"/>
        <s v="RB90SVS1103.030"/>
        <s v="RB90SVS1103.030H10"/>
        <s v="RB90SVS1103.030H9N"/>
        <s v="RB90SVS1103.031"/>
        <s v="RB90SVS1103.031N"/>
        <s v="RB90SVS1103.039"/>
        <s v="RB90SVS1103.039H10"/>
        <s v="RB90SVS1103.039H9N"/>
        <s v="RB90SVS1103.039N"/>
        <s v="RB90SVS1103.040"/>
        <s v="RB90SVS1103.040H10"/>
        <s v="RB90SVS1103.040H9N"/>
        <s v="RB90SVS1103.041"/>
        <s v="RB90SVS1103.041N"/>
        <s v="RB90SVS1103.049H10"/>
        <s v="RB90SVS1103.049H9N"/>
        <s v="RB90SVS1103.090"/>
        <s v="RB90SVS1103.090N"/>
        <s v="RB90SVS1103.060"/>
        <s v="RB90SVS1103.060H10"/>
        <s v="RB90SVS1103.060H9N"/>
        <s v="RB90SVS1104.418"/>
        <s v="RB90SVS1104.410"/>
        <s v="RB90SVS1104.411"/>
        <s v="RB90SVS1104.414"/>
        <s v="RB90SVS1104.430"/>
        <s v="RB90SVS1104.439"/>
        <s v="RB90SVS1104.440"/>
        <s v="RB90SVS1104.460"/>
        <s v="RB90SVS1109.018"/>
        <s v="RB90SVS1109.010"/>
        <s v="RB90SVS1109.011"/>
        <s v="RB90SVS1109.014"/>
        <s v="RB90SVS1109.030"/>
        <s v="RB90SVS1109.039"/>
        <s v="RB90SVS1109.040"/>
        <s v="RB90SVS1109.060"/>
        <s v="RB90SVS1106.018"/>
        <s v="RB90SVS1106.010"/>
        <s v="RB90SVS1106.011"/>
        <s v="RB90SVS1106.014"/>
        <s v="RB90SVS1106.030"/>
        <s v="RB90SVS1106.039"/>
        <s v="RB90SVS1106.040"/>
        <s v="RB90SVS1106.060"/>
        <s v="RB90SVS1690.4914"/>
        <s v="RB90SVS1690.4930"/>
        <s v="RB90SVS1691.914"/>
        <s v="RB90SVS1691.930"/>
        <s v="RB90SVS1691.939"/>
        <s v="RB90SVS1691.940"/>
        <s v="RB90SVS1691.960"/>
        <s v="RB90SVS1691.114"/>
        <s v="RB90SVS1691.130"/>
        <s v="RB90SVS1691.139"/>
        <s v="RB90SVS1693.014"/>
        <s v="RB90SVS1693.030"/>
        <s v="RB90SVS1693.039"/>
        <s v="RB90SVS1693.040"/>
        <s v="RB90SVS1694.414"/>
        <s v="RB90SVS1694.430"/>
        <s v="RB90SVS1694.439"/>
        <s v="RB90SVS1694.440"/>
        <s v="RB90SVS1699.014"/>
        <s v="RB90SVS1699.030"/>
        <s v="RB90SVS1699.039"/>
        <s v="RB90SVS1699.040"/>
        <s v="RB90SVS1696.014"/>
        <s v="RB90SVS1696.030"/>
        <s v="RB90SVS1696.039"/>
        <s v="RB90SVS1696.040"/>
        <s v="RB90SVS1696.060"/>
        <s v="RB90SVS1681.930"/>
        <s v="RB90SVS1681.940"/>
        <s v="RB90SVS1681.139"/>
        <s v="RB90SVS1681.140"/>
        <s v="RB90SVS1683.014"/>
        <s v="RB90SVS1683.030"/>
        <s v="RB90SVS1683.039"/>
        <s v="RB90SVS1683.040"/>
        <s v="RB90SVS1684.414"/>
        <s v="RB90SVS1684.430"/>
        <s v="RB90SVS1684.439"/>
        <s v="RB90SVS1684.440"/>
        <s v="RB90SVS1689.014"/>
        <s v="RB90SVS1689.030"/>
        <s v="RB90SVS1689.039"/>
        <s v="RB90SVS1689.040"/>
        <s v="RB90SVS1689.060"/>
        <s v="RB90SVS1686.014"/>
        <s v="RB90SVS1686.030"/>
        <s v="RB90SVS1686.039"/>
        <s v="RB90SVS1686.040"/>
        <s v="RB90SVS1686.060"/>
        <s v="RB99SVBC101.914"/>
        <s v="RB99SVBC101.930"/>
        <s v="RB99SVBC101.940"/>
        <s v="RB99SVBC101.990"/>
        <s v="RB99SVBC103.014"/>
        <s v="RB99SVBC103.030"/>
        <s v="RB99SVBC103.040"/>
        <s v="RB99SVBC103.090"/>
        <s v="RB99SVBC109.030"/>
        <s v="RB99SVBC109.039"/>
        <s v="RB99SVBC109.040"/>
        <s v="RBAC110SV19CMCNCTF"/>
        <s v="RBAC110SV19CMCNCTM"/>
        <s v="RBAC110SV1MBV"/>
        <s v="RBAC110SV1MCNCTF"/>
        <s v="RBAC110SV1MCNCTM"/>
        <s v="RBAC110SV6CMJMP"/>
        <s v="RBAC110SVBCKBASE"/>
        <s v="RBAC110SVCLIP"/>
        <s v="RBAC19CFO"/>
        <s v="RBAC1MI"/>
        <s v="RBAC1MMI"/>
        <s v="RBAC6MI"/>
        <s v="RBACDIM010ADPT"/>
        <s v="RBACDIMDIVA010"/>
        <s v="RBACRGB1MI"/>
        <s v="RBACRGB4MJ"/>
        <s v="RBACRGB8MI"/>
        <s v="RBADDJUMP"/>
        <s v="RBADDJUMPFB"/>
        <s v="RBADDJUMPFB30"/>
        <s v="RBADDJUMPMB"/>
        <s v="RBADDTCONNECT"/>
        <s v="RBBL39M"/>
        <s v="RBCNCT1010JUMP4"/>
        <s v="RBCNCT1010S1S1"/>
        <s v="RBCNCT1010V1S1"/>
        <s v="RBCNCT1110JUMP9"/>
        <s v="RBCNCT1110S1S9"/>
        <s v="RBCNCT1110V1S9"/>
        <s v="RBCNCT810JUMP4"/>
        <s v="RBCNCT810S1S1"/>
        <s v="RBCNCT810V1S1"/>
        <s v="RBHIACCAP"/>
        <s v="RBHIACMNT"/>
        <s v="RBMC9010144.9R"/>
        <s v="RBMNTSIL"/>
        <s v="RBMNTSILV"/>
        <s v="RBMNTSILXL"/>
        <s v="RBPKPRGBVV1"/>
        <s v="RBPKPRGBVV4"/>
        <s v="RBPLVV1"/>
        <s v="RBPLVV4"/>
        <s v="RBVDMODULE"/>
        <s v="RFINTERFACE4CH"/>
        <s v="RFREMOTERGBV4Z"/>
        <s v="RFREMOTEVV4Z"/>
        <s v="RFVIFICONVERT"/>
        <s v="SC1TRIMKIT"/>
        <s v="SUSPKITLPSVBLK9"/>
        <s v="SUSPKITLPSVPOA"/>
        <s v="SUSPKITLPSVSILV9"/>
        <s v="SUSPKITLPSVVHT9"/>
        <s v="SUSPKITLPVVBLK4"/>
        <s v="SUSPKITLPVVSILV4"/>
        <s v="SUSPKITLPVVVHT4"/>
        <s v="SYN1HO83040AL"/>
        <s v="SYNCOUPSQ"/>
        <s v="SYNHO8"/>
        <s v="SYNROUND"/>
        <s v="SYNSQUARE"/>
        <s v="TERMINALRINGLP"/>
        <s v="TILTSTAND"/>
        <s v="TILTSTANDST"/>
        <s v="TRIDIMDIVAH VHITE MLV(490 V)"/>
        <s v="TRIDIMNOVAH VHITE MLV(1100V)"/>
        <s v="VVDIMMOD"/>
        <s v="VALLPLUG"/>
        <s v="XDRVVDALIDIM1490"/>
        <s v="XMINI1430RGBV6919REMOTE"/>
        <s v="CHCAPAS1"/>
        <s v="CHCAPAS10"/>
        <s v="CHMNTAS1"/>
        <s v="DALIDRV14100V"/>
        <s v="FLEXDC.40.1869A.14.60"/>
        <s v="FLEXDC.40.30.14.44"/>
        <s v="FLEXDC.40.B.14.30"/>
        <s v="FLEXDC.40.RGB.14.88"/>
        <s v="NL90SVCL643.014FLEX"/>
        <s v="NLCH"/>
        <s v="NLHI641430"/>
        <s v="NODEF1.9"/>
        <s v="RB0SCCL691.1B"/>
        <s v="RB90SVCL108.830"/>
        <s v="RB90SVCL693.030"/>
        <s v="RBHI64141.930"/>
        <s v="RBSP146.014"/>
        <n v="18000344"/>
        <s v="ACHEPLGH00H3HBR01H1"/>
        <s v="KPH3MINH90KHG1"/>
        <s v="KPHAPEXH69KHG1B"/>
        <s v="KPHAPEXHASVHG3B"/>
        <s v="KPHBOX400H41KH1B3"/>
        <s v="KPHBOX400H90KH1B3B"/>
        <s v="KPHBOX400H90KH3B3B"/>
        <s v="KPHBOX400H94KH1B3"/>
        <s v="KPHBOX400HDLVH1B3A"/>
        <s v="KPHBOXZACHBRCTHVHT"/>
        <s v="KPHBR01H90K1B4H409A"/>
        <s v="KPHBR01H90K4B4H409A"/>
        <s v="KPHBRB3H90KHB409HA"/>
        <s v="KPHBRB3H69KHB409HA"/>
        <s v="KPHBRE3H69KHE309HA"/>
        <s v="KPHCOLORHORHG1"/>
        <s v="KPHCOREH69KHG1B"/>
        <s v="KPHLRZ1H90KHB119HA"/>
        <s v="KPHLRZ1H90KHB149HA"/>
        <s v="KPHLRZ1H69KHB149HA"/>
        <s v="KPHLRZ1H49KHB149HA"/>
        <s v="KPHLRZ1HBLUHB149HA"/>
        <s v="KPHLRZ1HGRNHB149HA"/>
        <s v="KPHLRZ1HREDHB149HA"/>
        <s v="KPHLRZ3HBLUHB100HA"/>
        <s v="KPHLRZ3HGRNHB100HA"/>
        <s v="KPHLRZ3HREDHB100HA"/>
        <s v="KPHLRZ4H90KHB100HA"/>
        <s v="KPHLRZMH69KHL39HA"/>
        <s v="KPHLRZMH49KHL39HA"/>
        <s v="KPHLRZMHBLUHL39HA"/>
        <s v="KPHLRZMHBLUHL90HA"/>
        <s v="KPHLRZMHGRNHL90HA"/>
        <s v="KPHLRZMHTRDHL39HA"/>
        <s v="KPHLRZMHTRDHL90HA"/>
        <s v="KPHMINIH69KHG1"/>
        <s v="KPHSUP160H49KH1B1C"/>
        <s v="KPHSUP160H94KH1B1"/>
        <s v="KPHSUP1H14HHOH90KH100HA"/>
        <s v="KPHSUP1H14HHOH69KH100HA"/>
        <s v="KPHSUP1H14HHOH41KH100HA"/>
        <s v="KPHSUP1H14HSOH90KH190HA"/>
        <s v="KPHSUP1H14HSOH69KH190HA"/>
        <s v="KPHSUP1H14HSOH41KH190HA"/>
        <s v="KPHSUP1H14HSOHBLUH190HA"/>
        <s v="KPHSUP1H14HSOHGRNH190HA"/>
        <s v="KPHSUP1H14HSOHREDH190HA"/>
        <s v="KPHSUP1H14HSOHRRDH190HA"/>
        <s v="KPHSUP1H14HSOHYLVH190HA"/>
        <s v="KPHSUP119H41KH1G3"/>
        <s v="KPHSUP119H49KH1G3"/>
        <s v="KPHSUP119H69KH1G3C"/>
        <s v="KPHSUP160H49KH1G3B"/>
        <s v="KPHSUP160H69KH1G3B"/>
        <s v="KPHSUP160HASVH1L3B"/>
        <s v="KPHSUP4H14HHOH30KH300HA"/>
        <s v="KPHSUP4H14HHOH40KH300HA"/>
        <s v="KPHSUP4H14HHOH90KH300HA"/>
        <s v="KPHSUP4H14HHOH69KH300HA"/>
        <s v="KPHSUP4H14HHOH41KH300HA"/>
        <s v="KPHSUP4H14HSOH90KH100HA"/>
        <s v="KPHSUP4H14HSOH69KH100HA"/>
        <s v="KPHSUP4H14HSOH41KH100HA"/>
        <s v="KPHSUPCLRHBLUH1B9"/>
        <s v="KPHSUPMINH49KH3L1"/>
        <s v="KPHSUPMINH90KH3L1"/>
        <s v="KPHSUPMINH94KH3L1"/>
        <s v="KPHSUPMINH69KH3L1"/>
        <s v="KPHRTRZ9H018H69KH1DS"/>
        <s v="KPHRTRZ9H030H69KH1DS"/>
        <s v="KPHRTRZ9H036H69KH1DS"/>
        <s v="KPHRTRZ9H041H69KH1DS"/>
        <s v="KPHRTRZ9H048H90KH1DS"/>
        <s v="KPHRTRZ9H048H69KH1DS"/>
        <s v="KPHRTRZ9H060H90KH1DS"/>
        <s v="KPHRTRZ9H060H69KH1DS"/>
        <s v="KPHRTRZ9H064H90KH1DS"/>
        <s v="KPHRTRZ9H041H90KH1DS"/>
        <s v="KPHRTRZ9H084H90KH1DS"/>
        <s v="KPHRTRZ9H108H90KH1DS"/>
        <s v="KPHRTRZ9H108H69KH1DS"/>
        <s v="KPHRTRZ4H014H69KH1DS"/>
        <s v="KPHRTRZ4H030H69KH1DS"/>
        <s v="KPHRTRZ4H036H69KH1DS"/>
        <s v="KPHU430H14KHB100HA"/>
        <s v="KPHU430H90KHB100HA"/>
        <s v="KPHU690H14KHB100HA"/>
        <s v="KPHU690H90KHB100HA"/>
        <s v="KPHU690H94KHB100HA"/>
        <s v="KPHU690HBLUHB190HA"/>
        <s v="KPHU699H90KHB100HA"/>
        <s v="KPHU699H69KHB100HA"/>
        <s v="KPHU660HRRDHB190HB"/>
        <s v="KPHU640H40KHB100HA"/>
        <s v="KPHU640H90KHB100HA"/>
        <s v="KPHU640H94KHB100HA"/>
        <s v="KPHU64RH41KHP111HA"/>
        <s v="KPHU64RH41KHP191HA"/>
        <s v="KPHU64RH90KHP111HA"/>
        <s v="KPHU64RH69KHP111HA"/>
        <s v="KPHU490H30KHE190HA"/>
        <s v="KPHU490H90KHE190HA"/>
        <s v="KPHUMINH14KHL4H90A"/>
        <s v="KPHUMINH90KHL4H39A"/>
        <s v="KPHUMINH90KHL4H90B"/>
        <s v="KPHUMINH94KHL4H39A"/>
        <s v="KPHUMINH69KHL4H39A"/>
        <s v="KPHUMINH69KHL4H90A"/>
        <s v="KPHUMINH80KHL4H39B"/>
        <s v="KPHUMINHGRNHL4H90A"/>
        <s v="KPHUMINHTRDHL4H90A"/>
        <s v="KPHUMINE41KHL4H90A"/>
        <s v="PSHAGIH11VHVPH110 1.0A"/>
        <s v="PSHAGIHADVH11V"/>
        <s v="PSHAGIHADVH60V"/>
        <s v="PSHAGIHADVH60VHMULTIH110/144"/>
        <s v="PS0400H49VH1HAHD"/>
        <s v="PS11H100VH100H144V"/>
        <s v="PS11H180VH3HA"/>
        <s v="PS11H60VH100H144V"/>
        <s v="PS11H60VSLH100H144V"/>
        <s v="PS11HSLH19VH110H144V"/>
        <s v="PS11HSLH39VH110H144V"/>
        <s v="PS14H96VH100H144V"/>
        <s v="PS14HSLH180VH110H144V"/>
        <s v="PS14HSLH60VH110H144V"/>
        <s v="PS14HSLH96VH110H144V"/>
        <s v="KPHCOREH94KHG3B"/>
        <s v="KPHCOREHASVHG1B"/>
        <s v="KPHSUP160H14KH1G3A"/>
        <s v="KPHSUP160H14KH1L3B"/>
        <s v="KPHSUP160H49KH1L3B"/>
        <s v="KPHSUP160H90KH1L3"/>
        <s v="KPHSUPMINH14KH1B6"/>
        <s v="KPHU440H30KHE190HA"/>
        <s v="KPHU440H90KHE190HA"/>
        <s v="PS11HSLH180VH110H144V"/>
      </sharedItems>
    </cacheField>
    <cacheField name="QTY Allocated" numFmtId="0">
      <sharedItems containsString="0" containsBlank="1" containsNumber="1" containsInteger="1" minValue="-44484" maxValue="59304"/>
    </cacheField>
    <cacheField name="QTY Available" numFmtId="0">
      <sharedItems containsString="0" containsBlank="1" containsNumber="1" containsInteger="1" minValue="0" maxValue="117666665"/>
    </cacheField>
    <cacheField name="QTY Back Ordered" numFmtId="0">
      <sharedItems containsString="0" containsBlank="1" containsNumber="1" containsInteger="1" minValue="-26560" maxValue="50832"/>
    </cacheField>
    <cacheField name="QTY Returned" numFmtId="0">
      <sharedItems containsString="0" containsBlank="1" containsNumber="1" containsInteger="1" minValue="0" maxValue="0"/>
    </cacheField>
    <cacheField name="QTY Sold" numFmtId="0">
      <sharedItems containsSemiMixedTypes="0" containsString="0" containsNumber="1" containsInteger="1" minValue="-6143" maxValue="8919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14.773503124998" createdVersion="7" refreshedVersion="7" minRefreshableVersion="3" recordCount="5075" xr:uid="{EBB72A00-7450-FE45-A566-59F149053A39}">
  <cacheSource type="worksheet">
    <worksheetSource name="Table5"/>
  </cacheSource>
  <cacheFields count="14">
    <cacheField name="Item Number" numFmtId="0">
      <sharedItems count="289">
        <s v="KPHCOLORHTRHG1"/>
        <s v="KPHSUPMINH90KH3L1"/>
        <s v="KPHSUP160H69KH1B1C"/>
        <s v="KPHSUP160H69KH1G3B"/>
        <s v="KPHSUP160H90KH1G3B"/>
        <s v="KPHSUP160H90KH1B1C"/>
        <s v="KPHSUPCLRHTRDH1B9B"/>
        <s v="KPHU640H69KHB190HA"/>
        <s v="KPHU690H90KHB100HA"/>
        <s v="PS11H60VH100H144VHENC"/>
        <s v="PS11H60VSLH100H144V"/>
        <s v="PS11HSLH19VH110H144V"/>
        <s v="KPHRTRZ9H060H90KH1DS"/>
        <s v="KPHRTRZ4H041H90KH1DS"/>
        <s v="KPHRTRZ4H060H90KH1DS"/>
        <s v="KPHRTRZ9H084H90KH1DS"/>
        <s v="KPHU690H69KHB100HA"/>
        <s v="PS11HSLH60VH110H144V"/>
        <s v="KPHCOLORHGRHG1"/>
        <s v="KPHSUP119H69KH1L1"/>
        <s v="KPHCOLORHRRHG1"/>
        <s v="KPHU490H40KHB190HA"/>
        <s v="KPHLRZ1H49KHB119HA"/>
        <s v="KPHU640H69KHB100HA"/>
        <s v="KPHCOLORHBLHG1"/>
        <s v="KPHAPEXH90KHG1B"/>
        <s v="PS11H60VH100H144V"/>
        <s v="KPHSUP160H41KH1B1C"/>
        <s v="KPHRTRZ9H096H69KH1DS"/>
        <s v="PS11H180VH3HA"/>
        <s v="KPHU690HRRDHB100HA"/>
        <s v="KPHRTRZ9H108H69KH1DS"/>
        <s v="KPHRTRZ9H041H69KH1DS"/>
        <s v="KPHCOREH69KHG1B"/>
        <s v="KPHRTRZ9H108H90KH1DS"/>
        <s v="KPHRTRZ9H096H90KH1DS"/>
        <s v="KPHU690HREDHB100HA"/>
        <s v="PS14HSLH60VH110H144V"/>
        <s v="PS0400H190VH1HEHD"/>
        <s v="KPHU440H69KHE190HA"/>
        <s v="KPHBR01H90K4B4H409A"/>
        <s v="ACHJUMPH18H3HBR01H1"/>
        <s v="ACHEPLGH00H3HBR01H1"/>
        <s v="PS0400H190VH100H144VH1O"/>
        <s v="ACHADPTHBR01PSH01MD"/>
        <s v="KPHU640H90KHB190HA"/>
        <s v="PS11HSLH39VH110H144V"/>
        <s v="KPHSUPMINH69KH3L1"/>
        <s v="KPHSUP119H69KH1G3C"/>
        <s v="PS11H100VH100H144V"/>
        <s v="KPHU640H40KHB190HA"/>
        <s v="KPHSUP160H41KH1G3B"/>
        <s v="KPHRTRZ9H041H90KH1DS"/>
        <s v="KPHRTRZ9H036H69KH1DS"/>
        <s v="KPHRTRZ9H064H69KH1DS"/>
        <s v="PS14HSLH96VH110H144V"/>
        <s v="KPHRTRZ9H110H69KH1DS"/>
        <s v="KPHRTRZ9H114H90KH1DS"/>
        <s v="KPHRTRZ9H110H90KH1DS"/>
        <s v="KPHRTRZ9H018H90KH1DS"/>
        <s v="KPHRTRZ9H014H90KH1DS"/>
        <s v="KPHRTRZ9H030H90KH1DS"/>
        <s v="KPHRTRZ9H036H90KH1DS"/>
        <s v="KPHRTRZ9H048H90KH1DS"/>
        <s v="KPHRTRZ9H064H90KH1DS"/>
        <s v="KPHSUP160HASVH1G3B"/>
        <s v="KPHBR01H69K1B4H409A"/>
        <s v="KPHBR01H69K4B4H409A"/>
        <s v="KPHSUPMINH41KH1B6"/>
        <s v="KPHUMINE90KHL4H90A"/>
        <s v="KPHAPEXHASVHG1"/>
        <s v="KPHSUPCLRHBLUH1B9"/>
        <s v="KPHSUP119H69KH1G3"/>
        <s v="KPHSUP160H14KH1B1C"/>
        <s v="KPHRTRZ9H064H90KHG3"/>
        <s v="KPHBOX400HDLVH1B3A"/>
        <s v="KPHBOX400HDLVH3B3A"/>
        <s v="ACHEPLGH00H3HBOXZH1"/>
        <s v="KPHBOXZACHJUMPH18"/>
        <s v="KPHBR01H90K1B4H409A"/>
        <s v="ACHJUMPH36H3HBR01H1"/>
        <s v="KPHSUPMINH30KH3L1"/>
        <s v="KPHCOLORHORHG1"/>
        <s v="KPHU690H40KHB100HA"/>
        <s v="KPHU690H41KHB100HA"/>
        <s v="KPHUMINH69KHL4H90B"/>
        <s v="KPHUMINHTRDHL4H90A"/>
        <s v="KPHUMINHGRNHL4H90A"/>
        <s v="KPHSUP160HASVH1B1C"/>
        <s v="PSHAGIH11VHVPH110 1.0A"/>
        <s v="KPHU430H69KHB100HA"/>
        <s v="KPHRTRZ9H048H69KH1DS"/>
        <s v="KPHRTRZ9H014H69KH1DS"/>
        <s v="KPHU490H69KHB190HA"/>
        <s v="KPHRTRZ9H084H69KH1DS"/>
        <s v="KPHRTRZ9H060H69KH1DS"/>
        <s v="KPHRTRZ9H030H69KHG3"/>
        <s v="KPHU690HREDHB190HA"/>
        <s v="KPHSUP160H49KH1B1C"/>
        <s v="KPHU440H94KHB190HA"/>
        <s v="KPHRTRZ4H084H90KH1DS"/>
        <s v="KPHSUPCLRHYLVH1B9"/>
        <s v="KPHUMINH69KHL4H39B"/>
        <s v="KPHU490H90KHB190HA"/>
        <s v="KPHU490H49KHB190HA"/>
        <s v="KPHRTRZ4H048H90KH1DS"/>
        <s v="KPHBOX400H90KH1B3B"/>
        <s v="KPHBOX400H90KH3B3B"/>
        <s v="KPHSUP119HASVH1G3"/>
        <s v="KPHSUP160HASVH1L3B"/>
        <s v="KPHUMINE69KHL4H90A"/>
        <s v="KPHCOREH14KHG3"/>
        <s v="KPHBOXZACHJUMPH36"/>
        <s v="KPHBOXZACHEPLG"/>
        <s v="PS14H96VH100H144V"/>
        <s v="KPHRTRZ9H041H90KHG3"/>
        <s v="KPHRTRZ4H030H69KH1SS"/>
        <s v="KPHUMINHGRNHL4H39A"/>
        <s v="KPHSUPCLRHGRNH1B9"/>
        <s v="KPHUMINE41KHL4H90A"/>
        <s v="KPHU699H69KHB100HA"/>
        <s v="KPHUMINE30KHL4H90A"/>
        <s v="KPHSUP160H69KH1L3B"/>
        <s v="KPHRTRZ9H060H69KH1SS"/>
        <s v="KPHRTRZ9H041H69KH1SS"/>
        <s v="KPHRTRZ9H096H69KH1SS"/>
        <s v="PS11H190VH100H144V"/>
        <s v="KPHU690H49PHP100HA"/>
        <s v="KPHSUP160H30KH1G3B"/>
        <s v="KPHCOLORHYEHG1"/>
        <s v="KPHSUP160H69KH1B1"/>
        <s v="KPHSUPMINH14KH3L1"/>
        <s v="PS0400H49VH1HAHD"/>
        <s v="KPHRTRZ9H084H90KHG3"/>
        <s v="KPHRTRZ9H048H90KHG3"/>
        <s v="KPHRTRZ9H096H69KHG3"/>
        <s v="KPHRTRZ9H084H69KHG3"/>
        <s v="KPHRTRZ9H041H69KHG3"/>
        <s v="KPHRTRZ9H060H69KHG3"/>
        <s v="ACHLNRZH01H1HPSHRHA"/>
        <s v="ACHLNRZHHZHMHCLRHA"/>
        <s v="ACHLNRZHPSHHHKITHA"/>
        <s v="LBHLNRZHREDH04HB"/>
        <s v="LBHLNRZHREDH11HB"/>
        <s v="LBHLNRZHREDH14HB"/>
        <s v="LBHLNRZHREDH9CHB"/>
        <s v="KPHLRZ3H49KHB100HA"/>
        <s v="KPHUMINE49KHL4H90A"/>
        <s v="KPHRTRZ9H084H90KH1SS"/>
        <s v="KPHRTRZ9H048H69KH1SS"/>
        <s v="KPHRTRZ9H036H69KH1SS"/>
        <s v="KPHRTRZ9H014H69KH1SS"/>
        <s v="PSHAGIHDIMCT"/>
        <s v="KPHU690HBLUHB190HA"/>
        <s v="KPHU640H41KHB100HA"/>
        <s v="KPHUMINHBLUHL4H90A"/>
        <s v="KPHRTRZ9H036H90KHG3"/>
        <s v="KPHRTRZ4H041H90KHG3"/>
        <s v="KPHU690H30KHB100HA"/>
        <s v="KPHBOX400H41KH1B3"/>
        <s v="KPHBOX400H41KH3B3"/>
        <s v="KPHSUP119H41KH1G3"/>
        <s v="KPHUMINH69KHL4H90A"/>
        <s v="KPHCOREH49KHG1B"/>
        <s v="KPHBOX400HDLVH1B3"/>
        <s v="KPHRTRZ4H064H69KH1DS"/>
        <s v="KPHSUP160H30KH1B1C"/>
        <s v="KPHRTRZ9H114H69KH1DS"/>
        <s v="KPHU440H69KHB190HA"/>
        <s v="KPHU660HRRDHB190HA"/>
        <s v="KPHU690HBLUHB100HA"/>
        <s v="KPHSUP160H69KH1G3"/>
        <s v="KPHSUP160H90KH1L3"/>
        <s v="KPHRTRZ4H096H69KH1DS"/>
        <s v="KPHUMINE30KHL4H39A"/>
        <s v="KPHRTRZ4H114H69KH1DS"/>
        <s v="KPHSUPMINH69KH1B6"/>
        <s v="KPHU490H40KHE190HA"/>
        <s v="KPHSUPMINH41KH3L1"/>
        <s v="KPHSUPMINHASVH1B9"/>
        <s v="KPHUMINH90KHL4H90A"/>
        <s v="KPHU490H90KHE190HA"/>
        <s v="LTHR130H60KH04.3H68HA"/>
        <s v="KPHUMINHTRDHL4H39A"/>
        <s v="KPHU490H69KHE190HA"/>
        <s v="LTHR130H40KH10.0H68HA"/>
        <s v="KPHLRZ1H49KHB149HA"/>
        <s v="LTHR130H39KH10.0H10HA"/>
        <s v="KPHU640H90KHB100HA"/>
        <s v="KPHUMINH14KHL4H90A"/>
        <s v="PSHAGIHADVH11V"/>
        <s v="LTHR130H60KH10.0H68HA"/>
        <s v="KPHRTRZ9H084H69KH1SS"/>
        <s v="KPHU490H30KHE190HA"/>
        <s v="KPHAPEXH69KHG1B"/>
        <s v="KPHU699H90KHB100HA"/>
        <s v="KPHBASEHASVHG1B"/>
        <s v="KPHRTRZ4H036H90KH1SS"/>
        <s v="KPHCOREHASVHG1B"/>
        <s v="KPHSUP160H69KH1G3A"/>
        <s v="KPHRTRZ9H030H69KH1DS"/>
        <s v="KPHCOREH41KHG1"/>
        <s v="KPHAPEXH41KHG1"/>
        <s v="KPHU440H49KHB190HA"/>
        <s v="KPHU690H14KHB100HA"/>
        <s v="KPHRTRZ4H041H69KH1DS"/>
        <s v="KPHUMINH90KHL4H90B"/>
        <s v="KPHSUP119H30KH1G3"/>
        <s v="KPHRTRZ4H030H69KH1DS"/>
        <s v="KPHSUP119H90KH1G3C"/>
        <s v="KPHUMINHBLUHL4H39A"/>
        <s v="KPHU440H90KHB190HA"/>
        <s v="LTHR130H30KH10.0H10HA"/>
        <s v="KPHUMINH94KHL4H39A"/>
        <s v="KPHSUP160HASVH1B1"/>
        <s v="KPHRTRZ4H014H41KHG3"/>
        <s v="KPHRTRZ4H060H69KH1SS"/>
        <s v="KPHRTRZ4H048H69KH1DS"/>
        <s v="KPHRTRZ4H036H69KH1DS"/>
        <s v="KPHBRE3H69KHE309HA"/>
        <s v="KPHU430H90KHB100HA"/>
        <s v="KPHLRZ3HRGBHB100HA"/>
        <s v="KPHSUPMINH30KH1B6"/>
        <s v="KPHRTRZ9H041H41KH1SS"/>
        <s v="KPHRTRZ9H084H41KH1SS"/>
        <s v="KPHRTRZ9H096H41KH1SS"/>
        <s v="KPHCOREH69KHG3B"/>
        <s v="KPHU430H30KHB100HA"/>
        <s v="KPHLRZMH69KHL39HA"/>
        <s v="KPHRTRZ9H041H90KH1SS"/>
        <s v="KPHRTRZ4H048H69KH1SS"/>
        <s v="KPHLRZ1H90KHB149HA"/>
        <s v="KPHU660HRRDHB190HB"/>
        <s v="KPHU690H49KHB100HA"/>
        <s v="KPHAPEXH14KHG3"/>
        <s v="KPHBRB3H69KHB409HA"/>
        <s v="KPHU690HGRNHB100HA"/>
        <s v="KPHRTRZ9H096H90KH1SS"/>
        <s v="KPHU640H30KHB190HA"/>
        <s v="KPHRTRZ9H108H69KH1SS"/>
        <s v="KPHU440H30KHB190HA"/>
        <s v="KPHLRZMH49KHL90HA"/>
        <s v="KPHUMINE49KHL4H39A"/>
        <s v="KPHRTRZ9H096H90KHG3"/>
        <s v="KPHRTRZ9H060H90KHG3"/>
        <s v="KPHRTRZ9H064H69KHG3"/>
        <s v="KPHRTRZ9H110H69KHG3"/>
        <s v="KPHLRZMHGRNHL90HA"/>
        <s v="KPHBRB3H90KHB409HA"/>
        <s v="KPHRTRZ9H048H69KHG3"/>
        <s v="KPHRTRZ9H108H90KHG3"/>
        <s v="KPHLRZ3HGRNHB100HA"/>
        <s v="KPHRTRZ9H110H90KHG3"/>
        <s v="KPHRTRZ9H014H90KHG3"/>
        <s v="KPHRTRZ4H041H69KH1SS"/>
        <s v="KPHRTRZ9H036H69KHG3"/>
        <s v="KPHRTRZ4H014H69KH1DS"/>
        <s v="KPHLRZ3HREDHB100HA"/>
        <s v="KPHRTRZ4H084H69KH1DS"/>
        <s v="KPHRTRZ4H060H90KHG3"/>
        <s v="KPHRTRZ4H084H90KHG3"/>
        <s v="LTHR130H40KH04.8H68HA"/>
        <s v="KPHLRZ4H49KHB100HA"/>
        <s v="KPHRTRZ9H114H90KHG3"/>
        <s v="KPHRTRZ9H108H69KHG3"/>
        <s v="KPHUMINE90KHL4H39A"/>
        <s v="KPHU690HORGHB100HA"/>
        <s v="KPHRTRZ9H014H90KH1SS"/>
        <s v="KPHLRZ1HREDHB149HA"/>
        <s v="KPHSUP160H94KH1G3B"/>
        <s v="KPHU490H30KHB190HA"/>
        <s v="KPHUMINE14KHL4H90A"/>
        <s v="KPHRTRZ9H014H41KHG3"/>
        <s v="KPHLRZMHTRDHL39HA"/>
        <s v="KPHUMINH80KHL4H90B"/>
        <s v="PS11HSLH100VH110H144V"/>
        <s v="KPHRTRZ9H018H69KH1DS"/>
        <s v="KPHU430H40KHB100HA"/>
        <s v="KPHU440H90KHE190HA"/>
        <s v="KPHLRZ1HBLUHB149HA"/>
        <s v="KPHLRZ1HGRNHB149HA"/>
        <s v="KPHLRZ1H90KHB119HA"/>
        <s v="LBHLNRZHGRNH11HB"/>
        <s v="KPHLRZMH49KHL39HA"/>
        <s v="KPHLRZ1H69KHB149HA"/>
        <s v="KPHLRZ3H69KHB100HA"/>
        <s v="KPHU64RH69KHP168HA"/>
        <s v="KPHU64RH90KHP168HA"/>
        <s v="MISC PART"/>
      </sharedItems>
    </cacheField>
    <cacheField name="Document Date" numFmtId="14">
      <sharedItems containsSemiMixedTypes="0" containsNonDate="0" containsDate="1" containsString="0" minDate="2020-01-01T00:00:00" maxDate="2021-01-23T00:00:00"/>
    </cacheField>
    <cacheField name="Requested Ship Date" numFmtId="14">
      <sharedItems containsSemiMixedTypes="0" containsNonDate="0" containsDate="1" containsString="0" minDate="2020-01-01T00:00:00" maxDate="2021-03-02T00:00:00"/>
    </cacheField>
    <cacheField name="QTY" numFmtId="0">
      <sharedItems containsSemiMixedTypes="0" containsString="0" containsNumber="1" containsInteger="1" minValue="2" maxValue="76600"/>
    </cacheField>
    <cacheField name="QTY In Base U Of M" numFmtId="0">
      <sharedItems containsSemiMixedTypes="0" containsString="0" containsNumber="1" containsInteger="1" minValue="1" maxValue="600"/>
    </cacheField>
    <cacheField name="Originating Extended Cost" numFmtId="8">
      <sharedItems containsSemiMixedTypes="0" containsString="0" containsNumber="1" minValue="0" maxValue="55463.35"/>
    </cacheField>
    <cacheField name="Originating Extended Price" numFmtId="8">
      <sharedItems containsSemiMixedTypes="0" containsString="0" containsNumber="1" minValue="0" maxValue="84797.7"/>
    </cacheField>
    <cacheField name="Originating Unit Cost" numFmtId="8">
      <sharedItems containsSemiMixedTypes="0" containsString="0" containsNumber="1" minValue="0" maxValue="434.86"/>
    </cacheField>
    <cacheField name="Originating Unit Price" numFmtId="8">
      <sharedItems containsSemiMixedTypes="0" containsString="0" containsNumber="1" minValue="0" maxValue="1279"/>
    </cacheField>
    <cacheField name="Currency ID" numFmtId="0">
      <sharedItems/>
    </cacheField>
    <cacheField name="SO Qty in BUoM" numFmtId="0">
      <sharedItems containsSemiMixedTypes="0" containsString="0" containsNumber="1" containsInteger="1" minValue="2" maxValue="76600" count="440">
        <n v="3064"/>
        <n v="2298"/>
        <n v="1532"/>
        <n v="766"/>
        <n v="50"/>
        <n v="148"/>
        <n v="62"/>
        <n v="31"/>
        <n v="1840"/>
        <n v="82"/>
        <n v="2"/>
        <n v="307"/>
        <n v="3984"/>
        <n v="53"/>
        <n v="2600"/>
        <n v="2800"/>
        <n v="4"/>
        <n v="154"/>
        <n v="460"/>
        <n v="186"/>
        <n v="9192"/>
        <n v="108"/>
        <n v="57"/>
        <n v="129"/>
        <n v="99"/>
        <n v="308"/>
        <n v="368"/>
        <n v="6128"/>
        <n v="200"/>
        <n v="172"/>
        <n v="5"/>
        <n v="614"/>
        <n v="16"/>
        <n v="226"/>
        <n v="92"/>
        <n v="13482"/>
        <n v="12563"/>
        <n v="221"/>
        <n v="194"/>
        <n v="76"/>
        <n v="462"/>
        <n v="54"/>
        <n v="178"/>
        <n v="122"/>
        <n v="74"/>
        <n v="800"/>
        <n v="91"/>
        <n v="10"/>
        <n v="7"/>
        <n v="184"/>
        <n v="442"/>
        <n v="379"/>
        <n v="22"/>
        <n v="114"/>
        <n v="37"/>
        <n v="25"/>
        <n v="19"/>
        <n v="4596"/>
        <n v="120"/>
        <n v="174"/>
        <n v="123"/>
        <n v="23"/>
        <n v="250"/>
        <n v="75"/>
        <n v="112"/>
        <n v="338"/>
        <n v="150"/>
        <n v="206"/>
        <n v="78"/>
        <n v="100"/>
        <n v="295"/>
        <n v="18400"/>
        <n v="552"/>
        <n v="3100"/>
        <n v="46"/>
        <n v="69"/>
        <n v="13"/>
        <n v="13788"/>
        <n v="65"/>
        <n v="365"/>
        <n v="383"/>
        <n v="77"/>
        <n v="45960"/>
        <n v="85"/>
        <n v="103"/>
        <n v="102"/>
        <n v="138"/>
        <n v="86"/>
        <n v="920"/>
        <n v="320"/>
        <n v="56"/>
        <n v="238"/>
        <n v="111"/>
        <n v="230"/>
        <n v="197"/>
        <n v="160"/>
        <n v="80"/>
        <n v="246"/>
        <n v="613"/>
        <n v="429"/>
        <n v="8"/>
        <n v="2145"/>
        <n v="932"/>
        <n v="514"/>
        <n v="20"/>
        <n v="79"/>
        <n v="400"/>
        <n v="1226"/>
        <n v="203"/>
        <n v="356"/>
        <n v="149"/>
        <n v="97"/>
        <n v="3677"/>
        <n v="690"/>
        <n v="30"/>
        <n v="43"/>
        <n v="1275"/>
        <n v="2758"/>
        <n v="515"/>
        <n v="3500"/>
        <n v="17"/>
        <n v="259"/>
        <n v="279"/>
        <n v="2400"/>
        <n v="377"/>
        <n v="3200"/>
        <n v="11"/>
        <n v="1000"/>
        <n v="27"/>
        <n v="2452"/>
        <n v="7660"/>
        <n v="73536"/>
        <n v="106"/>
        <n v="2146"/>
        <n v="947"/>
        <n v="5606"/>
        <n v="1041"/>
        <n v="95"/>
        <n v="8108"/>
        <n v="2171"/>
        <n v="2979"/>
        <n v="63"/>
        <n v="137"/>
        <n v="14"/>
        <n v="21448"/>
        <n v="161"/>
        <n v="118"/>
        <n v="829"/>
        <n v="2170"/>
        <n v="42"/>
        <n v="1600"/>
        <n v="4000"/>
        <n v="1839"/>
        <n v="239"/>
        <n v="39"/>
        <n v="83"/>
        <n v="300"/>
        <n v="157"/>
        <n v="126"/>
        <n v="2605"/>
        <n v="350"/>
        <n v="68"/>
        <n v="181"/>
        <n v="134"/>
        <n v="3830"/>
        <n v="89"/>
        <n v="1050"/>
        <n v="7700"/>
        <n v="33"/>
        <n v="2084"/>
        <n v="3678"/>
        <n v="297"/>
        <n v="2207"/>
        <n v="36"/>
        <n v="960"/>
        <n v="11490"/>
        <n v="15320"/>
        <n v="24512"/>
        <n v="28"/>
        <n v="12256"/>
        <n v="115"/>
        <n v="276"/>
        <n v="40"/>
        <n v="524"/>
        <n v="491"/>
        <n v="426"/>
        <n v="222"/>
        <n v="640"/>
        <n v="255"/>
        <n v="600"/>
        <n v="3218"/>
        <n v="93"/>
        <n v="393"/>
        <n v="280"/>
        <n v="528"/>
        <n v="59"/>
        <n v="785"/>
        <n v="5362"/>
        <n v="1609"/>
        <n v="204"/>
        <n v="192"/>
        <n v="94"/>
        <n v="71"/>
        <n v="5210"/>
        <n v="1750"/>
        <n v="1494"/>
        <n v="1108"/>
        <n v="12678"/>
        <n v="468"/>
        <n v="166"/>
        <n v="232"/>
        <n v="152"/>
        <n v="396"/>
        <n v="359"/>
        <n v="3605"/>
        <n v="252"/>
        <n v="1250"/>
        <n v="348"/>
        <n v="240"/>
        <n v="371"/>
        <n v="2942"/>
        <n v="301"/>
        <n v="423"/>
        <n v="644"/>
        <n v="48"/>
        <n v="3680"/>
        <n v="576"/>
        <n v="9500"/>
        <n v="296"/>
        <n v="589"/>
        <n v="60"/>
        <n v="7360"/>
        <n v="177"/>
        <n v="4600"/>
        <n v="6200"/>
        <n v="2500"/>
        <n v="146"/>
        <n v="1300"/>
        <n v="691"/>
        <n v="984"/>
        <n v="659"/>
        <n v="385"/>
        <n v="190"/>
        <n v="11100"/>
        <n v="1379"/>
        <n v="1563"/>
        <n v="187"/>
        <n v="3000"/>
        <n v="37688"/>
        <n v="15400"/>
        <n v="55"/>
        <n v="10724"/>
        <n v="6894"/>
        <n v="117"/>
        <n v="34"/>
        <n v="130"/>
        <n v="9499"/>
        <n v="22980"/>
        <n v="1073"/>
        <n v="215"/>
        <n v="131"/>
        <n v="1686"/>
        <n v="1900"/>
        <n v="38"/>
        <n v="26"/>
        <n v="9200"/>
        <n v="5516"/>
        <n v="289"/>
        <n v="6742"/>
        <n v="2332"/>
        <n v="495"/>
        <n v="15245"/>
        <n v="635"/>
        <n v="440"/>
        <n v="258"/>
        <n v="262"/>
        <n v="1125"/>
        <n v="2081"/>
        <n v="218"/>
        <n v="66"/>
        <n v="1724"/>
        <n v="273"/>
        <n v="304"/>
        <n v="15500"/>
        <n v="5400"/>
        <n v="36768"/>
        <n v="380"/>
        <n v="420"/>
        <n v="285"/>
        <n v="632"/>
        <n v="826"/>
        <n v="4137"/>
        <n v="145"/>
        <n v="3372"/>
        <n v="1392"/>
        <n v="529"/>
        <n v="1753"/>
        <n v="224"/>
        <n v="1149"/>
        <n v="235"/>
        <n v="500"/>
        <n v="750"/>
        <n v="73"/>
        <n v="169"/>
        <n v="141"/>
        <n v="125"/>
        <n v="472"/>
        <n v="1024"/>
        <n v="313"/>
        <n v="4290"/>
        <n v="1966"/>
        <n v="2367"/>
        <n v="5292"/>
        <n v="700"/>
        <n v="760"/>
        <n v="2000"/>
        <n v="345"/>
        <n v="2200"/>
        <n v="155"/>
        <n v="12600"/>
        <n v="2160"/>
        <n v="84"/>
        <n v="132"/>
        <n v="1950"/>
        <n v="183"/>
        <n v="175"/>
        <n v="311"/>
        <n v="3180"/>
        <n v="2528"/>
        <n v="330"/>
        <n v="8274"/>
        <n v="1359"/>
        <n v="267"/>
        <n v="4773"/>
        <n v="394"/>
        <n v="270"/>
        <n v="1200"/>
        <n v="158"/>
        <n v="88"/>
        <n v="1287"/>
        <n v="1104"/>
        <n v="1090"/>
        <n v="494"/>
        <n v="261"/>
        <n v="298"/>
        <n v="1400"/>
        <n v="616"/>
        <n v="233"/>
        <n v="730"/>
        <n v="2069"/>
        <n v="11644"/>
        <n v="3700"/>
        <n v="51"/>
        <n v="583"/>
        <n v="135"/>
        <n v="4903"/>
        <n v="30640"/>
        <n v="344"/>
        <n v="3095"/>
        <n v="660"/>
        <n v="1480"/>
        <n v="4010"/>
        <n v="8822"/>
        <n v="1781"/>
        <n v="6160"/>
        <n v="3371"/>
        <n v="3800"/>
        <n v="13176"/>
        <n v="209"/>
        <n v="2158"/>
        <n v="497"/>
        <n v="621"/>
        <n v="171"/>
        <n v="1513"/>
        <n v="256"/>
        <n v="8057"/>
        <n v="596"/>
        <n v="227"/>
        <n v="981"/>
        <n v="9958"/>
        <n v="466"/>
        <n v="6435"/>
        <n v="247"/>
        <n v="736"/>
        <n v="2098"/>
        <n v="1019"/>
        <n v="6809"/>
        <n v="744"/>
        <n v="143"/>
        <n v="1467"/>
        <n v="25432"/>
        <n v="454"/>
        <n v="109"/>
        <n v="14401"/>
        <n v="475"/>
        <n v="828"/>
        <n v="5822"/>
        <n v="773"/>
        <n v="7048"/>
        <n v="4750"/>
        <n v="163"/>
        <n v="321"/>
        <n v="22827"/>
        <n v="433"/>
        <n v="3526"/>
        <n v="6885"/>
        <n v="638"/>
        <n v="282"/>
        <n v="316"/>
        <n v="76600"/>
        <n v="4840"/>
        <n v="1264"/>
        <n v="413"/>
        <n v="698"/>
        <n v="325"/>
        <n v="1254"/>
        <n v="310"/>
        <n v="439"/>
        <n v="2159"/>
        <n v="241"/>
        <n v="2044"/>
        <n v="1142"/>
        <n v="18384"/>
        <n v="1027"/>
        <n v="676"/>
        <n v="498"/>
        <n v="27576"/>
        <n v="9928"/>
        <n v="4780"/>
        <n v="2176"/>
        <n v="67715"/>
        <n v="563"/>
        <n v="431"/>
        <n v="201"/>
        <n v="164"/>
        <n v="387"/>
        <n v="220"/>
        <n v="7201"/>
        <n v="8000"/>
        <n v="3907"/>
      </sharedItems>
    </cacheField>
    <cacheField name="Week Number" numFmtId="0">
      <sharedItems containsSemiMixedTypes="0" containsString="0" containsNumber="1" containsInteger="1" minValue="1" maxValue="55" count="5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</sharedItems>
    </cacheField>
    <cacheField name="Conversion Factor" numFmtId="0">
      <sharedItems containsSemiMixedTypes="0" containsString="0" containsNumber="1" containsInteger="1" minValue="1" maxValue="1"/>
    </cacheField>
    <cacheField name="SO Total in USD" numFmtId="8">
      <sharedItems containsSemiMixedTypes="0" containsString="0" containsNumber="1" minValue="0" maxValue="84797.7" count="1251">
        <n v="4092.8"/>
        <n v="2398.13"/>
        <n v="4220.7"/>
        <n v="2558"/>
        <n v="1982.45"/>
        <n v="1055.18"/>
        <n v="895.3"/>
        <n v="1309.7"/>
        <n v="2946.82"/>
        <n v="972.04"/>
        <n v="821.12"/>
        <n v="657.41"/>
        <n v="959.25"/>
        <n v="1128.08"/>
        <n v="2916.12"/>
        <n v="122.02"/>
        <n v="35.81"/>
        <n v="716.24"/>
        <n v="6251.75"/>
        <n v="78.28"/>
        <n v="2251.04"/>
        <n v="4374.18"/>
        <n v="4169.54"/>
        <n v="358.12"/>
        <n v="69.069999999999993"/>
        <n v="121.51"/>
        <n v="34.53"/>
        <n v="422.07"/>
        <n v="278.57"/>
        <n v="71.62"/>
        <n v="6522.9"/>
        <n v="161.15"/>
        <n v="2609.16"/>
        <n v="85.18"/>
        <n v="211.04"/>
        <n v="193.39"/>
        <n v="122.78"/>
        <n v="147.34"/>
        <n v="6753.12"/>
        <n v="8185.6"/>
        <n v="3581.2"/>
        <n v="14580.6"/>
        <n v="95.93"/>
        <n v="300.82"/>
        <n v="115.11"/>
        <n v="844.14"/>
        <n v="5116"/>
        <n v="639.5"/>
        <n v="338.42"/>
        <n v="104.88"/>
        <n v="191.85"/>
        <n v="1388.99"/>
        <n v="818.56"/>
        <n v="3752.59"/>
        <n v="1099.94"/>
        <n v="19133.84"/>
        <n v="17095.11"/>
        <n v="331.52"/>
        <n v="290.08"/>
        <n v="107.44"/>
        <n v="1463.18"/>
        <n v="1279"/>
        <n v="112.81"/>
        <n v="1918.5"/>
        <n v="652.29"/>
        <n v="80.58"/>
        <n v="267.06"/>
        <n v="181.87"/>
        <n v="110.51"/>
        <n v="44.13"/>
        <n v="135.83000000000001"/>
        <n v="13.81"/>
        <n v="306.95999999999998"/>
        <n v="276.26"/>
        <n v="773.54"/>
        <n v="209.76"/>
        <n v="568.64"/>
        <n v="42.97"/>
        <n v="230.22"/>
        <n v="170.36"/>
        <n v="859.49"/>
        <n v="194.92"/>
        <n v="112.55"/>
        <n v="53.72"/>
        <n v="43.49"/>
        <n v="153.47999999999999"/>
        <n v="0"/>
        <n v="7162.4"/>
        <n v="6139.2"/>
        <n v="73.67"/>
        <n v="179.57"/>
        <n v="260.14999999999998"/>
        <n v="168.83"/>
        <n v="40.29"/>
        <n v="30.7"/>
        <n v="33.25"/>
        <n v="435.12"/>
        <n v="82.88"/>
        <n v="143.25"/>
        <n v="3837"/>
        <n v="450.21"/>
        <n v="173.94"/>
        <n v="179.06"/>
        <n v="61.39"/>
        <n v="4174.66"/>
        <n v="1350.62"/>
        <n v="590.9"/>
        <n v="165.76"/>
        <n v="214.87"/>
        <n v="359.91"/>
        <n v="182.26"/>
        <n v="149.63999999999999"/>
        <n v="44.77"/>
        <n v="537.17999999999995"/>
        <n v="92.09"/>
        <n v="17189.759999999998"/>
        <n v="1227.8399999999999"/>
        <n v="2685.9"/>
        <n v="29161.200000000001"/>
        <n v="13813.2"/>
        <n v="4860.2"/>
        <n v="1974.78"/>
        <n v="566.85"/>
        <n v="2563.5"/>
        <n v="801.58"/>
        <n v="1695.57"/>
        <n v="2957.75"/>
        <n v="747.65"/>
        <n v="21870.9"/>
        <n v="1603.87"/>
        <n v="1611.54"/>
        <n v="294.17"/>
        <n v="373.47"/>
        <n v="905.53"/>
        <n v="493.69"/>
        <n v="890.18"/>
        <n v="987.39"/>
        <n v="1412.02"/>
        <n v="96.69"/>
        <n v="6696.84"/>
        <n v="572.99"/>
        <n v="562.76"/>
        <n v="127.9"/>
        <n v="736.7"/>
        <n v="102.32"/>
        <n v="40288.5"/>
        <n v="3024.84"/>
        <n v="1250.8599999999999"/>
        <n v="647.16999999999996"/>
        <n v="469.39"/>
        <n v="154.25"/>
        <n v="188.01"/>
        <n v="7290.3"/>
        <n v="1876.29"/>
        <n v="1634.56"/>
        <n v="1877.57"/>
        <n v="1231.68"/>
        <n v="4224.54"/>
        <n v="150.41"/>
        <n v="2877.75"/>
        <n v="5627.6"/>
        <n v="337.66"/>
        <n v="1534.8"/>
        <n v="654.85"/>
        <n v="1790.6"/>
        <n v="486.02"/>
        <n v="109.99"/>
        <n v="882.51"/>
        <n v="1314.81"/>
        <n v="416.95"/>
        <n v="833.91"/>
        <n v="128.91999999999999"/>
        <n v="356.84"/>
        <n v="257.08"/>
        <n v="12.13"/>
        <n v="5.88"/>
        <n v="1933.85"/>
        <n v="767.4"/>
        <n v="671.48"/>
        <n v="900.42"/>
        <n v="217.43"/>
        <n v="236.62"/>
        <n v="223.83"/>
        <n v="2148.7199999999998"/>
        <n v="5.37"/>
        <n v="133.02000000000001"/>
        <n v="479.63"/>
        <n v="613.91999999999996"/>
        <n v="409.28"/>
        <n v="40.93"/>
        <n v="644.62"/>
        <n v="2900.77"/>
        <n v="1399.74"/>
        <n v="429.74"/>
        <n v="771.24"/>
        <n v="34.92"/>
        <n v="66.510000000000005"/>
        <n v="19.190000000000001"/>
        <n v="117.41"/>
        <n v="690.66"/>
        <n v="383.7"/>
        <n v="1023.2"/>
        <n v="3453.3"/>
        <n v="460.44"/>
        <n v="1688.28"/>
        <n v="194.15"/>
        <n v="38.979999999999997"/>
        <n v="534.11"/>
        <n v="223.31"/>
        <n v="3376.56"/>
        <n v="776.99"/>
        <n v="863.33"/>
        <n v="511.6"/>
        <n v="1780.37"/>
        <n v="845.68"/>
        <n v="250.68"/>
        <n v="5852.7"/>
        <n v="543.58000000000004"/>
        <n v="5371.8"/>
        <n v="1406.9"/>
        <n v="3223.08"/>
        <n v="10743.6"/>
        <n v="3867.7"/>
        <n v="12508.62"/>
        <n v="2046.4"/>
        <n v="2701.25"/>
        <n v="2087.33"/>
        <n v="94.13"/>
        <n v="37.35"/>
        <n v="601.13"/>
        <n v="2762.64"/>
        <n v="245.57"/>
        <n v="266.02999999999997"/>
        <n v="2816.36"/>
        <n v="1547.59"/>
        <n v="177.27"/>
        <n v="204.64"/>
        <n v="506.48"/>
        <n v="1125.52"/>
        <n v="4420.22"/>
        <n v="1964.54"/>
        <n v="2110.35"/>
        <n v="1294.3499999999999"/>
        <n v="410.56"/>
        <n v="635.66"/>
        <n v="103.6"/>
        <n v="1107.93"/>
        <n v="389.07"/>
        <n v="581.95000000000005"/>
        <n v="303.89"/>
        <n v="12662.1"/>
        <n v="566.34"/>
        <n v="1074.3599999999999"/>
        <n v="1972.22"/>
        <n v="2570.79"/>
        <n v="76.739999999999995"/>
        <n v="16.12"/>
        <n v="1458.06"/>
        <n v="817.28"/>
        <n v="39.14"/>
        <n v="3847.23"/>
        <n v="1726.65"/>
        <n v="575.54999999999995"/>
        <n v="6075.25"/>
        <n v="64461.599999999999"/>
        <n v="131.47999999999999"/>
        <n v="74.44"/>
        <n v="51.16"/>
        <n v="706.01"/>
        <n v="5013.68"/>
        <n v="1662.7"/>
        <n v="2134.14"/>
        <n v="11696.46"/>
        <n v="762.28"/>
        <n v="78.98"/>
        <n v="825.02"/>
        <n v="118.95"/>
        <n v="10152.700000000001"/>
        <n v="3443.45"/>
        <n v="24.56"/>
        <n v="2735.01"/>
        <n v="6625.22"/>
        <n v="1678.05"/>
        <n v="2731.94"/>
        <n v="218.71"/>
        <n v="226.51"/>
        <n v="190.57"/>
        <n v="241.73"/>
        <n v="235.34"/>
        <n v="626.71"/>
        <n v="207.2"/>
        <n v="29.55"/>
        <n v="84.41"/>
        <n v="24.17"/>
        <n v="2455.6799999999998"/>
        <n v="19696.599999999999"/>
        <n v="253.24"/>
        <n v="1215.05"/>
        <n v="2404.52"/>
        <n v="38.369999999999997"/>
        <n v="28.14"/>
        <n v="33.89"/>
        <n v="40.42"/>
        <n v="58.83"/>
        <n v="333.05"/>
        <n v="114.34"/>
        <n v="391.89"/>
        <n v="589.36"/>
        <n v="102.42"/>
        <n v="1245.49"/>
        <n v="4346.55"/>
        <n v="171.39"/>
        <n v="1468.29"/>
        <n v="189.29"/>
        <n v="608.79999999999995"/>
        <n v="588.34"/>
        <n v="997.62"/>
        <n v="81.34"/>
        <n v="49.88"/>
        <n v="72.52"/>
        <n v="2430.1"/>
        <n v="4796.25"/>
        <n v="151.94999999999999"/>
        <n v="9592.5"/>
        <n v="478.86"/>
        <n v="291.61"/>
        <n v="607.53"/>
        <n v="281.38"/>
        <n v="1905.71"/>
        <n v="101.68"/>
        <n v="580.15"/>
        <n v="134.30000000000001"/>
        <n v="7.16"/>
        <n v="8.08"/>
        <n v="287.77999999999997"/>
        <n v="234.82"/>
        <n v="1432.48"/>
        <n v="139.86000000000001"/>
        <n v="182.64"/>
        <n v="3683.52"/>
        <n v="201.44"/>
        <n v="3587.6"/>
        <n v="10232"/>
        <n v="1151.0999999999999"/>
        <n v="12278.4"/>
        <n v="11511"/>
        <n v="184.18"/>
        <n v="97.2"/>
        <n v="101.3"/>
        <n v="271.66000000000003"/>
        <n v="415.68"/>
        <n v="285.22000000000003"/>
        <n v="333.82"/>
        <n v="1481.08"/>
        <n v="365.79"/>
        <n v="199.52"/>
        <n v="200.29"/>
        <n v="243.01"/>
        <n v="735.43"/>
        <n v="4604.3999999999996"/>
        <n v="4476.5"/>
        <n v="152.46"/>
        <n v="351.73"/>
        <n v="2225.46"/>
        <n v="56.4"/>
        <n v="138.13"/>
        <n v="4696.49"/>
        <n v="524.39"/>
        <n v="2353.36"/>
        <n v="3849.79"/>
        <n v="1995.24"/>
        <n v="4450.92"/>
        <n v="1038.55"/>
        <n v="623.13"/>
        <n v="286.5"/>
        <n v="322.31"/>
        <n v="6.06"/>
        <n v="8.83"/>
        <n v="56.28"/>
        <n v="85.69"/>
        <n v="10129.68"/>
        <n v="4834.62"/>
        <n v="1408.18"/>
        <n v="549.97"/>
        <n v="5628.88"/>
        <n v="4903.6899999999996"/>
        <n v="3269.12"/>
        <n v="938.79"/>
        <n v="46.81"/>
        <n v="305.73"/>
        <n v="37.450000000000003"/>
        <n v="162.08000000000001"/>
        <n v="55.51"/>
        <n v="1984.47"/>
        <n v="334.16"/>
        <n v="99.76"/>
        <n v="452.77"/>
        <n v="48.35"/>
        <n v="119.71"/>
        <n v="94.39"/>
        <n v="13429.5"/>
        <n v="9208.7999999999993"/>
        <n v="47962.5"/>
        <n v="14069"/>
        <n v="63438.400000000001"/>
        <n v="19824.5"/>
        <n v="172.67"/>
        <n v="1498.99"/>
        <n v="980.74"/>
        <n v="299.29000000000002"/>
        <n v="183.15"/>
        <n v="69.58"/>
        <n v="97.59"/>
        <n v="136.21"/>
        <n v="32.229999999999997"/>
        <n v="46.04"/>
        <n v="16882.8"/>
        <n v="8441.4"/>
        <n v="5947.35"/>
        <n v="30696"/>
        <n v="8953"/>
        <n v="1944.08"/>
        <n v="1483.64"/>
        <n v="111.27"/>
        <n v="439.98"/>
        <n v="370.91"/>
        <n v="1342.95"/>
        <n v="2.69"/>
        <n v="470.67"/>
        <n v="1906.99"/>
        <n v="824.96"/>
        <n v="329.98"/>
        <n v="69.83"/>
        <n v="787.35"/>
        <n v="3261.45"/>
        <n v="966.92"/>
        <n v="58.32"/>
        <n v="327.42"/>
        <n v="1105.06"/>
        <n v="353"/>
        <n v="746.68"/>
        <n v="248.64"/>
        <n v="8039.28"/>
        <n v="154.44"/>
        <n v="3366.33"/>
        <n v="1637.12"/>
        <n v="220.24"/>
        <n v="201.7"/>
        <n v="26.86"/>
        <n v="838"/>
        <n v="55.25"/>
        <n v="4351.16"/>
        <n v="67.150000000000006"/>
        <n v="120.23"/>
        <n v="257.85000000000002"/>
        <n v="805.77"/>
        <n v="347.89"/>
        <n v="1841.76"/>
        <n v="1145.98"/>
        <n v="1800.83"/>
        <n v="480.9"/>
        <n v="255.8"/>
        <n v="326.14999999999998"/>
        <n v="934.69"/>
        <n v="548.69000000000005"/>
        <n v="4642.7700000000004"/>
        <n v="970.76"/>
        <n v="202.59"/>
        <n v="791.96"/>
        <n v="11894.7"/>
        <n v="86.97"/>
        <n v="320.77"/>
        <n v="51.48"/>
        <n v="36.54"/>
        <n v="87.48"/>
        <n v="174.58"/>
        <n v="3601.66"/>
        <n v="518"/>
        <n v="10871.5"/>
        <n v="6267.1"/>
        <n v="1477.25"/>
        <n v="15092.2"/>
        <n v="1304.58"/>
        <n v="2174.3000000000002"/>
        <n v="27.63"/>
        <n v="59.86"/>
        <n v="133.53"/>
        <n v="544.85"/>
        <n v="306.19"/>
        <n v="183.86"/>
        <n v="118.18"/>
        <n v="124.32"/>
        <n v="140.43"/>
        <n v="105.9"/>
        <n v="2589.98"/>
        <n v="1941.52"/>
        <n v="225.1"/>
        <n v="25.07"/>
        <n v="6.52"/>
        <n v="13.43"/>
        <n v="52.44"/>
        <n v="2417.31"/>
        <n v="126.62"/>
        <n v="625.42999999999995"/>
        <n v="10654.07"/>
        <n v="2302.1999999999998"/>
        <n v="310.8"/>
        <n v="3651.55"/>
        <n v="381.14"/>
        <n v="19.440000000000001"/>
        <n v="1184.67"/>
        <n v="1387.08"/>
        <n v="15875.59"/>
        <n v="741.18"/>
        <n v="260.72000000000003"/>
        <n v="1391.55"/>
        <n v="3038.9"/>
        <n v="498.02"/>
        <n v="590.51"/>
        <n v="527.33000000000004"/>
        <n v="385.24"/>
        <n v="4008.9"/>
        <n v="13.3"/>
        <n v="593.97"/>
        <n v="18.420000000000002"/>
        <n v="718.29"/>
        <n v="7222.77"/>
        <n v="147.09"/>
        <n v="251.71"/>
        <n v="1887.8"/>
        <n v="94.65"/>
        <n v="1096.23"/>
        <n v="2824.03"/>
        <n v="529.51"/>
        <n v="2096.54"/>
        <n v="1319.93"/>
        <n v="665.08"/>
        <n v="522.6"/>
        <n v="64.459999999999994"/>
        <n v="41.44"/>
        <n v="742.84"/>
        <n v="2813.8"/>
        <n v="831.35"/>
        <n v="3775.61"/>
        <n v="5064.84"/>
        <n v="288.29000000000002"/>
        <n v="99.38"/>
        <n v="26475.3"/>
        <n v="31309.919999999998"/>
        <n v="869.72"/>
        <n v="140.69"/>
        <n v="84.73"/>
        <n v="4297.4399999999996"/>
        <n v="491.14"/>
        <n v="71.37"/>
        <n v="145.04"/>
        <n v="98.23"/>
        <n v="5832.24"/>
        <n v="1089.71"/>
        <n v="773.8"/>
        <n v="815.36"/>
        <n v="56276"/>
        <n v="283.87"/>
        <n v="7674"/>
        <n v="7367.04"/>
        <n v="386.77"/>
        <n v="74.180000000000007"/>
        <n v="492.67"/>
        <n v="164.99"/>
        <n v="447.65"/>
        <n v="3437.95"/>
        <n v="3197.5"/>
        <n v="12150.5"/>
        <n v="158.85"/>
        <n v="296.22000000000003"/>
        <n v="533.22"/>
        <n v="249.41"/>
        <n v="3069.6"/>
        <n v="374.75"/>
        <n v="434.86"/>
        <n v="5402.5"/>
        <n v="16.88"/>
        <n v="1119.1300000000001"/>
        <n v="1473.41"/>
        <n v="292.64"/>
        <n v="368.35"/>
        <n v="6331.05"/>
        <n v="11664.48"/>
        <n v="98.59"/>
        <n v="394.37"/>
        <n v="264.75"/>
        <n v="6714.75"/>
        <n v="631.83000000000004"/>
        <n v="18.989999999999998"/>
        <n v="9.2100000000000009"/>
        <n v="51.8"/>
        <n v="941.34"/>
        <n v="1133.19"/>
        <n v="694.5"/>
        <n v="1247.03"/>
        <n v="6384.77"/>
        <n v="7182.86"/>
        <n v="1038.29"/>
        <n v="1970.68"/>
        <n v="632.47"/>
        <n v="29.16"/>
        <n v="770.47"/>
        <n v="4655.5600000000004"/>
        <n v="221.01"/>
        <n v="285.47000000000003"/>
        <n v="3130.99"/>
        <n v="280.87"/>
        <n v="5801.54"/>
        <n v="1522.01"/>
        <n v="1596.19"/>
        <n v="1358.3"/>
        <n v="62926.8"/>
        <n v="22382.5"/>
        <n v="1208.6600000000001"/>
        <n v="457.88"/>
        <n v="667.64"/>
        <n v="2210.11"/>
        <n v="420.97"/>
        <n v="14772.45"/>
        <n v="25.58"/>
        <n v="9323.91"/>
        <n v="3165.53"/>
        <n v="174.97"/>
        <n v="67.53"/>
        <n v="225.62"/>
        <n v="2463.35"/>
        <n v="759.73"/>
        <n v="21.49"/>
        <n v="20.72"/>
        <n v="163.71"/>
        <n v="2291.9699999999998"/>
        <n v="388.3"/>
        <n v="12846.28"/>
        <n v="39649"/>
        <n v="21103.5"/>
        <n v="11191.25"/>
        <n v="343.8"/>
        <n v="376.03"/>
        <n v="162.82"/>
        <n v="182.13"/>
        <n v="4051.87"/>
        <n v="147.85"/>
        <n v="191.21"/>
        <n v="163.07"/>
        <n v="274.99"/>
        <n v="102.99"/>
        <n v="22.51"/>
        <n v="11280.78"/>
        <n v="649.22"/>
        <n v="1524.57"/>
        <n v="199.27"/>
        <n v="1849.31"/>
        <n v="619.67999999999995"/>
        <n v="19090.990000000002"/>
        <n v="1006.06"/>
        <n v="4635.1000000000004"/>
        <n v="48.6"/>
        <n v="2532.42"/>
        <n v="80.83"/>
        <n v="88.25"/>
        <n v="1743.05"/>
        <n v="534.62"/>
        <n v="277.54000000000002"/>
        <n v="294.68"/>
        <n v="1701.07"/>
        <n v="79.81"/>
        <n v="7.98"/>
        <n v="1689.82"/>
        <n v="4168.5200000000004"/>
        <n v="942.62"/>
        <n v="1363.41"/>
        <n v="1388.56"/>
        <n v="117.67"/>
        <n v="1588.52"/>
        <n v="2238.25"/>
        <n v="1093.55"/>
        <n v="326.91000000000003"/>
        <n v="1827.05"/>
        <n v="2667.99"/>
        <n v="208.86"/>
        <n v="37.6"/>
        <n v="57.56"/>
        <n v="99"/>
        <n v="3315.17"/>
        <n v="2446.09"/>
        <n v="268.58999999999997"/>
        <n v="10359.9"/>
        <n v="546.39"/>
        <n v="8594.8799999999992"/>
        <n v="93.62"/>
        <n v="10.74"/>
        <n v="86.33"/>
        <n v="262.2"/>
        <n v="729.03"/>
        <n v="6446.16"/>
        <n v="46.62"/>
        <n v="481.16"/>
        <n v="9576.51"/>
        <n v="19185"/>
        <n v="920.88"/>
        <n v="319.75"/>
        <n v="141.19999999999999"/>
        <n v="51.03"/>
        <n v="7833.88"/>
        <n v="32230.799999999999"/>
        <n v="15348"/>
        <n v="142.74"/>
        <n v="2327.7800000000002"/>
        <n v="7612.61"/>
        <n v="1692.12"/>
        <n v="428.21"/>
        <n v="1264.68"/>
        <n v="27.88"/>
        <n v="121.76"/>
        <n v="114.47"/>
        <n v="12534.2"/>
        <n v="566.6"/>
        <n v="2083.4899999999998"/>
        <n v="2321.39"/>
        <n v="996.02"/>
        <n v="192.62"/>
        <n v="399.05"/>
        <n v="1240.8900000000001"/>
        <n v="380.63"/>
        <n v="514.16"/>
        <n v="182.71"/>
        <n v="5352.62"/>
        <n v="216.41"/>
        <n v="332.54"/>
        <n v="6893.81"/>
        <n v="3135.6"/>
        <n v="25.52"/>
        <n v="419.19"/>
        <n v="2194.7600000000002"/>
        <n v="1064.1300000000001"/>
        <n v="798.1"/>
        <n v="1753.97"/>
        <n v="2332.9"/>
        <n v="1811.06"/>
        <n v="260.92"/>
        <n v="336.12"/>
        <n v="699.87"/>
        <n v="1103.1400000000001"/>
        <n v="1330.16"/>
        <n v="892.1"/>
        <n v="352.24"/>
        <n v="105.39"/>
        <n v="495.49"/>
        <n v="500.35"/>
        <n v="219.99"/>
        <n v="5218.32"/>
        <n v="3990.48"/>
        <n v="633.11"/>
        <n v="228.69"/>
        <n v="871.77"/>
        <n v="1323.77"/>
        <n v="108.2"/>
        <n v="3889.18"/>
        <n v="1539.92"/>
        <n v="7386.23"/>
        <n v="211.8"/>
        <n v="186.48"/>
        <n v="1553.99"/>
        <n v="402.89"/>
        <n v="462.74"/>
        <n v="1642.24"/>
        <n v="1525.21"/>
        <n v="1328.04"/>
        <n v="1122.71"/>
        <n v="1537.87"/>
        <n v="626.20000000000005"/>
        <n v="599.85"/>
        <n v="609.70000000000005"/>
        <n v="70.599999999999994"/>
        <n v="299.58999999999997"/>
        <n v="240.45"/>
        <n v="10027.36"/>
        <n v="4430.58"/>
        <n v="2286.85"/>
        <n v="47.39"/>
        <n v="1877.25"/>
        <n v="124.7"/>
        <n v="6626.5"/>
        <n v="1289.23"/>
        <n v="223.06"/>
        <n v="104.37"/>
        <n v="297.62"/>
        <n v="594.74"/>
        <n v="379.1"/>
        <n v="93.24"/>
        <n v="168.06"/>
        <n v="1166.45"/>
        <n v="5755.5"/>
        <n v="498.81"/>
        <n v="6906.6"/>
        <n v="3402.14"/>
        <n v="89.53"/>
        <n v="564.04"/>
        <n v="22510.400000000001"/>
        <n v="583.22"/>
        <n v="703.45"/>
        <n v="232.52"/>
        <n v="252.6"/>
        <n v="36.26"/>
        <n v="577.09"/>
        <n v="1238.07"/>
        <n v="375.51"/>
        <n v="986.11"/>
        <n v="556.37"/>
        <n v="927.28"/>
        <n v="359.4"/>
        <n v="319.24"/>
        <n v="1251.6300000000001"/>
        <n v="194.41"/>
        <n v="259"/>
        <n v="8390.24"/>
        <n v="405.19"/>
        <n v="90.81"/>
        <n v="451.23"/>
        <n v="197.99"/>
        <n v="1043.6600000000001"/>
        <n v="166.27"/>
        <n v="715.22"/>
        <n v="718.8"/>
        <n v="365.28"/>
        <n v="592.42999999999995"/>
        <n v="349.93"/>
        <n v="187.25"/>
        <n v="4809.04"/>
        <n v="246.66"/>
        <n v="2468.4699999999998"/>
        <n v="43.74"/>
        <n v="377.56"/>
        <n v="1598.75"/>
        <n v="3095.18"/>
        <n v="316.23"/>
        <n v="19338.48"/>
        <n v="6395"/>
        <n v="1143.43"/>
        <n v="1077.75"/>
        <n v="5976.13"/>
        <n v="624.54"/>
        <n v="247.61"/>
        <n v="5075.07"/>
        <n v="9761.33"/>
        <n v="1087.1500000000001"/>
        <n v="1294.99"/>
        <n v="329.34"/>
        <n v="131.22999999999999"/>
        <n v="10641.28"/>
        <n v="9.59"/>
        <n v="83.01"/>
        <n v="1636.86"/>
        <n v="988.41"/>
        <n v="314.63"/>
        <n v="548.12"/>
        <n v="391.37"/>
        <n v="595.5"/>
        <n v="45.48"/>
        <n v="822.65"/>
        <n v="75.209999999999994"/>
        <n v="466.58"/>
        <n v="18.8"/>
        <n v="22.45"/>
        <n v="761.01"/>
        <n v="791.45"/>
        <n v="7610.05"/>
        <n v="2071.98"/>
        <n v="10692.44"/>
        <n v="2494.0500000000002"/>
        <n v="1001.46"/>
        <n v="2506.84"/>
        <n v="449.39"/>
        <n v="1519.45"/>
        <n v="1718.98"/>
        <n v="156.55000000000001"/>
        <n v="563.78"/>
        <n v="839.28"/>
        <n v="3695.03"/>
        <n v="585.78"/>
        <n v="6548.48"/>
        <n v="7980.96"/>
        <n v="483.46"/>
        <n v="4348.6000000000004"/>
        <n v="659.96"/>
        <n v="533.6"/>
        <n v="1575.73"/>
        <n v="734.15"/>
        <n v="7505.17"/>
        <n v="2996.95"/>
        <n v="3811.42"/>
        <n v="745.91"/>
        <n v="2033.61"/>
        <n v="3773.05"/>
        <n v="598.57000000000005"/>
        <n v="7034.5"/>
        <n v="3012.43"/>
        <n v="370.27"/>
        <n v="11046.72"/>
        <n v="6016.42"/>
        <n v="20.21"/>
        <n v="20.14"/>
        <n v="581.01"/>
        <n v="609.83000000000004"/>
        <n v="3566.88"/>
        <n v="342.77"/>
        <n v="629.27"/>
        <n v="621.20000000000005"/>
        <n v="323.58999999999997"/>
        <n v="18993.150000000001"/>
        <n v="68.22"/>
        <n v="210.78"/>
        <n v="2973.68"/>
        <n v="102.06"/>
        <n v="445.09"/>
        <n v="801.93"/>
        <n v="9381.4699999999993"/>
        <n v="4693.93"/>
        <n v="1041.75"/>
        <n v="262.45"/>
        <n v="3049.14"/>
        <n v="1438.88"/>
        <n v="1496.43"/>
        <n v="9720.4"/>
        <n v="3320.28"/>
        <n v="6026.65"/>
        <n v="1566.78"/>
        <n v="20719.8"/>
        <n v="752.05"/>
        <n v="27498.5"/>
        <n v="2462.08"/>
        <n v="680.43"/>
        <n v="751.03"/>
        <n v="313.10000000000002"/>
        <n v="1253.42"/>
        <n v="34533"/>
        <n v="14365.73"/>
        <n v="5893.63"/>
        <n v="55.89"/>
        <n v="3798.63"/>
        <n v="10804.99"/>
        <n v="178.8"/>
        <n v="1112.73"/>
        <n v="870.23"/>
        <n v="521.83000000000004"/>
        <n v="3357.38"/>
        <n v="29.42"/>
        <n v="607.78"/>
        <n v="3044.02"/>
        <n v="23.02"/>
        <n v="1243.19"/>
        <n v="419.51"/>
        <n v="292.33"/>
        <n v="1529.68"/>
        <n v="220.63"/>
        <n v="8057.7"/>
        <n v="1335.28"/>
        <n v="1135.75"/>
        <n v="7520.52"/>
        <n v="12176.08"/>
        <n v="2864.96"/>
        <n v="134.87"/>
        <n v="1136.1400000000001"/>
        <n v="320.39"/>
        <n v="10089.39"/>
        <n v="547.28"/>
        <n v="6057.34"/>
        <n v="1903.15"/>
        <n v="1035.99"/>
        <n v="5341.1"/>
        <n v="1450.39"/>
        <n v="265.20999999999998"/>
        <n v="197.48"/>
        <n v="164.22"/>
        <n v="204.13"/>
        <n v="431.28"/>
        <n v="463.51"/>
        <n v="3939.32"/>
        <n v="1326.07"/>
        <n v="6215.94"/>
        <n v="7699.58"/>
        <n v="828.79"/>
        <n v="1491.31"/>
        <n v="1969.66"/>
        <n v="6650.8"/>
        <n v="2138.4899999999998"/>
        <n v="961.81"/>
        <n v="1271.33"/>
        <n v="12086.55"/>
        <n v="132.61000000000001"/>
        <n v="36.840000000000003"/>
        <n v="1266.21"/>
        <n v="328.45"/>
        <n v="7546.1"/>
        <n v="532.05999999999995"/>
        <n v="370.65"/>
        <n v="75.97"/>
        <n v="44765"/>
        <n v="4067.22"/>
        <n v="33.380000000000003"/>
        <n v="782.75"/>
        <n v="16.239999999999998"/>
        <n v="3004.37"/>
        <n v="1163.3800000000001"/>
        <n v="4496.96"/>
        <n v="454.3"/>
        <n v="2263.83"/>
        <n v="309.52"/>
        <n v="984.83"/>
        <n v="11787.26"/>
        <n v="295.76"/>
        <n v="725.19"/>
        <n v="82.11"/>
        <n v="1097.3800000000001"/>
        <n v="1575.86"/>
        <n v="1275.8"/>
        <n v="8525.81"/>
        <n v="682.35"/>
        <n v="2954.49"/>
        <n v="3806.3"/>
        <n v="1468.8"/>
        <n v="943.9"/>
        <n v="3888.16"/>
        <n v="5717.13"/>
        <n v="5275.88"/>
        <n v="8339.08"/>
        <n v="242.5"/>
        <n v="3478.88"/>
        <n v="38306.050000000003"/>
        <n v="35031.81"/>
        <n v="65.739999999999995"/>
        <n v="247.1"/>
        <n v="3996.88"/>
        <n v="9577.15"/>
        <n v="795.03"/>
        <n v="536.41"/>
        <n v="801.17"/>
        <n v="204.9"/>
        <n v="217.94"/>
        <n v="77.7"/>
        <n v="4543.01"/>
        <n v="12523.97"/>
        <n v="354.54"/>
        <n v="30056.5"/>
        <n v="1486.84"/>
        <n v="713.68"/>
        <n v="356.07"/>
        <n v="6638.01"/>
        <n v="1647.35"/>
        <n v="487.3"/>
        <n v="2471.0300000000002"/>
        <n v="246.85"/>
        <n v="24.3"/>
        <n v="2779.91"/>
        <n v="8825.1"/>
        <n v="454.43"/>
        <n v="4028.85"/>
        <n v="4665.79"/>
        <n v="3491.67"/>
        <n v="325.38"/>
        <n v="42.21"/>
        <n v="461.72"/>
        <n v="2568.23"/>
        <n v="2831.71"/>
        <n v="438.49"/>
        <n v="676.85"/>
        <n v="6036.88"/>
        <n v="56.98"/>
        <n v="85.95"/>
        <n v="62.16"/>
        <n v="72.14"/>
        <n v="2436.75"/>
        <n v="1160.31"/>
        <n v="37.99"/>
        <n v="108.72"/>
        <n v="32.49"/>
        <n v="1313.79"/>
        <n v="98.74"/>
        <n v="897.86"/>
        <n v="120.74"/>
        <n v="10.41"/>
        <n v="4.78"/>
        <n v="790.17"/>
        <n v="1381.32"/>
        <n v="1441.95"/>
        <n v="1420.2"/>
        <n v="533.09"/>
        <n v="403.4"/>
        <n v="148.11000000000001"/>
        <n v="789.91"/>
        <n v="567.88"/>
        <n v="49.37"/>
        <n v="328.7"/>
        <n v="985.34"/>
        <n v="31253.64"/>
        <n v="8656.27"/>
        <n v="113.96"/>
        <n v="5586.67"/>
        <n v="31079.7"/>
        <n v="3274.24"/>
        <n v="8313.5"/>
        <n v="108.14"/>
        <n v="2648.68"/>
        <n v="141.97"/>
        <n v="8621.74"/>
        <n v="12.28"/>
        <n v="585.27"/>
        <n v="8308.3799999999992"/>
        <n v="336.63"/>
        <n v="748.22"/>
        <n v="364.52"/>
        <n v="423.61"/>
        <n v="125.85"/>
        <n v="31655.25"/>
        <n v="6261.98"/>
        <n v="303"/>
        <n v="316.17"/>
        <n v="1117.33"/>
        <n v="360.68"/>
        <n v="61903.6"/>
        <n v="51160"/>
        <n v="35812"/>
        <n v="2992.86"/>
        <n v="72.900000000000006"/>
        <n v="979.71"/>
        <n v="299.8"/>
        <n v="345.33"/>
        <n v="1201.75"/>
        <n v="8080.72"/>
        <n v="2740.58"/>
        <n v="823.68"/>
        <n v="74.900000000000006"/>
        <n v="49.29"/>
        <n v="3107.97"/>
        <n v="4788.58"/>
        <n v="52.18"/>
        <n v="66.760000000000005"/>
        <n v="74.95"/>
        <n v="464.28"/>
        <n v="145.81"/>
        <n v="178.04"/>
        <n v="1209.93"/>
        <n v="769.96"/>
        <n v="825.72"/>
        <n v="1396.67"/>
        <n v="569.41"/>
        <n v="112.42"/>
        <n v="306.7"/>
        <n v="2510.9299999999998"/>
        <n v="154.63"/>
        <n v="620.05999999999995"/>
        <n v="877.91"/>
        <n v="1573.17"/>
        <n v="5594.35"/>
        <n v="4481.62"/>
        <n v="6538.25"/>
        <n v="5632.72"/>
        <n v="4926.71"/>
        <n v="1118.8699999999999"/>
        <n v="13.37"/>
        <n v="1621.9"/>
        <n v="301.20999999999998"/>
        <n v="2559.2800000000002"/>
        <n v="1810.43"/>
        <n v="49.11"/>
        <n v="21.1"/>
        <n v="3133.55"/>
        <n v="1749.67"/>
        <n v="468.11"/>
        <n v="109.23"/>
        <n v="1827.56"/>
        <n v="1740.46"/>
        <n v="41439.599999999999"/>
        <n v="11971.44"/>
        <n v="12790"/>
        <n v="3192.38"/>
        <n v="349.17"/>
        <n v="290.51"/>
        <n v="256.82"/>
        <n v="1542.47"/>
        <n v="1029.5999999999999"/>
        <n v="478.03"/>
        <n v="1425.1"/>
        <n v="813.44"/>
        <n v="62159.4"/>
        <n v="23942.880000000001"/>
        <n v="847.21"/>
        <n v="239.43"/>
        <n v="159.97"/>
        <n v="18564.939999999999"/>
        <n v="571.71"/>
        <n v="4948.2"/>
        <n v="139.41"/>
        <n v="661.88"/>
        <n v="7597.26"/>
        <n v="4358.83"/>
        <n v="675.31"/>
        <n v="1268.77"/>
        <n v="84797.7"/>
        <n v="1126.54"/>
        <n v="393.93"/>
        <n v="1299.46"/>
        <n v="45.28"/>
        <n v="56.79"/>
        <n v="222.55"/>
        <n v="862.56"/>
        <n v="374.49"/>
        <n v="402.12"/>
        <n v="2256.16"/>
        <n v="974.09"/>
        <n v="77.959999999999994"/>
        <n v="263.47000000000003"/>
        <n v="478.09"/>
        <n v="22.74"/>
        <n v="438.95"/>
        <n v="286.45"/>
        <n v="1638.4"/>
        <n v="436.91"/>
        <n v="936.23"/>
        <n v="308.5"/>
        <n v="6190.36"/>
        <n v="23981.25"/>
        <n v="7858.18"/>
        <n v="6323.38"/>
        <n v="2941.7"/>
        <n v="965.9"/>
        <n v="5034.1400000000003"/>
        <n v="25580"/>
        <n v="9016.9500000000007"/>
        <n v="2660.32"/>
        <n v="9669.24"/>
        <n v="2578.46"/>
        <n v="1931.8"/>
        <n v="5141.58"/>
        <n v="7551.22"/>
        <n v="3530.04"/>
        <n v="1176.68"/>
        <n v="11221.95"/>
        <n v="14324.8"/>
        <n v="1448.85"/>
        <n v="3750.67"/>
        <n v="1419.69"/>
        <n v="786.59"/>
        <n v="77.38"/>
        <n v="3127.16"/>
        <n v="81.8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67">
  <r>
    <x v="0"/>
    <s v="A1AM-MEX-KL"/>
    <n v="4341"/>
    <x v="0"/>
    <n v="0"/>
    <n v="4341"/>
    <n v="0"/>
    <n v="0"/>
    <n v="2965"/>
  </r>
  <r>
    <x v="0"/>
    <s v="A1AM-MEX-KL"/>
    <n v="203"/>
    <x v="1"/>
    <n v="0"/>
    <n v="203"/>
    <n v="0"/>
    <n v="0"/>
    <n v="0"/>
  </r>
  <r>
    <x v="0"/>
    <s v="A1AM-MEX-KL"/>
    <n v="152"/>
    <x v="2"/>
    <n v="0"/>
    <n v="152"/>
    <n v="0"/>
    <n v="0"/>
    <n v="0"/>
  </r>
  <r>
    <x v="0"/>
    <s v="A1AM-MEX-KL"/>
    <n v="31"/>
    <x v="3"/>
    <n v="0"/>
    <n v="31"/>
    <n v="0"/>
    <n v="0"/>
    <n v="254"/>
  </r>
  <r>
    <x v="0"/>
    <s v="A1AM-MEX-KL"/>
    <n v="2"/>
    <x v="4"/>
    <n v="0"/>
    <n v="2"/>
    <n v="0"/>
    <n v="0"/>
    <n v="339"/>
  </r>
  <r>
    <x v="0"/>
    <s v="A1AM-MEX-KL"/>
    <n v="218"/>
    <x v="5"/>
    <n v="0"/>
    <n v="218"/>
    <n v="0"/>
    <n v="0"/>
    <n v="13"/>
  </r>
  <r>
    <x v="0"/>
    <s v="A1AM-MEX-KL"/>
    <n v="2753"/>
    <x v="6"/>
    <n v="0"/>
    <n v="2753"/>
    <n v="0"/>
    <n v="0"/>
    <n v="20650"/>
  </r>
  <r>
    <x v="0"/>
    <s v="A1AM-MEX-KL"/>
    <n v="7095"/>
    <x v="7"/>
    <n v="1059"/>
    <n v="6036"/>
    <n v="2223"/>
    <n v="0"/>
    <n v="694280"/>
  </r>
  <r>
    <x v="0"/>
    <s v="A1AM-MEX-KL"/>
    <n v="211"/>
    <x v="8"/>
    <n v="0"/>
    <n v="211"/>
    <n v="0"/>
    <n v="0"/>
    <n v="167322"/>
  </r>
  <r>
    <x v="0"/>
    <s v="A1AM-MEX-KL"/>
    <n v="7942"/>
    <x v="9"/>
    <n v="1270"/>
    <n v="6671"/>
    <n v="1588"/>
    <n v="0"/>
    <n v="693962"/>
  </r>
  <r>
    <x v="0"/>
    <s v="A1AM-MEX-KL"/>
    <n v="4341"/>
    <x v="10"/>
    <n v="0"/>
    <n v="4341"/>
    <n v="0"/>
    <n v="0"/>
    <n v="230226"/>
  </r>
  <r>
    <x v="0"/>
    <s v="A1AM-MEX-KL"/>
    <n v="4447"/>
    <x v="11"/>
    <n v="0"/>
    <n v="4447"/>
    <n v="0"/>
    <n v="0"/>
    <n v="7730"/>
  </r>
  <r>
    <x v="0"/>
    <s v="A1AM-MEX-KL"/>
    <n v="43313"/>
    <x v="12"/>
    <n v="0"/>
    <n v="43313"/>
    <n v="0"/>
    <n v="0"/>
    <n v="79954"/>
  </r>
  <r>
    <x v="0"/>
    <s v="A1AM-MEX-KL"/>
    <n v="15990"/>
    <x v="13"/>
    <n v="529"/>
    <n v="15461"/>
    <n v="-2097"/>
    <n v="0"/>
    <n v="515838"/>
  </r>
  <r>
    <x v="0"/>
    <s v="A1AM-MEX-KL"/>
    <n v="1906"/>
    <x v="14"/>
    <n v="1059"/>
    <n v="847"/>
    <n v="0"/>
    <n v="0"/>
    <n v="162238"/>
  </r>
  <r>
    <x v="0"/>
    <s v="A1AM-MEX-KL"/>
    <n v="5083"/>
    <x v="15"/>
    <n v="0"/>
    <n v="5083"/>
    <n v="0"/>
    <n v="0"/>
    <n v="42783"/>
  </r>
  <r>
    <x v="0"/>
    <s v="A1AM-MEX-KL"/>
    <n v="8789"/>
    <x v="16"/>
    <n v="0"/>
    <n v="8789"/>
    <n v="0"/>
    <n v="0"/>
    <n v="57291"/>
  </r>
  <r>
    <x v="0"/>
    <s v="A1AM-MEX-KL"/>
    <n v="4236"/>
    <x v="16"/>
    <n v="1376"/>
    <n v="2859"/>
    <n v="0"/>
    <n v="0"/>
    <n v="214129"/>
  </r>
  <r>
    <x v="0"/>
    <s v="A1AM-MEX-KL"/>
    <n v="1170"/>
    <x v="17"/>
    <n v="0"/>
    <n v="1170"/>
    <n v="52"/>
    <n v="0"/>
    <n v="12444"/>
  </r>
  <r>
    <x v="0"/>
    <s v="A1AM-MEX-KL"/>
    <n v="2158"/>
    <x v="18"/>
    <n v="52"/>
    <n v="2105"/>
    <n v="108"/>
    <n v="0"/>
    <n v="26765"/>
  </r>
  <r>
    <x v="0"/>
    <s v="A1AM-MEX-KL"/>
    <n v="4"/>
    <x v="19"/>
    <n v="0"/>
    <n v="4"/>
    <n v="34"/>
    <n v="0"/>
    <n v="8260"/>
  </r>
  <r>
    <x v="0"/>
    <s v="A1AM-MEX-KL"/>
    <n v="11"/>
    <x v="20"/>
    <n v="0"/>
    <n v="11"/>
    <n v="555"/>
    <n v="0"/>
    <n v="2106"/>
  </r>
  <r>
    <x v="0"/>
    <s v="A1AM-MEX-KL"/>
    <n v="1283"/>
    <x v="21"/>
    <n v="0"/>
    <n v="1283"/>
    <n v="55"/>
    <n v="0"/>
    <n v="5367"/>
  </r>
  <r>
    <x v="0"/>
    <s v="A1AM-MEX-KL"/>
    <n v="1216"/>
    <x v="22"/>
    <n v="0"/>
    <n v="1216"/>
    <n v="55"/>
    <n v="0"/>
    <n v="3297"/>
  </r>
  <r>
    <x v="0"/>
    <s v="A1AM-MEX-KL"/>
    <n v="4553"/>
    <x v="23"/>
    <n v="0"/>
    <n v="4553"/>
    <n v="1059"/>
    <n v="0"/>
    <n v="210317"/>
  </r>
  <r>
    <x v="0"/>
    <s v="A1AM-MEX-KL"/>
    <n v="4447"/>
    <x v="24"/>
    <n v="0"/>
    <n v="4447"/>
    <n v="9531"/>
    <n v="0"/>
    <n v="191361"/>
  </r>
  <r>
    <x v="0"/>
    <s v="A1AM-MEX-KL"/>
    <n v="15567"/>
    <x v="25"/>
    <n v="0"/>
    <n v="15567"/>
    <n v="6354"/>
    <n v="0"/>
    <n v="479515"/>
  </r>
  <r>
    <x v="0"/>
    <s v="A1AM-MEX-KL"/>
    <n v="613"/>
    <x v="26"/>
    <n v="0"/>
    <n v="613"/>
    <n v="0"/>
    <n v="0"/>
    <n v="249"/>
  </r>
  <r>
    <x v="0"/>
    <s v="A1AM-MEX-KL"/>
    <n v="1045"/>
    <x v="27"/>
    <n v="0"/>
    <n v="1045"/>
    <n v="0"/>
    <n v="0"/>
    <n v="10"/>
  </r>
  <r>
    <x v="0"/>
    <s v="A1AM-MEX-KL"/>
    <n v="3077"/>
    <x v="26"/>
    <n v="0"/>
    <n v="3077"/>
    <n v="0"/>
    <n v="0"/>
    <n v="165"/>
  </r>
  <r>
    <x v="0"/>
    <s v="A1AM-MEX-KL"/>
    <n v="529"/>
    <x v="28"/>
    <n v="0"/>
    <n v="529"/>
    <n v="0"/>
    <n v="0"/>
    <n v="0"/>
  </r>
  <r>
    <x v="0"/>
    <s v="A1AM-MEX-KL"/>
    <n v="37170"/>
    <x v="29"/>
    <n v="0"/>
    <n v="37170"/>
    <n v="0"/>
    <n v="0"/>
    <n v="1270"/>
  </r>
  <r>
    <x v="0"/>
    <s v="A1AM-MEX-KL"/>
    <n v="847"/>
    <x v="30"/>
    <n v="0"/>
    <n v="847"/>
    <n v="-26560"/>
    <n v="0"/>
    <n v="179659"/>
  </r>
  <r>
    <x v="0"/>
    <s v="A1AM-MEX-KL"/>
    <n v="4"/>
    <x v="31"/>
    <n v="0"/>
    <n v="4"/>
    <n v="0"/>
    <n v="0"/>
    <n v="224"/>
  </r>
  <r>
    <x v="0"/>
    <s v="A1AM-MEX-KL"/>
    <n v="1800"/>
    <x v="32"/>
    <n v="0"/>
    <n v="1800"/>
    <n v="0"/>
    <n v="0"/>
    <n v="11966"/>
  </r>
  <r>
    <x v="0"/>
    <s v="A1AM-MEX-KL"/>
    <n v="1482"/>
    <x v="33"/>
    <n v="0"/>
    <n v="1482"/>
    <n v="0"/>
    <n v="0"/>
    <n v="30711"/>
  </r>
  <r>
    <x v="0"/>
    <s v="A1AM-MEX-KL"/>
    <n v="3388"/>
    <x v="34"/>
    <n v="0"/>
    <n v="3388"/>
    <n v="423"/>
    <n v="0"/>
    <n v="570271"/>
  </r>
  <r>
    <x v="0"/>
    <s v="A1AM-MEX-KL"/>
    <n v="1376"/>
    <x v="35"/>
    <n v="0"/>
    <n v="1376"/>
    <n v="0"/>
    <n v="0"/>
    <n v="741"/>
  </r>
  <r>
    <x v="0"/>
    <s v="A1AM-MEX-KL"/>
    <n v="6036"/>
    <x v="36"/>
    <n v="0"/>
    <n v="6036"/>
    <n v="0"/>
    <n v="0"/>
    <n v="174099"/>
  </r>
  <r>
    <x v="0"/>
    <s v="A1AM-MEX-KL"/>
    <n v="2965"/>
    <x v="37"/>
    <n v="317"/>
    <n v="2647"/>
    <n v="0"/>
    <n v="0"/>
    <n v="282329"/>
  </r>
  <r>
    <x v="0"/>
    <s v="A1AM-MEX-KL"/>
    <n v="6142"/>
    <x v="38"/>
    <n v="0"/>
    <n v="6142"/>
    <n v="0"/>
    <n v="0"/>
    <n v="348516"/>
  </r>
  <r>
    <x v="0"/>
    <s v="A1AM-MEX-KL"/>
    <n v="1059"/>
    <x v="39"/>
    <n v="0"/>
    <n v="1059"/>
    <n v="0"/>
    <n v="0"/>
    <n v="9107"/>
  </r>
  <r>
    <x v="0"/>
    <s v="A1AM-MEX-KL"/>
    <n v="1873"/>
    <x v="40"/>
    <n v="921"/>
    <n v="952"/>
    <n v="0"/>
    <n v="0"/>
    <n v="107242"/>
  </r>
  <r>
    <x v="0"/>
    <s v="A1AM-MEX-KL"/>
    <n v="2456"/>
    <x v="41"/>
    <n v="0"/>
    <n v="2456"/>
    <n v="0"/>
    <n v="0"/>
    <n v="127020"/>
  </r>
  <r>
    <x v="0"/>
    <s v="A1AM-MEX-KL"/>
    <n v="1059"/>
    <x v="42"/>
    <n v="423"/>
    <n v="635"/>
    <n v="3177"/>
    <n v="0"/>
    <n v="123903"/>
  </r>
  <r>
    <x v="0"/>
    <s v="A1AM-MEX-KL"/>
    <n v="12496"/>
    <x v="43"/>
    <n v="0"/>
    <n v="12496"/>
    <n v="105"/>
    <n v="0"/>
    <n v="19909"/>
  </r>
  <r>
    <x v="0"/>
    <s v="A1AM-MEX-KL"/>
    <n v="423"/>
    <x v="33"/>
    <n v="0"/>
    <n v="423"/>
    <n v="0"/>
    <n v="0"/>
    <n v="48714"/>
  </r>
  <r>
    <x v="0"/>
    <s v="A1AM-MEX-KL"/>
    <n v="226"/>
    <x v="44"/>
    <n v="31"/>
    <n v="194"/>
    <n v="42"/>
    <n v="0"/>
    <n v="7080"/>
  </r>
  <r>
    <x v="0"/>
    <s v="A1AM-MEX-KL"/>
    <n v="134"/>
    <x v="45"/>
    <n v="0"/>
    <n v="134"/>
    <n v="0"/>
    <n v="0"/>
    <n v="500"/>
  </r>
  <r>
    <x v="0"/>
    <s v="A1AM-MEX-KL"/>
    <n v="11225"/>
    <x v="46"/>
    <n v="0"/>
    <n v="11225"/>
    <n v="0"/>
    <n v="0"/>
    <n v="106111"/>
  </r>
  <r>
    <x v="0"/>
    <s v="A1AM-MEX-KL"/>
    <n v="69"/>
    <x v="47"/>
    <n v="0"/>
    <n v="69"/>
    <n v="0"/>
    <n v="0"/>
    <n v="46"/>
  </r>
  <r>
    <x v="0"/>
    <s v="A1AM-MEX-KL"/>
    <n v="689"/>
    <x v="48"/>
    <n v="0"/>
    <n v="689"/>
    <n v="0"/>
    <n v="0"/>
    <n v="25"/>
  </r>
  <r>
    <x v="0"/>
    <s v="A1AM-MEX-KL"/>
    <n v="756"/>
    <x v="49"/>
    <n v="0"/>
    <n v="756"/>
    <n v="0"/>
    <n v="0"/>
    <n v="20"/>
  </r>
  <r>
    <x v="0"/>
    <s v="A1AM-MEX-KL"/>
    <n v="10"/>
    <x v="50"/>
    <n v="0"/>
    <n v="10"/>
    <n v="0"/>
    <n v="0"/>
    <n v="2"/>
  </r>
  <r>
    <x v="0"/>
    <s v="A1AM-MEX-KL"/>
    <n v="254"/>
    <x v="51"/>
    <n v="0"/>
    <n v="254"/>
    <n v="-11"/>
    <n v="0"/>
    <n v="1672"/>
  </r>
  <r>
    <x v="0"/>
    <s v="A1AM-MEX-KL"/>
    <n v="6"/>
    <x v="52"/>
    <n v="0"/>
    <n v="6"/>
    <n v="0"/>
    <n v="0"/>
    <n v="5"/>
  </r>
  <r>
    <x v="0"/>
    <s v="A1AM-MEX-KL"/>
    <n v="8"/>
    <x v="53"/>
    <n v="0"/>
    <n v="8"/>
    <n v="0"/>
    <n v="0"/>
    <n v="9"/>
  </r>
  <r>
    <x v="0"/>
    <s v="A1AM-MEX-KL"/>
    <n v="2"/>
    <x v="54"/>
    <n v="0"/>
    <n v="2"/>
    <n v="0"/>
    <n v="0"/>
    <n v="2"/>
  </r>
  <r>
    <x v="0"/>
    <s v="A1AM-MEX-KL"/>
    <n v="2"/>
    <x v="55"/>
    <n v="0"/>
    <n v="2"/>
    <n v="0"/>
    <n v="0"/>
    <n v="6"/>
  </r>
  <r>
    <x v="0"/>
    <s v="A1AM-MEX-KL"/>
    <n v="11"/>
    <x v="56"/>
    <n v="0"/>
    <n v="11"/>
    <n v="0"/>
    <n v="0"/>
    <n v="0"/>
  </r>
  <r>
    <x v="0"/>
    <s v="A1AM-MEX-KL"/>
    <n v="8"/>
    <x v="57"/>
    <n v="0"/>
    <n v="8"/>
    <n v="0"/>
    <n v="0"/>
    <n v="44"/>
  </r>
  <r>
    <x v="0"/>
    <s v="A1AM-MEX-KL"/>
    <n v="12"/>
    <x v="58"/>
    <n v="0"/>
    <n v="12"/>
    <n v="0"/>
    <n v="0"/>
    <n v="4"/>
  </r>
  <r>
    <x v="0"/>
    <s v="A1AM-MEX-KL"/>
    <n v="70"/>
    <x v="59"/>
    <n v="0"/>
    <n v="70"/>
    <n v="0"/>
    <n v="0"/>
    <n v="961"/>
  </r>
  <r>
    <x v="0"/>
    <s v="A1AM-MEX-KL"/>
    <n v="31"/>
    <x v="60"/>
    <n v="0"/>
    <n v="31"/>
    <n v="0"/>
    <n v="0"/>
    <n v="1408"/>
  </r>
  <r>
    <x v="0"/>
    <s v="A1AM-MEX-KL"/>
    <n v="164"/>
    <x v="61"/>
    <n v="0"/>
    <n v="164"/>
    <n v="0"/>
    <n v="0"/>
    <n v="788"/>
  </r>
  <r>
    <x v="0"/>
    <s v="A1AM-MEX-KL"/>
    <n v="542"/>
    <x v="62"/>
    <n v="0"/>
    <n v="542"/>
    <n v="0"/>
    <n v="0"/>
    <n v="1694"/>
  </r>
  <r>
    <x v="0"/>
    <s v="A1AM-MEX-KL"/>
    <n v="237"/>
    <x v="63"/>
    <n v="0"/>
    <n v="237"/>
    <n v="0"/>
    <n v="0"/>
    <n v="0"/>
  </r>
  <r>
    <x v="0"/>
    <s v="A1AM-MEX-KL"/>
    <n v="16"/>
    <x v="64"/>
    <n v="0"/>
    <n v="16"/>
    <n v="0"/>
    <n v="0"/>
    <n v="50"/>
  </r>
  <r>
    <x v="0"/>
    <s v="A1AM-MEX-KL"/>
    <n v="16"/>
    <x v="65"/>
    <n v="0"/>
    <n v="16"/>
    <n v="0"/>
    <n v="0"/>
    <n v="254"/>
  </r>
  <r>
    <x v="0"/>
    <s v="A1AM-MEX-KL"/>
    <n v="203"/>
    <x v="66"/>
    <n v="0"/>
    <n v="203"/>
    <n v="0"/>
    <n v="0"/>
    <n v="0"/>
  </r>
  <r>
    <x v="0"/>
    <s v="A1AM-MEX-KL"/>
    <n v="203"/>
    <x v="67"/>
    <n v="0"/>
    <n v="203"/>
    <n v="0"/>
    <n v="0"/>
    <n v="67"/>
  </r>
  <r>
    <x v="0"/>
    <s v="A1AM-MEX-KL"/>
    <n v="118"/>
    <x v="68"/>
    <n v="0"/>
    <n v="118"/>
    <n v="0"/>
    <n v="0"/>
    <n v="3032"/>
  </r>
  <r>
    <x v="0"/>
    <s v="A1AM-MEX-KL"/>
    <n v="16"/>
    <x v="69"/>
    <n v="0"/>
    <n v="16"/>
    <n v="0"/>
    <n v="0"/>
    <n v="12250"/>
  </r>
  <r>
    <x v="0"/>
    <s v="A1AM-MEX-KL"/>
    <n v="127"/>
    <x v="70"/>
    <n v="0"/>
    <n v="127"/>
    <n v="0"/>
    <n v="0"/>
    <n v="571"/>
  </r>
  <r>
    <x v="0"/>
    <s v="A1AM-MEX-KL"/>
    <n v="550"/>
    <x v="71"/>
    <n v="0"/>
    <n v="550"/>
    <n v="105"/>
    <n v="0"/>
    <n v="1567"/>
  </r>
  <r>
    <x v="0"/>
    <s v="A1AM-MEX-KL"/>
    <n v="582"/>
    <x v="72"/>
    <n v="0"/>
    <n v="582"/>
    <n v="0"/>
    <n v="0"/>
    <n v="158"/>
  </r>
  <r>
    <x v="0"/>
    <s v="A1AM-MEX-KL"/>
    <n v="1270"/>
    <x v="73"/>
    <n v="0"/>
    <n v="1270"/>
    <n v="2"/>
    <n v="0"/>
    <n v="847"/>
  </r>
  <r>
    <x v="0"/>
    <s v="A1AM-MEX-KL"/>
    <n v="13767"/>
    <x v="74"/>
    <n v="0"/>
    <n v="13767"/>
    <n v="0"/>
    <n v="0"/>
    <n v="727956"/>
  </r>
  <r>
    <x v="0"/>
    <s v="A1AM-MEX-KL"/>
    <n v="2753"/>
    <x v="75"/>
    <n v="0"/>
    <n v="2753"/>
    <n v="0"/>
    <n v="0"/>
    <n v="4977"/>
  </r>
  <r>
    <x v="0"/>
    <s v="A1AM-MEX-KL"/>
    <n v="42"/>
    <x v="76"/>
    <n v="0"/>
    <n v="42"/>
    <n v="0"/>
    <n v="0"/>
    <n v="4066"/>
  </r>
  <r>
    <x v="0"/>
    <s v="A1AM-MEX-KL"/>
    <n v="5083"/>
    <x v="77"/>
    <n v="0"/>
    <n v="5083"/>
    <n v="0"/>
    <n v="0"/>
    <n v="211"/>
  </r>
  <r>
    <x v="0"/>
    <s v="A1AM-MEX-KL"/>
    <n v="1313"/>
    <x v="78"/>
    <n v="0"/>
    <n v="1313"/>
    <n v="0"/>
    <n v="0"/>
    <n v="804"/>
  </r>
  <r>
    <x v="0"/>
    <s v="A1AM-MEX-KL"/>
    <n v="296"/>
    <x v="79"/>
    <n v="0"/>
    <n v="296"/>
    <n v="0"/>
    <n v="0"/>
    <n v="84"/>
  </r>
  <r>
    <x v="0"/>
    <s v="A1AM-MEX-KL"/>
    <n v="42"/>
    <x v="80"/>
    <n v="0"/>
    <n v="42"/>
    <n v="0"/>
    <n v="0"/>
    <n v="0"/>
  </r>
  <r>
    <x v="0"/>
    <s v="A1AM-MEX-KL"/>
    <n v="42"/>
    <x v="81"/>
    <n v="0"/>
    <n v="42"/>
    <n v="0"/>
    <n v="0"/>
    <n v="0"/>
  </r>
  <r>
    <x v="0"/>
    <s v="A1AM-MEX-KL"/>
    <n v="42"/>
    <x v="82"/>
    <n v="0"/>
    <n v="42"/>
    <n v="508"/>
    <n v="0"/>
    <n v="51255"/>
  </r>
  <r>
    <x v="0"/>
    <s v="A1AM-MEX-KL"/>
    <n v="127"/>
    <x v="83"/>
    <n v="0"/>
    <n v="127"/>
    <n v="0"/>
    <n v="0"/>
    <n v="9149"/>
  </r>
  <r>
    <x v="0"/>
    <s v="A1AM-MEX-KL"/>
    <n v="2118"/>
    <x v="84"/>
    <n v="0"/>
    <n v="2118"/>
    <n v="0"/>
    <n v="0"/>
    <n v="4236"/>
  </r>
  <r>
    <x v="0"/>
    <s v="A1AM-MEX-KL"/>
    <n v="211"/>
    <x v="85"/>
    <n v="0"/>
    <n v="211"/>
    <n v="0"/>
    <n v="0"/>
    <n v="0"/>
  </r>
  <r>
    <x v="0"/>
    <s v="A1AM-MEX-KL"/>
    <n v="1059"/>
    <x v="86"/>
    <n v="0"/>
    <n v="1059"/>
    <n v="0"/>
    <n v="0"/>
    <n v="0"/>
  </r>
  <r>
    <x v="0"/>
    <s v="A1AM-MEX-KL"/>
    <n v="635"/>
    <x v="87"/>
    <n v="0"/>
    <n v="635"/>
    <n v="0"/>
    <n v="0"/>
    <n v="0"/>
  </r>
  <r>
    <x v="0"/>
    <s v="A1AM-MEX-KL"/>
    <n v="1313"/>
    <x v="78"/>
    <n v="0"/>
    <n v="1313"/>
    <n v="0"/>
    <n v="0"/>
    <n v="169"/>
  </r>
  <r>
    <x v="0"/>
    <s v="A1AM-MEX-KL"/>
    <n v="15927"/>
    <x v="88"/>
    <n v="0"/>
    <n v="15927"/>
    <n v="0"/>
    <n v="0"/>
    <n v="5422"/>
  </r>
  <r>
    <x v="0"/>
    <s v="A1AM-MEX-KL"/>
    <n v="42"/>
    <x v="82"/>
    <n v="0"/>
    <n v="42"/>
    <n v="0"/>
    <n v="0"/>
    <n v="0"/>
  </r>
  <r>
    <x v="0"/>
    <s v="A1AM-MEX-KL"/>
    <n v="211"/>
    <x v="89"/>
    <n v="0"/>
    <n v="211"/>
    <n v="0"/>
    <n v="0"/>
    <n v="0"/>
  </r>
  <r>
    <x v="0"/>
    <s v="A1AM-MEX-KL"/>
    <n v="2118"/>
    <x v="90"/>
    <n v="0"/>
    <n v="2118"/>
    <n v="0"/>
    <n v="0"/>
    <n v="1779"/>
  </r>
  <r>
    <x v="0"/>
    <s v="A1AM-MEX-KL"/>
    <n v="211"/>
    <x v="91"/>
    <n v="0"/>
    <n v="211"/>
    <n v="0"/>
    <n v="0"/>
    <n v="0"/>
  </r>
  <r>
    <x v="0"/>
    <s v="A1AM-MEX-KL"/>
    <n v="6142"/>
    <x v="92"/>
    <n v="0"/>
    <n v="6142"/>
    <n v="0"/>
    <n v="0"/>
    <n v="-6143"/>
  </r>
  <r>
    <x v="0"/>
    <s v="A1AM-MEX-KL"/>
    <n v="8810"/>
    <x v="93"/>
    <n v="0"/>
    <n v="8810"/>
    <n v="0"/>
    <n v="0"/>
    <n v="42"/>
  </r>
  <r>
    <x v="0"/>
    <s v="A1AM-MEX-KL"/>
    <n v="8472"/>
    <x v="94"/>
    <n v="0"/>
    <n v="8472"/>
    <n v="0"/>
    <n v="0"/>
    <n v="3304"/>
  </r>
  <r>
    <x v="0"/>
    <s v="A1AM-MEX-KL"/>
    <n v="4236"/>
    <x v="91"/>
    <n v="0"/>
    <n v="4236"/>
    <n v="0"/>
    <n v="0"/>
    <n v="0"/>
  </r>
  <r>
    <x v="0"/>
    <s v="A1AM-MEX-KL"/>
    <n v="381"/>
    <x v="95"/>
    <n v="0"/>
    <n v="381"/>
    <n v="0"/>
    <n v="0"/>
    <n v="0"/>
  </r>
  <r>
    <x v="0"/>
    <s v="A1AM-MEX-KL"/>
    <n v="105"/>
    <x v="96"/>
    <n v="0"/>
    <n v="105"/>
    <n v="0"/>
    <n v="0"/>
    <n v="0"/>
  </r>
  <r>
    <x v="0"/>
    <s v="A1AM-MEX-KL"/>
    <n v="8895"/>
    <x v="97"/>
    <n v="0"/>
    <n v="8895"/>
    <n v="0"/>
    <n v="0"/>
    <n v="6883"/>
  </r>
  <r>
    <x v="0"/>
    <s v="A1AM-MEX-KL"/>
    <n v="794"/>
    <x v="98"/>
    <n v="0"/>
    <n v="794"/>
    <n v="0"/>
    <n v="0"/>
    <n v="52"/>
  </r>
  <r>
    <x v="0"/>
    <s v="A1AM-MEX-KL"/>
    <n v="529"/>
    <x v="99"/>
    <n v="0"/>
    <n v="529"/>
    <n v="0"/>
    <n v="0"/>
    <n v="0"/>
  </r>
  <r>
    <x v="0"/>
    <s v="A1AM-MEX-KL"/>
    <n v="7624"/>
    <x v="100"/>
    <n v="0"/>
    <n v="7624"/>
    <n v="0"/>
    <n v="0"/>
    <n v="52"/>
  </r>
  <r>
    <x v="0"/>
    <s v="A1AM-MEX-KL"/>
    <n v="635"/>
    <x v="101"/>
    <n v="0"/>
    <n v="635"/>
    <n v="0"/>
    <n v="0"/>
    <n v="5718"/>
  </r>
  <r>
    <x v="0"/>
    <s v="A1AM-MEX-KL"/>
    <n v="5189"/>
    <x v="102"/>
    <n v="0"/>
    <n v="5189"/>
    <n v="8472"/>
    <n v="0"/>
    <n v="105158"/>
  </r>
  <r>
    <x v="0"/>
    <s v="A1AM-MEX-KL"/>
    <n v="423"/>
    <x v="103"/>
    <n v="0"/>
    <n v="423"/>
    <n v="0"/>
    <n v="0"/>
    <n v="2753"/>
  </r>
  <r>
    <x v="0"/>
    <s v="A1AM-MEX-KL"/>
    <n v="25416"/>
    <x v="104"/>
    <n v="4447"/>
    <n v="20968"/>
    <n v="0"/>
    <n v="0"/>
    <n v="390347"/>
  </r>
  <r>
    <x v="0"/>
    <s v="A1AM-MEX-KL"/>
    <n v="1270"/>
    <x v="105"/>
    <n v="0"/>
    <n v="1270"/>
    <n v="2541"/>
    <n v="0"/>
    <n v="236368"/>
  </r>
  <r>
    <x v="0"/>
    <s v="A1AM-MEX-KL"/>
    <n v="10378"/>
    <x v="106"/>
    <n v="0"/>
    <n v="10378"/>
    <n v="0"/>
    <n v="0"/>
    <n v="1270"/>
  </r>
  <r>
    <x v="0"/>
    <s v="A1AM-MEX-KL"/>
    <n v="4765"/>
    <x v="107"/>
    <n v="0"/>
    <n v="4765"/>
    <n v="0"/>
    <n v="0"/>
    <n v="529"/>
  </r>
  <r>
    <x v="0"/>
    <s v="A1AM-MEX-KL"/>
    <n v="10272"/>
    <x v="108"/>
    <n v="0"/>
    <n v="10272"/>
    <n v="0"/>
    <n v="0"/>
    <n v="24674"/>
  </r>
  <r>
    <x v="0"/>
    <s v="A1AM-MEX-KL"/>
    <n v="18850"/>
    <x v="109"/>
    <n v="0"/>
    <n v="18850"/>
    <n v="0"/>
    <n v="0"/>
    <n v="25416"/>
  </r>
  <r>
    <x v="0"/>
    <s v="A1AM-MEX-KL"/>
    <n v="60786"/>
    <x v="110"/>
    <n v="59304"/>
    <n v="1482"/>
    <n v="0"/>
    <n v="0"/>
    <n v="480256"/>
  </r>
  <r>
    <x v="0"/>
    <s v="A1AM-MEX-KL"/>
    <n v="3494"/>
    <x v="111"/>
    <n v="0"/>
    <n v="3494"/>
    <n v="0"/>
    <n v="0"/>
    <n v="57609"/>
  </r>
  <r>
    <x v="0"/>
    <s v="A1AM-MEX-KL"/>
    <n v="211"/>
    <x v="112"/>
    <n v="0"/>
    <n v="211"/>
    <n v="0"/>
    <n v="0"/>
    <n v="11437"/>
  </r>
  <r>
    <x v="0"/>
    <s v="A1AM-MEX-KL"/>
    <n v="5612"/>
    <x v="113"/>
    <n v="0"/>
    <n v="5612"/>
    <n v="0"/>
    <n v="0"/>
    <n v="51573"/>
  </r>
  <r>
    <x v="0"/>
    <s v="A1AM-MEX-KL"/>
    <n v="4765"/>
    <x v="114"/>
    <n v="0"/>
    <n v="4765"/>
    <n v="0"/>
    <n v="0"/>
    <n v="14508"/>
  </r>
  <r>
    <x v="0"/>
    <s v="A1AM-MEX-KL"/>
    <n v="2118"/>
    <x v="115"/>
    <n v="0"/>
    <n v="2118"/>
    <n v="-2118"/>
    <n v="0"/>
    <n v="11649"/>
  </r>
  <r>
    <x v="0"/>
    <s v="A1AM-MEX-KL"/>
    <n v="6777"/>
    <x v="116"/>
    <n v="2118"/>
    <n v="4659"/>
    <n v="1059"/>
    <n v="0"/>
    <n v="516262"/>
  </r>
  <r>
    <x v="0"/>
    <s v="A1AM-MEX-KL"/>
    <n v="11119"/>
    <x v="117"/>
    <n v="0"/>
    <n v="11119"/>
    <n v="2118"/>
    <n v="0"/>
    <n v="12072"/>
  </r>
  <r>
    <x v="0"/>
    <s v="A1AM-MEX-KL"/>
    <n v="1270"/>
    <x v="118"/>
    <n v="0"/>
    <n v="1270"/>
    <n v="0"/>
    <n v="0"/>
    <n v="8048"/>
  </r>
  <r>
    <x v="0"/>
    <s v="A1AM-MEX-KL"/>
    <n v="3071"/>
    <x v="119"/>
    <n v="0"/>
    <n v="3071"/>
    <n v="0"/>
    <n v="0"/>
    <n v="51996"/>
  </r>
  <r>
    <x v="0"/>
    <s v="A1AM-MEX-KL"/>
    <n v="317"/>
    <x v="120"/>
    <n v="0"/>
    <n v="317"/>
    <n v="0"/>
    <n v="0"/>
    <n v="2859"/>
  </r>
  <r>
    <x v="0"/>
    <s v="A1AM-MEX-KL"/>
    <n v="36006"/>
    <x v="121"/>
    <n v="31770"/>
    <n v="4236"/>
    <n v="0"/>
    <n v="0"/>
    <n v="891995"/>
  </r>
  <r>
    <x v="0"/>
    <s v="A1AM-MEX-KL"/>
    <n v="2118"/>
    <x v="122"/>
    <n v="0"/>
    <n v="2118"/>
    <n v="0"/>
    <n v="0"/>
    <n v="127080"/>
  </r>
  <r>
    <x v="0"/>
    <s v="A1AM-MEX-KL"/>
    <n v="1694"/>
    <x v="123"/>
    <n v="0"/>
    <n v="1694"/>
    <n v="-1049"/>
    <n v="0"/>
    <n v="22450"/>
  </r>
  <r>
    <x v="0"/>
    <s v="A1AM-MEX-KL"/>
    <n v="4341"/>
    <x v="124"/>
    <n v="2118"/>
    <n v="2223"/>
    <n v="-1059"/>
    <n v="0"/>
    <n v="10272"/>
  </r>
  <r>
    <x v="0"/>
    <s v="A1AM-MEX-KL"/>
    <n v="953"/>
    <x v="125"/>
    <n v="0"/>
    <n v="953"/>
    <n v="0"/>
    <n v="0"/>
    <n v="10590"/>
  </r>
  <r>
    <x v="0"/>
    <s v="A1AM-MEX-KL"/>
    <n v="7942"/>
    <x v="126"/>
    <n v="2118"/>
    <n v="5824"/>
    <n v="211"/>
    <n v="0"/>
    <n v="85673"/>
  </r>
  <r>
    <x v="0"/>
    <s v="A1AM-MEX-KL"/>
    <n v="423"/>
    <x v="127"/>
    <n v="0"/>
    <n v="423"/>
    <n v="0"/>
    <n v="0"/>
    <n v="2647"/>
  </r>
  <r>
    <x v="0"/>
    <s v="A1AM-MEX-KL"/>
    <n v="529"/>
    <x v="128"/>
    <n v="0"/>
    <n v="529"/>
    <n v="-5243"/>
    <n v="0"/>
    <n v="10166"/>
  </r>
  <r>
    <x v="0"/>
    <s v="A1AM-MEX-KL"/>
    <n v="211"/>
    <x v="129"/>
    <n v="0"/>
    <n v="211"/>
    <n v="0"/>
    <n v="0"/>
    <n v="4236"/>
  </r>
  <r>
    <x v="0"/>
    <s v="A1AM-MEX-KL"/>
    <n v="9001"/>
    <x v="130"/>
    <n v="0"/>
    <n v="9001"/>
    <n v="0"/>
    <n v="0"/>
    <n v="35476"/>
  </r>
  <r>
    <x v="0"/>
    <s v="A1AM-MEX-KL"/>
    <n v="1906"/>
    <x v="131"/>
    <n v="0"/>
    <n v="1906"/>
    <n v="0"/>
    <n v="0"/>
    <n v="105"/>
  </r>
  <r>
    <x v="0"/>
    <s v="A1AM-MEX-KL"/>
    <n v="3282"/>
    <x v="132"/>
    <n v="0"/>
    <n v="3282"/>
    <n v="105"/>
    <n v="0"/>
    <n v="96051"/>
  </r>
  <r>
    <x v="0"/>
    <s v="A1AM-MEX-KL"/>
    <n v="953"/>
    <x v="133"/>
    <n v="0"/>
    <n v="953"/>
    <n v="0"/>
    <n v="0"/>
    <n v="1059"/>
  </r>
  <r>
    <x v="0"/>
    <s v="A1AM-MEX-KL"/>
    <n v="8472"/>
    <x v="134"/>
    <n v="6354"/>
    <n v="2118"/>
    <n v="105"/>
    <n v="0"/>
    <n v="146671"/>
  </r>
  <r>
    <x v="0"/>
    <s v="A1AM-MEX-KL"/>
    <n v="8789"/>
    <x v="135"/>
    <n v="8472"/>
    <n v="317"/>
    <n v="12708"/>
    <n v="0"/>
    <n v="626504"/>
  </r>
  <r>
    <x v="0"/>
    <s v="A1AM-MEX-KL"/>
    <n v="1059"/>
    <x v="136"/>
    <n v="0"/>
    <n v="1059"/>
    <n v="0"/>
    <n v="0"/>
    <n v="24357"/>
  </r>
  <r>
    <x v="0"/>
    <s v="A1AM-MEX-KL"/>
    <n v="317"/>
    <x v="137"/>
    <n v="0"/>
    <n v="317"/>
    <n v="211"/>
    <n v="0"/>
    <n v="16520"/>
  </r>
  <r>
    <x v="0"/>
    <s v="A1AM-MEX-KL"/>
    <n v="22239"/>
    <x v="138"/>
    <n v="9531"/>
    <n v="12708"/>
    <n v="0"/>
    <n v="0"/>
    <n v="312934"/>
  </r>
  <r>
    <x v="0"/>
    <s v="A1AM-MEX-KL"/>
    <n v="19062"/>
    <x v="139"/>
    <n v="9531"/>
    <n v="9531"/>
    <n v="0"/>
    <n v="0"/>
    <n v="443191"/>
  </r>
  <r>
    <x v="0"/>
    <s v="A1AM-MEX-KL"/>
    <n v="127"/>
    <x v="140"/>
    <n v="0"/>
    <n v="127"/>
    <n v="0"/>
    <n v="0"/>
    <n v="1080"/>
  </r>
  <r>
    <x v="0"/>
    <s v="A1AM-MEX-KL"/>
    <n v="7751"/>
    <x v="141"/>
    <n v="0"/>
    <n v="7751"/>
    <n v="-4084"/>
    <n v="0"/>
    <n v="29133"/>
  </r>
  <r>
    <x v="0"/>
    <s v="A1AM-MEX-KL"/>
    <n v="63"/>
    <x v="142"/>
    <n v="0"/>
    <n v="63"/>
    <n v="0"/>
    <n v="0"/>
    <n v="3113"/>
  </r>
  <r>
    <x v="0"/>
    <s v="A1AM-MEX-KL"/>
    <n v="222"/>
    <x v="143"/>
    <n v="0"/>
    <n v="222"/>
    <n v="-1504"/>
    <n v="0"/>
    <n v="16207"/>
  </r>
  <r>
    <x v="0"/>
    <s v="A1AM-MEX-KL"/>
    <n v="794"/>
    <x v="144"/>
    <n v="0"/>
    <n v="794"/>
    <n v="0"/>
    <n v="0"/>
    <n v="8101"/>
  </r>
  <r>
    <x v="0"/>
    <s v="A1AM-MEX-KL"/>
    <n v="3335"/>
    <x v="145"/>
    <n v="0"/>
    <n v="3335"/>
    <n v="0"/>
    <n v="0"/>
    <n v="4606"/>
  </r>
  <r>
    <x v="0"/>
    <s v="A1AM-MEX-KL"/>
    <n v="7783"/>
    <x v="146"/>
    <n v="0"/>
    <n v="7783"/>
    <n v="0"/>
    <n v="0"/>
    <n v="2223"/>
  </r>
  <r>
    <x v="0"/>
    <s v="A1AM-MEX-KL"/>
    <n v="12390"/>
    <x v="147"/>
    <n v="0"/>
    <n v="12390"/>
    <n v="0"/>
    <n v="0"/>
    <n v="953"/>
  </r>
  <r>
    <x v="0"/>
    <s v="A1AM-MEX-KL"/>
    <n v="7307"/>
    <x v="148"/>
    <n v="0"/>
    <n v="7307"/>
    <n v="0"/>
    <n v="0"/>
    <n v="3812"/>
  </r>
  <r>
    <x v="0"/>
    <s v="A1AM-MEX-KL"/>
    <n v="1270"/>
    <x v="149"/>
    <n v="0"/>
    <n v="1270"/>
    <n v="-477"/>
    <n v="0"/>
    <n v="19062"/>
  </r>
  <r>
    <x v="0"/>
    <s v="A1AM-MEX-KL"/>
    <n v="317"/>
    <x v="150"/>
    <n v="0"/>
    <n v="317"/>
    <n v="0"/>
    <n v="0"/>
    <n v="8419"/>
  </r>
  <r>
    <x v="0"/>
    <s v="A1AM-MEX-KL"/>
    <n v="1270"/>
    <x v="151"/>
    <n v="0"/>
    <n v="1270"/>
    <n v="0"/>
    <n v="0"/>
    <n v="32405"/>
  </r>
  <r>
    <x v="0"/>
    <s v="A1AM-MEX-KL"/>
    <n v="158"/>
    <x v="152"/>
    <n v="0"/>
    <n v="158"/>
    <n v="0"/>
    <n v="0"/>
    <n v="28910"/>
  </r>
  <r>
    <x v="0"/>
    <s v="A1AM-MEX-KL"/>
    <n v="317"/>
    <x v="153"/>
    <n v="0"/>
    <n v="317"/>
    <n v="158"/>
    <n v="0"/>
    <n v="8419"/>
  </r>
  <r>
    <x v="0"/>
    <s v="A1AM-MEX-KL"/>
    <n v="953"/>
    <x v="154"/>
    <n v="0"/>
    <n v="953"/>
    <n v="0"/>
    <n v="0"/>
    <n v="4606"/>
  </r>
  <r>
    <x v="0"/>
    <s v="A1AM-MEX-KL"/>
    <n v="158"/>
    <x v="155"/>
    <n v="0"/>
    <n v="158"/>
    <n v="0"/>
    <n v="0"/>
    <n v="35582"/>
  </r>
  <r>
    <x v="0"/>
    <s v="A1AM-MEX-KL"/>
    <n v="2223"/>
    <x v="156"/>
    <n v="0"/>
    <n v="2223"/>
    <n v="-3156"/>
    <n v="0"/>
    <n v="187284"/>
  </r>
  <r>
    <x v="0"/>
    <s v="A1AM-MEX-KL"/>
    <n v="37"/>
    <x v="157"/>
    <n v="0"/>
    <n v="37"/>
    <n v="0"/>
    <n v="0"/>
    <n v="386"/>
  </r>
  <r>
    <x v="0"/>
    <s v="A1AM-MEX-KL"/>
    <n v="508"/>
    <x v="158"/>
    <n v="0"/>
    <n v="508"/>
    <n v="0"/>
    <n v="0"/>
    <n v="529"/>
  </r>
  <r>
    <x v="0"/>
    <s v="A1AM-MEX-KL"/>
    <n v="280"/>
    <x v="159"/>
    <n v="0"/>
    <n v="280"/>
    <n v="0"/>
    <n v="0"/>
    <n v="248"/>
  </r>
  <r>
    <x v="0"/>
    <s v="A1AM-MEX-KL"/>
    <n v="100"/>
    <x v="160"/>
    <n v="0"/>
    <n v="100"/>
    <n v="0"/>
    <n v="0"/>
    <n v="5"/>
  </r>
  <r>
    <x v="0"/>
    <s v="A1AM-MEX-KL"/>
    <n v="450"/>
    <x v="161"/>
    <n v="0"/>
    <n v="450"/>
    <n v="-6"/>
    <n v="0"/>
    <n v="333"/>
  </r>
  <r>
    <x v="0"/>
    <s v="A1AM-MEX-KL"/>
    <n v="238"/>
    <x v="162"/>
    <n v="0"/>
    <n v="238"/>
    <n v="0"/>
    <n v="0"/>
    <n v="185"/>
  </r>
  <r>
    <x v="0"/>
    <s v="A1AM-MEX-KL"/>
    <n v="413"/>
    <x v="163"/>
    <n v="0"/>
    <n v="413"/>
    <n v="0"/>
    <n v="0"/>
    <n v="2499"/>
  </r>
  <r>
    <x v="0"/>
    <s v="A1AM-MEX-KL"/>
    <n v="264"/>
    <x v="164"/>
    <n v="0"/>
    <n v="264"/>
    <n v="5"/>
    <n v="0"/>
    <n v="857"/>
  </r>
  <r>
    <x v="0"/>
    <s v="A1AM-MEX-KL"/>
    <n v="270"/>
    <x v="165"/>
    <n v="0"/>
    <n v="270"/>
    <n v="-255"/>
    <n v="0"/>
    <n v="1387"/>
  </r>
  <r>
    <x v="0"/>
    <s v="A1AM-MEX-KL"/>
    <n v="127"/>
    <x v="166"/>
    <n v="0"/>
    <n v="127"/>
    <n v="-255"/>
    <n v="0"/>
    <n v="407"/>
  </r>
  <r>
    <x v="0"/>
    <s v="A1AM-MEX-KL"/>
    <n v="587"/>
    <x v="167"/>
    <n v="0"/>
    <n v="587"/>
    <n v="-255"/>
    <n v="0"/>
    <n v="2499"/>
  </r>
  <r>
    <x v="0"/>
    <s v="A1AM-MEX-KL"/>
    <n v="100"/>
    <x v="168"/>
    <n v="0"/>
    <n v="100"/>
    <n v="0"/>
    <n v="0"/>
    <n v="3447"/>
  </r>
  <r>
    <x v="0"/>
    <s v="A1AM-MEX-KL"/>
    <n v="1046"/>
    <x v="169"/>
    <n v="0"/>
    <n v="1046"/>
    <n v="-3"/>
    <n v="0"/>
    <n v="2418"/>
  </r>
  <r>
    <x v="0"/>
    <s v="A1AM-MEX-KL"/>
    <n v="1906"/>
    <x v="170"/>
    <n v="0"/>
    <n v="1906"/>
    <n v="0"/>
    <n v="0"/>
    <n v="687"/>
  </r>
  <r>
    <x v="0"/>
    <s v="A1AM-MEX-KL"/>
    <n v="152"/>
    <x v="171"/>
    <n v="0"/>
    <n v="152"/>
    <n v="0"/>
    <n v="0"/>
    <n v="0"/>
  </r>
  <r>
    <x v="0"/>
    <s v="A1AM-MEX-KL"/>
    <n v="11"/>
    <x v="172"/>
    <n v="0"/>
    <n v="11"/>
    <n v="0"/>
    <n v="0"/>
    <n v="0"/>
  </r>
  <r>
    <x v="1"/>
    <s v="MEX Count"/>
    <m/>
    <x v="173"/>
    <m/>
    <m/>
    <m/>
    <m/>
    <n v="179"/>
  </r>
  <r>
    <x v="0"/>
    <s v="A1HK-HK-KL"/>
    <n v="1694"/>
    <x v="18"/>
    <n v="0"/>
    <n v="1694"/>
    <n v="0"/>
    <n v="0"/>
    <n v="2118"/>
  </r>
  <r>
    <x v="0"/>
    <s v="A1HK-HK-KL"/>
    <n v="63"/>
    <x v="19"/>
    <n v="0"/>
    <n v="63"/>
    <n v="0"/>
    <n v="0"/>
    <n v="148"/>
  </r>
  <r>
    <x v="0"/>
    <s v="A1HK-HK-KL"/>
    <n v="95"/>
    <x v="174"/>
    <n v="0"/>
    <n v="95"/>
    <n v="0"/>
    <n v="0"/>
    <n v="3694"/>
  </r>
  <r>
    <x v="0"/>
    <s v="A1HK-HK-KL"/>
    <n v="550"/>
    <x v="21"/>
    <n v="0"/>
    <n v="550"/>
    <n v="0"/>
    <n v="0"/>
    <n v="518"/>
  </r>
  <r>
    <x v="0"/>
    <s v="A1HK-HK-KL"/>
    <n v="10907"/>
    <x v="46"/>
    <n v="0"/>
    <n v="10907"/>
    <n v="0"/>
    <n v="0"/>
    <n v="0"/>
  </r>
  <r>
    <x v="0"/>
    <s v="A1HK-HK-KL"/>
    <n v="1059"/>
    <x v="175"/>
    <n v="0"/>
    <n v="1059"/>
    <n v="0"/>
    <n v="0"/>
    <n v="0"/>
  </r>
  <r>
    <x v="0"/>
    <s v="A1HK-HK-KL"/>
    <n v="5295"/>
    <x v="176"/>
    <n v="0"/>
    <n v="5295"/>
    <n v="0"/>
    <n v="0"/>
    <n v="2118"/>
  </r>
  <r>
    <x v="0"/>
    <s v="A1HK-HK-KL"/>
    <n v="211"/>
    <x v="92"/>
    <n v="0"/>
    <n v="211"/>
    <n v="0"/>
    <n v="0"/>
    <n v="0"/>
  </r>
  <r>
    <x v="1"/>
    <s v="HK Count"/>
    <m/>
    <x v="173"/>
    <m/>
    <m/>
    <m/>
    <m/>
    <n v="8"/>
  </r>
  <r>
    <x v="2"/>
    <m/>
    <m/>
    <x v="173"/>
    <m/>
    <m/>
    <m/>
    <m/>
    <n v="187"/>
  </r>
  <r>
    <x v="3"/>
    <s v="A1DA-DB-KL"/>
    <n v="105"/>
    <x v="12"/>
    <n v="0"/>
    <n v="105"/>
    <n v="0"/>
    <n v="0"/>
    <n v="0"/>
  </r>
  <r>
    <x v="3"/>
    <s v="A1DA-DB-KL"/>
    <n v="52"/>
    <x v="177"/>
    <n v="0"/>
    <n v="52"/>
    <n v="0"/>
    <n v="0"/>
    <n v="112"/>
  </r>
  <r>
    <x v="3"/>
    <s v="A1DA-DB-KL"/>
    <n v="62"/>
    <x v="18"/>
    <n v="0"/>
    <n v="62"/>
    <n v="68"/>
    <n v="0"/>
    <n v="386"/>
  </r>
  <r>
    <x v="3"/>
    <s v="A1DA-DB-KL"/>
    <n v="32"/>
    <x v="19"/>
    <n v="3"/>
    <n v="29"/>
    <n v="-3"/>
    <n v="0"/>
    <n v="184"/>
  </r>
  <r>
    <x v="3"/>
    <s v="A1DA-DB-KL"/>
    <n v="205"/>
    <x v="20"/>
    <n v="127"/>
    <n v="78"/>
    <n v="232"/>
    <n v="0"/>
    <n v="144"/>
  </r>
  <r>
    <x v="3"/>
    <s v="A1DA-DB-KL"/>
    <n v="2"/>
    <x v="178"/>
    <n v="0"/>
    <n v="2"/>
    <n v="0"/>
    <n v="0"/>
    <n v="5"/>
  </r>
  <r>
    <x v="3"/>
    <s v="A1DA-DB-KL"/>
    <n v="69"/>
    <x v="21"/>
    <n v="0"/>
    <n v="69"/>
    <n v="-2"/>
    <n v="0"/>
    <n v="5"/>
  </r>
  <r>
    <x v="3"/>
    <s v="A1DA-DB-KL"/>
    <n v="84"/>
    <x v="179"/>
    <n v="0"/>
    <n v="84"/>
    <n v="0"/>
    <n v="0"/>
    <n v="0"/>
  </r>
  <r>
    <x v="3"/>
    <s v="A1DA-DB-KL"/>
    <n v="128"/>
    <x v="180"/>
    <n v="0"/>
    <n v="128"/>
    <n v="0"/>
    <n v="0"/>
    <n v="0"/>
  </r>
  <r>
    <x v="3"/>
    <s v="A1DA-DB-KL"/>
    <n v="105"/>
    <x v="181"/>
    <n v="0"/>
    <n v="105"/>
    <n v="0"/>
    <n v="0"/>
    <n v="0"/>
  </r>
  <r>
    <x v="3"/>
    <s v="A1DA-DB-KL"/>
    <n v="15"/>
    <x v="182"/>
    <n v="0"/>
    <n v="15"/>
    <n v="-15"/>
    <n v="0"/>
    <n v="37"/>
  </r>
  <r>
    <x v="3"/>
    <s v="A1DA-DB-KL"/>
    <n v="264"/>
    <x v="183"/>
    <n v="0"/>
    <n v="264"/>
    <n v="0"/>
    <n v="0"/>
    <n v="0"/>
  </r>
  <r>
    <x v="3"/>
    <s v="A1DA-DB-KL"/>
    <n v="145"/>
    <x v="184"/>
    <n v="0"/>
    <n v="145"/>
    <n v="0"/>
    <n v="0"/>
    <n v="21"/>
  </r>
  <r>
    <x v="3"/>
    <s v="A1DA-DB-KL"/>
    <n v="3"/>
    <x v="185"/>
    <n v="0"/>
    <n v="3"/>
    <n v="0"/>
    <n v="0"/>
    <n v="37"/>
  </r>
  <r>
    <x v="3"/>
    <s v="A1DA-DB-KL"/>
    <n v="42"/>
    <x v="186"/>
    <n v="34"/>
    <n v="7"/>
    <n v="0"/>
    <n v="0"/>
    <n v="0"/>
  </r>
  <r>
    <x v="3"/>
    <s v="A1DA-DB-KL"/>
    <n v="307"/>
    <x v="187"/>
    <n v="0"/>
    <n v="307"/>
    <n v="0"/>
    <n v="0"/>
    <n v="0"/>
  </r>
  <r>
    <x v="3"/>
    <s v="A1DA-DB-KL"/>
    <n v="2"/>
    <x v="188"/>
    <n v="0"/>
    <n v="2"/>
    <n v="0"/>
    <n v="0"/>
    <n v="724"/>
  </r>
  <r>
    <x v="3"/>
    <s v="A1DA-DB-KL"/>
    <n v="220"/>
    <x v="189"/>
    <n v="0"/>
    <n v="220"/>
    <n v="0"/>
    <n v="0"/>
    <n v="0"/>
  </r>
  <r>
    <x v="3"/>
    <s v="A1DA-DB-KL"/>
    <n v="9"/>
    <x v="190"/>
    <n v="0"/>
    <n v="9"/>
    <n v="0"/>
    <n v="0"/>
    <n v="0"/>
  </r>
  <r>
    <x v="3"/>
    <s v="A1DA-DB-KL"/>
    <n v="147"/>
    <x v="191"/>
    <n v="0"/>
    <n v="147"/>
    <n v="0"/>
    <n v="0"/>
    <n v="106"/>
  </r>
  <r>
    <x v="3"/>
    <s v="A1DA-DB-KL"/>
    <n v="4"/>
    <x v="192"/>
    <n v="0"/>
    <n v="4"/>
    <n v="0"/>
    <n v="0"/>
    <n v="0"/>
  </r>
  <r>
    <x v="3"/>
    <s v="A1DA-DB-KL"/>
    <n v="2"/>
    <x v="193"/>
    <n v="0"/>
    <n v="2"/>
    <n v="0"/>
    <n v="0"/>
    <n v="1"/>
  </r>
  <r>
    <x v="3"/>
    <s v="A1DA-DB-KL"/>
    <n v="23"/>
    <x v="194"/>
    <n v="0"/>
    <n v="23"/>
    <n v="0"/>
    <n v="0"/>
    <n v="0"/>
  </r>
  <r>
    <x v="3"/>
    <s v="A1DA-DB-KL"/>
    <n v="1"/>
    <x v="195"/>
    <n v="0"/>
    <n v="1"/>
    <n v="0"/>
    <n v="0"/>
    <n v="0"/>
  </r>
  <r>
    <x v="3"/>
    <s v="A1DA-DB-KL"/>
    <n v="868"/>
    <x v="195"/>
    <n v="0"/>
    <n v="868"/>
    <n v="0"/>
    <n v="0"/>
    <n v="15"/>
  </r>
  <r>
    <x v="3"/>
    <s v="A1DA-DB-KL"/>
    <n v="3475"/>
    <x v="196"/>
    <n v="0"/>
    <n v="3475"/>
    <n v="0"/>
    <n v="0"/>
    <n v="63"/>
  </r>
  <r>
    <x v="3"/>
    <s v="A1DA-DB-KL"/>
    <n v="1271"/>
    <x v="197"/>
    <n v="0"/>
    <n v="1271"/>
    <n v="0"/>
    <n v="0"/>
    <n v="15"/>
  </r>
  <r>
    <x v="3"/>
    <s v="A1DA-DB-KL"/>
    <n v="21"/>
    <x v="198"/>
    <n v="0"/>
    <n v="21"/>
    <n v="0"/>
    <n v="0"/>
    <n v="0"/>
  </r>
  <r>
    <x v="3"/>
    <s v="A1DA-DB-KL"/>
    <n v="524"/>
    <x v="199"/>
    <n v="0"/>
    <n v="524"/>
    <n v="0"/>
    <n v="0"/>
    <n v="52"/>
  </r>
  <r>
    <x v="3"/>
    <s v="A1DA-DB-KL"/>
    <n v="1"/>
    <x v="200"/>
    <n v="0"/>
    <n v="1"/>
    <n v="0"/>
    <n v="0"/>
    <n v="324"/>
  </r>
  <r>
    <x v="3"/>
    <s v="A1DA-DB-KL"/>
    <n v="22"/>
    <x v="201"/>
    <n v="0"/>
    <n v="22"/>
    <n v="0"/>
    <n v="0"/>
    <n v="0"/>
  </r>
  <r>
    <x v="3"/>
    <s v="A1DA-DB-KL"/>
    <n v="123"/>
    <x v="202"/>
    <n v="0"/>
    <n v="123"/>
    <n v="0"/>
    <n v="0"/>
    <n v="7"/>
  </r>
  <r>
    <x v="3"/>
    <s v="A1DA-DB-KL"/>
    <n v="9"/>
    <x v="203"/>
    <n v="0"/>
    <n v="9"/>
    <n v="0"/>
    <n v="0"/>
    <n v="0"/>
  </r>
  <r>
    <x v="3"/>
    <s v="A1DA-DB-KL"/>
    <n v="61"/>
    <x v="204"/>
    <n v="0"/>
    <n v="61"/>
    <n v="0"/>
    <n v="0"/>
    <n v="190"/>
  </r>
  <r>
    <x v="3"/>
    <s v="A1DA-DB-KL"/>
    <n v="2"/>
    <x v="205"/>
    <n v="0"/>
    <n v="2"/>
    <n v="0"/>
    <n v="0"/>
    <n v="0"/>
  </r>
  <r>
    <x v="3"/>
    <s v="A1DA-DB-KL"/>
    <n v="18"/>
    <x v="206"/>
    <n v="0"/>
    <n v="18"/>
    <n v="0"/>
    <n v="0"/>
    <n v="0"/>
  </r>
  <r>
    <x v="3"/>
    <s v="A1DA-DB-KL"/>
    <n v="108"/>
    <x v="207"/>
    <n v="0"/>
    <n v="108"/>
    <n v="0"/>
    <n v="0"/>
    <n v="1"/>
  </r>
  <r>
    <x v="3"/>
    <s v="A1DA-DB-KL"/>
    <n v="3"/>
    <x v="208"/>
    <n v="0"/>
    <n v="3"/>
    <n v="0"/>
    <n v="0"/>
    <n v="10"/>
  </r>
  <r>
    <x v="3"/>
    <s v="A1DA-DB-KL"/>
    <n v="21"/>
    <x v="209"/>
    <n v="0"/>
    <n v="21"/>
    <n v="0"/>
    <n v="0"/>
    <n v="0"/>
  </r>
  <r>
    <x v="3"/>
    <s v="A1DA-DB-KL"/>
    <n v="80"/>
    <x v="210"/>
    <n v="0"/>
    <n v="80"/>
    <n v="0"/>
    <n v="0"/>
    <n v="0"/>
  </r>
  <r>
    <x v="3"/>
    <s v="A1DA-DB-KL"/>
    <n v="82"/>
    <x v="211"/>
    <n v="0"/>
    <n v="82"/>
    <n v="0"/>
    <n v="0"/>
    <n v="0"/>
  </r>
  <r>
    <x v="3"/>
    <s v="A1DA-DB-KL"/>
    <n v="69"/>
    <x v="212"/>
    <n v="0"/>
    <n v="69"/>
    <n v="0"/>
    <n v="0"/>
    <n v="0"/>
  </r>
  <r>
    <x v="3"/>
    <s v="A1DA-DB-KL"/>
    <n v="597"/>
    <x v="213"/>
    <n v="0"/>
    <n v="597"/>
    <n v="0"/>
    <n v="0"/>
    <n v="12"/>
  </r>
  <r>
    <x v="3"/>
    <s v="A1DA-DB-KL"/>
    <n v="1"/>
    <x v="214"/>
    <n v="0"/>
    <n v="1"/>
    <n v="0"/>
    <n v="0"/>
    <n v="1"/>
  </r>
  <r>
    <x v="3"/>
    <s v="A1DA-DB-KL"/>
    <n v="32"/>
    <x v="215"/>
    <n v="0"/>
    <n v="32"/>
    <n v="0"/>
    <n v="0"/>
    <n v="15"/>
  </r>
  <r>
    <x v="3"/>
    <s v="A1DA-DB-KL"/>
    <n v="19"/>
    <x v="216"/>
    <n v="0"/>
    <n v="19"/>
    <n v="0"/>
    <n v="0"/>
    <n v="0"/>
  </r>
  <r>
    <x v="3"/>
    <s v="A1DA-DB-KL"/>
    <n v="1"/>
    <x v="217"/>
    <n v="0"/>
    <n v="1"/>
    <n v="0"/>
    <n v="0"/>
    <n v="0"/>
  </r>
  <r>
    <x v="3"/>
    <s v="A1DA-DB-KL"/>
    <n v="2"/>
    <x v="218"/>
    <n v="0"/>
    <n v="2"/>
    <n v="0"/>
    <n v="0"/>
    <n v="0"/>
  </r>
  <r>
    <x v="3"/>
    <s v="A1DA-DB-KL"/>
    <n v="5"/>
    <x v="219"/>
    <n v="0"/>
    <n v="5"/>
    <n v="0"/>
    <n v="0"/>
    <n v="0"/>
  </r>
  <r>
    <x v="3"/>
    <s v="A1DA-DB-KL"/>
    <n v="52"/>
    <x v="220"/>
    <n v="0"/>
    <n v="52"/>
    <n v="0"/>
    <n v="0"/>
    <n v="4"/>
  </r>
  <r>
    <x v="3"/>
    <s v="A1DA-DB-KL"/>
    <n v="1"/>
    <x v="221"/>
    <n v="0"/>
    <n v="1"/>
    <n v="0"/>
    <n v="0"/>
    <n v="0"/>
  </r>
  <r>
    <x v="3"/>
    <s v="A1DA-DB-KL"/>
    <n v="4"/>
    <x v="222"/>
    <n v="0"/>
    <n v="4"/>
    <n v="0"/>
    <n v="0"/>
    <n v="2"/>
  </r>
  <r>
    <x v="3"/>
    <s v="A1DA-DB-KL"/>
    <n v="18"/>
    <x v="223"/>
    <n v="0"/>
    <n v="18"/>
    <n v="0"/>
    <n v="0"/>
    <n v="0"/>
  </r>
  <r>
    <x v="3"/>
    <s v="A1DA-DB-KL"/>
    <n v="5"/>
    <x v="224"/>
    <n v="0"/>
    <n v="5"/>
    <n v="0"/>
    <n v="0"/>
    <n v="0"/>
  </r>
  <r>
    <x v="3"/>
    <s v="A1DA-DB-KL"/>
    <n v="345"/>
    <x v="225"/>
    <n v="0"/>
    <n v="345"/>
    <n v="0"/>
    <n v="0"/>
    <n v="15"/>
  </r>
  <r>
    <x v="3"/>
    <s v="A1DA-DB-KL"/>
    <n v="47"/>
    <x v="226"/>
    <n v="0"/>
    <n v="47"/>
    <n v="0"/>
    <n v="0"/>
    <n v="0"/>
  </r>
  <r>
    <x v="3"/>
    <s v="A1DA-DB-KL"/>
    <n v="791"/>
    <x v="227"/>
    <n v="0"/>
    <n v="791"/>
    <n v="0"/>
    <n v="0"/>
    <n v="22"/>
  </r>
  <r>
    <x v="3"/>
    <s v="A1DA-DB-KL"/>
    <n v="142"/>
    <x v="228"/>
    <n v="0"/>
    <n v="142"/>
    <n v="0"/>
    <n v="0"/>
    <n v="0"/>
  </r>
  <r>
    <x v="3"/>
    <s v="A1DA-DB-KL"/>
    <n v="169"/>
    <x v="229"/>
    <n v="0"/>
    <n v="169"/>
    <n v="0"/>
    <n v="0"/>
    <n v="0"/>
  </r>
  <r>
    <x v="3"/>
    <s v="A1DA-DB-KL"/>
    <n v="26"/>
    <x v="230"/>
    <n v="0"/>
    <n v="26"/>
    <n v="0"/>
    <n v="0"/>
    <n v="0"/>
  </r>
  <r>
    <x v="3"/>
    <s v="A1DA-DB-KL"/>
    <n v="10"/>
    <x v="231"/>
    <n v="0"/>
    <n v="10"/>
    <n v="0"/>
    <n v="0"/>
    <n v="0"/>
  </r>
  <r>
    <x v="3"/>
    <s v="A1DA-DB-KL"/>
    <n v="16"/>
    <x v="232"/>
    <n v="0"/>
    <n v="16"/>
    <n v="0"/>
    <n v="0"/>
    <n v="0"/>
  </r>
  <r>
    <x v="3"/>
    <s v="A1DA-DB-KL"/>
    <n v="2"/>
    <x v="233"/>
    <n v="0"/>
    <n v="2"/>
    <n v="0"/>
    <n v="0"/>
    <n v="0"/>
  </r>
  <r>
    <x v="3"/>
    <s v="A1DA-DB-KL"/>
    <n v="2"/>
    <x v="234"/>
    <n v="0"/>
    <n v="2"/>
    <n v="0"/>
    <n v="0"/>
    <n v="0"/>
  </r>
  <r>
    <x v="3"/>
    <s v="A1DA-DB-KL"/>
    <n v="2"/>
    <x v="235"/>
    <n v="0"/>
    <n v="2"/>
    <n v="0"/>
    <n v="0"/>
    <n v="14"/>
  </r>
  <r>
    <x v="3"/>
    <s v="A1DA-DB-KL"/>
    <n v="51"/>
    <x v="236"/>
    <n v="0"/>
    <n v="51"/>
    <n v="0"/>
    <n v="0"/>
    <n v="0"/>
  </r>
  <r>
    <x v="3"/>
    <s v="A1DA-DB-KL"/>
    <n v="86"/>
    <x v="237"/>
    <n v="0"/>
    <n v="86"/>
    <n v="0"/>
    <n v="0"/>
    <n v="2"/>
  </r>
  <r>
    <x v="3"/>
    <s v="A1DA-DB-KL"/>
    <n v="4"/>
    <x v="238"/>
    <n v="0"/>
    <n v="4"/>
    <n v="0"/>
    <n v="0"/>
    <n v="0"/>
  </r>
  <r>
    <x v="3"/>
    <s v="A1DA-DB-KL"/>
    <n v="8"/>
    <x v="239"/>
    <n v="0"/>
    <n v="8"/>
    <n v="0"/>
    <n v="0"/>
    <n v="0"/>
  </r>
  <r>
    <x v="3"/>
    <s v="A1DA-DB-KL"/>
    <n v="22"/>
    <x v="240"/>
    <n v="0"/>
    <n v="22"/>
    <n v="0"/>
    <n v="0"/>
    <n v="0"/>
  </r>
  <r>
    <x v="3"/>
    <s v="A1DA-DB-KL"/>
    <n v="1"/>
    <x v="241"/>
    <n v="0"/>
    <n v="1"/>
    <n v="0"/>
    <n v="0"/>
    <n v="0"/>
  </r>
  <r>
    <x v="3"/>
    <s v="A1DA-DB-KL"/>
    <n v="23"/>
    <x v="242"/>
    <n v="0"/>
    <n v="23"/>
    <n v="0"/>
    <n v="0"/>
    <n v="0"/>
  </r>
  <r>
    <x v="3"/>
    <s v="A1DA-DB-KL"/>
    <n v="1"/>
    <x v="243"/>
    <n v="0"/>
    <n v="1"/>
    <n v="0"/>
    <n v="0"/>
    <n v="0"/>
  </r>
  <r>
    <x v="3"/>
    <s v="A1DA-DB-KL"/>
    <n v="13"/>
    <x v="244"/>
    <n v="0"/>
    <n v="13"/>
    <n v="0"/>
    <n v="0"/>
    <n v="0"/>
  </r>
  <r>
    <x v="3"/>
    <s v="A1DA-DB-KL"/>
    <n v="41"/>
    <x v="245"/>
    <n v="0"/>
    <n v="41"/>
    <n v="0"/>
    <n v="0"/>
    <n v="0"/>
  </r>
  <r>
    <x v="3"/>
    <s v="A1DA-DB-KL"/>
    <n v="299"/>
    <x v="246"/>
    <n v="0"/>
    <n v="299"/>
    <n v="0"/>
    <n v="0"/>
    <n v="0"/>
  </r>
  <r>
    <x v="3"/>
    <s v="A1DA-DB-KL"/>
    <n v="563"/>
    <x v="247"/>
    <n v="0"/>
    <n v="563"/>
    <n v="0"/>
    <n v="0"/>
    <n v="1"/>
  </r>
  <r>
    <x v="3"/>
    <s v="A1DA-DB-KL"/>
    <n v="108"/>
    <x v="248"/>
    <n v="0"/>
    <n v="108"/>
    <n v="0"/>
    <n v="0"/>
    <n v="0"/>
  </r>
  <r>
    <x v="3"/>
    <s v="A1DA-DB-KL"/>
    <n v="87"/>
    <x v="249"/>
    <n v="0"/>
    <n v="87"/>
    <n v="0"/>
    <n v="0"/>
    <n v="0"/>
  </r>
  <r>
    <x v="3"/>
    <s v="A1DA-DB-KL"/>
    <n v="198"/>
    <x v="250"/>
    <n v="19"/>
    <n v="178"/>
    <n v="0"/>
    <n v="0"/>
    <n v="12"/>
  </r>
  <r>
    <x v="3"/>
    <s v="A1DA-DB-KL"/>
    <n v="2681"/>
    <x v="251"/>
    <n v="0"/>
    <n v="2681"/>
    <n v="0"/>
    <n v="0"/>
    <n v="0"/>
  </r>
  <r>
    <x v="3"/>
    <s v="A1DA-DB-KL"/>
    <n v="332"/>
    <x v="252"/>
    <n v="0"/>
    <n v="332"/>
    <n v="0"/>
    <n v="0"/>
    <n v="2"/>
  </r>
  <r>
    <x v="3"/>
    <s v="A1DA-DB-KL"/>
    <n v="4"/>
    <x v="253"/>
    <n v="0"/>
    <n v="4"/>
    <n v="21"/>
    <n v="0"/>
    <n v="104"/>
  </r>
  <r>
    <x v="3"/>
    <s v="A1DA-DB-KL"/>
    <n v="1181"/>
    <x v="254"/>
    <n v="1"/>
    <n v="1180"/>
    <n v="0"/>
    <n v="0"/>
    <n v="99"/>
  </r>
  <r>
    <x v="3"/>
    <s v="A1DA-DB-KL"/>
    <n v="19"/>
    <x v="255"/>
    <n v="0"/>
    <n v="19"/>
    <n v="0"/>
    <n v="0"/>
    <n v="0"/>
  </r>
  <r>
    <x v="3"/>
    <s v="A1DA-DB-KL"/>
    <n v="331"/>
    <x v="256"/>
    <n v="0"/>
    <n v="331"/>
    <n v="0"/>
    <n v="0"/>
    <n v="0"/>
  </r>
  <r>
    <x v="3"/>
    <s v="A1DA-DB-KL"/>
    <n v="523"/>
    <x v="257"/>
    <n v="0"/>
    <n v="523"/>
    <n v="0"/>
    <n v="0"/>
    <n v="16"/>
  </r>
  <r>
    <x v="3"/>
    <s v="A1DA-DB-KL"/>
    <n v="367"/>
    <x v="258"/>
    <n v="0"/>
    <n v="367"/>
    <n v="-12"/>
    <n v="0"/>
    <n v="11"/>
  </r>
  <r>
    <x v="3"/>
    <s v="A1DA-DB-KL"/>
    <n v="1038"/>
    <x v="259"/>
    <n v="1"/>
    <n v="1037"/>
    <n v="0"/>
    <n v="0"/>
    <n v="41"/>
  </r>
  <r>
    <x v="3"/>
    <s v="A1DA-DB-KL"/>
    <n v="72"/>
    <x v="260"/>
    <n v="0"/>
    <n v="72"/>
    <n v="0"/>
    <n v="0"/>
    <n v="0"/>
  </r>
  <r>
    <x v="3"/>
    <s v="A1DA-DB-KL"/>
    <n v="162"/>
    <x v="261"/>
    <n v="0"/>
    <n v="162"/>
    <n v="0"/>
    <n v="0"/>
    <n v="2"/>
  </r>
  <r>
    <x v="3"/>
    <s v="A1DA-DB-KL"/>
    <n v="145"/>
    <x v="262"/>
    <n v="5"/>
    <n v="139"/>
    <n v="0"/>
    <n v="0"/>
    <n v="116"/>
  </r>
  <r>
    <x v="3"/>
    <s v="A1DA-DB-KL"/>
    <n v="108"/>
    <x v="263"/>
    <n v="0"/>
    <n v="108"/>
    <n v="0"/>
    <n v="0"/>
    <n v="0"/>
  </r>
  <r>
    <x v="3"/>
    <s v="A1DA-DB-KL"/>
    <n v="349"/>
    <x v="264"/>
    <n v="0"/>
    <n v="349"/>
    <n v="0"/>
    <n v="0"/>
    <n v="0"/>
  </r>
  <r>
    <x v="3"/>
    <s v="A1DA-DB-KL"/>
    <n v="15"/>
    <x v="265"/>
    <n v="0"/>
    <n v="15"/>
    <n v="0"/>
    <n v="0"/>
    <n v="0"/>
  </r>
  <r>
    <x v="3"/>
    <s v="A1DA-DB-KL"/>
    <n v="5"/>
    <x v="266"/>
    <n v="0"/>
    <n v="5"/>
    <n v="0"/>
    <n v="0"/>
    <n v="0"/>
  </r>
  <r>
    <x v="3"/>
    <s v="A1DA-DB-KL"/>
    <n v="26"/>
    <x v="267"/>
    <n v="0"/>
    <n v="26"/>
    <n v="-4"/>
    <n v="0"/>
    <n v="3"/>
  </r>
  <r>
    <x v="3"/>
    <s v="A1DA-DB-KL"/>
    <n v="50"/>
    <x v="268"/>
    <n v="0"/>
    <n v="50"/>
    <n v="0"/>
    <n v="0"/>
    <n v="6"/>
  </r>
  <r>
    <x v="3"/>
    <s v="A1DA-DB-KL"/>
    <n v="41"/>
    <x v="269"/>
    <n v="0"/>
    <n v="41"/>
    <n v="0"/>
    <n v="0"/>
    <n v="0"/>
  </r>
  <r>
    <x v="3"/>
    <s v="A1DA-DB-KL"/>
    <n v="128"/>
    <x v="270"/>
    <n v="0"/>
    <n v="128"/>
    <n v="0"/>
    <n v="0"/>
    <n v="0"/>
  </r>
  <r>
    <x v="3"/>
    <s v="A1DA-DB-KL"/>
    <n v="87"/>
    <x v="271"/>
    <n v="0"/>
    <n v="87"/>
    <n v="0"/>
    <n v="0"/>
    <n v="0"/>
  </r>
  <r>
    <x v="3"/>
    <s v="A1DA-DB-KL"/>
    <n v="92"/>
    <x v="272"/>
    <n v="0"/>
    <n v="92"/>
    <n v="0"/>
    <n v="0"/>
    <n v="0"/>
  </r>
  <r>
    <x v="3"/>
    <s v="A1DA-DB-KL"/>
    <n v="42"/>
    <x v="273"/>
    <n v="0"/>
    <n v="42"/>
    <n v="0"/>
    <n v="0"/>
    <n v="0"/>
  </r>
  <r>
    <x v="3"/>
    <s v="A1DA-DB-KL"/>
    <n v="193"/>
    <x v="274"/>
    <n v="0"/>
    <n v="193"/>
    <n v="0"/>
    <n v="0"/>
    <n v="0"/>
  </r>
  <r>
    <x v="3"/>
    <s v="A1DA-DB-KL"/>
    <n v="531"/>
    <x v="275"/>
    <n v="0"/>
    <n v="531"/>
    <n v="0"/>
    <n v="0"/>
    <n v="109"/>
  </r>
  <r>
    <x v="3"/>
    <s v="A1DA-DB-KL"/>
    <n v="1"/>
    <x v="276"/>
    <n v="0"/>
    <n v="1"/>
    <n v="0"/>
    <n v="0"/>
    <n v="37"/>
  </r>
  <r>
    <x v="3"/>
    <s v="A1DA-DB-KL"/>
    <n v="5"/>
    <x v="277"/>
    <n v="0"/>
    <n v="5"/>
    <n v="0"/>
    <n v="0"/>
    <n v="0"/>
  </r>
  <r>
    <x v="3"/>
    <s v="A1DA-DB-KL"/>
    <n v="28"/>
    <x v="278"/>
    <n v="0"/>
    <n v="28"/>
    <n v="0"/>
    <n v="0"/>
    <n v="0"/>
  </r>
  <r>
    <x v="3"/>
    <s v="A1DA-DB-KL"/>
    <n v="44"/>
    <x v="279"/>
    <n v="0"/>
    <n v="44"/>
    <n v="0"/>
    <n v="0"/>
    <n v="0"/>
  </r>
  <r>
    <x v="3"/>
    <s v="A1DA-DB-KL"/>
    <n v="48"/>
    <x v="280"/>
    <n v="0"/>
    <n v="48"/>
    <n v="0"/>
    <n v="0"/>
    <n v="0"/>
  </r>
  <r>
    <x v="3"/>
    <s v="A1DA-DB-KL"/>
    <n v="326"/>
    <x v="281"/>
    <n v="0"/>
    <n v="326"/>
    <n v="0"/>
    <n v="0"/>
    <n v="182"/>
  </r>
  <r>
    <x v="3"/>
    <s v="A1DA-DB-KL"/>
    <n v="58"/>
    <x v="280"/>
    <n v="0"/>
    <n v="58"/>
    <n v="0"/>
    <n v="0"/>
    <n v="0"/>
  </r>
  <r>
    <x v="3"/>
    <s v="A1DA-DB-KL"/>
    <n v="250"/>
    <x v="281"/>
    <n v="0"/>
    <n v="250"/>
    <n v="0"/>
    <n v="0"/>
    <n v="10"/>
  </r>
  <r>
    <x v="3"/>
    <s v="A1DA-DB-KL"/>
    <n v="155"/>
    <x v="282"/>
    <n v="0"/>
    <n v="155"/>
    <n v="0"/>
    <n v="0"/>
    <n v="0"/>
  </r>
  <r>
    <x v="3"/>
    <s v="A1DA-DB-KL"/>
    <n v="334"/>
    <x v="283"/>
    <n v="0"/>
    <n v="334"/>
    <n v="0"/>
    <n v="0"/>
    <n v="0"/>
  </r>
  <r>
    <x v="3"/>
    <s v="A1DA-DB-KL"/>
    <n v="512"/>
    <x v="284"/>
    <n v="0"/>
    <n v="512"/>
    <n v="0"/>
    <n v="0"/>
    <n v="39"/>
  </r>
  <r>
    <x v="3"/>
    <s v="A1DA-DB-KL"/>
    <n v="88"/>
    <x v="285"/>
    <n v="0"/>
    <n v="88"/>
    <n v="0"/>
    <n v="0"/>
    <n v="0"/>
  </r>
  <r>
    <x v="3"/>
    <s v="A1DA-DB-KL"/>
    <n v="1"/>
    <x v="286"/>
    <n v="0"/>
    <n v="1"/>
    <n v="0"/>
    <n v="0"/>
    <n v="26"/>
  </r>
  <r>
    <x v="3"/>
    <s v="A1DA-DB-KL"/>
    <n v="133"/>
    <x v="287"/>
    <n v="0"/>
    <n v="133"/>
    <n v="0"/>
    <n v="0"/>
    <n v="0"/>
  </r>
  <r>
    <x v="3"/>
    <s v="A1DA-DB-KL"/>
    <n v="83"/>
    <x v="288"/>
    <n v="0"/>
    <n v="83"/>
    <n v="0"/>
    <n v="0"/>
    <n v="0"/>
  </r>
  <r>
    <x v="3"/>
    <s v="A1DA-DB-KL"/>
    <n v="14"/>
    <x v="289"/>
    <n v="0"/>
    <n v="14"/>
    <n v="0"/>
    <n v="0"/>
    <n v="0"/>
  </r>
  <r>
    <x v="3"/>
    <s v="A1DA-DB-KL"/>
    <n v="58"/>
    <x v="290"/>
    <n v="0"/>
    <n v="58"/>
    <n v="0"/>
    <n v="0"/>
    <n v="0"/>
  </r>
  <r>
    <x v="3"/>
    <s v="A1DA-DB-KL"/>
    <n v="19"/>
    <x v="291"/>
    <n v="0"/>
    <n v="19"/>
    <n v="0"/>
    <n v="0"/>
    <n v="0"/>
  </r>
  <r>
    <x v="3"/>
    <s v="A1DA-DB-KL"/>
    <n v="6"/>
    <x v="292"/>
    <n v="0"/>
    <n v="6"/>
    <n v="0"/>
    <n v="0"/>
    <n v="0"/>
  </r>
  <r>
    <x v="3"/>
    <s v="A1DA-DB-KL"/>
    <n v="2"/>
    <x v="293"/>
    <n v="0"/>
    <n v="2"/>
    <n v="0"/>
    <n v="0"/>
    <n v="0"/>
  </r>
  <r>
    <x v="3"/>
    <s v="A1DA-DB-KL"/>
    <n v="154"/>
    <x v="294"/>
    <n v="0"/>
    <n v="154"/>
    <n v="0"/>
    <n v="0"/>
    <n v="0"/>
  </r>
  <r>
    <x v="3"/>
    <s v="A1DA-DB-KL"/>
    <n v="9"/>
    <x v="295"/>
    <n v="0"/>
    <n v="9"/>
    <n v="0"/>
    <n v="0"/>
    <n v="0"/>
  </r>
  <r>
    <x v="3"/>
    <s v="A1DA-DB-KL"/>
    <n v="15"/>
    <x v="296"/>
    <n v="0"/>
    <n v="15"/>
    <n v="0"/>
    <n v="0"/>
    <n v="0"/>
  </r>
  <r>
    <x v="3"/>
    <s v="A1DA-DB-KL"/>
    <n v="8"/>
    <x v="297"/>
    <n v="0"/>
    <n v="8"/>
    <n v="0"/>
    <n v="0"/>
    <n v="0"/>
  </r>
  <r>
    <x v="3"/>
    <s v="A1DA-DB-KL"/>
    <n v="3"/>
    <x v="298"/>
    <n v="0"/>
    <n v="3"/>
    <n v="0"/>
    <n v="0"/>
    <n v="0"/>
  </r>
  <r>
    <x v="3"/>
    <s v="A1DA-DB-KL"/>
    <n v="4"/>
    <x v="299"/>
    <n v="0"/>
    <n v="4"/>
    <n v="0"/>
    <n v="0"/>
    <n v="0"/>
  </r>
  <r>
    <x v="3"/>
    <s v="A1DA-DB-KL"/>
    <n v="22"/>
    <x v="300"/>
    <n v="0"/>
    <n v="22"/>
    <n v="0"/>
    <n v="0"/>
    <n v="0"/>
  </r>
  <r>
    <x v="3"/>
    <s v="A1DA-DB-KL"/>
    <n v="6"/>
    <x v="301"/>
    <n v="0"/>
    <n v="6"/>
    <n v="0"/>
    <n v="0"/>
    <n v="0"/>
  </r>
  <r>
    <x v="3"/>
    <s v="A1DA-DB-KL"/>
    <n v="56"/>
    <x v="302"/>
    <n v="0"/>
    <n v="56"/>
    <n v="0"/>
    <n v="0"/>
    <n v="0"/>
  </r>
  <r>
    <x v="3"/>
    <s v="A1DA-DB-KL"/>
    <n v="9"/>
    <x v="303"/>
    <n v="0"/>
    <n v="9"/>
    <n v="0"/>
    <n v="0"/>
    <n v="0"/>
  </r>
  <r>
    <x v="3"/>
    <s v="A1DA-DB-KL"/>
    <n v="70"/>
    <x v="304"/>
    <n v="0"/>
    <n v="70"/>
    <n v="0"/>
    <n v="0"/>
    <n v="27"/>
  </r>
  <r>
    <x v="3"/>
    <s v="A1DA-DB-KL"/>
    <n v="39"/>
    <x v="305"/>
    <n v="0"/>
    <n v="39"/>
    <n v="0"/>
    <n v="0"/>
    <n v="0"/>
  </r>
  <r>
    <x v="3"/>
    <s v="A1DA-DB-KL"/>
    <n v="11"/>
    <x v="306"/>
    <n v="0"/>
    <n v="11"/>
    <n v="0"/>
    <n v="0"/>
    <n v="2"/>
  </r>
  <r>
    <x v="3"/>
    <s v="A1DA-DB-KL"/>
    <n v="9"/>
    <x v="307"/>
    <n v="0"/>
    <n v="9"/>
    <n v="0"/>
    <n v="0"/>
    <n v="1"/>
  </r>
  <r>
    <x v="3"/>
    <s v="A1DA-DB-KL"/>
    <n v="13"/>
    <x v="308"/>
    <n v="0"/>
    <n v="13"/>
    <n v="0"/>
    <n v="0"/>
    <n v="0"/>
  </r>
  <r>
    <x v="3"/>
    <s v="A1DA-DB-KL"/>
    <n v="82"/>
    <x v="309"/>
    <n v="0"/>
    <n v="82"/>
    <n v="0"/>
    <n v="0"/>
    <n v="0"/>
  </r>
  <r>
    <x v="3"/>
    <s v="A1DA-DB-KL"/>
    <n v="2"/>
    <x v="310"/>
    <n v="0"/>
    <n v="2"/>
    <n v="0"/>
    <n v="0"/>
    <n v="0"/>
  </r>
  <r>
    <x v="3"/>
    <s v="A1DA-DB-KL"/>
    <n v="4"/>
    <x v="311"/>
    <n v="0"/>
    <n v="4"/>
    <n v="0"/>
    <n v="0"/>
    <n v="0"/>
  </r>
  <r>
    <x v="3"/>
    <s v="A1DA-DB-KL"/>
    <n v="10"/>
    <x v="312"/>
    <n v="0"/>
    <n v="10"/>
    <n v="0"/>
    <n v="0"/>
    <n v="0"/>
  </r>
  <r>
    <x v="3"/>
    <s v="A1DA-DB-KL"/>
    <n v="33"/>
    <x v="313"/>
    <n v="0"/>
    <n v="33"/>
    <n v="0"/>
    <n v="0"/>
    <n v="0"/>
  </r>
  <r>
    <x v="3"/>
    <s v="A1DA-DB-KL"/>
    <n v="16"/>
    <x v="311"/>
    <n v="0"/>
    <n v="16"/>
    <n v="0"/>
    <n v="0"/>
    <n v="0"/>
  </r>
  <r>
    <x v="3"/>
    <s v="A1DA-DB-KL"/>
    <n v="16"/>
    <x v="312"/>
    <n v="0"/>
    <n v="16"/>
    <n v="0"/>
    <n v="0"/>
    <n v="0"/>
  </r>
  <r>
    <x v="3"/>
    <s v="A1DA-DB-KL"/>
    <n v="5"/>
    <x v="314"/>
    <n v="0"/>
    <n v="5"/>
    <n v="0"/>
    <n v="0"/>
    <n v="2"/>
  </r>
  <r>
    <x v="3"/>
    <s v="A1DA-DB-KL"/>
    <n v="306"/>
    <x v="315"/>
    <n v="0"/>
    <n v="306"/>
    <n v="0"/>
    <n v="0"/>
    <n v="1"/>
  </r>
  <r>
    <x v="3"/>
    <s v="A1DA-DB-KL"/>
    <n v="2"/>
    <x v="316"/>
    <n v="0"/>
    <n v="2"/>
    <n v="0"/>
    <n v="0"/>
    <n v="0"/>
  </r>
  <r>
    <x v="3"/>
    <s v="A1DA-DB-KL"/>
    <n v="1"/>
    <x v="317"/>
    <n v="0"/>
    <n v="1"/>
    <n v="0"/>
    <n v="0"/>
    <n v="2"/>
  </r>
  <r>
    <x v="3"/>
    <s v="A1DA-DB-KL"/>
    <n v="1"/>
    <x v="318"/>
    <n v="0"/>
    <n v="1"/>
    <n v="0"/>
    <n v="0"/>
    <n v="0"/>
  </r>
  <r>
    <x v="3"/>
    <s v="A1DA-DB-KL"/>
    <n v="1138"/>
    <x v="319"/>
    <n v="23"/>
    <n v="1115"/>
    <n v="0"/>
    <n v="0"/>
    <n v="425"/>
  </r>
  <r>
    <x v="3"/>
    <s v="A1DA-DB-KL"/>
    <n v="16"/>
    <x v="315"/>
    <n v="0"/>
    <n v="16"/>
    <n v="0"/>
    <n v="0"/>
    <n v="0"/>
  </r>
  <r>
    <x v="3"/>
    <s v="A1DA-DB-KL"/>
    <n v="2"/>
    <x v="320"/>
    <n v="0"/>
    <n v="2"/>
    <n v="0"/>
    <n v="0"/>
    <n v="0"/>
  </r>
  <r>
    <x v="3"/>
    <s v="A1DA-DB-KL"/>
    <n v="23"/>
    <x v="321"/>
    <n v="0"/>
    <n v="23"/>
    <n v="0"/>
    <n v="0"/>
    <n v="0"/>
  </r>
  <r>
    <x v="3"/>
    <s v="A1DA-DB-KL"/>
    <n v="1"/>
    <x v="322"/>
    <n v="0"/>
    <n v="1"/>
    <n v="0"/>
    <n v="0"/>
    <n v="5"/>
  </r>
  <r>
    <x v="3"/>
    <s v="A1DA-DB-KL"/>
    <n v="13"/>
    <x v="323"/>
    <n v="0"/>
    <n v="13"/>
    <n v="0"/>
    <n v="0"/>
    <n v="14"/>
  </r>
  <r>
    <x v="3"/>
    <s v="A1DA-DB-KL"/>
    <n v="8"/>
    <x v="322"/>
    <n v="0"/>
    <n v="8"/>
    <n v="0"/>
    <n v="0"/>
    <n v="2"/>
  </r>
  <r>
    <x v="3"/>
    <s v="A1DA-DB-KL"/>
    <n v="108"/>
    <x v="324"/>
    <n v="0"/>
    <n v="108"/>
    <n v="0"/>
    <n v="0"/>
    <n v="0"/>
  </r>
  <r>
    <x v="3"/>
    <s v="A1DA-DB-KL"/>
    <n v="19"/>
    <x v="325"/>
    <n v="0"/>
    <n v="19"/>
    <n v="0"/>
    <n v="0"/>
    <n v="0"/>
  </r>
  <r>
    <x v="3"/>
    <s v="A1DA-DB-KL"/>
    <n v="23"/>
    <x v="326"/>
    <n v="0"/>
    <n v="23"/>
    <n v="0"/>
    <n v="0"/>
    <n v="6"/>
  </r>
  <r>
    <x v="3"/>
    <s v="A1DA-DB-KL"/>
    <n v="38"/>
    <x v="327"/>
    <n v="0"/>
    <n v="38"/>
    <n v="0"/>
    <n v="0"/>
    <n v="0"/>
  </r>
  <r>
    <x v="3"/>
    <s v="A1DA-DB-KL"/>
    <n v="12"/>
    <x v="328"/>
    <n v="0"/>
    <n v="12"/>
    <n v="0"/>
    <n v="0"/>
    <n v="0"/>
  </r>
  <r>
    <x v="3"/>
    <s v="A1DA-DB-KL"/>
    <n v="25"/>
    <x v="329"/>
    <n v="0"/>
    <n v="25"/>
    <n v="0"/>
    <n v="0"/>
    <n v="0"/>
  </r>
  <r>
    <x v="3"/>
    <s v="A1DA-DB-KL"/>
    <n v="31"/>
    <x v="330"/>
    <n v="0"/>
    <n v="31"/>
    <n v="0"/>
    <n v="0"/>
    <n v="0"/>
  </r>
  <r>
    <x v="3"/>
    <s v="A1DA-DB-KL"/>
    <n v="11"/>
    <x v="331"/>
    <n v="0"/>
    <n v="11"/>
    <n v="0"/>
    <n v="0"/>
    <n v="0"/>
  </r>
  <r>
    <x v="3"/>
    <s v="A1DA-DB-KL"/>
    <n v="4"/>
    <x v="332"/>
    <n v="0"/>
    <n v="4"/>
    <n v="0"/>
    <n v="0"/>
    <n v="0"/>
  </r>
  <r>
    <x v="3"/>
    <s v="A1DA-DB-KL"/>
    <n v="5"/>
    <x v="333"/>
    <n v="0"/>
    <n v="5"/>
    <n v="0"/>
    <n v="0"/>
    <n v="0"/>
  </r>
  <r>
    <x v="3"/>
    <s v="A1DA-DB-KL"/>
    <n v="54"/>
    <x v="334"/>
    <n v="0"/>
    <n v="54"/>
    <n v="-240"/>
    <n v="0"/>
    <n v="0"/>
  </r>
  <r>
    <x v="3"/>
    <s v="A1DA-DB-KL"/>
    <n v="5"/>
    <x v="335"/>
    <n v="0"/>
    <n v="5"/>
    <n v="0"/>
    <n v="0"/>
    <n v="0"/>
  </r>
  <r>
    <x v="3"/>
    <s v="A1DA-DB-KL"/>
    <n v="2"/>
    <x v="336"/>
    <n v="0"/>
    <n v="2"/>
    <n v="0"/>
    <n v="0"/>
    <n v="0"/>
  </r>
  <r>
    <x v="3"/>
    <s v="A1DA-DB-KL"/>
    <n v="9"/>
    <x v="337"/>
    <n v="0"/>
    <n v="9"/>
    <n v="0"/>
    <n v="0"/>
    <n v="1"/>
  </r>
  <r>
    <x v="3"/>
    <s v="A1DA-DB-KL"/>
    <n v="113"/>
    <x v="338"/>
    <n v="0"/>
    <n v="113"/>
    <n v="0"/>
    <n v="0"/>
    <n v="0"/>
  </r>
  <r>
    <x v="3"/>
    <s v="A1DA-DB-KL"/>
    <n v="6"/>
    <x v="339"/>
    <n v="0"/>
    <n v="6"/>
    <n v="0"/>
    <n v="0"/>
    <n v="0"/>
  </r>
  <r>
    <x v="3"/>
    <s v="A1DA-DB-KL"/>
    <n v="20"/>
    <x v="340"/>
    <n v="0"/>
    <n v="20"/>
    <n v="0"/>
    <n v="0"/>
    <n v="0"/>
  </r>
  <r>
    <x v="3"/>
    <s v="A1DA-DB-KL"/>
    <n v="15"/>
    <x v="341"/>
    <n v="0"/>
    <n v="15"/>
    <n v="0"/>
    <n v="0"/>
    <n v="0"/>
  </r>
  <r>
    <x v="3"/>
    <s v="A1DA-DB-KL"/>
    <n v="24"/>
    <x v="342"/>
    <n v="0"/>
    <n v="24"/>
    <n v="0"/>
    <n v="0"/>
    <n v="0"/>
  </r>
  <r>
    <x v="3"/>
    <s v="A1DA-DB-KL"/>
    <n v="11"/>
    <x v="343"/>
    <n v="0"/>
    <n v="11"/>
    <n v="0"/>
    <n v="0"/>
    <n v="6"/>
  </r>
  <r>
    <x v="3"/>
    <s v="A1DA-DB-KL"/>
    <n v="5"/>
    <x v="344"/>
    <n v="0"/>
    <n v="5"/>
    <n v="0"/>
    <n v="0"/>
    <n v="0"/>
  </r>
  <r>
    <x v="3"/>
    <s v="A1DA-DB-KL"/>
    <n v="7"/>
    <x v="345"/>
    <n v="0"/>
    <n v="7"/>
    <n v="0"/>
    <n v="0"/>
    <n v="0"/>
  </r>
  <r>
    <x v="3"/>
    <s v="A1DA-DB-KL"/>
    <n v="36"/>
    <x v="346"/>
    <n v="0"/>
    <n v="36"/>
    <n v="0"/>
    <n v="0"/>
    <n v="0"/>
  </r>
  <r>
    <x v="3"/>
    <s v="A1DA-DB-KL"/>
    <n v="2"/>
    <x v="347"/>
    <n v="0"/>
    <n v="2"/>
    <n v="0"/>
    <n v="0"/>
    <n v="0"/>
  </r>
  <r>
    <x v="3"/>
    <s v="A1DA-DB-KL"/>
    <n v="10"/>
    <x v="348"/>
    <n v="0"/>
    <n v="10"/>
    <n v="0"/>
    <n v="0"/>
    <n v="0"/>
  </r>
  <r>
    <x v="3"/>
    <s v="A1DA-DB-KL"/>
    <n v="27"/>
    <x v="349"/>
    <n v="0"/>
    <n v="27"/>
    <n v="0"/>
    <n v="0"/>
    <n v="0"/>
  </r>
  <r>
    <x v="3"/>
    <s v="A1DA-DB-KL"/>
    <n v="5"/>
    <x v="350"/>
    <n v="0"/>
    <n v="5"/>
    <n v="0"/>
    <n v="0"/>
    <n v="0"/>
  </r>
  <r>
    <x v="3"/>
    <s v="A1DA-DB-KL"/>
    <n v="28"/>
    <x v="351"/>
    <n v="0"/>
    <n v="28"/>
    <n v="0"/>
    <n v="0"/>
    <n v="0"/>
  </r>
  <r>
    <x v="3"/>
    <s v="A1DA-DB-KL"/>
    <n v="181"/>
    <x v="352"/>
    <n v="0"/>
    <n v="181"/>
    <n v="0"/>
    <n v="0"/>
    <n v="92"/>
  </r>
  <r>
    <x v="3"/>
    <s v="A1DA-DB-KL"/>
    <n v="67"/>
    <x v="353"/>
    <n v="0"/>
    <n v="67"/>
    <n v="0"/>
    <n v="0"/>
    <n v="303"/>
  </r>
  <r>
    <x v="3"/>
    <s v="A1DA-DB-KL"/>
    <n v="209"/>
    <x v="354"/>
    <n v="14"/>
    <n v="194"/>
    <n v="0"/>
    <n v="0"/>
    <n v="0"/>
  </r>
  <r>
    <x v="3"/>
    <s v="A1DA-DB-KL"/>
    <n v="6"/>
    <x v="355"/>
    <n v="0"/>
    <n v="6"/>
    <n v="0"/>
    <n v="0"/>
    <n v="0"/>
  </r>
  <r>
    <x v="3"/>
    <s v="A1DA-DB-KL"/>
    <n v="85"/>
    <x v="356"/>
    <n v="0"/>
    <n v="85"/>
    <n v="0"/>
    <n v="0"/>
    <n v="0"/>
  </r>
  <r>
    <x v="3"/>
    <s v="A1DA-DB-KL"/>
    <n v="4"/>
    <x v="357"/>
    <n v="0"/>
    <n v="4"/>
    <n v="0"/>
    <n v="0"/>
    <n v="0"/>
  </r>
  <r>
    <x v="3"/>
    <s v="A1DA-DB-KL"/>
    <n v="3"/>
    <x v="358"/>
    <n v="0"/>
    <n v="3"/>
    <n v="0"/>
    <n v="0"/>
    <n v="0"/>
  </r>
  <r>
    <x v="3"/>
    <s v="A1DA-DB-KL"/>
    <n v="11"/>
    <x v="359"/>
    <n v="0"/>
    <n v="11"/>
    <n v="0"/>
    <n v="0"/>
    <n v="0"/>
  </r>
  <r>
    <x v="3"/>
    <s v="A1DA-DB-KL"/>
    <n v="7"/>
    <x v="360"/>
    <n v="0"/>
    <n v="7"/>
    <n v="0"/>
    <n v="0"/>
    <n v="0"/>
  </r>
  <r>
    <x v="3"/>
    <s v="A1DA-DB-KL"/>
    <n v="172"/>
    <x v="361"/>
    <n v="0"/>
    <n v="172"/>
    <n v="0"/>
    <n v="0"/>
    <n v="39"/>
  </r>
  <r>
    <x v="3"/>
    <s v="A1DA-DB-KL"/>
    <n v="22"/>
    <x v="362"/>
    <n v="0"/>
    <n v="22"/>
    <n v="-131"/>
    <n v="0"/>
    <n v="0"/>
  </r>
  <r>
    <x v="3"/>
    <s v="A1DA-DB-KL"/>
    <n v="33"/>
    <x v="363"/>
    <n v="0"/>
    <n v="33"/>
    <n v="0"/>
    <n v="0"/>
    <n v="0"/>
  </r>
  <r>
    <x v="3"/>
    <s v="A1DA-DB-KL"/>
    <n v="20"/>
    <x v="364"/>
    <n v="0"/>
    <n v="20"/>
    <n v="0"/>
    <n v="0"/>
    <n v="0"/>
  </r>
  <r>
    <x v="3"/>
    <s v="A1DA-DB-KL"/>
    <n v="774"/>
    <x v="365"/>
    <n v="4"/>
    <n v="769"/>
    <n v="0"/>
    <n v="0"/>
    <n v="43"/>
  </r>
  <r>
    <x v="3"/>
    <s v="A1DA-DB-KL"/>
    <n v="9"/>
    <x v="366"/>
    <n v="0"/>
    <n v="9"/>
    <n v="0"/>
    <n v="0"/>
    <n v="1"/>
  </r>
  <r>
    <x v="3"/>
    <s v="A1DA-DB-KL"/>
    <n v="10"/>
    <x v="367"/>
    <n v="0"/>
    <n v="10"/>
    <n v="0"/>
    <n v="0"/>
    <n v="10"/>
  </r>
  <r>
    <x v="3"/>
    <s v="A1DA-DB-KL"/>
    <n v="244"/>
    <x v="368"/>
    <n v="0"/>
    <n v="244"/>
    <n v="0"/>
    <n v="0"/>
    <n v="43"/>
  </r>
  <r>
    <x v="3"/>
    <s v="A1DA-DB-KL"/>
    <n v="504"/>
    <x v="369"/>
    <n v="0"/>
    <n v="504"/>
    <n v="0"/>
    <n v="0"/>
    <n v="0"/>
  </r>
  <r>
    <x v="3"/>
    <s v="A1DA-DB-KL"/>
    <n v="31"/>
    <x v="370"/>
    <n v="0"/>
    <n v="31"/>
    <n v="0"/>
    <n v="0"/>
    <n v="0"/>
  </r>
  <r>
    <x v="3"/>
    <s v="A1DA-DB-KL"/>
    <n v="120"/>
    <x v="371"/>
    <n v="0"/>
    <n v="120"/>
    <n v="0"/>
    <n v="0"/>
    <n v="0"/>
  </r>
  <r>
    <x v="3"/>
    <s v="A1DA-DB-KL"/>
    <n v="31"/>
    <x v="372"/>
    <n v="0"/>
    <n v="31"/>
    <n v="0"/>
    <n v="0"/>
    <n v="18"/>
  </r>
  <r>
    <x v="3"/>
    <s v="A1DA-DB-KL"/>
    <n v="1"/>
    <x v="373"/>
    <n v="0"/>
    <n v="1"/>
    <n v="0"/>
    <n v="0"/>
    <n v="0"/>
  </r>
  <r>
    <x v="3"/>
    <s v="A1DA-DB-KL"/>
    <n v="189"/>
    <x v="374"/>
    <n v="0"/>
    <n v="189"/>
    <n v="0"/>
    <n v="0"/>
    <n v="1"/>
  </r>
  <r>
    <x v="3"/>
    <s v="A1DA-DB-KL"/>
    <n v="10"/>
    <x v="375"/>
    <n v="0"/>
    <n v="10"/>
    <n v="0"/>
    <n v="0"/>
    <n v="0"/>
  </r>
  <r>
    <x v="3"/>
    <s v="A1DA-DB-KL"/>
    <n v="2"/>
    <x v="376"/>
    <n v="0"/>
    <n v="2"/>
    <n v="0"/>
    <n v="0"/>
    <n v="0"/>
  </r>
  <r>
    <x v="3"/>
    <s v="A1DA-DB-KL"/>
    <n v="1"/>
    <x v="377"/>
    <n v="0"/>
    <n v="1"/>
    <n v="0"/>
    <n v="0"/>
    <n v="0"/>
  </r>
  <r>
    <x v="3"/>
    <s v="A1DA-DB-KL"/>
    <n v="7"/>
    <x v="378"/>
    <n v="0"/>
    <n v="7"/>
    <n v="0"/>
    <n v="0"/>
    <n v="0"/>
  </r>
  <r>
    <x v="3"/>
    <s v="A1DA-DB-KL"/>
    <n v="7"/>
    <x v="379"/>
    <n v="0"/>
    <n v="7"/>
    <n v="0"/>
    <n v="0"/>
    <n v="0"/>
  </r>
  <r>
    <x v="3"/>
    <s v="A1DA-DB-KL"/>
    <n v="3"/>
    <x v="380"/>
    <n v="0"/>
    <n v="3"/>
    <n v="0"/>
    <n v="0"/>
    <n v="5"/>
  </r>
  <r>
    <x v="3"/>
    <s v="A1DA-DB-KL"/>
    <n v="4"/>
    <x v="381"/>
    <n v="0"/>
    <n v="4"/>
    <n v="0"/>
    <n v="0"/>
    <n v="0"/>
  </r>
  <r>
    <x v="3"/>
    <s v="A1DA-DB-KL"/>
    <n v="31"/>
    <x v="382"/>
    <n v="0"/>
    <n v="31"/>
    <n v="0"/>
    <n v="0"/>
    <n v="0"/>
  </r>
  <r>
    <x v="3"/>
    <s v="A1DA-DB-KL"/>
    <n v="2"/>
    <x v="383"/>
    <n v="0"/>
    <n v="2"/>
    <n v="0"/>
    <n v="0"/>
    <n v="0"/>
  </r>
  <r>
    <x v="3"/>
    <s v="A1DA-DB-KL"/>
    <n v="41"/>
    <x v="384"/>
    <n v="0"/>
    <n v="41"/>
    <n v="0"/>
    <n v="0"/>
    <n v="0"/>
  </r>
  <r>
    <x v="3"/>
    <s v="A1DA-DB-KL"/>
    <n v="183"/>
    <x v="385"/>
    <n v="0"/>
    <n v="183"/>
    <n v="0"/>
    <n v="0"/>
    <n v="0"/>
  </r>
  <r>
    <x v="3"/>
    <s v="A1DA-DB-KL"/>
    <n v="94"/>
    <x v="386"/>
    <n v="0"/>
    <n v="94"/>
    <n v="0"/>
    <n v="0"/>
    <n v="2"/>
  </r>
  <r>
    <x v="3"/>
    <s v="A1DA-DB-KL"/>
    <n v="186"/>
    <x v="387"/>
    <n v="0"/>
    <n v="186"/>
    <n v="0"/>
    <n v="0"/>
    <n v="0"/>
  </r>
  <r>
    <x v="3"/>
    <s v="A1DA-DB-KL"/>
    <n v="271"/>
    <x v="388"/>
    <n v="0"/>
    <n v="271"/>
    <n v="0"/>
    <n v="0"/>
    <n v="1"/>
  </r>
  <r>
    <x v="3"/>
    <s v="A1DA-DB-KL"/>
    <n v="79"/>
    <x v="389"/>
    <n v="0"/>
    <n v="79"/>
    <n v="0"/>
    <n v="0"/>
    <n v="0"/>
  </r>
  <r>
    <x v="3"/>
    <s v="A1DA-DB-KL"/>
    <n v="2072"/>
    <x v="390"/>
    <n v="19"/>
    <n v="2053"/>
    <n v="0"/>
    <n v="0"/>
    <n v="18"/>
  </r>
  <r>
    <x v="3"/>
    <s v="A1DA-DB-KL"/>
    <n v="37"/>
    <x v="391"/>
    <n v="0"/>
    <n v="37"/>
    <n v="0"/>
    <n v="0"/>
    <n v="0"/>
  </r>
  <r>
    <x v="3"/>
    <s v="A1DA-DB-KL"/>
    <n v="399"/>
    <x v="392"/>
    <n v="0"/>
    <n v="399"/>
    <n v="0"/>
    <n v="0"/>
    <n v="27"/>
  </r>
  <r>
    <x v="3"/>
    <s v="A1DA-DB-KL"/>
    <n v="166"/>
    <x v="393"/>
    <n v="0"/>
    <n v="166"/>
    <n v="-27"/>
    <n v="0"/>
    <n v="0"/>
  </r>
  <r>
    <x v="3"/>
    <s v="A1DA-DB-KL"/>
    <n v="306"/>
    <x v="394"/>
    <n v="0"/>
    <n v="306"/>
    <n v="0"/>
    <n v="0"/>
    <n v="67"/>
  </r>
  <r>
    <x v="3"/>
    <s v="A1DA-DB-KL"/>
    <n v="13"/>
    <x v="395"/>
    <n v="0"/>
    <n v="13"/>
    <n v="0"/>
    <n v="0"/>
    <n v="0"/>
  </r>
  <r>
    <x v="3"/>
    <s v="A1DA-DB-KL"/>
    <n v="443"/>
    <x v="396"/>
    <n v="0"/>
    <n v="443"/>
    <n v="0"/>
    <n v="0"/>
    <n v="116"/>
  </r>
  <r>
    <x v="3"/>
    <s v="A1DA-DB-KL"/>
    <n v="463"/>
    <x v="397"/>
    <n v="0"/>
    <n v="463"/>
    <n v="0"/>
    <n v="0"/>
    <n v="0"/>
  </r>
  <r>
    <x v="3"/>
    <s v="A1DA-DB-KL"/>
    <n v="77"/>
    <x v="398"/>
    <n v="0"/>
    <n v="77"/>
    <n v="0"/>
    <n v="0"/>
    <n v="48"/>
  </r>
  <r>
    <x v="3"/>
    <s v="A1DA-DB-KL"/>
    <n v="133"/>
    <x v="399"/>
    <n v="0"/>
    <n v="133"/>
    <n v="0"/>
    <n v="0"/>
    <n v="2"/>
  </r>
  <r>
    <x v="3"/>
    <s v="A1DA-DB-KL"/>
    <n v="227"/>
    <x v="400"/>
    <n v="0"/>
    <n v="227"/>
    <n v="0"/>
    <n v="0"/>
    <n v="0"/>
  </r>
  <r>
    <x v="3"/>
    <s v="A1DA-DB-KL"/>
    <n v="236"/>
    <x v="401"/>
    <n v="0"/>
    <n v="236"/>
    <n v="0"/>
    <n v="0"/>
    <n v="0"/>
  </r>
  <r>
    <x v="3"/>
    <s v="A1DA-DB-KL"/>
    <n v="587"/>
    <x v="402"/>
    <n v="3"/>
    <n v="584"/>
    <n v="0"/>
    <n v="0"/>
    <n v="0"/>
  </r>
  <r>
    <x v="3"/>
    <s v="A1DA-DB-KL"/>
    <n v="211"/>
    <x v="403"/>
    <n v="0"/>
    <n v="211"/>
    <n v="0"/>
    <n v="0"/>
    <n v="0"/>
  </r>
  <r>
    <x v="3"/>
    <s v="A1DA-DB-KL"/>
    <n v="374"/>
    <x v="404"/>
    <n v="0"/>
    <n v="374"/>
    <n v="0"/>
    <n v="0"/>
    <n v="0"/>
  </r>
  <r>
    <x v="3"/>
    <s v="A1DA-DB-KL"/>
    <n v="315"/>
    <x v="405"/>
    <n v="0"/>
    <n v="315"/>
    <n v="0"/>
    <n v="0"/>
    <n v="186"/>
  </r>
  <r>
    <x v="3"/>
    <s v="A1DA-DB-KL"/>
    <n v="243"/>
    <x v="406"/>
    <n v="0"/>
    <n v="243"/>
    <n v="0"/>
    <n v="0"/>
    <n v="0"/>
  </r>
  <r>
    <x v="3"/>
    <s v="A1DA-DB-KL"/>
    <n v="26"/>
    <x v="407"/>
    <n v="0"/>
    <n v="26"/>
    <n v="0"/>
    <n v="0"/>
    <n v="0"/>
  </r>
  <r>
    <x v="3"/>
    <s v="A1DA-DB-KL"/>
    <n v="56"/>
    <x v="408"/>
    <n v="0"/>
    <n v="56"/>
    <n v="0"/>
    <n v="0"/>
    <n v="28"/>
  </r>
  <r>
    <x v="3"/>
    <s v="A1DA-DB-KL"/>
    <n v="18"/>
    <x v="409"/>
    <n v="0"/>
    <n v="18"/>
    <n v="0"/>
    <n v="0"/>
    <n v="0"/>
  </r>
  <r>
    <x v="3"/>
    <s v="A1DA-DB-KL"/>
    <n v="45"/>
    <x v="410"/>
    <n v="0"/>
    <n v="45"/>
    <n v="0"/>
    <n v="0"/>
    <n v="0"/>
  </r>
  <r>
    <x v="3"/>
    <s v="A1DA-DB-KL"/>
    <n v="157"/>
    <x v="411"/>
    <n v="0"/>
    <n v="157"/>
    <n v="0"/>
    <n v="0"/>
    <n v="0"/>
  </r>
  <r>
    <x v="3"/>
    <s v="A1DA-DB-KL"/>
    <n v="22"/>
    <x v="412"/>
    <n v="0"/>
    <n v="22"/>
    <n v="0"/>
    <n v="0"/>
    <n v="0"/>
  </r>
  <r>
    <x v="3"/>
    <s v="A1DA-DB-KL"/>
    <n v="32"/>
    <x v="413"/>
    <n v="0"/>
    <n v="32"/>
    <n v="0"/>
    <n v="0"/>
    <n v="0"/>
  </r>
  <r>
    <x v="3"/>
    <s v="A1DA-DB-KL"/>
    <n v="9"/>
    <x v="414"/>
    <n v="0"/>
    <n v="9"/>
    <n v="0"/>
    <n v="0"/>
    <n v="1"/>
  </r>
  <r>
    <x v="3"/>
    <s v="A1DA-DB-KL"/>
    <n v="536"/>
    <x v="415"/>
    <n v="0"/>
    <n v="536"/>
    <n v="0"/>
    <n v="0"/>
    <n v="0"/>
  </r>
  <r>
    <x v="3"/>
    <s v="A1DA-DB-KL"/>
    <n v="68"/>
    <x v="416"/>
    <n v="0"/>
    <n v="68"/>
    <n v="0"/>
    <n v="0"/>
    <n v="0"/>
  </r>
  <r>
    <x v="3"/>
    <s v="A1DA-DB-KL"/>
    <n v="54"/>
    <x v="417"/>
    <n v="1"/>
    <n v="52"/>
    <n v="-2"/>
    <n v="0"/>
    <n v="94"/>
  </r>
  <r>
    <x v="3"/>
    <s v="A1DA-DB-KL"/>
    <n v="75"/>
    <x v="418"/>
    <n v="0"/>
    <n v="75"/>
    <n v="0"/>
    <n v="0"/>
    <n v="0"/>
  </r>
  <r>
    <x v="3"/>
    <s v="A1DA-DB-KL"/>
    <n v="15"/>
    <x v="419"/>
    <n v="0"/>
    <n v="15"/>
    <n v="0"/>
    <n v="0"/>
    <n v="0"/>
  </r>
  <r>
    <x v="3"/>
    <s v="A1DA-DB-KL"/>
    <n v="51"/>
    <x v="420"/>
    <n v="0"/>
    <n v="51"/>
    <n v="0"/>
    <n v="0"/>
    <n v="0"/>
  </r>
  <r>
    <x v="3"/>
    <s v="A1DA-DB-KL"/>
    <n v="241"/>
    <x v="421"/>
    <n v="1"/>
    <n v="240"/>
    <n v="0"/>
    <n v="0"/>
    <n v="8"/>
  </r>
  <r>
    <x v="3"/>
    <s v="A1DA-DB-KL"/>
    <n v="309"/>
    <x v="422"/>
    <n v="0"/>
    <n v="309"/>
    <n v="0"/>
    <n v="0"/>
    <n v="0"/>
  </r>
  <r>
    <x v="3"/>
    <s v="A1DA-DB-KL"/>
    <n v="58"/>
    <x v="423"/>
    <n v="0"/>
    <n v="58"/>
    <n v="0"/>
    <n v="0"/>
    <n v="26"/>
  </r>
  <r>
    <x v="3"/>
    <s v="A1DA-DB-KL"/>
    <n v="121"/>
    <x v="424"/>
    <n v="0"/>
    <n v="121"/>
    <n v="0"/>
    <n v="0"/>
    <n v="11"/>
  </r>
  <r>
    <x v="3"/>
    <s v="A1DA-DB-KL"/>
    <n v="104"/>
    <x v="425"/>
    <n v="0"/>
    <n v="104"/>
    <n v="0"/>
    <n v="0"/>
    <n v="1"/>
  </r>
  <r>
    <x v="3"/>
    <s v="A1DA-DB-KL"/>
    <n v="12"/>
    <x v="426"/>
    <n v="0"/>
    <n v="12"/>
    <n v="0"/>
    <n v="0"/>
    <n v="0"/>
  </r>
  <r>
    <x v="3"/>
    <s v="A1DA-DB-KL"/>
    <n v="1004"/>
    <x v="427"/>
    <n v="0"/>
    <n v="1004"/>
    <n v="0"/>
    <n v="0"/>
    <n v="3"/>
  </r>
  <r>
    <x v="3"/>
    <s v="A1DA-DB-KL"/>
    <n v="290"/>
    <x v="428"/>
    <n v="0"/>
    <n v="290"/>
    <n v="0"/>
    <n v="0"/>
    <n v="0"/>
  </r>
  <r>
    <x v="3"/>
    <s v="A1DA-DB-KL"/>
    <n v="4"/>
    <x v="429"/>
    <n v="0"/>
    <n v="4"/>
    <n v="0"/>
    <n v="0"/>
    <n v="0"/>
  </r>
  <r>
    <x v="3"/>
    <s v="A1DA-DB-KL"/>
    <n v="2"/>
    <x v="430"/>
    <n v="0"/>
    <n v="2"/>
    <n v="0"/>
    <n v="0"/>
    <n v="0"/>
  </r>
  <r>
    <x v="3"/>
    <s v="A1DA-DB-KL"/>
    <n v="2"/>
    <x v="431"/>
    <n v="0"/>
    <n v="2"/>
    <n v="0"/>
    <n v="0"/>
    <n v="0"/>
  </r>
  <r>
    <x v="3"/>
    <s v="A1DA-DB-KL"/>
    <n v="159"/>
    <x v="432"/>
    <n v="2"/>
    <n v="157"/>
    <n v="0"/>
    <n v="0"/>
    <n v="2"/>
  </r>
  <r>
    <x v="3"/>
    <s v="A1DA-DB-KL"/>
    <n v="2"/>
    <x v="433"/>
    <n v="0"/>
    <n v="2"/>
    <n v="0"/>
    <n v="0"/>
    <n v="0"/>
  </r>
  <r>
    <x v="3"/>
    <s v="A1DA-DB-KL"/>
    <n v="1"/>
    <x v="434"/>
    <n v="0"/>
    <n v="1"/>
    <n v="0"/>
    <n v="0"/>
    <n v="0"/>
  </r>
  <r>
    <x v="3"/>
    <s v="A1DA-DB-KL"/>
    <n v="6"/>
    <x v="435"/>
    <n v="0"/>
    <n v="6"/>
    <n v="0"/>
    <n v="0"/>
    <n v="0"/>
  </r>
  <r>
    <x v="3"/>
    <s v="A1DA-DB-KL"/>
    <n v="99"/>
    <x v="436"/>
    <n v="0"/>
    <n v="99"/>
    <n v="0"/>
    <n v="0"/>
    <n v="0"/>
  </r>
  <r>
    <x v="3"/>
    <s v="A1DA-DB-KL"/>
    <n v="36"/>
    <x v="437"/>
    <n v="0"/>
    <n v="36"/>
    <n v="0"/>
    <n v="0"/>
    <n v="5"/>
  </r>
  <r>
    <x v="3"/>
    <s v="A1DA-DB-KL"/>
    <n v="762"/>
    <x v="438"/>
    <n v="10"/>
    <n v="751"/>
    <n v="-27"/>
    <n v="0"/>
    <n v="65"/>
  </r>
  <r>
    <x v="3"/>
    <s v="A1DA-DB-KL"/>
    <n v="2634"/>
    <x v="439"/>
    <n v="3"/>
    <n v="2631"/>
    <n v="0"/>
    <n v="0"/>
    <n v="204"/>
  </r>
  <r>
    <x v="3"/>
    <s v="A1DA-DB-KL"/>
    <n v="3"/>
    <x v="440"/>
    <n v="0"/>
    <n v="3"/>
    <n v="0"/>
    <n v="0"/>
    <n v="0"/>
  </r>
  <r>
    <x v="3"/>
    <s v="A1DA-DB-KL"/>
    <n v="4"/>
    <x v="441"/>
    <n v="0"/>
    <n v="4"/>
    <n v="0"/>
    <n v="0"/>
    <n v="0"/>
  </r>
  <r>
    <x v="3"/>
    <s v="A1DA-DB-KL"/>
    <n v="19"/>
    <x v="442"/>
    <n v="0"/>
    <n v="19"/>
    <n v="0"/>
    <n v="0"/>
    <n v="0"/>
  </r>
  <r>
    <x v="3"/>
    <s v="A1DA-DB-KL"/>
    <n v="11"/>
    <x v="443"/>
    <n v="0"/>
    <n v="11"/>
    <n v="0"/>
    <n v="0"/>
    <n v="0"/>
  </r>
  <r>
    <x v="3"/>
    <s v="A1DA-DB-KL"/>
    <n v="2"/>
    <x v="444"/>
    <n v="0"/>
    <n v="2"/>
    <n v="0"/>
    <n v="0"/>
    <n v="3"/>
  </r>
  <r>
    <x v="3"/>
    <s v="A1DA-DB-KL"/>
    <n v="2176"/>
    <x v="445"/>
    <n v="0"/>
    <n v="2176"/>
    <n v="0"/>
    <n v="0"/>
    <n v="153"/>
  </r>
  <r>
    <x v="3"/>
    <s v="A1DA-DB-KL"/>
    <n v="187"/>
    <x v="446"/>
    <n v="0"/>
    <n v="187"/>
    <n v="-101"/>
    <n v="0"/>
    <n v="779"/>
  </r>
  <r>
    <x v="3"/>
    <s v="A1DA-DB-KL"/>
    <n v="702"/>
    <x v="446"/>
    <n v="0"/>
    <n v="702"/>
    <n v="0"/>
    <n v="0"/>
    <n v="5"/>
  </r>
  <r>
    <x v="3"/>
    <s v="A1DA-DB-KL"/>
    <n v="3448"/>
    <x v="447"/>
    <n v="0"/>
    <n v="3448"/>
    <n v="0"/>
    <n v="0"/>
    <n v="0"/>
  </r>
  <r>
    <x v="3"/>
    <s v="A1DA-DB-KL"/>
    <n v="1694"/>
    <x v="448"/>
    <n v="0"/>
    <n v="1694"/>
    <n v="0"/>
    <n v="0"/>
    <n v="0"/>
  </r>
  <r>
    <x v="3"/>
    <s v="A1DA-DB-KL"/>
    <n v="4352"/>
    <x v="449"/>
    <n v="0"/>
    <n v="4352"/>
    <n v="-318"/>
    <n v="0"/>
    <n v="2060"/>
  </r>
  <r>
    <x v="3"/>
    <s v="A1DA-DB-KL"/>
    <n v="4786"/>
    <x v="450"/>
    <n v="0"/>
    <n v="4786"/>
    <n v="0"/>
    <n v="0"/>
    <n v="508"/>
  </r>
  <r>
    <x v="3"/>
    <s v="A1DA-DB-KL"/>
    <n v="5701"/>
    <x v="451"/>
    <n v="0"/>
    <n v="5701"/>
    <n v="-101"/>
    <n v="0"/>
    <n v="153"/>
  </r>
  <r>
    <x v="3"/>
    <s v="A1DA-DB-KL"/>
    <n v="74"/>
    <x v="452"/>
    <n v="0"/>
    <n v="74"/>
    <n v="0"/>
    <n v="0"/>
    <n v="74"/>
  </r>
  <r>
    <x v="3"/>
    <s v="A1DA-DB-KL"/>
    <n v="597"/>
    <x v="453"/>
    <n v="0"/>
    <n v="597"/>
    <n v="0"/>
    <n v="0"/>
    <n v="95"/>
  </r>
  <r>
    <x v="3"/>
    <s v="A1DA-DB-KL"/>
    <n v="762"/>
    <x v="453"/>
    <n v="0"/>
    <n v="762"/>
    <n v="0"/>
    <n v="0"/>
    <n v="0"/>
  </r>
  <r>
    <x v="3"/>
    <s v="A1DA-DB-KL"/>
    <n v="317"/>
    <x v="454"/>
    <n v="0"/>
    <n v="317"/>
    <n v="0"/>
    <n v="0"/>
    <n v="105"/>
  </r>
  <r>
    <x v="3"/>
    <s v="A1DA-DB-KL"/>
    <n v="1523"/>
    <x v="455"/>
    <n v="0"/>
    <n v="1523"/>
    <n v="0"/>
    <n v="0"/>
    <n v="375"/>
  </r>
  <r>
    <x v="3"/>
    <s v="A1DA-DB-KL"/>
    <n v="931"/>
    <x v="456"/>
    <n v="0"/>
    <n v="931"/>
    <n v="0"/>
    <n v="0"/>
    <n v="0"/>
  </r>
  <r>
    <x v="3"/>
    <s v="A1DA-DB-KL"/>
    <n v="931"/>
    <x v="457"/>
    <n v="0"/>
    <n v="931"/>
    <n v="0"/>
    <n v="0"/>
    <n v="0"/>
  </r>
  <r>
    <x v="3"/>
    <s v="A1DA-DB-KL"/>
    <n v="56"/>
    <x v="458"/>
    <n v="0"/>
    <n v="56"/>
    <n v="0"/>
    <n v="0"/>
    <n v="12"/>
  </r>
  <r>
    <x v="3"/>
    <s v="A1DA-DB-KL"/>
    <n v="25"/>
    <x v="459"/>
    <n v="0"/>
    <n v="25"/>
    <n v="0"/>
    <n v="0"/>
    <n v="0"/>
  </r>
  <r>
    <x v="3"/>
    <s v="A1DA-DB-KL"/>
    <n v="3"/>
    <x v="460"/>
    <n v="0"/>
    <n v="3"/>
    <n v="0"/>
    <n v="0"/>
    <n v="0"/>
  </r>
  <r>
    <x v="3"/>
    <s v="A1DA-DB-KL"/>
    <n v="23"/>
    <x v="461"/>
    <n v="0"/>
    <n v="23"/>
    <n v="0"/>
    <n v="0"/>
    <n v="0"/>
  </r>
  <r>
    <x v="3"/>
    <s v="A1DA-DB-KL"/>
    <n v="1003"/>
    <x v="462"/>
    <n v="0"/>
    <n v="1003"/>
    <n v="0"/>
    <n v="0"/>
    <n v="0"/>
  </r>
  <r>
    <x v="3"/>
    <s v="A1DA-DB-KL"/>
    <n v="20"/>
    <x v="463"/>
    <n v="0"/>
    <n v="20"/>
    <n v="0"/>
    <n v="0"/>
    <n v="3"/>
  </r>
  <r>
    <x v="3"/>
    <s v="A1DA-DB-KL"/>
    <n v="23"/>
    <x v="464"/>
    <n v="0"/>
    <n v="23"/>
    <n v="0"/>
    <n v="0"/>
    <n v="0"/>
  </r>
  <r>
    <x v="3"/>
    <s v="A1DA-DB-KL"/>
    <n v="16"/>
    <x v="465"/>
    <n v="0"/>
    <n v="16"/>
    <n v="0"/>
    <n v="0"/>
    <n v="0"/>
  </r>
  <r>
    <x v="3"/>
    <s v="A1DA-DB-KL"/>
    <n v="9"/>
    <x v="466"/>
    <n v="0"/>
    <n v="9"/>
    <n v="0"/>
    <n v="0"/>
    <n v="1"/>
  </r>
  <r>
    <x v="3"/>
    <s v="A1DA-DB-KL"/>
    <n v="3"/>
    <x v="467"/>
    <n v="0"/>
    <n v="3"/>
    <n v="0"/>
    <n v="0"/>
    <n v="0"/>
  </r>
  <r>
    <x v="3"/>
    <s v="A1DA-DB-KL"/>
    <n v="1"/>
    <x v="468"/>
    <n v="0"/>
    <n v="1"/>
    <n v="0"/>
    <n v="0"/>
    <n v="0"/>
  </r>
  <r>
    <x v="3"/>
    <s v="A1DA-DB-KL"/>
    <n v="12"/>
    <x v="469"/>
    <n v="0"/>
    <n v="12"/>
    <n v="0"/>
    <n v="0"/>
    <n v="0"/>
  </r>
  <r>
    <x v="3"/>
    <s v="A1DA-DB-KL"/>
    <n v="21"/>
    <x v="470"/>
    <n v="0"/>
    <n v="21"/>
    <n v="0"/>
    <n v="0"/>
    <n v="10"/>
  </r>
  <r>
    <x v="3"/>
    <s v="A1DA-DB-KL"/>
    <n v="5"/>
    <x v="471"/>
    <n v="0"/>
    <n v="5"/>
    <n v="0"/>
    <n v="0"/>
    <n v="23"/>
  </r>
  <r>
    <x v="3"/>
    <s v="A1DA-DB-KL"/>
    <n v="3"/>
    <x v="472"/>
    <n v="2"/>
    <n v="1"/>
    <n v="0"/>
    <n v="0"/>
    <n v="1"/>
  </r>
  <r>
    <x v="3"/>
    <s v="A1DA-DB-KL"/>
    <n v="5"/>
    <x v="473"/>
    <n v="0"/>
    <n v="5"/>
    <n v="0"/>
    <n v="0"/>
    <n v="0"/>
  </r>
  <r>
    <x v="3"/>
    <s v="A1DA-DB-KL"/>
    <n v="9"/>
    <x v="474"/>
    <n v="0"/>
    <n v="9"/>
    <n v="0"/>
    <n v="0"/>
    <n v="0"/>
  </r>
  <r>
    <x v="3"/>
    <s v="A1DA-DB-KL"/>
    <n v="55"/>
    <x v="475"/>
    <n v="0"/>
    <n v="55"/>
    <n v="0"/>
    <n v="0"/>
    <n v="0"/>
  </r>
  <r>
    <x v="3"/>
    <s v="A1DA-DB-KL"/>
    <n v="21"/>
    <x v="476"/>
    <n v="0"/>
    <n v="21"/>
    <n v="0"/>
    <n v="0"/>
    <n v="0"/>
  </r>
  <r>
    <x v="3"/>
    <s v="A1DA-DB-KL"/>
    <n v="254"/>
    <x v="477"/>
    <n v="0"/>
    <n v="254"/>
    <n v="0"/>
    <n v="0"/>
    <n v="0"/>
  </r>
  <r>
    <x v="3"/>
    <s v="A1DA-DB-KL"/>
    <n v="126"/>
    <x v="478"/>
    <n v="0"/>
    <n v="126"/>
    <n v="0"/>
    <n v="0"/>
    <n v="29"/>
  </r>
  <r>
    <x v="3"/>
    <s v="A1DA-DB-KL"/>
    <n v="11"/>
    <x v="479"/>
    <n v="0"/>
    <n v="11"/>
    <n v="0"/>
    <n v="0"/>
    <n v="2"/>
  </r>
  <r>
    <x v="3"/>
    <s v="A1DA-DB-KL"/>
    <n v="4"/>
    <x v="480"/>
    <n v="0"/>
    <n v="4"/>
    <n v="0"/>
    <n v="0"/>
    <n v="5"/>
  </r>
  <r>
    <x v="3"/>
    <s v="A1DA-DB-KL"/>
    <n v="7"/>
    <x v="481"/>
    <n v="0"/>
    <n v="7"/>
    <n v="0"/>
    <n v="0"/>
    <n v="0"/>
  </r>
  <r>
    <x v="3"/>
    <s v="A1DA-DB-KL"/>
    <n v="85"/>
    <x v="482"/>
    <n v="0"/>
    <n v="85"/>
    <n v="0"/>
    <n v="0"/>
    <n v="1"/>
  </r>
  <r>
    <x v="3"/>
    <s v="A1DA-DB-KL"/>
    <n v="244"/>
    <x v="483"/>
    <n v="0"/>
    <n v="244"/>
    <n v="-32"/>
    <n v="0"/>
    <n v="49"/>
  </r>
  <r>
    <x v="3"/>
    <s v="A1DA-DB-KL"/>
    <n v="10"/>
    <x v="484"/>
    <n v="0"/>
    <n v="10"/>
    <n v="0"/>
    <n v="0"/>
    <n v="39"/>
  </r>
  <r>
    <x v="3"/>
    <s v="A1DA-DB-KL"/>
    <n v="42"/>
    <x v="485"/>
    <n v="2"/>
    <n v="40"/>
    <n v="0"/>
    <n v="0"/>
    <n v="151"/>
  </r>
  <r>
    <x v="3"/>
    <s v="A1DA-DB-KL"/>
    <n v="183"/>
    <x v="486"/>
    <n v="0"/>
    <n v="183"/>
    <n v="0"/>
    <n v="0"/>
    <n v="5"/>
  </r>
  <r>
    <x v="3"/>
    <s v="A1DA-DB-KL"/>
    <n v="1"/>
    <x v="487"/>
    <n v="0"/>
    <n v="1"/>
    <n v="-13"/>
    <n v="0"/>
    <n v="0"/>
  </r>
  <r>
    <x v="3"/>
    <s v="A1DA-DB-KL"/>
    <n v="1"/>
    <x v="488"/>
    <n v="0"/>
    <n v="1"/>
    <n v="0"/>
    <n v="0"/>
    <n v="0"/>
  </r>
  <r>
    <x v="3"/>
    <s v="A1DA-DB-KL"/>
    <n v="50"/>
    <x v="489"/>
    <n v="0"/>
    <n v="50"/>
    <n v="0"/>
    <n v="0"/>
    <n v="2"/>
  </r>
  <r>
    <x v="3"/>
    <s v="A1DA-DB-KL"/>
    <n v="13"/>
    <x v="490"/>
    <n v="0"/>
    <n v="13"/>
    <n v="0"/>
    <n v="0"/>
    <n v="0"/>
  </r>
  <r>
    <x v="3"/>
    <s v="A1DA-DB-KL"/>
    <n v="8"/>
    <x v="491"/>
    <n v="0"/>
    <n v="8"/>
    <n v="0"/>
    <n v="0"/>
    <n v="0"/>
  </r>
  <r>
    <x v="3"/>
    <s v="A1DA-DB-KL"/>
    <n v="60"/>
    <x v="492"/>
    <n v="0"/>
    <n v="60"/>
    <n v="0"/>
    <n v="0"/>
    <n v="0"/>
  </r>
  <r>
    <x v="3"/>
    <s v="A1DA-DB-KL"/>
    <n v="41"/>
    <x v="493"/>
    <n v="3"/>
    <n v="38"/>
    <n v="0"/>
    <n v="0"/>
    <n v="32"/>
  </r>
  <r>
    <x v="3"/>
    <s v="A1DA-DB-KL"/>
    <n v="1"/>
    <x v="494"/>
    <n v="0"/>
    <n v="1"/>
    <n v="0"/>
    <n v="0"/>
    <n v="0"/>
  </r>
  <r>
    <x v="3"/>
    <s v="A1DA-DB-KL"/>
    <n v="8"/>
    <x v="495"/>
    <n v="0"/>
    <n v="8"/>
    <n v="0"/>
    <n v="0"/>
    <n v="0"/>
  </r>
  <r>
    <x v="3"/>
    <s v="A1DA-DB-KL"/>
    <n v="13"/>
    <x v="496"/>
    <n v="0"/>
    <n v="13"/>
    <n v="0"/>
    <n v="0"/>
    <n v="0"/>
  </r>
  <r>
    <x v="3"/>
    <s v="A1DA-DB-KL"/>
    <n v="2"/>
    <x v="497"/>
    <n v="0"/>
    <n v="2"/>
    <n v="0"/>
    <n v="0"/>
    <n v="0"/>
  </r>
  <r>
    <x v="3"/>
    <s v="A1DA-DB-KL"/>
    <n v="124"/>
    <x v="498"/>
    <n v="0"/>
    <n v="124"/>
    <n v="0"/>
    <n v="0"/>
    <n v="0"/>
  </r>
  <r>
    <x v="3"/>
    <s v="A1DA-DB-KL"/>
    <n v="9"/>
    <x v="499"/>
    <n v="2"/>
    <n v="7"/>
    <n v="0"/>
    <n v="0"/>
    <n v="2"/>
  </r>
  <r>
    <x v="3"/>
    <s v="A1DA-DB-KL"/>
    <n v="80"/>
    <x v="500"/>
    <n v="0"/>
    <n v="80"/>
    <n v="0"/>
    <n v="0"/>
    <n v="0"/>
  </r>
  <r>
    <x v="3"/>
    <s v="A1DA-DB-KL"/>
    <n v="56"/>
    <x v="501"/>
    <n v="0"/>
    <n v="56"/>
    <n v="0"/>
    <n v="0"/>
    <n v="0"/>
  </r>
  <r>
    <x v="3"/>
    <s v="A1DA-DB-KL"/>
    <n v="5"/>
    <x v="502"/>
    <n v="0"/>
    <n v="5"/>
    <n v="0"/>
    <n v="0"/>
    <n v="0"/>
  </r>
  <r>
    <x v="3"/>
    <s v="A1DA-DB-KL"/>
    <n v="14"/>
    <x v="503"/>
    <n v="8"/>
    <n v="6"/>
    <n v="0"/>
    <n v="0"/>
    <n v="0"/>
  </r>
  <r>
    <x v="3"/>
    <s v="A1DA-DB-KL"/>
    <n v="8"/>
    <x v="504"/>
    <n v="0"/>
    <n v="8"/>
    <n v="0"/>
    <n v="0"/>
    <n v="0"/>
  </r>
  <r>
    <x v="3"/>
    <s v="A1DA-DB-KL"/>
    <n v="4"/>
    <x v="505"/>
    <n v="0"/>
    <n v="4"/>
    <n v="0"/>
    <n v="0"/>
    <n v="0"/>
  </r>
  <r>
    <x v="3"/>
    <s v="A1DA-DB-KL"/>
    <n v="4"/>
    <x v="506"/>
    <n v="0"/>
    <n v="4"/>
    <n v="0"/>
    <n v="0"/>
    <n v="0"/>
  </r>
  <r>
    <x v="3"/>
    <s v="A1DA-DB-KL"/>
    <n v="2"/>
    <x v="507"/>
    <n v="0"/>
    <n v="2"/>
    <n v="0"/>
    <n v="0"/>
    <n v="0"/>
  </r>
  <r>
    <x v="3"/>
    <s v="A1DA-DB-KL"/>
    <n v="1"/>
    <x v="508"/>
    <n v="0"/>
    <n v="1"/>
    <n v="0"/>
    <n v="0"/>
    <n v="0"/>
  </r>
  <r>
    <x v="3"/>
    <s v="A1DA-DB-KL"/>
    <n v="996"/>
    <x v="509"/>
    <n v="3"/>
    <n v="993"/>
    <n v="0"/>
    <n v="0"/>
    <n v="352"/>
  </r>
  <r>
    <x v="3"/>
    <s v="A1DA-DB-KL"/>
    <n v="26"/>
    <x v="510"/>
    <n v="0"/>
    <n v="26"/>
    <n v="0"/>
    <n v="0"/>
    <n v="0"/>
  </r>
  <r>
    <x v="3"/>
    <s v="A1DA-DB-KL"/>
    <n v="91"/>
    <x v="511"/>
    <n v="0"/>
    <n v="91"/>
    <n v="0"/>
    <n v="0"/>
    <n v="0"/>
  </r>
  <r>
    <x v="3"/>
    <s v="A1DA-DB-KL"/>
    <n v="3"/>
    <x v="512"/>
    <n v="0"/>
    <n v="3"/>
    <n v="0"/>
    <n v="0"/>
    <n v="0"/>
  </r>
  <r>
    <x v="3"/>
    <s v="A1DA-DB-KL"/>
    <n v="4"/>
    <x v="513"/>
    <n v="0"/>
    <n v="4"/>
    <n v="0"/>
    <n v="0"/>
    <n v="0"/>
  </r>
  <r>
    <x v="3"/>
    <s v="A1DA-DB-KL"/>
    <n v="169"/>
    <x v="514"/>
    <n v="0"/>
    <n v="169"/>
    <n v="0"/>
    <n v="0"/>
    <n v="0"/>
  </r>
  <r>
    <x v="3"/>
    <s v="A1DA-DB-KL"/>
    <n v="227"/>
    <x v="515"/>
    <n v="0"/>
    <n v="227"/>
    <n v="0"/>
    <n v="0"/>
    <n v="0"/>
  </r>
  <r>
    <x v="3"/>
    <s v="A1DA-DB-KL"/>
    <n v="109"/>
    <x v="516"/>
    <n v="0"/>
    <n v="109"/>
    <n v="0"/>
    <n v="0"/>
    <n v="0"/>
  </r>
  <r>
    <x v="3"/>
    <s v="A1DA-DB-KL"/>
    <n v="7"/>
    <x v="517"/>
    <n v="0"/>
    <n v="7"/>
    <n v="0"/>
    <n v="0"/>
    <n v="0"/>
  </r>
  <r>
    <x v="3"/>
    <s v="A1DA-DB-KL"/>
    <n v="123"/>
    <x v="518"/>
    <n v="0"/>
    <n v="123"/>
    <n v="0"/>
    <n v="0"/>
    <n v="0"/>
  </r>
  <r>
    <x v="3"/>
    <s v="A1DA-DB-KL"/>
    <n v="28"/>
    <x v="519"/>
    <n v="0"/>
    <n v="28"/>
    <n v="0"/>
    <n v="0"/>
    <n v="1"/>
  </r>
  <r>
    <x v="3"/>
    <s v="A1DA-DB-KL"/>
    <n v="7"/>
    <x v="520"/>
    <n v="0"/>
    <n v="7"/>
    <n v="0"/>
    <n v="0"/>
    <n v="0"/>
  </r>
  <r>
    <x v="3"/>
    <s v="A1DA-DB-KL"/>
    <n v="16"/>
    <x v="521"/>
    <n v="0"/>
    <n v="16"/>
    <n v="0"/>
    <n v="0"/>
    <n v="0"/>
  </r>
  <r>
    <x v="3"/>
    <s v="A1DA-DB-KL"/>
    <n v="41"/>
    <x v="522"/>
    <n v="0"/>
    <n v="41"/>
    <n v="0"/>
    <n v="0"/>
    <n v="0"/>
  </r>
  <r>
    <x v="3"/>
    <s v="A1DA-DB-KL"/>
    <n v="48"/>
    <x v="523"/>
    <n v="0"/>
    <n v="48"/>
    <n v="0"/>
    <n v="0"/>
    <n v="0"/>
  </r>
  <r>
    <x v="3"/>
    <s v="A1DA-DB-KL"/>
    <n v="47"/>
    <x v="524"/>
    <n v="0"/>
    <n v="47"/>
    <n v="0"/>
    <n v="0"/>
    <n v="0"/>
  </r>
  <r>
    <x v="3"/>
    <s v="A1DA-DB-KL"/>
    <n v="52"/>
    <x v="525"/>
    <n v="0"/>
    <n v="52"/>
    <n v="0"/>
    <n v="0"/>
    <n v="0"/>
  </r>
  <r>
    <x v="3"/>
    <s v="A1DA-DB-KL"/>
    <n v="100"/>
    <x v="526"/>
    <n v="0"/>
    <n v="100"/>
    <n v="0"/>
    <n v="0"/>
    <n v="0"/>
  </r>
  <r>
    <x v="3"/>
    <s v="A1DA-DB-KL"/>
    <n v="469"/>
    <x v="527"/>
    <n v="0"/>
    <n v="469"/>
    <n v="0"/>
    <n v="0"/>
    <n v="28"/>
  </r>
  <r>
    <x v="3"/>
    <s v="A1DA-DB-KL"/>
    <n v="534"/>
    <x v="528"/>
    <n v="0"/>
    <n v="534"/>
    <n v="0"/>
    <n v="0"/>
    <n v="0"/>
  </r>
  <r>
    <x v="3"/>
    <s v="A1DA-DB-KL"/>
    <n v="296"/>
    <x v="529"/>
    <n v="0"/>
    <n v="296"/>
    <n v="0"/>
    <n v="0"/>
    <n v="26"/>
  </r>
  <r>
    <x v="3"/>
    <s v="A1DA-DB-KL"/>
    <n v="60"/>
    <x v="530"/>
    <n v="0"/>
    <n v="60"/>
    <n v="0"/>
    <n v="0"/>
    <n v="0"/>
  </r>
  <r>
    <x v="3"/>
    <s v="A1DA-DB-KL"/>
    <n v="137"/>
    <x v="531"/>
    <n v="2"/>
    <n v="135"/>
    <n v="0"/>
    <n v="0"/>
    <n v="42"/>
  </r>
  <r>
    <x v="3"/>
    <s v="A1DA-DB-KL"/>
    <n v="4"/>
    <x v="532"/>
    <n v="0"/>
    <n v="4"/>
    <n v="0"/>
    <n v="0"/>
    <n v="0"/>
  </r>
  <r>
    <x v="3"/>
    <s v="A1DA-DB-KL"/>
    <n v="22"/>
    <x v="533"/>
    <n v="0"/>
    <n v="22"/>
    <n v="0"/>
    <n v="0"/>
    <n v="24"/>
  </r>
  <r>
    <x v="3"/>
    <s v="A1DA-DB-KL"/>
    <n v="21"/>
    <x v="534"/>
    <n v="0"/>
    <n v="21"/>
    <n v="0"/>
    <n v="0"/>
    <n v="42"/>
  </r>
  <r>
    <x v="3"/>
    <s v="A1DA-DB-KL"/>
    <n v="6"/>
    <x v="535"/>
    <n v="0"/>
    <n v="6"/>
    <n v="0"/>
    <n v="0"/>
    <n v="63"/>
  </r>
  <r>
    <x v="3"/>
    <s v="A1DA-DB-KL"/>
    <n v="4"/>
    <x v="536"/>
    <n v="0"/>
    <n v="4"/>
    <n v="0"/>
    <n v="0"/>
    <n v="0"/>
  </r>
  <r>
    <x v="3"/>
    <s v="A1DA-DB-KL"/>
    <n v="59"/>
    <x v="537"/>
    <n v="0"/>
    <n v="59"/>
    <n v="0"/>
    <n v="0"/>
    <n v="0"/>
  </r>
  <r>
    <x v="3"/>
    <s v="A1DA-DB-KL"/>
    <n v="10"/>
    <x v="538"/>
    <n v="0"/>
    <n v="10"/>
    <n v="0"/>
    <n v="0"/>
    <n v="0"/>
  </r>
  <r>
    <x v="3"/>
    <s v="A1DA-DB-KL"/>
    <n v="92"/>
    <x v="539"/>
    <n v="0"/>
    <n v="92"/>
    <n v="0"/>
    <n v="0"/>
    <n v="0"/>
  </r>
  <r>
    <x v="3"/>
    <s v="A1DA-DB-KL"/>
    <n v="70"/>
    <x v="540"/>
    <n v="60"/>
    <n v="10"/>
    <n v="0"/>
    <n v="0"/>
    <n v="57"/>
  </r>
  <r>
    <x v="3"/>
    <s v="A1DA-DB-KL"/>
    <n v="3"/>
    <x v="541"/>
    <n v="0"/>
    <n v="3"/>
    <n v="0"/>
    <n v="0"/>
    <n v="0"/>
  </r>
  <r>
    <x v="3"/>
    <s v="A1DA-DB-KL"/>
    <n v="33"/>
    <x v="542"/>
    <n v="0"/>
    <n v="33"/>
    <n v="0"/>
    <n v="0"/>
    <n v="0"/>
  </r>
  <r>
    <x v="3"/>
    <s v="A1DA-DB-KL"/>
    <n v="10"/>
    <x v="543"/>
    <n v="0"/>
    <n v="10"/>
    <n v="0"/>
    <n v="0"/>
    <n v="0"/>
  </r>
  <r>
    <x v="3"/>
    <s v="A1DA-DB-KL"/>
    <n v="8"/>
    <x v="544"/>
    <n v="0"/>
    <n v="8"/>
    <n v="0"/>
    <n v="0"/>
    <n v="0"/>
  </r>
  <r>
    <x v="3"/>
    <s v="A1DA-DB-KL"/>
    <n v="12"/>
    <x v="545"/>
    <n v="0"/>
    <n v="12"/>
    <n v="0"/>
    <n v="0"/>
    <n v="0"/>
  </r>
  <r>
    <x v="3"/>
    <s v="A1DA-DB-KL"/>
    <n v="5"/>
    <x v="546"/>
    <n v="0"/>
    <n v="5"/>
    <n v="0"/>
    <n v="0"/>
    <n v="0"/>
  </r>
  <r>
    <x v="3"/>
    <s v="A1DA-DB-KL"/>
    <n v="37"/>
    <x v="547"/>
    <n v="0"/>
    <n v="37"/>
    <n v="-260"/>
    <n v="0"/>
    <n v="84"/>
  </r>
  <r>
    <x v="3"/>
    <s v="A1DA-DB-KL"/>
    <n v="7"/>
    <x v="548"/>
    <n v="0"/>
    <n v="7"/>
    <n v="0"/>
    <n v="0"/>
    <n v="0"/>
  </r>
  <r>
    <x v="3"/>
    <s v="A1DA-DB-KL"/>
    <n v="6"/>
    <x v="549"/>
    <n v="0"/>
    <n v="6"/>
    <n v="0"/>
    <n v="0"/>
    <n v="0"/>
  </r>
  <r>
    <x v="3"/>
    <s v="A1DA-DB-KL"/>
    <n v="95"/>
    <x v="550"/>
    <n v="0"/>
    <n v="95"/>
    <n v="0"/>
    <n v="0"/>
    <n v="0"/>
  </r>
  <r>
    <x v="3"/>
    <s v="A1DA-DB-KL"/>
    <n v="573"/>
    <x v="551"/>
    <n v="0"/>
    <n v="573"/>
    <n v="0"/>
    <n v="0"/>
    <n v="0"/>
  </r>
  <r>
    <x v="3"/>
    <s v="A1DA-DB-KL"/>
    <n v="1085"/>
    <x v="552"/>
    <n v="0"/>
    <n v="1085"/>
    <n v="0"/>
    <n v="0"/>
    <n v="317"/>
  </r>
  <r>
    <x v="3"/>
    <s v="A1DA-DB-KL"/>
    <n v="2519"/>
    <x v="553"/>
    <n v="0"/>
    <n v="2519"/>
    <n v="0"/>
    <n v="0"/>
    <n v="0"/>
  </r>
  <r>
    <x v="3"/>
    <s v="A1DA-DB-KL"/>
    <n v="128"/>
    <x v="554"/>
    <n v="0"/>
    <n v="128"/>
    <n v="0"/>
    <n v="0"/>
    <n v="0"/>
  </r>
  <r>
    <x v="3"/>
    <s v="A1DA-DB-KL"/>
    <n v="1323"/>
    <x v="553"/>
    <n v="0"/>
    <n v="1323"/>
    <n v="0"/>
    <n v="0"/>
    <n v="0"/>
  </r>
  <r>
    <x v="3"/>
    <s v="A1DA-DB-KL"/>
    <n v="410"/>
    <x v="555"/>
    <n v="0"/>
    <n v="410"/>
    <n v="0"/>
    <n v="0"/>
    <n v="0"/>
  </r>
  <r>
    <x v="3"/>
    <s v="A1DA-DB-KL"/>
    <n v="2213"/>
    <x v="556"/>
    <n v="0"/>
    <n v="2213"/>
    <n v="0"/>
    <n v="0"/>
    <n v="1694"/>
  </r>
  <r>
    <x v="3"/>
    <s v="A1DA-DB-KL"/>
    <n v="4012"/>
    <x v="557"/>
    <n v="0"/>
    <n v="4012"/>
    <n v="0"/>
    <n v="0"/>
    <n v="52"/>
  </r>
  <r>
    <x v="3"/>
    <s v="A1DA-DB-KL"/>
    <n v="211"/>
    <x v="558"/>
    <n v="0"/>
    <n v="211"/>
    <n v="0"/>
    <n v="0"/>
    <n v="0"/>
  </r>
  <r>
    <x v="3"/>
    <s v="A1DA-DB-KL"/>
    <n v="262"/>
    <x v="559"/>
    <n v="0"/>
    <n v="262"/>
    <n v="0"/>
    <n v="0"/>
    <n v="211"/>
  </r>
  <r>
    <x v="3"/>
    <s v="A1DA-DB-KL"/>
    <n v="685"/>
    <x v="560"/>
    <n v="0"/>
    <n v="685"/>
    <n v="0"/>
    <n v="0"/>
    <n v="0"/>
  </r>
  <r>
    <x v="3"/>
    <s v="A1DA-DB-KL"/>
    <n v="123"/>
    <x v="561"/>
    <n v="0"/>
    <n v="123"/>
    <n v="0"/>
    <n v="0"/>
    <n v="0"/>
  </r>
  <r>
    <x v="3"/>
    <s v="A1DA-DB-KL"/>
    <n v="565"/>
    <x v="562"/>
    <n v="0"/>
    <n v="565"/>
    <n v="0"/>
    <n v="0"/>
    <n v="0"/>
  </r>
  <r>
    <x v="3"/>
    <s v="A1DA-DB-KL"/>
    <n v="127"/>
    <x v="563"/>
    <n v="0"/>
    <n v="127"/>
    <n v="0"/>
    <n v="0"/>
    <n v="0"/>
  </r>
  <r>
    <x v="3"/>
    <s v="A1DA-DB-KL"/>
    <n v="3915"/>
    <x v="564"/>
    <n v="0"/>
    <n v="3915"/>
    <n v="0"/>
    <n v="0"/>
    <n v="0"/>
  </r>
  <r>
    <x v="3"/>
    <s v="A1DA-DB-KL"/>
    <n v="288"/>
    <x v="565"/>
    <n v="0"/>
    <n v="288"/>
    <n v="0"/>
    <n v="0"/>
    <n v="0"/>
  </r>
  <r>
    <x v="3"/>
    <s v="A1DA-DB-KL"/>
    <n v="1059"/>
    <x v="566"/>
    <n v="0"/>
    <n v="1059"/>
    <n v="0"/>
    <n v="0"/>
    <n v="0"/>
  </r>
  <r>
    <x v="3"/>
    <s v="A1DA-DB-KL"/>
    <n v="219"/>
    <x v="567"/>
    <n v="0"/>
    <n v="219"/>
    <n v="0"/>
    <n v="0"/>
    <n v="0"/>
  </r>
  <r>
    <x v="3"/>
    <s v="A1DA-DB-KL"/>
    <n v="783"/>
    <x v="568"/>
    <n v="0"/>
    <n v="783"/>
    <n v="0"/>
    <n v="0"/>
    <n v="0"/>
  </r>
  <r>
    <x v="3"/>
    <s v="A1DA-DB-KL"/>
    <n v="148"/>
    <x v="59"/>
    <n v="137"/>
    <n v="10"/>
    <n v="275"/>
    <n v="0"/>
    <n v="0"/>
  </r>
  <r>
    <x v="3"/>
    <s v="A1DA-DB-KL"/>
    <n v="8"/>
    <x v="569"/>
    <n v="0"/>
    <n v="8"/>
    <n v="0"/>
    <n v="0"/>
    <n v="0"/>
  </r>
  <r>
    <x v="3"/>
    <s v="A1DA-DB-KL"/>
    <n v="475"/>
    <x v="570"/>
    <n v="0"/>
    <n v="475"/>
    <n v="-1127"/>
    <n v="0"/>
    <n v="-289"/>
  </r>
  <r>
    <x v="3"/>
    <s v="A1DA-DB-KL"/>
    <n v="2700"/>
    <x v="571"/>
    <n v="0"/>
    <n v="2700"/>
    <n v="0"/>
    <n v="0"/>
    <n v="52"/>
  </r>
  <r>
    <x v="3"/>
    <s v="A1DA-DB-KL"/>
    <n v="783"/>
    <x v="572"/>
    <n v="0"/>
    <n v="783"/>
    <n v="0"/>
    <n v="0"/>
    <n v="0"/>
  </r>
  <r>
    <x v="3"/>
    <s v="A1DA-DB-KL"/>
    <n v="9054"/>
    <x v="573"/>
    <n v="0"/>
    <n v="9054"/>
    <n v="0"/>
    <n v="0"/>
    <n v="0"/>
  </r>
  <r>
    <x v="3"/>
    <s v="A1DA-DB-KL"/>
    <n v="501"/>
    <x v="573"/>
    <n v="0"/>
    <n v="501"/>
    <n v="0"/>
    <n v="0"/>
    <n v="0"/>
  </r>
  <r>
    <x v="3"/>
    <s v="A1DA-DB-KL"/>
    <n v="2727"/>
    <x v="574"/>
    <n v="0"/>
    <n v="2727"/>
    <n v="0"/>
    <n v="0"/>
    <n v="414"/>
  </r>
  <r>
    <x v="3"/>
    <s v="A1DA-DB-KL"/>
    <n v="9665"/>
    <x v="575"/>
    <n v="0"/>
    <n v="9665"/>
    <n v="0"/>
    <n v="0"/>
    <n v="0"/>
  </r>
  <r>
    <x v="3"/>
    <s v="A1DA-DB-KL"/>
    <n v="105"/>
    <x v="576"/>
    <n v="0"/>
    <n v="105"/>
    <n v="0"/>
    <n v="0"/>
    <n v="0"/>
  </r>
  <r>
    <x v="3"/>
    <s v="A1DA-DB-KL"/>
    <n v="2230"/>
    <x v="577"/>
    <n v="0"/>
    <n v="2230"/>
    <n v="0"/>
    <n v="0"/>
    <n v="46"/>
  </r>
  <r>
    <x v="3"/>
    <s v="A1DA-DB-KL"/>
    <n v="149"/>
    <x v="578"/>
    <n v="0"/>
    <n v="149"/>
    <n v="0"/>
    <n v="0"/>
    <n v="158"/>
  </r>
  <r>
    <x v="3"/>
    <s v="A1DA-DB-KL"/>
    <n v="2806"/>
    <x v="579"/>
    <n v="0"/>
    <n v="2806"/>
    <n v="0"/>
    <n v="0"/>
    <n v="0"/>
  </r>
  <r>
    <x v="3"/>
    <s v="A1DA-DB-KL"/>
    <n v="317"/>
    <x v="580"/>
    <n v="0"/>
    <n v="317"/>
    <n v="0"/>
    <n v="0"/>
    <n v="0"/>
  </r>
  <r>
    <x v="3"/>
    <s v="A1DA-DB-KL"/>
    <n v="3201"/>
    <x v="581"/>
    <n v="0"/>
    <n v="3201"/>
    <n v="0"/>
    <n v="0"/>
    <n v="2"/>
  </r>
  <r>
    <x v="3"/>
    <s v="A1DA-DB-KL"/>
    <n v="2144"/>
    <x v="582"/>
    <n v="0"/>
    <n v="2144"/>
    <n v="0"/>
    <n v="0"/>
    <n v="0"/>
  </r>
  <r>
    <x v="3"/>
    <s v="A1DA-DB-KL"/>
    <n v="8074"/>
    <x v="583"/>
    <n v="6777"/>
    <n v="1297"/>
    <n v="0"/>
    <n v="0"/>
    <n v="20173"/>
  </r>
  <r>
    <x v="3"/>
    <s v="A1DA-DB-KL"/>
    <n v="22"/>
    <x v="584"/>
    <n v="0"/>
    <n v="22"/>
    <n v="0"/>
    <n v="0"/>
    <n v="52"/>
  </r>
  <r>
    <x v="3"/>
    <s v="A1DA-DB-KL"/>
    <n v="1038"/>
    <x v="585"/>
    <n v="0"/>
    <n v="1038"/>
    <n v="0"/>
    <n v="0"/>
    <n v="11463"/>
  </r>
  <r>
    <x v="3"/>
    <s v="A1DA-DB-KL"/>
    <n v="3177"/>
    <x v="586"/>
    <n v="0"/>
    <n v="3177"/>
    <n v="0"/>
    <n v="0"/>
    <n v="2118"/>
  </r>
  <r>
    <x v="3"/>
    <s v="A1DA-DB-KL"/>
    <n v="745"/>
    <x v="587"/>
    <n v="635"/>
    <n v="110"/>
    <n v="-221"/>
    <n v="0"/>
    <n v="11644"/>
  </r>
  <r>
    <x v="3"/>
    <s v="A1DA-DB-KL"/>
    <n v="11606"/>
    <x v="70"/>
    <n v="11569"/>
    <n v="37"/>
    <n v="0"/>
    <n v="0"/>
    <n v="26877"/>
  </r>
  <r>
    <x v="3"/>
    <s v="A1DA-DB-KL"/>
    <n v="165"/>
    <x v="588"/>
    <n v="0"/>
    <n v="165"/>
    <n v="0"/>
    <n v="0"/>
    <n v="364"/>
  </r>
  <r>
    <x v="3"/>
    <s v="A1DA-DB-KL"/>
    <n v="317"/>
    <x v="589"/>
    <n v="0"/>
    <n v="317"/>
    <n v="0"/>
    <n v="0"/>
    <n v="0"/>
  </r>
  <r>
    <x v="3"/>
    <s v="A1DA-DB-KL"/>
    <n v="78"/>
    <x v="590"/>
    <n v="0"/>
    <n v="78"/>
    <n v="0"/>
    <n v="0"/>
    <n v="84"/>
  </r>
  <r>
    <x v="3"/>
    <s v="A1DA-DB-KL"/>
    <n v="1376"/>
    <x v="591"/>
    <n v="0"/>
    <n v="1376"/>
    <n v="0"/>
    <n v="0"/>
    <n v="9425"/>
  </r>
  <r>
    <x v="3"/>
    <s v="A1DA-DB-KL"/>
    <n v="95"/>
    <x v="592"/>
    <n v="0"/>
    <n v="95"/>
    <n v="0"/>
    <n v="0"/>
    <n v="0"/>
  </r>
  <r>
    <x v="3"/>
    <s v="A1DA-DB-KL"/>
    <n v="11"/>
    <x v="78"/>
    <n v="0"/>
    <n v="11"/>
    <n v="0"/>
    <n v="0"/>
    <n v="10"/>
  </r>
  <r>
    <x v="3"/>
    <s v="A1DA-DB-KL"/>
    <n v="84"/>
    <x v="176"/>
    <n v="0"/>
    <n v="84"/>
    <n v="0"/>
    <n v="0"/>
    <n v="0"/>
  </r>
  <r>
    <x v="3"/>
    <s v="A1DA-DB-KL"/>
    <n v="84"/>
    <x v="81"/>
    <n v="0"/>
    <n v="84"/>
    <n v="0"/>
    <n v="0"/>
    <n v="0"/>
  </r>
  <r>
    <x v="3"/>
    <s v="A1DA-DB-KL"/>
    <n v="211"/>
    <x v="593"/>
    <n v="0"/>
    <n v="211"/>
    <n v="0"/>
    <n v="0"/>
    <n v="0"/>
  </r>
  <r>
    <x v="3"/>
    <s v="A1DA-DB-KL"/>
    <n v="1376"/>
    <x v="83"/>
    <n v="0"/>
    <n v="1376"/>
    <n v="0"/>
    <n v="0"/>
    <n v="0"/>
  </r>
  <r>
    <x v="3"/>
    <s v="A1DA-DB-KL"/>
    <n v="84"/>
    <x v="90"/>
    <n v="0"/>
    <n v="84"/>
    <n v="0"/>
    <n v="0"/>
    <n v="0"/>
  </r>
  <r>
    <x v="3"/>
    <s v="A1DA-DB-KL"/>
    <n v="3233"/>
    <x v="594"/>
    <n v="3177"/>
    <n v="56"/>
    <n v="0"/>
    <n v="0"/>
    <n v="5302"/>
  </r>
  <r>
    <x v="3"/>
    <s v="A1DA-DB-KL"/>
    <n v="72"/>
    <x v="93"/>
    <n v="0"/>
    <n v="72"/>
    <n v="0"/>
    <n v="0"/>
    <n v="1071"/>
  </r>
  <r>
    <x v="3"/>
    <s v="A1DA-DB-KL"/>
    <n v="211"/>
    <x v="595"/>
    <n v="0"/>
    <n v="211"/>
    <n v="0"/>
    <n v="0"/>
    <n v="0"/>
  </r>
  <r>
    <x v="3"/>
    <s v="A1DA-DB-KL"/>
    <n v="4178"/>
    <x v="76"/>
    <n v="52"/>
    <n v="4125"/>
    <n v="0"/>
    <n v="0"/>
    <n v="11013"/>
  </r>
  <r>
    <x v="3"/>
    <s v="A1DA-DB-KL"/>
    <n v="127"/>
    <x v="596"/>
    <n v="0"/>
    <n v="127"/>
    <n v="0"/>
    <n v="0"/>
    <n v="0"/>
  </r>
  <r>
    <x v="3"/>
    <s v="A1DA-DB-KL"/>
    <n v="1444"/>
    <x v="597"/>
    <n v="0"/>
    <n v="1444"/>
    <n v="0"/>
    <n v="0"/>
    <n v="122"/>
  </r>
  <r>
    <x v="3"/>
    <s v="A1DA-DB-KL"/>
    <n v="3119"/>
    <x v="598"/>
    <n v="0"/>
    <n v="3119"/>
    <n v="0"/>
    <n v="0"/>
    <n v="10"/>
  </r>
  <r>
    <x v="3"/>
    <s v="A1DA-DB-KL"/>
    <n v="70"/>
    <x v="599"/>
    <n v="0"/>
    <n v="70"/>
    <n v="0"/>
    <n v="0"/>
    <n v="34"/>
  </r>
  <r>
    <x v="3"/>
    <s v="A1DA-DB-KL"/>
    <n v="211"/>
    <x v="600"/>
    <n v="0"/>
    <n v="211"/>
    <n v="0"/>
    <n v="0"/>
    <n v="0"/>
  </r>
  <r>
    <x v="3"/>
    <s v="A1DA-DB-KL"/>
    <n v="211"/>
    <x v="82"/>
    <n v="0"/>
    <n v="211"/>
    <n v="0"/>
    <n v="0"/>
    <n v="0"/>
  </r>
  <r>
    <x v="3"/>
    <s v="A1DA-DB-KL"/>
    <n v="2107"/>
    <x v="601"/>
    <n v="5"/>
    <n v="2102"/>
    <n v="0"/>
    <n v="0"/>
    <n v="593"/>
  </r>
  <r>
    <x v="3"/>
    <s v="A1DA-DB-KL"/>
    <n v="211"/>
    <x v="88"/>
    <n v="0"/>
    <n v="211"/>
    <n v="0"/>
    <n v="0"/>
    <n v="0"/>
  </r>
  <r>
    <x v="3"/>
    <s v="A1DA-DB-KL"/>
    <n v="4199"/>
    <x v="594"/>
    <n v="2118"/>
    <n v="2081"/>
    <n v="0"/>
    <n v="0"/>
    <n v="69046"/>
  </r>
  <r>
    <x v="3"/>
    <s v="A1DA-DB-KL"/>
    <n v="6692"/>
    <x v="602"/>
    <n v="0"/>
    <n v="6692"/>
    <n v="0"/>
    <n v="0"/>
    <n v="0"/>
  </r>
  <r>
    <x v="3"/>
    <s v="A1DA-DB-KL"/>
    <n v="211"/>
    <x v="92"/>
    <n v="0"/>
    <n v="211"/>
    <n v="0"/>
    <n v="0"/>
    <n v="0"/>
  </r>
  <r>
    <x v="3"/>
    <s v="A1DA-DB-KL"/>
    <n v="211"/>
    <x v="94"/>
    <n v="0"/>
    <n v="211"/>
    <n v="0"/>
    <n v="0"/>
    <n v="0"/>
  </r>
  <r>
    <x v="3"/>
    <s v="A1DA-DB-KL"/>
    <n v="2353"/>
    <x v="92"/>
    <n v="1588"/>
    <n v="764"/>
    <n v="0"/>
    <n v="0"/>
    <n v="11649"/>
  </r>
  <r>
    <x v="3"/>
    <s v="A1DA-DB-KL"/>
    <n v="42"/>
    <x v="603"/>
    <n v="0"/>
    <n v="42"/>
    <n v="0"/>
    <n v="0"/>
    <n v="0"/>
  </r>
  <r>
    <x v="3"/>
    <s v="A1DA-DB-KL"/>
    <n v="3441"/>
    <x v="604"/>
    <n v="3177"/>
    <n v="264"/>
    <n v="0"/>
    <n v="0"/>
    <n v="15260"/>
  </r>
  <r>
    <x v="3"/>
    <s v="A1DA-DB-KL"/>
    <n v="264"/>
    <x v="605"/>
    <n v="0"/>
    <n v="264"/>
    <n v="0"/>
    <n v="0"/>
    <n v="0"/>
  </r>
  <r>
    <x v="3"/>
    <s v="A1DA-DB-KL"/>
    <n v="221"/>
    <x v="606"/>
    <n v="0"/>
    <n v="221"/>
    <n v="2118"/>
    <n v="0"/>
    <n v="4199"/>
  </r>
  <r>
    <x v="3"/>
    <s v="A1DA-DB-KL"/>
    <n v="1164"/>
    <x v="98"/>
    <n v="0"/>
    <n v="1164"/>
    <n v="0"/>
    <n v="0"/>
    <n v="0"/>
  </r>
  <r>
    <x v="3"/>
    <s v="A1DA-DB-KL"/>
    <n v="211"/>
    <x v="117"/>
    <n v="0"/>
    <n v="211"/>
    <n v="0"/>
    <n v="0"/>
    <n v="0"/>
  </r>
  <r>
    <x v="3"/>
    <s v="A1DA-DB-KL"/>
    <n v="23"/>
    <x v="121"/>
    <n v="0"/>
    <n v="23"/>
    <n v="0"/>
    <n v="0"/>
    <n v="26549"/>
  </r>
  <r>
    <x v="3"/>
    <s v="A1DA-DB-KL"/>
    <n v="211"/>
    <x v="607"/>
    <n v="0"/>
    <n v="211"/>
    <n v="0"/>
    <n v="0"/>
    <n v="0"/>
  </r>
  <r>
    <x v="3"/>
    <s v="A1DA-DB-KL"/>
    <n v="100"/>
    <x v="123"/>
    <n v="0"/>
    <n v="100"/>
    <n v="0"/>
    <n v="0"/>
    <n v="5"/>
  </r>
  <r>
    <x v="3"/>
    <s v="A1DA-DB-KL"/>
    <n v="100"/>
    <x v="124"/>
    <n v="0"/>
    <n v="100"/>
    <n v="0"/>
    <n v="0"/>
    <n v="5"/>
  </r>
  <r>
    <x v="3"/>
    <s v="A1DA-DB-KL"/>
    <n v="68"/>
    <x v="126"/>
    <n v="0"/>
    <n v="68"/>
    <n v="0"/>
    <n v="0"/>
    <n v="37"/>
  </r>
  <r>
    <x v="3"/>
    <s v="A1DA-DB-KL"/>
    <n v="105"/>
    <x v="608"/>
    <n v="0"/>
    <n v="105"/>
    <n v="0"/>
    <n v="0"/>
    <n v="0"/>
  </r>
  <r>
    <x v="3"/>
    <s v="A1DA-DB-KL"/>
    <n v="105"/>
    <x v="127"/>
    <n v="5"/>
    <n v="100"/>
    <n v="0"/>
    <n v="0"/>
    <n v="0"/>
  </r>
  <r>
    <x v="3"/>
    <s v="A1DA-DB-KL"/>
    <n v="37"/>
    <x v="609"/>
    <n v="5"/>
    <n v="31"/>
    <n v="-32"/>
    <n v="0"/>
    <n v="264"/>
  </r>
  <r>
    <x v="3"/>
    <s v="A1DA-DB-KL"/>
    <n v="7413"/>
    <x v="135"/>
    <n v="0"/>
    <n v="7413"/>
    <n v="7413"/>
    <n v="0"/>
    <n v="4341"/>
  </r>
  <r>
    <x v="3"/>
    <s v="A1DA-DB-KL"/>
    <n v="211"/>
    <x v="136"/>
    <n v="0"/>
    <n v="211"/>
    <n v="0"/>
    <n v="0"/>
    <n v="0"/>
  </r>
  <r>
    <x v="3"/>
    <s v="A1DA-DB-KL"/>
    <n v="105"/>
    <x v="137"/>
    <n v="0"/>
    <n v="105"/>
    <n v="0"/>
    <n v="0"/>
    <n v="0"/>
  </r>
  <r>
    <x v="3"/>
    <s v="A1DA-DB-KL"/>
    <n v="3971"/>
    <x v="610"/>
    <n v="0"/>
    <n v="3971"/>
    <n v="0"/>
    <n v="0"/>
    <n v="26527"/>
  </r>
  <r>
    <x v="3"/>
    <s v="A1DA-DB-KL"/>
    <n v="370"/>
    <x v="611"/>
    <n v="0"/>
    <n v="370"/>
    <n v="0"/>
    <n v="0"/>
    <n v="34417"/>
  </r>
  <r>
    <x v="3"/>
    <s v="A1DA-DB-KL"/>
    <n v="2319"/>
    <x v="612"/>
    <n v="0"/>
    <n v="2319"/>
    <n v="0"/>
    <n v="0"/>
    <n v="0"/>
  </r>
  <r>
    <x v="3"/>
    <s v="A1DA-DB-KL"/>
    <n v="158"/>
    <x v="150"/>
    <n v="0"/>
    <n v="158"/>
    <n v="0"/>
    <n v="0"/>
    <n v="0"/>
  </r>
  <r>
    <x v="3"/>
    <s v="A1DA-DB-KL"/>
    <n v="5"/>
    <x v="613"/>
    <n v="0"/>
    <n v="5"/>
    <n v="0"/>
    <n v="0"/>
    <n v="0"/>
  </r>
  <r>
    <x v="3"/>
    <s v="A1DA-DB-KL"/>
    <n v="5"/>
    <x v="168"/>
    <n v="0"/>
    <n v="5"/>
    <n v="0"/>
    <n v="0"/>
    <n v="0"/>
  </r>
  <r>
    <x v="3"/>
    <s v="A1DA-DB-KL"/>
    <n v="5"/>
    <x v="614"/>
    <n v="0"/>
    <n v="5"/>
    <n v="0"/>
    <n v="0"/>
    <n v="0"/>
  </r>
  <r>
    <x v="3"/>
    <s v="A1DA-DB-KL"/>
    <n v="7"/>
    <x v="170"/>
    <n v="0"/>
    <n v="7"/>
    <n v="0"/>
    <n v="0"/>
    <n v="1"/>
  </r>
  <r>
    <x v="3"/>
    <s v="A1DA-DB-KL"/>
    <n v="27"/>
    <x v="615"/>
    <n v="0"/>
    <n v="27"/>
    <n v="0"/>
    <n v="0"/>
    <n v="0"/>
  </r>
  <r>
    <x v="3"/>
    <s v="A1DA-DB-KL"/>
    <n v="49"/>
    <x v="616"/>
    <n v="1"/>
    <n v="48"/>
    <n v="0"/>
    <n v="0"/>
    <n v="11"/>
  </r>
  <r>
    <x v="3"/>
    <s v="A1DA-DB-KL"/>
    <n v="120"/>
    <x v="617"/>
    <n v="0"/>
    <n v="120"/>
    <n v="0"/>
    <n v="0"/>
    <n v="0"/>
  </r>
  <r>
    <x v="3"/>
    <s v="A1DA-DB-KL"/>
    <n v="149"/>
    <x v="618"/>
    <n v="0"/>
    <n v="149"/>
    <n v="0"/>
    <n v="0"/>
    <n v="0"/>
  </r>
  <r>
    <x v="3"/>
    <s v="A1DA-DB-KL"/>
    <n v="163"/>
    <x v="619"/>
    <n v="7"/>
    <n v="155"/>
    <n v="0"/>
    <n v="0"/>
    <n v="0"/>
  </r>
  <r>
    <x v="3"/>
    <s v="A1DA-DB-KL"/>
    <n v="149"/>
    <x v="620"/>
    <n v="0"/>
    <n v="149"/>
    <n v="0"/>
    <n v="0"/>
    <n v="0"/>
  </r>
  <r>
    <x v="3"/>
    <s v="A1DA-DB-KL"/>
    <n v="4"/>
    <x v="621"/>
    <n v="0"/>
    <n v="4"/>
    <n v="0"/>
    <n v="0"/>
    <n v="47"/>
  </r>
  <r>
    <x v="3"/>
    <s v="A1DA-DB-KL"/>
    <n v="5"/>
    <x v="622"/>
    <n v="1"/>
    <n v="4"/>
    <n v="5"/>
    <n v="0"/>
    <n v="126"/>
  </r>
  <r>
    <x v="3"/>
    <s v="A1DA-DB-KL"/>
    <n v="127"/>
    <x v="623"/>
    <n v="0"/>
    <n v="127"/>
    <n v="0"/>
    <n v="0"/>
    <n v="5"/>
  </r>
  <r>
    <x v="3"/>
    <s v="A1DA-DB-KL"/>
    <n v="3"/>
    <x v="624"/>
    <n v="0"/>
    <n v="3"/>
    <n v="0"/>
    <n v="0"/>
    <n v="0"/>
  </r>
  <r>
    <x v="3"/>
    <s v="A1DA-DB-KL"/>
    <n v="5"/>
    <x v="625"/>
    <n v="0"/>
    <n v="5"/>
    <n v="0"/>
    <n v="0"/>
    <n v="10"/>
  </r>
  <r>
    <x v="3"/>
    <s v="A1DA-DB-KL"/>
    <n v="102"/>
    <x v="626"/>
    <n v="0"/>
    <n v="102"/>
    <n v="0"/>
    <n v="0"/>
    <n v="88"/>
  </r>
  <r>
    <x v="3"/>
    <s v="A1DA-DB-KL"/>
    <n v="63"/>
    <x v="627"/>
    <n v="0"/>
    <n v="63"/>
    <n v="0"/>
    <n v="0"/>
    <n v="31"/>
  </r>
  <r>
    <x v="3"/>
    <s v="A1DA-DB-KL"/>
    <n v="149"/>
    <x v="628"/>
    <n v="0"/>
    <n v="149"/>
    <n v="0"/>
    <n v="0"/>
    <n v="0"/>
  </r>
  <r>
    <x v="3"/>
    <s v="A1DA-DB-KL"/>
    <n v="3"/>
    <x v="629"/>
    <n v="0"/>
    <n v="3"/>
    <n v="1"/>
    <n v="0"/>
    <n v="479"/>
  </r>
  <r>
    <x v="3"/>
    <s v="A1DA-DB-KL"/>
    <n v="213"/>
    <x v="630"/>
    <n v="4"/>
    <n v="209"/>
    <n v="0"/>
    <n v="0"/>
    <n v="630"/>
  </r>
  <r>
    <x v="3"/>
    <s v="A1DA-DB-KL"/>
    <n v="8"/>
    <x v="631"/>
    <n v="0"/>
    <n v="8"/>
    <n v="-1072"/>
    <n v="0"/>
    <n v="1155"/>
  </r>
  <r>
    <x v="3"/>
    <s v="A1DA-DB-KL"/>
    <n v="70"/>
    <x v="632"/>
    <n v="0"/>
    <n v="70"/>
    <n v="0"/>
    <n v="0"/>
    <n v="74"/>
  </r>
  <r>
    <x v="3"/>
    <s v="A1DA-DB-KL"/>
    <n v="121"/>
    <x v="633"/>
    <n v="0"/>
    <n v="121"/>
    <n v="-2"/>
    <n v="0"/>
    <n v="1"/>
  </r>
  <r>
    <x v="3"/>
    <s v="A1DA-DB-KL"/>
    <n v="325"/>
    <x v="634"/>
    <n v="0"/>
    <n v="325"/>
    <n v="-16"/>
    <n v="0"/>
    <n v="42"/>
  </r>
  <r>
    <x v="3"/>
    <s v="A1DA-DB-KL"/>
    <n v="37"/>
    <x v="635"/>
    <n v="0"/>
    <n v="37"/>
    <n v="0"/>
    <n v="0"/>
    <n v="5"/>
  </r>
  <r>
    <x v="3"/>
    <s v="A1DA-DB-KL"/>
    <n v="3"/>
    <x v="636"/>
    <n v="0"/>
    <n v="3"/>
    <n v="0"/>
    <n v="0"/>
    <n v="0"/>
  </r>
  <r>
    <x v="3"/>
    <s v="A1DA-DB-KL"/>
    <n v="13"/>
    <x v="637"/>
    <n v="0"/>
    <n v="13"/>
    <n v="0"/>
    <n v="0"/>
    <n v="29"/>
  </r>
  <r>
    <x v="3"/>
    <s v="A1DA-DB-KL"/>
    <n v="33"/>
    <x v="638"/>
    <n v="0"/>
    <n v="33"/>
    <n v="0"/>
    <n v="0"/>
    <n v="0"/>
  </r>
  <r>
    <x v="3"/>
    <s v="A1DA-DB-KL"/>
    <n v="52"/>
    <x v="639"/>
    <n v="0"/>
    <n v="52"/>
    <n v="0"/>
    <n v="0"/>
    <n v="0"/>
  </r>
  <r>
    <x v="3"/>
    <s v="A1DA-DB-KL"/>
    <n v="19"/>
    <x v="640"/>
    <n v="0"/>
    <n v="19"/>
    <n v="0"/>
    <n v="0"/>
    <n v="0"/>
  </r>
  <r>
    <x v="3"/>
    <s v="A1DA-DB-KL"/>
    <n v="602"/>
    <x v="641"/>
    <n v="10"/>
    <n v="591"/>
    <n v="-32"/>
    <n v="0"/>
    <n v="93"/>
  </r>
  <r>
    <x v="3"/>
    <s v="A1DA-DB-KL"/>
    <n v="151"/>
    <x v="642"/>
    <n v="0"/>
    <n v="151"/>
    <n v="-4"/>
    <n v="0"/>
    <n v="3"/>
  </r>
  <r>
    <x v="3"/>
    <s v="A1DA-DB-KL"/>
    <n v="106"/>
    <x v="643"/>
    <n v="0"/>
    <n v="106"/>
    <n v="-2142"/>
    <n v="0"/>
    <n v="2157"/>
  </r>
  <r>
    <x v="3"/>
    <s v="A1DA-DB-KL"/>
    <n v="54"/>
    <x v="644"/>
    <n v="31"/>
    <n v="22"/>
    <n v="0"/>
    <n v="0"/>
    <n v="38"/>
  </r>
  <r>
    <x v="3"/>
    <s v="A1DA-DB-KL"/>
    <n v="159"/>
    <x v="645"/>
    <n v="7"/>
    <n v="152"/>
    <n v="-24"/>
    <n v="0"/>
    <n v="954"/>
  </r>
  <r>
    <x v="3"/>
    <s v="A1DA-DB-KL"/>
    <n v="221"/>
    <x v="646"/>
    <n v="0"/>
    <n v="221"/>
    <n v="0"/>
    <n v="0"/>
    <n v="1"/>
  </r>
  <r>
    <x v="3"/>
    <s v="A1DA-DB-KL"/>
    <n v="83"/>
    <x v="647"/>
    <n v="0"/>
    <n v="83"/>
    <n v="-21"/>
    <n v="0"/>
    <n v="23"/>
  </r>
  <r>
    <x v="3"/>
    <s v="A1DA-DB-KL"/>
    <n v="285"/>
    <x v="648"/>
    <n v="0"/>
    <n v="285"/>
    <n v="-638"/>
    <n v="0"/>
    <n v="716"/>
  </r>
  <r>
    <x v="3"/>
    <s v="A1DA-DB-KL"/>
    <n v="30"/>
    <x v="649"/>
    <n v="0"/>
    <n v="30"/>
    <n v="0"/>
    <n v="0"/>
    <n v="16"/>
  </r>
  <r>
    <x v="3"/>
    <s v="A1DA-DB-KL"/>
    <n v="166"/>
    <x v="650"/>
    <n v="0"/>
    <n v="166"/>
    <n v="0"/>
    <n v="0"/>
    <n v="0"/>
  </r>
  <r>
    <x v="3"/>
    <s v="A1DA-DB-KL"/>
    <n v="2433"/>
    <x v="651"/>
    <n v="0"/>
    <n v="2433"/>
    <n v="0"/>
    <n v="0"/>
    <n v="33"/>
  </r>
  <r>
    <x v="3"/>
    <s v="A1DA-DB-KL"/>
    <n v="8"/>
    <x v="652"/>
    <n v="0"/>
    <n v="8"/>
    <n v="0"/>
    <n v="0"/>
    <n v="0"/>
  </r>
  <r>
    <x v="3"/>
    <s v="A1DA-DB-KL"/>
    <n v="42"/>
    <x v="653"/>
    <n v="0"/>
    <n v="42"/>
    <n v="0"/>
    <n v="0"/>
    <n v="0"/>
  </r>
  <r>
    <x v="3"/>
    <s v="A1DA-DB-KL"/>
    <n v="15"/>
    <x v="654"/>
    <n v="0"/>
    <n v="15"/>
    <n v="0"/>
    <n v="0"/>
    <n v="0"/>
  </r>
  <r>
    <x v="3"/>
    <s v="A1DA-DB-KL"/>
    <n v="42"/>
    <x v="655"/>
    <n v="0"/>
    <n v="42"/>
    <n v="0"/>
    <n v="0"/>
    <n v="0"/>
  </r>
  <r>
    <x v="3"/>
    <s v="A1DA-DB-KL"/>
    <n v="15"/>
    <x v="656"/>
    <n v="0"/>
    <n v="15"/>
    <n v="0"/>
    <n v="0"/>
    <n v="0"/>
  </r>
  <r>
    <x v="1"/>
    <s v="DB Count"/>
    <m/>
    <x v="173"/>
    <m/>
    <m/>
    <m/>
    <m/>
    <n v="524"/>
  </r>
  <r>
    <x v="3"/>
    <s v="A1HK-HK-KL"/>
    <n v="105"/>
    <x v="657"/>
    <n v="0"/>
    <n v="105"/>
    <n v="0"/>
    <n v="0"/>
    <n v="0"/>
  </r>
  <r>
    <x v="3"/>
    <s v="A1HK-HK-KL"/>
    <n v="864"/>
    <x v="1"/>
    <n v="0"/>
    <n v="864"/>
    <n v="0"/>
    <n v="0"/>
    <n v="0"/>
  </r>
  <r>
    <x v="3"/>
    <s v="A1HK-HK-KL"/>
    <n v="8154"/>
    <x v="658"/>
    <n v="0"/>
    <n v="8154"/>
    <n v="0"/>
    <n v="0"/>
    <n v="0"/>
  </r>
  <r>
    <x v="3"/>
    <s v="A1HK-HK-KL"/>
    <n v="9"/>
    <x v="3"/>
    <n v="0"/>
    <n v="9"/>
    <n v="0"/>
    <n v="0"/>
    <n v="21"/>
  </r>
  <r>
    <x v="3"/>
    <s v="A1HK-HK-KL"/>
    <n v="7"/>
    <x v="4"/>
    <n v="0"/>
    <n v="7"/>
    <n v="0"/>
    <n v="0"/>
    <n v="0"/>
  </r>
  <r>
    <x v="3"/>
    <s v="A1HK-HK-KL"/>
    <n v="1270"/>
    <x v="659"/>
    <n v="0"/>
    <n v="1270"/>
    <n v="0"/>
    <n v="0"/>
    <n v="0"/>
  </r>
  <r>
    <x v="3"/>
    <s v="A1HK-HK-KL"/>
    <n v="6459"/>
    <x v="12"/>
    <n v="0"/>
    <n v="6459"/>
    <n v="0"/>
    <n v="0"/>
    <n v="0"/>
  </r>
  <r>
    <x v="3"/>
    <s v="A1HK-HK-KL"/>
    <n v="3177"/>
    <x v="15"/>
    <n v="0"/>
    <n v="3177"/>
    <n v="0"/>
    <n v="0"/>
    <n v="0"/>
  </r>
  <r>
    <x v="3"/>
    <s v="A1HK-HK-KL"/>
    <n v="27"/>
    <x v="177"/>
    <n v="0"/>
    <n v="27"/>
    <n v="0"/>
    <n v="0"/>
    <n v="0"/>
  </r>
  <r>
    <x v="3"/>
    <s v="A1HK-HK-KL"/>
    <n v="7360"/>
    <x v="29"/>
    <n v="0"/>
    <n v="7360"/>
    <n v="0"/>
    <n v="0"/>
    <n v="0"/>
  </r>
  <r>
    <x v="3"/>
    <s v="A1HK-HK-KL"/>
    <n v="4977"/>
    <x v="660"/>
    <n v="0"/>
    <n v="4977"/>
    <n v="0"/>
    <n v="0"/>
    <n v="0"/>
  </r>
  <r>
    <x v="3"/>
    <s v="A1HK-HK-KL"/>
    <n v="4236"/>
    <x v="556"/>
    <n v="0"/>
    <n v="4236"/>
    <n v="0"/>
    <n v="0"/>
    <n v="0"/>
  </r>
  <r>
    <x v="3"/>
    <s v="A1HK-HK-KL"/>
    <n v="158"/>
    <x v="661"/>
    <n v="0"/>
    <n v="158"/>
    <n v="0"/>
    <n v="0"/>
    <n v="0"/>
  </r>
  <r>
    <x v="3"/>
    <s v="A1HK-HK-KL"/>
    <n v="10590"/>
    <x v="579"/>
    <n v="0"/>
    <n v="10590"/>
    <n v="0"/>
    <n v="0"/>
    <n v="0"/>
  </r>
  <r>
    <x v="3"/>
    <s v="A1HK-HK-KL"/>
    <n v="12284"/>
    <x v="583"/>
    <n v="0"/>
    <n v="12284"/>
    <n v="0"/>
    <n v="0"/>
    <n v="0"/>
  </r>
  <r>
    <x v="3"/>
    <s v="A1HK-HK-KL"/>
    <n v="813"/>
    <x v="69"/>
    <n v="0"/>
    <n v="813"/>
    <n v="0"/>
    <n v="0"/>
    <n v="0"/>
  </r>
  <r>
    <x v="3"/>
    <s v="A1HK-HK-KL"/>
    <n v="1016"/>
    <x v="662"/>
    <n v="0"/>
    <n v="1016"/>
    <n v="0"/>
    <n v="0"/>
    <n v="0"/>
  </r>
  <r>
    <x v="3"/>
    <s v="A1HK-HK-KL"/>
    <n v="42"/>
    <x v="663"/>
    <n v="0"/>
    <n v="42"/>
    <n v="0"/>
    <n v="0"/>
    <n v="169"/>
  </r>
  <r>
    <x v="3"/>
    <s v="A1HK-HK-KL"/>
    <n v="11987"/>
    <x v="598"/>
    <n v="0"/>
    <n v="11987"/>
    <n v="0"/>
    <n v="0"/>
    <n v="0"/>
  </r>
  <r>
    <x v="3"/>
    <s v="A1HK-HK-KL"/>
    <n v="635"/>
    <x v="664"/>
    <n v="0"/>
    <n v="635"/>
    <n v="0"/>
    <n v="0"/>
    <n v="161730"/>
  </r>
  <r>
    <x v="3"/>
    <s v="A1HK-HK-KL"/>
    <n v="3812"/>
    <x v="665"/>
    <n v="0"/>
    <n v="3812"/>
    <n v="0"/>
    <n v="0"/>
    <n v="0"/>
  </r>
  <r>
    <x v="3"/>
    <s v="A1HK-HK-KL"/>
    <n v="7942"/>
    <x v="152"/>
    <n v="0"/>
    <n v="7942"/>
    <n v="0"/>
    <n v="0"/>
    <n v="0"/>
  </r>
  <r>
    <x v="3"/>
    <s v="A1HK-HK-KL"/>
    <n v="58"/>
    <x v="169"/>
    <n v="0"/>
    <n v="58"/>
    <n v="0"/>
    <n v="0"/>
    <n v="0"/>
  </r>
  <r>
    <x v="3"/>
    <s v="A1HK-HK-KL"/>
    <n v="1"/>
    <x v="630"/>
    <n v="0"/>
    <n v="1"/>
    <n v="1"/>
    <n v="0"/>
    <n v="0"/>
  </r>
  <r>
    <x v="1"/>
    <s v="HK Count"/>
    <m/>
    <x v="173"/>
    <m/>
    <m/>
    <m/>
    <m/>
    <n v="24"/>
  </r>
  <r>
    <x v="3"/>
    <s v="A1JA-DB-KL"/>
    <n v="105"/>
    <x v="666"/>
    <n v="0"/>
    <n v="105"/>
    <n v="0"/>
    <n v="0"/>
    <n v="0"/>
  </r>
  <r>
    <x v="3"/>
    <s v="A1JA-DB-KL"/>
    <n v="5400"/>
    <x v="667"/>
    <n v="0"/>
    <n v="5400"/>
    <n v="0"/>
    <n v="0"/>
    <n v="0"/>
  </r>
  <r>
    <x v="3"/>
    <s v="A1JA-DB-KL"/>
    <n v="95"/>
    <x v="668"/>
    <n v="0"/>
    <n v="95"/>
    <n v="0"/>
    <n v="0"/>
    <n v="0"/>
  </r>
  <r>
    <x v="3"/>
    <s v="A1JA-DB-KL"/>
    <n v="847"/>
    <x v="666"/>
    <n v="0"/>
    <n v="847"/>
    <n v="0"/>
    <n v="0"/>
    <n v="0"/>
  </r>
  <r>
    <x v="3"/>
    <s v="A1JA-DB-KL"/>
    <n v="1006"/>
    <x v="657"/>
    <n v="0"/>
    <n v="1006"/>
    <n v="0"/>
    <n v="0"/>
    <n v="0"/>
  </r>
  <r>
    <x v="3"/>
    <s v="A1JA-DB-KL"/>
    <n v="203"/>
    <x v="669"/>
    <n v="0"/>
    <n v="203"/>
    <n v="0"/>
    <n v="0"/>
    <n v="0"/>
  </r>
  <r>
    <x v="3"/>
    <s v="A1JA-DB-KL"/>
    <n v="105"/>
    <x v="670"/>
    <n v="0"/>
    <n v="105"/>
    <n v="0"/>
    <n v="0"/>
    <n v="0"/>
  </r>
  <r>
    <x v="3"/>
    <s v="A1JA-DB-KL"/>
    <n v="3759"/>
    <x v="671"/>
    <n v="0"/>
    <n v="3759"/>
    <n v="0"/>
    <n v="0"/>
    <n v="0"/>
  </r>
  <r>
    <x v="3"/>
    <s v="A1JA-DB-KL"/>
    <n v="50"/>
    <x v="2"/>
    <n v="0"/>
    <n v="50"/>
    <n v="0"/>
    <n v="0"/>
    <n v="0"/>
  </r>
  <r>
    <x v="3"/>
    <s v="A1JA-DB-KL"/>
    <n v="31"/>
    <x v="672"/>
    <n v="0"/>
    <n v="31"/>
    <n v="0"/>
    <n v="0"/>
    <n v="0"/>
  </r>
  <r>
    <x v="3"/>
    <s v="A1JA-DB-KL"/>
    <n v="345"/>
    <x v="673"/>
    <n v="0"/>
    <n v="345"/>
    <n v="0"/>
    <n v="0"/>
    <n v="0"/>
  </r>
  <r>
    <x v="3"/>
    <s v="A1JA-DB-KL"/>
    <n v="12"/>
    <x v="674"/>
    <n v="0"/>
    <n v="12"/>
    <n v="0"/>
    <n v="0"/>
    <n v="0"/>
  </r>
  <r>
    <x v="3"/>
    <s v="A1JA-DB-KL"/>
    <n v="43"/>
    <x v="675"/>
    <n v="0"/>
    <n v="43"/>
    <n v="0"/>
    <n v="0"/>
    <n v="0"/>
  </r>
  <r>
    <x v="3"/>
    <s v="A1JA-DB-KL"/>
    <n v="1"/>
    <x v="676"/>
    <n v="0"/>
    <n v="1"/>
    <n v="0"/>
    <n v="0"/>
    <n v="0"/>
  </r>
  <r>
    <x v="3"/>
    <s v="A1JA-DB-KL"/>
    <n v="2"/>
    <x v="677"/>
    <n v="0"/>
    <n v="2"/>
    <n v="0"/>
    <n v="0"/>
    <n v="0"/>
  </r>
  <r>
    <x v="3"/>
    <s v="A1JA-DB-KL"/>
    <n v="5"/>
    <x v="678"/>
    <n v="0"/>
    <n v="5"/>
    <n v="0"/>
    <n v="0"/>
    <n v="2"/>
  </r>
  <r>
    <x v="3"/>
    <s v="A1JA-DB-KL"/>
    <n v="3177"/>
    <x v="6"/>
    <n v="0"/>
    <n v="3177"/>
    <n v="0"/>
    <n v="0"/>
    <n v="0"/>
  </r>
  <r>
    <x v="3"/>
    <s v="A1JA-DB-KL"/>
    <n v="105"/>
    <x v="679"/>
    <n v="0"/>
    <n v="105"/>
    <n v="0"/>
    <n v="0"/>
    <n v="0"/>
  </r>
  <r>
    <x v="3"/>
    <s v="A1JA-DB-KL"/>
    <n v="211"/>
    <x v="659"/>
    <n v="0"/>
    <n v="211"/>
    <n v="0"/>
    <n v="0"/>
    <n v="0"/>
  </r>
  <r>
    <x v="3"/>
    <s v="A1JA-DB-KL"/>
    <n v="1059"/>
    <x v="7"/>
    <n v="0"/>
    <n v="1059"/>
    <n v="0"/>
    <n v="0"/>
    <n v="0"/>
  </r>
  <r>
    <x v="3"/>
    <s v="A1JA-DB-KL"/>
    <n v="317"/>
    <x v="8"/>
    <n v="0"/>
    <n v="317"/>
    <n v="0"/>
    <n v="0"/>
    <n v="0"/>
  </r>
  <r>
    <x v="3"/>
    <s v="A1JA-DB-KL"/>
    <n v="741"/>
    <x v="10"/>
    <n v="0"/>
    <n v="741"/>
    <n v="0"/>
    <n v="0"/>
    <n v="0"/>
  </r>
  <r>
    <x v="3"/>
    <s v="A1JA-DB-KL"/>
    <n v="211"/>
    <x v="12"/>
    <n v="0"/>
    <n v="211"/>
    <n v="0"/>
    <n v="0"/>
    <n v="0"/>
  </r>
  <r>
    <x v="3"/>
    <s v="A1JA-DB-KL"/>
    <n v="1641"/>
    <x v="16"/>
    <n v="0"/>
    <n v="1641"/>
    <n v="0"/>
    <n v="0"/>
    <n v="0"/>
  </r>
  <r>
    <x v="3"/>
    <s v="A1JA-DB-KL"/>
    <n v="8"/>
    <x v="17"/>
    <n v="0"/>
    <n v="8"/>
    <n v="0"/>
    <n v="0"/>
    <n v="0"/>
  </r>
  <r>
    <x v="3"/>
    <s v="A1JA-DB-KL"/>
    <n v="578"/>
    <x v="21"/>
    <n v="0"/>
    <n v="578"/>
    <n v="0"/>
    <n v="0"/>
    <n v="0"/>
  </r>
  <r>
    <x v="3"/>
    <s v="A1JA-DB-KL"/>
    <n v="557"/>
    <x v="22"/>
    <n v="0"/>
    <n v="557"/>
    <n v="0"/>
    <n v="0"/>
    <n v="7"/>
  </r>
  <r>
    <x v="3"/>
    <s v="A1JA-DB-KL"/>
    <n v="129"/>
    <x v="26"/>
    <n v="0"/>
    <n v="129"/>
    <n v="0"/>
    <n v="0"/>
    <n v="0"/>
  </r>
  <r>
    <x v="3"/>
    <s v="A1JA-DB-KL"/>
    <n v="4"/>
    <x v="680"/>
    <n v="0"/>
    <n v="4"/>
    <n v="0"/>
    <n v="0"/>
    <n v="0"/>
  </r>
  <r>
    <x v="3"/>
    <s v="A1JA-DB-KL"/>
    <n v="21"/>
    <x v="681"/>
    <n v="0"/>
    <n v="21"/>
    <n v="0"/>
    <n v="0"/>
    <n v="0"/>
  </r>
  <r>
    <x v="3"/>
    <s v="A1JA-DB-KL"/>
    <n v="21"/>
    <x v="682"/>
    <n v="0"/>
    <n v="21"/>
    <n v="0"/>
    <n v="0"/>
    <n v="0"/>
  </r>
  <r>
    <x v="3"/>
    <s v="A1JA-DB-KL"/>
    <n v="105"/>
    <x v="32"/>
    <n v="0"/>
    <n v="105"/>
    <n v="0"/>
    <n v="0"/>
    <n v="0"/>
  </r>
  <r>
    <x v="3"/>
    <s v="A1JA-DB-KL"/>
    <n v="41"/>
    <x v="683"/>
    <n v="0"/>
    <n v="41"/>
    <n v="0"/>
    <n v="0"/>
    <n v="0"/>
  </r>
  <r>
    <x v="3"/>
    <s v="A1JA-DB-KL"/>
    <n v="79"/>
    <x v="46"/>
    <n v="0"/>
    <n v="79"/>
    <n v="0"/>
    <n v="0"/>
    <n v="3838"/>
  </r>
  <r>
    <x v="3"/>
    <s v="A1JA-DB-KL"/>
    <n v="5"/>
    <x v="684"/>
    <n v="0"/>
    <n v="5"/>
    <n v="0"/>
    <n v="0"/>
    <n v="0"/>
  </r>
  <r>
    <x v="3"/>
    <s v="A1JA-DB-KL"/>
    <n v="192"/>
    <x v="47"/>
    <n v="0"/>
    <n v="192"/>
    <n v="0"/>
    <n v="0"/>
    <n v="0"/>
  </r>
  <r>
    <x v="3"/>
    <s v="A1JA-DB-KL"/>
    <n v="751"/>
    <x v="685"/>
    <n v="0"/>
    <n v="751"/>
    <n v="0"/>
    <n v="0"/>
    <n v="0"/>
  </r>
  <r>
    <x v="3"/>
    <s v="A1JA-DB-KL"/>
    <n v="7"/>
    <x v="686"/>
    <n v="0"/>
    <n v="7"/>
    <n v="0"/>
    <n v="0"/>
    <n v="0"/>
  </r>
  <r>
    <x v="3"/>
    <s v="A1JA-DB-KL"/>
    <n v="440"/>
    <x v="48"/>
    <n v="0"/>
    <n v="440"/>
    <n v="0"/>
    <n v="0"/>
    <n v="0"/>
  </r>
  <r>
    <x v="3"/>
    <s v="A1JA-DB-KL"/>
    <n v="209"/>
    <x v="49"/>
    <n v="0"/>
    <n v="209"/>
    <n v="0"/>
    <n v="0"/>
    <n v="0"/>
  </r>
  <r>
    <x v="3"/>
    <s v="A1JA-DB-KL"/>
    <n v="105"/>
    <x v="104"/>
    <n v="0"/>
    <n v="105"/>
    <n v="0"/>
    <n v="0"/>
    <n v="0"/>
  </r>
  <r>
    <x v="3"/>
    <s v="A1JA-DB-KL"/>
    <n v="1588"/>
    <x v="135"/>
    <n v="317"/>
    <n v="1270"/>
    <n v="0"/>
    <n v="0"/>
    <n v="0"/>
  </r>
  <r>
    <x v="3"/>
    <s v="A1JA-DB-KL"/>
    <n v="191"/>
    <x v="616"/>
    <n v="0"/>
    <n v="191"/>
    <n v="0"/>
    <n v="0"/>
    <n v="180"/>
  </r>
  <r>
    <x v="1"/>
    <s v="DB Count"/>
    <m/>
    <x v="173"/>
    <m/>
    <m/>
    <m/>
    <m/>
    <n v="43"/>
  </r>
  <r>
    <x v="4"/>
    <m/>
    <m/>
    <x v="173"/>
    <m/>
    <m/>
    <m/>
    <m/>
    <n v="591"/>
  </r>
  <r>
    <x v="5"/>
    <s v="A1SH-CN-KL"/>
    <n v="3600"/>
    <x v="666"/>
    <n v="0"/>
    <n v="3600"/>
    <n v="0"/>
    <n v="0"/>
    <n v="0"/>
  </r>
  <r>
    <x v="5"/>
    <s v="A1SH-CN-KL"/>
    <n v="52"/>
    <x v="687"/>
    <n v="0"/>
    <n v="52"/>
    <n v="0"/>
    <n v="0"/>
    <n v="0"/>
  </r>
  <r>
    <x v="5"/>
    <s v="A1SH-CN-KL"/>
    <n v="1164"/>
    <x v="688"/>
    <n v="0"/>
    <n v="1164"/>
    <n v="0"/>
    <n v="0"/>
    <n v="0"/>
  </r>
  <r>
    <x v="5"/>
    <s v="A1SH-CN-KL"/>
    <n v="3177"/>
    <x v="689"/>
    <n v="0"/>
    <n v="3177"/>
    <n v="0"/>
    <n v="0"/>
    <n v="181141"/>
  </r>
  <r>
    <x v="5"/>
    <s v="A1SH-CN-KL"/>
    <n v="96"/>
    <x v="675"/>
    <n v="0"/>
    <n v="96"/>
    <n v="0"/>
    <n v="0"/>
    <n v="0"/>
  </r>
  <r>
    <x v="5"/>
    <s v="A1SH-CN-KL"/>
    <n v="19"/>
    <x v="3"/>
    <n v="0"/>
    <n v="19"/>
    <n v="0"/>
    <n v="0"/>
    <n v="1"/>
  </r>
  <r>
    <x v="5"/>
    <s v="A1SH-CN-KL"/>
    <n v="20"/>
    <x v="4"/>
    <n v="0"/>
    <n v="20"/>
    <n v="0"/>
    <n v="0"/>
    <n v="0"/>
  </r>
  <r>
    <x v="5"/>
    <s v="A1SH-CN-KL"/>
    <n v="3177"/>
    <x v="659"/>
    <n v="0"/>
    <n v="3177"/>
    <n v="0"/>
    <n v="0"/>
    <n v="0"/>
  </r>
  <r>
    <x v="5"/>
    <s v="A1SH-CN-KL"/>
    <n v="105"/>
    <x v="16"/>
    <n v="0"/>
    <n v="105"/>
    <n v="0"/>
    <n v="0"/>
    <n v="105"/>
  </r>
  <r>
    <x v="5"/>
    <s v="A1SH-CN-KL"/>
    <n v="52"/>
    <x v="30"/>
    <n v="0"/>
    <n v="52"/>
    <n v="0"/>
    <n v="0"/>
    <n v="52"/>
  </r>
  <r>
    <x v="5"/>
    <s v="A1SH-CN-KL"/>
    <n v="3177"/>
    <x v="690"/>
    <n v="0"/>
    <n v="3177"/>
    <n v="0"/>
    <n v="0"/>
    <n v="0"/>
  </r>
  <r>
    <x v="5"/>
    <s v="A1SH-CN-KL"/>
    <n v="41"/>
    <x v="691"/>
    <n v="0"/>
    <n v="41"/>
    <n v="0"/>
    <n v="0"/>
    <n v="0"/>
  </r>
  <r>
    <x v="5"/>
    <s v="A1SH-CN-KL"/>
    <n v="52"/>
    <x v="47"/>
    <n v="0"/>
    <n v="52"/>
    <n v="0"/>
    <n v="0"/>
    <n v="0"/>
  </r>
  <r>
    <x v="5"/>
    <s v="A1SH-CN-KL"/>
    <n v="63"/>
    <x v="692"/>
    <n v="0"/>
    <n v="63"/>
    <n v="0"/>
    <n v="0"/>
    <n v="0"/>
  </r>
  <r>
    <x v="5"/>
    <s v="A1SH-CN-KL"/>
    <n v="166"/>
    <x v="685"/>
    <n v="0"/>
    <n v="166"/>
    <n v="0"/>
    <n v="0"/>
    <n v="0"/>
  </r>
  <r>
    <x v="5"/>
    <s v="A1SH-CN-KL"/>
    <n v="19"/>
    <x v="686"/>
    <n v="0"/>
    <n v="19"/>
    <n v="0"/>
    <n v="0"/>
    <n v="0"/>
  </r>
  <r>
    <x v="5"/>
    <s v="A1SH-CN-KL"/>
    <n v="52"/>
    <x v="49"/>
    <n v="0"/>
    <n v="52"/>
    <n v="0"/>
    <n v="0"/>
    <n v="0"/>
  </r>
  <r>
    <x v="1"/>
    <s v="CN Count"/>
    <m/>
    <x v="173"/>
    <m/>
    <m/>
    <m/>
    <m/>
    <n v="17"/>
  </r>
  <r>
    <x v="6"/>
    <m/>
    <m/>
    <x v="173"/>
    <m/>
    <m/>
    <m/>
    <m/>
    <n v="17"/>
  </r>
  <r>
    <x v="7"/>
    <s v="A1ME-NZ-KL"/>
    <n v="211"/>
    <x v="693"/>
    <n v="0"/>
    <n v="211"/>
    <n v="0"/>
    <n v="0"/>
    <n v="0"/>
  </r>
  <r>
    <x v="7"/>
    <s v="A1ME-NZ-KL"/>
    <n v="1111"/>
    <x v="694"/>
    <n v="0"/>
    <n v="1111"/>
    <n v="0"/>
    <n v="0"/>
    <n v="0"/>
  </r>
  <r>
    <x v="7"/>
    <s v="A1ME-NZ-KL"/>
    <n v="105"/>
    <x v="687"/>
    <n v="0"/>
    <n v="105"/>
    <n v="0"/>
    <n v="0"/>
    <n v="0"/>
  </r>
  <r>
    <x v="7"/>
    <s v="A1ME-NZ-KL"/>
    <n v="762"/>
    <x v="669"/>
    <n v="0"/>
    <n v="762"/>
    <n v="0"/>
    <n v="0"/>
    <n v="0"/>
  </r>
  <r>
    <x v="7"/>
    <s v="A1ME-NZ-KL"/>
    <n v="1641"/>
    <x v="695"/>
    <n v="0"/>
    <n v="1641"/>
    <n v="0"/>
    <n v="0"/>
    <n v="0"/>
  </r>
  <r>
    <x v="7"/>
    <s v="A1ME-NZ-KL"/>
    <n v="84"/>
    <x v="696"/>
    <n v="0"/>
    <n v="84"/>
    <n v="0"/>
    <n v="0"/>
    <n v="0"/>
  </r>
  <r>
    <x v="7"/>
    <s v="A1ME-NZ-KL"/>
    <n v="1906"/>
    <x v="697"/>
    <n v="0"/>
    <n v="1906"/>
    <n v="0"/>
    <n v="0"/>
    <n v="0"/>
  </r>
  <r>
    <x v="7"/>
    <s v="A1ME-NZ-KL"/>
    <n v="254"/>
    <x v="698"/>
    <n v="0"/>
    <n v="254"/>
    <n v="0"/>
    <n v="0"/>
    <n v="0"/>
  </r>
  <r>
    <x v="7"/>
    <s v="A1ME-NZ-KL"/>
    <n v="24"/>
    <x v="5"/>
    <n v="0"/>
    <n v="24"/>
    <n v="0"/>
    <n v="0"/>
    <n v="0"/>
  </r>
  <r>
    <x v="7"/>
    <s v="A1ME-NZ-KL"/>
    <n v="105"/>
    <x v="699"/>
    <n v="0"/>
    <n v="105"/>
    <n v="105"/>
    <n v="0"/>
    <n v="0"/>
  </r>
  <r>
    <x v="7"/>
    <s v="A1ME-NZ-KL"/>
    <n v="4871"/>
    <x v="12"/>
    <n v="0"/>
    <n v="4871"/>
    <n v="211"/>
    <n v="0"/>
    <n v="0"/>
  </r>
  <r>
    <x v="7"/>
    <s v="A1ME-NZ-KL"/>
    <n v="2118"/>
    <x v="14"/>
    <n v="0"/>
    <n v="2118"/>
    <n v="0"/>
    <n v="0"/>
    <n v="0"/>
  </r>
  <r>
    <x v="7"/>
    <s v="A1ME-NZ-KL"/>
    <n v="3071"/>
    <x v="15"/>
    <n v="0"/>
    <n v="3071"/>
    <n v="0"/>
    <n v="0"/>
    <n v="0"/>
  </r>
  <r>
    <x v="7"/>
    <s v="A1ME-NZ-KL"/>
    <n v="1"/>
    <x v="19"/>
    <n v="0"/>
    <n v="1"/>
    <n v="0"/>
    <n v="0"/>
    <n v="63"/>
  </r>
  <r>
    <x v="7"/>
    <s v="A1ME-NZ-KL"/>
    <n v="203"/>
    <x v="21"/>
    <n v="0"/>
    <n v="203"/>
    <n v="0"/>
    <n v="0"/>
    <n v="0"/>
  </r>
  <r>
    <x v="7"/>
    <s v="A1ME-NZ-KL"/>
    <n v="214"/>
    <x v="22"/>
    <n v="0"/>
    <n v="214"/>
    <n v="0"/>
    <n v="0"/>
    <n v="0"/>
  </r>
  <r>
    <x v="7"/>
    <s v="A1ME-NZ-KL"/>
    <n v="2700"/>
    <x v="700"/>
    <n v="0"/>
    <n v="2700"/>
    <n v="0"/>
    <n v="0"/>
    <n v="0"/>
  </r>
  <r>
    <x v="7"/>
    <s v="A1ME-NZ-KL"/>
    <n v="12178"/>
    <x v="29"/>
    <n v="0"/>
    <n v="12178"/>
    <n v="0"/>
    <n v="0"/>
    <n v="0"/>
  </r>
  <r>
    <x v="7"/>
    <s v="A1ME-NZ-KL"/>
    <n v="5506"/>
    <x v="701"/>
    <n v="0"/>
    <n v="5506"/>
    <n v="0"/>
    <n v="0"/>
    <n v="0"/>
  </r>
  <r>
    <x v="7"/>
    <s v="A1ME-NZ-KL"/>
    <n v="37"/>
    <x v="702"/>
    <n v="0"/>
    <n v="37"/>
    <n v="0"/>
    <n v="0"/>
    <n v="0"/>
  </r>
  <r>
    <x v="7"/>
    <s v="A1ME-NZ-KL"/>
    <n v="34"/>
    <x v="703"/>
    <n v="0"/>
    <n v="34"/>
    <n v="0"/>
    <n v="0"/>
    <n v="0"/>
  </r>
  <r>
    <x v="7"/>
    <s v="A1ME-NZ-KL"/>
    <n v="127"/>
    <x v="59"/>
    <n v="0"/>
    <n v="127"/>
    <n v="0"/>
    <n v="0"/>
    <n v="0"/>
  </r>
  <r>
    <x v="7"/>
    <s v="A1ME-NZ-KL"/>
    <n v="158"/>
    <x v="60"/>
    <n v="0"/>
    <n v="158"/>
    <n v="0"/>
    <n v="0"/>
    <n v="0"/>
  </r>
  <r>
    <x v="7"/>
    <s v="A1ME-NZ-KL"/>
    <n v="190"/>
    <x v="61"/>
    <n v="0"/>
    <n v="190"/>
    <n v="0"/>
    <n v="0"/>
    <n v="0"/>
  </r>
  <r>
    <x v="7"/>
    <s v="A1ME-NZ-KL"/>
    <n v="52"/>
    <x v="704"/>
    <n v="0"/>
    <n v="52"/>
    <n v="0"/>
    <n v="0"/>
    <n v="0"/>
  </r>
  <r>
    <x v="7"/>
    <s v="A1ME-NZ-KL"/>
    <n v="593"/>
    <x v="69"/>
    <n v="0"/>
    <n v="593"/>
    <n v="0"/>
    <n v="0"/>
    <n v="0"/>
  </r>
  <r>
    <x v="7"/>
    <s v="A1ME-NZ-KL"/>
    <n v="63"/>
    <x v="705"/>
    <n v="0"/>
    <n v="63"/>
    <n v="63"/>
    <n v="0"/>
    <n v="63"/>
  </r>
  <r>
    <x v="7"/>
    <s v="A1ME-NZ-KL"/>
    <n v="571"/>
    <x v="706"/>
    <n v="0"/>
    <n v="571"/>
    <n v="0"/>
    <n v="0"/>
    <n v="63"/>
  </r>
  <r>
    <x v="7"/>
    <s v="A1ME-NZ-KL"/>
    <n v="127"/>
    <x v="592"/>
    <n v="0"/>
    <n v="127"/>
    <n v="0"/>
    <n v="0"/>
    <n v="0"/>
  </r>
  <r>
    <x v="7"/>
    <s v="A1ME-NZ-KL"/>
    <n v="465"/>
    <x v="78"/>
    <n v="0"/>
    <n v="465"/>
    <n v="0"/>
    <n v="0"/>
    <n v="0"/>
  </r>
  <r>
    <x v="7"/>
    <s v="A1ME-NZ-KL"/>
    <n v="42"/>
    <x v="81"/>
    <n v="0"/>
    <n v="42"/>
    <n v="0"/>
    <n v="0"/>
    <n v="0"/>
  </r>
  <r>
    <x v="7"/>
    <s v="A1ME-NZ-KL"/>
    <n v="2118"/>
    <x v="83"/>
    <n v="0"/>
    <n v="2118"/>
    <n v="0"/>
    <n v="0"/>
    <n v="0"/>
  </r>
  <r>
    <x v="7"/>
    <s v="A1ME-NZ-KL"/>
    <n v="1313"/>
    <x v="90"/>
    <n v="0"/>
    <n v="1313"/>
    <n v="0"/>
    <n v="0"/>
    <n v="0"/>
  </r>
  <r>
    <x v="7"/>
    <s v="A1ME-NZ-KL"/>
    <n v="211"/>
    <x v="594"/>
    <n v="0"/>
    <n v="211"/>
    <n v="0"/>
    <n v="0"/>
    <n v="0"/>
  </r>
  <r>
    <x v="7"/>
    <s v="A1ME-NZ-KL"/>
    <n v="1016"/>
    <x v="93"/>
    <n v="0"/>
    <n v="1016"/>
    <n v="0"/>
    <n v="0"/>
    <n v="0"/>
  </r>
  <r>
    <x v="7"/>
    <s v="A1ME-NZ-KL"/>
    <n v="0"/>
    <x v="90"/>
    <n v="-43"/>
    <n v="42"/>
    <n v="0"/>
    <n v="0"/>
    <n v="847"/>
  </r>
  <r>
    <x v="7"/>
    <s v="A1ME-NZ-KL"/>
    <n v="1016"/>
    <x v="707"/>
    <n v="0"/>
    <n v="1016"/>
    <n v="0"/>
    <n v="0"/>
    <n v="0"/>
  </r>
  <r>
    <x v="7"/>
    <s v="A1ME-NZ-KL"/>
    <n v="1207"/>
    <x v="708"/>
    <n v="0"/>
    <n v="1207"/>
    <n v="0"/>
    <n v="0"/>
    <n v="0"/>
  </r>
  <r>
    <x v="7"/>
    <s v="A1ME-NZ-KL"/>
    <n v="4765"/>
    <x v="98"/>
    <n v="0"/>
    <n v="4765"/>
    <n v="0"/>
    <n v="0"/>
    <n v="0"/>
  </r>
  <r>
    <x v="7"/>
    <s v="A1ME-NZ-KL"/>
    <n v="211"/>
    <x v="709"/>
    <n v="0"/>
    <n v="211"/>
    <n v="0"/>
    <n v="0"/>
    <n v="0"/>
  </r>
  <r>
    <x v="7"/>
    <s v="A1ME-NZ-KL"/>
    <n v="0"/>
    <x v="710"/>
    <n v="-1588"/>
    <n v="1587"/>
    <n v="0"/>
    <n v="0"/>
    <n v="2859"/>
  </r>
  <r>
    <x v="7"/>
    <s v="A1ME-NZ-KL"/>
    <n v="635"/>
    <x v="151"/>
    <n v="0"/>
    <n v="635"/>
    <n v="0"/>
    <n v="0"/>
    <n v="0"/>
  </r>
  <r>
    <x v="7"/>
    <s v="A1ME-NZ-KL"/>
    <n v="94"/>
    <x v="711"/>
    <n v="0"/>
    <n v="94"/>
    <n v="0"/>
    <n v="0"/>
    <n v="21"/>
  </r>
  <r>
    <x v="1"/>
    <s v="NZ Count"/>
    <m/>
    <x v="173"/>
    <m/>
    <m/>
    <m/>
    <m/>
    <n v="43"/>
  </r>
  <r>
    <x v="8"/>
    <m/>
    <m/>
    <x v="173"/>
    <m/>
    <m/>
    <m/>
    <m/>
    <n v="43"/>
  </r>
  <r>
    <x v="9"/>
    <s v="A1NJ-US-KL"/>
    <n v="3039"/>
    <x v="712"/>
    <n v="0"/>
    <n v="3039"/>
    <n v="0"/>
    <n v="0"/>
    <n v="0"/>
  </r>
  <r>
    <x v="9"/>
    <s v="A1NJ-US-KL"/>
    <n v="3457"/>
    <x v="712"/>
    <n v="0"/>
    <n v="3457"/>
    <n v="0"/>
    <n v="0"/>
    <n v="18"/>
  </r>
  <r>
    <x v="9"/>
    <s v="A1NJ-US-KL"/>
    <n v="984"/>
    <x v="713"/>
    <n v="0"/>
    <n v="984"/>
    <n v="0"/>
    <n v="0"/>
    <n v="0"/>
  </r>
  <r>
    <x v="9"/>
    <s v="A1NJ-US-KL"/>
    <n v="99"/>
    <x v="714"/>
    <n v="0"/>
    <n v="99"/>
    <n v="0"/>
    <n v="0"/>
    <n v="0"/>
  </r>
  <r>
    <x v="9"/>
    <s v="A1NJ-US-KL"/>
    <n v="248"/>
    <x v="715"/>
    <n v="0"/>
    <n v="248"/>
    <n v="0"/>
    <n v="0"/>
    <n v="0"/>
  </r>
  <r>
    <x v="9"/>
    <s v="A1NJ-US-KL"/>
    <n v="542"/>
    <x v="716"/>
    <n v="0"/>
    <n v="542"/>
    <n v="0"/>
    <n v="0"/>
    <n v="0"/>
  </r>
  <r>
    <x v="9"/>
    <s v="A1NJ-US-KL"/>
    <n v="444"/>
    <x v="717"/>
    <n v="0"/>
    <n v="444"/>
    <n v="0"/>
    <n v="0"/>
    <n v="0"/>
  </r>
  <r>
    <x v="9"/>
    <s v="A1NJ-US-KL"/>
    <n v="600"/>
    <x v="717"/>
    <n v="0"/>
    <n v="600"/>
    <n v="0"/>
    <n v="0"/>
    <n v="0"/>
  </r>
  <r>
    <x v="9"/>
    <s v="A1NJ-US-KL"/>
    <n v="1265"/>
    <x v="718"/>
    <n v="0"/>
    <n v="1265"/>
    <n v="0"/>
    <n v="0"/>
    <n v="0"/>
  </r>
  <r>
    <x v="9"/>
    <s v="A1NJ-US-KL"/>
    <n v="6671"/>
    <x v="719"/>
    <n v="0"/>
    <n v="6671"/>
    <n v="0"/>
    <n v="0"/>
    <n v="14"/>
  </r>
  <r>
    <x v="9"/>
    <s v="A1NJ-US-KL"/>
    <n v="1781"/>
    <x v="719"/>
    <n v="0"/>
    <n v="1781"/>
    <n v="0"/>
    <n v="0"/>
    <n v="8"/>
  </r>
  <r>
    <x v="9"/>
    <s v="A1NJ-US-KL"/>
    <n v="1288"/>
    <x v="720"/>
    <n v="0"/>
    <n v="1288"/>
    <n v="0"/>
    <n v="0"/>
    <n v="0"/>
  </r>
  <r>
    <x v="9"/>
    <s v="A1NJ-US-KL"/>
    <n v="1216"/>
    <x v="721"/>
    <n v="0"/>
    <n v="1216"/>
    <n v="0"/>
    <n v="0"/>
    <n v="0"/>
  </r>
  <r>
    <x v="9"/>
    <s v="A1NJ-US-KL"/>
    <n v="858"/>
    <x v="722"/>
    <n v="0"/>
    <n v="858"/>
    <n v="0"/>
    <n v="0"/>
    <n v="0"/>
  </r>
  <r>
    <x v="9"/>
    <s v="A1NJ-US-KL"/>
    <n v="572"/>
    <x v="723"/>
    <n v="0"/>
    <n v="572"/>
    <n v="0"/>
    <n v="0"/>
    <n v="0"/>
  </r>
  <r>
    <x v="9"/>
    <s v="A1NJ-US-KL"/>
    <n v="518"/>
    <x v="724"/>
    <n v="0"/>
    <n v="518"/>
    <n v="0"/>
    <n v="0"/>
    <n v="0"/>
  </r>
  <r>
    <x v="9"/>
    <s v="A1NJ-US-KL"/>
    <n v="854"/>
    <x v="725"/>
    <n v="0"/>
    <n v="854"/>
    <n v="0"/>
    <n v="0"/>
    <n v="0"/>
  </r>
  <r>
    <x v="9"/>
    <s v="A1NJ-US-KL"/>
    <n v="160"/>
    <x v="726"/>
    <n v="0"/>
    <n v="160"/>
    <n v="0"/>
    <n v="0"/>
    <n v="0"/>
  </r>
  <r>
    <x v="9"/>
    <s v="A1NJ-US-KL"/>
    <n v="276"/>
    <x v="727"/>
    <n v="0"/>
    <n v="276"/>
    <n v="0"/>
    <n v="0"/>
    <n v="0"/>
  </r>
  <r>
    <x v="9"/>
    <s v="A1NJ-US-KL"/>
    <n v="1575"/>
    <x v="728"/>
    <n v="0"/>
    <n v="1575"/>
    <n v="0"/>
    <n v="0"/>
    <n v="0"/>
  </r>
  <r>
    <x v="9"/>
    <s v="A1NJ-US-KL"/>
    <n v="1120"/>
    <x v="729"/>
    <n v="0"/>
    <n v="1120"/>
    <n v="0"/>
    <n v="0"/>
    <n v="0"/>
  </r>
  <r>
    <x v="9"/>
    <s v="A1NJ-US-KL"/>
    <n v="232"/>
    <x v="730"/>
    <n v="0"/>
    <n v="232"/>
    <n v="0"/>
    <n v="0"/>
    <n v="0"/>
  </r>
  <r>
    <x v="9"/>
    <s v="A1NJ-US-KL"/>
    <n v="83"/>
    <x v="730"/>
    <n v="0"/>
    <n v="83"/>
    <n v="0"/>
    <n v="0"/>
    <n v="0"/>
  </r>
  <r>
    <x v="9"/>
    <s v="A1NJ-US-KL"/>
    <n v="241"/>
    <x v="731"/>
    <n v="0"/>
    <n v="241"/>
    <n v="0"/>
    <n v="0"/>
    <n v="0"/>
  </r>
  <r>
    <x v="9"/>
    <s v="A1NJ-US-KL"/>
    <n v="20"/>
    <x v="732"/>
    <n v="0"/>
    <n v="20"/>
    <n v="0"/>
    <n v="0"/>
    <n v="0"/>
  </r>
  <r>
    <x v="9"/>
    <s v="A1NJ-US-KL"/>
    <n v="155"/>
    <x v="733"/>
    <n v="0"/>
    <n v="155"/>
    <n v="0"/>
    <n v="0"/>
    <n v="0"/>
  </r>
  <r>
    <x v="9"/>
    <s v="A1NJ-US-KL"/>
    <n v="126"/>
    <x v="734"/>
    <n v="0"/>
    <n v="126"/>
    <n v="0"/>
    <n v="0"/>
    <n v="0"/>
  </r>
  <r>
    <x v="9"/>
    <s v="A1NJ-US-KL"/>
    <n v="581"/>
    <x v="735"/>
    <n v="0"/>
    <n v="581"/>
    <n v="0"/>
    <n v="0"/>
    <n v="0"/>
  </r>
  <r>
    <x v="9"/>
    <s v="A1NJ-US-KL"/>
    <n v="268"/>
    <x v="736"/>
    <n v="1"/>
    <n v="267"/>
    <n v="0"/>
    <n v="0"/>
    <n v="0"/>
  </r>
  <r>
    <x v="9"/>
    <s v="A1NJ-US-KL"/>
    <n v="94"/>
    <x v="737"/>
    <n v="0"/>
    <n v="94"/>
    <n v="0"/>
    <n v="0"/>
    <n v="2"/>
  </r>
  <r>
    <x v="9"/>
    <s v="A1NJ-US-KL"/>
    <n v="47"/>
    <x v="738"/>
    <n v="0"/>
    <n v="47"/>
    <n v="0"/>
    <n v="0"/>
    <n v="44"/>
  </r>
  <r>
    <x v="9"/>
    <s v="A1NJ-US-KL"/>
    <n v="400"/>
    <x v="739"/>
    <n v="0"/>
    <n v="400"/>
    <n v="0"/>
    <n v="0"/>
    <n v="0"/>
  </r>
  <r>
    <x v="9"/>
    <s v="A1NJ-US-KL"/>
    <n v="6"/>
    <x v="740"/>
    <n v="0"/>
    <n v="6"/>
    <n v="0"/>
    <n v="0"/>
    <n v="0"/>
  </r>
  <r>
    <x v="9"/>
    <s v="A1NJ-US-KL"/>
    <n v="13"/>
    <x v="741"/>
    <n v="0"/>
    <n v="13"/>
    <n v="0"/>
    <n v="0"/>
    <n v="0"/>
  </r>
  <r>
    <x v="9"/>
    <s v="A1NJ-US-KL"/>
    <n v="2"/>
    <x v="742"/>
    <n v="0"/>
    <n v="2"/>
    <n v="8"/>
    <n v="0"/>
    <n v="0"/>
  </r>
  <r>
    <x v="9"/>
    <s v="A1NJ-US-KL"/>
    <n v="2"/>
    <x v="743"/>
    <n v="0"/>
    <n v="2"/>
    <n v="0"/>
    <n v="0"/>
    <n v="0"/>
  </r>
  <r>
    <x v="9"/>
    <s v="A1NJ-US-KL"/>
    <n v="2"/>
    <x v="744"/>
    <n v="0"/>
    <n v="2"/>
    <n v="0"/>
    <n v="0"/>
    <n v="0"/>
  </r>
  <r>
    <x v="9"/>
    <s v="A1NJ-US-KL"/>
    <n v="2"/>
    <x v="745"/>
    <n v="0"/>
    <n v="2"/>
    <n v="0"/>
    <n v="0"/>
    <n v="0"/>
  </r>
  <r>
    <x v="9"/>
    <s v="A1NJ-US-KL"/>
    <n v="7"/>
    <x v="746"/>
    <n v="0"/>
    <n v="7"/>
    <n v="0"/>
    <n v="0"/>
    <n v="0"/>
  </r>
  <r>
    <x v="9"/>
    <s v="A1NJ-US-KL"/>
    <n v="68"/>
    <x v="747"/>
    <n v="0"/>
    <n v="68"/>
    <n v="37"/>
    <n v="0"/>
    <n v="249"/>
  </r>
  <r>
    <x v="9"/>
    <s v="A1NJ-US-KL"/>
    <n v="15"/>
    <x v="748"/>
    <n v="0"/>
    <n v="15"/>
    <n v="2"/>
    <n v="0"/>
    <n v="52"/>
  </r>
  <r>
    <x v="9"/>
    <s v="A1NJ-US-KL"/>
    <n v="105"/>
    <x v="749"/>
    <n v="1"/>
    <n v="104"/>
    <n v="19"/>
    <n v="0"/>
    <n v="115"/>
  </r>
  <r>
    <x v="9"/>
    <s v="A1NJ-US-KL"/>
    <n v="60"/>
    <x v="750"/>
    <n v="0"/>
    <n v="60"/>
    <n v="0"/>
    <n v="0"/>
    <n v="11"/>
  </r>
  <r>
    <x v="9"/>
    <s v="A1NJ-US-KL"/>
    <n v="21"/>
    <x v="751"/>
    <n v="0"/>
    <n v="21"/>
    <n v="0"/>
    <n v="0"/>
    <n v="1"/>
  </r>
  <r>
    <x v="9"/>
    <s v="A1NJ-US-KL"/>
    <n v="529"/>
    <x v="752"/>
    <n v="0"/>
    <n v="529"/>
    <n v="0"/>
    <n v="0"/>
    <n v="0"/>
  </r>
  <r>
    <x v="9"/>
    <s v="A1NJ-US-KL"/>
    <n v="529"/>
    <x v="753"/>
    <n v="0"/>
    <n v="529"/>
    <n v="0"/>
    <n v="0"/>
    <n v="0"/>
  </r>
  <r>
    <x v="9"/>
    <s v="A1NJ-US-KL"/>
    <n v="211"/>
    <x v="754"/>
    <n v="0"/>
    <n v="211"/>
    <n v="0"/>
    <n v="0"/>
    <n v="0"/>
  </r>
  <r>
    <x v="9"/>
    <s v="A1NJ-US-KL"/>
    <n v="529"/>
    <x v="755"/>
    <n v="0"/>
    <n v="529"/>
    <n v="0"/>
    <n v="0"/>
    <n v="0"/>
  </r>
  <r>
    <x v="9"/>
    <s v="A1NJ-US-KL"/>
    <n v="289"/>
    <x v="756"/>
    <n v="0"/>
    <n v="289"/>
    <n v="0"/>
    <n v="0"/>
    <n v="29"/>
  </r>
  <r>
    <x v="9"/>
    <s v="A1NJ-US-KL"/>
    <n v="129"/>
    <x v="757"/>
    <n v="0"/>
    <n v="129"/>
    <n v="33"/>
    <n v="0"/>
    <n v="185"/>
  </r>
  <r>
    <x v="9"/>
    <s v="A1NJ-US-KL"/>
    <n v="-528"/>
    <x v="758"/>
    <n v="-530"/>
    <n v="2"/>
    <n v="542"/>
    <n v="0"/>
    <n v="542"/>
  </r>
  <r>
    <x v="9"/>
    <s v="A1NJ-US-KL"/>
    <n v="7670"/>
    <x v="759"/>
    <n v="-10"/>
    <n v="7680"/>
    <n v="9"/>
    <n v="0"/>
    <n v="92"/>
  </r>
  <r>
    <x v="9"/>
    <s v="A1NJ-US-KL"/>
    <n v="2"/>
    <x v="760"/>
    <n v="0"/>
    <n v="2"/>
    <n v="67"/>
    <n v="0"/>
    <n v="44"/>
  </r>
  <r>
    <x v="9"/>
    <s v="A1NJ-US-KL"/>
    <n v="657"/>
    <x v="757"/>
    <n v="0"/>
    <n v="657"/>
    <n v="0"/>
    <n v="0"/>
    <n v="290"/>
  </r>
  <r>
    <x v="9"/>
    <s v="A1NJ-US-KL"/>
    <n v="0"/>
    <x v="761"/>
    <n v="-2"/>
    <n v="1"/>
    <n v="0"/>
    <n v="0"/>
    <n v="0"/>
  </r>
  <r>
    <x v="9"/>
    <s v="A1NJ-US-KL"/>
    <n v="1634"/>
    <x v="759"/>
    <n v="25"/>
    <n v="1609"/>
    <n v="259"/>
    <n v="0"/>
    <n v="593"/>
  </r>
  <r>
    <x v="9"/>
    <s v="A1NJ-US-KL"/>
    <n v="29"/>
    <x v="762"/>
    <n v="-26"/>
    <n v="55"/>
    <n v="29"/>
    <n v="0"/>
    <n v="284"/>
  </r>
  <r>
    <x v="9"/>
    <s v="A1NJ-US-KL"/>
    <n v="2"/>
    <x v="763"/>
    <n v="0"/>
    <n v="2"/>
    <n v="2"/>
    <n v="0"/>
    <n v="539"/>
  </r>
  <r>
    <x v="9"/>
    <s v="A1NJ-US-KL"/>
    <n v="22"/>
    <x v="764"/>
    <n v="0"/>
    <n v="22"/>
    <n v="0"/>
    <n v="0"/>
    <n v="106"/>
  </r>
  <r>
    <x v="9"/>
    <s v="A1NJ-US-KL"/>
    <n v="194"/>
    <x v="765"/>
    <n v="0"/>
    <n v="194"/>
    <n v="90"/>
    <n v="0"/>
    <n v="69"/>
  </r>
  <r>
    <x v="9"/>
    <s v="A1NJ-US-KL"/>
    <n v="4962"/>
    <x v="766"/>
    <n v="0"/>
    <n v="4962"/>
    <n v="0"/>
    <n v="0"/>
    <n v="19"/>
  </r>
  <r>
    <x v="9"/>
    <s v="A1NJ-US-KL"/>
    <n v="305"/>
    <x v="767"/>
    <n v="0"/>
    <n v="305"/>
    <n v="210"/>
    <n v="0"/>
    <n v="169"/>
  </r>
  <r>
    <x v="9"/>
    <s v="A1NJ-US-KL"/>
    <n v="0"/>
    <x v="768"/>
    <n v="-1820"/>
    <n v="1819"/>
    <n v="2205"/>
    <n v="0"/>
    <n v="697"/>
  </r>
  <r>
    <x v="9"/>
    <s v="A1NJ-US-KL"/>
    <n v="0"/>
    <x v="769"/>
    <n v="-12"/>
    <n v="11"/>
    <n v="11"/>
    <n v="0"/>
    <n v="23"/>
  </r>
  <r>
    <x v="9"/>
    <s v="A1NJ-US-KL"/>
    <n v="1185"/>
    <x v="770"/>
    <n v="0"/>
    <n v="1185"/>
    <n v="188"/>
    <n v="0"/>
    <n v="153"/>
  </r>
  <r>
    <x v="9"/>
    <s v="A1NJ-US-KL"/>
    <n v="1782"/>
    <x v="771"/>
    <n v="6"/>
    <n v="1775"/>
    <n v="1"/>
    <n v="0"/>
    <n v="0"/>
  </r>
  <r>
    <x v="9"/>
    <s v="A1NJ-US-KL"/>
    <n v="720"/>
    <x v="772"/>
    <n v="0"/>
    <n v="720"/>
    <n v="105"/>
    <n v="0"/>
    <n v="300"/>
  </r>
  <r>
    <x v="9"/>
    <s v="A1NJ-US-KL"/>
    <n v="1844"/>
    <x v="773"/>
    <n v="0"/>
    <n v="1844"/>
    <n v="0"/>
    <n v="0"/>
    <n v="10"/>
  </r>
  <r>
    <x v="9"/>
    <s v="A1NJ-US-KL"/>
    <n v="1198"/>
    <x v="774"/>
    <n v="0"/>
    <n v="1198"/>
    <n v="0"/>
    <n v="0"/>
    <n v="34"/>
  </r>
  <r>
    <x v="9"/>
    <s v="A1NJ-US-KL"/>
    <n v="213"/>
    <x v="775"/>
    <n v="6"/>
    <n v="206"/>
    <n v="1632"/>
    <n v="0"/>
    <n v="1111"/>
  </r>
  <r>
    <x v="9"/>
    <s v="A1NJ-US-KL"/>
    <n v="1336"/>
    <x v="776"/>
    <n v="0"/>
    <n v="1336"/>
    <n v="0"/>
    <n v="0"/>
    <n v="419"/>
  </r>
  <r>
    <x v="9"/>
    <s v="A1NJ-US-KL"/>
    <n v="965"/>
    <x v="777"/>
    <n v="0"/>
    <n v="965"/>
    <n v="0"/>
    <n v="0"/>
    <n v="0"/>
  </r>
  <r>
    <x v="9"/>
    <s v="A1NJ-US-KL"/>
    <n v="423"/>
    <x v="778"/>
    <n v="0"/>
    <n v="423"/>
    <n v="15"/>
    <n v="0"/>
    <n v="15"/>
  </r>
  <r>
    <x v="9"/>
    <s v="A1NJ-US-KL"/>
    <n v="467"/>
    <x v="779"/>
    <n v="0"/>
    <n v="467"/>
    <n v="0"/>
    <n v="0"/>
    <n v="0"/>
  </r>
  <r>
    <x v="9"/>
    <s v="A1NJ-US-KL"/>
    <n v="1874"/>
    <x v="780"/>
    <n v="0"/>
    <n v="1874"/>
    <n v="0"/>
    <n v="0"/>
    <n v="0"/>
  </r>
  <r>
    <x v="9"/>
    <s v="A1NJ-US-KL"/>
    <n v="703"/>
    <x v="781"/>
    <n v="14"/>
    <n v="688"/>
    <n v="84"/>
    <n v="0"/>
    <n v="0"/>
  </r>
  <r>
    <x v="9"/>
    <s v="A1NJ-US-KL"/>
    <n v="0"/>
    <x v="782"/>
    <n v="-22"/>
    <n v="21"/>
    <n v="79"/>
    <n v="0"/>
    <n v="58"/>
  </r>
  <r>
    <x v="9"/>
    <s v="A1NJ-US-KL"/>
    <n v="1353"/>
    <x v="783"/>
    <n v="138"/>
    <n v="1215"/>
    <n v="26"/>
    <n v="0"/>
    <n v="160"/>
  </r>
  <r>
    <x v="9"/>
    <s v="A1NJ-US-KL"/>
    <n v="0"/>
    <x v="784"/>
    <n v="-28"/>
    <n v="27"/>
    <n v="55"/>
    <n v="0"/>
    <n v="27"/>
  </r>
  <r>
    <x v="9"/>
    <s v="A1NJ-US-KL"/>
    <n v="0"/>
    <x v="785"/>
    <n v="-91"/>
    <n v="90"/>
    <n v="322"/>
    <n v="0"/>
    <n v="58"/>
  </r>
  <r>
    <x v="9"/>
    <s v="A1NJ-US-KL"/>
    <n v="0"/>
    <x v="786"/>
    <n v="-26"/>
    <n v="25"/>
    <n v="0"/>
    <n v="0"/>
    <n v="46"/>
  </r>
  <r>
    <x v="9"/>
    <s v="A1NJ-US-KL"/>
    <n v="76"/>
    <x v="787"/>
    <n v="0"/>
    <n v="76"/>
    <n v="16"/>
    <n v="0"/>
    <n v="182"/>
  </r>
  <r>
    <x v="9"/>
    <s v="A1NJ-US-KL"/>
    <n v="0"/>
    <x v="788"/>
    <n v="-73"/>
    <n v="72"/>
    <n v="144"/>
    <n v="0"/>
    <n v="72"/>
  </r>
  <r>
    <x v="9"/>
    <s v="A1NJ-US-KL"/>
    <n v="1403"/>
    <x v="780"/>
    <n v="0"/>
    <n v="1403"/>
    <n v="0"/>
    <n v="0"/>
    <n v="0"/>
  </r>
  <r>
    <x v="9"/>
    <s v="A1NJ-US-KL"/>
    <n v="1412"/>
    <x v="781"/>
    <n v="111"/>
    <n v="1301"/>
    <n v="0"/>
    <n v="0"/>
    <n v="76"/>
  </r>
  <r>
    <x v="9"/>
    <s v="A1NJ-US-KL"/>
    <n v="860"/>
    <x v="783"/>
    <n v="0"/>
    <n v="860"/>
    <n v="2"/>
    <n v="0"/>
    <n v="10"/>
  </r>
  <r>
    <x v="9"/>
    <s v="A1NJ-US-KL"/>
    <n v="2"/>
    <x v="789"/>
    <n v="0"/>
    <n v="2"/>
    <n v="2"/>
    <n v="0"/>
    <n v="0"/>
  </r>
  <r>
    <x v="9"/>
    <s v="A1NJ-US-KL"/>
    <n v="1443"/>
    <x v="790"/>
    <n v="0"/>
    <n v="1443"/>
    <n v="0"/>
    <n v="0"/>
    <n v="0"/>
  </r>
  <r>
    <x v="9"/>
    <s v="A1NJ-US-KL"/>
    <n v="2382"/>
    <x v="791"/>
    <n v="0"/>
    <n v="2382"/>
    <n v="27"/>
    <n v="0"/>
    <n v="6"/>
  </r>
  <r>
    <x v="9"/>
    <s v="A1NJ-US-KL"/>
    <n v="102"/>
    <x v="792"/>
    <n v="0"/>
    <n v="102"/>
    <n v="0"/>
    <n v="0"/>
    <n v="80"/>
  </r>
  <r>
    <x v="9"/>
    <s v="A1NJ-US-KL"/>
    <n v="636"/>
    <x v="793"/>
    <n v="84"/>
    <n v="551"/>
    <n v="84"/>
    <n v="0"/>
    <n v="0"/>
  </r>
  <r>
    <x v="9"/>
    <s v="A1NJ-US-KL"/>
    <n v="969"/>
    <x v="794"/>
    <n v="-5"/>
    <n v="974"/>
    <n v="4"/>
    <n v="0"/>
    <n v="128"/>
  </r>
  <r>
    <x v="9"/>
    <s v="A1NJ-US-KL"/>
    <n v="250"/>
    <x v="795"/>
    <n v="0"/>
    <n v="250"/>
    <n v="0"/>
    <n v="0"/>
    <n v="0"/>
  </r>
  <r>
    <x v="9"/>
    <s v="A1NJ-US-KL"/>
    <n v="2054"/>
    <x v="796"/>
    <n v="0"/>
    <n v="2054"/>
    <n v="82"/>
    <n v="0"/>
    <n v="410"/>
  </r>
  <r>
    <x v="9"/>
    <s v="A1NJ-US-KL"/>
    <n v="0"/>
    <x v="797"/>
    <n v="-80"/>
    <n v="79"/>
    <n v="185"/>
    <n v="0"/>
    <n v="159"/>
  </r>
  <r>
    <x v="9"/>
    <s v="A1NJ-US-KL"/>
    <n v="-342"/>
    <x v="798"/>
    <n v="-606"/>
    <n v="264"/>
    <n v="3399"/>
    <n v="0"/>
    <n v="4591"/>
  </r>
  <r>
    <x v="9"/>
    <s v="A1NJ-US-KL"/>
    <n v="19"/>
    <x v="799"/>
    <n v="0"/>
    <n v="19"/>
    <n v="0"/>
    <n v="0"/>
    <n v="1254"/>
  </r>
  <r>
    <x v="9"/>
    <s v="A1NJ-US-KL"/>
    <n v="5070"/>
    <x v="800"/>
    <n v="1430"/>
    <n v="3640"/>
    <n v="2016"/>
    <n v="0"/>
    <n v="2094"/>
  </r>
  <r>
    <x v="9"/>
    <s v="A1NJ-US-KL"/>
    <n v="1"/>
    <x v="801"/>
    <n v="0"/>
    <n v="1"/>
    <n v="9"/>
    <n v="0"/>
    <n v="2"/>
  </r>
  <r>
    <x v="9"/>
    <s v="A1NJ-US-KL"/>
    <n v="51"/>
    <x v="802"/>
    <n v="0"/>
    <n v="51"/>
    <n v="101"/>
    <n v="0"/>
    <n v="127"/>
  </r>
  <r>
    <x v="9"/>
    <s v="A1NJ-US-KL"/>
    <n v="38"/>
    <x v="803"/>
    <n v="0"/>
    <n v="38"/>
    <n v="0"/>
    <n v="0"/>
    <n v="201"/>
  </r>
  <r>
    <x v="9"/>
    <s v="A1NJ-US-KL"/>
    <n v="500"/>
    <x v="795"/>
    <n v="0"/>
    <n v="500"/>
    <n v="0"/>
    <n v="0"/>
    <n v="0"/>
  </r>
  <r>
    <x v="9"/>
    <s v="A1NJ-US-KL"/>
    <n v="6017"/>
    <x v="804"/>
    <n v="126"/>
    <n v="5891"/>
    <n v="132"/>
    <n v="0"/>
    <n v="514"/>
  </r>
  <r>
    <x v="9"/>
    <s v="A1NJ-US-KL"/>
    <n v="0"/>
    <x v="805"/>
    <n v="-2"/>
    <n v="1"/>
    <n v="0"/>
    <n v="0"/>
    <n v="0"/>
  </r>
  <r>
    <x v="9"/>
    <s v="A1NJ-US-KL"/>
    <n v="2"/>
    <x v="806"/>
    <n v="0"/>
    <n v="2"/>
    <n v="10"/>
    <n v="0"/>
    <n v="120"/>
  </r>
  <r>
    <x v="9"/>
    <s v="A1NJ-US-KL"/>
    <n v="8544"/>
    <x v="796"/>
    <n v="0"/>
    <n v="8544"/>
    <n v="0"/>
    <n v="0"/>
    <n v="0"/>
  </r>
  <r>
    <x v="9"/>
    <s v="A1NJ-US-KL"/>
    <n v="37"/>
    <x v="798"/>
    <n v="-2"/>
    <n v="38"/>
    <n v="859"/>
    <n v="0"/>
    <n v="1046"/>
  </r>
  <r>
    <x v="9"/>
    <s v="A1NJ-US-KL"/>
    <n v="1840"/>
    <x v="800"/>
    <n v="345"/>
    <n v="1494"/>
    <n v="373"/>
    <n v="0"/>
    <n v="69"/>
  </r>
  <r>
    <x v="9"/>
    <s v="A1NJ-US-KL"/>
    <n v="2025"/>
    <x v="807"/>
    <n v="28"/>
    <n v="1996"/>
    <n v="28"/>
    <n v="0"/>
    <n v="1570"/>
  </r>
  <r>
    <x v="9"/>
    <s v="A1NJ-US-KL"/>
    <n v="4520"/>
    <x v="808"/>
    <n v="-120"/>
    <n v="4639"/>
    <n v="186"/>
    <n v="0"/>
    <n v="704"/>
  </r>
  <r>
    <x v="9"/>
    <s v="A1NJ-US-KL"/>
    <n v="0"/>
    <x v="809"/>
    <n v="-11"/>
    <n v="10"/>
    <n v="222"/>
    <n v="0"/>
    <n v="262"/>
  </r>
  <r>
    <x v="9"/>
    <s v="A1NJ-US-KL"/>
    <n v="7111"/>
    <x v="810"/>
    <n v="-117"/>
    <n v="7227"/>
    <n v="148"/>
    <n v="0"/>
    <n v="585"/>
  </r>
  <r>
    <x v="9"/>
    <s v="A1NJ-US-KL"/>
    <n v="0"/>
    <x v="811"/>
    <n v="-2"/>
    <n v="1"/>
    <n v="508"/>
    <n v="0"/>
    <n v="128"/>
  </r>
  <r>
    <x v="9"/>
    <s v="A1NJ-US-KL"/>
    <n v="1850"/>
    <x v="812"/>
    <n v="0"/>
    <n v="1850"/>
    <n v="0"/>
    <n v="0"/>
    <n v="221"/>
  </r>
  <r>
    <x v="9"/>
    <s v="A1NJ-US-KL"/>
    <n v="105"/>
    <x v="813"/>
    <n v="-4"/>
    <n v="109"/>
    <n v="6"/>
    <n v="0"/>
    <n v="482"/>
  </r>
  <r>
    <x v="9"/>
    <s v="A1NJ-US-KL"/>
    <n v="1769"/>
    <x v="814"/>
    <n v="-67"/>
    <n v="1836"/>
    <n v="63"/>
    <n v="0"/>
    <n v="72"/>
  </r>
  <r>
    <x v="9"/>
    <s v="A1NJ-US-KL"/>
    <n v="1645"/>
    <x v="815"/>
    <n v="-129"/>
    <n v="1773"/>
    <n v="128"/>
    <n v="0"/>
    <n v="0"/>
  </r>
  <r>
    <x v="9"/>
    <s v="A1NJ-US-KL"/>
    <n v="172"/>
    <x v="816"/>
    <n v="0"/>
    <n v="172"/>
    <n v="0"/>
    <n v="0"/>
    <n v="0"/>
  </r>
  <r>
    <x v="9"/>
    <s v="A1NJ-US-KL"/>
    <n v="306"/>
    <x v="817"/>
    <n v="-220"/>
    <n v="525"/>
    <n v="104"/>
    <n v="0"/>
    <n v="105"/>
  </r>
  <r>
    <x v="9"/>
    <s v="A1NJ-US-KL"/>
    <n v="975"/>
    <x v="818"/>
    <n v="-951"/>
    <n v="1926"/>
    <n v="975"/>
    <n v="0"/>
    <n v="114"/>
  </r>
  <r>
    <x v="9"/>
    <s v="A1NJ-US-KL"/>
    <n v="1959"/>
    <x v="819"/>
    <n v="0"/>
    <n v="1959"/>
    <n v="0"/>
    <n v="0"/>
    <n v="0"/>
  </r>
  <r>
    <x v="9"/>
    <s v="A1NJ-US-KL"/>
    <n v="69"/>
    <x v="820"/>
    <n v="0"/>
    <n v="69"/>
    <n v="0"/>
    <n v="0"/>
    <n v="50"/>
  </r>
  <r>
    <x v="9"/>
    <s v="A1NJ-US-KL"/>
    <n v="13"/>
    <x v="821"/>
    <n v="0"/>
    <n v="13"/>
    <n v="0"/>
    <n v="0"/>
    <n v="30"/>
  </r>
  <r>
    <x v="9"/>
    <s v="A1NJ-US-KL"/>
    <n v="15"/>
    <x v="822"/>
    <n v="0"/>
    <n v="15"/>
    <n v="0"/>
    <n v="0"/>
    <n v="939"/>
  </r>
  <r>
    <x v="9"/>
    <s v="A1NJ-US-KL"/>
    <n v="169"/>
    <x v="823"/>
    <n v="0"/>
    <n v="169"/>
    <n v="0"/>
    <n v="0"/>
    <n v="47"/>
  </r>
  <r>
    <x v="9"/>
    <s v="A1NJ-US-KL"/>
    <n v="1273"/>
    <x v="824"/>
    <n v="0"/>
    <n v="1273"/>
    <n v="0"/>
    <n v="0"/>
    <n v="0"/>
  </r>
  <r>
    <x v="9"/>
    <s v="A1NJ-US-KL"/>
    <n v="1431"/>
    <x v="825"/>
    <n v="0"/>
    <n v="1431"/>
    <n v="0"/>
    <n v="0"/>
    <n v="0"/>
  </r>
  <r>
    <x v="9"/>
    <s v="A1NJ-US-KL"/>
    <n v="1458"/>
    <x v="826"/>
    <n v="0"/>
    <n v="1458"/>
    <n v="0"/>
    <n v="0"/>
    <n v="37"/>
  </r>
  <r>
    <x v="9"/>
    <s v="A1NJ-US-KL"/>
    <n v="2113"/>
    <x v="827"/>
    <n v="0"/>
    <n v="2113"/>
    <n v="0"/>
    <n v="0"/>
    <n v="0"/>
  </r>
  <r>
    <x v="9"/>
    <s v="A1NJ-US-KL"/>
    <n v="2059"/>
    <x v="828"/>
    <n v="0"/>
    <n v="2059"/>
    <n v="0"/>
    <n v="0"/>
    <n v="8"/>
  </r>
  <r>
    <x v="9"/>
    <s v="A1NJ-US-KL"/>
    <n v="68"/>
    <x v="829"/>
    <n v="0"/>
    <n v="68"/>
    <n v="6"/>
    <n v="0"/>
    <n v="113"/>
  </r>
  <r>
    <x v="9"/>
    <s v="A1NJ-US-KL"/>
    <n v="12"/>
    <x v="830"/>
    <n v="0"/>
    <n v="12"/>
    <n v="0"/>
    <n v="0"/>
    <n v="0"/>
  </r>
  <r>
    <x v="9"/>
    <s v="A1NJ-US-KL"/>
    <n v="696"/>
    <x v="831"/>
    <n v="0"/>
    <n v="696"/>
    <n v="52"/>
    <n v="0"/>
    <n v="26"/>
  </r>
  <r>
    <x v="9"/>
    <s v="A1NJ-US-KL"/>
    <n v="492"/>
    <x v="832"/>
    <n v="0"/>
    <n v="492"/>
    <n v="0"/>
    <n v="0"/>
    <n v="0"/>
  </r>
  <r>
    <x v="9"/>
    <s v="A1NJ-US-KL"/>
    <n v="82"/>
    <x v="833"/>
    <n v="0"/>
    <n v="82"/>
    <n v="111"/>
    <n v="0"/>
    <n v="446"/>
  </r>
  <r>
    <x v="9"/>
    <s v="A1NJ-US-KL"/>
    <n v="109"/>
    <x v="834"/>
    <n v="0"/>
    <n v="109"/>
    <n v="12"/>
    <n v="0"/>
    <n v="223"/>
  </r>
  <r>
    <x v="9"/>
    <s v="A1NJ-US-KL"/>
    <n v="2197"/>
    <x v="835"/>
    <n v="-25"/>
    <n v="2221"/>
    <n v="4"/>
    <n v="0"/>
    <n v="217"/>
  </r>
  <r>
    <x v="9"/>
    <s v="A1NJ-US-KL"/>
    <n v="0"/>
    <x v="836"/>
    <n v="-2"/>
    <n v="1"/>
    <n v="0"/>
    <n v="0"/>
    <n v="0"/>
  </r>
  <r>
    <x v="9"/>
    <s v="A1NJ-US-KL"/>
    <n v="595"/>
    <x v="837"/>
    <n v="0"/>
    <n v="595"/>
    <n v="0"/>
    <n v="0"/>
    <n v="0"/>
  </r>
  <r>
    <x v="9"/>
    <s v="A1NJ-US-KL"/>
    <n v="650"/>
    <x v="838"/>
    <n v="0"/>
    <n v="650"/>
    <n v="0"/>
    <n v="0"/>
    <n v="0"/>
  </r>
  <r>
    <x v="9"/>
    <s v="A1NJ-US-KL"/>
    <n v="0"/>
    <x v="839"/>
    <n v="-12"/>
    <n v="11"/>
    <n v="150"/>
    <n v="0"/>
    <n v="1004"/>
  </r>
  <r>
    <x v="9"/>
    <s v="A1NJ-US-KL"/>
    <n v="1369"/>
    <x v="840"/>
    <n v="0"/>
    <n v="1369"/>
    <n v="104"/>
    <n v="0"/>
    <n v="138"/>
  </r>
  <r>
    <x v="9"/>
    <s v="A1NJ-US-KL"/>
    <n v="0"/>
    <x v="841"/>
    <n v="-45"/>
    <n v="44"/>
    <n v="14"/>
    <n v="0"/>
    <n v="0"/>
  </r>
  <r>
    <x v="9"/>
    <s v="A1NJ-US-KL"/>
    <n v="52"/>
    <x v="842"/>
    <n v="0"/>
    <n v="52"/>
    <n v="0"/>
    <n v="0"/>
    <n v="0"/>
  </r>
  <r>
    <x v="9"/>
    <s v="A1NJ-US-KL"/>
    <n v="369"/>
    <x v="842"/>
    <n v="0"/>
    <n v="369"/>
    <n v="0"/>
    <n v="0"/>
    <n v="0"/>
  </r>
  <r>
    <x v="9"/>
    <s v="A1NJ-US-KL"/>
    <n v="24"/>
    <x v="843"/>
    <n v="0"/>
    <n v="24"/>
    <n v="0"/>
    <n v="0"/>
    <n v="0"/>
  </r>
  <r>
    <x v="9"/>
    <s v="A1NJ-US-KL"/>
    <n v="635"/>
    <x v="844"/>
    <n v="0"/>
    <n v="635"/>
    <n v="0"/>
    <n v="0"/>
    <n v="0"/>
  </r>
  <r>
    <x v="9"/>
    <s v="A1NJ-US-KL"/>
    <n v="19"/>
    <x v="845"/>
    <n v="0"/>
    <n v="19"/>
    <n v="0"/>
    <n v="0"/>
    <n v="0"/>
  </r>
  <r>
    <x v="9"/>
    <s v="A1NJ-US-KL"/>
    <n v="42"/>
    <x v="845"/>
    <n v="0"/>
    <n v="42"/>
    <n v="0"/>
    <n v="0"/>
    <n v="0"/>
  </r>
  <r>
    <x v="9"/>
    <s v="A1NJ-US-KL"/>
    <n v="90"/>
    <x v="846"/>
    <n v="0"/>
    <n v="90"/>
    <n v="0"/>
    <n v="0"/>
    <n v="0"/>
  </r>
  <r>
    <x v="9"/>
    <s v="A1NJ-US-KL"/>
    <n v="660"/>
    <x v="847"/>
    <n v="0"/>
    <n v="660"/>
    <n v="0"/>
    <n v="0"/>
    <n v="55"/>
  </r>
  <r>
    <x v="9"/>
    <s v="A1NJ-US-KL"/>
    <n v="220"/>
    <x v="848"/>
    <n v="0"/>
    <n v="220"/>
    <n v="0"/>
    <n v="0"/>
    <n v="0"/>
  </r>
  <r>
    <x v="9"/>
    <s v="A1NJ-US-KL"/>
    <n v="875"/>
    <x v="849"/>
    <n v="0"/>
    <n v="875"/>
    <n v="0"/>
    <n v="0"/>
    <n v="0"/>
  </r>
  <r>
    <x v="9"/>
    <s v="A1NJ-US-KL"/>
    <n v="63"/>
    <x v="848"/>
    <n v="0"/>
    <n v="63"/>
    <n v="0"/>
    <n v="0"/>
    <n v="317"/>
  </r>
  <r>
    <x v="9"/>
    <s v="A1NJ-US-KL"/>
    <n v="73"/>
    <x v="850"/>
    <n v="0"/>
    <n v="73"/>
    <n v="100"/>
    <n v="0"/>
    <n v="103"/>
  </r>
  <r>
    <x v="9"/>
    <s v="A1NJ-US-KL"/>
    <n v="309"/>
    <x v="851"/>
    <n v="0"/>
    <n v="309"/>
    <n v="0"/>
    <n v="0"/>
    <n v="0"/>
  </r>
  <r>
    <x v="9"/>
    <s v="A1NJ-US-KL"/>
    <n v="2522"/>
    <x v="852"/>
    <n v="0"/>
    <n v="2522"/>
    <n v="0"/>
    <n v="0"/>
    <n v="41"/>
  </r>
  <r>
    <x v="9"/>
    <s v="A1NJ-US-KL"/>
    <n v="1646"/>
    <x v="853"/>
    <n v="0"/>
    <n v="1646"/>
    <n v="0"/>
    <n v="0"/>
    <n v="0"/>
  </r>
  <r>
    <x v="9"/>
    <s v="A1NJ-US-KL"/>
    <n v="53"/>
    <x v="851"/>
    <n v="0"/>
    <n v="53"/>
    <n v="0"/>
    <n v="0"/>
    <n v="0"/>
  </r>
  <r>
    <x v="9"/>
    <s v="A1NJ-US-KL"/>
    <n v="874"/>
    <x v="852"/>
    <n v="0"/>
    <n v="874"/>
    <n v="0"/>
    <n v="0"/>
    <n v="0"/>
  </r>
  <r>
    <x v="9"/>
    <s v="A1NJ-US-KL"/>
    <n v="963"/>
    <x v="853"/>
    <n v="0"/>
    <n v="963"/>
    <n v="0"/>
    <n v="0"/>
    <n v="27"/>
  </r>
  <r>
    <x v="9"/>
    <s v="A1NJ-US-KL"/>
    <n v="138"/>
    <x v="854"/>
    <n v="0"/>
    <n v="138"/>
    <n v="0"/>
    <n v="0"/>
    <n v="0"/>
  </r>
  <r>
    <x v="9"/>
    <s v="A1NJ-US-KL"/>
    <n v="729"/>
    <x v="855"/>
    <n v="0"/>
    <n v="729"/>
    <n v="0"/>
    <n v="0"/>
    <n v="0"/>
  </r>
  <r>
    <x v="9"/>
    <s v="A1NJ-US-KL"/>
    <n v="104"/>
    <x v="856"/>
    <n v="0"/>
    <n v="104"/>
    <n v="0"/>
    <n v="0"/>
    <n v="0"/>
  </r>
  <r>
    <x v="9"/>
    <s v="A1NJ-US-KL"/>
    <n v="179"/>
    <x v="857"/>
    <n v="0"/>
    <n v="179"/>
    <n v="0"/>
    <n v="0"/>
    <n v="6"/>
  </r>
  <r>
    <x v="9"/>
    <s v="A1NJ-US-KL"/>
    <n v="268"/>
    <x v="858"/>
    <n v="0"/>
    <n v="268"/>
    <n v="0"/>
    <n v="0"/>
    <n v="6"/>
  </r>
  <r>
    <x v="9"/>
    <s v="A1NJ-US-KL"/>
    <n v="791"/>
    <x v="859"/>
    <n v="0"/>
    <n v="791"/>
    <n v="0"/>
    <n v="0"/>
    <n v="0"/>
  </r>
  <r>
    <x v="9"/>
    <s v="A1NJ-US-KL"/>
    <n v="2487"/>
    <x v="860"/>
    <n v="5"/>
    <n v="2481"/>
    <n v="2"/>
    <n v="0"/>
    <n v="13"/>
  </r>
  <r>
    <x v="9"/>
    <s v="A1NJ-US-KL"/>
    <n v="268"/>
    <x v="861"/>
    <n v="5"/>
    <n v="262"/>
    <n v="2"/>
    <n v="0"/>
    <n v="6"/>
  </r>
  <r>
    <x v="9"/>
    <s v="A1NJ-US-KL"/>
    <n v="868"/>
    <x v="862"/>
    <n v="0"/>
    <n v="868"/>
    <n v="0"/>
    <n v="0"/>
    <n v="0"/>
  </r>
  <r>
    <x v="9"/>
    <s v="A1NJ-US-KL"/>
    <n v="5012"/>
    <x v="863"/>
    <n v="0"/>
    <n v="5012"/>
    <n v="0"/>
    <n v="0"/>
    <n v="6"/>
  </r>
  <r>
    <x v="9"/>
    <s v="A1NJ-US-KL"/>
    <n v="2279"/>
    <x v="864"/>
    <n v="1430"/>
    <n v="849"/>
    <n v="38"/>
    <n v="0"/>
    <n v="430"/>
  </r>
  <r>
    <x v="9"/>
    <s v="A1NJ-US-KL"/>
    <n v="58"/>
    <x v="865"/>
    <n v="0"/>
    <n v="58"/>
    <n v="0"/>
    <n v="0"/>
    <n v="261"/>
  </r>
  <r>
    <x v="9"/>
    <s v="A1NJ-US-KL"/>
    <n v="41"/>
    <x v="866"/>
    <n v="0"/>
    <n v="41"/>
    <n v="0"/>
    <n v="0"/>
    <n v="0"/>
  </r>
  <r>
    <x v="9"/>
    <s v="A1NJ-US-KL"/>
    <n v="915"/>
    <x v="867"/>
    <n v="0"/>
    <n v="915"/>
    <n v="14"/>
    <n v="0"/>
    <n v="55"/>
  </r>
  <r>
    <x v="9"/>
    <s v="A1NJ-US-KL"/>
    <n v="97"/>
    <x v="868"/>
    <n v="0"/>
    <n v="97"/>
    <n v="1"/>
    <n v="0"/>
    <n v="6"/>
  </r>
  <r>
    <x v="9"/>
    <s v="A1NJ-US-KL"/>
    <n v="34"/>
    <x v="869"/>
    <n v="0"/>
    <n v="34"/>
    <n v="0"/>
    <n v="0"/>
    <n v="6"/>
  </r>
  <r>
    <x v="9"/>
    <s v="A1NJ-US-KL"/>
    <n v="413"/>
    <x v="870"/>
    <n v="0"/>
    <n v="413"/>
    <n v="0"/>
    <n v="0"/>
    <n v="0"/>
  </r>
  <r>
    <x v="9"/>
    <s v="A1NJ-US-KL"/>
    <n v="2202"/>
    <x v="871"/>
    <n v="0"/>
    <n v="2202"/>
    <n v="0"/>
    <n v="0"/>
    <n v="0"/>
  </r>
  <r>
    <x v="9"/>
    <s v="A1NJ-US-KL"/>
    <n v="254"/>
    <x v="872"/>
    <n v="0"/>
    <n v="254"/>
    <n v="12"/>
    <n v="0"/>
    <n v="83"/>
  </r>
  <r>
    <x v="9"/>
    <s v="A1NJ-US-KL"/>
    <n v="254"/>
    <x v="873"/>
    <n v="0"/>
    <n v="254"/>
    <n v="0"/>
    <n v="0"/>
    <n v="4"/>
  </r>
  <r>
    <x v="9"/>
    <s v="A1NJ-US-KL"/>
    <n v="798"/>
    <x v="874"/>
    <n v="0"/>
    <n v="798"/>
    <n v="0"/>
    <n v="0"/>
    <n v="4"/>
  </r>
  <r>
    <x v="9"/>
    <s v="A1NJ-US-KL"/>
    <n v="1389"/>
    <x v="875"/>
    <n v="0"/>
    <n v="1389"/>
    <n v="0"/>
    <n v="0"/>
    <n v="0"/>
  </r>
  <r>
    <x v="9"/>
    <s v="A1NJ-US-KL"/>
    <n v="21"/>
    <x v="876"/>
    <n v="0"/>
    <n v="21"/>
    <n v="0"/>
    <n v="0"/>
    <n v="6"/>
  </r>
  <r>
    <x v="9"/>
    <s v="A1NJ-US-KL"/>
    <n v="0"/>
    <x v="877"/>
    <n v="-2"/>
    <n v="1"/>
    <n v="1"/>
    <n v="0"/>
    <n v="6"/>
  </r>
  <r>
    <x v="9"/>
    <s v="A1NJ-US-KL"/>
    <n v="282"/>
    <x v="878"/>
    <n v="0"/>
    <n v="282"/>
    <n v="0"/>
    <n v="0"/>
    <n v="0"/>
  </r>
  <r>
    <x v="9"/>
    <s v="A1NJ-US-KL"/>
    <n v="437"/>
    <x v="879"/>
    <n v="0"/>
    <n v="437"/>
    <n v="25"/>
    <n v="0"/>
    <n v="83"/>
  </r>
  <r>
    <x v="9"/>
    <s v="A1NJ-US-KL"/>
    <n v="667"/>
    <x v="880"/>
    <n v="0"/>
    <n v="667"/>
    <n v="0"/>
    <n v="0"/>
    <n v="0"/>
  </r>
  <r>
    <x v="9"/>
    <s v="A1NJ-US-KL"/>
    <n v="1266"/>
    <x v="881"/>
    <n v="0"/>
    <n v="1266"/>
    <n v="21"/>
    <n v="0"/>
    <n v="21"/>
  </r>
  <r>
    <x v="9"/>
    <s v="A1NJ-US-KL"/>
    <n v="902"/>
    <x v="882"/>
    <n v="0"/>
    <n v="902"/>
    <n v="0"/>
    <n v="0"/>
    <n v="0"/>
  </r>
  <r>
    <x v="9"/>
    <s v="A1NJ-US-KL"/>
    <n v="1639"/>
    <x v="883"/>
    <n v="0"/>
    <n v="1639"/>
    <n v="0"/>
    <n v="0"/>
    <n v="0"/>
  </r>
  <r>
    <x v="9"/>
    <s v="A1NJ-US-KL"/>
    <n v="12"/>
    <x v="884"/>
    <n v="0"/>
    <n v="12"/>
    <n v="12"/>
    <n v="0"/>
    <n v="0"/>
  </r>
  <r>
    <x v="9"/>
    <s v="A1NJ-US-KL"/>
    <n v="2118"/>
    <x v="885"/>
    <n v="12"/>
    <n v="2105"/>
    <n v="12"/>
    <n v="0"/>
    <n v="44"/>
  </r>
  <r>
    <x v="9"/>
    <s v="A1NJ-US-KL"/>
    <n v="423"/>
    <x v="886"/>
    <n v="12"/>
    <n v="410"/>
    <n v="12"/>
    <n v="0"/>
    <n v="0"/>
  </r>
  <r>
    <x v="9"/>
    <s v="A1NJ-US-KL"/>
    <n v="60"/>
    <x v="887"/>
    <n v="0"/>
    <n v="60"/>
    <n v="243"/>
    <n v="0"/>
    <n v="0"/>
  </r>
  <r>
    <x v="9"/>
    <s v="A1NJ-US-KL"/>
    <n v="39"/>
    <x v="887"/>
    <n v="0"/>
    <n v="39"/>
    <n v="0"/>
    <n v="0"/>
    <n v="0"/>
  </r>
  <r>
    <x v="9"/>
    <s v="A1NJ-US-KL"/>
    <n v="217"/>
    <x v="888"/>
    <n v="0"/>
    <n v="217"/>
    <n v="0"/>
    <n v="0"/>
    <n v="4"/>
  </r>
  <r>
    <x v="9"/>
    <s v="A1NJ-US-KL"/>
    <n v="24"/>
    <x v="889"/>
    <n v="0"/>
    <n v="24"/>
    <n v="0"/>
    <n v="0"/>
    <n v="0"/>
  </r>
  <r>
    <x v="9"/>
    <s v="A1NJ-US-KL"/>
    <n v="4"/>
    <x v="890"/>
    <n v="0"/>
    <n v="4"/>
    <n v="0"/>
    <n v="0"/>
    <n v="0"/>
  </r>
  <r>
    <x v="9"/>
    <s v="A1NJ-US-KL"/>
    <n v="41"/>
    <x v="891"/>
    <n v="0"/>
    <n v="41"/>
    <n v="12"/>
    <n v="0"/>
    <n v="0"/>
  </r>
  <r>
    <x v="9"/>
    <s v="A1NJ-US-KL"/>
    <n v="4"/>
    <x v="891"/>
    <n v="0"/>
    <n v="4"/>
    <n v="0"/>
    <n v="0"/>
    <n v="0"/>
  </r>
  <r>
    <x v="9"/>
    <s v="A1NJ-US-KL"/>
    <n v="18"/>
    <x v="892"/>
    <n v="0"/>
    <n v="18"/>
    <n v="0"/>
    <n v="0"/>
    <n v="0"/>
  </r>
  <r>
    <x v="9"/>
    <s v="A1NJ-US-KL"/>
    <n v="275"/>
    <x v="893"/>
    <n v="0"/>
    <n v="275"/>
    <n v="0"/>
    <n v="0"/>
    <n v="0"/>
  </r>
  <r>
    <x v="9"/>
    <s v="A1NJ-US-KL"/>
    <n v="1376"/>
    <x v="894"/>
    <n v="0"/>
    <n v="1376"/>
    <n v="0"/>
    <n v="0"/>
    <n v="0"/>
  </r>
  <r>
    <x v="9"/>
    <s v="A1NJ-US-KL"/>
    <n v="347"/>
    <x v="895"/>
    <n v="0"/>
    <n v="347"/>
    <n v="5"/>
    <n v="0"/>
    <n v="0"/>
  </r>
  <r>
    <x v="9"/>
    <s v="A1NJ-US-KL"/>
    <n v="530"/>
    <x v="896"/>
    <n v="0"/>
    <n v="530"/>
    <n v="0"/>
    <n v="0"/>
    <n v="65"/>
  </r>
  <r>
    <x v="9"/>
    <s v="A1NJ-US-KL"/>
    <n v="0"/>
    <x v="895"/>
    <n v="-6"/>
    <n v="5"/>
    <n v="5"/>
    <n v="0"/>
    <n v="0"/>
  </r>
  <r>
    <x v="9"/>
    <s v="A1NJ-US-KL"/>
    <n v="200"/>
    <x v="896"/>
    <n v="-3028"/>
    <n v="3228"/>
    <n v="2157"/>
    <n v="0"/>
    <n v="1859"/>
  </r>
  <r>
    <x v="9"/>
    <s v="A1NJ-US-KL"/>
    <n v="0"/>
    <x v="897"/>
    <n v="-2"/>
    <n v="1"/>
    <n v="21"/>
    <n v="0"/>
    <n v="24"/>
  </r>
  <r>
    <x v="9"/>
    <s v="A1NJ-US-KL"/>
    <n v="16"/>
    <x v="898"/>
    <n v="0"/>
    <n v="16"/>
    <n v="16"/>
    <n v="0"/>
    <n v="114"/>
  </r>
  <r>
    <x v="9"/>
    <s v="A1NJ-US-KL"/>
    <n v="358"/>
    <x v="899"/>
    <n v="181"/>
    <n v="177"/>
    <n v="563"/>
    <n v="0"/>
    <n v="558"/>
  </r>
  <r>
    <x v="9"/>
    <s v="A1NJ-US-KL"/>
    <n v="867"/>
    <x v="900"/>
    <n v="0"/>
    <n v="867"/>
    <n v="0"/>
    <n v="0"/>
    <n v="0"/>
  </r>
  <r>
    <x v="9"/>
    <s v="A1NJ-US-KL"/>
    <n v="1252"/>
    <x v="901"/>
    <n v="0"/>
    <n v="1252"/>
    <n v="0"/>
    <n v="0"/>
    <n v="40"/>
  </r>
  <r>
    <x v="9"/>
    <s v="A1NJ-US-KL"/>
    <n v="700"/>
    <x v="902"/>
    <n v="0"/>
    <n v="700"/>
    <n v="0"/>
    <n v="0"/>
    <n v="23"/>
  </r>
  <r>
    <x v="9"/>
    <s v="A1NJ-US-KL"/>
    <n v="0"/>
    <x v="903"/>
    <n v="-3"/>
    <n v="2"/>
    <n v="2"/>
    <n v="0"/>
    <n v="8"/>
  </r>
  <r>
    <x v="9"/>
    <s v="A1NJ-US-KL"/>
    <n v="1319"/>
    <x v="904"/>
    <n v="0"/>
    <n v="1319"/>
    <n v="0"/>
    <n v="0"/>
    <n v="36"/>
  </r>
  <r>
    <x v="9"/>
    <s v="A1NJ-US-KL"/>
    <n v="669"/>
    <x v="905"/>
    <n v="425"/>
    <n v="244"/>
    <n v="1248"/>
    <n v="0"/>
    <n v="1801"/>
  </r>
  <r>
    <x v="9"/>
    <s v="A1NJ-US-KL"/>
    <n v="2"/>
    <x v="906"/>
    <n v="0"/>
    <n v="2"/>
    <n v="68"/>
    <n v="0"/>
    <n v="585"/>
  </r>
  <r>
    <x v="9"/>
    <s v="A1NJ-US-KL"/>
    <n v="529"/>
    <x v="907"/>
    <n v="0"/>
    <n v="529"/>
    <n v="0"/>
    <n v="0"/>
    <n v="0"/>
  </r>
  <r>
    <x v="9"/>
    <s v="A1NJ-US-KL"/>
    <n v="529"/>
    <x v="907"/>
    <n v="0"/>
    <n v="529"/>
    <n v="0"/>
    <n v="0"/>
    <n v="0"/>
  </r>
  <r>
    <x v="9"/>
    <s v="A1NJ-US-KL"/>
    <n v="529"/>
    <x v="908"/>
    <n v="0"/>
    <n v="529"/>
    <n v="0"/>
    <n v="0"/>
    <n v="0"/>
  </r>
  <r>
    <x v="9"/>
    <s v="A1NJ-US-KL"/>
    <n v="105"/>
    <x v="909"/>
    <n v="0"/>
    <n v="105"/>
    <n v="0"/>
    <n v="0"/>
    <n v="0"/>
  </r>
  <r>
    <x v="9"/>
    <s v="A1NJ-US-KL"/>
    <n v="10"/>
    <x v="910"/>
    <n v="7"/>
    <n v="3"/>
    <n v="33"/>
    <n v="0"/>
    <n v="547"/>
  </r>
  <r>
    <x v="9"/>
    <s v="A1NJ-US-KL"/>
    <n v="0"/>
    <x v="911"/>
    <n v="-4"/>
    <n v="3"/>
    <n v="0"/>
    <n v="0"/>
    <n v="1"/>
  </r>
  <r>
    <x v="9"/>
    <s v="A1NJ-US-KL"/>
    <n v="16"/>
    <x v="912"/>
    <n v="-3"/>
    <n v="19"/>
    <n v="2"/>
    <n v="0"/>
    <n v="16"/>
  </r>
  <r>
    <x v="9"/>
    <s v="A1NJ-US-KL"/>
    <n v="32"/>
    <x v="913"/>
    <n v="0"/>
    <n v="32"/>
    <n v="1"/>
    <n v="0"/>
    <n v="0"/>
  </r>
  <r>
    <x v="9"/>
    <s v="A1NJ-US-KL"/>
    <n v="4"/>
    <x v="914"/>
    <n v="0"/>
    <n v="4"/>
    <n v="4"/>
    <n v="0"/>
    <n v="2"/>
  </r>
  <r>
    <x v="9"/>
    <s v="A1NJ-US-KL"/>
    <n v="4"/>
    <x v="915"/>
    <n v="0"/>
    <n v="4"/>
    <n v="2"/>
    <n v="0"/>
    <n v="0"/>
  </r>
  <r>
    <x v="9"/>
    <s v="A1NJ-US-KL"/>
    <n v="8"/>
    <x v="916"/>
    <n v="0"/>
    <n v="8"/>
    <n v="5"/>
    <n v="0"/>
    <n v="26"/>
  </r>
  <r>
    <x v="9"/>
    <s v="A1NJ-US-KL"/>
    <n v="9"/>
    <x v="917"/>
    <n v="-2"/>
    <n v="10"/>
    <n v="6"/>
    <n v="0"/>
    <n v="19"/>
  </r>
  <r>
    <x v="9"/>
    <s v="A1NJ-US-KL"/>
    <n v="15"/>
    <x v="918"/>
    <n v="-2"/>
    <n v="16"/>
    <n v="7"/>
    <n v="0"/>
    <n v="83"/>
  </r>
  <r>
    <x v="9"/>
    <s v="A1NJ-US-KL"/>
    <n v="54"/>
    <x v="919"/>
    <n v="1"/>
    <n v="52"/>
    <n v="11"/>
    <n v="0"/>
    <n v="23"/>
  </r>
  <r>
    <x v="9"/>
    <s v="A1NJ-US-KL"/>
    <n v="40"/>
    <x v="920"/>
    <n v="0"/>
    <n v="40"/>
    <n v="0"/>
    <n v="0"/>
    <n v="27"/>
  </r>
  <r>
    <x v="9"/>
    <s v="A1NJ-US-KL"/>
    <n v="123"/>
    <x v="921"/>
    <n v="31"/>
    <n v="92"/>
    <n v="403"/>
    <n v="0"/>
    <n v="929"/>
  </r>
  <r>
    <x v="9"/>
    <s v="A1NJ-US-KL"/>
    <n v="61"/>
    <x v="922"/>
    <n v="31"/>
    <n v="29"/>
    <n v="82"/>
    <n v="0"/>
    <n v="238"/>
  </r>
  <r>
    <x v="9"/>
    <s v="A1NJ-US-KL"/>
    <n v="33"/>
    <x v="923"/>
    <n v="3"/>
    <n v="30"/>
    <n v="14"/>
    <n v="0"/>
    <n v="47"/>
  </r>
  <r>
    <x v="9"/>
    <s v="A1NJ-US-KL"/>
    <n v="52"/>
    <x v="924"/>
    <n v="1"/>
    <n v="51"/>
    <n v="19"/>
    <n v="0"/>
    <n v="66"/>
  </r>
  <r>
    <x v="9"/>
    <s v="A1NJ-US-KL"/>
    <n v="187"/>
    <x v="925"/>
    <n v="-50"/>
    <n v="237"/>
    <n v="74"/>
    <n v="0"/>
    <n v="416"/>
  </r>
  <r>
    <x v="9"/>
    <s v="A1NJ-US-KL"/>
    <n v="129"/>
    <x v="926"/>
    <n v="0"/>
    <n v="129"/>
    <n v="4"/>
    <n v="0"/>
    <n v="239"/>
  </r>
  <r>
    <x v="9"/>
    <s v="A1NJ-US-KL"/>
    <n v="26"/>
    <x v="927"/>
    <n v="0"/>
    <n v="26"/>
    <n v="3"/>
    <n v="0"/>
    <n v="31"/>
  </r>
  <r>
    <x v="9"/>
    <s v="A1NJ-US-KL"/>
    <n v="18"/>
    <x v="928"/>
    <n v="0"/>
    <n v="18"/>
    <n v="0"/>
    <n v="0"/>
    <n v="14"/>
  </r>
  <r>
    <x v="9"/>
    <s v="A1NJ-US-KL"/>
    <n v="39"/>
    <x v="929"/>
    <n v="0"/>
    <n v="39"/>
    <n v="0"/>
    <n v="0"/>
    <n v="23"/>
  </r>
  <r>
    <x v="9"/>
    <s v="A1NJ-US-KL"/>
    <n v="22"/>
    <x v="930"/>
    <n v="18"/>
    <n v="4"/>
    <n v="1"/>
    <n v="0"/>
    <n v="15"/>
  </r>
  <r>
    <x v="9"/>
    <s v="A1NJ-US-KL"/>
    <n v="122"/>
    <x v="931"/>
    <n v="0"/>
    <n v="122"/>
    <n v="0"/>
    <n v="0"/>
    <n v="0"/>
  </r>
  <r>
    <x v="9"/>
    <s v="A1NJ-US-KL"/>
    <n v="46"/>
    <x v="932"/>
    <n v="-7"/>
    <n v="52"/>
    <n v="6"/>
    <n v="0"/>
    <n v="191"/>
  </r>
  <r>
    <x v="9"/>
    <s v="A1NJ-US-KL"/>
    <n v="73"/>
    <x v="933"/>
    <n v="0"/>
    <n v="73"/>
    <n v="0"/>
    <n v="0"/>
    <n v="91"/>
  </r>
  <r>
    <x v="9"/>
    <s v="A1NJ-US-KL"/>
    <n v="58"/>
    <x v="934"/>
    <n v="-84"/>
    <n v="141"/>
    <n v="31"/>
    <n v="0"/>
    <n v="136"/>
  </r>
  <r>
    <x v="9"/>
    <s v="A1NJ-US-KL"/>
    <n v="13"/>
    <x v="935"/>
    <n v="0"/>
    <n v="13"/>
    <n v="7"/>
    <n v="0"/>
    <n v="42"/>
  </r>
  <r>
    <x v="9"/>
    <s v="A1NJ-US-KL"/>
    <n v="100"/>
    <x v="936"/>
    <n v="8"/>
    <n v="92"/>
    <n v="14"/>
    <n v="0"/>
    <n v="144"/>
  </r>
  <r>
    <x v="9"/>
    <s v="A1NJ-US-KL"/>
    <n v="28"/>
    <x v="937"/>
    <n v="2"/>
    <n v="26"/>
    <n v="52"/>
    <n v="0"/>
    <n v="162"/>
  </r>
  <r>
    <x v="9"/>
    <s v="A1NJ-US-KL"/>
    <n v="69"/>
    <x v="938"/>
    <n v="-3"/>
    <n v="72"/>
    <n v="28"/>
    <n v="0"/>
    <n v="119"/>
  </r>
  <r>
    <x v="9"/>
    <s v="A1NJ-US-KL"/>
    <n v="31"/>
    <x v="939"/>
    <n v="0"/>
    <n v="31"/>
    <n v="36"/>
    <n v="0"/>
    <n v="147"/>
  </r>
  <r>
    <x v="9"/>
    <s v="A1NJ-US-KL"/>
    <n v="437"/>
    <x v="940"/>
    <n v="52"/>
    <n v="384"/>
    <n v="192"/>
    <n v="0"/>
    <n v="611"/>
  </r>
  <r>
    <x v="9"/>
    <s v="A1NJ-US-KL"/>
    <n v="344"/>
    <x v="941"/>
    <n v="6"/>
    <n v="337"/>
    <n v="96"/>
    <n v="0"/>
    <n v="79"/>
  </r>
  <r>
    <x v="9"/>
    <s v="A1NJ-US-KL"/>
    <n v="85"/>
    <x v="942"/>
    <n v="14"/>
    <n v="70"/>
    <n v="159"/>
    <n v="0"/>
    <n v="237"/>
  </r>
  <r>
    <x v="9"/>
    <s v="A1NJ-US-KL"/>
    <n v="69"/>
    <x v="943"/>
    <n v="6"/>
    <n v="63"/>
    <n v="126"/>
    <n v="0"/>
    <n v="465"/>
  </r>
  <r>
    <x v="9"/>
    <s v="A1NJ-US-KL"/>
    <n v="417"/>
    <x v="944"/>
    <n v="-6"/>
    <n v="422"/>
    <n v="209"/>
    <n v="0"/>
    <n v="741"/>
  </r>
  <r>
    <x v="9"/>
    <s v="A1NJ-US-KL"/>
    <n v="2"/>
    <x v="945"/>
    <n v="0"/>
    <n v="2"/>
    <n v="4"/>
    <n v="0"/>
    <n v="39"/>
  </r>
  <r>
    <x v="9"/>
    <s v="A1NJ-US-KL"/>
    <n v="65"/>
    <x v="946"/>
    <n v="-3"/>
    <n v="67"/>
    <n v="90"/>
    <n v="0"/>
    <n v="332"/>
  </r>
  <r>
    <x v="9"/>
    <s v="A1NJ-US-KL"/>
    <n v="220"/>
    <x v="947"/>
    <n v="50"/>
    <n v="169"/>
    <n v="505"/>
    <n v="0"/>
    <n v="1457"/>
  </r>
  <r>
    <x v="9"/>
    <s v="A1NJ-US-KL"/>
    <n v="505"/>
    <x v="948"/>
    <n v="2"/>
    <n v="503"/>
    <n v="851"/>
    <n v="0"/>
    <n v="6938"/>
  </r>
  <r>
    <x v="9"/>
    <s v="A1NJ-US-KL"/>
    <n v="1434"/>
    <x v="949"/>
    <n v="302"/>
    <n v="1132"/>
    <n v="1975"/>
    <n v="0"/>
    <n v="1763"/>
  </r>
  <r>
    <x v="9"/>
    <s v="A1NJ-US-KL"/>
    <n v="66"/>
    <x v="950"/>
    <n v="11"/>
    <n v="55"/>
    <n v="62"/>
    <n v="0"/>
    <n v="370"/>
  </r>
  <r>
    <x v="9"/>
    <s v="A1NJ-US-KL"/>
    <n v="145"/>
    <x v="951"/>
    <n v="-2"/>
    <n v="146"/>
    <n v="1"/>
    <n v="0"/>
    <n v="52"/>
  </r>
  <r>
    <x v="9"/>
    <s v="A1NJ-US-KL"/>
    <n v="13"/>
    <x v="952"/>
    <n v="1"/>
    <n v="12"/>
    <n v="9"/>
    <n v="0"/>
    <n v="141"/>
  </r>
  <r>
    <x v="9"/>
    <s v="A1NJ-US-KL"/>
    <n v="21"/>
    <x v="953"/>
    <n v="2"/>
    <n v="19"/>
    <n v="32"/>
    <n v="0"/>
    <n v="69"/>
  </r>
  <r>
    <x v="9"/>
    <s v="A1NJ-US-KL"/>
    <n v="5"/>
    <x v="954"/>
    <n v="-3"/>
    <n v="7"/>
    <n v="3"/>
    <n v="0"/>
    <n v="114"/>
  </r>
  <r>
    <x v="9"/>
    <s v="A1NJ-US-KL"/>
    <n v="24"/>
    <x v="955"/>
    <n v="0"/>
    <n v="24"/>
    <n v="227"/>
    <n v="0"/>
    <n v="267"/>
  </r>
  <r>
    <x v="9"/>
    <s v="A1NJ-US-KL"/>
    <n v="8"/>
    <x v="956"/>
    <n v="0"/>
    <n v="8"/>
    <n v="0"/>
    <n v="0"/>
    <n v="2"/>
  </r>
  <r>
    <x v="9"/>
    <s v="A1NJ-US-KL"/>
    <n v="50"/>
    <x v="957"/>
    <n v="6"/>
    <n v="44"/>
    <n v="21"/>
    <n v="0"/>
    <n v="395"/>
  </r>
  <r>
    <x v="9"/>
    <s v="A1NJ-US-KL"/>
    <n v="9"/>
    <x v="958"/>
    <n v="0"/>
    <n v="9"/>
    <n v="1"/>
    <n v="0"/>
    <n v="24"/>
  </r>
  <r>
    <x v="9"/>
    <s v="A1NJ-US-KL"/>
    <n v="45"/>
    <x v="959"/>
    <n v="2"/>
    <n v="43"/>
    <n v="16"/>
    <n v="0"/>
    <n v="131"/>
  </r>
  <r>
    <x v="9"/>
    <s v="A1NJ-US-KL"/>
    <n v="7"/>
    <x v="960"/>
    <n v="0"/>
    <n v="7"/>
    <n v="39"/>
    <n v="0"/>
    <n v="59"/>
  </r>
  <r>
    <x v="9"/>
    <s v="A1NJ-US-KL"/>
    <n v="105"/>
    <x v="961"/>
    <n v="0"/>
    <n v="105"/>
    <n v="0"/>
    <n v="0"/>
    <n v="0"/>
  </r>
  <r>
    <x v="9"/>
    <s v="A1NJ-US-KL"/>
    <n v="105"/>
    <x v="962"/>
    <n v="0"/>
    <n v="105"/>
    <n v="0"/>
    <n v="0"/>
    <n v="0"/>
  </r>
  <r>
    <x v="9"/>
    <s v="A1NJ-US-KL"/>
    <n v="1"/>
    <x v="963"/>
    <n v="0"/>
    <n v="1"/>
    <n v="0"/>
    <n v="0"/>
    <n v="12"/>
  </r>
  <r>
    <x v="9"/>
    <s v="A1NJ-US-KL"/>
    <n v="2"/>
    <x v="964"/>
    <n v="0"/>
    <n v="2"/>
    <n v="6"/>
    <n v="0"/>
    <n v="185"/>
  </r>
  <r>
    <x v="9"/>
    <s v="A1NJ-US-KL"/>
    <n v="2"/>
    <x v="965"/>
    <n v="-10"/>
    <n v="11"/>
    <n v="8"/>
    <n v="0"/>
    <n v="190"/>
  </r>
  <r>
    <x v="9"/>
    <s v="A1NJ-US-KL"/>
    <n v="2"/>
    <x v="966"/>
    <n v="1"/>
    <n v="1"/>
    <n v="1"/>
    <n v="0"/>
    <n v="55"/>
  </r>
  <r>
    <x v="9"/>
    <s v="A1NJ-US-KL"/>
    <n v="4"/>
    <x v="967"/>
    <n v="0"/>
    <n v="4"/>
    <n v="0"/>
    <n v="0"/>
    <n v="3"/>
  </r>
  <r>
    <x v="9"/>
    <s v="A1NJ-US-KL"/>
    <n v="9"/>
    <x v="968"/>
    <n v="0"/>
    <n v="9"/>
    <n v="0"/>
    <n v="0"/>
    <n v="1"/>
  </r>
  <r>
    <x v="9"/>
    <s v="A1NJ-US-KL"/>
    <n v="37"/>
    <x v="969"/>
    <n v="20"/>
    <n v="16"/>
    <n v="22"/>
    <n v="0"/>
    <n v="3"/>
  </r>
  <r>
    <x v="9"/>
    <s v="A1NJ-US-KL"/>
    <n v="6"/>
    <x v="970"/>
    <n v="0"/>
    <n v="6"/>
    <n v="0"/>
    <n v="0"/>
    <n v="1"/>
  </r>
  <r>
    <x v="9"/>
    <s v="A1NJ-US-KL"/>
    <n v="7"/>
    <x v="971"/>
    <n v="0"/>
    <n v="7"/>
    <n v="24"/>
    <n v="0"/>
    <n v="370"/>
  </r>
  <r>
    <x v="9"/>
    <s v="A1NJ-US-KL"/>
    <n v="5182"/>
    <x v="972"/>
    <n v="-10"/>
    <n v="5192"/>
    <n v="30"/>
    <n v="0"/>
    <n v="439"/>
  </r>
  <r>
    <x v="9"/>
    <s v="A1NJ-US-KL"/>
    <n v="328"/>
    <x v="973"/>
    <n v="1"/>
    <n v="327"/>
    <n v="37"/>
    <n v="0"/>
    <n v="24"/>
  </r>
  <r>
    <x v="9"/>
    <s v="A1NJ-US-KL"/>
    <n v="777"/>
    <x v="974"/>
    <n v="0"/>
    <n v="777"/>
    <n v="0"/>
    <n v="0"/>
    <n v="23"/>
  </r>
  <r>
    <x v="9"/>
    <s v="A1NJ-US-KL"/>
    <n v="17477"/>
    <x v="975"/>
    <n v="0"/>
    <n v="17477"/>
    <n v="0"/>
    <n v="0"/>
    <n v="763"/>
  </r>
  <r>
    <x v="9"/>
    <s v="A1NJ-US-KL"/>
    <n v="11988"/>
    <x v="976"/>
    <n v="-117"/>
    <n v="12104"/>
    <n v="-648"/>
    <n v="0"/>
    <n v="442"/>
  </r>
  <r>
    <x v="9"/>
    <s v="A1NJ-US-KL"/>
    <n v="4578"/>
    <x v="977"/>
    <n v="0"/>
    <n v="4578"/>
    <n v="0"/>
    <n v="0"/>
    <n v="0"/>
  </r>
  <r>
    <x v="9"/>
    <s v="A1NJ-US-KL"/>
    <n v="899"/>
    <x v="978"/>
    <n v="290"/>
    <n v="608"/>
    <n v="3333"/>
    <n v="0"/>
    <n v="11289"/>
  </r>
  <r>
    <x v="9"/>
    <s v="A1NJ-US-KL"/>
    <n v="370"/>
    <x v="979"/>
    <n v="0"/>
    <n v="370"/>
    <n v="1"/>
    <n v="0"/>
    <n v="1"/>
  </r>
  <r>
    <x v="9"/>
    <s v="A1NJ-US-KL"/>
    <n v="2491"/>
    <x v="980"/>
    <n v="292"/>
    <n v="2199"/>
    <n v="3112"/>
    <n v="0"/>
    <n v="11065"/>
  </r>
  <r>
    <x v="9"/>
    <s v="A1NJ-US-KL"/>
    <n v="529"/>
    <x v="981"/>
    <n v="0"/>
    <n v="529"/>
    <n v="0"/>
    <n v="0"/>
    <n v="0"/>
  </r>
  <r>
    <x v="9"/>
    <s v="A1NJ-US-KL"/>
    <n v="6682"/>
    <x v="982"/>
    <n v="32"/>
    <n v="6649"/>
    <n v="999"/>
    <n v="0"/>
    <n v="2499"/>
  </r>
  <r>
    <x v="9"/>
    <s v="A1NJ-US-KL"/>
    <n v="209"/>
    <x v="983"/>
    <n v="-3"/>
    <n v="211"/>
    <n v="2"/>
    <n v="0"/>
    <n v="2"/>
  </r>
  <r>
    <x v="9"/>
    <s v="A1NJ-US-KL"/>
    <n v="3991"/>
    <x v="984"/>
    <n v="27"/>
    <n v="3963"/>
    <n v="846"/>
    <n v="0"/>
    <n v="2256"/>
  </r>
  <r>
    <x v="9"/>
    <s v="A1NJ-US-KL"/>
    <n v="211"/>
    <x v="985"/>
    <n v="0"/>
    <n v="211"/>
    <n v="0"/>
    <n v="0"/>
    <n v="0"/>
  </r>
  <r>
    <x v="9"/>
    <s v="A1NJ-US-KL"/>
    <n v="105"/>
    <x v="986"/>
    <n v="0"/>
    <n v="105"/>
    <n v="0"/>
    <n v="0"/>
    <n v="0"/>
  </r>
  <r>
    <x v="9"/>
    <s v="A1NJ-US-KL"/>
    <n v="84"/>
    <x v="987"/>
    <n v="0"/>
    <n v="84"/>
    <n v="0"/>
    <n v="0"/>
    <n v="0"/>
  </r>
  <r>
    <x v="9"/>
    <s v="A1NJ-US-KL"/>
    <n v="552"/>
    <x v="988"/>
    <n v="0"/>
    <n v="552"/>
    <n v="0"/>
    <n v="0"/>
    <n v="0"/>
  </r>
  <r>
    <x v="9"/>
    <s v="A1NJ-US-KL"/>
    <n v="847"/>
    <x v="989"/>
    <n v="135"/>
    <n v="711"/>
    <n v="0"/>
    <n v="0"/>
    <n v="0"/>
  </r>
  <r>
    <x v="9"/>
    <s v="A1NJ-US-KL"/>
    <n v="182"/>
    <x v="990"/>
    <n v="0"/>
    <n v="182"/>
    <n v="0"/>
    <n v="0"/>
    <n v="0"/>
  </r>
  <r>
    <x v="9"/>
    <s v="A1NJ-US-KL"/>
    <n v="52"/>
    <x v="991"/>
    <n v="0"/>
    <n v="52"/>
    <n v="0"/>
    <n v="0"/>
    <n v="0"/>
  </r>
  <r>
    <x v="9"/>
    <s v="A1NJ-US-KL"/>
    <n v="16"/>
    <x v="992"/>
    <n v="0"/>
    <n v="16"/>
    <n v="0"/>
    <n v="0"/>
    <n v="0"/>
  </r>
  <r>
    <x v="9"/>
    <s v="A1NJ-US-KL"/>
    <n v="241"/>
    <x v="993"/>
    <n v="0"/>
    <n v="241"/>
    <n v="0"/>
    <n v="0"/>
    <n v="0"/>
  </r>
  <r>
    <x v="9"/>
    <s v="A1NJ-US-KL"/>
    <n v="76"/>
    <x v="994"/>
    <n v="0"/>
    <n v="76"/>
    <n v="0"/>
    <n v="0"/>
    <n v="0"/>
  </r>
  <r>
    <x v="9"/>
    <s v="A1NJ-US-KL"/>
    <n v="318"/>
    <x v="995"/>
    <n v="0"/>
    <n v="318"/>
    <n v="0"/>
    <n v="0"/>
    <n v="0"/>
  </r>
  <r>
    <x v="9"/>
    <s v="A1NJ-US-KL"/>
    <n v="51"/>
    <x v="996"/>
    <n v="0"/>
    <n v="51"/>
    <n v="0"/>
    <n v="0"/>
    <n v="0"/>
  </r>
  <r>
    <x v="9"/>
    <s v="A1NJ-US-KL"/>
    <n v="55"/>
    <x v="997"/>
    <n v="0"/>
    <n v="55"/>
    <n v="0"/>
    <n v="0"/>
    <n v="0"/>
  </r>
  <r>
    <x v="9"/>
    <s v="A1NJ-US-KL"/>
    <n v="2643"/>
    <x v="998"/>
    <n v="0"/>
    <n v="2643"/>
    <n v="0"/>
    <n v="0"/>
    <n v="0"/>
  </r>
  <r>
    <x v="9"/>
    <s v="A1NJ-US-KL"/>
    <n v="2643"/>
    <x v="999"/>
    <n v="0"/>
    <n v="2643"/>
    <n v="0"/>
    <n v="0"/>
    <n v="0"/>
  </r>
  <r>
    <x v="9"/>
    <s v="A1NJ-US-KL"/>
    <n v="2643"/>
    <x v="1000"/>
    <n v="0"/>
    <n v="2643"/>
    <n v="0"/>
    <n v="0"/>
    <n v="0"/>
  </r>
  <r>
    <x v="9"/>
    <s v="A1NJ-US-KL"/>
    <n v="2134"/>
    <x v="1001"/>
    <n v="0"/>
    <n v="2134"/>
    <n v="0"/>
    <n v="0"/>
    <n v="0"/>
  </r>
  <r>
    <x v="9"/>
    <s v="A1NJ-US-KL"/>
    <n v="19"/>
    <x v="1002"/>
    <n v="0"/>
    <n v="19"/>
    <n v="47"/>
    <n v="0"/>
    <n v="75"/>
  </r>
  <r>
    <x v="9"/>
    <s v="A1NJ-US-KL"/>
    <n v="21"/>
    <x v="1003"/>
    <n v="-5"/>
    <n v="25"/>
    <n v="4"/>
    <n v="0"/>
    <n v="31"/>
  </r>
  <r>
    <x v="9"/>
    <s v="A1NJ-US-KL"/>
    <n v="4"/>
    <x v="1004"/>
    <n v="0"/>
    <n v="4"/>
    <n v="0"/>
    <n v="0"/>
    <n v="40"/>
  </r>
  <r>
    <x v="9"/>
    <s v="A1NJ-US-KL"/>
    <n v="16"/>
    <x v="1005"/>
    <n v="0"/>
    <n v="16"/>
    <n v="0"/>
    <n v="0"/>
    <n v="2"/>
  </r>
  <r>
    <x v="9"/>
    <s v="A1NJ-US-KL"/>
    <n v="20"/>
    <x v="1006"/>
    <n v="0"/>
    <n v="20"/>
    <n v="0"/>
    <n v="0"/>
    <n v="4"/>
  </r>
  <r>
    <x v="9"/>
    <s v="A1NJ-US-KL"/>
    <n v="8"/>
    <x v="1007"/>
    <n v="-4"/>
    <n v="11"/>
    <n v="2"/>
    <n v="0"/>
    <n v="2"/>
  </r>
  <r>
    <x v="9"/>
    <s v="A1NJ-US-KL"/>
    <n v="0"/>
    <x v="1008"/>
    <n v="-2"/>
    <n v="1"/>
    <n v="0"/>
    <n v="0"/>
    <n v="0"/>
  </r>
  <r>
    <x v="9"/>
    <s v="A1NJ-US-KL"/>
    <n v="37"/>
    <x v="1009"/>
    <n v="0"/>
    <n v="37"/>
    <n v="0"/>
    <n v="0"/>
    <n v="1"/>
  </r>
  <r>
    <x v="9"/>
    <s v="A1NJ-US-KL"/>
    <n v="15"/>
    <x v="1010"/>
    <n v="0"/>
    <n v="15"/>
    <n v="0"/>
    <n v="0"/>
    <n v="0"/>
  </r>
  <r>
    <x v="9"/>
    <s v="A1NJ-US-KL"/>
    <n v="32"/>
    <x v="1011"/>
    <n v="0"/>
    <n v="32"/>
    <n v="1"/>
    <n v="0"/>
    <n v="0"/>
  </r>
  <r>
    <x v="9"/>
    <s v="A1NJ-US-KL"/>
    <n v="57"/>
    <x v="1011"/>
    <n v="0"/>
    <n v="57"/>
    <n v="25"/>
    <n v="0"/>
    <n v="98"/>
  </r>
  <r>
    <x v="9"/>
    <s v="A1NJ-US-KL"/>
    <n v="72"/>
    <x v="1012"/>
    <n v="0"/>
    <n v="72"/>
    <n v="0"/>
    <n v="0"/>
    <n v="1"/>
  </r>
  <r>
    <x v="9"/>
    <s v="A1NJ-US-KL"/>
    <n v="96"/>
    <x v="1013"/>
    <n v="0"/>
    <n v="96"/>
    <n v="0"/>
    <n v="0"/>
    <n v="29"/>
  </r>
  <r>
    <x v="9"/>
    <s v="A1NJ-US-KL"/>
    <n v="46"/>
    <x v="1014"/>
    <n v="0"/>
    <n v="46"/>
    <n v="6"/>
    <n v="0"/>
    <n v="49"/>
  </r>
  <r>
    <x v="9"/>
    <s v="A1NJ-US-KL"/>
    <n v="63"/>
    <x v="1015"/>
    <n v="0"/>
    <n v="63"/>
    <n v="0"/>
    <n v="0"/>
    <n v="18"/>
  </r>
  <r>
    <x v="9"/>
    <s v="A1NJ-US-KL"/>
    <n v="306"/>
    <x v="1016"/>
    <n v="0"/>
    <n v="306"/>
    <n v="0"/>
    <n v="0"/>
    <n v="162"/>
  </r>
  <r>
    <x v="9"/>
    <s v="A1NJ-US-KL"/>
    <n v="91"/>
    <x v="1017"/>
    <n v="0"/>
    <n v="91"/>
    <n v="0"/>
    <n v="0"/>
    <n v="81"/>
  </r>
  <r>
    <x v="9"/>
    <s v="A1NJ-US-KL"/>
    <n v="307"/>
    <x v="1017"/>
    <n v="0"/>
    <n v="307"/>
    <n v="10"/>
    <n v="0"/>
    <n v="148"/>
  </r>
  <r>
    <x v="9"/>
    <s v="A1NJ-US-KL"/>
    <n v="15"/>
    <x v="1018"/>
    <n v="0"/>
    <n v="15"/>
    <n v="0"/>
    <n v="0"/>
    <n v="9"/>
  </r>
  <r>
    <x v="9"/>
    <s v="A1NJ-US-KL"/>
    <n v="84"/>
    <x v="1019"/>
    <n v="0"/>
    <n v="84"/>
    <n v="0"/>
    <n v="0"/>
    <n v="0"/>
  </r>
  <r>
    <x v="9"/>
    <s v="A1NJ-US-KL"/>
    <n v="423"/>
    <x v="1020"/>
    <n v="0"/>
    <n v="423"/>
    <n v="0"/>
    <n v="0"/>
    <n v="0"/>
  </r>
  <r>
    <x v="9"/>
    <s v="A1NJ-US-KL"/>
    <n v="423"/>
    <x v="1021"/>
    <n v="0"/>
    <n v="423"/>
    <n v="0"/>
    <n v="0"/>
    <n v="0"/>
  </r>
  <r>
    <x v="9"/>
    <s v="A1NJ-US-KL"/>
    <n v="37065"/>
    <x v="1022"/>
    <n v="0"/>
    <n v="37065"/>
    <n v="0"/>
    <n v="0"/>
    <n v="0"/>
  </r>
  <r>
    <x v="9"/>
    <s v="A1NJ-US-KL"/>
    <n v="37065"/>
    <x v="1023"/>
    <n v="0"/>
    <n v="37065"/>
    <n v="0"/>
    <n v="0"/>
    <n v="0"/>
  </r>
  <r>
    <x v="9"/>
    <s v="A1NJ-US-KL"/>
    <n v="105"/>
    <x v="1024"/>
    <n v="0"/>
    <n v="105"/>
    <n v="0"/>
    <n v="0"/>
    <n v="0"/>
  </r>
  <r>
    <x v="9"/>
    <s v="A1NJ-US-KL"/>
    <n v="14"/>
    <x v="1025"/>
    <n v="0"/>
    <n v="14"/>
    <n v="0"/>
    <n v="0"/>
    <n v="0"/>
  </r>
  <r>
    <x v="9"/>
    <s v="A1NJ-US-KL"/>
    <n v="2"/>
    <x v="1025"/>
    <n v="0"/>
    <n v="2"/>
    <n v="0"/>
    <n v="0"/>
    <n v="2"/>
  </r>
  <r>
    <x v="9"/>
    <s v="A1NJ-US-KL"/>
    <n v="0"/>
    <x v="1026"/>
    <n v="-120"/>
    <n v="119"/>
    <n v="1008"/>
    <n v="0"/>
    <n v="1151"/>
  </r>
  <r>
    <x v="9"/>
    <s v="A1NJ-US-KL"/>
    <n v="38"/>
    <x v="1027"/>
    <n v="16"/>
    <n v="21"/>
    <n v="59"/>
    <n v="0"/>
    <n v="5734"/>
  </r>
  <r>
    <x v="9"/>
    <s v="A1NJ-US-KL"/>
    <n v="254"/>
    <x v="1028"/>
    <n v="127"/>
    <n v="127"/>
    <n v="329"/>
    <n v="0"/>
    <n v="497"/>
  </r>
  <r>
    <x v="9"/>
    <s v="A1NJ-US-KL"/>
    <n v="4"/>
    <x v="1029"/>
    <n v="-56"/>
    <n v="59"/>
    <n v="96"/>
    <n v="0"/>
    <n v="1393"/>
  </r>
  <r>
    <x v="9"/>
    <s v="A1NJ-US-KL"/>
    <n v="0"/>
    <x v="1030"/>
    <n v="-11"/>
    <n v="10"/>
    <n v="2"/>
    <n v="0"/>
    <n v="0"/>
  </r>
  <r>
    <x v="9"/>
    <s v="A1NJ-US-KL"/>
    <n v="1071"/>
    <x v="1031"/>
    <n v="0"/>
    <n v="1071"/>
    <n v="0"/>
    <n v="0"/>
    <n v="0"/>
  </r>
  <r>
    <x v="9"/>
    <s v="A1NJ-US-KL"/>
    <n v="1295"/>
    <x v="1032"/>
    <n v="0"/>
    <n v="1295"/>
    <n v="0"/>
    <n v="0"/>
    <n v="0"/>
  </r>
  <r>
    <x v="9"/>
    <s v="A1NJ-US-KL"/>
    <n v="5889"/>
    <x v="1033"/>
    <n v="0"/>
    <n v="5889"/>
    <n v="0"/>
    <n v="0"/>
    <n v="674"/>
  </r>
  <r>
    <x v="9"/>
    <s v="A1NJ-US-KL"/>
    <n v="3124"/>
    <x v="1034"/>
    <n v="0"/>
    <n v="3124"/>
    <n v="253"/>
    <n v="0"/>
    <n v="400"/>
  </r>
  <r>
    <x v="9"/>
    <s v="A1NJ-US-KL"/>
    <n v="0"/>
    <x v="1035"/>
    <n v="-3"/>
    <n v="2"/>
    <n v="4"/>
    <n v="0"/>
    <n v="0"/>
  </r>
  <r>
    <x v="9"/>
    <s v="A1NJ-US-KL"/>
    <n v="0"/>
    <x v="1036"/>
    <n v="-3"/>
    <n v="2"/>
    <n v="2"/>
    <n v="0"/>
    <n v="0"/>
  </r>
  <r>
    <x v="9"/>
    <s v="A1NJ-US-KL"/>
    <n v="0"/>
    <x v="1037"/>
    <n v="-3"/>
    <n v="2"/>
    <n v="2"/>
    <n v="0"/>
    <n v="0"/>
  </r>
  <r>
    <x v="9"/>
    <s v="A1NJ-US-KL"/>
    <n v="0"/>
    <x v="1038"/>
    <n v="-3"/>
    <n v="2"/>
    <n v="2"/>
    <n v="0"/>
    <n v="0"/>
  </r>
  <r>
    <x v="9"/>
    <s v="A1NJ-US-KL"/>
    <n v="0"/>
    <x v="1039"/>
    <n v="-3"/>
    <n v="2"/>
    <n v="2"/>
    <n v="0"/>
    <n v="0"/>
  </r>
  <r>
    <x v="9"/>
    <s v="A1NJ-US-KL"/>
    <n v="1509"/>
    <x v="1040"/>
    <n v="0"/>
    <n v="1509"/>
    <n v="0"/>
    <n v="0"/>
    <n v="0"/>
  </r>
  <r>
    <x v="9"/>
    <s v="A1NJ-US-KL"/>
    <n v="18522"/>
    <x v="1041"/>
    <n v="0"/>
    <n v="18522"/>
    <n v="0"/>
    <n v="0"/>
    <n v="554"/>
  </r>
  <r>
    <x v="9"/>
    <s v="A1NJ-US-KL"/>
    <n v="-5"/>
    <x v="1042"/>
    <n v="-9"/>
    <n v="4"/>
    <n v="4"/>
    <n v="0"/>
    <n v="4"/>
  </r>
  <r>
    <x v="9"/>
    <s v="A1NJ-US-KL"/>
    <n v="12"/>
    <x v="1043"/>
    <n v="-22"/>
    <n v="33"/>
    <n v="104"/>
    <n v="0"/>
    <n v="318"/>
  </r>
  <r>
    <x v="9"/>
    <s v="A1NJ-US-KL"/>
    <n v="3"/>
    <x v="1044"/>
    <n v="-11"/>
    <n v="13"/>
    <n v="839"/>
    <n v="0"/>
    <n v="219"/>
  </r>
  <r>
    <x v="9"/>
    <s v="A1NJ-US-KL"/>
    <n v="0"/>
    <x v="1045"/>
    <n v="-2"/>
    <n v="1"/>
    <n v="0"/>
    <n v="0"/>
    <n v="0"/>
  </r>
  <r>
    <x v="9"/>
    <s v="A1NJ-US-KL"/>
    <n v="0"/>
    <x v="1046"/>
    <n v="-11"/>
    <n v="10"/>
    <n v="2"/>
    <n v="0"/>
    <n v="0"/>
  </r>
  <r>
    <x v="9"/>
    <s v="A1NJ-US-KL"/>
    <n v="587"/>
    <x v="1047"/>
    <n v="0"/>
    <n v="587"/>
    <n v="0"/>
    <n v="0"/>
    <n v="0"/>
  </r>
  <r>
    <x v="9"/>
    <s v="A1NJ-US-KL"/>
    <n v="1053"/>
    <x v="1048"/>
    <n v="0"/>
    <n v="1053"/>
    <n v="0"/>
    <n v="0"/>
    <n v="0"/>
  </r>
  <r>
    <x v="9"/>
    <s v="A1NJ-US-KL"/>
    <n v="672"/>
    <x v="1049"/>
    <n v="0"/>
    <n v="672"/>
    <n v="0"/>
    <n v="0"/>
    <n v="0"/>
  </r>
  <r>
    <x v="9"/>
    <s v="A1NJ-US-KL"/>
    <n v="1176"/>
    <x v="1050"/>
    <n v="0"/>
    <n v="1176"/>
    <n v="0"/>
    <n v="0"/>
    <n v="0"/>
  </r>
  <r>
    <x v="9"/>
    <s v="A1NJ-US-KL"/>
    <n v="530"/>
    <x v="1051"/>
    <n v="-9"/>
    <n v="539"/>
    <n v="1834"/>
    <n v="0"/>
    <n v="2091"/>
  </r>
  <r>
    <x v="9"/>
    <s v="A1NJ-US-KL"/>
    <n v="0"/>
    <x v="1052"/>
    <n v="-4"/>
    <n v="3"/>
    <n v="4"/>
    <n v="0"/>
    <n v="0"/>
  </r>
  <r>
    <x v="9"/>
    <s v="A1NJ-US-KL"/>
    <n v="0"/>
    <x v="1053"/>
    <n v="-3"/>
    <n v="2"/>
    <n v="2"/>
    <n v="0"/>
    <n v="0"/>
  </r>
  <r>
    <x v="9"/>
    <s v="A1NJ-US-KL"/>
    <n v="0"/>
    <x v="1054"/>
    <n v="-5"/>
    <n v="4"/>
    <n v="2"/>
    <n v="0"/>
    <n v="0"/>
  </r>
  <r>
    <x v="9"/>
    <s v="A1NJ-US-KL"/>
    <n v="0"/>
    <x v="1055"/>
    <n v="-4"/>
    <n v="3"/>
    <n v="2"/>
    <n v="0"/>
    <n v="0"/>
  </r>
  <r>
    <x v="9"/>
    <s v="A1NJ-US-KL"/>
    <n v="0"/>
    <x v="1056"/>
    <n v="-3"/>
    <n v="2"/>
    <n v="2"/>
    <n v="0"/>
    <n v="0"/>
  </r>
  <r>
    <x v="9"/>
    <s v="A1NJ-US-KL"/>
    <n v="554"/>
    <x v="1057"/>
    <n v="0"/>
    <n v="554"/>
    <n v="0"/>
    <n v="0"/>
    <n v="0"/>
  </r>
  <r>
    <x v="9"/>
    <s v="A1NJ-US-KL"/>
    <n v="5862"/>
    <x v="1058"/>
    <n v="0"/>
    <n v="5862"/>
    <n v="0"/>
    <n v="0"/>
    <n v="0"/>
  </r>
  <r>
    <x v="9"/>
    <s v="A1NJ-US-KL"/>
    <n v="423"/>
    <x v="1059"/>
    <n v="0"/>
    <n v="423"/>
    <n v="0"/>
    <n v="0"/>
    <n v="0"/>
  </r>
  <r>
    <x v="9"/>
    <s v="A1NJ-US-KL"/>
    <n v="105"/>
    <x v="1060"/>
    <n v="0"/>
    <n v="105"/>
    <n v="0"/>
    <n v="0"/>
    <n v="0"/>
  </r>
  <r>
    <x v="9"/>
    <s v="A1NJ-US-KL"/>
    <n v="0"/>
    <x v="1061"/>
    <n v="-7"/>
    <n v="6"/>
    <n v="5"/>
    <n v="0"/>
    <n v="0"/>
  </r>
  <r>
    <x v="9"/>
    <s v="A1NJ-US-KL"/>
    <n v="0"/>
    <x v="1062"/>
    <n v="-13"/>
    <n v="12"/>
    <n v="11"/>
    <n v="0"/>
    <n v="0"/>
  </r>
  <r>
    <x v="9"/>
    <s v="A1NJ-US-KL"/>
    <n v="7"/>
    <x v="1063"/>
    <n v="0"/>
    <n v="7"/>
    <n v="41"/>
    <n v="0"/>
    <n v="41"/>
  </r>
  <r>
    <x v="9"/>
    <s v="A1NJ-US-KL"/>
    <n v="34"/>
    <x v="1064"/>
    <n v="0"/>
    <n v="34"/>
    <n v="194"/>
    <n v="0"/>
    <n v="194"/>
  </r>
  <r>
    <x v="9"/>
    <s v="A1NJ-US-KL"/>
    <n v="2"/>
    <x v="1065"/>
    <n v="0"/>
    <n v="2"/>
    <n v="13"/>
    <n v="0"/>
    <n v="13"/>
  </r>
  <r>
    <x v="9"/>
    <s v="A1NJ-US-KL"/>
    <n v="211"/>
    <x v="1066"/>
    <n v="0"/>
    <n v="211"/>
    <n v="0"/>
    <n v="0"/>
    <n v="0"/>
  </r>
  <r>
    <x v="9"/>
    <s v="A1NJ-US-KL"/>
    <n v="211"/>
    <x v="1067"/>
    <n v="0"/>
    <n v="211"/>
    <n v="0"/>
    <n v="0"/>
    <n v="0"/>
  </r>
  <r>
    <x v="9"/>
    <s v="A1NJ-US-KL"/>
    <n v="317"/>
    <x v="1068"/>
    <n v="0"/>
    <n v="317"/>
    <n v="0"/>
    <n v="0"/>
    <n v="0"/>
  </r>
  <r>
    <x v="9"/>
    <s v="A1NJ-US-KL"/>
    <n v="211"/>
    <x v="1069"/>
    <n v="0"/>
    <n v="211"/>
    <n v="0"/>
    <n v="0"/>
    <n v="0"/>
  </r>
  <r>
    <x v="9"/>
    <s v="A1NJ-US-KL"/>
    <n v="317"/>
    <x v="1070"/>
    <n v="0"/>
    <n v="317"/>
    <n v="0"/>
    <n v="0"/>
    <n v="0"/>
  </r>
  <r>
    <x v="9"/>
    <s v="A1NJ-US-KL"/>
    <n v="211"/>
    <x v="1071"/>
    <n v="0"/>
    <n v="211"/>
    <n v="0"/>
    <n v="0"/>
    <n v="0"/>
  </r>
  <r>
    <x v="9"/>
    <s v="A1NJ-US-KL"/>
    <n v="317"/>
    <x v="1072"/>
    <n v="0"/>
    <n v="317"/>
    <n v="0"/>
    <n v="0"/>
    <n v="0"/>
  </r>
  <r>
    <x v="9"/>
    <s v="A1NJ-US-KL"/>
    <n v="211"/>
    <x v="1073"/>
    <n v="0"/>
    <n v="211"/>
    <n v="0"/>
    <n v="0"/>
    <n v="0"/>
  </r>
  <r>
    <x v="9"/>
    <s v="A1NJ-US-KL"/>
    <n v="211"/>
    <x v="1074"/>
    <n v="0"/>
    <n v="211"/>
    <n v="0"/>
    <n v="0"/>
    <n v="0"/>
  </r>
  <r>
    <x v="9"/>
    <s v="A1NJ-US-KL"/>
    <n v="211"/>
    <x v="1075"/>
    <n v="0"/>
    <n v="211"/>
    <n v="0"/>
    <n v="0"/>
    <n v="0"/>
  </r>
  <r>
    <x v="9"/>
    <s v="A1NJ-US-KL"/>
    <n v="317"/>
    <x v="1076"/>
    <n v="0"/>
    <n v="317"/>
    <n v="0"/>
    <n v="0"/>
    <n v="0"/>
  </r>
  <r>
    <x v="9"/>
    <s v="A1NJ-US-KL"/>
    <n v="50"/>
    <x v="1077"/>
    <n v="0"/>
    <n v="50"/>
    <n v="0"/>
    <n v="0"/>
    <n v="0"/>
  </r>
  <r>
    <x v="9"/>
    <s v="A1NJ-US-KL"/>
    <n v="211"/>
    <x v="1078"/>
    <n v="0"/>
    <n v="211"/>
    <n v="0"/>
    <n v="0"/>
    <n v="0"/>
  </r>
  <r>
    <x v="9"/>
    <s v="A1NJ-US-KL"/>
    <n v="211"/>
    <x v="1079"/>
    <n v="0"/>
    <n v="211"/>
    <n v="0"/>
    <n v="0"/>
    <n v="0"/>
  </r>
  <r>
    <x v="9"/>
    <s v="A1NJ-US-KL"/>
    <n v="317"/>
    <x v="1080"/>
    <n v="0"/>
    <n v="317"/>
    <n v="0"/>
    <n v="0"/>
    <n v="0"/>
  </r>
  <r>
    <x v="9"/>
    <s v="A1NJ-US-KL"/>
    <n v="211"/>
    <x v="1081"/>
    <n v="0"/>
    <n v="211"/>
    <n v="0"/>
    <n v="0"/>
    <n v="0"/>
  </r>
  <r>
    <x v="9"/>
    <s v="A1NJ-US-KL"/>
    <n v="317"/>
    <x v="1082"/>
    <n v="0"/>
    <n v="317"/>
    <n v="0"/>
    <n v="0"/>
    <n v="0"/>
  </r>
  <r>
    <x v="9"/>
    <s v="A1NJ-US-KL"/>
    <n v="211"/>
    <x v="1083"/>
    <n v="0"/>
    <n v="211"/>
    <n v="0"/>
    <n v="0"/>
    <n v="0"/>
  </r>
  <r>
    <x v="9"/>
    <s v="A1NJ-US-KL"/>
    <n v="317"/>
    <x v="1084"/>
    <n v="0"/>
    <n v="317"/>
    <n v="0"/>
    <n v="0"/>
    <n v="0"/>
  </r>
  <r>
    <x v="9"/>
    <s v="A1NJ-US-KL"/>
    <n v="211"/>
    <x v="1085"/>
    <n v="0"/>
    <n v="211"/>
    <n v="0"/>
    <n v="0"/>
    <n v="0"/>
  </r>
  <r>
    <x v="9"/>
    <s v="A1NJ-US-KL"/>
    <n v="211"/>
    <x v="1086"/>
    <n v="0"/>
    <n v="211"/>
    <n v="0"/>
    <n v="0"/>
    <n v="0"/>
  </r>
  <r>
    <x v="9"/>
    <s v="A1NJ-US-KL"/>
    <n v="211"/>
    <x v="1087"/>
    <n v="0"/>
    <n v="211"/>
    <n v="0"/>
    <n v="0"/>
    <n v="0"/>
  </r>
  <r>
    <x v="9"/>
    <s v="A1NJ-US-KL"/>
    <n v="317"/>
    <x v="1088"/>
    <n v="0"/>
    <n v="317"/>
    <n v="0"/>
    <n v="0"/>
    <n v="0"/>
  </r>
  <r>
    <x v="9"/>
    <s v="A1NJ-US-KL"/>
    <n v="50"/>
    <x v="1089"/>
    <n v="0"/>
    <n v="50"/>
    <n v="0"/>
    <n v="0"/>
    <n v="0"/>
  </r>
  <r>
    <x v="9"/>
    <s v="A1NJ-US-KL"/>
    <n v="1764"/>
    <x v="1090"/>
    <n v="67"/>
    <n v="1696"/>
    <n v="0"/>
    <n v="0"/>
    <n v="0"/>
  </r>
  <r>
    <x v="9"/>
    <s v="A1NJ-US-KL"/>
    <n v="0"/>
    <x v="1091"/>
    <n v="-7"/>
    <n v="6"/>
    <n v="11"/>
    <n v="0"/>
    <n v="1"/>
  </r>
  <r>
    <x v="9"/>
    <s v="A1NJ-US-KL"/>
    <n v="0"/>
    <x v="1092"/>
    <n v="-2"/>
    <n v="1"/>
    <n v="0"/>
    <n v="0"/>
    <n v="0"/>
  </r>
  <r>
    <x v="9"/>
    <s v="A1NJ-US-KL"/>
    <n v="132"/>
    <x v="1093"/>
    <n v="0"/>
    <n v="132"/>
    <n v="0"/>
    <n v="0"/>
    <n v="0"/>
  </r>
  <r>
    <x v="9"/>
    <s v="A1NJ-US-KL"/>
    <n v="300"/>
    <x v="1094"/>
    <n v="14"/>
    <n v="285"/>
    <n v="81"/>
    <n v="0"/>
    <n v="183"/>
  </r>
  <r>
    <x v="9"/>
    <s v="A1NJ-US-KL"/>
    <n v="52"/>
    <x v="1095"/>
    <n v="0"/>
    <n v="52"/>
    <n v="5"/>
    <n v="0"/>
    <n v="1"/>
  </r>
  <r>
    <x v="9"/>
    <s v="A1NJ-US-KL"/>
    <n v="31"/>
    <x v="1096"/>
    <n v="0"/>
    <n v="31"/>
    <n v="1"/>
    <n v="0"/>
    <n v="62"/>
  </r>
  <r>
    <x v="9"/>
    <s v="A1NJ-US-KL"/>
    <n v="47"/>
    <x v="1097"/>
    <n v="45"/>
    <n v="2"/>
    <n v="103"/>
    <n v="0"/>
    <n v="285"/>
  </r>
  <r>
    <x v="9"/>
    <s v="A1NJ-US-KL"/>
    <n v="34"/>
    <x v="1098"/>
    <n v="0"/>
    <n v="34"/>
    <n v="12"/>
    <n v="0"/>
    <n v="18"/>
  </r>
  <r>
    <x v="9"/>
    <s v="A1NJ-US-KL"/>
    <n v="182"/>
    <x v="1093"/>
    <n v="0"/>
    <n v="182"/>
    <n v="0"/>
    <n v="0"/>
    <n v="4"/>
  </r>
  <r>
    <x v="9"/>
    <s v="A1NJ-US-KL"/>
    <n v="20"/>
    <x v="1094"/>
    <n v="0"/>
    <n v="20"/>
    <n v="83"/>
    <n v="0"/>
    <n v="385"/>
  </r>
  <r>
    <x v="9"/>
    <s v="A1NJ-US-KL"/>
    <n v="8"/>
    <x v="1096"/>
    <n v="0"/>
    <n v="8"/>
    <n v="22"/>
    <n v="0"/>
    <n v="93"/>
  </r>
  <r>
    <x v="9"/>
    <s v="A1NJ-US-KL"/>
    <n v="24"/>
    <x v="1097"/>
    <n v="18"/>
    <n v="6"/>
    <n v="155"/>
    <n v="0"/>
    <n v="261"/>
  </r>
  <r>
    <x v="9"/>
    <s v="A1NJ-US-KL"/>
    <n v="4"/>
    <x v="1098"/>
    <n v="0"/>
    <n v="4"/>
    <n v="10"/>
    <n v="0"/>
    <n v="146"/>
  </r>
  <r>
    <x v="9"/>
    <s v="A1NJ-US-KL"/>
    <n v="64"/>
    <x v="1099"/>
    <n v="0"/>
    <n v="64"/>
    <n v="0"/>
    <n v="0"/>
    <n v="0"/>
  </r>
  <r>
    <x v="9"/>
    <s v="A1NJ-US-KL"/>
    <n v="16"/>
    <x v="1100"/>
    <n v="0"/>
    <n v="16"/>
    <n v="16"/>
    <n v="0"/>
    <n v="37"/>
  </r>
  <r>
    <x v="9"/>
    <s v="A1NJ-US-KL"/>
    <n v="43"/>
    <x v="1101"/>
    <n v="0"/>
    <n v="43"/>
    <n v="140"/>
    <n v="0"/>
    <n v="37"/>
  </r>
  <r>
    <x v="9"/>
    <s v="A1NJ-US-KL"/>
    <n v="0"/>
    <x v="1102"/>
    <n v="-2"/>
    <n v="1"/>
    <n v="15"/>
    <n v="0"/>
    <n v="32"/>
  </r>
  <r>
    <x v="9"/>
    <s v="A1NJ-US-KL"/>
    <n v="68"/>
    <x v="1103"/>
    <n v="18"/>
    <n v="50"/>
    <n v="94"/>
    <n v="0"/>
    <n v="301"/>
  </r>
  <r>
    <x v="9"/>
    <s v="A1NJ-US-KL"/>
    <n v="40"/>
    <x v="1104"/>
    <n v="0"/>
    <n v="40"/>
    <n v="30"/>
    <n v="0"/>
    <n v="37"/>
  </r>
  <r>
    <x v="9"/>
    <s v="A1NJ-US-KL"/>
    <n v="236"/>
    <x v="1105"/>
    <n v="0"/>
    <n v="236"/>
    <n v="0"/>
    <n v="0"/>
    <n v="0"/>
  </r>
  <r>
    <x v="9"/>
    <s v="A1NJ-US-KL"/>
    <n v="65"/>
    <x v="1106"/>
    <n v="0"/>
    <n v="65"/>
    <n v="34"/>
    <n v="0"/>
    <n v="160"/>
  </r>
  <r>
    <x v="9"/>
    <s v="A1NJ-US-KL"/>
    <n v="6"/>
    <x v="1107"/>
    <n v="-8"/>
    <n v="13"/>
    <n v="7"/>
    <n v="0"/>
    <n v="9"/>
  </r>
  <r>
    <x v="9"/>
    <s v="A1NJ-US-KL"/>
    <n v="7"/>
    <x v="1108"/>
    <n v="6"/>
    <n v="1"/>
    <n v="88"/>
    <n v="0"/>
    <n v="244"/>
  </r>
  <r>
    <x v="9"/>
    <s v="A1NJ-US-KL"/>
    <n v="24"/>
    <x v="1109"/>
    <n v="0"/>
    <n v="24"/>
    <n v="41"/>
    <n v="0"/>
    <n v="44"/>
  </r>
  <r>
    <x v="9"/>
    <s v="A1NJ-US-KL"/>
    <n v="36"/>
    <x v="1110"/>
    <n v="0"/>
    <n v="36"/>
    <n v="0"/>
    <n v="0"/>
    <n v="0"/>
  </r>
  <r>
    <x v="9"/>
    <s v="A1NJ-US-KL"/>
    <n v="105"/>
    <x v="1111"/>
    <n v="0"/>
    <n v="105"/>
    <n v="15"/>
    <n v="0"/>
    <n v="286"/>
  </r>
  <r>
    <x v="9"/>
    <s v="A1NJ-US-KL"/>
    <n v="41"/>
    <x v="1112"/>
    <n v="0"/>
    <n v="41"/>
    <n v="3"/>
    <n v="0"/>
    <n v="22"/>
  </r>
  <r>
    <x v="9"/>
    <s v="A1NJ-US-KL"/>
    <n v="164"/>
    <x v="1113"/>
    <n v="4"/>
    <n v="159"/>
    <n v="6"/>
    <n v="0"/>
    <n v="58"/>
  </r>
  <r>
    <x v="9"/>
    <s v="A1NJ-US-KL"/>
    <n v="20"/>
    <x v="1114"/>
    <n v="0"/>
    <n v="20"/>
    <n v="0"/>
    <n v="0"/>
    <n v="0"/>
  </r>
  <r>
    <x v="9"/>
    <s v="A1NJ-US-KL"/>
    <n v="227"/>
    <x v="1115"/>
    <n v="0"/>
    <n v="227"/>
    <n v="0"/>
    <n v="0"/>
    <n v="0"/>
  </r>
  <r>
    <x v="9"/>
    <s v="A1NJ-US-KL"/>
    <n v="88"/>
    <x v="1116"/>
    <n v="73"/>
    <n v="15"/>
    <n v="158"/>
    <n v="0"/>
    <n v="325"/>
  </r>
  <r>
    <x v="9"/>
    <s v="A1NJ-US-KL"/>
    <n v="9"/>
    <x v="1117"/>
    <n v="0"/>
    <n v="9"/>
    <n v="10"/>
    <n v="0"/>
    <n v="44"/>
  </r>
  <r>
    <x v="9"/>
    <s v="A1NJ-US-KL"/>
    <n v="79"/>
    <x v="1118"/>
    <n v="21"/>
    <n v="58"/>
    <n v="108"/>
    <n v="0"/>
    <n v="240"/>
  </r>
  <r>
    <x v="9"/>
    <s v="A1NJ-US-KL"/>
    <n v="18"/>
    <x v="1119"/>
    <n v="0"/>
    <n v="18"/>
    <n v="0"/>
    <n v="0"/>
    <n v="7"/>
  </r>
  <r>
    <x v="9"/>
    <s v="A1NJ-US-KL"/>
    <n v="14"/>
    <x v="1120"/>
    <n v="0"/>
    <n v="14"/>
    <n v="38"/>
    <n v="0"/>
    <n v="40"/>
  </r>
  <r>
    <x v="9"/>
    <s v="A1NJ-US-KL"/>
    <n v="48"/>
    <x v="1121"/>
    <n v="0"/>
    <n v="48"/>
    <n v="4"/>
    <n v="0"/>
    <n v="31"/>
  </r>
  <r>
    <x v="9"/>
    <s v="A1NJ-US-KL"/>
    <n v="15"/>
    <x v="1122"/>
    <n v="0"/>
    <n v="15"/>
    <n v="10"/>
    <n v="0"/>
    <n v="25"/>
  </r>
  <r>
    <x v="9"/>
    <s v="A1NJ-US-KL"/>
    <n v="9"/>
    <x v="1123"/>
    <n v="0"/>
    <n v="9"/>
    <n v="43"/>
    <n v="0"/>
    <n v="52"/>
  </r>
  <r>
    <x v="9"/>
    <s v="A1NJ-US-KL"/>
    <n v="603"/>
    <x v="1124"/>
    <n v="-4"/>
    <n v="606"/>
    <n v="325"/>
    <n v="0"/>
    <n v="242"/>
  </r>
  <r>
    <x v="9"/>
    <s v="A1NJ-US-KL"/>
    <n v="697"/>
    <x v="1125"/>
    <n v="-6"/>
    <n v="703"/>
    <n v="30"/>
    <n v="0"/>
    <n v="238"/>
  </r>
  <r>
    <x v="9"/>
    <s v="A1NJ-US-KL"/>
    <n v="434"/>
    <x v="1126"/>
    <n v="0"/>
    <n v="434"/>
    <n v="33"/>
    <n v="0"/>
    <n v="65"/>
  </r>
  <r>
    <x v="9"/>
    <s v="A1NJ-US-KL"/>
    <n v="133"/>
    <x v="1127"/>
    <n v="0"/>
    <n v="133"/>
    <n v="18"/>
    <n v="0"/>
    <n v="54"/>
  </r>
  <r>
    <x v="9"/>
    <s v="A1NJ-US-KL"/>
    <n v="154"/>
    <x v="1128"/>
    <n v="61"/>
    <n v="93"/>
    <n v="606"/>
    <n v="0"/>
    <n v="984"/>
  </r>
  <r>
    <x v="9"/>
    <s v="A1NJ-US-KL"/>
    <n v="312"/>
    <x v="1129"/>
    <n v="0"/>
    <n v="312"/>
    <n v="0"/>
    <n v="0"/>
    <n v="469"/>
  </r>
  <r>
    <x v="9"/>
    <s v="A1NJ-US-KL"/>
    <n v="781"/>
    <x v="1130"/>
    <n v="0"/>
    <n v="781"/>
    <n v="0"/>
    <n v="0"/>
    <n v="0"/>
  </r>
  <r>
    <x v="9"/>
    <s v="A1NJ-US-KL"/>
    <n v="707"/>
    <x v="1131"/>
    <n v="0"/>
    <n v="707"/>
    <n v="0"/>
    <n v="0"/>
    <n v="0"/>
  </r>
  <r>
    <x v="9"/>
    <s v="A1NJ-US-KL"/>
    <n v="1138"/>
    <x v="1132"/>
    <n v="6"/>
    <n v="1132"/>
    <n v="483"/>
    <n v="0"/>
    <n v="762"/>
  </r>
  <r>
    <x v="9"/>
    <s v="A1NJ-US-KL"/>
    <n v="507"/>
    <x v="1133"/>
    <n v="0"/>
    <n v="507"/>
    <n v="477"/>
    <n v="0"/>
    <n v="863"/>
  </r>
  <r>
    <x v="9"/>
    <s v="A1NJ-US-KL"/>
    <n v="548"/>
    <x v="1134"/>
    <n v="0"/>
    <n v="548"/>
    <n v="27"/>
    <n v="0"/>
    <n v="70"/>
  </r>
  <r>
    <x v="9"/>
    <s v="A1NJ-US-KL"/>
    <n v="1148"/>
    <x v="1135"/>
    <n v="-70"/>
    <n v="1218"/>
    <n v="139"/>
    <n v="0"/>
    <n v="1609"/>
  </r>
  <r>
    <x v="9"/>
    <s v="A1NJ-US-KL"/>
    <n v="20"/>
    <x v="1136"/>
    <n v="0"/>
    <n v="20"/>
    <n v="0"/>
    <n v="0"/>
    <n v="0"/>
  </r>
  <r>
    <x v="9"/>
    <s v="A1NJ-US-KL"/>
    <n v="304"/>
    <x v="1137"/>
    <n v="0"/>
    <n v="304"/>
    <n v="0"/>
    <n v="0"/>
    <n v="607"/>
  </r>
  <r>
    <x v="9"/>
    <s v="A1NJ-US-KL"/>
    <n v="191"/>
    <x v="1138"/>
    <n v="0"/>
    <n v="191"/>
    <n v="0"/>
    <n v="0"/>
    <n v="0"/>
  </r>
  <r>
    <x v="9"/>
    <s v="A1NJ-US-KL"/>
    <n v="221"/>
    <x v="1139"/>
    <n v="0"/>
    <n v="221"/>
    <n v="0"/>
    <n v="0"/>
    <n v="0"/>
  </r>
  <r>
    <x v="9"/>
    <s v="A1NJ-US-KL"/>
    <n v="100"/>
    <x v="1140"/>
    <n v="0"/>
    <n v="100"/>
    <n v="0"/>
    <n v="0"/>
    <n v="0"/>
  </r>
  <r>
    <x v="9"/>
    <s v="A1NJ-US-KL"/>
    <n v="117"/>
    <x v="1141"/>
    <n v="0"/>
    <n v="117"/>
    <n v="0"/>
    <n v="0"/>
    <n v="0"/>
  </r>
  <r>
    <x v="9"/>
    <s v="A1NJ-US-KL"/>
    <n v="6"/>
    <x v="1142"/>
    <n v="0"/>
    <n v="6"/>
    <n v="0"/>
    <n v="0"/>
    <n v="127"/>
  </r>
  <r>
    <x v="9"/>
    <s v="A1NJ-US-KL"/>
    <n v="36"/>
    <x v="1143"/>
    <n v="0"/>
    <n v="36"/>
    <n v="0"/>
    <n v="0"/>
    <n v="369"/>
  </r>
  <r>
    <x v="9"/>
    <s v="A1NJ-US-KL"/>
    <n v="819"/>
    <x v="1144"/>
    <n v="614"/>
    <n v="205"/>
    <n v="1373"/>
    <n v="0"/>
    <n v="796"/>
  </r>
  <r>
    <x v="9"/>
    <s v="A1NJ-US-KL"/>
    <n v="825"/>
    <x v="1145"/>
    <n v="0"/>
    <n v="825"/>
    <n v="198"/>
    <n v="0"/>
    <n v="1648"/>
  </r>
  <r>
    <x v="9"/>
    <s v="A1NJ-US-KL"/>
    <n v="400"/>
    <x v="1146"/>
    <n v="0"/>
    <n v="400"/>
    <n v="0"/>
    <n v="0"/>
    <n v="0"/>
  </r>
  <r>
    <x v="9"/>
    <s v="A1NJ-US-KL"/>
    <n v="735"/>
    <x v="1147"/>
    <n v="0"/>
    <n v="735"/>
    <n v="9"/>
    <n v="0"/>
    <n v="9"/>
  </r>
  <r>
    <x v="9"/>
    <s v="A1NJ-US-KL"/>
    <n v="338"/>
    <x v="1148"/>
    <n v="23"/>
    <n v="314"/>
    <n v="23"/>
    <n v="0"/>
    <n v="0"/>
  </r>
  <r>
    <x v="9"/>
    <s v="A1NJ-US-KL"/>
    <n v="650"/>
    <x v="1149"/>
    <n v="0"/>
    <n v="650"/>
    <n v="22"/>
    <n v="0"/>
    <n v="415"/>
  </r>
  <r>
    <x v="9"/>
    <s v="A1NJ-US-KL"/>
    <n v="1046"/>
    <x v="1150"/>
    <n v="0"/>
    <n v="1046"/>
    <n v="0"/>
    <n v="0"/>
    <n v="0"/>
  </r>
  <r>
    <x v="9"/>
    <s v="A1NJ-US-KL"/>
    <n v="1437"/>
    <x v="1151"/>
    <n v="-20"/>
    <n v="1456"/>
    <n v="119"/>
    <n v="0"/>
    <n v="47"/>
  </r>
  <r>
    <x v="9"/>
    <s v="A1NJ-US-KL"/>
    <n v="266"/>
    <x v="1152"/>
    <n v="0"/>
    <n v="266"/>
    <n v="0"/>
    <n v="0"/>
    <n v="0"/>
  </r>
  <r>
    <x v="9"/>
    <s v="A1NJ-US-KL"/>
    <n v="124"/>
    <x v="1153"/>
    <n v="0"/>
    <n v="124"/>
    <n v="19"/>
    <n v="0"/>
    <n v="860"/>
  </r>
  <r>
    <x v="9"/>
    <s v="A1NJ-US-KL"/>
    <n v="163"/>
    <x v="1154"/>
    <n v="2"/>
    <n v="161"/>
    <n v="0"/>
    <n v="0"/>
    <n v="0"/>
  </r>
  <r>
    <x v="9"/>
    <s v="A1NJ-US-KL"/>
    <n v="644"/>
    <x v="1155"/>
    <n v="0"/>
    <n v="644"/>
    <n v="0"/>
    <n v="0"/>
    <n v="83"/>
  </r>
  <r>
    <x v="9"/>
    <s v="A1NJ-US-KL"/>
    <n v="785"/>
    <x v="1156"/>
    <n v="0"/>
    <n v="785"/>
    <n v="336"/>
    <n v="0"/>
    <n v="336"/>
  </r>
  <r>
    <x v="9"/>
    <s v="A1NJ-US-KL"/>
    <n v="476"/>
    <x v="1157"/>
    <n v="0"/>
    <n v="476"/>
    <n v="0"/>
    <n v="0"/>
    <n v="0"/>
  </r>
  <r>
    <x v="9"/>
    <s v="A1NJ-US-KL"/>
    <n v="96"/>
    <x v="1158"/>
    <n v="0"/>
    <n v="96"/>
    <n v="0"/>
    <n v="0"/>
    <n v="0"/>
  </r>
  <r>
    <x v="9"/>
    <s v="A1NJ-US-KL"/>
    <n v="260"/>
    <x v="1159"/>
    <n v="0"/>
    <n v="260"/>
    <n v="0"/>
    <n v="0"/>
    <n v="192"/>
  </r>
  <r>
    <x v="9"/>
    <s v="A1NJ-US-KL"/>
    <n v="284"/>
    <x v="1160"/>
    <n v="0"/>
    <n v="284"/>
    <n v="0"/>
    <n v="0"/>
    <n v="0"/>
  </r>
  <r>
    <x v="9"/>
    <s v="A1NJ-US-KL"/>
    <n v="130"/>
    <x v="1161"/>
    <n v="0"/>
    <n v="130"/>
    <n v="0"/>
    <n v="0"/>
    <n v="0"/>
  </r>
  <r>
    <x v="9"/>
    <s v="A1NJ-US-KL"/>
    <n v="21"/>
    <x v="1162"/>
    <n v="0"/>
    <n v="21"/>
    <n v="0"/>
    <n v="0"/>
    <n v="4"/>
  </r>
  <r>
    <x v="9"/>
    <s v="A1NJ-US-KL"/>
    <n v="53"/>
    <x v="1163"/>
    <n v="0"/>
    <n v="53"/>
    <n v="181"/>
    <n v="0"/>
    <n v="196"/>
  </r>
  <r>
    <x v="9"/>
    <s v="A1NJ-US-KL"/>
    <n v="143"/>
    <x v="1164"/>
    <n v="1"/>
    <n v="142"/>
    <n v="12"/>
    <n v="0"/>
    <n v="63"/>
  </r>
  <r>
    <x v="9"/>
    <s v="A1NJ-US-KL"/>
    <n v="157"/>
    <x v="1165"/>
    <n v="0"/>
    <n v="157"/>
    <n v="0"/>
    <n v="0"/>
    <n v="0"/>
  </r>
  <r>
    <x v="9"/>
    <s v="A1NJ-US-KL"/>
    <n v="127"/>
    <x v="1166"/>
    <n v="0"/>
    <n v="127"/>
    <n v="0"/>
    <n v="0"/>
    <n v="0"/>
  </r>
  <r>
    <x v="9"/>
    <s v="A1NJ-US-KL"/>
    <n v="21"/>
    <x v="1167"/>
    <n v="0"/>
    <n v="21"/>
    <n v="0"/>
    <n v="0"/>
    <n v="0"/>
  </r>
  <r>
    <x v="9"/>
    <s v="A1NJ-US-KL"/>
    <n v="761"/>
    <x v="1168"/>
    <n v="582"/>
    <n v="179"/>
    <n v="582"/>
    <n v="0"/>
    <n v="853"/>
  </r>
  <r>
    <x v="9"/>
    <s v="A1NJ-US-KL"/>
    <n v="31"/>
    <x v="1169"/>
    <n v="0"/>
    <n v="31"/>
    <n v="0"/>
    <n v="0"/>
    <n v="0"/>
  </r>
  <r>
    <x v="9"/>
    <s v="A1NJ-US-KL"/>
    <n v="42"/>
    <x v="1170"/>
    <n v="0"/>
    <n v="42"/>
    <n v="0"/>
    <n v="0"/>
    <n v="0"/>
  </r>
  <r>
    <x v="9"/>
    <s v="A1NJ-US-KL"/>
    <n v="142"/>
    <x v="1171"/>
    <n v="0"/>
    <n v="142"/>
    <n v="1"/>
    <n v="0"/>
    <n v="32"/>
  </r>
  <r>
    <x v="9"/>
    <s v="A1NJ-US-KL"/>
    <n v="127"/>
    <x v="1172"/>
    <n v="0"/>
    <n v="127"/>
    <n v="0"/>
    <n v="0"/>
    <n v="30"/>
  </r>
  <r>
    <x v="9"/>
    <s v="A1NJ-US-KL"/>
    <n v="149"/>
    <x v="1173"/>
    <n v="0"/>
    <n v="149"/>
    <n v="0"/>
    <n v="0"/>
    <n v="32"/>
  </r>
  <r>
    <x v="9"/>
    <s v="A1NJ-US-KL"/>
    <n v="86"/>
    <x v="1174"/>
    <n v="0"/>
    <n v="86"/>
    <n v="0"/>
    <n v="0"/>
    <n v="7"/>
  </r>
  <r>
    <x v="9"/>
    <s v="A1NJ-US-KL"/>
    <n v="158"/>
    <x v="1175"/>
    <n v="1"/>
    <n v="157"/>
    <n v="1038"/>
    <n v="0"/>
    <n v="1015"/>
  </r>
  <r>
    <x v="9"/>
    <s v="A1NJ-US-KL"/>
    <n v="61"/>
    <x v="1176"/>
    <n v="0"/>
    <n v="61"/>
    <n v="0"/>
    <n v="0"/>
    <n v="0"/>
  </r>
  <r>
    <x v="9"/>
    <s v="A1NJ-US-KL"/>
    <n v="1083"/>
    <x v="1177"/>
    <n v="0"/>
    <n v="1083"/>
    <n v="0"/>
    <n v="0"/>
    <n v="0"/>
  </r>
  <r>
    <x v="9"/>
    <s v="A1NJ-US-KL"/>
    <n v="42"/>
    <x v="1178"/>
    <n v="0"/>
    <n v="42"/>
    <n v="0"/>
    <n v="0"/>
    <n v="0"/>
  </r>
  <r>
    <x v="9"/>
    <s v="A1NJ-US-KL"/>
    <n v="828"/>
    <x v="1179"/>
    <n v="0"/>
    <n v="828"/>
    <n v="4"/>
    <n v="0"/>
    <n v="2"/>
  </r>
  <r>
    <x v="9"/>
    <s v="A1NJ-US-KL"/>
    <n v="28"/>
    <x v="1180"/>
    <n v="-30"/>
    <n v="58"/>
    <n v="28"/>
    <n v="0"/>
    <n v="55"/>
  </r>
  <r>
    <x v="9"/>
    <s v="A1NJ-US-KL"/>
    <n v="400"/>
    <x v="1181"/>
    <n v="0"/>
    <n v="400"/>
    <n v="0"/>
    <n v="0"/>
    <n v="0"/>
  </r>
  <r>
    <x v="9"/>
    <s v="A1NJ-US-KL"/>
    <n v="21"/>
    <x v="1182"/>
    <n v="0"/>
    <n v="21"/>
    <n v="0"/>
    <n v="0"/>
    <n v="0"/>
  </r>
  <r>
    <x v="9"/>
    <s v="A1NJ-US-KL"/>
    <n v="33"/>
    <x v="1183"/>
    <n v="0"/>
    <n v="33"/>
    <n v="16"/>
    <n v="0"/>
    <n v="0"/>
  </r>
  <r>
    <x v="9"/>
    <s v="A1NJ-US-KL"/>
    <n v="127"/>
    <x v="1184"/>
    <n v="0"/>
    <n v="127"/>
    <n v="0"/>
    <n v="0"/>
    <n v="0"/>
  </r>
  <r>
    <x v="9"/>
    <s v="A1NJ-US-KL"/>
    <n v="173"/>
    <x v="1185"/>
    <n v="0"/>
    <n v="173"/>
    <n v="0"/>
    <n v="0"/>
    <n v="16"/>
  </r>
  <r>
    <x v="9"/>
    <s v="A1NJ-US-KL"/>
    <n v="127"/>
    <x v="1186"/>
    <n v="0"/>
    <n v="127"/>
    <n v="0"/>
    <n v="0"/>
    <n v="0"/>
  </r>
  <r>
    <x v="9"/>
    <s v="A1NJ-US-KL"/>
    <n v="199"/>
    <x v="1187"/>
    <n v="0"/>
    <n v="199"/>
    <n v="0"/>
    <n v="0"/>
    <n v="0"/>
  </r>
  <r>
    <x v="9"/>
    <s v="A1NJ-US-KL"/>
    <n v="57"/>
    <x v="1188"/>
    <n v="0"/>
    <n v="57"/>
    <n v="0"/>
    <n v="0"/>
    <n v="1"/>
  </r>
  <r>
    <x v="9"/>
    <s v="A1NJ-US-KL"/>
    <n v="222"/>
    <x v="1189"/>
    <n v="0"/>
    <n v="222"/>
    <n v="0"/>
    <n v="0"/>
    <n v="0"/>
  </r>
  <r>
    <x v="9"/>
    <s v="A1NJ-US-KL"/>
    <n v="151"/>
    <x v="1190"/>
    <n v="0"/>
    <n v="151"/>
    <n v="0"/>
    <n v="0"/>
    <n v="2"/>
  </r>
  <r>
    <x v="9"/>
    <s v="A1NJ-US-KL"/>
    <n v="52"/>
    <x v="1191"/>
    <n v="0"/>
    <n v="52"/>
    <n v="0"/>
    <n v="0"/>
    <n v="0"/>
  </r>
  <r>
    <x v="9"/>
    <s v="A1NJ-US-KL"/>
    <n v="184"/>
    <x v="1192"/>
    <n v="0"/>
    <n v="184"/>
    <n v="0"/>
    <n v="0"/>
    <n v="2"/>
  </r>
  <r>
    <x v="9"/>
    <s v="A1NJ-US-KL"/>
    <n v="40"/>
    <x v="1193"/>
    <n v="0"/>
    <n v="40"/>
    <n v="0"/>
    <n v="0"/>
    <n v="0"/>
  </r>
  <r>
    <x v="9"/>
    <s v="A1NJ-US-KL"/>
    <n v="58"/>
    <x v="1194"/>
    <n v="0"/>
    <n v="58"/>
    <n v="0"/>
    <n v="0"/>
    <n v="2"/>
  </r>
  <r>
    <x v="9"/>
    <s v="A1NJ-US-KL"/>
    <n v="52"/>
    <x v="1195"/>
    <n v="0"/>
    <n v="52"/>
    <n v="0"/>
    <n v="0"/>
    <n v="0"/>
  </r>
  <r>
    <x v="9"/>
    <s v="A1NJ-US-KL"/>
    <n v="84"/>
    <x v="1196"/>
    <n v="0"/>
    <n v="84"/>
    <n v="0"/>
    <n v="0"/>
    <n v="2"/>
  </r>
  <r>
    <x v="9"/>
    <s v="A1NJ-US-KL"/>
    <n v="41"/>
    <x v="1197"/>
    <n v="0"/>
    <n v="41"/>
    <n v="0"/>
    <n v="0"/>
    <n v="0"/>
  </r>
  <r>
    <x v="9"/>
    <s v="A1NJ-US-KL"/>
    <n v="101"/>
    <x v="1198"/>
    <n v="0"/>
    <n v="101"/>
    <n v="0"/>
    <n v="0"/>
    <n v="0"/>
  </r>
  <r>
    <x v="9"/>
    <s v="A1NJ-US-KL"/>
    <n v="148"/>
    <x v="1199"/>
    <n v="0"/>
    <n v="148"/>
    <n v="0"/>
    <n v="0"/>
    <n v="0"/>
  </r>
  <r>
    <x v="9"/>
    <s v="A1NJ-US-KL"/>
    <n v="127"/>
    <x v="1200"/>
    <n v="0"/>
    <n v="127"/>
    <n v="0"/>
    <n v="0"/>
    <n v="0"/>
  </r>
  <r>
    <x v="9"/>
    <s v="A1NJ-US-KL"/>
    <n v="121"/>
    <x v="1201"/>
    <n v="0"/>
    <n v="121"/>
    <n v="0"/>
    <n v="0"/>
    <n v="0"/>
  </r>
  <r>
    <x v="9"/>
    <s v="A1NJ-US-KL"/>
    <n v="142"/>
    <x v="1202"/>
    <n v="0"/>
    <n v="142"/>
    <n v="0"/>
    <n v="0"/>
    <n v="0"/>
  </r>
  <r>
    <x v="9"/>
    <s v="A1NJ-US-KL"/>
    <n v="121"/>
    <x v="1203"/>
    <n v="0"/>
    <n v="121"/>
    <n v="0"/>
    <n v="0"/>
    <n v="0"/>
  </r>
  <r>
    <x v="9"/>
    <s v="A1NJ-US-KL"/>
    <n v="121"/>
    <x v="1204"/>
    <n v="0"/>
    <n v="121"/>
    <n v="0"/>
    <n v="0"/>
    <n v="0"/>
  </r>
  <r>
    <x v="9"/>
    <s v="A1NJ-US-KL"/>
    <n v="127"/>
    <x v="1205"/>
    <n v="0"/>
    <n v="127"/>
    <n v="0"/>
    <n v="0"/>
    <n v="2"/>
  </r>
  <r>
    <x v="9"/>
    <s v="A1NJ-US-KL"/>
    <n v="3"/>
    <x v="1206"/>
    <n v="0"/>
    <n v="3"/>
    <n v="0"/>
    <n v="0"/>
    <n v="2"/>
  </r>
  <r>
    <x v="9"/>
    <s v="A1NJ-US-KL"/>
    <n v="267"/>
    <x v="1207"/>
    <n v="0"/>
    <n v="267"/>
    <n v="0"/>
    <n v="0"/>
    <n v="2"/>
  </r>
  <r>
    <x v="9"/>
    <s v="A1NJ-US-KL"/>
    <n v="80"/>
    <x v="1208"/>
    <n v="0"/>
    <n v="80"/>
    <n v="0"/>
    <n v="0"/>
    <n v="2"/>
  </r>
  <r>
    <x v="9"/>
    <s v="A1NJ-US-KL"/>
    <n v="95"/>
    <x v="1209"/>
    <n v="0"/>
    <n v="95"/>
    <n v="0"/>
    <n v="0"/>
    <n v="0"/>
  </r>
  <r>
    <x v="9"/>
    <s v="A1NJ-US-KL"/>
    <n v="95"/>
    <x v="1210"/>
    <n v="0"/>
    <n v="95"/>
    <n v="0"/>
    <n v="0"/>
    <n v="0"/>
  </r>
  <r>
    <x v="9"/>
    <s v="A1NJ-US-KL"/>
    <n v="95"/>
    <x v="1211"/>
    <n v="0"/>
    <n v="95"/>
    <n v="0"/>
    <n v="0"/>
    <n v="0"/>
  </r>
  <r>
    <x v="9"/>
    <s v="A1NJ-US-KL"/>
    <n v="95"/>
    <x v="1212"/>
    <n v="0"/>
    <n v="95"/>
    <n v="0"/>
    <n v="0"/>
    <n v="0"/>
  </r>
  <r>
    <x v="9"/>
    <s v="A1NJ-US-KL"/>
    <n v="95"/>
    <x v="1213"/>
    <n v="0"/>
    <n v="95"/>
    <n v="0"/>
    <n v="0"/>
    <n v="0"/>
  </r>
  <r>
    <x v="9"/>
    <s v="A1NJ-US-KL"/>
    <n v="95"/>
    <x v="1214"/>
    <n v="0"/>
    <n v="95"/>
    <n v="0"/>
    <n v="0"/>
    <n v="0"/>
  </r>
  <r>
    <x v="9"/>
    <s v="A1NJ-US-KL"/>
    <n v="120"/>
    <x v="1215"/>
    <n v="-146"/>
    <n v="265"/>
    <n v="110"/>
    <n v="0"/>
    <n v="0"/>
  </r>
  <r>
    <x v="9"/>
    <s v="A1NJ-US-KL"/>
    <n v="127"/>
    <x v="1216"/>
    <n v="0"/>
    <n v="127"/>
    <n v="0"/>
    <n v="0"/>
    <n v="0"/>
  </r>
  <r>
    <x v="9"/>
    <s v="A1NJ-US-KL"/>
    <n v="85"/>
    <x v="1217"/>
    <n v="0"/>
    <n v="85"/>
    <n v="0"/>
    <n v="0"/>
    <n v="0"/>
  </r>
  <r>
    <x v="9"/>
    <s v="A1NJ-US-KL"/>
    <n v="95"/>
    <x v="1218"/>
    <n v="0"/>
    <n v="95"/>
    <n v="0"/>
    <n v="0"/>
    <n v="0"/>
  </r>
  <r>
    <x v="9"/>
    <s v="A1NJ-US-KL"/>
    <n v="506"/>
    <x v="1219"/>
    <n v="0"/>
    <n v="506"/>
    <n v="2"/>
    <n v="0"/>
    <n v="2"/>
  </r>
  <r>
    <x v="9"/>
    <s v="A1NJ-US-KL"/>
    <n v="104"/>
    <x v="1220"/>
    <n v="0"/>
    <n v="104"/>
    <n v="0"/>
    <n v="0"/>
    <n v="0"/>
  </r>
  <r>
    <x v="9"/>
    <s v="A1NJ-US-KL"/>
    <n v="63"/>
    <x v="1221"/>
    <n v="0"/>
    <n v="63"/>
    <n v="0"/>
    <n v="0"/>
    <n v="0"/>
  </r>
  <r>
    <x v="9"/>
    <s v="A1NJ-US-KL"/>
    <n v="158"/>
    <x v="1222"/>
    <n v="0"/>
    <n v="158"/>
    <n v="0"/>
    <n v="0"/>
    <n v="0"/>
  </r>
  <r>
    <x v="9"/>
    <s v="A1NJ-US-KL"/>
    <n v="95"/>
    <x v="1223"/>
    <n v="0"/>
    <n v="95"/>
    <n v="0"/>
    <n v="0"/>
    <n v="0"/>
  </r>
  <r>
    <x v="9"/>
    <s v="A1NJ-US-KL"/>
    <n v="69"/>
    <x v="1224"/>
    <n v="0"/>
    <n v="69"/>
    <n v="0"/>
    <n v="0"/>
    <n v="0"/>
  </r>
  <r>
    <x v="9"/>
    <s v="A1NJ-US-KL"/>
    <n v="95"/>
    <x v="1225"/>
    <n v="0"/>
    <n v="95"/>
    <n v="0"/>
    <n v="0"/>
    <n v="0"/>
  </r>
  <r>
    <x v="9"/>
    <s v="A1NJ-US-KL"/>
    <n v="95"/>
    <x v="1226"/>
    <n v="0"/>
    <n v="95"/>
    <n v="0"/>
    <n v="0"/>
    <n v="0"/>
  </r>
  <r>
    <x v="9"/>
    <s v="A1NJ-US-KL"/>
    <n v="63"/>
    <x v="1227"/>
    <n v="0"/>
    <n v="63"/>
    <n v="0"/>
    <n v="0"/>
    <n v="0"/>
  </r>
  <r>
    <x v="9"/>
    <s v="A1NJ-US-KL"/>
    <n v="33"/>
    <x v="1228"/>
    <n v="0"/>
    <n v="33"/>
    <n v="0"/>
    <n v="0"/>
    <n v="0"/>
  </r>
  <r>
    <x v="9"/>
    <s v="A1NJ-US-KL"/>
    <n v="31"/>
    <x v="1229"/>
    <n v="0"/>
    <n v="31"/>
    <n v="0"/>
    <n v="0"/>
    <n v="0"/>
  </r>
  <r>
    <x v="9"/>
    <s v="A1NJ-US-KL"/>
    <n v="95"/>
    <x v="1230"/>
    <n v="0"/>
    <n v="95"/>
    <n v="0"/>
    <n v="0"/>
    <n v="0"/>
  </r>
  <r>
    <x v="9"/>
    <s v="A1NJ-US-KL"/>
    <n v="87"/>
    <x v="1231"/>
    <n v="0"/>
    <n v="87"/>
    <n v="0"/>
    <n v="0"/>
    <n v="0"/>
  </r>
  <r>
    <x v="9"/>
    <s v="A1NJ-US-KL"/>
    <n v="95"/>
    <x v="1232"/>
    <n v="0"/>
    <n v="95"/>
    <n v="0"/>
    <n v="0"/>
    <n v="0"/>
  </r>
  <r>
    <x v="9"/>
    <s v="A1NJ-US-KL"/>
    <n v="95"/>
    <x v="1233"/>
    <n v="0"/>
    <n v="95"/>
    <n v="0"/>
    <n v="0"/>
    <n v="0"/>
  </r>
  <r>
    <x v="9"/>
    <s v="A1NJ-US-KL"/>
    <n v="95"/>
    <x v="1234"/>
    <n v="0"/>
    <n v="95"/>
    <n v="0"/>
    <n v="0"/>
    <n v="0"/>
  </r>
  <r>
    <x v="9"/>
    <s v="A1NJ-US-KL"/>
    <n v="77"/>
    <x v="1235"/>
    <n v="0"/>
    <n v="77"/>
    <n v="0"/>
    <n v="0"/>
    <n v="0"/>
  </r>
  <r>
    <x v="9"/>
    <s v="A1NJ-US-KL"/>
    <n v="95"/>
    <x v="1236"/>
    <n v="0"/>
    <n v="95"/>
    <n v="0"/>
    <n v="0"/>
    <n v="0"/>
  </r>
  <r>
    <x v="9"/>
    <s v="A1NJ-US-KL"/>
    <n v="95"/>
    <x v="1237"/>
    <n v="0"/>
    <n v="95"/>
    <n v="0"/>
    <n v="0"/>
    <n v="0"/>
  </r>
  <r>
    <x v="9"/>
    <s v="A1NJ-US-KL"/>
    <n v="59"/>
    <x v="1238"/>
    <n v="0"/>
    <n v="59"/>
    <n v="0"/>
    <n v="0"/>
    <n v="0"/>
  </r>
  <r>
    <x v="9"/>
    <s v="A1NJ-US-KL"/>
    <n v="91"/>
    <x v="1239"/>
    <n v="0"/>
    <n v="91"/>
    <n v="0"/>
    <n v="0"/>
    <n v="0"/>
  </r>
  <r>
    <x v="9"/>
    <s v="A1NJ-US-KL"/>
    <n v="95"/>
    <x v="1240"/>
    <n v="0"/>
    <n v="95"/>
    <n v="0"/>
    <n v="0"/>
    <n v="0"/>
  </r>
  <r>
    <x v="9"/>
    <s v="A1NJ-US-KL"/>
    <n v="127"/>
    <x v="1241"/>
    <n v="0"/>
    <n v="127"/>
    <n v="0"/>
    <n v="0"/>
    <n v="0"/>
  </r>
  <r>
    <x v="9"/>
    <s v="A1NJ-US-KL"/>
    <n v="95"/>
    <x v="1242"/>
    <n v="0"/>
    <n v="95"/>
    <n v="0"/>
    <n v="0"/>
    <n v="0"/>
  </r>
  <r>
    <x v="9"/>
    <s v="A1NJ-US-KL"/>
    <n v="95"/>
    <x v="1243"/>
    <n v="0"/>
    <n v="95"/>
    <n v="0"/>
    <n v="0"/>
    <n v="0"/>
  </r>
  <r>
    <x v="9"/>
    <s v="A1NJ-US-KL"/>
    <n v="95"/>
    <x v="1244"/>
    <n v="0"/>
    <n v="95"/>
    <n v="0"/>
    <n v="0"/>
    <n v="0"/>
  </r>
  <r>
    <x v="9"/>
    <s v="A1NJ-US-KL"/>
    <n v="95"/>
    <x v="1245"/>
    <n v="0"/>
    <n v="95"/>
    <n v="0"/>
    <n v="0"/>
    <n v="0"/>
  </r>
  <r>
    <x v="9"/>
    <s v="A1NJ-US-KL"/>
    <n v="95"/>
    <x v="1246"/>
    <n v="0"/>
    <n v="95"/>
    <n v="0"/>
    <n v="0"/>
    <n v="0"/>
  </r>
  <r>
    <x v="9"/>
    <s v="A1NJ-US-KL"/>
    <n v="95"/>
    <x v="1247"/>
    <n v="0"/>
    <n v="95"/>
    <n v="0"/>
    <n v="0"/>
    <n v="0"/>
  </r>
  <r>
    <x v="9"/>
    <s v="A1NJ-US-KL"/>
    <n v="95"/>
    <x v="1248"/>
    <n v="0"/>
    <n v="95"/>
    <n v="0"/>
    <n v="0"/>
    <n v="0"/>
  </r>
  <r>
    <x v="9"/>
    <s v="A1NJ-US-KL"/>
    <n v="95"/>
    <x v="1249"/>
    <n v="0"/>
    <n v="95"/>
    <n v="0"/>
    <n v="0"/>
    <n v="0"/>
  </r>
  <r>
    <x v="9"/>
    <s v="A1NJ-US-KL"/>
    <n v="82"/>
    <x v="1250"/>
    <n v="0"/>
    <n v="82"/>
    <n v="0"/>
    <n v="0"/>
    <n v="2"/>
  </r>
  <r>
    <x v="9"/>
    <s v="A1NJ-US-KL"/>
    <n v="95"/>
    <x v="1251"/>
    <n v="0"/>
    <n v="95"/>
    <n v="0"/>
    <n v="0"/>
    <n v="0"/>
  </r>
  <r>
    <x v="9"/>
    <s v="A1NJ-US-KL"/>
    <n v="95"/>
    <x v="1252"/>
    <n v="0"/>
    <n v="95"/>
    <n v="0"/>
    <n v="0"/>
    <n v="0"/>
  </r>
  <r>
    <x v="9"/>
    <s v="A1NJ-US-KL"/>
    <n v="317"/>
    <x v="1253"/>
    <n v="0"/>
    <n v="317"/>
    <n v="0"/>
    <n v="0"/>
    <n v="0"/>
  </r>
  <r>
    <x v="9"/>
    <s v="A1NJ-US-KL"/>
    <n v="209"/>
    <x v="1254"/>
    <n v="0"/>
    <n v="209"/>
    <n v="0"/>
    <n v="0"/>
    <n v="0"/>
  </r>
  <r>
    <x v="9"/>
    <s v="A1NJ-US-KL"/>
    <n v="211"/>
    <x v="1255"/>
    <n v="0"/>
    <n v="211"/>
    <n v="0"/>
    <n v="0"/>
    <n v="0"/>
  </r>
  <r>
    <x v="9"/>
    <s v="A1NJ-US-KL"/>
    <n v="209"/>
    <x v="1256"/>
    <n v="0"/>
    <n v="209"/>
    <n v="0"/>
    <n v="0"/>
    <n v="0"/>
  </r>
  <r>
    <x v="9"/>
    <s v="A1NJ-US-KL"/>
    <n v="389"/>
    <x v="1257"/>
    <n v="0"/>
    <n v="389"/>
    <n v="0"/>
    <n v="0"/>
    <n v="0"/>
  </r>
  <r>
    <x v="9"/>
    <s v="A1NJ-US-KL"/>
    <n v="90"/>
    <x v="1258"/>
    <n v="0"/>
    <n v="90"/>
    <n v="0"/>
    <n v="0"/>
    <n v="0"/>
  </r>
  <r>
    <x v="9"/>
    <s v="A1NJ-US-KL"/>
    <n v="59"/>
    <x v="1259"/>
    <n v="0"/>
    <n v="59"/>
    <n v="0"/>
    <n v="0"/>
    <n v="0"/>
  </r>
  <r>
    <x v="9"/>
    <s v="A1NJ-US-KL"/>
    <n v="550"/>
    <x v="1260"/>
    <n v="0"/>
    <n v="550"/>
    <n v="0"/>
    <n v="0"/>
    <n v="0"/>
  </r>
  <r>
    <x v="9"/>
    <s v="A1NJ-US-KL"/>
    <n v="605"/>
    <x v="1261"/>
    <n v="0"/>
    <n v="605"/>
    <n v="0"/>
    <n v="0"/>
    <n v="899"/>
  </r>
  <r>
    <x v="9"/>
    <s v="A1NJ-US-KL"/>
    <n v="133"/>
    <x v="1262"/>
    <n v="0"/>
    <n v="133"/>
    <n v="0"/>
    <n v="0"/>
    <n v="0"/>
  </r>
  <r>
    <x v="9"/>
    <s v="A1NJ-US-KL"/>
    <n v="158"/>
    <x v="1263"/>
    <n v="0"/>
    <n v="158"/>
    <n v="0"/>
    <n v="0"/>
    <n v="0"/>
  </r>
  <r>
    <x v="9"/>
    <s v="A1NJ-US-KL"/>
    <n v="208"/>
    <x v="1264"/>
    <n v="0"/>
    <n v="208"/>
    <n v="0"/>
    <n v="0"/>
    <n v="0"/>
  </r>
  <r>
    <x v="9"/>
    <s v="A1NJ-US-KL"/>
    <n v="823"/>
    <x v="1265"/>
    <n v="-4"/>
    <n v="826"/>
    <n v="184"/>
    <n v="0"/>
    <n v="529"/>
  </r>
  <r>
    <x v="9"/>
    <s v="A1NJ-US-KL"/>
    <n v="74"/>
    <x v="1266"/>
    <n v="0"/>
    <n v="74"/>
    <n v="31"/>
    <n v="0"/>
    <n v="31"/>
  </r>
  <r>
    <x v="9"/>
    <s v="A1NJ-US-KL"/>
    <n v="36"/>
    <x v="1267"/>
    <n v="0"/>
    <n v="36"/>
    <n v="0"/>
    <n v="0"/>
    <n v="4"/>
  </r>
  <r>
    <x v="9"/>
    <s v="A1NJ-US-KL"/>
    <n v="86"/>
    <x v="1268"/>
    <n v="0"/>
    <n v="86"/>
    <n v="1"/>
    <n v="0"/>
    <n v="0"/>
  </r>
  <r>
    <x v="9"/>
    <s v="A1NJ-US-KL"/>
    <n v="103"/>
    <x v="1269"/>
    <n v="0"/>
    <n v="103"/>
    <n v="0"/>
    <n v="0"/>
    <n v="0"/>
  </r>
  <r>
    <x v="9"/>
    <s v="A1NJ-US-KL"/>
    <n v="99"/>
    <x v="1270"/>
    <n v="0"/>
    <n v="99"/>
    <n v="0"/>
    <n v="0"/>
    <n v="0"/>
  </r>
  <r>
    <x v="9"/>
    <s v="A1NJ-US-KL"/>
    <n v="105"/>
    <x v="1271"/>
    <n v="0"/>
    <n v="105"/>
    <n v="0"/>
    <n v="0"/>
    <n v="2"/>
  </r>
  <r>
    <x v="9"/>
    <s v="A1NJ-US-KL"/>
    <n v="62"/>
    <x v="1272"/>
    <n v="13"/>
    <n v="48"/>
    <n v="54"/>
    <n v="0"/>
    <n v="97"/>
  </r>
  <r>
    <x v="9"/>
    <s v="A1NJ-US-KL"/>
    <n v="154"/>
    <x v="1273"/>
    <n v="0"/>
    <n v="154"/>
    <n v="0"/>
    <n v="0"/>
    <n v="0"/>
  </r>
  <r>
    <x v="9"/>
    <s v="A1NJ-US-KL"/>
    <n v="202"/>
    <x v="1274"/>
    <n v="0"/>
    <n v="202"/>
    <n v="0"/>
    <n v="0"/>
    <n v="0"/>
  </r>
  <r>
    <x v="9"/>
    <s v="A1NJ-US-KL"/>
    <n v="1059"/>
    <x v="1275"/>
    <n v="0"/>
    <n v="1059"/>
    <n v="0"/>
    <n v="0"/>
    <n v="0"/>
  </r>
  <r>
    <x v="9"/>
    <s v="A1NJ-US-KL"/>
    <n v="1916"/>
    <x v="1276"/>
    <n v="0"/>
    <n v="1916"/>
    <n v="0"/>
    <n v="0"/>
    <n v="0"/>
  </r>
  <r>
    <x v="9"/>
    <s v="A1NJ-US-KL"/>
    <n v="1059"/>
    <x v="1277"/>
    <n v="0"/>
    <n v="1059"/>
    <n v="0"/>
    <n v="0"/>
    <n v="0"/>
  </r>
  <r>
    <x v="9"/>
    <s v="A1NJ-US-KL"/>
    <n v="1906"/>
    <x v="1278"/>
    <n v="0"/>
    <n v="1906"/>
    <n v="0"/>
    <n v="0"/>
    <n v="0"/>
  </r>
  <r>
    <x v="9"/>
    <s v="A1NJ-US-KL"/>
    <n v="349"/>
    <x v="1279"/>
    <n v="0"/>
    <n v="349"/>
    <n v="0"/>
    <n v="0"/>
    <n v="0"/>
  </r>
  <r>
    <x v="9"/>
    <s v="A1NJ-US-KL"/>
    <n v="1916"/>
    <x v="1280"/>
    <n v="0"/>
    <n v="1916"/>
    <n v="0"/>
    <n v="0"/>
    <n v="0"/>
  </r>
  <r>
    <x v="9"/>
    <s v="A1NJ-US-KL"/>
    <n v="2673"/>
    <x v="1281"/>
    <n v="0"/>
    <n v="2673"/>
    <n v="0"/>
    <n v="0"/>
    <n v="25"/>
  </r>
  <r>
    <x v="9"/>
    <s v="A1NJ-US-KL"/>
    <n v="7410"/>
    <x v="1281"/>
    <n v="0"/>
    <n v="7410"/>
    <n v="200"/>
    <n v="0"/>
    <n v="988"/>
  </r>
  <r>
    <x v="9"/>
    <s v="A1NJ-US-KL"/>
    <n v="4189"/>
    <x v="1282"/>
    <n v="11"/>
    <n v="4177"/>
    <n v="1007"/>
    <n v="0"/>
    <n v="2711"/>
  </r>
  <r>
    <x v="9"/>
    <s v="A1NJ-US-KL"/>
    <n v="1316"/>
    <x v="1283"/>
    <n v="-173"/>
    <n v="1488"/>
    <n v="455"/>
    <n v="0"/>
    <n v="3136"/>
  </r>
  <r>
    <x v="9"/>
    <s v="A1NJ-US-KL"/>
    <n v="7892"/>
    <x v="1284"/>
    <n v="14"/>
    <n v="7877"/>
    <n v="36"/>
    <n v="0"/>
    <n v="3869"/>
  </r>
  <r>
    <x v="9"/>
    <s v="A1NJ-US-KL"/>
    <n v="2291"/>
    <x v="1285"/>
    <n v="0"/>
    <n v="2291"/>
    <n v="0"/>
    <n v="0"/>
    <n v="0"/>
  </r>
  <r>
    <x v="9"/>
    <s v="A1NJ-US-KL"/>
    <n v="1606"/>
    <x v="1286"/>
    <n v="0"/>
    <n v="1606"/>
    <n v="0"/>
    <n v="0"/>
    <n v="0"/>
  </r>
  <r>
    <x v="9"/>
    <s v="A1NJ-US-KL"/>
    <n v="44"/>
    <x v="1287"/>
    <n v="0"/>
    <n v="44"/>
    <n v="0"/>
    <n v="0"/>
    <n v="0"/>
  </r>
  <r>
    <x v="9"/>
    <s v="A1NJ-US-KL"/>
    <n v="264"/>
    <x v="1287"/>
    <n v="0"/>
    <n v="264"/>
    <n v="0"/>
    <n v="0"/>
    <n v="0"/>
  </r>
  <r>
    <x v="9"/>
    <s v="A1NJ-US-KL"/>
    <n v="709"/>
    <x v="1288"/>
    <n v="0"/>
    <n v="709"/>
    <n v="0"/>
    <n v="0"/>
    <n v="76"/>
  </r>
  <r>
    <x v="9"/>
    <s v="A1NJ-US-KL"/>
    <n v="52"/>
    <x v="1289"/>
    <n v="0"/>
    <n v="52"/>
    <n v="0"/>
    <n v="0"/>
    <n v="63"/>
  </r>
  <r>
    <x v="9"/>
    <s v="A1NJ-US-KL"/>
    <n v="63"/>
    <x v="1290"/>
    <n v="0"/>
    <n v="63"/>
    <n v="0"/>
    <n v="0"/>
    <n v="109"/>
  </r>
  <r>
    <x v="9"/>
    <s v="A1NJ-US-KL"/>
    <n v="317"/>
    <x v="1291"/>
    <n v="0"/>
    <n v="317"/>
    <n v="0"/>
    <n v="0"/>
    <n v="0"/>
  </r>
  <r>
    <x v="9"/>
    <s v="A1NJ-US-KL"/>
    <n v="55"/>
    <x v="1291"/>
    <n v="0"/>
    <n v="55"/>
    <n v="0"/>
    <n v="0"/>
    <n v="31"/>
  </r>
  <r>
    <x v="9"/>
    <s v="A1NJ-US-KL"/>
    <n v="247"/>
    <x v="1292"/>
    <n v="0"/>
    <n v="247"/>
    <n v="0"/>
    <n v="0"/>
    <n v="0"/>
  </r>
  <r>
    <x v="9"/>
    <s v="A1NJ-US-KL"/>
    <n v="52"/>
    <x v="1293"/>
    <n v="0"/>
    <n v="52"/>
    <n v="0"/>
    <n v="0"/>
    <n v="0"/>
  </r>
  <r>
    <x v="9"/>
    <s v="A1NJ-US-KL"/>
    <n v="222"/>
    <x v="1294"/>
    <n v="0"/>
    <n v="222"/>
    <n v="0"/>
    <n v="0"/>
    <n v="23"/>
  </r>
  <r>
    <x v="9"/>
    <s v="A1NJ-US-KL"/>
    <n v="42"/>
    <x v="1295"/>
    <n v="0"/>
    <n v="42"/>
    <n v="0"/>
    <n v="0"/>
    <n v="0"/>
  </r>
  <r>
    <x v="9"/>
    <s v="A1NJ-US-KL"/>
    <n v="1419"/>
    <x v="1296"/>
    <n v="0"/>
    <n v="1419"/>
    <n v="0"/>
    <n v="0"/>
    <n v="21"/>
  </r>
  <r>
    <x v="9"/>
    <s v="A1NJ-US-KL"/>
    <n v="794"/>
    <x v="1297"/>
    <n v="0"/>
    <n v="794"/>
    <n v="0"/>
    <n v="0"/>
    <n v="0"/>
  </r>
  <r>
    <x v="9"/>
    <s v="A1NJ-US-KL"/>
    <n v="478"/>
    <x v="1298"/>
    <n v="0"/>
    <n v="478"/>
    <n v="0"/>
    <n v="0"/>
    <n v="15"/>
  </r>
  <r>
    <x v="9"/>
    <s v="A1NJ-US-KL"/>
    <n v="914"/>
    <x v="1299"/>
    <n v="0"/>
    <n v="914"/>
    <n v="0"/>
    <n v="0"/>
    <n v="0"/>
  </r>
  <r>
    <x v="9"/>
    <s v="A1NJ-US-KL"/>
    <n v="0"/>
    <x v="1300"/>
    <n v="-29"/>
    <n v="28"/>
    <n v="177"/>
    <n v="0"/>
    <n v="75"/>
  </r>
  <r>
    <x v="9"/>
    <s v="A1NJ-US-KL"/>
    <n v="334"/>
    <x v="1301"/>
    <n v="0"/>
    <n v="334"/>
    <n v="0"/>
    <n v="0"/>
    <n v="0"/>
  </r>
  <r>
    <x v="9"/>
    <s v="A1NJ-US-KL"/>
    <n v="190"/>
    <x v="1302"/>
    <n v="0"/>
    <n v="190"/>
    <n v="0"/>
    <n v="0"/>
    <n v="0"/>
  </r>
  <r>
    <x v="9"/>
    <s v="A1NJ-US-KL"/>
    <n v="256"/>
    <x v="1303"/>
    <n v="0"/>
    <n v="256"/>
    <n v="0"/>
    <n v="0"/>
    <n v="0"/>
  </r>
  <r>
    <x v="9"/>
    <s v="A1NJ-US-KL"/>
    <n v="78"/>
    <x v="1304"/>
    <n v="0"/>
    <n v="78"/>
    <n v="0"/>
    <n v="0"/>
    <n v="0"/>
  </r>
  <r>
    <x v="9"/>
    <s v="A1NJ-US-KL"/>
    <n v="180"/>
    <x v="1305"/>
    <n v="0"/>
    <n v="180"/>
    <n v="0"/>
    <n v="0"/>
    <n v="0"/>
  </r>
  <r>
    <x v="9"/>
    <s v="A1NJ-US-KL"/>
    <n v="296"/>
    <x v="1306"/>
    <n v="0"/>
    <n v="296"/>
    <n v="0"/>
    <n v="0"/>
    <n v="0"/>
  </r>
  <r>
    <x v="9"/>
    <s v="A1NJ-US-KL"/>
    <n v="1743"/>
    <x v="1306"/>
    <n v="0"/>
    <n v="1743"/>
    <n v="0"/>
    <n v="0"/>
    <n v="0"/>
  </r>
  <r>
    <x v="9"/>
    <s v="A1NJ-US-KL"/>
    <n v="2983"/>
    <x v="1307"/>
    <n v="0"/>
    <n v="2983"/>
    <n v="0"/>
    <n v="0"/>
    <n v="0"/>
  </r>
  <r>
    <x v="9"/>
    <s v="A1NJ-US-KL"/>
    <n v="821"/>
    <x v="1308"/>
    <n v="0"/>
    <n v="821"/>
    <n v="0"/>
    <n v="0"/>
    <n v="385"/>
  </r>
  <r>
    <x v="9"/>
    <s v="A1NJ-US-KL"/>
    <n v="873"/>
    <x v="1309"/>
    <n v="0"/>
    <n v="873"/>
    <n v="0"/>
    <n v="0"/>
    <n v="110"/>
  </r>
  <r>
    <x v="9"/>
    <s v="A1NJ-US-KL"/>
    <n v="148"/>
    <x v="1310"/>
    <n v="0"/>
    <n v="148"/>
    <n v="0"/>
    <n v="0"/>
    <n v="0"/>
  </r>
  <r>
    <x v="9"/>
    <s v="A1NJ-US-KL"/>
    <n v="42"/>
    <x v="1311"/>
    <n v="0"/>
    <n v="42"/>
    <n v="0"/>
    <n v="0"/>
    <n v="0"/>
  </r>
  <r>
    <x v="9"/>
    <s v="A1NJ-US-KL"/>
    <n v="95"/>
    <x v="1311"/>
    <n v="0"/>
    <n v="95"/>
    <n v="0"/>
    <n v="0"/>
    <n v="3"/>
  </r>
  <r>
    <x v="9"/>
    <s v="A1NJ-US-KL"/>
    <n v="1813"/>
    <x v="1312"/>
    <n v="0"/>
    <n v="1813"/>
    <n v="0"/>
    <n v="0"/>
    <n v="21"/>
  </r>
  <r>
    <x v="9"/>
    <s v="A1NJ-US-KL"/>
    <n v="482"/>
    <x v="1313"/>
    <n v="0"/>
    <n v="482"/>
    <n v="23"/>
    <n v="0"/>
    <n v="110"/>
  </r>
  <r>
    <x v="9"/>
    <s v="A1NJ-US-KL"/>
    <n v="364"/>
    <x v="1314"/>
    <n v="0"/>
    <n v="364"/>
    <n v="122"/>
    <n v="0"/>
    <n v="177"/>
  </r>
  <r>
    <x v="9"/>
    <s v="A1NJ-US-KL"/>
    <n v="84"/>
    <x v="1315"/>
    <n v="0"/>
    <n v="84"/>
    <n v="0"/>
    <n v="0"/>
    <n v="0"/>
  </r>
  <r>
    <x v="9"/>
    <s v="A1NJ-US-KL"/>
    <n v="133"/>
    <x v="1316"/>
    <n v="0"/>
    <n v="133"/>
    <n v="0"/>
    <n v="0"/>
    <n v="0"/>
  </r>
  <r>
    <x v="9"/>
    <s v="A1NJ-US-KL"/>
    <n v="418"/>
    <x v="1316"/>
    <n v="0"/>
    <n v="418"/>
    <n v="0"/>
    <n v="0"/>
    <n v="0"/>
  </r>
  <r>
    <x v="9"/>
    <s v="A1NJ-US-KL"/>
    <n v="582"/>
    <x v="1317"/>
    <n v="0"/>
    <n v="582"/>
    <n v="0"/>
    <n v="0"/>
    <n v="6"/>
  </r>
  <r>
    <x v="9"/>
    <s v="A1NJ-US-KL"/>
    <n v="836"/>
    <x v="1318"/>
    <n v="0"/>
    <n v="836"/>
    <n v="0"/>
    <n v="0"/>
    <n v="0"/>
  </r>
  <r>
    <x v="9"/>
    <s v="A1NJ-US-KL"/>
    <n v="63"/>
    <x v="1319"/>
    <n v="0"/>
    <n v="63"/>
    <n v="0"/>
    <n v="0"/>
    <n v="0"/>
  </r>
  <r>
    <x v="9"/>
    <s v="A1NJ-US-KL"/>
    <n v="63"/>
    <x v="1320"/>
    <n v="0"/>
    <n v="63"/>
    <n v="0"/>
    <n v="0"/>
    <n v="0"/>
  </r>
  <r>
    <x v="9"/>
    <s v="A1NJ-US-KL"/>
    <n v="57"/>
    <x v="1320"/>
    <n v="0"/>
    <n v="57"/>
    <n v="0"/>
    <n v="0"/>
    <n v="0"/>
  </r>
  <r>
    <x v="9"/>
    <s v="A1NJ-US-KL"/>
    <n v="63"/>
    <x v="1321"/>
    <n v="0"/>
    <n v="63"/>
    <n v="0"/>
    <n v="0"/>
    <n v="0"/>
  </r>
  <r>
    <x v="9"/>
    <s v="A1NJ-US-KL"/>
    <n v="63"/>
    <x v="1322"/>
    <n v="0"/>
    <n v="63"/>
    <n v="0"/>
    <n v="0"/>
    <n v="0"/>
  </r>
  <r>
    <x v="9"/>
    <s v="A1NJ-US-KL"/>
    <n v="164"/>
    <x v="1323"/>
    <n v="0"/>
    <n v="164"/>
    <n v="0"/>
    <n v="0"/>
    <n v="0"/>
  </r>
  <r>
    <x v="9"/>
    <s v="A1NJ-US-KL"/>
    <n v="561"/>
    <x v="1323"/>
    <n v="0"/>
    <n v="561"/>
    <n v="0"/>
    <n v="0"/>
    <n v="21"/>
  </r>
  <r>
    <x v="9"/>
    <s v="A1NJ-US-KL"/>
    <n v="21"/>
    <x v="1324"/>
    <n v="0"/>
    <n v="21"/>
    <n v="28"/>
    <n v="0"/>
    <n v="67"/>
  </r>
  <r>
    <x v="9"/>
    <s v="A1NJ-US-KL"/>
    <n v="127"/>
    <x v="1325"/>
    <n v="0"/>
    <n v="127"/>
    <n v="0"/>
    <n v="0"/>
    <n v="0"/>
  </r>
  <r>
    <x v="9"/>
    <s v="A1NJ-US-KL"/>
    <n v="31"/>
    <x v="1326"/>
    <n v="0"/>
    <n v="31"/>
    <n v="0"/>
    <n v="0"/>
    <n v="0"/>
  </r>
  <r>
    <x v="9"/>
    <s v="A1NJ-US-KL"/>
    <n v="31"/>
    <x v="1327"/>
    <n v="0"/>
    <n v="31"/>
    <n v="0"/>
    <n v="0"/>
    <n v="0"/>
  </r>
  <r>
    <x v="9"/>
    <s v="A1NJ-US-KL"/>
    <n v="64"/>
    <x v="1328"/>
    <n v="0"/>
    <n v="64"/>
    <n v="0"/>
    <n v="0"/>
    <n v="0"/>
  </r>
  <r>
    <x v="9"/>
    <s v="A1NJ-US-KL"/>
    <n v="550"/>
    <x v="1328"/>
    <n v="0"/>
    <n v="550"/>
    <n v="0"/>
    <n v="0"/>
    <n v="84"/>
  </r>
  <r>
    <x v="9"/>
    <s v="A1NJ-US-KL"/>
    <n v="597"/>
    <x v="1329"/>
    <n v="0"/>
    <n v="597"/>
    <n v="0"/>
    <n v="0"/>
    <n v="0"/>
  </r>
  <r>
    <x v="9"/>
    <s v="A1NJ-US-KL"/>
    <n v="476"/>
    <x v="1330"/>
    <n v="0"/>
    <n v="476"/>
    <n v="0"/>
    <n v="0"/>
    <n v="0"/>
  </r>
  <r>
    <x v="9"/>
    <s v="A1NJ-US-KL"/>
    <n v="63"/>
    <x v="1331"/>
    <n v="0"/>
    <n v="63"/>
    <n v="0"/>
    <n v="0"/>
    <n v="0"/>
  </r>
  <r>
    <x v="9"/>
    <s v="A1NJ-US-KL"/>
    <n v="61"/>
    <x v="1332"/>
    <n v="0"/>
    <n v="61"/>
    <n v="0"/>
    <n v="0"/>
    <n v="0"/>
  </r>
  <r>
    <x v="9"/>
    <s v="A1NJ-US-KL"/>
    <n v="1125"/>
    <x v="1332"/>
    <n v="0"/>
    <n v="1125"/>
    <n v="0"/>
    <n v="0"/>
    <n v="21"/>
  </r>
  <r>
    <x v="9"/>
    <s v="A1NJ-US-KL"/>
    <n v="254"/>
    <x v="1333"/>
    <n v="0"/>
    <n v="254"/>
    <n v="0"/>
    <n v="0"/>
    <n v="0"/>
  </r>
  <r>
    <x v="9"/>
    <s v="A1NJ-US-KL"/>
    <n v="199"/>
    <x v="1334"/>
    <n v="0"/>
    <n v="199"/>
    <n v="0"/>
    <n v="0"/>
    <n v="0"/>
  </r>
  <r>
    <x v="9"/>
    <s v="A1NJ-US-KL"/>
    <n v="127"/>
    <x v="1335"/>
    <n v="0"/>
    <n v="127"/>
    <n v="0"/>
    <n v="0"/>
    <n v="0"/>
  </r>
  <r>
    <x v="9"/>
    <s v="A1NJ-US-KL"/>
    <n v="68"/>
    <x v="1335"/>
    <n v="0"/>
    <n v="68"/>
    <n v="0"/>
    <n v="0"/>
    <n v="0"/>
  </r>
  <r>
    <x v="9"/>
    <s v="A1NJ-US-KL"/>
    <n v="317"/>
    <x v="1336"/>
    <n v="0"/>
    <n v="317"/>
    <n v="0"/>
    <n v="0"/>
    <n v="0"/>
  </r>
  <r>
    <x v="9"/>
    <s v="A1NJ-US-KL"/>
    <n v="95"/>
    <x v="1337"/>
    <n v="0"/>
    <n v="95"/>
    <n v="0"/>
    <n v="0"/>
    <n v="27"/>
  </r>
  <r>
    <x v="9"/>
    <s v="A1NJ-US-KL"/>
    <n v="206"/>
    <x v="1338"/>
    <n v="0"/>
    <n v="206"/>
    <n v="0"/>
    <n v="0"/>
    <n v="0"/>
  </r>
  <r>
    <x v="9"/>
    <s v="A1NJ-US-KL"/>
    <n v="95"/>
    <x v="1339"/>
    <n v="0"/>
    <n v="95"/>
    <n v="0"/>
    <n v="0"/>
    <n v="0"/>
  </r>
  <r>
    <x v="9"/>
    <s v="A1NJ-US-KL"/>
    <n v="63"/>
    <x v="1340"/>
    <n v="0"/>
    <n v="63"/>
    <n v="0"/>
    <n v="0"/>
    <n v="0"/>
  </r>
  <r>
    <x v="9"/>
    <s v="A1NJ-US-KL"/>
    <n v="110"/>
    <x v="1340"/>
    <n v="0"/>
    <n v="110"/>
    <n v="0"/>
    <n v="0"/>
    <n v="21"/>
  </r>
  <r>
    <x v="9"/>
    <s v="A1NJ-US-KL"/>
    <n v="201"/>
    <x v="1341"/>
    <n v="0"/>
    <n v="201"/>
    <n v="0"/>
    <n v="0"/>
    <n v="4"/>
  </r>
  <r>
    <x v="9"/>
    <s v="A1NJ-US-KL"/>
    <n v="95"/>
    <x v="1342"/>
    <n v="0"/>
    <n v="95"/>
    <n v="0"/>
    <n v="0"/>
    <n v="0"/>
  </r>
  <r>
    <x v="9"/>
    <s v="A1NJ-US-KL"/>
    <n v="31"/>
    <x v="1343"/>
    <n v="0"/>
    <n v="31"/>
    <n v="0"/>
    <n v="0"/>
    <n v="0"/>
  </r>
  <r>
    <x v="9"/>
    <s v="A1NJ-US-KL"/>
    <n v="31"/>
    <x v="1344"/>
    <n v="0"/>
    <n v="31"/>
    <n v="0"/>
    <n v="0"/>
    <n v="0"/>
  </r>
  <r>
    <x v="9"/>
    <s v="A1NJ-US-KL"/>
    <n v="63"/>
    <x v="1345"/>
    <n v="0"/>
    <n v="63"/>
    <n v="0"/>
    <n v="0"/>
    <n v="0"/>
  </r>
  <r>
    <x v="9"/>
    <s v="A1NJ-US-KL"/>
    <n v="31"/>
    <x v="1346"/>
    <n v="0"/>
    <n v="31"/>
    <n v="0"/>
    <n v="0"/>
    <n v="0"/>
  </r>
  <r>
    <x v="9"/>
    <s v="A1NJ-US-KL"/>
    <n v="63"/>
    <x v="1346"/>
    <n v="0"/>
    <n v="63"/>
    <n v="0"/>
    <n v="0"/>
    <n v="84"/>
  </r>
  <r>
    <x v="9"/>
    <s v="A1NJ-US-KL"/>
    <n v="114"/>
    <x v="1347"/>
    <n v="0"/>
    <n v="114"/>
    <n v="0"/>
    <n v="0"/>
    <n v="0"/>
  </r>
  <r>
    <x v="9"/>
    <s v="A1NJ-US-KL"/>
    <n v="127"/>
    <x v="1348"/>
    <n v="0"/>
    <n v="127"/>
    <n v="0"/>
    <n v="0"/>
    <n v="0"/>
  </r>
  <r>
    <x v="9"/>
    <s v="A1NJ-US-KL"/>
    <n v="127"/>
    <x v="1349"/>
    <n v="0"/>
    <n v="127"/>
    <n v="0"/>
    <n v="0"/>
    <n v="0"/>
  </r>
  <r>
    <x v="9"/>
    <s v="A1NJ-US-KL"/>
    <n v="63"/>
    <x v="1350"/>
    <n v="0"/>
    <n v="63"/>
    <n v="0"/>
    <n v="0"/>
    <n v="0"/>
  </r>
  <r>
    <x v="9"/>
    <s v="A1NJ-US-KL"/>
    <n v="77"/>
    <x v="1350"/>
    <n v="0"/>
    <n v="77"/>
    <n v="0"/>
    <n v="0"/>
    <n v="0"/>
  </r>
  <r>
    <x v="9"/>
    <s v="A1NJ-US-KL"/>
    <n v="149"/>
    <x v="1351"/>
    <n v="0"/>
    <n v="149"/>
    <n v="0"/>
    <n v="0"/>
    <n v="0"/>
  </r>
  <r>
    <x v="9"/>
    <s v="A1NJ-US-KL"/>
    <n v="116"/>
    <x v="1352"/>
    <n v="0"/>
    <n v="116"/>
    <n v="0"/>
    <n v="0"/>
    <n v="0"/>
  </r>
  <r>
    <x v="9"/>
    <s v="A1NJ-US-KL"/>
    <n v="85"/>
    <x v="1353"/>
    <n v="0"/>
    <n v="85"/>
    <n v="0"/>
    <n v="0"/>
    <n v="0"/>
  </r>
  <r>
    <x v="9"/>
    <s v="A1NJ-US-KL"/>
    <n v="75"/>
    <x v="1354"/>
    <n v="0"/>
    <n v="75"/>
    <n v="0"/>
    <n v="0"/>
    <n v="0"/>
  </r>
  <r>
    <x v="9"/>
    <s v="A1NJ-US-KL"/>
    <n v="121"/>
    <x v="1354"/>
    <n v="0"/>
    <n v="121"/>
    <n v="0"/>
    <n v="0"/>
    <n v="0"/>
  </r>
  <r>
    <x v="9"/>
    <s v="A1NJ-US-KL"/>
    <n v="153"/>
    <x v="1355"/>
    <n v="0"/>
    <n v="153"/>
    <n v="0"/>
    <n v="0"/>
    <n v="0"/>
  </r>
  <r>
    <x v="9"/>
    <s v="A1NJ-US-KL"/>
    <n v="111"/>
    <x v="1356"/>
    <n v="0"/>
    <n v="111"/>
    <n v="0"/>
    <n v="0"/>
    <n v="0"/>
  </r>
  <r>
    <x v="9"/>
    <s v="A1NJ-US-KL"/>
    <n v="111"/>
    <x v="1357"/>
    <n v="0"/>
    <n v="111"/>
    <n v="0"/>
    <n v="0"/>
    <n v="0"/>
  </r>
  <r>
    <x v="9"/>
    <s v="A1NJ-US-KL"/>
    <n v="317"/>
    <x v="1358"/>
    <n v="0"/>
    <n v="317"/>
    <n v="0"/>
    <n v="0"/>
    <n v="0"/>
  </r>
  <r>
    <x v="9"/>
    <s v="A1NJ-US-KL"/>
    <n v="10"/>
    <x v="1359"/>
    <n v="0"/>
    <n v="10"/>
    <n v="0"/>
    <n v="0"/>
    <n v="22"/>
  </r>
  <r>
    <x v="9"/>
    <s v="A1NJ-US-KL"/>
    <n v="285"/>
    <x v="1360"/>
    <n v="0"/>
    <n v="285"/>
    <n v="0"/>
    <n v="0"/>
    <n v="0"/>
  </r>
  <r>
    <x v="9"/>
    <s v="A1NJ-US-KL"/>
    <n v="182"/>
    <x v="1361"/>
    <n v="0"/>
    <n v="182"/>
    <n v="0"/>
    <n v="0"/>
    <n v="0"/>
  </r>
  <r>
    <x v="9"/>
    <s v="A1NJ-US-KL"/>
    <n v="31"/>
    <x v="1362"/>
    <n v="0"/>
    <n v="31"/>
    <n v="63"/>
    <n v="0"/>
    <n v="63"/>
  </r>
  <r>
    <x v="9"/>
    <s v="A1NJ-US-KL"/>
    <n v="254"/>
    <x v="1363"/>
    <n v="0"/>
    <n v="254"/>
    <n v="0"/>
    <n v="0"/>
    <n v="0"/>
  </r>
  <r>
    <x v="9"/>
    <s v="A1NJ-US-KL"/>
    <n v="190"/>
    <x v="1364"/>
    <n v="-25"/>
    <n v="214"/>
    <n v="12"/>
    <n v="0"/>
    <n v="12"/>
  </r>
  <r>
    <x v="9"/>
    <s v="A1NJ-US-KL"/>
    <n v="127"/>
    <x v="1365"/>
    <n v="0"/>
    <n v="127"/>
    <n v="0"/>
    <n v="0"/>
    <n v="0"/>
  </r>
  <r>
    <x v="9"/>
    <s v="A1NJ-US-KL"/>
    <n v="211"/>
    <x v="1366"/>
    <n v="0"/>
    <n v="211"/>
    <n v="0"/>
    <n v="0"/>
    <n v="0"/>
  </r>
  <r>
    <x v="9"/>
    <s v="A1NJ-US-KL"/>
    <n v="31"/>
    <x v="1367"/>
    <n v="0"/>
    <n v="31"/>
    <n v="0"/>
    <n v="0"/>
    <n v="0"/>
  </r>
  <r>
    <x v="9"/>
    <s v="A1NJ-US-KL"/>
    <n v="148"/>
    <x v="1367"/>
    <n v="0"/>
    <n v="148"/>
    <n v="0"/>
    <n v="0"/>
    <n v="0"/>
  </r>
  <r>
    <x v="9"/>
    <s v="A1NJ-US-KL"/>
    <n v="63"/>
    <x v="1368"/>
    <n v="0"/>
    <n v="63"/>
    <n v="0"/>
    <n v="0"/>
    <n v="0"/>
  </r>
  <r>
    <x v="9"/>
    <s v="A1NJ-US-KL"/>
    <n v="108"/>
    <x v="1369"/>
    <n v="0"/>
    <n v="108"/>
    <n v="0"/>
    <n v="0"/>
    <n v="40"/>
  </r>
  <r>
    <x v="9"/>
    <s v="A1NJ-US-KL"/>
    <n v="652"/>
    <x v="1370"/>
    <n v="0"/>
    <n v="652"/>
    <n v="0"/>
    <n v="0"/>
    <n v="0"/>
  </r>
  <r>
    <x v="9"/>
    <s v="A1NJ-US-KL"/>
    <n v="158"/>
    <x v="1371"/>
    <n v="0"/>
    <n v="158"/>
    <n v="0"/>
    <n v="0"/>
    <n v="0"/>
  </r>
  <r>
    <x v="9"/>
    <s v="A1NJ-US-KL"/>
    <n v="31"/>
    <x v="1372"/>
    <n v="0"/>
    <n v="31"/>
    <n v="0"/>
    <n v="0"/>
    <n v="0"/>
  </r>
  <r>
    <x v="9"/>
    <s v="A1NJ-US-KL"/>
    <n v="127"/>
    <x v="1372"/>
    <n v="0"/>
    <n v="127"/>
    <n v="0"/>
    <n v="0"/>
    <n v="0"/>
  </r>
  <r>
    <x v="9"/>
    <s v="A1NJ-US-KL"/>
    <n v="164"/>
    <x v="1373"/>
    <n v="0"/>
    <n v="164"/>
    <n v="0"/>
    <n v="0"/>
    <n v="0"/>
  </r>
  <r>
    <x v="9"/>
    <s v="A1NJ-US-KL"/>
    <n v="95"/>
    <x v="1374"/>
    <n v="0"/>
    <n v="95"/>
    <n v="0"/>
    <n v="0"/>
    <n v="0"/>
  </r>
  <r>
    <x v="9"/>
    <s v="A1NJ-US-KL"/>
    <n v="232"/>
    <x v="1375"/>
    <n v="0"/>
    <n v="232"/>
    <n v="0"/>
    <n v="0"/>
    <n v="0"/>
  </r>
  <r>
    <x v="9"/>
    <s v="A1NJ-US-KL"/>
    <n v="461"/>
    <x v="1376"/>
    <n v="0"/>
    <n v="461"/>
    <n v="0"/>
    <n v="0"/>
    <n v="0"/>
  </r>
  <r>
    <x v="9"/>
    <s v="A1NJ-US-KL"/>
    <n v="148"/>
    <x v="1377"/>
    <n v="0"/>
    <n v="148"/>
    <n v="0"/>
    <n v="0"/>
    <n v="0"/>
  </r>
  <r>
    <x v="9"/>
    <s v="A1NJ-US-KL"/>
    <n v="101"/>
    <x v="1378"/>
    <n v="0"/>
    <n v="101"/>
    <n v="0"/>
    <n v="0"/>
    <n v="0"/>
  </r>
  <r>
    <x v="9"/>
    <s v="A1NJ-US-KL"/>
    <n v="1135"/>
    <x v="1378"/>
    <n v="614"/>
    <n v="521"/>
    <n v="630"/>
    <n v="0"/>
    <n v="1459"/>
  </r>
  <r>
    <x v="9"/>
    <s v="A1NJ-US-KL"/>
    <n v="399"/>
    <x v="1379"/>
    <n v="-748"/>
    <n v="1147"/>
    <n v="952"/>
    <n v="0"/>
    <n v="1048"/>
  </r>
  <r>
    <x v="9"/>
    <s v="A1NJ-US-KL"/>
    <n v="182"/>
    <x v="1380"/>
    <n v="0"/>
    <n v="182"/>
    <n v="177"/>
    <n v="0"/>
    <n v="2704"/>
  </r>
  <r>
    <x v="9"/>
    <s v="A1NJ-US-KL"/>
    <n v="416"/>
    <x v="1381"/>
    <n v="0"/>
    <n v="416"/>
    <n v="67"/>
    <n v="0"/>
    <n v="198"/>
  </r>
  <r>
    <x v="9"/>
    <s v="A1NJ-US-KL"/>
    <n v="180"/>
    <x v="1382"/>
    <n v="0"/>
    <n v="180"/>
    <n v="0"/>
    <n v="0"/>
    <n v="0"/>
  </r>
  <r>
    <x v="9"/>
    <s v="A1NJ-US-KL"/>
    <n v="88"/>
    <x v="1383"/>
    <n v="0"/>
    <n v="88"/>
    <n v="0"/>
    <n v="0"/>
    <n v="0"/>
  </r>
  <r>
    <x v="9"/>
    <s v="A1NJ-US-KL"/>
    <n v="159"/>
    <x v="1384"/>
    <n v="0"/>
    <n v="159"/>
    <n v="0"/>
    <n v="0"/>
    <n v="0"/>
  </r>
  <r>
    <x v="9"/>
    <s v="A1NJ-US-KL"/>
    <n v="158"/>
    <x v="1385"/>
    <n v="0"/>
    <n v="158"/>
    <n v="0"/>
    <n v="0"/>
    <n v="0"/>
  </r>
  <r>
    <x v="9"/>
    <s v="A1NJ-US-KL"/>
    <n v="159"/>
    <x v="1386"/>
    <n v="0"/>
    <n v="159"/>
    <n v="0"/>
    <n v="0"/>
    <n v="0"/>
  </r>
  <r>
    <x v="9"/>
    <s v="A1NJ-US-KL"/>
    <n v="158"/>
    <x v="1387"/>
    <n v="0"/>
    <n v="158"/>
    <n v="0"/>
    <n v="0"/>
    <n v="0"/>
  </r>
  <r>
    <x v="9"/>
    <s v="A1NJ-US-KL"/>
    <n v="158"/>
    <x v="1387"/>
    <n v="-277"/>
    <n v="434"/>
    <n v="128"/>
    <n v="0"/>
    <n v="0"/>
  </r>
  <r>
    <x v="9"/>
    <s v="A1NJ-US-KL"/>
    <n v="28"/>
    <x v="1388"/>
    <n v="0"/>
    <n v="28"/>
    <n v="4"/>
    <n v="0"/>
    <n v="128"/>
  </r>
  <r>
    <x v="9"/>
    <s v="A1NJ-US-KL"/>
    <n v="123"/>
    <x v="1389"/>
    <n v="0"/>
    <n v="123"/>
    <n v="0"/>
    <n v="0"/>
    <n v="36"/>
  </r>
  <r>
    <x v="9"/>
    <s v="A1NJ-US-KL"/>
    <n v="83"/>
    <x v="1390"/>
    <n v="0"/>
    <n v="83"/>
    <n v="0"/>
    <n v="0"/>
    <n v="180"/>
  </r>
  <r>
    <x v="9"/>
    <s v="A1NJ-US-KL"/>
    <n v="158"/>
    <x v="1391"/>
    <n v="0"/>
    <n v="158"/>
    <n v="0"/>
    <n v="0"/>
    <n v="0"/>
  </r>
  <r>
    <x v="9"/>
    <s v="A1NJ-US-KL"/>
    <n v="653"/>
    <x v="1392"/>
    <n v="0"/>
    <n v="653"/>
    <n v="0"/>
    <n v="0"/>
    <n v="0"/>
  </r>
  <r>
    <x v="9"/>
    <s v="A1NJ-US-KL"/>
    <n v="145"/>
    <x v="1392"/>
    <n v="0"/>
    <n v="145"/>
    <n v="0"/>
    <n v="0"/>
    <n v="0"/>
  </r>
  <r>
    <x v="9"/>
    <s v="A1NJ-US-KL"/>
    <n v="836"/>
    <x v="1393"/>
    <n v="0"/>
    <n v="836"/>
    <n v="0"/>
    <n v="0"/>
    <n v="0"/>
  </r>
  <r>
    <x v="9"/>
    <s v="A1NJ-US-KL"/>
    <n v="370"/>
    <x v="1394"/>
    <n v="0"/>
    <n v="370"/>
    <n v="40"/>
    <n v="0"/>
    <n v="11"/>
  </r>
  <r>
    <x v="9"/>
    <s v="A1NJ-US-KL"/>
    <n v="215"/>
    <x v="1395"/>
    <n v="0"/>
    <n v="215"/>
    <n v="0"/>
    <n v="0"/>
    <n v="24"/>
  </r>
  <r>
    <x v="9"/>
    <s v="A1NJ-US-KL"/>
    <n v="52"/>
    <x v="1396"/>
    <n v="0"/>
    <n v="52"/>
    <n v="0"/>
    <n v="0"/>
    <n v="0"/>
  </r>
  <r>
    <x v="9"/>
    <s v="A1NJ-US-KL"/>
    <n v="158"/>
    <x v="1397"/>
    <n v="0"/>
    <n v="158"/>
    <n v="0"/>
    <n v="0"/>
    <n v="0"/>
  </r>
  <r>
    <x v="9"/>
    <s v="A1NJ-US-KL"/>
    <n v="156"/>
    <x v="1398"/>
    <n v="0"/>
    <n v="156"/>
    <n v="0"/>
    <n v="0"/>
    <n v="0"/>
  </r>
  <r>
    <x v="9"/>
    <s v="A1NJ-US-KL"/>
    <n v="94"/>
    <x v="1399"/>
    <n v="0"/>
    <n v="94"/>
    <n v="0"/>
    <n v="0"/>
    <n v="0"/>
  </r>
  <r>
    <x v="9"/>
    <s v="A1NJ-US-KL"/>
    <n v="205"/>
    <x v="1400"/>
    <n v="0"/>
    <n v="205"/>
    <n v="0"/>
    <n v="0"/>
    <n v="1"/>
  </r>
  <r>
    <x v="9"/>
    <s v="A1NJ-US-KL"/>
    <n v="290"/>
    <x v="1400"/>
    <n v="-1"/>
    <n v="290"/>
    <n v="3"/>
    <n v="0"/>
    <n v="74"/>
  </r>
  <r>
    <x v="9"/>
    <s v="A1NJ-US-KL"/>
    <n v="10"/>
    <x v="1401"/>
    <n v="0"/>
    <n v="10"/>
    <n v="0"/>
    <n v="0"/>
    <n v="614"/>
  </r>
  <r>
    <x v="9"/>
    <s v="A1NJ-US-KL"/>
    <n v="191"/>
    <x v="1402"/>
    <n v="0"/>
    <n v="191"/>
    <n v="0"/>
    <n v="0"/>
    <n v="1"/>
  </r>
  <r>
    <x v="9"/>
    <s v="A1NJ-US-KL"/>
    <n v="420"/>
    <x v="1403"/>
    <n v="0"/>
    <n v="420"/>
    <n v="0"/>
    <n v="0"/>
    <n v="1"/>
  </r>
  <r>
    <x v="9"/>
    <s v="A1NJ-US-KL"/>
    <n v="175"/>
    <x v="1404"/>
    <n v="0"/>
    <n v="175"/>
    <n v="0"/>
    <n v="0"/>
    <n v="0"/>
  </r>
  <r>
    <x v="9"/>
    <s v="A1NJ-US-KL"/>
    <n v="282"/>
    <x v="1405"/>
    <n v="0"/>
    <n v="282"/>
    <n v="0"/>
    <n v="0"/>
    <n v="0"/>
  </r>
  <r>
    <x v="9"/>
    <s v="A1NJ-US-KL"/>
    <n v="66"/>
    <x v="1406"/>
    <n v="0"/>
    <n v="66"/>
    <n v="0"/>
    <n v="0"/>
    <n v="61"/>
  </r>
  <r>
    <x v="9"/>
    <s v="A1NJ-US-KL"/>
    <n v="54"/>
    <x v="1407"/>
    <n v="0"/>
    <n v="54"/>
    <n v="44"/>
    <n v="0"/>
    <n v="44"/>
  </r>
  <r>
    <x v="9"/>
    <s v="A1NJ-US-KL"/>
    <n v="158"/>
    <x v="1408"/>
    <n v="0"/>
    <n v="158"/>
    <n v="0"/>
    <n v="0"/>
    <n v="0"/>
  </r>
  <r>
    <x v="9"/>
    <s v="A1NJ-US-KL"/>
    <n v="31"/>
    <x v="1409"/>
    <n v="0"/>
    <n v="31"/>
    <n v="0"/>
    <n v="0"/>
    <n v="0"/>
  </r>
  <r>
    <x v="9"/>
    <s v="A1NJ-US-KL"/>
    <n v="320"/>
    <x v="1409"/>
    <n v="-4"/>
    <n v="324"/>
    <n v="20"/>
    <n v="0"/>
    <n v="3"/>
  </r>
  <r>
    <x v="9"/>
    <s v="A1NJ-US-KL"/>
    <n v="165"/>
    <x v="1410"/>
    <n v="0"/>
    <n v="165"/>
    <n v="0"/>
    <n v="0"/>
    <n v="0"/>
  </r>
  <r>
    <x v="9"/>
    <s v="A1NJ-US-KL"/>
    <n v="120"/>
    <x v="1411"/>
    <n v="0"/>
    <n v="120"/>
    <n v="0"/>
    <n v="0"/>
    <n v="0"/>
  </r>
  <r>
    <x v="9"/>
    <s v="A1NJ-US-KL"/>
    <n v="110"/>
    <x v="1412"/>
    <n v="0"/>
    <n v="110"/>
    <n v="0"/>
    <n v="0"/>
    <n v="0"/>
  </r>
  <r>
    <x v="9"/>
    <s v="A1NJ-US-KL"/>
    <n v="52"/>
    <x v="1413"/>
    <n v="0"/>
    <n v="52"/>
    <n v="0"/>
    <n v="0"/>
    <n v="1"/>
  </r>
  <r>
    <x v="9"/>
    <s v="A1NJ-US-KL"/>
    <n v="52"/>
    <x v="1414"/>
    <n v="0"/>
    <n v="52"/>
    <n v="0"/>
    <n v="0"/>
    <n v="0"/>
  </r>
  <r>
    <x v="9"/>
    <s v="A1NJ-US-KL"/>
    <n v="50"/>
    <x v="1415"/>
    <n v="0"/>
    <n v="50"/>
    <n v="0"/>
    <n v="0"/>
    <n v="2"/>
  </r>
  <r>
    <x v="9"/>
    <s v="A1NJ-US-KL"/>
    <n v="49"/>
    <x v="1416"/>
    <n v="0"/>
    <n v="49"/>
    <n v="0"/>
    <n v="0"/>
    <n v="2"/>
  </r>
  <r>
    <x v="9"/>
    <s v="A1NJ-US-KL"/>
    <n v="101"/>
    <x v="1416"/>
    <n v="0"/>
    <n v="101"/>
    <n v="0"/>
    <n v="0"/>
    <n v="2"/>
  </r>
  <r>
    <x v="9"/>
    <s v="A1NJ-US-KL"/>
    <n v="142"/>
    <x v="1417"/>
    <n v="0"/>
    <n v="142"/>
    <n v="2000"/>
    <n v="0"/>
    <n v="168"/>
  </r>
  <r>
    <x v="9"/>
    <s v="A1NJ-US-KL"/>
    <n v="10"/>
    <x v="1418"/>
    <n v="0"/>
    <n v="10"/>
    <n v="110"/>
    <n v="0"/>
    <n v="138"/>
  </r>
  <r>
    <x v="9"/>
    <s v="A1NJ-US-KL"/>
    <n v="48"/>
    <x v="1419"/>
    <n v="0"/>
    <n v="48"/>
    <n v="46"/>
    <n v="0"/>
    <n v="478"/>
  </r>
  <r>
    <x v="9"/>
    <s v="A1NJ-US-KL"/>
    <n v="104"/>
    <x v="1420"/>
    <n v="0"/>
    <n v="104"/>
    <n v="0"/>
    <n v="0"/>
    <n v="0"/>
  </r>
  <r>
    <x v="9"/>
    <s v="A1NJ-US-KL"/>
    <n v="207"/>
    <x v="1421"/>
    <n v="0"/>
    <n v="207"/>
    <n v="0"/>
    <n v="0"/>
    <n v="1"/>
  </r>
  <r>
    <x v="9"/>
    <s v="A1NJ-US-KL"/>
    <n v="207"/>
    <x v="1422"/>
    <n v="0"/>
    <n v="207"/>
    <n v="0"/>
    <n v="0"/>
    <n v="0"/>
  </r>
  <r>
    <x v="9"/>
    <s v="A1NJ-US-KL"/>
    <n v="207"/>
    <x v="1423"/>
    <n v="0"/>
    <n v="207"/>
    <n v="0"/>
    <n v="0"/>
    <n v="1"/>
  </r>
  <r>
    <x v="9"/>
    <s v="A1NJ-US-KL"/>
    <n v="162"/>
    <x v="1424"/>
    <n v="0"/>
    <n v="162"/>
    <n v="0"/>
    <n v="0"/>
    <n v="1"/>
  </r>
  <r>
    <x v="9"/>
    <s v="A1NJ-US-KL"/>
    <n v="1062"/>
    <x v="1424"/>
    <n v="0"/>
    <n v="1062"/>
    <n v="14"/>
    <n v="0"/>
    <n v="18"/>
  </r>
  <r>
    <x v="9"/>
    <s v="A1NJ-US-KL"/>
    <n v="1488"/>
    <x v="1425"/>
    <n v="183"/>
    <n v="1305"/>
    <n v="1594"/>
    <n v="0"/>
    <n v="2750"/>
  </r>
  <r>
    <x v="9"/>
    <s v="A1NJ-US-KL"/>
    <n v="1693"/>
    <x v="1426"/>
    <n v="222"/>
    <n v="1471"/>
    <n v="25"/>
    <n v="0"/>
    <n v="559"/>
  </r>
  <r>
    <x v="9"/>
    <s v="A1NJ-US-KL"/>
    <n v="226"/>
    <x v="1427"/>
    <n v="0"/>
    <n v="226"/>
    <n v="0"/>
    <n v="0"/>
    <n v="0"/>
  </r>
  <r>
    <x v="9"/>
    <s v="A1NJ-US-KL"/>
    <n v="18"/>
    <x v="1428"/>
    <n v="0"/>
    <n v="18"/>
    <n v="0"/>
    <n v="0"/>
    <n v="214"/>
  </r>
  <r>
    <x v="9"/>
    <s v="A1NJ-US-KL"/>
    <n v="206"/>
    <x v="1428"/>
    <n v="205"/>
    <n v="1"/>
    <n v="205"/>
    <n v="0"/>
    <n v="127"/>
  </r>
  <r>
    <x v="9"/>
    <s v="A1NJ-US-KL"/>
    <n v="150"/>
    <x v="1429"/>
    <n v="0"/>
    <n v="150"/>
    <n v="0"/>
    <n v="0"/>
    <n v="778"/>
  </r>
  <r>
    <x v="9"/>
    <s v="A1NJ-US-KL"/>
    <n v="71"/>
    <x v="1430"/>
    <n v="36"/>
    <n v="35"/>
    <n v="500"/>
    <n v="0"/>
    <n v="553"/>
  </r>
  <r>
    <x v="9"/>
    <s v="A1NJ-US-KL"/>
    <n v="222"/>
    <x v="1431"/>
    <n v="43"/>
    <n v="179"/>
    <n v="0"/>
    <n v="0"/>
    <n v="301"/>
  </r>
  <r>
    <x v="9"/>
    <s v="A1NJ-US-KL"/>
    <n v="66"/>
    <x v="1432"/>
    <n v="0"/>
    <n v="66"/>
    <n v="0"/>
    <n v="0"/>
    <n v="0"/>
  </r>
  <r>
    <x v="9"/>
    <s v="A1NJ-US-KL"/>
    <n v="111"/>
    <x v="1433"/>
    <n v="0"/>
    <n v="111"/>
    <n v="0"/>
    <n v="0"/>
    <n v="0"/>
  </r>
  <r>
    <x v="9"/>
    <s v="A1NJ-US-KL"/>
    <n v="857"/>
    <x v="1434"/>
    <n v="0"/>
    <n v="857"/>
    <n v="0"/>
    <n v="0"/>
    <n v="0"/>
  </r>
  <r>
    <x v="9"/>
    <s v="A1NJ-US-KL"/>
    <n v="104"/>
    <x v="1435"/>
    <n v="0"/>
    <n v="104"/>
    <n v="0"/>
    <n v="0"/>
    <n v="0"/>
  </r>
  <r>
    <x v="9"/>
    <s v="A1NJ-US-KL"/>
    <n v="948"/>
    <x v="652"/>
    <n v="-2"/>
    <n v="949"/>
    <n v="0"/>
    <n v="0"/>
    <n v="34"/>
  </r>
  <r>
    <x v="9"/>
    <s v="A1NJ-US-KL"/>
    <n v="105"/>
    <x v="1436"/>
    <n v="0"/>
    <n v="105"/>
    <n v="0"/>
    <n v="0"/>
    <n v="0"/>
  </r>
  <r>
    <x v="9"/>
    <s v="A1NJ-US-KL"/>
    <n v="211"/>
    <x v="1437"/>
    <n v="0"/>
    <n v="211"/>
    <n v="0"/>
    <n v="0"/>
    <n v="0"/>
  </r>
  <r>
    <x v="9"/>
    <s v="A1NJ-US-KL"/>
    <n v="208"/>
    <x v="1438"/>
    <n v="0"/>
    <n v="208"/>
    <n v="0"/>
    <n v="0"/>
    <n v="0"/>
  </r>
  <r>
    <x v="9"/>
    <s v="A1NJ-US-KL"/>
    <n v="5627"/>
    <x v="652"/>
    <n v="11"/>
    <n v="5615"/>
    <n v="224"/>
    <n v="0"/>
    <n v="970"/>
  </r>
  <r>
    <x v="9"/>
    <s v="A1NJ-US-KL"/>
    <n v="103"/>
    <x v="1436"/>
    <n v="0"/>
    <n v="103"/>
    <n v="0"/>
    <n v="0"/>
    <n v="0"/>
  </r>
  <r>
    <x v="9"/>
    <s v="A1NJ-US-KL"/>
    <n v="211"/>
    <x v="1437"/>
    <n v="0"/>
    <n v="211"/>
    <n v="0"/>
    <n v="0"/>
    <n v="0"/>
  </r>
  <r>
    <x v="9"/>
    <s v="A1NJ-US-KL"/>
    <n v="1182"/>
    <x v="1439"/>
    <n v="-325"/>
    <n v="1506"/>
    <n v="781"/>
    <n v="0"/>
    <n v="1167"/>
  </r>
  <r>
    <x v="9"/>
    <s v="A1NJ-US-KL"/>
    <n v="208"/>
    <x v="1438"/>
    <n v="0"/>
    <n v="208"/>
    <n v="0"/>
    <n v="0"/>
    <n v="0"/>
  </r>
  <r>
    <x v="9"/>
    <s v="A1NJ-US-KL"/>
    <n v="2114"/>
    <x v="1440"/>
    <n v="-7618"/>
    <n v="9732"/>
    <n v="4825"/>
    <n v="0"/>
    <n v="6240"/>
  </r>
  <r>
    <x v="9"/>
    <s v="A1NJ-US-KL"/>
    <n v="62"/>
    <x v="1441"/>
    <n v="0"/>
    <n v="62"/>
    <n v="0"/>
    <n v="0"/>
    <n v="0"/>
  </r>
  <r>
    <x v="9"/>
    <s v="A1NJ-US-KL"/>
    <n v="67"/>
    <x v="1442"/>
    <n v="0"/>
    <n v="67"/>
    <n v="0"/>
    <n v="0"/>
    <n v="0"/>
  </r>
  <r>
    <x v="9"/>
    <s v="A1NJ-US-KL"/>
    <n v="50"/>
    <x v="1443"/>
    <n v="0"/>
    <n v="50"/>
    <n v="0"/>
    <n v="0"/>
    <n v="0"/>
  </r>
  <r>
    <x v="9"/>
    <s v="A1NJ-US-KL"/>
    <n v="189"/>
    <x v="1444"/>
    <n v="0"/>
    <n v="189"/>
    <n v="0"/>
    <n v="0"/>
    <n v="0"/>
  </r>
  <r>
    <x v="9"/>
    <s v="A1NJ-US-KL"/>
    <n v="3747"/>
    <x v="1445"/>
    <n v="37"/>
    <n v="3710"/>
    <n v="38"/>
    <n v="0"/>
    <n v="4156"/>
  </r>
  <r>
    <x v="9"/>
    <s v="A1NJ-US-KL"/>
    <n v="103"/>
    <x v="1446"/>
    <n v="0"/>
    <n v="103"/>
    <n v="0"/>
    <n v="0"/>
    <n v="0"/>
  </r>
  <r>
    <x v="9"/>
    <s v="A1NJ-US-KL"/>
    <n v="202"/>
    <x v="1447"/>
    <n v="0"/>
    <n v="202"/>
    <n v="0"/>
    <n v="0"/>
    <n v="0"/>
  </r>
  <r>
    <x v="9"/>
    <s v="A1NJ-US-KL"/>
    <n v="287"/>
    <x v="1448"/>
    <n v="0"/>
    <n v="287"/>
    <n v="0"/>
    <n v="0"/>
    <n v="0"/>
  </r>
  <r>
    <x v="9"/>
    <s v="A1NJ-US-KL"/>
    <n v="4144"/>
    <x v="1449"/>
    <n v="0"/>
    <n v="4144"/>
    <n v="0"/>
    <n v="0"/>
    <n v="958"/>
  </r>
  <r>
    <x v="9"/>
    <s v="A1NJ-US-KL"/>
    <n v="49"/>
    <x v="1450"/>
    <n v="0"/>
    <n v="49"/>
    <n v="0"/>
    <n v="0"/>
    <n v="0"/>
  </r>
  <r>
    <x v="9"/>
    <s v="A1NJ-US-KL"/>
    <n v="105"/>
    <x v="1451"/>
    <n v="0"/>
    <n v="105"/>
    <n v="0"/>
    <n v="0"/>
    <n v="0"/>
  </r>
  <r>
    <x v="9"/>
    <s v="A1NJ-US-KL"/>
    <n v="104"/>
    <x v="1452"/>
    <n v="0"/>
    <n v="104"/>
    <n v="0"/>
    <n v="0"/>
    <n v="0"/>
  </r>
  <r>
    <x v="9"/>
    <s v="A1NJ-US-KL"/>
    <n v="208"/>
    <x v="1453"/>
    <n v="0"/>
    <n v="208"/>
    <n v="0"/>
    <n v="0"/>
    <n v="0"/>
  </r>
  <r>
    <x v="9"/>
    <s v="A1NJ-US-KL"/>
    <n v="62"/>
    <x v="1454"/>
    <n v="0"/>
    <n v="62"/>
    <n v="0"/>
    <n v="0"/>
    <n v="0"/>
  </r>
  <r>
    <x v="9"/>
    <s v="A1NJ-US-KL"/>
    <n v="208"/>
    <x v="1455"/>
    <n v="0"/>
    <n v="208"/>
    <n v="0"/>
    <n v="0"/>
    <n v="0"/>
  </r>
  <r>
    <x v="9"/>
    <s v="A1NJ-US-KL"/>
    <n v="92"/>
    <x v="1456"/>
    <n v="0"/>
    <n v="92"/>
    <n v="0"/>
    <n v="0"/>
    <n v="0"/>
  </r>
  <r>
    <x v="9"/>
    <s v="A1NJ-US-KL"/>
    <n v="104"/>
    <x v="1457"/>
    <n v="0"/>
    <n v="104"/>
    <n v="0"/>
    <n v="0"/>
    <n v="0"/>
  </r>
  <r>
    <x v="9"/>
    <s v="A1NJ-US-KL"/>
    <n v="286"/>
    <x v="1458"/>
    <n v="0"/>
    <n v="286"/>
    <n v="0"/>
    <n v="0"/>
    <n v="0"/>
  </r>
  <r>
    <x v="9"/>
    <s v="A1NJ-US-KL"/>
    <n v="42"/>
    <x v="1459"/>
    <n v="0"/>
    <n v="42"/>
    <n v="0"/>
    <n v="0"/>
    <n v="0"/>
  </r>
  <r>
    <x v="9"/>
    <s v="A1NJ-US-KL"/>
    <n v="105"/>
    <x v="1460"/>
    <n v="0"/>
    <n v="105"/>
    <n v="0"/>
    <n v="0"/>
    <n v="0"/>
  </r>
  <r>
    <x v="9"/>
    <s v="A1NJ-US-KL"/>
    <n v="552"/>
    <x v="1461"/>
    <n v="0"/>
    <n v="552"/>
    <n v="0"/>
    <n v="0"/>
    <n v="0"/>
  </r>
  <r>
    <x v="9"/>
    <s v="A1NJ-US-KL"/>
    <n v="236"/>
    <x v="1462"/>
    <n v="0"/>
    <n v="236"/>
    <n v="0"/>
    <n v="0"/>
    <n v="0"/>
  </r>
  <r>
    <x v="9"/>
    <s v="A1NJ-US-KL"/>
    <n v="581"/>
    <x v="1463"/>
    <n v="0"/>
    <n v="581"/>
    <n v="0"/>
    <n v="0"/>
    <n v="0"/>
  </r>
  <r>
    <x v="9"/>
    <s v="A1NJ-US-KL"/>
    <n v="981"/>
    <x v="1464"/>
    <n v="0"/>
    <n v="981"/>
    <n v="2"/>
    <n v="0"/>
    <n v="2"/>
  </r>
  <r>
    <x v="9"/>
    <s v="A1NJ-US-KL"/>
    <n v="647"/>
    <x v="1464"/>
    <n v="0"/>
    <n v="647"/>
    <n v="2"/>
    <n v="0"/>
    <n v="264"/>
  </r>
  <r>
    <x v="9"/>
    <s v="A1NJ-US-KL"/>
    <n v="6114"/>
    <x v="1465"/>
    <n v="149"/>
    <n v="5965"/>
    <n v="406"/>
    <n v="0"/>
    <n v="2270"/>
  </r>
  <r>
    <x v="9"/>
    <s v="A1NJ-US-KL"/>
    <n v="2654"/>
    <x v="1466"/>
    <n v="0"/>
    <n v="2654"/>
    <n v="135"/>
    <n v="0"/>
    <n v="2493"/>
  </r>
  <r>
    <x v="9"/>
    <s v="A1NJ-US-KL"/>
    <n v="1203"/>
    <x v="1467"/>
    <n v="0"/>
    <n v="1203"/>
    <n v="0"/>
    <n v="0"/>
    <n v="424"/>
  </r>
  <r>
    <x v="9"/>
    <s v="A1NJ-US-KL"/>
    <n v="127"/>
    <x v="1468"/>
    <n v="0"/>
    <n v="127"/>
    <n v="0"/>
    <n v="0"/>
    <n v="0"/>
  </r>
  <r>
    <x v="9"/>
    <s v="A1NJ-US-KL"/>
    <n v="31"/>
    <x v="1469"/>
    <n v="0"/>
    <n v="31"/>
    <n v="0"/>
    <n v="0"/>
    <n v="0"/>
  </r>
  <r>
    <x v="9"/>
    <s v="A1NJ-US-KL"/>
    <n v="31"/>
    <x v="1470"/>
    <n v="0"/>
    <n v="31"/>
    <n v="0"/>
    <n v="0"/>
    <n v="0"/>
  </r>
  <r>
    <x v="9"/>
    <s v="A1NJ-US-KL"/>
    <n v="45"/>
    <x v="1471"/>
    <n v="21"/>
    <n v="24"/>
    <n v="21"/>
    <n v="0"/>
    <n v="12"/>
  </r>
  <r>
    <x v="9"/>
    <s v="A1NJ-US-KL"/>
    <n v="262"/>
    <x v="1472"/>
    <n v="0"/>
    <n v="262"/>
    <n v="0"/>
    <n v="0"/>
    <n v="0"/>
  </r>
  <r>
    <x v="9"/>
    <s v="A1NJ-US-KL"/>
    <n v="820"/>
    <x v="1472"/>
    <n v="0"/>
    <n v="820"/>
    <n v="0"/>
    <n v="0"/>
    <n v="350"/>
  </r>
  <r>
    <x v="9"/>
    <s v="A1NJ-US-KL"/>
    <n v="848"/>
    <x v="1473"/>
    <n v="-5"/>
    <n v="853"/>
    <n v="57"/>
    <n v="0"/>
    <n v="562"/>
  </r>
  <r>
    <x v="9"/>
    <s v="A1NJ-US-KL"/>
    <n v="829"/>
    <x v="1474"/>
    <n v="0"/>
    <n v="829"/>
    <n v="0"/>
    <n v="0"/>
    <n v="734"/>
  </r>
  <r>
    <x v="9"/>
    <s v="A1NJ-US-KL"/>
    <n v="4909"/>
    <x v="1475"/>
    <n v="0"/>
    <n v="4909"/>
    <n v="243"/>
    <n v="0"/>
    <n v="59"/>
  </r>
  <r>
    <x v="9"/>
    <s v="A1NJ-US-KL"/>
    <n v="44"/>
    <x v="1476"/>
    <n v="0"/>
    <n v="44"/>
    <n v="0"/>
    <n v="0"/>
    <n v="0"/>
  </r>
  <r>
    <x v="9"/>
    <s v="A1NJ-US-KL"/>
    <n v="24"/>
    <x v="1477"/>
    <n v="0"/>
    <n v="24"/>
    <n v="0"/>
    <n v="0"/>
    <n v="0"/>
  </r>
  <r>
    <x v="9"/>
    <s v="A1NJ-US-KL"/>
    <n v="24"/>
    <x v="1478"/>
    <n v="0"/>
    <n v="24"/>
    <n v="0"/>
    <n v="0"/>
    <n v="0"/>
  </r>
  <r>
    <x v="9"/>
    <s v="A1NJ-US-KL"/>
    <n v="7"/>
    <x v="1479"/>
    <n v="0"/>
    <n v="7"/>
    <n v="0"/>
    <n v="0"/>
    <n v="2"/>
  </r>
  <r>
    <x v="9"/>
    <s v="A1NJ-US-KL"/>
    <n v="373"/>
    <x v="1480"/>
    <n v="0"/>
    <n v="373"/>
    <n v="0"/>
    <n v="0"/>
    <n v="0"/>
  </r>
  <r>
    <x v="9"/>
    <s v="A1NJ-US-KL"/>
    <n v="2876"/>
    <x v="1480"/>
    <n v="0"/>
    <n v="2876"/>
    <n v="2"/>
    <n v="0"/>
    <n v="285"/>
  </r>
  <r>
    <x v="9"/>
    <s v="A1NJ-US-KL"/>
    <n v="1068"/>
    <x v="1481"/>
    <n v="-4654"/>
    <n v="5721"/>
    <n v="677"/>
    <n v="0"/>
    <n v="967"/>
  </r>
  <r>
    <x v="9"/>
    <s v="A1NJ-US-KL"/>
    <n v="2893"/>
    <x v="1482"/>
    <n v="1874"/>
    <n v="1019"/>
    <n v="1944"/>
    <n v="0"/>
    <n v="460"/>
  </r>
  <r>
    <x v="9"/>
    <s v="A1NJ-US-KL"/>
    <n v="553"/>
    <x v="1483"/>
    <n v="0"/>
    <n v="553"/>
    <n v="0"/>
    <n v="0"/>
    <n v="288"/>
  </r>
  <r>
    <x v="9"/>
    <s v="A1NJ-US-KL"/>
    <n v="203"/>
    <x v="1484"/>
    <n v="0"/>
    <n v="203"/>
    <n v="0"/>
    <n v="0"/>
    <n v="1"/>
  </r>
  <r>
    <x v="9"/>
    <s v="A1NJ-US-KL"/>
    <n v="18"/>
    <x v="1485"/>
    <n v="0"/>
    <n v="18"/>
    <n v="14"/>
    <n v="0"/>
    <n v="83"/>
  </r>
  <r>
    <x v="9"/>
    <s v="A1NJ-US-KL"/>
    <n v="36"/>
    <x v="1486"/>
    <n v="0"/>
    <n v="36"/>
    <n v="33"/>
    <n v="0"/>
    <n v="6"/>
  </r>
  <r>
    <x v="9"/>
    <s v="A1NJ-US-KL"/>
    <n v="376"/>
    <x v="1487"/>
    <n v="0"/>
    <n v="376"/>
    <n v="0"/>
    <n v="0"/>
    <n v="32"/>
  </r>
  <r>
    <x v="9"/>
    <s v="A1NJ-US-KL"/>
    <n v="351"/>
    <x v="1488"/>
    <n v="0"/>
    <n v="351"/>
    <n v="1736"/>
    <n v="0"/>
    <n v="1620"/>
  </r>
  <r>
    <x v="9"/>
    <s v="A1NJ-US-KL"/>
    <n v="1044"/>
    <x v="1489"/>
    <n v="0"/>
    <n v="1044"/>
    <n v="14"/>
    <n v="0"/>
    <n v="129"/>
  </r>
  <r>
    <x v="9"/>
    <s v="A1NJ-US-KL"/>
    <n v="494"/>
    <x v="1490"/>
    <n v="0"/>
    <n v="494"/>
    <n v="0"/>
    <n v="0"/>
    <n v="274"/>
  </r>
  <r>
    <x v="9"/>
    <s v="A1NJ-US-KL"/>
    <n v="67"/>
    <x v="1491"/>
    <n v="0"/>
    <n v="67"/>
    <n v="0"/>
    <n v="0"/>
    <n v="0"/>
  </r>
  <r>
    <x v="9"/>
    <s v="A1NJ-US-KL"/>
    <n v="14"/>
    <x v="1492"/>
    <n v="0"/>
    <n v="14"/>
    <n v="81"/>
    <n v="0"/>
    <n v="63"/>
  </r>
  <r>
    <x v="9"/>
    <s v="A1NJ-US-KL"/>
    <n v="170"/>
    <x v="1493"/>
    <n v="-189"/>
    <n v="359"/>
    <n v="424"/>
    <n v="0"/>
    <n v="49"/>
  </r>
  <r>
    <x v="9"/>
    <s v="A1NJ-US-KL"/>
    <n v="1"/>
    <x v="1494"/>
    <n v="0"/>
    <n v="1"/>
    <n v="0"/>
    <n v="0"/>
    <n v="46"/>
  </r>
  <r>
    <x v="9"/>
    <s v="A1NJ-US-KL"/>
    <n v="98"/>
    <x v="1495"/>
    <n v="0"/>
    <n v="98"/>
    <n v="0"/>
    <n v="0"/>
    <n v="0"/>
  </r>
  <r>
    <x v="9"/>
    <s v="A1NJ-US-KL"/>
    <n v="232"/>
    <x v="1495"/>
    <n v="0"/>
    <n v="232"/>
    <n v="15"/>
    <n v="0"/>
    <n v="141"/>
  </r>
  <r>
    <x v="9"/>
    <s v="A1NJ-US-KL"/>
    <n v="391"/>
    <x v="1496"/>
    <n v="0"/>
    <n v="391"/>
    <n v="158"/>
    <n v="0"/>
    <n v="516"/>
  </r>
  <r>
    <x v="9"/>
    <s v="A1NJ-US-KL"/>
    <n v="130"/>
    <x v="1497"/>
    <n v="0"/>
    <n v="130"/>
    <n v="10"/>
    <n v="0"/>
    <n v="452"/>
  </r>
  <r>
    <x v="9"/>
    <s v="A1NJ-US-KL"/>
    <n v="64"/>
    <x v="1498"/>
    <n v="0"/>
    <n v="64"/>
    <n v="0"/>
    <n v="0"/>
    <n v="21"/>
  </r>
  <r>
    <x v="9"/>
    <s v="A1NJ-US-KL"/>
    <n v="182"/>
    <x v="1499"/>
    <n v="0"/>
    <n v="182"/>
    <n v="0"/>
    <n v="0"/>
    <n v="0"/>
  </r>
  <r>
    <x v="9"/>
    <s v="A1NJ-US-KL"/>
    <n v="533"/>
    <x v="1499"/>
    <n v="52"/>
    <n v="480"/>
    <n v="8"/>
    <n v="0"/>
    <n v="0"/>
  </r>
  <r>
    <x v="9"/>
    <s v="A1NJ-US-KL"/>
    <n v="810"/>
    <x v="1500"/>
    <n v="0"/>
    <n v="810"/>
    <n v="0"/>
    <n v="0"/>
    <n v="499"/>
  </r>
  <r>
    <x v="9"/>
    <s v="A1NJ-US-KL"/>
    <n v="353"/>
    <x v="1501"/>
    <n v="-137"/>
    <n v="490"/>
    <n v="136"/>
    <n v="0"/>
    <n v="299"/>
  </r>
  <r>
    <x v="9"/>
    <s v="A1NJ-US-KL"/>
    <n v="110"/>
    <x v="1502"/>
    <n v="0"/>
    <n v="110"/>
    <n v="0"/>
    <n v="0"/>
    <n v="16"/>
  </r>
  <r>
    <x v="9"/>
    <s v="A1NJ-US-KL"/>
    <n v="212"/>
    <x v="1503"/>
    <n v="0"/>
    <n v="212"/>
    <n v="0"/>
    <n v="0"/>
    <n v="0"/>
  </r>
  <r>
    <x v="9"/>
    <s v="A1NJ-US-KL"/>
    <n v="56"/>
    <x v="1503"/>
    <n v="0"/>
    <n v="56"/>
    <n v="0"/>
    <n v="0"/>
    <n v="0"/>
  </r>
  <r>
    <x v="9"/>
    <s v="A1NJ-US-KL"/>
    <n v="1178"/>
    <x v="1504"/>
    <n v="1069"/>
    <n v="109"/>
    <n v="42"/>
    <n v="0"/>
    <n v="27"/>
  </r>
  <r>
    <x v="9"/>
    <s v="A1NJ-US-KL"/>
    <n v="88"/>
    <x v="1505"/>
    <n v="0"/>
    <n v="88"/>
    <n v="0"/>
    <n v="0"/>
    <n v="100"/>
  </r>
  <r>
    <x v="9"/>
    <s v="A1NJ-US-KL"/>
    <n v="48"/>
    <x v="1506"/>
    <n v="0"/>
    <n v="48"/>
    <n v="0"/>
    <n v="0"/>
    <n v="0"/>
  </r>
  <r>
    <x v="9"/>
    <s v="A1NJ-US-KL"/>
    <n v="126"/>
    <x v="1507"/>
    <n v="0"/>
    <n v="126"/>
    <n v="0"/>
    <n v="0"/>
    <n v="0"/>
  </r>
  <r>
    <x v="9"/>
    <s v="A1NJ-US-KL"/>
    <n v="532"/>
    <x v="1507"/>
    <n v="0"/>
    <n v="532"/>
    <n v="5"/>
    <n v="0"/>
    <n v="230"/>
  </r>
  <r>
    <x v="9"/>
    <s v="A1NJ-US-KL"/>
    <n v="752"/>
    <x v="1508"/>
    <n v="0"/>
    <n v="752"/>
    <n v="56"/>
    <n v="0"/>
    <n v="68"/>
  </r>
  <r>
    <x v="9"/>
    <s v="A1NJ-US-KL"/>
    <n v="371"/>
    <x v="1509"/>
    <n v="0"/>
    <n v="371"/>
    <n v="0"/>
    <n v="0"/>
    <n v="0"/>
  </r>
  <r>
    <x v="9"/>
    <s v="A1NJ-US-KL"/>
    <n v="273"/>
    <x v="1510"/>
    <n v="0"/>
    <n v="273"/>
    <n v="0"/>
    <n v="0"/>
    <n v="3"/>
  </r>
  <r>
    <x v="9"/>
    <s v="A1NJ-US-KL"/>
    <n v="29"/>
    <x v="1511"/>
    <n v="0"/>
    <n v="29"/>
    <n v="0"/>
    <n v="0"/>
    <n v="0"/>
  </r>
  <r>
    <x v="9"/>
    <s v="A1NJ-US-KL"/>
    <n v="267"/>
    <x v="1512"/>
    <n v="0"/>
    <n v="267"/>
    <n v="0"/>
    <n v="0"/>
    <n v="11"/>
  </r>
  <r>
    <x v="9"/>
    <s v="A1NJ-US-KL"/>
    <n v="72"/>
    <x v="1513"/>
    <n v="0"/>
    <n v="72"/>
    <n v="0"/>
    <n v="0"/>
    <n v="14"/>
  </r>
  <r>
    <x v="9"/>
    <s v="A1NJ-US-KL"/>
    <n v="101"/>
    <x v="1514"/>
    <n v="0"/>
    <n v="101"/>
    <n v="0"/>
    <n v="0"/>
    <n v="0"/>
  </r>
  <r>
    <x v="9"/>
    <s v="A1NJ-US-KL"/>
    <n v="26"/>
    <x v="1515"/>
    <n v="0"/>
    <n v="26"/>
    <n v="0"/>
    <n v="0"/>
    <n v="184"/>
  </r>
  <r>
    <x v="9"/>
    <s v="A1NJ-US-KL"/>
    <n v="113"/>
    <x v="1516"/>
    <n v="0"/>
    <n v="113"/>
    <n v="0"/>
    <n v="0"/>
    <n v="111"/>
  </r>
  <r>
    <x v="9"/>
    <s v="A1NJ-US-KL"/>
    <n v="71"/>
    <x v="1516"/>
    <n v="0"/>
    <n v="71"/>
    <n v="1"/>
    <n v="0"/>
    <n v="25"/>
  </r>
  <r>
    <x v="9"/>
    <s v="A1NJ-US-KL"/>
    <n v="430"/>
    <x v="1517"/>
    <n v="0"/>
    <n v="430"/>
    <n v="137"/>
    <n v="0"/>
    <n v="274"/>
  </r>
  <r>
    <x v="9"/>
    <s v="A1NJ-US-KL"/>
    <n v="772"/>
    <x v="1518"/>
    <n v="-2"/>
    <n v="773"/>
    <n v="36"/>
    <n v="0"/>
    <n v="30"/>
  </r>
  <r>
    <x v="9"/>
    <s v="A1NJ-US-KL"/>
    <n v="444"/>
    <x v="1519"/>
    <n v="-141"/>
    <n v="585"/>
    <n v="333"/>
    <n v="0"/>
    <n v="42"/>
  </r>
  <r>
    <x v="9"/>
    <s v="A1NJ-US-KL"/>
    <n v="118"/>
    <x v="1520"/>
    <n v="0"/>
    <n v="118"/>
    <n v="0"/>
    <n v="0"/>
    <n v="0"/>
  </r>
  <r>
    <x v="9"/>
    <s v="A1NJ-US-KL"/>
    <n v="170"/>
    <x v="1520"/>
    <n v="0"/>
    <n v="170"/>
    <n v="0"/>
    <n v="0"/>
    <n v="0"/>
  </r>
  <r>
    <x v="9"/>
    <s v="A1NJ-US-KL"/>
    <n v="1494"/>
    <x v="1521"/>
    <n v="0"/>
    <n v="1494"/>
    <n v="456"/>
    <n v="0"/>
    <n v="626"/>
  </r>
  <r>
    <x v="9"/>
    <s v="A1NJ-US-KL"/>
    <n v="112"/>
    <x v="1522"/>
    <n v="0"/>
    <n v="112"/>
    <n v="0"/>
    <n v="0"/>
    <n v="0"/>
  </r>
  <r>
    <x v="9"/>
    <s v="A1NJ-US-KL"/>
    <n v="82"/>
    <x v="1523"/>
    <n v="0"/>
    <n v="82"/>
    <n v="0"/>
    <n v="0"/>
    <n v="285"/>
  </r>
  <r>
    <x v="9"/>
    <s v="A1NJ-US-KL"/>
    <n v="57"/>
    <x v="1524"/>
    <n v="0"/>
    <n v="57"/>
    <n v="0"/>
    <n v="0"/>
    <n v="0"/>
  </r>
  <r>
    <x v="9"/>
    <s v="A1NJ-US-KL"/>
    <n v="9"/>
    <x v="1524"/>
    <n v="0"/>
    <n v="9"/>
    <n v="0"/>
    <n v="0"/>
    <n v="0"/>
  </r>
  <r>
    <x v="9"/>
    <s v="A1NJ-US-KL"/>
    <n v="486"/>
    <x v="1525"/>
    <n v="297"/>
    <n v="188"/>
    <n v="0"/>
    <n v="0"/>
    <n v="0"/>
  </r>
  <r>
    <x v="9"/>
    <s v="A1NJ-US-KL"/>
    <n v="97"/>
    <x v="1526"/>
    <n v="0"/>
    <n v="97"/>
    <n v="0"/>
    <n v="0"/>
    <n v="0"/>
  </r>
  <r>
    <x v="9"/>
    <s v="A1NJ-US-KL"/>
    <n v="77"/>
    <x v="1527"/>
    <n v="0"/>
    <n v="77"/>
    <n v="0"/>
    <n v="0"/>
    <n v="0"/>
  </r>
  <r>
    <x v="9"/>
    <s v="A1NJ-US-KL"/>
    <n v="29"/>
    <x v="1528"/>
    <n v="0"/>
    <n v="29"/>
    <n v="29"/>
    <n v="0"/>
    <n v="0"/>
  </r>
  <r>
    <x v="9"/>
    <s v="A1NJ-US-KL"/>
    <n v="127"/>
    <x v="1529"/>
    <n v="0"/>
    <n v="127"/>
    <n v="0"/>
    <n v="0"/>
    <n v="0"/>
  </r>
  <r>
    <x v="9"/>
    <s v="A1NJ-US-KL"/>
    <n v="72"/>
    <x v="1529"/>
    <n v="0"/>
    <n v="72"/>
    <n v="0"/>
    <n v="0"/>
    <n v="0"/>
  </r>
  <r>
    <x v="9"/>
    <s v="A1NJ-US-KL"/>
    <n v="135"/>
    <x v="1530"/>
    <n v="0"/>
    <n v="135"/>
    <n v="0"/>
    <n v="0"/>
    <n v="148"/>
  </r>
  <r>
    <x v="9"/>
    <s v="A1NJ-US-KL"/>
    <n v="305"/>
    <x v="1531"/>
    <n v="0"/>
    <n v="305"/>
    <n v="0"/>
    <n v="0"/>
    <n v="0"/>
  </r>
  <r>
    <x v="9"/>
    <s v="A1NJ-US-KL"/>
    <n v="152"/>
    <x v="1532"/>
    <n v="0"/>
    <n v="152"/>
    <n v="0"/>
    <n v="0"/>
    <n v="162"/>
  </r>
  <r>
    <x v="9"/>
    <s v="A1NJ-US-KL"/>
    <n v="189"/>
    <x v="1533"/>
    <n v="0"/>
    <n v="189"/>
    <n v="0"/>
    <n v="0"/>
    <n v="0"/>
  </r>
  <r>
    <x v="9"/>
    <s v="A1NJ-US-KL"/>
    <n v="1052"/>
    <x v="1534"/>
    <n v="0"/>
    <n v="1052"/>
    <n v="0"/>
    <n v="0"/>
    <n v="0"/>
  </r>
  <r>
    <x v="9"/>
    <s v="A1NJ-US-KL"/>
    <n v="1042"/>
    <x v="1535"/>
    <n v="0"/>
    <n v="1042"/>
    <n v="0"/>
    <n v="0"/>
    <n v="0"/>
  </r>
  <r>
    <x v="9"/>
    <s v="A1NJ-US-KL"/>
    <n v="1042"/>
    <x v="1536"/>
    <n v="0"/>
    <n v="1042"/>
    <n v="0"/>
    <n v="0"/>
    <n v="0"/>
  </r>
  <r>
    <x v="9"/>
    <s v="A1NJ-US-KL"/>
    <n v="1042"/>
    <x v="1537"/>
    <n v="0"/>
    <n v="1042"/>
    <n v="0"/>
    <n v="0"/>
    <n v="0"/>
  </r>
  <r>
    <x v="9"/>
    <s v="A1NJ-US-KL"/>
    <n v="1042"/>
    <x v="1538"/>
    <n v="0"/>
    <n v="1042"/>
    <n v="0"/>
    <n v="0"/>
    <n v="0"/>
  </r>
  <r>
    <x v="9"/>
    <s v="A1NJ-US-KL"/>
    <n v="1042"/>
    <x v="1539"/>
    <n v="0"/>
    <n v="1042"/>
    <n v="0"/>
    <n v="0"/>
    <n v="0"/>
  </r>
  <r>
    <x v="9"/>
    <s v="A1NJ-US-KL"/>
    <n v="1042"/>
    <x v="1540"/>
    <n v="0"/>
    <n v="1042"/>
    <n v="0"/>
    <n v="0"/>
    <n v="0"/>
  </r>
  <r>
    <x v="9"/>
    <s v="A1NJ-US-KL"/>
    <n v="1083"/>
    <x v="1541"/>
    <n v="0"/>
    <n v="1083"/>
    <n v="0"/>
    <n v="0"/>
    <n v="0"/>
  </r>
  <r>
    <x v="9"/>
    <s v="A1NJ-US-KL"/>
    <n v="1042"/>
    <x v="1542"/>
    <n v="0"/>
    <n v="1042"/>
    <n v="0"/>
    <n v="0"/>
    <n v="0"/>
  </r>
  <r>
    <x v="9"/>
    <s v="A1NJ-US-KL"/>
    <n v="1041"/>
    <x v="1543"/>
    <n v="0"/>
    <n v="1041"/>
    <n v="21"/>
    <n v="0"/>
    <n v="0"/>
  </r>
  <r>
    <x v="9"/>
    <s v="A1NJ-US-KL"/>
    <n v="1083"/>
    <x v="1544"/>
    <n v="0"/>
    <n v="1083"/>
    <n v="0"/>
    <n v="0"/>
    <n v="0"/>
  </r>
  <r>
    <x v="9"/>
    <s v="A1NJ-US-KL"/>
    <n v="1054"/>
    <x v="1545"/>
    <n v="37"/>
    <n v="1017"/>
    <n v="0"/>
    <n v="0"/>
    <n v="0"/>
  </r>
  <r>
    <x v="9"/>
    <s v="A1NJ-US-KL"/>
    <n v="1053"/>
    <x v="1546"/>
    <n v="37"/>
    <n v="1016"/>
    <n v="0"/>
    <n v="0"/>
    <n v="0"/>
  </r>
  <r>
    <x v="9"/>
    <s v="A1NJ-US-KL"/>
    <n v="322"/>
    <x v="1547"/>
    <n v="44"/>
    <n v="278"/>
    <n v="0"/>
    <n v="0"/>
    <n v="0"/>
  </r>
  <r>
    <x v="9"/>
    <s v="A1NJ-US-KL"/>
    <n v="515"/>
    <x v="1548"/>
    <n v="0"/>
    <n v="515"/>
    <n v="0"/>
    <n v="0"/>
    <n v="0"/>
  </r>
  <r>
    <x v="9"/>
    <s v="A1NJ-US-KL"/>
    <n v="2"/>
    <x v="1549"/>
    <n v="0"/>
    <n v="2"/>
    <n v="0"/>
    <n v="0"/>
    <n v="0"/>
  </r>
  <r>
    <x v="9"/>
    <s v="A1NJ-US-KL"/>
    <n v="36"/>
    <x v="1550"/>
    <n v="0"/>
    <n v="36"/>
    <n v="0"/>
    <n v="0"/>
    <n v="0"/>
  </r>
  <r>
    <x v="9"/>
    <s v="A1NJ-US-KL"/>
    <n v="1567"/>
    <x v="1551"/>
    <n v="0"/>
    <n v="1567"/>
    <n v="0"/>
    <n v="0"/>
    <n v="0"/>
  </r>
  <r>
    <x v="9"/>
    <s v="A1NJ-US-KL"/>
    <n v="29403"/>
    <x v="1552"/>
    <n v="0"/>
    <n v="29403"/>
    <n v="0"/>
    <n v="0"/>
    <n v="0"/>
  </r>
  <r>
    <x v="9"/>
    <s v="A1NJ-US-KL"/>
    <n v="0"/>
    <x v="1553"/>
    <n v="-23"/>
    <n v="22"/>
    <n v="76"/>
    <n v="0"/>
    <n v="221"/>
  </r>
  <r>
    <x v="9"/>
    <s v="A1NJ-US-KL"/>
    <n v="1042"/>
    <x v="1554"/>
    <n v="-2"/>
    <n v="1043"/>
    <n v="914"/>
    <n v="0"/>
    <n v="899"/>
  </r>
  <r>
    <x v="9"/>
    <s v="A1NJ-US-KL"/>
    <n v="117666665"/>
    <x v="1555"/>
    <n v="0"/>
    <n v="117666665"/>
    <n v="492"/>
    <n v="0"/>
    <n v="155"/>
  </r>
  <r>
    <x v="9"/>
    <s v="A1NJ-US-KL"/>
    <n v="519"/>
    <x v="1556"/>
    <n v="0"/>
    <n v="519"/>
    <n v="491"/>
    <n v="0"/>
    <n v="138"/>
  </r>
  <r>
    <x v="9"/>
    <s v="A1NJ-US-KL"/>
    <n v="15"/>
    <x v="1557"/>
    <n v="0"/>
    <n v="15"/>
    <n v="1"/>
    <n v="0"/>
    <n v="6"/>
  </r>
  <r>
    <x v="9"/>
    <s v="A1NJ-US-KL"/>
    <n v="15"/>
    <x v="1558"/>
    <n v="0"/>
    <n v="15"/>
    <n v="0"/>
    <n v="0"/>
    <n v="1"/>
  </r>
  <r>
    <x v="9"/>
    <s v="A1NJ-US-KL"/>
    <n v="79"/>
    <x v="1559"/>
    <n v="0"/>
    <n v="79"/>
    <n v="12"/>
    <n v="0"/>
    <n v="27"/>
  </r>
  <r>
    <x v="9"/>
    <s v="A1NJ-US-KL"/>
    <n v="105"/>
    <x v="1560"/>
    <n v="0"/>
    <n v="105"/>
    <n v="0"/>
    <n v="0"/>
    <n v="0"/>
  </r>
  <r>
    <x v="9"/>
    <s v="A1NJ-US-KL"/>
    <n v="104"/>
    <x v="1561"/>
    <n v="0"/>
    <n v="104"/>
    <n v="7"/>
    <n v="0"/>
    <n v="1"/>
  </r>
  <r>
    <x v="9"/>
    <s v="A1NJ-US-KL"/>
    <n v="27"/>
    <x v="1562"/>
    <n v="0"/>
    <n v="27"/>
    <n v="4"/>
    <n v="0"/>
    <n v="13"/>
  </r>
  <r>
    <x v="9"/>
    <s v="A1NJ-US-KL"/>
    <n v="8"/>
    <x v="1563"/>
    <n v="0"/>
    <n v="8"/>
    <n v="37"/>
    <n v="0"/>
    <n v="36"/>
  </r>
  <r>
    <x v="9"/>
    <s v="A1NJ-US-KL"/>
    <n v="33"/>
    <x v="1564"/>
    <n v="0"/>
    <n v="33"/>
    <n v="148"/>
    <n v="0"/>
    <n v="120"/>
  </r>
  <r>
    <x v="9"/>
    <s v="A1NJ-US-KL"/>
    <n v="4"/>
    <x v="1565"/>
    <n v="0"/>
    <n v="4"/>
    <n v="153"/>
    <n v="0"/>
    <n v="140"/>
  </r>
  <r>
    <x v="9"/>
    <s v="A1NJ-US-KL"/>
    <n v="27"/>
    <x v="1566"/>
    <n v="0"/>
    <n v="27"/>
    <n v="4"/>
    <n v="0"/>
    <n v="13"/>
  </r>
  <r>
    <x v="9"/>
    <s v="A1NJ-US-KL"/>
    <n v="0"/>
    <x v="1567"/>
    <n v="-5"/>
    <n v="4"/>
    <n v="-3"/>
    <n v="0"/>
    <n v="409"/>
  </r>
  <r>
    <x v="9"/>
    <s v="A1NJ-US-KL"/>
    <n v="104"/>
    <x v="1568"/>
    <n v="-6"/>
    <n v="110"/>
    <n v="5"/>
    <n v="0"/>
    <n v="2"/>
  </r>
  <r>
    <x v="9"/>
    <s v="A1NJ-US-KL"/>
    <n v="105"/>
    <x v="1569"/>
    <n v="-6"/>
    <n v="111"/>
    <n v="5"/>
    <n v="0"/>
    <n v="23"/>
  </r>
  <r>
    <x v="9"/>
    <s v="A1NJ-US-KL"/>
    <n v="105"/>
    <x v="1570"/>
    <n v="0"/>
    <n v="105"/>
    <n v="10"/>
    <n v="0"/>
    <n v="23"/>
  </r>
  <r>
    <x v="9"/>
    <s v="A1NJ-US-KL"/>
    <n v="210"/>
    <x v="1571"/>
    <n v="0"/>
    <n v="210"/>
    <n v="0"/>
    <n v="0"/>
    <n v="2"/>
  </r>
  <r>
    <x v="9"/>
    <s v="A1NJ-US-KL"/>
    <n v="96"/>
    <x v="1572"/>
    <n v="0"/>
    <n v="96"/>
    <n v="0"/>
    <n v="0"/>
    <n v="23"/>
  </r>
  <r>
    <x v="9"/>
    <s v="A1NJ-US-KL"/>
    <n v="211"/>
    <x v="1573"/>
    <n v="0"/>
    <n v="211"/>
    <n v="0"/>
    <n v="0"/>
    <n v="23"/>
  </r>
  <r>
    <x v="9"/>
    <s v="A1NJ-US-KL"/>
    <n v="529"/>
    <x v="1574"/>
    <n v="0"/>
    <n v="529"/>
    <n v="0"/>
    <n v="0"/>
    <n v="2"/>
  </r>
  <r>
    <x v="9"/>
    <s v="A1NJ-US-KL"/>
    <n v="105"/>
    <x v="1575"/>
    <n v="0"/>
    <n v="105"/>
    <n v="105"/>
    <n v="0"/>
    <n v="23"/>
  </r>
  <r>
    <x v="9"/>
    <s v="A1NJ-US-KL"/>
    <n v="529"/>
    <x v="1576"/>
    <n v="0"/>
    <n v="529"/>
    <n v="0"/>
    <n v="0"/>
    <n v="23"/>
  </r>
  <r>
    <x v="9"/>
    <s v="A1NJ-US-KL"/>
    <n v="40012"/>
    <x v="1577"/>
    <n v="0"/>
    <n v="40012"/>
    <n v="0"/>
    <n v="0"/>
    <n v="0"/>
  </r>
  <r>
    <x v="9"/>
    <s v="A1NJ-US-KL"/>
    <n v="26917"/>
    <x v="1578"/>
    <n v="59"/>
    <n v="26858"/>
    <n v="18311"/>
    <n v="0"/>
    <n v="17646"/>
  </r>
  <r>
    <x v="9"/>
    <s v="A1NJ-US-KL"/>
    <n v="21"/>
    <x v="1579"/>
    <n v="0"/>
    <n v="21"/>
    <n v="0"/>
    <n v="0"/>
    <n v="0"/>
  </r>
  <r>
    <x v="9"/>
    <s v="A1NJ-US-KL"/>
    <n v="21600"/>
    <x v="1580"/>
    <n v="6954"/>
    <n v="14645"/>
    <n v="15371"/>
    <n v="0"/>
    <n v="36828"/>
  </r>
  <r>
    <x v="9"/>
    <s v="A1NJ-US-KL"/>
    <n v="29135"/>
    <x v="1581"/>
    <n v="0"/>
    <n v="29135"/>
    <n v="583"/>
    <n v="0"/>
    <n v="5235"/>
  </r>
  <r>
    <x v="9"/>
    <s v="A1NJ-US-KL"/>
    <n v="12199"/>
    <x v="1582"/>
    <n v="0"/>
    <n v="12199"/>
    <n v="0"/>
    <n v="0"/>
    <n v="2338"/>
  </r>
  <r>
    <x v="9"/>
    <s v="A1NJ-US-KL"/>
    <n v="2"/>
    <x v="1583"/>
    <n v="0"/>
    <n v="2"/>
    <n v="13"/>
    <n v="0"/>
    <n v="55"/>
  </r>
  <r>
    <x v="9"/>
    <s v="A1NJ-US-KL"/>
    <n v="1"/>
    <x v="1584"/>
    <n v="0"/>
    <n v="1"/>
    <n v="5"/>
    <n v="0"/>
    <n v="42"/>
  </r>
  <r>
    <x v="9"/>
    <s v="A1NJ-US-KL"/>
    <n v="110"/>
    <x v="1585"/>
    <n v="0"/>
    <n v="110"/>
    <n v="0"/>
    <n v="0"/>
    <n v="0"/>
  </r>
  <r>
    <x v="9"/>
    <s v="A1NJ-US-KL"/>
    <n v="27"/>
    <x v="1586"/>
    <n v="0"/>
    <n v="27"/>
    <n v="0"/>
    <n v="0"/>
    <n v="6"/>
  </r>
  <r>
    <x v="9"/>
    <s v="A1NJ-US-KL"/>
    <n v="84"/>
    <x v="1587"/>
    <n v="0"/>
    <n v="84"/>
    <n v="9"/>
    <n v="0"/>
    <n v="113"/>
  </r>
  <r>
    <x v="9"/>
    <s v="A1NJ-US-KL"/>
    <n v="30"/>
    <x v="1588"/>
    <n v="-23"/>
    <n v="52"/>
    <n v="32"/>
    <n v="0"/>
    <n v="102"/>
  </r>
  <r>
    <x v="9"/>
    <s v="A1NJ-US-KL"/>
    <n v="27"/>
    <x v="1589"/>
    <n v="-10"/>
    <n v="37"/>
    <n v="20"/>
    <n v="0"/>
    <n v="56"/>
  </r>
  <r>
    <x v="9"/>
    <s v="A1NJ-US-KL"/>
    <n v="10"/>
    <x v="1590"/>
    <n v="-2"/>
    <n v="11"/>
    <n v="0"/>
    <n v="0"/>
    <n v="9"/>
  </r>
  <r>
    <x v="9"/>
    <s v="A1NJ-US-KL"/>
    <n v="34"/>
    <x v="1591"/>
    <n v="0"/>
    <n v="34"/>
    <n v="3"/>
    <n v="0"/>
    <n v="5"/>
  </r>
  <r>
    <x v="9"/>
    <s v="A1NJ-US-KL"/>
    <n v="623"/>
    <x v="1592"/>
    <n v="52"/>
    <n v="570"/>
    <n v="52"/>
    <n v="0"/>
    <n v="0"/>
  </r>
  <r>
    <x v="9"/>
    <s v="A1NJ-US-KL"/>
    <n v="84"/>
    <x v="1593"/>
    <n v="0"/>
    <n v="84"/>
    <n v="0"/>
    <n v="0"/>
    <n v="0"/>
  </r>
  <r>
    <x v="9"/>
    <s v="A1NJ-US-KL"/>
    <n v="42"/>
    <x v="1594"/>
    <n v="0"/>
    <n v="42"/>
    <n v="0"/>
    <n v="0"/>
    <n v="0"/>
  </r>
  <r>
    <x v="9"/>
    <s v="A1NJ-US-KL"/>
    <n v="84"/>
    <x v="1595"/>
    <n v="0"/>
    <n v="84"/>
    <n v="0"/>
    <n v="0"/>
    <n v="0"/>
  </r>
  <r>
    <x v="9"/>
    <s v="A1NJ-US-KL"/>
    <n v="84"/>
    <x v="1596"/>
    <n v="0"/>
    <n v="84"/>
    <n v="0"/>
    <n v="0"/>
    <n v="0"/>
  </r>
  <r>
    <x v="9"/>
    <s v="A1NJ-US-KL"/>
    <n v="84"/>
    <x v="1597"/>
    <n v="0"/>
    <n v="84"/>
    <n v="0"/>
    <n v="0"/>
    <n v="0"/>
  </r>
  <r>
    <x v="9"/>
    <s v="A1NJ-US-KL"/>
    <n v="84"/>
    <x v="1598"/>
    <n v="0"/>
    <n v="84"/>
    <n v="0"/>
    <n v="0"/>
    <n v="0"/>
  </r>
  <r>
    <x v="9"/>
    <s v="A1NJ-US-KL"/>
    <n v="84"/>
    <x v="1599"/>
    <n v="0"/>
    <n v="84"/>
    <n v="0"/>
    <n v="0"/>
    <n v="0"/>
  </r>
  <r>
    <x v="9"/>
    <s v="A1NJ-US-KL"/>
    <n v="1"/>
    <x v="1600"/>
    <n v="0"/>
    <n v="1"/>
    <n v="0"/>
    <n v="0"/>
    <n v="0"/>
  </r>
  <r>
    <x v="9"/>
    <s v="A1NJ-US-KL"/>
    <n v="0"/>
    <x v="1601"/>
    <n v="-14"/>
    <n v="13"/>
    <n v="12"/>
    <n v="0"/>
    <n v="0"/>
  </r>
  <r>
    <x v="9"/>
    <s v="A1NJ-US-KL"/>
    <n v="0"/>
    <x v="1602"/>
    <n v="-2"/>
    <n v="1"/>
    <n v="0"/>
    <n v="0"/>
    <n v="25"/>
  </r>
  <r>
    <x v="9"/>
    <s v="A1NJ-US-KL"/>
    <n v="155"/>
    <x v="1603"/>
    <n v="0"/>
    <n v="155"/>
    <n v="0"/>
    <n v="0"/>
    <n v="0"/>
  </r>
  <r>
    <x v="9"/>
    <s v="A1NJ-US-KL"/>
    <n v="33"/>
    <x v="1604"/>
    <n v="0"/>
    <n v="33"/>
    <n v="0"/>
    <n v="0"/>
    <n v="0"/>
  </r>
  <r>
    <x v="9"/>
    <s v="A1NJ-US-KL"/>
    <n v="105"/>
    <x v="1605"/>
    <n v="0"/>
    <n v="105"/>
    <n v="0"/>
    <n v="0"/>
    <n v="0"/>
  </r>
  <r>
    <x v="9"/>
    <s v="A1NJ-US-KL"/>
    <n v="310"/>
    <x v="1606"/>
    <n v="0"/>
    <n v="310"/>
    <n v="0"/>
    <n v="0"/>
    <n v="3936"/>
  </r>
  <r>
    <x v="9"/>
    <s v="A1NJ-US-KL"/>
    <n v="5367"/>
    <x v="1607"/>
    <n v="6"/>
    <n v="5360"/>
    <n v="999"/>
    <n v="0"/>
    <n v="1344"/>
  </r>
  <r>
    <x v="9"/>
    <s v="A1NJ-US-KL"/>
    <n v="18"/>
    <x v="1608"/>
    <n v="0"/>
    <n v="18"/>
    <n v="5"/>
    <n v="0"/>
    <n v="24"/>
  </r>
  <r>
    <x v="9"/>
    <s v="A1NJ-US-KL"/>
    <n v="1"/>
    <x v="1609"/>
    <n v="0"/>
    <n v="1"/>
    <n v="0"/>
    <n v="0"/>
    <n v="0"/>
  </r>
  <r>
    <x v="9"/>
    <s v="A1NJ-US-KL"/>
    <n v="31"/>
    <x v="1610"/>
    <n v="-2"/>
    <n v="32"/>
    <n v="38"/>
    <n v="0"/>
    <n v="69"/>
  </r>
  <r>
    <x v="9"/>
    <s v="A1NJ-US-KL"/>
    <n v="1"/>
    <x v="1611"/>
    <n v="0"/>
    <n v="1"/>
    <n v="1"/>
    <n v="0"/>
    <n v="5"/>
  </r>
  <r>
    <x v="9"/>
    <s v="A1NJ-US-KL"/>
    <n v="75"/>
    <x v="1612"/>
    <n v="0"/>
    <n v="75"/>
    <n v="0"/>
    <n v="0"/>
    <n v="76"/>
  </r>
  <r>
    <x v="9"/>
    <s v="A1NJ-US-KL"/>
    <n v="0"/>
    <x v="1613"/>
    <n v="-3"/>
    <n v="2"/>
    <n v="2"/>
    <n v="0"/>
    <n v="0"/>
  </r>
  <r>
    <x v="1"/>
    <s v="US Count"/>
    <m/>
    <x v="173"/>
    <m/>
    <m/>
    <m/>
    <m/>
    <n v="975"/>
  </r>
  <r>
    <x v="9"/>
    <s v="A2AC-CN-KL"/>
    <n v="95"/>
    <x v="712"/>
    <n v="0"/>
    <n v="95"/>
    <n v="301"/>
    <n v="0"/>
    <n v="1043"/>
  </r>
  <r>
    <x v="9"/>
    <s v="A2AC-CN-KL"/>
    <n v="0"/>
    <x v="719"/>
    <n v="-7"/>
    <n v="6"/>
    <n v="16"/>
    <n v="0"/>
    <n v="416"/>
  </r>
  <r>
    <x v="9"/>
    <s v="A2AC-CN-KL"/>
    <n v="0"/>
    <x v="719"/>
    <n v="-117"/>
    <n v="116"/>
    <n v="116"/>
    <n v="0"/>
    <n v="754"/>
  </r>
  <r>
    <x v="9"/>
    <s v="A2AC-CN-KL"/>
    <n v="52"/>
    <x v="721"/>
    <n v="0"/>
    <n v="52"/>
    <n v="5"/>
    <n v="0"/>
    <n v="111"/>
  </r>
  <r>
    <x v="9"/>
    <s v="A2AC-CN-KL"/>
    <n v="3"/>
    <x v="759"/>
    <n v="0"/>
    <n v="3"/>
    <n v="990"/>
    <n v="0"/>
    <n v="3422"/>
  </r>
  <r>
    <x v="9"/>
    <s v="A2AC-CN-KL"/>
    <n v="1"/>
    <x v="783"/>
    <n v="0"/>
    <n v="1"/>
    <n v="0"/>
    <n v="0"/>
    <n v="8"/>
  </r>
  <r>
    <x v="9"/>
    <s v="A2AC-CN-KL"/>
    <n v="698"/>
    <x v="800"/>
    <n v="-55"/>
    <n v="752"/>
    <n v="-69"/>
    <n v="0"/>
    <n v="434"/>
  </r>
  <r>
    <x v="9"/>
    <s v="A2AC-CN-KL"/>
    <n v="1"/>
    <x v="804"/>
    <n v="0"/>
    <n v="1"/>
    <n v="0"/>
    <n v="0"/>
    <n v="486"/>
  </r>
  <r>
    <x v="9"/>
    <s v="A2AC-CN-KL"/>
    <n v="0"/>
    <x v="800"/>
    <n v="-62"/>
    <n v="61"/>
    <n v="186"/>
    <n v="0"/>
    <n v="1900"/>
  </r>
  <r>
    <x v="9"/>
    <s v="A2AC-CN-KL"/>
    <n v="0"/>
    <x v="808"/>
    <n v="0"/>
    <n v="0"/>
    <n v="0"/>
    <n v="0"/>
    <n v="0"/>
  </r>
  <r>
    <x v="9"/>
    <s v="A2AC-CN-KL"/>
    <n v="86"/>
    <x v="810"/>
    <n v="0"/>
    <n v="86"/>
    <n v="0"/>
    <n v="0"/>
    <n v="347"/>
  </r>
  <r>
    <x v="9"/>
    <s v="A2AC-CN-KL"/>
    <n v="10"/>
    <x v="1614"/>
    <n v="0"/>
    <n v="10"/>
    <n v="0"/>
    <n v="0"/>
    <n v="0"/>
  </r>
  <r>
    <x v="9"/>
    <s v="A2AC-CN-KL"/>
    <n v="10"/>
    <x v="1615"/>
    <n v="0"/>
    <n v="10"/>
    <n v="0"/>
    <n v="0"/>
    <n v="0"/>
  </r>
  <r>
    <x v="9"/>
    <s v="A2AC-CN-KL"/>
    <n v="36"/>
    <x v="1616"/>
    <n v="0"/>
    <n v="36"/>
    <n v="0"/>
    <n v="0"/>
    <n v="0"/>
  </r>
  <r>
    <x v="9"/>
    <s v="A2AC-CN-KL"/>
    <n v="1"/>
    <x v="1617"/>
    <n v="0"/>
    <n v="1"/>
    <n v="0"/>
    <n v="0"/>
    <n v="0"/>
  </r>
  <r>
    <x v="9"/>
    <s v="A2AC-CN-KL"/>
    <n v="1"/>
    <x v="913"/>
    <n v="0"/>
    <n v="1"/>
    <n v="1"/>
    <n v="0"/>
    <n v="0"/>
  </r>
  <r>
    <x v="9"/>
    <s v="A2AC-CN-KL"/>
    <n v="210"/>
    <x v="1618"/>
    <n v="0"/>
    <n v="210"/>
    <n v="0"/>
    <n v="0"/>
    <n v="0"/>
  </r>
  <r>
    <x v="9"/>
    <s v="A2AC-CN-KL"/>
    <n v="1"/>
    <x v="1619"/>
    <n v="0"/>
    <n v="1"/>
    <n v="0"/>
    <n v="0"/>
    <n v="0"/>
  </r>
  <r>
    <x v="9"/>
    <s v="A2AC-CN-KL"/>
    <n v="104"/>
    <x v="1620"/>
    <n v="0"/>
    <n v="104"/>
    <n v="0"/>
    <n v="0"/>
    <n v="0"/>
  </r>
  <r>
    <x v="9"/>
    <s v="A2AC-CN-KL"/>
    <n v="104"/>
    <x v="1621"/>
    <n v="0"/>
    <n v="104"/>
    <n v="0"/>
    <n v="0"/>
    <n v="0"/>
  </r>
  <r>
    <x v="9"/>
    <s v="A2AC-CN-KL"/>
    <n v="4"/>
    <x v="978"/>
    <n v="0"/>
    <n v="4"/>
    <n v="0"/>
    <n v="0"/>
    <n v="1068"/>
  </r>
  <r>
    <x v="9"/>
    <s v="A2AC-CN-KL"/>
    <n v="5"/>
    <x v="980"/>
    <n v="0"/>
    <n v="5"/>
    <n v="0"/>
    <n v="0"/>
    <n v="1060"/>
  </r>
  <r>
    <x v="9"/>
    <s v="A2AC-CN-KL"/>
    <n v="3"/>
    <x v="1622"/>
    <n v="0"/>
    <n v="3"/>
    <n v="0"/>
    <n v="0"/>
    <n v="354"/>
  </r>
  <r>
    <x v="9"/>
    <s v="A2AC-CN-KL"/>
    <n v="204"/>
    <x v="1623"/>
    <n v="0"/>
    <n v="204"/>
    <n v="0"/>
    <n v="0"/>
    <n v="0"/>
  </r>
  <r>
    <x v="9"/>
    <s v="A2AC-CN-KL"/>
    <n v="37"/>
    <x v="1033"/>
    <n v="0"/>
    <n v="37"/>
    <n v="0"/>
    <n v="0"/>
    <n v="2710"/>
  </r>
  <r>
    <x v="9"/>
    <s v="A2AC-CN-KL"/>
    <n v="0"/>
    <x v="1624"/>
    <n v="0"/>
    <n v="0"/>
    <n v="0"/>
    <n v="0"/>
    <n v="0"/>
  </r>
  <r>
    <x v="9"/>
    <s v="A2AC-CN-KL"/>
    <n v="1"/>
    <x v="1625"/>
    <n v="0"/>
    <n v="1"/>
    <n v="0"/>
    <n v="0"/>
    <n v="0"/>
  </r>
  <r>
    <x v="9"/>
    <s v="A2AC-CN-KL"/>
    <n v="1906"/>
    <x v="1155"/>
    <n v="0"/>
    <n v="1906"/>
    <n v="0"/>
    <n v="0"/>
    <n v="0"/>
  </r>
  <r>
    <x v="9"/>
    <s v="A2AC-CN-KL"/>
    <n v="42"/>
    <x v="1626"/>
    <n v="0"/>
    <n v="42"/>
    <n v="0"/>
    <n v="0"/>
    <n v="0"/>
  </r>
  <r>
    <x v="9"/>
    <s v="A2AC-CN-KL"/>
    <n v="1632"/>
    <x v="1290"/>
    <n v="0"/>
    <n v="1632"/>
    <n v="0"/>
    <n v="0"/>
    <n v="0"/>
  </r>
  <r>
    <x v="9"/>
    <s v="A2AC-CN-KL"/>
    <n v="2"/>
    <x v="1298"/>
    <n v="0"/>
    <n v="2"/>
    <n v="0"/>
    <n v="0"/>
    <n v="0"/>
  </r>
  <r>
    <x v="9"/>
    <s v="A2AC-CN-KL"/>
    <n v="83"/>
    <x v="1311"/>
    <n v="0"/>
    <n v="83"/>
    <n v="0"/>
    <n v="0"/>
    <n v="0"/>
  </r>
  <r>
    <x v="9"/>
    <s v="A2AC-CN-KL"/>
    <n v="12"/>
    <x v="1317"/>
    <n v="0"/>
    <n v="12"/>
    <n v="0"/>
    <n v="0"/>
    <n v="0"/>
  </r>
  <r>
    <x v="9"/>
    <s v="A2AC-CN-KL"/>
    <n v="15"/>
    <x v="1627"/>
    <n v="0"/>
    <n v="15"/>
    <n v="17"/>
    <n v="0"/>
    <n v="17"/>
  </r>
  <r>
    <x v="9"/>
    <s v="A2AC-CN-KL"/>
    <n v="12"/>
    <x v="1324"/>
    <n v="0"/>
    <n v="12"/>
    <n v="0"/>
    <n v="0"/>
    <n v="0"/>
  </r>
  <r>
    <x v="9"/>
    <s v="A2AC-CN-KL"/>
    <n v="26"/>
    <x v="1628"/>
    <n v="0"/>
    <n v="26"/>
    <n v="0"/>
    <n v="0"/>
    <n v="0"/>
  </r>
  <r>
    <x v="9"/>
    <s v="A2AC-CN-KL"/>
    <n v="132"/>
    <x v="1336"/>
    <n v="0"/>
    <n v="132"/>
    <n v="0"/>
    <n v="0"/>
    <n v="0"/>
  </r>
  <r>
    <x v="9"/>
    <s v="A2AC-CN-KL"/>
    <n v="7"/>
    <x v="1340"/>
    <n v="0"/>
    <n v="7"/>
    <n v="0"/>
    <n v="0"/>
    <n v="0"/>
  </r>
  <r>
    <x v="9"/>
    <s v="A2AC-CN-KL"/>
    <n v="12"/>
    <x v="1342"/>
    <n v="0"/>
    <n v="12"/>
    <n v="0"/>
    <n v="0"/>
    <n v="0"/>
  </r>
  <r>
    <x v="9"/>
    <s v="A2AC-CN-KL"/>
    <n v="152"/>
    <x v="1368"/>
    <n v="0"/>
    <n v="152"/>
    <n v="0"/>
    <n v="0"/>
    <n v="0"/>
  </r>
  <r>
    <x v="9"/>
    <s v="A2AC-CN-KL"/>
    <n v="8"/>
    <x v="1379"/>
    <n v="0"/>
    <n v="8"/>
    <n v="0"/>
    <n v="0"/>
    <n v="0"/>
  </r>
  <r>
    <x v="9"/>
    <s v="A2AC-CN-KL"/>
    <n v="10"/>
    <x v="1400"/>
    <n v="0"/>
    <n v="10"/>
    <n v="0"/>
    <n v="0"/>
    <n v="0"/>
  </r>
  <r>
    <x v="9"/>
    <s v="A2AC-CN-KL"/>
    <n v="28"/>
    <x v="1423"/>
    <n v="0"/>
    <n v="28"/>
    <n v="0"/>
    <n v="0"/>
    <n v="0"/>
  </r>
  <r>
    <x v="9"/>
    <s v="A2AC-CN-KL"/>
    <n v="44"/>
    <x v="652"/>
    <n v="0"/>
    <n v="44"/>
    <n v="0"/>
    <n v="0"/>
    <n v="295"/>
  </r>
  <r>
    <x v="9"/>
    <s v="A2AC-CN-KL"/>
    <n v="70"/>
    <x v="1440"/>
    <n v="0"/>
    <n v="70"/>
    <n v="0"/>
    <n v="0"/>
    <n v="1416"/>
  </r>
  <r>
    <x v="9"/>
    <s v="A2AC-CN-KL"/>
    <n v="312"/>
    <x v="1465"/>
    <n v="0"/>
    <n v="312"/>
    <n v="0"/>
    <n v="0"/>
    <n v="0"/>
  </r>
  <r>
    <x v="9"/>
    <s v="A2AC-CN-KL"/>
    <n v="0"/>
    <x v="1495"/>
    <n v="-32"/>
    <n v="31"/>
    <n v="0"/>
    <n v="0"/>
    <n v="2698"/>
  </r>
  <r>
    <x v="9"/>
    <s v="A2AC-CN-KL"/>
    <n v="0"/>
    <x v="1507"/>
    <n v="-145"/>
    <n v="144"/>
    <n v="-73"/>
    <n v="0"/>
    <n v="1771"/>
  </r>
  <r>
    <x v="9"/>
    <s v="A2AC-CN-KL"/>
    <n v="0"/>
    <x v="1519"/>
    <n v="-12"/>
    <n v="11"/>
    <n v="10"/>
    <n v="0"/>
    <n v="34"/>
  </r>
  <r>
    <x v="9"/>
    <s v="A2AC-CN-KL"/>
    <n v="2"/>
    <x v="1629"/>
    <n v="0"/>
    <n v="2"/>
    <n v="0"/>
    <n v="0"/>
    <n v="0"/>
  </r>
  <r>
    <x v="9"/>
    <s v="A2AC-CN-KL"/>
    <n v="0"/>
    <x v="1580"/>
    <n v="-44484"/>
    <n v="44483"/>
    <n v="534"/>
    <n v="0"/>
    <n v="3685"/>
  </r>
  <r>
    <x v="9"/>
    <s v="A2AC-CN-KL"/>
    <n v="84"/>
    <x v="1581"/>
    <n v="0"/>
    <n v="84"/>
    <n v="0"/>
    <n v="0"/>
    <n v="0"/>
  </r>
  <r>
    <x v="9"/>
    <s v="A2AC-CN-KL"/>
    <n v="100"/>
    <x v="1630"/>
    <n v="0"/>
    <n v="100"/>
    <n v="0"/>
    <n v="0"/>
    <n v="0"/>
  </r>
  <r>
    <x v="9"/>
    <s v="A2AC-CN-KL"/>
    <n v="84"/>
    <x v="1607"/>
    <n v="0"/>
    <n v="84"/>
    <n v="0"/>
    <n v="0"/>
    <n v="63"/>
  </r>
  <r>
    <x v="1"/>
    <s v="CN Count"/>
    <m/>
    <x v="173"/>
    <m/>
    <m/>
    <m/>
    <m/>
    <n v="54"/>
  </r>
  <r>
    <x v="10"/>
    <m/>
    <m/>
    <x v="173"/>
    <m/>
    <m/>
    <m/>
    <m/>
    <n v="1039"/>
  </r>
  <r>
    <x v="11"/>
    <s v="A1NJ-US-KL"/>
    <n v="1027"/>
    <x v="1631"/>
    <n v="0"/>
    <n v="1027"/>
    <n v="0"/>
    <n v="0"/>
    <n v="31"/>
  </r>
  <r>
    <x v="11"/>
    <s v="A1NJ-US-KL"/>
    <n v="1268"/>
    <x v="192"/>
    <n v="0"/>
    <n v="1268"/>
    <n v="0"/>
    <n v="0"/>
    <n v="48"/>
  </r>
  <r>
    <x v="11"/>
    <s v="A1NJ-US-KL"/>
    <n v="2647"/>
    <x v="193"/>
    <n v="0"/>
    <n v="2647"/>
    <n v="0"/>
    <n v="0"/>
    <n v="112"/>
  </r>
  <r>
    <x v="11"/>
    <s v="A1NJ-US-KL"/>
    <n v="368"/>
    <x v="1632"/>
    <n v="0"/>
    <n v="368"/>
    <n v="0"/>
    <n v="0"/>
    <n v="2"/>
  </r>
  <r>
    <x v="11"/>
    <s v="A1NJ-US-KL"/>
    <n v="1588"/>
    <x v="1633"/>
    <n v="0"/>
    <n v="1588"/>
    <n v="0"/>
    <n v="0"/>
    <n v="0"/>
  </r>
  <r>
    <x v="11"/>
    <s v="A1NJ-US-KL"/>
    <n v="15885"/>
    <x v="1634"/>
    <n v="0"/>
    <n v="15885"/>
    <n v="0"/>
    <n v="0"/>
    <n v="0"/>
  </r>
  <r>
    <x v="11"/>
    <s v="A1NJ-US-KL"/>
    <n v="15885"/>
    <x v="1635"/>
    <n v="0"/>
    <n v="15885"/>
    <n v="0"/>
    <n v="0"/>
    <n v="0"/>
  </r>
  <r>
    <x v="11"/>
    <s v="A1NJ-US-KL"/>
    <n v="2118"/>
    <x v="566"/>
    <n v="0"/>
    <n v="2118"/>
    <n v="0"/>
    <n v="0"/>
    <n v="0"/>
  </r>
  <r>
    <x v="11"/>
    <s v="A1NJ-US-KL"/>
    <n v="1287"/>
    <x v="1636"/>
    <n v="0"/>
    <n v="1287"/>
    <n v="0"/>
    <n v="0"/>
    <n v="0"/>
  </r>
  <r>
    <x v="11"/>
    <s v="A1NJ-US-KL"/>
    <n v="1118"/>
    <x v="1637"/>
    <n v="0"/>
    <n v="1118"/>
    <n v="0"/>
    <n v="0"/>
    <n v="1863"/>
  </r>
  <r>
    <x v="11"/>
    <s v="A1NJ-US-KL"/>
    <n v="1779"/>
    <x v="1638"/>
    <n v="0"/>
    <n v="1779"/>
    <n v="0"/>
    <n v="0"/>
    <n v="2541"/>
  </r>
  <r>
    <x v="11"/>
    <s v="A1NJ-US-KL"/>
    <n v="288"/>
    <x v="1639"/>
    <n v="0"/>
    <n v="288"/>
    <n v="0"/>
    <n v="0"/>
    <n v="0"/>
  </r>
  <r>
    <x v="11"/>
    <s v="A1NJ-US-KL"/>
    <n v="3"/>
    <x v="1640"/>
    <n v="0"/>
    <n v="3"/>
    <n v="0"/>
    <n v="0"/>
    <n v="383"/>
  </r>
  <r>
    <x v="11"/>
    <s v="A1NJ-US-KL"/>
    <n v="1059"/>
    <x v="1641"/>
    <n v="0"/>
    <n v="1059"/>
    <n v="0"/>
    <n v="0"/>
    <n v="0"/>
  </r>
  <r>
    <x v="11"/>
    <s v="A1NJ-US-KL"/>
    <n v="360"/>
    <x v="60"/>
    <n v="0"/>
    <n v="360"/>
    <n v="0"/>
    <n v="0"/>
    <n v="23"/>
  </r>
  <r>
    <x v="11"/>
    <s v="A1NJ-US-KL"/>
    <n v="203"/>
    <x v="61"/>
    <n v="0"/>
    <n v="203"/>
    <n v="0"/>
    <n v="0"/>
    <n v="10"/>
  </r>
  <r>
    <x v="11"/>
    <s v="A1NJ-US-KL"/>
    <n v="21"/>
    <x v="1642"/>
    <n v="0"/>
    <n v="21"/>
    <n v="0"/>
    <n v="0"/>
    <n v="271"/>
  </r>
  <r>
    <x v="11"/>
    <s v="A1NJ-US-KL"/>
    <n v="321"/>
    <x v="1643"/>
    <n v="0"/>
    <n v="321"/>
    <n v="0"/>
    <n v="0"/>
    <n v="813"/>
  </r>
  <r>
    <x v="11"/>
    <s v="A1NJ-US-KL"/>
    <n v="203"/>
    <x v="569"/>
    <n v="0"/>
    <n v="203"/>
    <n v="0"/>
    <n v="0"/>
    <n v="343"/>
  </r>
  <r>
    <x v="11"/>
    <s v="A1NJ-US-KL"/>
    <n v="8"/>
    <x v="570"/>
    <n v="0"/>
    <n v="8"/>
    <n v="0"/>
    <n v="0"/>
    <n v="677"/>
  </r>
  <r>
    <x v="11"/>
    <s v="A1NJ-US-KL"/>
    <n v="335"/>
    <x v="1644"/>
    <n v="321"/>
    <n v="13"/>
    <n v="84"/>
    <n v="0"/>
    <n v="477"/>
  </r>
  <r>
    <x v="11"/>
    <s v="A1NJ-US-KL"/>
    <n v="135"/>
    <x v="1645"/>
    <n v="0"/>
    <n v="135"/>
    <n v="3177"/>
    <n v="0"/>
    <n v="6239"/>
  </r>
  <r>
    <x v="11"/>
    <s v="A1NJ-US-KL"/>
    <n v="942"/>
    <x v="1646"/>
    <n v="0"/>
    <n v="942"/>
    <n v="0"/>
    <n v="0"/>
    <n v="61"/>
  </r>
  <r>
    <x v="11"/>
    <s v="A1NJ-US-KL"/>
    <n v="8906"/>
    <x v="571"/>
    <n v="0"/>
    <n v="8906"/>
    <n v="0"/>
    <n v="0"/>
    <n v="16944"/>
  </r>
  <r>
    <x v="11"/>
    <s v="A1NJ-US-KL"/>
    <n v="9116"/>
    <x v="572"/>
    <n v="0"/>
    <n v="9116"/>
    <n v="0"/>
    <n v="0"/>
    <n v="211"/>
  </r>
  <r>
    <x v="11"/>
    <s v="A1NJ-US-KL"/>
    <n v="3388"/>
    <x v="1647"/>
    <n v="0"/>
    <n v="3388"/>
    <n v="0"/>
    <n v="0"/>
    <n v="847"/>
  </r>
  <r>
    <x v="11"/>
    <s v="A1NJ-US-KL"/>
    <n v="4659"/>
    <x v="661"/>
    <n v="0"/>
    <n v="4659"/>
    <n v="0"/>
    <n v="0"/>
    <n v="635"/>
  </r>
  <r>
    <x v="11"/>
    <s v="A1NJ-US-KL"/>
    <n v="13422"/>
    <x v="704"/>
    <n v="0"/>
    <n v="13422"/>
    <n v="0"/>
    <n v="0"/>
    <n v="6724"/>
  </r>
  <r>
    <x v="11"/>
    <s v="A1NJ-US-KL"/>
    <n v="4130"/>
    <x v="580"/>
    <n v="0"/>
    <n v="4130"/>
    <n v="0"/>
    <n v="0"/>
    <n v="635"/>
  </r>
  <r>
    <x v="11"/>
    <s v="A1NJ-US-KL"/>
    <n v="1588"/>
    <x v="581"/>
    <n v="0"/>
    <n v="1588"/>
    <n v="0"/>
    <n v="0"/>
    <n v="0"/>
  </r>
  <r>
    <x v="11"/>
    <s v="A1NJ-US-KL"/>
    <n v="3494"/>
    <x v="582"/>
    <n v="0"/>
    <n v="3494"/>
    <n v="0"/>
    <n v="0"/>
    <n v="0"/>
  </r>
  <r>
    <x v="11"/>
    <s v="A1NJ-US-KL"/>
    <n v="9531"/>
    <x v="1648"/>
    <n v="0"/>
    <n v="9531"/>
    <n v="0"/>
    <n v="0"/>
    <n v="0"/>
  </r>
  <r>
    <x v="11"/>
    <s v="A1NJ-US-KL"/>
    <n v="5295"/>
    <x v="586"/>
    <n v="0"/>
    <n v="5295"/>
    <n v="0"/>
    <n v="0"/>
    <n v="0"/>
  </r>
  <r>
    <x v="11"/>
    <s v="A1NJ-US-KL"/>
    <n v="1967"/>
    <x v="62"/>
    <n v="0"/>
    <n v="1967"/>
    <n v="0"/>
    <n v="0"/>
    <n v="0"/>
  </r>
  <r>
    <x v="11"/>
    <s v="A1NJ-US-KL"/>
    <n v="8"/>
    <x v="69"/>
    <n v="0"/>
    <n v="8"/>
    <n v="0"/>
    <n v="0"/>
    <n v="321"/>
  </r>
  <r>
    <x v="11"/>
    <s v="A1NJ-US-KL"/>
    <n v="1821"/>
    <x v="1649"/>
    <n v="0"/>
    <n v="1821"/>
    <n v="0"/>
    <n v="0"/>
    <n v="434"/>
  </r>
  <r>
    <x v="11"/>
    <s v="A1NJ-US-KL"/>
    <n v="10"/>
    <x v="587"/>
    <n v="0"/>
    <n v="10"/>
    <n v="0"/>
    <n v="0"/>
    <n v="2255"/>
  </r>
  <r>
    <x v="11"/>
    <s v="A1NJ-US-KL"/>
    <n v="1957"/>
    <x v="1650"/>
    <n v="0"/>
    <n v="1957"/>
    <n v="0"/>
    <n v="0"/>
    <n v="49359"/>
  </r>
  <r>
    <x v="11"/>
    <s v="A1NJ-US-KL"/>
    <n v="1959"/>
    <x v="1651"/>
    <n v="0"/>
    <n v="1959"/>
    <n v="0"/>
    <n v="0"/>
    <n v="158"/>
  </r>
  <r>
    <x v="11"/>
    <s v="A1NJ-US-KL"/>
    <n v="285484"/>
    <x v="1652"/>
    <n v="0"/>
    <n v="285484"/>
    <n v="0"/>
    <n v="0"/>
    <n v="19475"/>
  </r>
  <r>
    <x v="11"/>
    <s v="A1NJ-US-KL"/>
    <n v="942"/>
    <x v="1653"/>
    <n v="0"/>
    <n v="942"/>
    <n v="0"/>
    <n v="0"/>
    <n v="751"/>
  </r>
  <r>
    <x v="11"/>
    <s v="A1NJ-US-KL"/>
    <n v="1048"/>
    <x v="1654"/>
    <n v="0"/>
    <n v="1048"/>
    <n v="0"/>
    <n v="0"/>
    <n v="645"/>
  </r>
  <r>
    <x v="11"/>
    <s v="A1NJ-US-KL"/>
    <n v="4204"/>
    <x v="1655"/>
    <n v="847"/>
    <n v="3357"/>
    <n v="0"/>
    <n v="0"/>
    <n v="1620"/>
  </r>
  <r>
    <x v="11"/>
    <s v="A1NJ-US-KL"/>
    <n v="100614"/>
    <x v="70"/>
    <n v="0"/>
    <n v="100614"/>
    <n v="0"/>
    <n v="0"/>
    <n v="45113"/>
  </r>
  <r>
    <x v="11"/>
    <s v="A1NJ-US-KL"/>
    <n v="635"/>
    <x v="1656"/>
    <n v="0"/>
    <n v="635"/>
    <n v="0"/>
    <n v="0"/>
    <n v="635"/>
  </r>
  <r>
    <x v="11"/>
    <s v="A1NJ-US-KL"/>
    <n v="571"/>
    <x v="1657"/>
    <n v="0"/>
    <n v="571"/>
    <n v="0"/>
    <n v="0"/>
    <n v="698"/>
  </r>
  <r>
    <x v="11"/>
    <s v="A1NJ-US-KL"/>
    <n v="148"/>
    <x v="1658"/>
    <n v="0"/>
    <n v="148"/>
    <n v="0"/>
    <n v="0"/>
    <n v="1122"/>
  </r>
  <r>
    <x v="11"/>
    <s v="A1NJ-US-KL"/>
    <n v="9215"/>
    <x v="71"/>
    <n v="0"/>
    <n v="9215"/>
    <n v="105"/>
    <n v="0"/>
    <n v="18154"/>
  </r>
  <r>
    <x v="11"/>
    <s v="A1NJ-US-KL"/>
    <n v="349"/>
    <x v="1659"/>
    <n v="0"/>
    <n v="349"/>
    <n v="0"/>
    <n v="0"/>
    <n v="105"/>
  </r>
  <r>
    <x v="11"/>
    <s v="A1NJ-US-KL"/>
    <n v="20862"/>
    <x v="72"/>
    <n v="0"/>
    <n v="20862"/>
    <n v="0"/>
    <n v="0"/>
    <n v="317"/>
  </r>
  <r>
    <x v="11"/>
    <s v="A1NJ-US-KL"/>
    <n v="953"/>
    <x v="1660"/>
    <n v="0"/>
    <n v="953"/>
    <n v="105"/>
    <n v="0"/>
    <n v="2012"/>
  </r>
  <r>
    <x v="11"/>
    <s v="A1NJ-US-KL"/>
    <n v="2689"/>
    <x v="1661"/>
    <n v="0"/>
    <n v="2689"/>
    <n v="0"/>
    <n v="0"/>
    <n v="381"/>
  </r>
  <r>
    <x v="11"/>
    <s v="A1NJ-US-KL"/>
    <n v="1408"/>
    <x v="588"/>
    <n v="0"/>
    <n v="1408"/>
    <n v="0"/>
    <n v="0"/>
    <n v="1747"/>
  </r>
  <r>
    <x v="11"/>
    <s v="A1NJ-US-KL"/>
    <n v="2118"/>
    <x v="1662"/>
    <n v="0"/>
    <n v="2118"/>
    <n v="0"/>
    <n v="0"/>
    <n v="0"/>
  </r>
  <r>
    <x v="11"/>
    <s v="A1NJ-US-KL"/>
    <n v="2118"/>
    <x v="1663"/>
    <n v="0"/>
    <n v="2118"/>
    <n v="0"/>
    <n v="0"/>
    <n v="0"/>
  </r>
  <r>
    <x v="11"/>
    <s v="A1NJ-US-KL"/>
    <n v="2012"/>
    <x v="1664"/>
    <n v="0"/>
    <n v="2012"/>
    <n v="0"/>
    <n v="0"/>
    <n v="105"/>
  </r>
  <r>
    <x v="11"/>
    <s v="A1NJ-US-KL"/>
    <n v="2118"/>
    <x v="1665"/>
    <n v="847"/>
    <n v="1270"/>
    <n v="0"/>
    <n v="0"/>
    <n v="0"/>
  </r>
  <r>
    <x v="11"/>
    <s v="A1NJ-US-KL"/>
    <n v="2012"/>
    <x v="1666"/>
    <n v="0"/>
    <n v="2012"/>
    <n v="0"/>
    <n v="0"/>
    <n v="105"/>
  </r>
  <r>
    <x v="11"/>
    <s v="A1NJ-US-KL"/>
    <n v="2118"/>
    <x v="1667"/>
    <n v="0"/>
    <n v="2118"/>
    <n v="0"/>
    <n v="0"/>
    <n v="0"/>
  </r>
  <r>
    <x v="11"/>
    <s v="A1NJ-US-KL"/>
    <n v="762"/>
    <x v="662"/>
    <n v="0"/>
    <n v="762"/>
    <n v="0"/>
    <n v="0"/>
    <n v="0"/>
  </r>
  <r>
    <x v="11"/>
    <s v="A1NJ-US-KL"/>
    <n v="5295"/>
    <x v="77"/>
    <n v="0"/>
    <n v="5295"/>
    <n v="0"/>
    <n v="0"/>
    <n v="0"/>
  </r>
  <r>
    <x v="11"/>
    <s v="A1NJ-US-KL"/>
    <n v="5372"/>
    <x v="176"/>
    <n v="0"/>
    <n v="5372"/>
    <n v="0"/>
    <n v="0"/>
    <n v="6142"/>
  </r>
  <r>
    <x v="11"/>
    <s v="A1NJ-US-KL"/>
    <n v="124"/>
    <x v="79"/>
    <n v="0"/>
    <n v="124"/>
    <n v="0"/>
    <n v="0"/>
    <n v="0"/>
  </r>
  <r>
    <x v="11"/>
    <s v="A1NJ-US-KL"/>
    <n v="11649"/>
    <x v="1668"/>
    <n v="1059"/>
    <n v="10590"/>
    <n v="0"/>
    <n v="0"/>
    <n v="11649"/>
  </r>
  <r>
    <x v="11"/>
    <s v="A1NJ-US-KL"/>
    <n v="21391"/>
    <x v="82"/>
    <n v="3177"/>
    <n v="18214"/>
    <n v="0"/>
    <n v="0"/>
    <n v="31346"/>
  </r>
  <r>
    <x v="11"/>
    <s v="A1NJ-US-KL"/>
    <n v="5460"/>
    <x v="1669"/>
    <n v="0"/>
    <n v="5460"/>
    <n v="0"/>
    <n v="0"/>
    <n v="0"/>
  </r>
  <r>
    <x v="11"/>
    <s v="A1NJ-US-KL"/>
    <n v="42"/>
    <x v="83"/>
    <n v="0"/>
    <n v="42"/>
    <n v="0"/>
    <n v="0"/>
    <n v="2414"/>
  </r>
  <r>
    <x v="11"/>
    <s v="A1NJ-US-KL"/>
    <n v="15174"/>
    <x v="594"/>
    <n v="1002"/>
    <n v="14171"/>
    <n v="635"/>
    <n v="0"/>
    <n v="28083"/>
  </r>
  <r>
    <x v="11"/>
    <s v="A1NJ-US-KL"/>
    <n v="1355"/>
    <x v="84"/>
    <n v="0"/>
    <n v="1355"/>
    <n v="0"/>
    <n v="0"/>
    <n v="0"/>
  </r>
  <r>
    <x v="11"/>
    <s v="A1NJ-US-KL"/>
    <n v="185"/>
    <x v="94"/>
    <n v="0"/>
    <n v="185"/>
    <n v="0"/>
    <n v="0"/>
    <n v="6311"/>
  </r>
  <r>
    <x v="11"/>
    <s v="A1NJ-US-KL"/>
    <n v="105"/>
    <x v="1670"/>
    <n v="0"/>
    <n v="105"/>
    <n v="0"/>
    <n v="0"/>
    <n v="0"/>
  </r>
  <r>
    <x v="11"/>
    <s v="A1NJ-US-KL"/>
    <n v="105"/>
    <x v="1671"/>
    <n v="0"/>
    <n v="105"/>
    <n v="0"/>
    <n v="0"/>
    <n v="0"/>
  </r>
  <r>
    <x v="11"/>
    <s v="A1NJ-US-KL"/>
    <n v="105"/>
    <x v="1672"/>
    <n v="0"/>
    <n v="105"/>
    <n v="0"/>
    <n v="0"/>
    <n v="0"/>
  </r>
  <r>
    <x v="11"/>
    <s v="A1NJ-US-KL"/>
    <n v="105"/>
    <x v="1673"/>
    <n v="0"/>
    <n v="105"/>
    <n v="0"/>
    <n v="0"/>
    <n v="0"/>
  </r>
  <r>
    <x v="11"/>
    <s v="A1NJ-US-KL"/>
    <n v="105"/>
    <x v="1674"/>
    <n v="0"/>
    <n v="105"/>
    <n v="0"/>
    <n v="0"/>
    <n v="0"/>
  </r>
  <r>
    <x v="11"/>
    <s v="A1NJ-US-KL"/>
    <n v="105"/>
    <x v="1675"/>
    <n v="0"/>
    <n v="105"/>
    <n v="0"/>
    <n v="0"/>
    <n v="0"/>
  </r>
  <r>
    <x v="11"/>
    <s v="A1NJ-US-KL"/>
    <n v="105"/>
    <x v="1676"/>
    <n v="0"/>
    <n v="105"/>
    <n v="0"/>
    <n v="0"/>
    <n v="0"/>
  </r>
  <r>
    <x v="11"/>
    <s v="A1NJ-US-KL"/>
    <n v="105"/>
    <x v="1677"/>
    <n v="0"/>
    <n v="105"/>
    <n v="0"/>
    <n v="0"/>
    <n v="0"/>
  </r>
  <r>
    <x v="11"/>
    <s v="A1NJ-US-KL"/>
    <n v="105"/>
    <x v="1678"/>
    <n v="0"/>
    <n v="105"/>
    <n v="0"/>
    <n v="0"/>
    <n v="0"/>
  </r>
  <r>
    <x v="11"/>
    <s v="A1NJ-US-KL"/>
    <n v="105"/>
    <x v="1679"/>
    <n v="0"/>
    <n v="105"/>
    <n v="0"/>
    <n v="0"/>
    <n v="0"/>
  </r>
  <r>
    <x v="11"/>
    <s v="A1NJ-US-KL"/>
    <n v="105"/>
    <x v="1680"/>
    <n v="0"/>
    <n v="105"/>
    <n v="0"/>
    <n v="0"/>
    <n v="0"/>
  </r>
  <r>
    <x v="11"/>
    <s v="A1NJ-US-KL"/>
    <n v="3177"/>
    <x v="1681"/>
    <n v="0"/>
    <n v="3177"/>
    <n v="0"/>
    <n v="0"/>
    <n v="0"/>
  </r>
  <r>
    <x v="11"/>
    <s v="A1NJ-US-KL"/>
    <n v="2118"/>
    <x v="1682"/>
    <n v="0"/>
    <n v="2118"/>
    <n v="0"/>
    <n v="0"/>
    <n v="0"/>
  </r>
  <r>
    <x v="11"/>
    <s v="A1NJ-US-KL"/>
    <n v="63"/>
    <x v="595"/>
    <n v="0"/>
    <n v="63"/>
    <n v="0"/>
    <n v="0"/>
    <n v="0"/>
  </r>
  <r>
    <x v="11"/>
    <s v="A1NJ-US-KL"/>
    <n v="84"/>
    <x v="76"/>
    <n v="0"/>
    <n v="84"/>
    <n v="0"/>
    <n v="0"/>
    <n v="1059"/>
  </r>
  <r>
    <x v="11"/>
    <s v="A1NJ-US-KL"/>
    <n v="146"/>
    <x v="1683"/>
    <n v="0"/>
    <n v="146"/>
    <n v="0"/>
    <n v="0"/>
    <n v="228"/>
  </r>
  <r>
    <x v="11"/>
    <s v="A1NJ-US-KL"/>
    <n v="3177"/>
    <x v="77"/>
    <n v="0"/>
    <n v="3177"/>
    <n v="0"/>
    <n v="0"/>
    <n v="0"/>
  </r>
  <r>
    <x v="11"/>
    <s v="A1NJ-US-KL"/>
    <n v="1704"/>
    <x v="597"/>
    <n v="0"/>
    <n v="1704"/>
    <n v="0"/>
    <n v="0"/>
    <n v="105"/>
  </r>
  <r>
    <x v="11"/>
    <s v="A1NJ-US-KL"/>
    <n v="2329"/>
    <x v="599"/>
    <n v="0"/>
    <n v="2329"/>
    <n v="0"/>
    <n v="0"/>
    <n v="0"/>
  </r>
  <r>
    <x v="11"/>
    <s v="A1NJ-US-KL"/>
    <n v="6202"/>
    <x v="599"/>
    <n v="0"/>
    <n v="6202"/>
    <n v="0"/>
    <n v="0"/>
    <n v="1969"/>
  </r>
  <r>
    <x v="11"/>
    <s v="A1NJ-US-KL"/>
    <n v="834"/>
    <x v="1684"/>
    <n v="0"/>
    <n v="834"/>
    <n v="0"/>
    <n v="0"/>
    <n v="0"/>
  </r>
  <r>
    <x v="11"/>
    <s v="A1NJ-US-KL"/>
    <n v="114"/>
    <x v="88"/>
    <n v="0"/>
    <n v="114"/>
    <n v="0"/>
    <n v="0"/>
    <n v="338"/>
  </r>
  <r>
    <x v="11"/>
    <s v="A1NJ-US-KL"/>
    <n v="12972"/>
    <x v="88"/>
    <n v="1059"/>
    <n v="11913"/>
    <n v="0"/>
    <n v="0"/>
    <n v="10674"/>
  </r>
  <r>
    <x v="11"/>
    <s v="A1NJ-US-KL"/>
    <n v="28"/>
    <x v="664"/>
    <n v="0"/>
    <n v="28"/>
    <n v="0"/>
    <n v="0"/>
    <n v="0"/>
  </r>
  <r>
    <x v="11"/>
    <s v="A1NJ-US-KL"/>
    <n v="18807"/>
    <x v="1685"/>
    <n v="0"/>
    <n v="18807"/>
    <n v="0"/>
    <n v="0"/>
    <n v="11373"/>
  </r>
  <r>
    <x v="11"/>
    <s v="A1NJ-US-KL"/>
    <n v="23995"/>
    <x v="1685"/>
    <n v="0"/>
    <n v="23995"/>
    <n v="0"/>
    <n v="0"/>
    <n v="16732"/>
  </r>
  <r>
    <x v="11"/>
    <s v="A1NJ-US-KL"/>
    <n v="959"/>
    <x v="602"/>
    <n v="0"/>
    <n v="959"/>
    <n v="0"/>
    <n v="0"/>
    <n v="0"/>
  </r>
  <r>
    <x v="11"/>
    <s v="A1NJ-US-KL"/>
    <n v="2118"/>
    <x v="92"/>
    <n v="0"/>
    <n v="2118"/>
    <n v="0"/>
    <n v="0"/>
    <n v="0"/>
  </r>
  <r>
    <x v="11"/>
    <s v="A1NJ-US-KL"/>
    <n v="18411"/>
    <x v="92"/>
    <n v="84"/>
    <n v="18327"/>
    <n v="19062"/>
    <n v="0"/>
    <n v="138559"/>
  </r>
  <r>
    <x v="11"/>
    <s v="A1NJ-US-KL"/>
    <n v="1548"/>
    <x v="603"/>
    <n v="0"/>
    <n v="1548"/>
    <n v="0"/>
    <n v="0"/>
    <n v="0"/>
  </r>
  <r>
    <x v="11"/>
    <s v="A1NJ-US-KL"/>
    <n v="6322"/>
    <x v="1686"/>
    <n v="0"/>
    <n v="6322"/>
    <n v="0"/>
    <n v="0"/>
    <n v="15885"/>
  </r>
  <r>
    <x v="11"/>
    <s v="A1NJ-US-KL"/>
    <n v="105"/>
    <x v="1687"/>
    <n v="0"/>
    <n v="105"/>
    <n v="0"/>
    <n v="0"/>
    <n v="0"/>
  </r>
  <r>
    <x v="11"/>
    <s v="A1NJ-US-KL"/>
    <n v="105"/>
    <x v="1688"/>
    <n v="0"/>
    <n v="105"/>
    <n v="0"/>
    <n v="0"/>
    <n v="0"/>
  </r>
  <r>
    <x v="11"/>
    <s v="A1NJ-US-KL"/>
    <n v="52"/>
    <x v="1689"/>
    <n v="0"/>
    <n v="52"/>
    <n v="0"/>
    <n v="0"/>
    <n v="52"/>
  </r>
  <r>
    <x v="11"/>
    <s v="A1NJ-US-KL"/>
    <n v="49"/>
    <x v="1690"/>
    <n v="0"/>
    <n v="49"/>
    <n v="0"/>
    <n v="0"/>
    <n v="56"/>
  </r>
  <r>
    <x v="11"/>
    <s v="A1NJ-US-KL"/>
    <n v="105"/>
    <x v="1691"/>
    <n v="0"/>
    <n v="105"/>
    <n v="0"/>
    <n v="0"/>
    <n v="0"/>
  </r>
  <r>
    <x v="11"/>
    <s v="A1NJ-US-KL"/>
    <n v="52"/>
    <x v="1692"/>
    <n v="0"/>
    <n v="52"/>
    <n v="0"/>
    <n v="0"/>
    <n v="52"/>
  </r>
  <r>
    <x v="11"/>
    <s v="A1NJ-US-KL"/>
    <n v="52"/>
    <x v="1693"/>
    <n v="0"/>
    <n v="52"/>
    <n v="0"/>
    <n v="0"/>
    <n v="52"/>
  </r>
  <r>
    <x v="11"/>
    <s v="A1NJ-US-KL"/>
    <n v="105"/>
    <x v="1694"/>
    <n v="0"/>
    <n v="105"/>
    <n v="0"/>
    <n v="0"/>
    <n v="0"/>
  </r>
  <r>
    <x v="11"/>
    <s v="A1NJ-US-KL"/>
    <n v="41"/>
    <x v="1695"/>
    <n v="0"/>
    <n v="41"/>
    <n v="0"/>
    <n v="0"/>
    <n v="557"/>
  </r>
  <r>
    <x v="11"/>
    <s v="A1NJ-US-KL"/>
    <n v="3634"/>
    <x v="707"/>
    <n v="0"/>
    <n v="3634"/>
    <n v="0"/>
    <n v="0"/>
    <n v="635"/>
  </r>
  <r>
    <x v="11"/>
    <s v="A1NJ-US-KL"/>
    <n v="691"/>
    <x v="604"/>
    <n v="635"/>
    <n v="56"/>
    <n v="7281"/>
    <n v="0"/>
    <n v="26898"/>
  </r>
  <r>
    <x v="11"/>
    <s v="A1NJ-US-KL"/>
    <n v="6809"/>
    <x v="95"/>
    <n v="0"/>
    <n v="6809"/>
    <n v="0"/>
    <n v="0"/>
    <n v="437"/>
  </r>
  <r>
    <x v="11"/>
    <s v="A1NJ-US-KL"/>
    <n v="2647"/>
    <x v="605"/>
    <n v="0"/>
    <n v="2647"/>
    <n v="0"/>
    <n v="0"/>
    <n v="0"/>
  </r>
  <r>
    <x v="11"/>
    <s v="A1NJ-US-KL"/>
    <n v="635"/>
    <x v="96"/>
    <n v="0"/>
    <n v="635"/>
    <n v="0"/>
    <n v="0"/>
    <n v="0"/>
  </r>
  <r>
    <x v="11"/>
    <s v="A1NJ-US-KL"/>
    <n v="4765"/>
    <x v="708"/>
    <n v="0"/>
    <n v="4765"/>
    <n v="0"/>
    <n v="0"/>
    <n v="0"/>
  </r>
  <r>
    <x v="11"/>
    <s v="A1NJ-US-KL"/>
    <n v="1588"/>
    <x v="1696"/>
    <n v="0"/>
    <n v="1588"/>
    <n v="0"/>
    <n v="0"/>
    <n v="0"/>
  </r>
  <r>
    <x v="11"/>
    <s v="A1NJ-US-KL"/>
    <n v="209"/>
    <x v="97"/>
    <n v="0"/>
    <n v="209"/>
    <n v="0"/>
    <n v="0"/>
    <n v="0"/>
  </r>
  <r>
    <x v="11"/>
    <s v="A1NJ-US-KL"/>
    <n v="317"/>
    <x v="1697"/>
    <n v="0"/>
    <n v="317"/>
    <n v="0"/>
    <n v="0"/>
    <n v="1715"/>
  </r>
  <r>
    <x v="11"/>
    <s v="A1NJ-US-KL"/>
    <n v="4765"/>
    <x v="1698"/>
    <n v="0"/>
    <n v="4765"/>
    <n v="0"/>
    <n v="0"/>
    <n v="0"/>
  </r>
  <r>
    <x v="11"/>
    <s v="A1NJ-US-KL"/>
    <n v="5295"/>
    <x v="98"/>
    <n v="0"/>
    <n v="5295"/>
    <n v="0"/>
    <n v="0"/>
    <n v="0"/>
  </r>
  <r>
    <x v="11"/>
    <s v="A1NJ-US-KL"/>
    <n v="1286"/>
    <x v="1699"/>
    <n v="203"/>
    <n v="1083"/>
    <n v="0"/>
    <n v="0"/>
    <n v="3130"/>
  </r>
  <r>
    <x v="11"/>
    <s v="A1NJ-US-KL"/>
    <n v="23"/>
    <x v="1700"/>
    <n v="0"/>
    <n v="23"/>
    <n v="0"/>
    <n v="0"/>
    <n v="3"/>
  </r>
  <r>
    <x v="11"/>
    <s v="A1NJ-US-KL"/>
    <n v="31"/>
    <x v="1701"/>
    <n v="11"/>
    <n v="20"/>
    <n v="0"/>
    <n v="0"/>
    <n v="2"/>
  </r>
  <r>
    <x v="11"/>
    <s v="A1NJ-US-KL"/>
    <n v="33"/>
    <x v="1702"/>
    <n v="0"/>
    <n v="33"/>
    <n v="0"/>
    <n v="0"/>
    <n v="80"/>
  </r>
  <r>
    <x v="11"/>
    <s v="A1NJ-US-KL"/>
    <n v="10"/>
    <x v="1703"/>
    <n v="0"/>
    <n v="10"/>
    <n v="0"/>
    <n v="0"/>
    <n v="97"/>
  </r>
  <r>
    <x v="11"/>
    <s v="A1NJ-US-KL"/>
    <n v="21"/>
    <x v="1704"/>
    <n v="0"/>
    <n v="21"/>
    <n v="0"/>
    <n v="0"/>
    <n v="296"/>
  </r>
  <r>
    <x v="11"/>
    <s v="A1NJ-US-KL"/>
    <n v="42"/>
    <x v="1705"/>
    <n v="0"/>
    <n v="42"/>
    <n v="0"/>
    <n v="0"/>
    <n v="176"/>
  </r>
  <r>
    <x v="11"/>
    <s v="A1NJ-US-KL"/>
    <n v="21"/>
    <x v="1706"/>
    <n v="0"/>
    <n v="21"/>
    <n v="0"/>
    <n v="0"/>
    <n v="254"/>
  </r>
  <r>
    <x v="11"/>
    <s v="A1NJ-US-KL"/>
    <n v="25"/>
    <x v="1707"/>
    <n v="0"/>
    <n v="25"/>
    <n v="0"/>
    <n v="0"/>
    <n v="340"/>
  </r>
  <r>
    <x v="11"/>
    <s v="A1NJ-US-KL"/>
    <n v="21"/>
    <x v="1708"/>
    <n v="0"/>
    <n v="21"/>
    <n v="0"/>
    <n v="0"/>
    <n v="180"/>
  </r>
  <r>
    <x v="11"/>
    <s v="A1NJ-US-KL"/>
    <n v="21"/>
    <x v="1709"/>
    <n v="0"/>
    <n v="21"/>
    <n v="0"/>
    <n v="0"/>
    <n v="299"/>
  </r>
  <r>
    <x v="11"/>
    <s v="A1NJ-US-KL"/>
    <n v="105"/>
    <x v="1710"/>
    <n v="84"/>
    <n v="21"/>
    <n v="16"/>
    <n v="0"/>
    <n v="413"/>
  </r>
  <r>
    <x v="11"/>
    <s v="A1NJ-US-KL"/>
    <n v="31"/>
    <x v="1711"/>
    <n v="0"/>
    <n v="31"/>
    <n v="0"/>
    <n v="0"/>
    <n v="158"/>
  </r>
  <r>
    <x v="11"/>
    <s v="A1NJ-US-KL"/>
    <n v="21"/>
    <x v="1712"/>
    <n v="0"/>
    <n v="21"/>
    <n v="0"/>
    <n v="0"/>
    <n v="52"/>
  </r>
  <r>
    <x v="11"/>
    <s v="A1NJ-US-KL"/>
    <n v="3"/>
    <x v="1713"/>
    <n v="0"/>
    <n v="3"/>
    <n v="0"/>
    <n v="0"/>
    <n v="6"/>
  </r>
  <r>
    <x v="11"/>
    <s v="A1NJ-US-KL"/>
    <n v="16"/>
    <x v="1714"/>
    <n v="10"/>
    <n v="6"/>
    <n v="0"/>
    <n v="0"/>
    <n v="14"/>
  </r>
  <r>
    <x v="11"/>
    <s v="A1NJ-US-KL"/>
    <n v="6"/>
    <x v="1715"/>
    <n v="0"/>
    <n v="6"/>
    <n v="0"/>
    <n v="0"/>
    <n v="31"/>
  </r>
  <r>
    <x v="11"/>
    <s v="A1NJ-US-KL"/>
    <n v="2118"/>
    <x v="1716"/>
    <n v="0"/>
    <n v="2118"/>
    <n v="0"/>
    <n v="0"/>
    <n v="0"/>
  </r>
  <r>
    <x v="11"/>
    <s v="A1NJ-US-KL"/>
    <n v="211"/>
    <x v="101"/>
    <n v="0"/>
    <n v="211"/>
    <n v="0"/>
    <n v="0"/>
    <n v="211"/>
  </r>
  <r>
    <x v="11"/>
    <s v="A1NJ-US-KL"/>
    <n v="1027"/>
    <x v="102"/>
    <n v="0"/>
    <n v="1027"/>
    <n v="0"/>
    <n v="0"/>
    <n v="0"/>
  </r>
  <r>
    <x v="11"/>
    <s v="A1NJ-US-KL"/>
    <n v="105"/>
    <x v="1717"/>
    <n v="0"/>
    <n v="105"/>
    <n v="0"/>
    <n v="0"/>
    <n v="105"/>
  </r>
  <r>
    <x v="11"/>
    <s v="A1NJ-US-KL"/>
    <n v="2118"/>
    <x v="103"/>
    <n v="0"/>
    <n v="2118"/>
    <n v="0"/>
    <n v="0"/>
    <n v="0"/>
  </r>
  <r>
    <x v="11"/>
    <s v="A1NJ-US-KL"/>
    <n v="10732"/>
    <x v="104"/>
    <n v="4236"/>
    <n v="6496"/>
    <n v="0"/>
    <n v="0"/>
    <n v="32947"/>
  </r>
  <r>
    <x v="11"/>
    <s v="A1NJ-US-KL"/>
    <n v="741"/>
    <x v="108"/>
    <n v="0"/>
    <n v="741"/>
    <n v="0"/>
    <n v="0"/>
    <n v="0"/>
  </r>
  <r>
    <x v="11"/>
    <s v="A1NJ-US-KL"/>
    <n v="11860"/>
    <x v="109"/>
    <n v="0"/>
    <n v="11860"/>
    <n v="0"/>
    <n v="0"/>
    <n v="0"/>
  </r>
  <r>
    <x v="11"/>
    <s v="A1NJ-US-KL"/>
    <n v="12157"/>
    <x v="110"/>
    <n v="2118"/>
    <n v="10039"/>
    <n v="50832"/>
    <n v="0"/>
    <n v="68856"/>
  </r>
  <r>
    <x v="11"/>
    <s v="A1NJ-US-KL"/>
    <n v="226"/>
    <x v="111"/>
    <n v="0"/>
    <n v="226"/>
    <n v="4236"/>
    <n v="0"/>
    <n v="17685"/>
  </r>
  <r>
    <x v="11"/>
    <s v="A1NJ-US-KL"/>
    <n v="317"/>
    <x v="112"/>
    <n v="0"/>
    <n v="317"/>
    <n v="0"/>
    <n v="0"/>
    <n v="211"/>
  </r>
  <r>
    <x v="11"/>
    <s v="A1NJ-US-KL"/>
    <n v="6354"/>
    <x v="114"/>
    <n v="0"/>
    <n v="6354"/>
    <n v="0"/>
    <n v="0"/>
    <n v="0"/>
  </r>
  <r>
    <x v="11"/>
    <s v="A1NJ-US-KL"/>
    <n v="635"/>
    <x v="115"/>
    <n v="0"/>
    <n v="635"/>
    <n v="0"/>
    <n v="0"/>
    <n v="4236"/>
  </r>
  <r>
    <x v="11"/>
    <s v="A1NJ-US-KL"/>
    <n v="12574"/>
    <x v="116"/>
    <n v="597"/>
    <n v="11977"/>
    <n v="0"/>
    <n v="0"/>
    <n v="11860"/>
  </r>
  <r>
    <x v="11"/>
    <s v="A1NJ-US-KL"/>
    <n v="8577"/>
    <x v="117"/>
    <n v="0"/>
    <n v="8577"/>
    <n v="0"/>
    <n v="0"/>
    <n v="741"/>
  </r>
  <r>
    <x v="11"/>
    <s v="A1NJ-US-KL"/>
    <n v="518"/>
    <x v="1718"/>
    <n v="0"/>
    <n v="518"/>
    <n v="0"/>
    <n v="0"/>
    <n v="1069"/>
  </r>
  <r>
    <x v="11"/>
    <s v="A1NJ-US-KL"/>
    <n v="810"/>
    <x v="118"/>
    <n v="0"/>
    <n v="810"/>
    <n v="0"/>
    <n v="0"/>
    <n v="529"/>
  </r>
  <r>
    <x v="11"/>
    <s v="A1NJ-US-KL"/>
    <n v="12033"/>
    <x v="119"/>
    <n v="0"/>
    <n v="12033"/>
    <n v="0"/>
    <n v="0"/>
    <n v="2223"/>
  </r>
  <r>
    <x v="11"/>
    <s v="A1NJ-US-KL"/>
    <n v="317"/>
    <x v="120"/>
    <n v="105"/>
    <n v="211"/>
    <n v="0"/>
    <n v="0"/>
    <n v="1588"/>
  </r>
  <r>
    <x v="11"/>
    <s v="A1NJ-US-KL"/>
    <n v="4711"/>
    <x v="1719"/>
    <n v="529"/>
    <n v="4181"/>
    <n v="0"/>
    <n v="0"/>
    <n v="51891"/>
  </r>
  <r>
    <x v="11"/>
    <s v="A1NJ-US-KL"/>
    <n v="635"/>
    <x v="1720"/>
    <n v="0"/>
    <n v="635"/>
    <n v="0"/>
    <n v="0"/>
    <n v="0"/>
  </r>
  <r>
    <x v="11"/>
    <s v="A1NJ-US-KL"/>
    <n v="22363"/>
    <x v="121"/>
    <n v="8930"/>
    <n v="13433"/>
    <n v="12711"/>
    <n v="0"/>
    <n v="149882"/>
  </r>
  <r>
    <x v="11"/>
    <s v="A1NJ-US-KL"/>
    <n v="8903"/>
    <x v="607"/>
    <n v="1588"/>
    <n v="7314"/>
    <n v="0"/>
    <n v="0"/>
    <n v="49349"/>
  </r>
  <r>
    <x v="11"/>
    <s v="A1NJ-US-KL"/>
    <n v="227"/>
    <x v="122"/>
    <n v="46"/>
    <n v="181"/>
    <n v="0"/>
    <n v="0"/>
    <n v="51078"/>
  </r>
  <r>
    <x v="11"/>
    <s v="A1NJ-US-KL"/>
    <n v="829"/>
    <x v="1721"/>
    <n v="0"/>
    <n v="829"/>
    <n v="0"/>
    <n v="0"/>
    <n v="0"/>
  </r>
  <r>
    <x v="11"/>
    <s v="A1NJ-US-KL"/>
    <n v="250"/>
    <x v="123"/>
    <n v="211"/>
    <n v="39"/>
    <n v="0"/>
    <n v="0"/>
    <n v="4312"/>
  </r>
  <r>
    <x v="11"/>
    <s v="A1NJ-US-KL"/>
    <n v="730"/>
    <x v="124"/>
    <n v="529"/>
    <n v="201"/>
    <n v="0"/>
    <n v="0"/>
    <n v="1101"/>
  </r>
  <r>
    <x v="11"/>
    <s v="A1NJ-US-KL"/>
    <n v="614"/>
    <x v="125"/>
    <n v="0"/>
    <n v="614"/>
    <n v="0"/>
    <n v="0"/>
    <n v="444"/>
  </r>
  <r>
    <x v="11"/>
    <s v="A1NJ-US-KL"/>
    <n v="211"/>
    <x v="709"/>
    <n v="105"/>
    <n v="105"/>
    <n v="0"/>
    <n v="0"/>
    <n v="2012"/>
  </r>
  <r>
    <x v="11"/>
    <s v="A1NJ-US-KL"/>
    <n v="9948"/>
    <x v="126"/>
    <n v="2308"/>
    <n v="7639"/>
    <n v="20"/>
    <n v="0"/>
    <n v="18889"/>
  </r>
  <r>
    <x v="11"/>
    <s v="A1NJ-US-KL"/>
    <n v="4486"/>
    <x v="608"/>
    <n v="4236"/>
    <n v="250"/>
    <n v="2541"/>
    <n v="0"/>
    <n v="4130"/>
  </r>
  <r>
    <x v="11"/>
    <s v="A1NJ-US-KL"/>
    <n v="1588"/>
    <x v="1722"/>
    <n v="0"/>
    <n v="1588"/>
    <n v="0"/>
    <n v="0"/>
    <n v="0"/>
  </r>
  <r>
    <x v="11"/>
    <s v="A1NJ-US-KL"/>
    <n v="529"/>
    <x v="1723"/>
    <n v="0"/>
    <n v="529"/>
    <n v="0"/>
    <n v="0"/>
    <n v="0"/>
  </r>
  <r>
    <x v="11"/>
    <s v="A1NJ-US-KL"/>
    <n v="11013"/>
    <x v="1724"/>
    <n v="0"/>
    <n v="11013"/>
    <n v="0"/>
    <n v="0"/>
    <n v="20332"/>
  </r>
  <r>
    <x v="11"/>
    <s v="A1NJ-US-KL"/>
    <n v="815"/>
    <x v="128"/>
    <n v="0"/>
    <n v="815"/>
    <n v="0"/>
    <n v="0"/>
    <n v="263"/>
  </r>
  <r>
    <x v="11"/>
    <s v="A1NJ-US-KL"/>
    <n v="741"/>
    <x v="129"/>
    <n v="0"/>
    <n v="741"/>
    <n v="0"/>
    <n v="0"/>
    <n v="0"/>
  </r>
  <r>
    <x v="11"/>
    <s v="A1NJ-US-KL"/>
    <n v="8943"/>
    <x v="1725"/>
    <n v="0"/>
    <n v="8943"/>
    <n v="0"/>
    <n v="0"/>
    <n v="0"/>
  </r>
  <r>
    <x v="11"/>
    <s v="A1NJ-US-KL"/>
    <n v="17228"/>
    <x v="130"/>
    <n v="0"/>
    <n v="17228"/>
    <n v="0"/>
    <n v="0"/>
    <n v="0"/>
  </r>
  <r>
    <x v="11"/>
    <s v="A1NJ-US-KL"/>
    <n v="14336"/>
    <x v="1726"/>
    <n v="635"/>
    <n v="13701"/>
    <n v="2118"/>
    <n v="0"/>
    <n v="13131"/>
  </r>
  <r>
    <x v="11"/>
    <s v="A1NJ-US-KL"/>
    <n v="3812"/>
    <x v="132"/>
    <n v="0"/>
    <n v="3812"/>
    <n v="0"/>
    <n v="0"/>
    <n v="19379"/>
  </r>
  <r>
    <x v="11"/>
    <s v="A1NJ-US-KL"/>
    <n v="1757"/>
    <x v="1727"/>
    <n v="0"/>
    <n v="1757"/>
    <n v="0"/>
    <n v="0"/>
    <n v="0"/>
  </r>
  <r>
    <x v="11"/>
    <s v="A1NJ-US-KL"/>
    <n v="6402"/>
    <x v="134"/>
    <n v="1775"/>
    <n v="4626"/>
    <n v="211"/>
    <n v="0"/>
    <n v="38488"/>
  </r>
  <r>
    <x v="11"/>
    <s v="A1NJ-US-KL"/>
    <n v="4294"/>
    <x v="135"/>
    <n v="0"/>
    <n v="4294"/>
    <n v="0"/>
    <n v="0"/>
    <n v="27523"/>
  </r>
  <r>
    <x v="11"/>
    <s v="A1NJ-US-KL"/>
    <n v="1447"/>
    <x v="136"/>
    <n v="0"/>
    <n v="1447"/>
    <n v="0"/>
    <n v="0"/>
    <n v="10681"/>
  </r>
  <r>
    <x v="11"/>
    <s v="A1NJ-US-KL"/>
    <n v="114"/>
    <x v="137"/>
    <n v="0"/>
    <n v="114"/>
    <n v="0"/>
    <n v="0"/>
    <n v="0"/>
  </r>
  <r>
    <x v="11"/>
    <s v="A1NJ-US-KL"/>
    <n v="1588"/>
    <x v="1728"/>
    <n v="0"/>
    <n v="1588"/>
    <n v="0"/>
    <n v="0"/>
    <n v="0"/>
  </r>
  <r>
    <x v="11"/>
    <s v="A1NJ-US-KL"/>
    <n v="1588"/>
    <x v="1729"/>
    <n v="0"/>
    <n v="1588"/>
    <n v="0"/>
    <n v="0"/>
    <n v="0"/>
  </r>
  <r>
    <x v="11"/>
    <s v="A1NJ-US-KL"/>
    <n v="9170"/>
    <x v="1730"/>
    <n v="0"/>
    <n v="9170"/>
    <n v="0"/>
    <n v="0"/>
    <n v="0"/>
  </r>
  <r>
    <x v="11"/>
    <s v="A1NJ-US-KL"/>
    <n v="6844"/>
    <x v="138"/>
    <n v="0"/>
    <n v="6844"/>
    <n v="0"/>
    <n v="0"/>
    <n v="0"/>
  </r>
  <r>
    <x v="11"/>
    <s v="A1NJ-US-KL"/>
    <n v="24793"/>
    <x v="1731"/>
    <n v="0"/>
    <n v="24793"/>
    <n v="0"/>
    <n v="0"/>
    <n v="0"/>
  </r>
  <r>
    <x v="11"/>
    <s v="A1NJ-US-KL"/>
    <n v="1375"/>
    <x v="139"/>
    <n v="0"/>
    <n v="1375"/>
    <n v="0"/>
    <n v="0"/>
    <n v="0"/>
  </r>
  <r>
    <x v="11"/>
    <s v="A1NJ-US-KL"/>
    <n v="148"/>
    <x v="1732"/>
    <n v="0"/>
    <n v="148"/>
    <n v="0"/>
    <n v="0"/>
    <n v="0"/>
  </r>
  <r>
    <x v="11"/>
    <s v="A1NJ-US-KL"/>
    <n v="63"/>
    <x v="140"/>
    <n v="31"/>
    <n v="31"/>
    <n v="0"/>
    <n v="0"/>
    <n v="95"/>
  </r>
  <r>
    <x v="11"/>
    <s v="A1NJ-US-KL"/>
    <n v="2658"/>
    <x v="1733"/>
    <n v="0"/>
    <n v="2658"/>
    <n v="0"/>
    <n v="0"/>
    <n v="127"/>
  </r>
  <r>
    <x v="11"/>
    <s v="A1NJ-US-KL"/>
    <n v="2959"/>
    <x v="141"/>
    <n v="7"/>
    <n v="2952"/>
    <n v="31"/>
    <n v="0"/>
    <n v="1955"/>
  </r>
  <r>
    <x v="11"/>
    <s v="A1NJ-US-KL"/>
    <n v="114"/>
    <x v="143"/>
    <n v="31"/>
    <n v="82"/>
    <n v="0"/>
    <n v="0"/>
    <n v="1953"/>
  </r>
  <r>
    <x v="11"/>
    <s v="A1NJ-US-KL"/>
    <n v="119"/>
    <x v="1734"/>
    <n v="0"/>
    <n v="119"/>
    <n v="0"/>
    <n v="0"/>
    <n v="317"/>
  </r>
  <r>
    <x v="11"/>
    <s v="A1NJ-US-KL"/>
    <n v="63"/>
    <x v="1735"/>
    <n v="0"/>
    <n v="63"/>
    <n v="0"/>
    <n v="0"/>
    <n v="0"/>
  </r>
  <r>
    <x v="11"/>
    <s v="A1NJ-US-KL"/>
    <n v="635"/>
    <x v="145"/>
    <n v="0"/>
    <n v="635"/>
    <n v="0"/>
    <n v="0"/>
    <n v="0"/>
  </r>
  <r>
    <x v="11"/>
    <s v="A1NJ-US-KL"/>
    <n v="3369"/>
    <x v="1736"/>
    <n v="0"/>
    <n v="3369"/>
    <n v="0"/>
    <n v="0"/>
    <n v="34152"/>
  </r>
  <r>
    <x v="11"/>
    <s v="A1NJ-US-KL"/>
    <n v="2435"/>
    <x v="1737"/>
    <n v="0"/>
    <n v="2435"/>
    <n v="0"/>
    <n v="0"/>
    <n v="0"/>
  </r>
  <r>
    <x v="11"/>
    <s v="A1NJ-US-KL"/>
    <n v="90"/>
    <x v="1738"/>
    <n v="0"/>
    <n v="90"/>
    <n v="0"/>
    <n v="0"/>
    <n v="0"/>
  </r>
  <r>
    <x v="11"/>
    <s v="A1NJ-US-KL"/>
    <n v="2859"/>
    <x v="1739"/>
    <n v="0"/>
    <n v="2859"/>
    <n v="0"/>
    <n v="0"/>
    <n v="-2860"/>
  </r>
  <r>
    <x v="11"/>
    <s v="A1NJ-US-KL"/>
    <n v="2090"/>
    <x v="710"/>
    <n v="0"/>
    <n v="2090"/>
    <n v="0"/>
    <n v="0"/>
    <n v="28470"/>
  </r>
  <r>
    <x v="11"/>
    <s v="A1NJ-US-KL"/>
    <n v="6036"/>
    <x v="1740"/>
    <n v="0"/>
    <n v="6036"/>
    <n v="0"/>
    <n v="0"/>
    <n v="0"/>
  </r>
  <r>
    <x v="11"/>
    <s v="A1NJ-US-KL"/>
    <n v="6354"/>
    <x v="665"/>
    <n v="158"/>
    <n v="6195"/>
    <n v="0"/>
    <n v="0"/>
    <n v="0"/>
  </r>
  <r>
    <x v="11"/>
    <s v="A1NJ-US-KL"/>
    <n v="17272"/>
    <x v="146"/>
    <n v="0"/>
    <n v="17272"/>
    <n v="0"/>
    <n v="0"/>
    <n v="0"/>
  </r>
  <r>
    <x v="11"/>
    <s v="A1NJ-US-KL"/>
    <n v="17014"/>
    <x v="147"/>
    <n v="0"/>
    <n v="17014"/>
    <n v="0"/>
    <n v="0"/>
    <n v="1270"/>
  </r>
  <r>
    <x v="11"/>
    <s v="A1NJ-US-KL"/>
    <n v="12549"/>
    <x v="148"/>
    <n v="0"/>
    <n v="12549"/>
    <n v="0"/>
    <n v="0"/>
    <n v="0"/>
  </r>
  <r>
    <x v="11"/>
    <s v="A1NJ-US-KL"/>
    <n v="7624"/>
    <x v="1741"/>
    <n v="0"/>
    <n v="7624"/>
    <n v="0"/>
    <n v="0"/>
    <n v="12866"/>
  </r>
  <r>
    <x v="11"/>
    <s v="A1NJ-US-KL"/>
    <n v="1040"/>
    <x v="149"/>
    <n v="0"/>
    <n v="1040"/>
    <n v="0"/>
    <n v="0"/>
    <n v="0"/>
  </r>
  <r>
    <x v="11"/>
    <s v="A1NJ-US-KL"/>
    <n v="4500"/>
    <x v="1742"/>
    <n v="0"/>
    <n v="4500"/>
    <n v="0"/>
    <n v="0"/>
    <n v="11881"/>
  </r>
  <r>
    <x v="11"/>
    <s v="A1NJ-US-KL"/>
    <n v="105"/>
    <x v="150"/>
    <n v="56"/>
    <n v="49"/>
    <n v="0"/>
    <n v="0"/>
    <n v="0"/>
  </r>
  <r>
    <x v="11"/>
    <s v="A1NJ-US-KL"/>
    <n v="158"/>
    <x v="1743"/>
    <n v="0"/>
    <n v="158"/>
    <n v="0"/>
    <n v="0"/>
    <n v="0"/>
  </r>
  <r>
    <x v="11"/>
    <s v="A1NJ-US-KL"/>
    <n v="110"/>
    <x v="153"/>
    <n v="0"/>
    <n v="110"/>
    <n v="0"/>
    <n v="0"/>
    <n v="317"/>
  </r>
  <r>
    <x v="11"/>
    <s v="A1NJ-US-KL"/>
    <n v="2986"/>
    <x v="155"/>
    <n v="0"/>
    <n v="2986"/>
    <n v="0"/>
    <n v="0"/>
    <n v="5559"/>
  </r>
  <r>
    <x v="11"/>
    <s v="A1NJ-US-KL"/>
    <n v="48903"/>
    <x v="156"/>
    <n v="0"/>
    <n v="48903"/>
    <n v="0"/>
    <n v="0"/>
    <n v="21307"/>
  </r>
  <r>
    <x v="11"/>
    <s v="A1NJ-US-KL"/>
    <n v="158"/>
    <x v="613"/>
    <n v="0"/>
    <n v="158"/>
    <n v="0"/>
    <n v="0"/>
    <n v="5"/>
  </r>
  <r>
    <x v="11"/>
    <s v="A1NJ-US-KL"/>
    <n v="232"/>
    <x v="159"/>
    <n v="0"/>
    <n v="232"/>
    <n v="0"/>
    <n v="0"/>
    <n v="0"/>
  </r>
  <r>
    <x v="11"/>
    <s v="A1NJ-US-KL"/>
    <n v="79"/>
    <x v="162"/>
    <n v="0"/>
    <n v="79"/>
    <n v="0"/>
    <n v="0"/>
    <n v="5"/>
  </r>
  <r>
    <x v="11"/>
    <s v="A1NJ-US-KL"/>
    <n v="201"/>
    <x v="166"/>
    <n v="0"/>
    <n v="201"/>
    <n v="0"/>
    <n v="0"/>
    <n v="0"/>
  </r>
  <r>
    <x v="11"/>
    <s v="A1NJ-US-KL"/>
    <n v="37"/>
    <x v="168"/>
    <n v="0"/>
    <n v="37"/>
    <n v="0"/>
    <n v="0"/>
    <n v="153"/>
  </r>
  <r>
    <x v="11"/>
    <s v="A1NJ-US-KL"/>
    <n v="317"/>
    <x v="1744"/>
    <n v="0"/>
    <n v="317"/>
    <n v="0"/>
    <n v="0"/>
    <n v="15"/>
  </r>
  <r>
    <x v="11"/>
    <s v="A1NJ-US-KL"/>
    <n v="59"/>
    <x v="1745"/>
    <n v="0"/>
    <n v="59"/>
    <n v="0"/>
    <n v="0"/>
    <n v="211"/>
  </r>
  <r>
    <x v="11"/>
    <s v="A1NJ-US-KL"/>
    <n v="9"/>
    <x v="1746"/>
    <n v="0"/>
    <n v="9"/>
    <n v="0"/>
    <n v="0"/>
    <n v="0"/>
  </r>
  <r>
    <x v="11"/>
    <s v="A1NJ-US-KL"/>
    <n v="275"/>
    <x v="1747"/>
    <n v="0"/>
    <n v="275"/>
    <n v="0"/>
    <n v="0"/>
    <n v="0"/>
  </r>
  <r>
    <x v="11"/>
    <s v="A1NJ-US-KL"/>
    <n v="380"/>
    <x v="169"/>
    <n v="0"/>
    <n v="380"/>
    <n v="0"/>
    <n v="0"/>
    <n v="301"/>
  </r>
  <r>
    <x v="11"/>
    <s v="A1NJ-US-KL"/>
    <n v="15"/>
    <x v="1748"/>
    <n v="0"/>
    <n v="15"/>
    <n v="0"/>
    <n v="0"/>
    <n v="-16"/>
  </r>
  <r>
    <x v="11"/>
    <s v="A1NJ-US-KL"/>
    <n v="560"/>
    <x v="615"/>
    <n v="0"/>
    <n v="560"/>
    <n v="0"/>
    <n v="0"/>
    <n v="0"/>
  </r>
  <r>
    <x v="11"/>
    <s v="A1NJ-US-KL"/>
    <n v="69"/>
    <x v="1749"/>
    <n v="0"/>
    <n v="69"/>
    <n v="0"/>
    <n v="0"/>
    <n v="32"/>
  </r>
  <r>
    <x v="11"/>
    <s v="A1NJ-US-KL"/>
    <n v="1036"/>
    <x v="1750"/>
    <n v="106"/>
    <n v="929"/>
    <n v="241"/>
    <n v="0"/>
    <n v="4114"/>
  </r>
  <r>
    <x v="11"/>
    <s v="A1NJ-US-KL"/>
    <n v="2033"/>
    <x v="1751"/>
    <n v="32"/>
    <n v="2000"/>
    <n v="5"/>
    <n v="0"/>
    <n v="625"/>
  </r>
  <r>
    <x v="11"/>
    <s v="A1NJ-US-KL"/>
    <n v="1134"/>
    <x v="1091"/>
    <n v="0"/>
    <n v="1134"/>
    <n v="0"/>
    <n v="0"/>
    <n v="910"/>
  </r>
  <r>
    <x v="11"/>
    <s v="A1NJ-US-KL"/>
    <n v="676"/>
    <x v="1752"/>
    <n v="473"/>
    <n v="203"/>
    <n v="2838"/>
    <n v="0"/>
    <n v="12644"/>
  </r>
  <r>
    <x v="11"/>
    <s v="A1NJ-US-KL"/>
    <n v="416"/>
    <x v="1753"/>
    <n v="0"/>
    <n v="416"/>
    <n v="0"/>
    <n v="0"/>
    <n v="816"/>
  </r>
  <r>
    <x v="11"/>
    <s v="A1NJ-US-KL"/>
    <n v="37"/>
    <x v="1754"/>
    <n v="1"/>
    <n v="36"/>
    <n v="3"/>
    <n v="0"/>
    <n v="91"/>
  </r>
  <r>
    <x v="11"/>
    <s v="A1NJ-US-KL"/>
    <n v="3520"/>
    <x v="1755"/>
    <n v="0"/>
    <n v="3520"/>
    <n v="5"/>
    <n v="0"/>
    <n v="1971"/>
  </r>
  <r>
    <x v="11"/>
    <s v="A1NJ-US-KL"/>
    <n v="302"/>
    <x v="1756"/>
    <n v="0"/>
    <n v="302"/>
    <n v="0"/>
    <n v="0"/>
    <n v="0"/>
  </r>
  <r>
    <x v="11"/>
    <s v="A1NJ-US-KL"/>
    <n v="1246"/>
    <x v="1757"/>
    <n v="0"/>
    <n v="1246"/>
    <n v="0"/>
    <n v="0"/>
    <n v="7"/>
  </r>
  <r>
    <x v="11"/>
    <s v="A1NJ-US-KL"/>
    <n v="476"/>
    <x v="1758"/>
    <n v="29"/>
    <n v="446"/>
    <n v="0"/>
    <n v="0"/>
    <n v="757"/>
  </r>
  <r>
    <x v="1"/>
    <s v="US Count"/>
    <m/>
    <x v="173"/>
    <m/>
    <m/>
    <m/>
    <m/>
    <n v="238"/>
  </r>
  <r>
    <x v="11"/>
    <s v="A1SA-US-KL"/>
    <n v="314607"/>
    <x v="1661"/>
    <n v="0"/>
    <n v="314607"/>
    <n v="0"/>
    <n v="0"/>
    <n v="21"/>
  </r>
  <r>
    <x v="11"/>
    <s v="A1SA-US-KL"/>
    <n v="314438"/>
    <x v="588"/>
    <n v="0"/>
    <n v="314438"/>
    <n v="0"/>
    <n v="0"/>
    <n v="105"/>
  </r>
  <r>
    <x v="1"/>
    <s v="US Count"/>
    <m/>
    <x v="173"/>
    <m/>
    <m/>
    <m/>
    <m/>
    <n v="2"/>
  </r>
  <r>
    <x v="11"/>
    <s v="A1AR-HK-KL"/>
    <n v="13237"/>
    <x v="1634"/>
    <n v="0"/>
    <n v="13237"/>
    <n v="0"/>
    <n v="0"/>
    <n v="0"/>
  </r>
  <r>
    <x v="11"/>
    <s v="A1AR-HK-KL"/>
    <n v="2118"/>
    <x v="558"/>
    <n v="0"/>
    <n v="2118"/>
    <n v="0"/>
    <n v="0"/>
    <n v="0"/>
  </r>
  <r>
    <x v="11"/>
    <s v="A1AR-HK-KL"/>
    <n v="4236"/>
    <x v="564"/>
    <n v="0"/>
    <n v="4236"/>
    <n v="0"/>
    <n v="0"/>
    <n v="0"/>
  </r>
  <r>
    <x v="11"/>
    <s v="A1AR-HK-KL"/>
    <n v="4236"/>
    <x v="1759"/>
    <n v="0"/>
    <n v="4236"/>
    <n v="0"/>
    <n v="0"/>
    <n v="0"/>
  </r>
  <r>
    <x v="11"/>
    <s v="A1AR-HK-KL"/>
    <n v="7942"/>
    <x v="1648"/>
    <n v="0"/>
    <n v="7942"/>
    <n v="0"/>
    <n v="0"/>
    <n v="0"/>
  </r>
  <r>
    <x v="11"/>
    <s v="A1AR-HK-KL"/>
    <n v="2753"/>
    <x v="584"/>
    <n v="0"/>
    <n v="2753"/>
    <n v="0"/>
    <n v="0"/>
    <n v="0"/>
  </r>
  <r>
    <x v="11"/>
    <s v="A1AR-HK-KL"/>
    <n v="9531"/>
    <x v="585"/>
    <n v="0"/>
    <n v="9531"/>
    <n v="0"/>
    <n v="0"/>
    <n v="0"/>
  </r>
  <r>
    <x v="11"/>
    <s v="A1AR-HK-KL"/>
    <n v="34947"/>
    <x v="1760"/>
    <n v="0"/>
    <n v="34947"/>
    <n v="0"/>
    <n v="0"/>
    <n v="0"/>
  </r>
  <r>
    <x v="11"/>
    <s v="A1AR-HK-KL"/>
    <n v="1059"/>
    <x v="587"/>
    <n v="0"/>
    <n v="1059"/>
    <n v="0"/>
    <n v="0"/>
    <n v="10590"/>
  </r>
  <r>
    <x v="11"/>
    <s v="A1AR-HK-KL"/>
    <n v="508"/>
    <x v="705"/>
    <n v="0"/>
    <n v="508"/>
    <n v="0"/>
    <n v="0"/>
    <n v="5845"/>
  </r>
  <r>
    <x v="11"/>
    <s v="A1AR-HK-KL"/>
    <n v="2118"/>
    <x v="662"/>
    <n v="0"/>
    <n v="2118"/>
    <n v="0"/>
    <n v="0"/>
    <n v="0"/>
  </r>
  <r>
    <x v="11"/>
    <s v="A1AR-HK-KL"/>
    <n v="4447"/>
    <x v="1761"/>
    <n v="0"/>
    <n v="4447"/>
    <n v="0"/>
    <n v="0"/>
    <n v="847"/>
  </r>
  <r>
    <x v="11"/>
    <s v="A1AR-HK-KL"/>
    <n v="1059"/>
    <x v="85"/>
    <n v="0"/>
    <n v="1059"/>
    <n v="0"/>
    <n v="0"/>
    <n v="0"/>
  </r>
  <r>
    <x v="11"/>
    <s v="A1AR-HK-KL"/>
    <n v="9531"/>
    <x v="86"/>
    <n v="0"/>
    <n v="9531"/>
    <n v="0"/>
    <n v="0"/>
    <n v="0"/>
  </r>
  <r>
    <x v="11"/>
    <s v="A1AR-HK-KL"/>
    <n v="5506"/>
    <x v="662"/>
    <n v="0"/>
    <n v="5506"/>
    <n v="0"/>
    <n v="0"/>
    <n v="0"/>
  </r>
  <r>
    <x v="11"/>
    <s v="A1AR-HK-KL"/>
    <n v="169"/>
    <x v="1762"/>
    <n v="0"/>
    <n v="169"/>
    <n v="0"/>
    <n v="0"/>
    <n v="0"/>
  </r>
  <r>
    <x v="11"/>
    <s v="A1AR-HK-KL"/>
    <n v="1016"/>
    <x v="1763"/>
    <n v="0"/>
    <n v="1016"/>
    <n v="0"/>
    <n v="0"/>
    <n v="0"/>
  </r>
  <r>
    <x v="11"/>
    <s v="A1AR-HK-KL"/>
    <n v="10590"/>
    <x v="88"/>
    <n v="0"/>
    <n v="10590"/>
    <n v="0"/>
    <n v="0"/>
    <n v="0"/>
  </r>
  <r>
    <x v="11"/>
    <s v="A1AR-HK-KL"/>
    <n v="2118"/>
    <x v="1764"/>
    <n v="0"/>
    <n v="2118"/>
    <n v="0"/>
    <n v="0"/>
    <n v="0"/>
  </r>
  <r>
    <x v="11"/>
    <s v="A1AR-HK-KL"/>
    <n v="19062"/>
    <x v="664"/>
    <n v="0"/>
    <n v="19062"/>
    <n v="46807"/>
    <n v="0"/>
    <n v="162027"/>
  </r>
  <r>
    <x v="11"/>
    <s v="A1AR-HK-KL"/>
    <n v="2118"/>
    <x v="602"/>
    <n v="0"/>
    <n v="2118"/>
    <n v="0"/>
    <n v="0"/>
    <n v="4236"/>
  </r>
  <r>
    <x v="11"/>
    <s v="A1AR-HK-KL"/>
    <n v="3812"/>
    <x v="91"/>
    <n v="0"/>
    <n v="3812"/>
    <n v="0"/>
    <n v="0"/>
    <n v="0"/>
  </r>
  <r>
    <x v="11"/>
    <s v="A1AR-HK-KL"/>
    <n v="9742"/>
    <x v="92"/>
    <n v="0"/>
    <n v="9742"/>
    <n v="0"/>
    <n v="0"/>
    <n v="0"/>
  </r>
  <r>
    <x v="11"/>
    <s v="A1AR-HK-KL"/>
    <n v="9531"/>
    <x v="93"/>
    <n v="0"/>
    <n v="9531"/>
    <n v="0"/>
    <n v="0"/>
    <n v="0"/>
  </r>
  <r>
    <x v="11"/>
    <s v="A1AR-HK-KL"/>
    <n v="4236"/>
    <x v="91"/>
    <n v="0"/>
    <n v="4236"/>
    <n v="0"/>
    <n v="0"/>
    <n v="0"/>
  </r>
  <r>
    <x v="11"/>
    <s v="A1AR-HK-KL"/>
    <n v="2647"/>
    <x v="1765"/>
    <n v="0"/>
    <n v="2647"/>
    <n v="0"/>
    <n v="0"/>
    <n v="0"/>
  </r>
  <r>
    <x v="11"/>
    <s v="A1AR-HK-KL"/>
    <n v="264"/>
    <x v="605"/>
    <n v="0"/>
    <n v="264"/>
    <n v="0"/>
    <n v="0"/>
    <n v="0"/>
  </r>
  <r>
    <x v="11"/>
    <s v="A1AR-HK-KL"/>
    <n v="28328"/>
    <x v="97"/>
    <n v="0"/>
    <n v="28328"/>
    <n v="0"/>
    <n v="0"/>
    <n v="0"/>
  </r>
  <r>
    <x v="11"/>
    <s v="A1AR-HK-KL"/>
    <n v="7116"/>
    <x v="1732"/>
    <n v="0"/>
    <n v="7116"/>
    <n v="0"/>
    <n v="0"/>
    <n v="349"/>
  </r>
  <r>
    <x v="11"/>
    <s v="A1AR-HK-KL"/>
    <n v="1588"/>
    <x v="140"/>
    <n v="0"/>
    <n v="1588"/>
    <n v="0"/>
    <n v="0"/>
    <n v="953"/>
  </r>
  <r>
    <x v="11"/>
    <s v="A1AR-HK-KL"/>
    <n v="2223"/>
    <x v="1733"/>
    <n v="0"/>
    <n v="2223"/>
    <n v="0"/>
    <n v="0"/>
    <n v="0"/>
  </r>
  <r>
    <x v="11"/>
    <s v="A1AR-HK-KL"/>
    <n v="6830"/>
    <x v="1766"/>
    <n v="0"/>
    <n v="6830"/>
    <n v="0"/>
    <n v="0"/>
    <n v="1111"/>
  </r>
  <r>
    <x v="11"/>
    <s v="A1AR-HK-KL"/>
    <n v="8609"/>
    <x v="1767"/>
    <n v="0"/>
    <n v="8609"/>
    <n v="0"/>
    <n v="0"/>
    <n v="413"/>
  </r>
  <r>
    <x v="11"/>
    <s v="A1AR-HK-KL"/>
    <n v="1906"/>
    <x v="143"/>
    <n v="0"/>
    <n v="1906"/>
    <n v="0"/>
    <n v="0"/>
    <n v="9531"/>
  </r>
  <r>
    <x v="11"/>
    <s v="A1AR-HK-KL"/>
    <n v="6036"/>
    <x v="1740"/>
    <n v="0"/>
    <n v="6036"/>
    <n v="0"/>
    <n v="0"/>
    <n v="317"/>
  </r>
  <r>
    <x v="11"/>
    <s v="A1AR-HK-KL"/>
    <n v="2065"/>
    <x v="665"/>
    <n v="0"/>
    <n v="2065"/>
    <n v="0"/>
    <n v="0"/>
    <n v="317"/>
  </r>
  <r>
    <x v="11"/>
    <s v="A1AR-HK-KL"/>
    <n v="740"/>
    <x v="169"/>
    <n v="0"/>
    <n v="740"/>
    <n v="0"/>
    <n v="0"/>
    <n v="68"/>
  </r>
  <r>
    <x v="11"/>
    <s v="A1AR-HK-KL"/>
    <n v="2414"/>
    <x v="170"/>
    <n v="0"/>
    <n v="2414"/>
    <n v="0"/>
    <n v="0"/>
    <n v="0"/>
  </r>
  <r>
    <x v="11"/>
    <s v="A1AR-HK-KL"/>
    <n v="21"/>
    <x v="1751"/>
    <n v="0"/>
    <n v="21"/>
    <n v="0"/>
    <n v="0"/>
    <n v="0"/>
  </r>
  <r>
    <x v="11"/>
    <s v="A1AR-HK-KL"/>
    <n v="16"/>
    <x v="1091"/>
    <n v="0"/>
    <n v="16"/>
    <n v="0"/>
    <n v="0"/>
    <n v="0"/>
  </r>
  <r>
    <x v="11"/>
    <s v="A1AR-HK-KL"/>
    <n v="80"/>
    <x v="630"/>
    <n v="0"/>
    <n v="80"/>
    <n v="0"/>
    <n v="0"/>
    <n v="1432"/>
  </r>
  <r>
    <x v="11"/>
    <s v="A1AR-HK-KL"/>
    <n v="931"/>
    <x v="1753"/>
    <n v="0"/>
    <n v="931"/>
    <n v="0"/>
    <n v="0"/>
    <n v="0"/>
  </r>
  <r>
    <x v="11"/>
    <s v="A1AR-HK-KL"/>
    <n v="21"/>
    <x v="1768"/>
    <n v="0"/>
    <n v="21"/>
    <n v="0"/>
    <n v="0"/>
    <n v="0"/>
  </r>
  <r>
    <x v="11"/>
    <s v="A1AR-HK-KL"/>
    <n v="455"/>
    <x v="1754"/>
    <n v="0"/>
    <n v="455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75">
  <r>
    <x v="0"/>
    <d v="2020-01-02T00:00:00"/>
    <d v="2020-01-03T00:00:00"/>
    <n v="1532"/>
    <n v="2"/>
    <n v="2784.9"/>
    <n v="4092.8"/>
    <n v="2.78"/>
    <n v="4.09"/>
    <s v="Z-US$"/>
    <x v="0"/>
    <x v="0"/>
    <n v="1"/>
    <x v="0"/>
  </r>
  <r>
    <x v="1"/>
    <d v="2020-01-02T00:00:00"/>
    <d v="2020-01-03T00:00:00"/>
    <n v="766"/>
    <n v="3"/>
    <n v="1452.5"/>
    <n v="2398.13"/>
    <n v="2.9"/>
    <n v="4.8"/>
    <s v="Z-US$"/>
    <x v="1"/>
    <x v="0"/>
    <n v="1"/>
    <x v="1"/>
  </r>
  <r>
    <x v="2"/>
    <d v="2020-01-02T00:00:00"/>
    <d v="2020-01-03T00:00:00"/>
    <n v="1532"/>
    <n v="2"/>
    <n v="2576.42"/>
    <n v="4220.7"/>
    <n v="2.57"/>
    <n v="4.22"/>
    <s v="Z-US$"/>
    <x v="0"/>
    <x v="0"/>
    <n v="1"/>
    <x v="2"/>
  </r>
  <r>
    <x v="3"/>
    <d v="2020-01-02T00:00:00"/>
    <d v="2020-01-03T00:00:00"/>
    <n v="766"/>
    <n v="2"/>
    <n v="1342.95"/>
    <n v="2558"/>
    <n v="2.69"/>
    <n v="5.12"/>
    <s v="Z-US$"/>
    <x v="2"/>
    <x v="0"/>
    <n v="1"/>
    <x v="3"/>
  </r>
  <r>
    <x v="4"/>
    <d v="2020-01-02T00:00:00"/>
    <d v="2020-01-03T00:00:00"/>
    <n v="766"/>
    <n v="2"/>
    <n v="599.6"/>
    <n v="2558"/>
    <n v="1.19"/>
    <n v="5.12"/>
    <s v="Z-US$"/>
    <x v="2"/>
    <x v="0"/>
    <n v="1"/>
    <x v="3"/>
  </r>
  <r>
    <x v="5"/>
    <d v="2020-01-02T00:00:00"/>
    <d v="2020-01-03T00:00:00"/>
    <n v="1532"/>
    <n v="2"/>
    <n v="2593.3000000000002"/>
    <n v="4220.7"/>
    <n v="2.58"/>
    <n v="4.22"/>
    <s v="Z-US$"/>
    <x v="0"/>
    <x v="0"/>
    <n v="1"/>
    <x v="2"/>
  </r>
  <r>
    <x v="6"/>
    <d v="2020-01-02T00:00:00"/>
    <d v="2020-01-03T00:00:00"/>
    <n v="766"/>
    <n v="2"/>
    <n v="924.46"/>
    <n v="1982.45"/>
    <n v="1.84"/>
    <n v="3.97"/>
    <s v="Z-US$"/>
    <x v="2"/>
    <x v="0"/>
    <n v="1"/>
    <x v="4"/>
  </r>
  <r>
    <x v="7"/>
    <d v="2020-01-02T00:00:00"/>
    <d v="2020-01-03T00:00:00"/>
    <n v="766"/>
    <n v="1"/>
    <n v="428.47"/>
    <n v="1055.18"/>
    <n v="0.86"/>
    <n v="2.11"/>
    <s v="Z-US$"/>
    <x v="3"/>
    <x v="0"/>
    <n v="1"/>
    <x v="5"/>
  </r>
  <r>
    <x v="8"/>
    <d v="2020-01-02T00:00:00"/>
    <d v="2020-01-03T00:00:00"/>
    <n v="766"/>
    <n v="1"/>
    <n v="428.47"/>
    <n v="895.3"/>
    <n v="0.86"/>
    <n v="1.79"/>
    <s v="Z-US$"/>
    <x v="3"/>
    <x v="0"/>
    <n v="1"/>
    <x v="6"/>
  </r>
  <r>
    <x v="9"/>
    <d v="2020-01-02T00:00:00"/>
    <d v="2020-01-03T00:00:00"/>
    <n v="50"/>
    <n v="1"/>
    <n v="912.64"/>
    <n v="1309.7"/>
    <n v="28.51"/>
    <n v="40.93"/>
    <s v="Z-US$"/>
    <x v="4"/>
    <x v="0"/>
    <n v="1"/>
    <x v="7"/>
  </r>
  <r>
    <x v="10"/>
    <d v="2020-01-02T00:00:00"/>
    <d v="2020-01-03T00:00:00"/>
    <n v="148"/>
    <n v="1"/>
    <n v="2234.67"/>
    <n v="2946.82"/>
    <n v="23.28"/>
    <n v="30.7"/>
    <s v="Z-US$"/>
    <x v="5"/>
    <x v="0"/>
    <n v="1"/>
    <x v="8"/>
  </r>
  <r>
    <x v="11"/>
    <d v="2020-01-02T00:00:00"/>
    <d v="2020-01-03T00:00:00"/>
    <n v="62"/>
    <n v="1"/>
    <n v="583.22"/>
    <n v="972.04"/>
    <n v="14.58"/>
    <n v="24.3"/>
    <s v="Z-US$"/>
    <x v="6"/>
    <x v="0"/>
    <n v="1"/>
    <x v="9"/>
  </r>
  <r>
    <x v="12"/>
    <d v="2020-01-02T00:00:00"/>
    <d v="2020-01-21T00:00:00"/>
    <n v="31"/>
    <n v="1"/>
    <n v="441.26"/>
    <n v="821.12"/>
    <n v="22.06"/>
    <n v="41.06"/>
    <s v="Z-US$"/>
    <x v="7"/>
    <x v="0"/>
    <n v="1"/>
    <x v="10"/>
  </r>
  <r>
    <x v="13"/>
    <d v="2020-01-02T00:00:00"/>
    <d v="2020-01-21T00:00:00"/>
    <n v="31"/>
    <n v="1"/>
    <n v="419.77"/>
    <n v="657.41"/>
    <n v="20.99"/>
    <n v="32.869999999999997"/>
    <s v="Z-US$"/>
    <x v="7"/>
    <x v="0"/>
    <n v="1"/>
    <x v="11"/>
  </r>
  <r>
    <x v="14"/>
    <d v="2020-01-02T00:00:00"/>
    <d v="2020-01-21T00:00:00"/>
    <n v="31"/>
    <n v="1"/>
    <n v="602.66999999999996"/>
    <n v="959.25"/>
    <n v="30.13"/>
    <n v="47.96"/>
    <s v="Z-US$"/>
    <x v="7"/>
    <x v="0"/>
    <n v="1"/>
    <x v="12"/>
  </r>
  <r>
    <x v="15"/>
    <d v="2020-01-02T00:00:00"/>
    <d v="2020-01-21T00:00:00"/>
    <n v="31"/>
    <n v="1"/>
    <n v="639.24"/>
    <n v="1128.08"/>
    <n v="31.96"/>
    <n v="56.4"/>
    <s v="Z-US$"/>
    <x v="7"/>
    <x v="0"/>
    <n v="1"/>
    <x v="13"/>
  </r>
  <r>
    <x v="5"/>
    <d v="2020-01-02T00:00:00"/>
    <d v="2020-01-02T00:00:00"/>
    <n v="920"/>
    <n v="2"/>
    <n v="1555.98"/>
    <n v="2916.12"/>
    <n v="2.58"/>
    <n v="4.8600000000000003"/>
    <s v="Z-US$"/>
    <x v="8"/>
    <x v="0"/>
    <n v="1"/>
    <x v="14"/>
  </r>
  <r>
    <x v="16"/>
    <d v="2020-01-02T00:00:00"/>
    <d v="2020-01-03T00:00:00"/>
    <n v="82"/>
    <n v="1"/>
    <n v="45.42"/>
    <n v="122.02"/>
    <n v="0.86"/>
    <n v="2.2999999999999998"/>
    <s v="Z-US$"/>
    <x v="9"/>
    <x v="0"/>
    <n v="1"/>
    <x v="15"/>
  </r>
  <r>
    <x v="17"/>
    <d v="2020-01-02T00:00:00"/>
    <d v="2020-01-03T00:00:00"/>
    <n v="2"/>
    <n v="1"/>
    <n v="20.98"/>
    <n v="35.81"/>
    <n v="20.98"/>
    <n v="35.81"/>
    <s v="Z-US$"/>
    <x v="10"/>
    <x v="0"/>
    <n v="1"/>
    <x v="16"/>
  </r>
  <r>
    <x v="18"/>
    <d v="2020-01-02T00:00:00"/>
    <d v="2020-01-02T00:00:00"/>
    <n v="307"/>
    <n v="1"/>
    <n v="335.35"/>
    <n v="716.24"/>
    <n v="1.68"/>
    <n v="3.58"/>
    <s v="Z-US$"/>
    <x v="11"/>
    <x v="0"/>
    <n v="1"/>
    <x v="17"/>
  </r>
  <r>
    <x v="2"/>
    <d v="2020-01-02T00:00:00"/>
    <d v="2020-01-02T00:00:00"/>
    <n v="3984"/>
    <n v="1"/>
    <n v="3349.34"/>
    <n v="6251.75"/>
    <n v="1.28"/>
    <n v="2.41"/>
    <s v="Z-US$"/>
    <x v="12"/>
    <x v="0"/>
    <n v="1"/>
    <x v="18"/>
  </r>
  <r>
    <x v="16"/>
    <d v="2020-01-02T00:00:00"/>
    <d v="2020-01-03T00:00:00"/>
    <n v="53"/>
    <n v="1"/>
    <n v="29.14"/>
    <n v="78.28"/>
    <n v="0.86"/>
    <n v="2.2999999999999998"/>
    <s v="Z-US$"/>
    <x v="13"/>
    <x v="0"/>
    <n v="1"/>
    <x v="19"/>
  </r>
  <r>
    <x v="17"/>
    <d v="2020-01-02T00:00:00"/>
    <d v="2020-01-03T00:00:00"/>
    <n v="2"/>
    <n v="1"/>
    <n v="20.98"/>
    <n v="35.81"/>
    <n v="20.98"/>
    <n v="35.81"/>
    <s v="Z-US$"/>
    <x v="10"/>
    <x v="0"/>
    <n v="1"/>
    <x v="16"/>
  </r>
  <r>
    <x v="19"/>
    <d v="2020-01-02T00:00:00"/>
    <d v="2020-01-17T00:00:00"/>
    <n v="13"/>
    <n v="200"/>
    <n v="1781.6"/>
    <n v="2251.04"/>
    <n v="222.7"/>
    <n v="281.38"/>
    <s v="Z-US$"/>
    <x v="14"/>
    <x v="0"/>
    <n v="1"/>
    <x v="20"/>
  </r>
  <r>
    <x v="2"/>
    <d v="2020-01-02T00:00:00"/>
    <d v="2020-01-03T00:00:00"/>
    <n v="14"/>
    <n v="200"/>
    <n v="2318.7800000000002"/>
    <n v="4374.18"/>
    <n v="257.64"/>
    <n v="486.02"/>
    <s v="Z-US$"/>
    <x v="15"/>
    <x v="0"/>
    <n v="1"/>
    <x v="21"/>
  </r>
  <r>
    <x v="20"/>
    <d v="2020-01-03T00:00:00"/>
    <d v="2020-01-03T00:00:00"/>
    <n v="3064"/>
    <n v="1"/>
    <n v="2621.69"/>
    <n v="4169.54"/>
    <n v="1.31"/>
    <n v="2.09"/>
    <s v="Z-US$"/>
    <x v="0"/>
    <x v="0"/>
    <n v="1"/>
    <x v="22"/>
  </r>
  <r>
    <x v="16"/>
    <d v="2020-01-03T00:00:00"/>
    <d v="2020-01-03T00:00:00"/>
    <n v="307"/>
    <n v="1"/>
    <n v="171.39"/>
    <n v="358.12"/>
    <n v="0.86"/>
    <n v="1.79"/>
    <s v="Z-US$"/>
    <x v="11"/>
    <x v="0"/>
    <n v="1"/>
    <x v="23"/>
  </r>
  <r>
    <x v="17"/>
    <d v="2020-01-03T00:00:00"/>
    <d v="2020-01-03T00:00:00"/>
    <n v="4"/>
    <n v="1"/>
    <n v="41.95"/>
    <n v="69.069999999999993"/>
    <n v="20.98"/>
    <n v="34.53"/>
    <s v="Z-US$"/>
    <x v="16"/>
    <x v="0"/>
    <n v="1"/>
    <x v="24"/>
  </r>
  <r>
    <x v="21"/>
    <d v="2020-01-03T00:00:00"/>
    <d v="2020-01-06T00:00:00"/>
    <n v="154"/>
    <n v="1"/>
    <n v="70.349999999999994"/>
    <n v="121.51"/>
    <n v="0.7"/>
    <n v="1.22"/>
    <s v="Z-US$"/>
    <x v="17"/>
    <x v="0"/>
    <n v="1"/>
    <x v="25"/>
  </r>
  <r>
    <x v="17"/>
    <d v="2020-01-03T00:00:00"/>
    <d v="2020-01-06T00:00:00"/>
    <n v="2"/>
    <n v="1"/>
    <n v="20.98"/>
    <n v="34.53"/>
    <n v="20.98"/>
    <n v="34.53"/>
    <s v="Z-US$"/>
    <x v="10"/>
    <x v="0"/>
    <n v="1"/>
    <x v="26"/>
  </r>
  <r>
    <x v="8"/>
    <d v="2020-01-03T00:00:00"/>
    <d v="2020-01-03T00:00:00"/>
    <n v="460"/>
    <n v="1"/>
    <n v="257.08"/>
    <n v="422.07"/>
    <n v="0.86"/>
    <n v="1.41"/>
    <s v="Z-US$"/>
    <x v="18"/>
    <x v="0"/>
    <n v="1"/>
    <x v="27"/>
  </r>
  <r>
    <x v="16"/>
    <d v="2020-01-03T00:00:00"/>
    <d v="2020-01-06T00:00:00"/>
    <n v="186"/>
    <n v="1"/>
    <n v="103.69"/>
    <n v="278.57"/>
    <n v="0.86"/>
    <n v="2.2999999999999998"/>
    <s v="Z-US$"/>
    <x v="19"/>
    <x v="0"/>
    <n v="1"/>
    <x v="28"/>
  </r>
  <r>
    <x v="17"/>
    <d v="2020-01-03T00:00:00"/>
    <d v="2020-01-06T00:00:00"/>
    <n v="4"/>
    <n v="1"/>
    <n v="41.95"/>
    <n v="71.62"/>
    <n v="20.98"/>
    <n v="35.81"/>
    <s v="Z-US$"/>
    <x v="16"/>
    <x v="0"/>
    <n v="1"/>
    <x v="29"/>
  </r>
  <r>
    <x v="20"/>
    <d v="2020-01-03T00:00:00"/>
    <d v="2020-01-03T00:00:00"/>
    <n v="9192"/>
    <n v="1"/>
    <n v="7865.08"/>
    <n v="6522.9"/>
    <n v="1.31"/>
    <n v="1.0900000000000001"/>
    <s v="Z-US$"/>
    <x v="20"/>
    <x v="0"/>
    <n v="1"/>
    <x v="30"/>
  </r>
  <r>
    <x v="16"/>
    <d v="2020-01-03T00:00:00"/>
    <d v="2020-01-06T00:00:00"/>
    <n v="108"/>
    <n v="1"/>
    <n v="59.99"/>
    <n v="161.15"/>
    <n v="0.86"/>
    <n v="2.2999999999999998"/>
    <s v="Z-US$"/>
    <x v="21"/>
    <x v="0"/>
    <n v="1"/>
    <x v="31"/>
  </r>
  <r>
    <x v="17"/>
    <d v="2020-01-03T00:00:00"/>
    <d v="2020-01-06T00:00:00"/>
    <n v="2"/>
    <n v="1"/>
    <n v="20.98"/>
    <n v="35.81"/>
    <n v="20.98"/>
    <n v="35.81"/>
    <s v="Z-US$"/>
    <x v="10"/>
    <x v="0"/>
    <n v="1"/>
    <x v="16"/>
  </r>
  <r>
    <x v="22"/>
    <d v="2020-01-03T00:00:00"/>
    <d v="2020-01-03T00:00:00"/>
    <n v="3064"/>
    <n v="1"/>
    <n v="491.14"/>
    <n v="2609.16"/>
    <n v="0.24"/>
    <n v="1.31"/>
    <s v="Z-US$"/>
    <x v="0"/>
    <x v="0"/>
    <n v="1"/>
    <x v="32"/>
  </r>
  <r>
    <x v="16"/>
    <d v="2020-01-03T00:00:00"/>
    <d v="2020-01-06T00:00:00"/>
    <n v="57"/>
    <n v="1"/>
    <n v="31.71"/>
    <n v="85.18"/>
    <n v="0.86"/>
    <n v="2.2999999999999998"/>
    <s v="Z-US$"/>
    <x v="22"/>
    <x v="0"/>
    <n v="1"/>
    <x v="33"/>
  </r>
  <r>
    <x v="17"/>
    <d v="2020-01-03T00:00:00"/>
    <d v="2020-01-06T00:00:00"/>
    <n v="2"/>
    <n v="1"/>
    <n v="20.98"/>
    <n v="35.81"/>
    <n v="20.98"/>
    <n v="35.81"/>
    <s v="Z-US$"/>
    <x v="10"/>
    <x v="0"/>
    <n v="1"/>
    <x v="16"/>
  </r>
  <r>
    <x v="16"/>
    <d v="2020-01-03T00:00:00"/>
    <d v="2020-01-06T00:00:00"/>
    <n v="154"/>
    <n v="1"/>
    <n v="85.69"/>
    <n v="211.04"/>
    <n v="0.86"/>
    <n v="2.11"/>
    <s v="Z-US$"/>
    <x v="17"/>
    <x v="0"/>
    <n v="1"/>
    <x v="34"/>
  </r>
  <r>
    <x v="17"/>
    <d v="2020-01-03T00:00:00"/>
    <d v="2020-01-06T00:00:00"/>
    <n v="4"/>
    <n v="1"/>
    <n v="41.95"/>
    <n v="71.62"/>
    <n v="20.98"/>
    <n v="35.81"/>
    <s v="Z-US$"/>
    <x v="16"/>
    <x v="0"/>
    <n v="1"/>
    <x v="29"/>
  </r>
  <r>
    <x v="16"/>
    <d v="2020-01-03T00:00:00"/>
    <d v="2020-01-06T00:00:00"/>
    <n v="129"/>
    <n v="1"/>
    <n v="71.98"/>
    <n v="193.39"/>
    <n v="0.86"/>
    <n v="2.2999999999999998"/>
    <s v="Z-US$"/>
    <x v="23"/>
    <x v="0"/>
    <n v="1"/>
    <x v="35"/>
  </r>
  <r>
    <x v="17"/>
    <d v="2020-01-03T00:00:00"/>
    <d v="2020-01-06T00:00:00"/>
    <n v="4"/>
    <n v="1"/>
    <n v="41.95"/>
    <n v="71.62"/>
    <n v="20.98"/>
    <n v="35.81"/>
    <s v="Z-US$"/>
    <x v="16"/>
    <x v="0"/>
    <n v="1"/>
    <x v="29"/>
  </r>
  <r>
    <x v="23"/>
    <d v="2020-01-03T00:00:00"/>
    <d v="2020-01-06T00:00:00"/>
    <n v="62"/>
    <n v="1"/>
    <n v="34.28"/>
    <n v="122.78"/>
    <n v="0.86"/>
    <n v="3.07"/>
    <s v="Z-US$"/>
    <x v="6"/>
    <x v="0"/>
    <n v="1"/>
    <x v="36"/>
  </r>
  <r>
    <x v="17"/>
    <d v="2020-01-03T00:00:00"/>
    <d v="2020-01-06T00:00:00"/>
    <n v="4"/>
    <n v="1"/>
    <n v="41.95"/>
    <n v="71.62"/>
    <n v="20.98"/>
    <n v="35.81"/>
    <s v="Z-US$"/>
    <x v="16"/>
    <x v="0"/>
    <n v="1"/>
    <x v="29"/>
  </r>
  <r>
    <x v="16"/>
    <d v="2020-01-03T00:00:00"/>
    <d v="2020-01-06T00:00:00"/>
    <n v="99"/>
    <n v="1"/>
    <n v="54.84"/>
    <n v="147.34"/>
    <n v="0.86"/>
    <n v="2.2999999999999998"/>
    <s v="Z-US$"/>
    <x v="24"/>
    <x v="0"/>
    <n v="1"/>
    <x v="37"/>
  </r>
  <r>
    <x v="17"/>
    <d v="2020-01-03T00:00:00"/>
    <d v="2020-01-06T00:00:00"/>
    <n v="4"/>
    <n v="1"/>
    <n v="41.95"/>
    <n v="71.62"/>
    <n v="20.98"/>
    <n v="35.81"/>
    <s v="Z-US$"/>
    <x v="16"/>
    <x v="0"/>
    <n v="1"/>
    <x v="29"/>
  </r>
  <r>
    <x v="24"/>
    <d v="2020-01-06T00:00:00"/>
    <d v="2020-01-06T00:00:00"/>
    <n v="154"/>
    <n v="2"/>
    <n v="278.54000000000002"/>
    <n v="716.24"/>
    <n v="2.78"/>
    <n v="7.16"/>
    <s v="Z-US$"/>
    <x v="25"/>
    <x v="1"/>
    <n v="1"/>
    <x v="17"/>
  </r>
  <r>
    <x v="17"/>
    <d v="2020-01-06T00:00:00"/>
    <d v="2020-01-06T00:00:00"/>
    <n v="2"/>
    <n v="1"/>
    <n v="20.98"/>
    <n v="34.53"/>
    <n v="20.98"/>
    <n v="34.53"/>
    <s v="Z-US$"/>
    <x v="10"/>
    <x v="1"/>
    <n v="1"/>
    <x v="26"/>
  </r>
  <r>
    <x v="10"/>
    <d v="2020-01-06T00:00:00"/>
    <d v="2020-01-06T00:00:00"/>
    <n v="368"/>
    <n v="1"/>
    <n v="5586.67"/>
    <n v="6753.12"/>
    <n v="23.28"/>
    <n v="28.14"/>
    <s v="Z-US$"/>
    <x v="26"/>
    <x v="1"/>
    <n v="1"/>
    <x v="38"/>
  </r>
  <r>
    <x v="7"/>
    <d v="2020-01-06T00:00:00"/>
    <d v="2020-01-06T00:00:00"/>
    <n v="6128"/>
    <n v="1"/>
    <n v="3427.72"/>
    <n v="8185.6"/>
    <n v="0.86"/>
    <n v="2.0499999999999998"/>
    <s v="Z-US$"/>
    <x v="27"/>
    <x v="1"/>
    <n v="1"/>
    <x v="39"/>
  </r>
  <r>
    <x v="16"/>
    <d v="2020-01-06T00:00:00"/>
    <d v="2020-01-06T00:00:00"/>
    <n v="3064"/>
    <n v="1"/>
    <n v="1713.86"/>
    <n v="3581.2"/>
    <n v="0.86"/>
    <n v="1.79"/>
    <s v="Z-US$"/>
    <x v="0"/>
    <x v="1"/>
    <n v="1"/>
    <x v="40"/>
  </r>
  <r>
    <x v="2"/>
    <d v="2020-01-06T00:00:00"/>
    <d v="2020-01-07T00:00:00"/>
    <n v="4596"/>
    <n v="2"/>
    <n v="7980.19"/>
    <n v="14580.6"/>
    <n v="2.65"/>
    <n v="4.8600000000000003"/>
    <s v="Z-US$"/>
    <x v="20"/>
    <x v="1"/>
    <n v="1"/>
    <x v="41"/>
  </r>
  <r>
    <x v="25"/>
    <d v="2020-01-06T00:00:00"/>
    <d v="2020-01-06T00:00:00"/>
    <n v="4"/>
    <n v="50"/>
    <n v="114.42"/>
    <n v="95.93"/>
    <n v="57.21"/>
    <n v="47.96"/>
    <s v="Z-US$"/>
    <x v="28"/>
    <x v="1"/>
    <n v="1"/>
    <x v="42"/>
  </r>
  <r>
    <x v="17"/>
    <d v="2020-01-06T00:00:00"/>
    <d v="2020-01-06T00:00:00"/>
    <n v="4"/>
    <n v="1"/>
    <n v="41.95"/>
    <n v="69.069999999999993"/>
    <n v="20.98"/>
    <n v="34.53"/>
    <s v="Z-US$"/>
    <x v="16"/>
    <x v="1"/>
    <n v="1"/>
    <x v="24"/>
  </r>
  <r>
    <x v="2"/>
    <d v="2020-01-06T00:00:00"/>
    <d v="2020-01-07T00:00:00"/>
    <n v="86"/>
    <n v="2"/>
    <n v="148.97"/>
    <n v="300.82"/>
    <n v="2.65"/>
    <n v="5.37"/>
    <s v="Z-US$"/>
    <x v="29"/>
    <x v="1"/>
    <n v="1"/>
    <x v="43"/>
  </r>
  <r>
    <x v="17"/>
    <d v="2020-01-06T00:00:00"/>
    <d v="2020-01-07T00:00:00"/>
    <n v="4"/>
    <n v="1"/>
    <n v="41.95"/>
    <n v="71.62"/>
    <n v="20.98"/>
    <n v="35.81"/>
    <s v="Z-US$"/>
    <x v="16"/>
    <x v="1"/>
    <n v="1"/>
    <x v="29"/>
  </r>
  <r>
    <x v="26"/>
    <d v="2020-01-06T00:00:00"/>
    <d v="2020-01-06T00:00:00"/>
    <n v="5"/>
    <n v="1"/>
    <n v="74.89"/>
    <n v="115.11"/>
    <n v="24.95"/>
    <n v="38.369999999999997"/>
    <s v="Z-US$"/>
    <x v="30"/>
    <x v="1"/>
    <n v="1"/>
    <x v="44"/>
  </r>
  <r>
    <x v="27"/>
    <d v="2020-01-06T00:00:00"/>
    <d v="2020-01-16T00:00:00"/>
    <n v="307"/>
    <n v="2"/>
    <n v="501.93"/>
    <n v="844.14"/>
    <n v="2.5099999999999998"/>
    <n v="4.22"/>
    <s v="Z-US$"/>
    <x v="31"/>
    <x v="1"/>
    <n v="1"/>
    <x v="45"/>
  </r>
  <r>
    <x v="3"/>
    <d v="2020-01-06T00:00:00"/>
    <d v="2020-01-09T00:00:00"/>
    <n v="1532"/>
    <n v="2"/>
    <n v="2576.42"/>
    <n v="5116"/>
    <n v="2.57"/>
    <n v="5.12"/>
    <s v="Z-US$"/>
    <x v="0"/>
    <x v="1"/>
    <n v="1"/>
    <x v="46"/>
  </r>
  <r>
    <x v="28"/>
    <d v="2020-01-06T00:00:00"/>
    <d v="2020-01-21T00:00:00"/>
    <n v="16"/>
    <n v="1"/>
    <n v="367.59"/>
    <n v="639.5"/>
    <n v="36.76"/>
    <n v="63.95"/>
    <s v="Z-US$"/>
    <x v="32"/>
    <x v="1"/>
    <n v="1"/>
    <x v="47"/>
  </r>
  <r>
    <x v="16"/>
    <d v="2020-01-06T00:00:00"/>
    <d v="2020-01-07T00:00:00"/>
    <n v="226"/>
    <n v="1"/>
    <n v="125.97"/>
    <n v="338.42"/>
    <n v="0.86"/>
    <n v="2.2999999999999998"/>
    <s v="Z-US$"/>
    <x v="33"/>
    <x v="1"/>
    <n v="1"/>
    <x v="48"/>
  </r>
  <r>
    <x v="29"/>
    <d v="2020-01-06T00:00:00"/>
    <d v="2020-01-07T00:00:00"/>
    <n v="2"/>
    <n v="1"/>
    <n v="60.01"/>
    <n v="104.88"/>
    <n v="60.01"/>
    <n v="104.88"/>
    <s v="Z-US$"/>
    <x v="10"/>
    <x v="1"/>
    <n v="1"/>
    <x v="49"/>
  </r>
  <r>
    <x v="30"/>
    <d v="2020-01-06T00:00:00"/>
    <d v="2020-01-06T00:00:00"/>
    <n v="2"/>
    <n v="100"/>
    <n v="0.9"/>
    <n v="191.85"/>
    <n v="0.9"/>
    <n v="191.85"/>
    <s v="Z-US$"/>
    <x v="28"/>
    <x v="1"/>
    <n v="1"/>
    <x v="50"/>
  </r>
  <r>
    <x v="31"/>
    <d v="2020-01-06T00:00:00"/>
    <d v="2020-01-22T00:00:00"/>
    <n v="31"/>
    <n v="1"/>
    <n v="831.09"/>
    <n v="1388.99"/>
    <n v="41.56"/>
    <n v="69.45"/>
    <s v="Z-US$"/>
    <x v="7"/>
    <x v="1"/>
    <n v="1"/>
    <x v="51"/>
  </r>
  <r>
    <x v="9"/>
    <d v="2020-01-06T00:00:00"/>
    <d v="2020-01-06T00:00:00"/>
    <n v="31"/>
    <n v="1"/>
    <n v="570.41"/>
    <n v="818.56"/>
    <n v="28.51"/>
    <n v="40.93"/>
    <s v="Z-US$"/>
    <x v="7"/>
    <x v="1"/>
    <n v="1"/>
    <x v="52"/>
  </r>
  <r>
    <x v="28"/>
    <d v="2020-01-06T00:00:00"/>
    <d v="2020-01-22T00:00:00"/>
    <n v="92"/>
    <n v="1"/>
    <n v="2205.5100000000002"/>
    <n v="3752.59"/>
    <n v="36.76"/>
    <n v="62.54"/>
    <s v="Z-US$"/>
    <x v="34"/>
    <x v="1"/>
    <n v="1"/>
    <x v="53"/>
  </r>
  <r>
    <x v="32"/>
    <d v="2020-01-06T00:00:00"/>
    <d v="2020-01-22T00:00:00"/>
    <n v="62"/>
    <n v="1"/>
    <n v="606.25"/>
    <n v="1099.94"/>
    <n v="15.16"/>
    <n v="27.5"/>
    <s v="Z-US$"/>
    <x v="6"/>
    <x v="1"/>
    <n v="1"/>
    <x v="54"/>
  </r>
  <r>
    <x v="33"/>
    <d v="2020-01-06T00:00:00"/>
    <d v="2020-01-06T00:00:00"/>
    <n v="13482"/>
    <n v="1"/>
    <n v="9646.83"/>
    <n v="19133.84"/>
    <n v="1.0900000000000001"/>
    <n v="2.17"/>
    <s v="Z-US$"/>
    <x v="35"/>
    <x v="1"/>
    <n v="1"/>
    <x v="55"/>
  </r>
  <r>
    <x v="20"/>
    <d v="2020-01-06T00:00:00"/>
    <d v="2020-01-06T00:00:00"/>
    <n v="12563"/>
    <n v="1"/>
    <n v="10748.95"/>
    <n v="17095.11"/>
    <n v="1.31"/>
    <n v="2.09"/>
    <s v="Z-US$"/>
    <x v="36"/>
    <x v="1"/>
    <n v="1"/>
    <x v="56"/>
  </r>
  <r>
    <x v="16"/>
    <d v="2020-01-06T00:00:00"/>
    <d v="2020-01-07T00:00:00"/>
    <n v="221"/>
    <n v="1"/>
    <n v="123.4"/>
    <n v="331.52"/>
    <n v="0.86"/>
    <n v="2.2999999999999998"/>
    <s v="Z-US$"/>
    <x v="37"/>
    <x v="1"/>
    <n v="1"/>
    <x v="57"/>
  </r>
  <r>
    <x v="29"/>
    <d v="2020-01-06T00:00:00"/>
    <d v="2020-01-07T00:00:00"/>
    <n v="2"/>
    <n v="1"/>
    <n v="60.01"/>
    <n v="104.88"/>
    <n v="60.01"/>
    <n v="104.88"/>
    <s v="Z-US$"/>
    <x v="10"/>
    <x v="1"/>
    <n v="1"/>
    <x v="49"/>
  </r>
  <r>
    <x v="16"/>
    <d v="2020-01-07T00:00:00"/>
    <d v="2020-01-08T00:00:00"/>
    <n v="194"/>
    <n v="1"/>
    <n v="107.97"/>
    <n v="290.08"/>
    <n v="0.86"/>
    <n v="2.2999999999999998"/>
    <s v="Z-US$"/>
    <x v="38"/>
    <x v="1"/>
    <n v="1"/>
    <x v="58"/>
  </r>
  <r>
    <x v="17"/>
    <d v="2020-01-07T00:00:00"/>
    <d v="2020-01-08T00:00:00"/>
    <n v="5"/>
    <n v="1"/>
    <n v="62.93"/>
    <n v="107.44"/>
    <n v="20.98"/>
    <n v="35.81"/>
    <s v="Z-US$"/>
    <x v="30"/>
    <x v="1"/>
    <n v="1"/>
    <x v="59"/>
  </r>
  <r>
    <x v="34"/>
    <d v="2020-01-07T00:00:00"/>
    <d v="2020-01-21T00:00:00"/>
    <n v="31"/>
    <n v="1"/>
    <n v="831.09"/>
    <n v="1463.18"/>
    <n v="41.56"/>
    <n v="73.16"/>
    <s v="Z-US$"/>
    <x v="7"/>
    <x v="1"/>
    <n v="1"/>
    <x v="60"/>
  </r>
  <r>
    <x v="35"/>
    <d v="2020-01-07T00:00:00"/>
    <d v="2020-01-21T00:00:00"/>
    <n v="31"/>
    <n v="1"/>
    <n v="735.17"/>
    <n v="1279"/>
    <n v="36.76"/>
    <n v="63.95"/>
    <s v="Z-US$"/>
    <x v="7"/>
    <x v="1"/>
    <n v="1"/>
    <x v="61"/>
  </r>
  <r>
    <x v="35"/>
    <d v="2020-01-07T00:00:00"/>
    <d v="2020-01-21T00:00:00"/>
    <n v="31"/>
    <n v="1"/>
    <n v="735.17"/>
    <n v="1279"/>
    <n v="36.76"/>
    <n v="63.95"/>
    <s v="Z-US$"/>
    <x v="7"/>
    <x v="1"/>
    <n v="1"/>
    <x v="61"/>
  </r>
  <r>
    <x v="36"/>
    <d v="2020-01-07T00:00:00"/>
    <d v="2020-01-08T00:00:00"/>
    <n v="76"/>
    <n v="1"/>
    <n v="48.26"/>
    <n v="112.81"/>
    <n v="0.99"/>
    <n v="2.2999999999999998"/>
    <s v="Z-US$"/>
    <x v="39"/>
    <x v="1"/>
    <n v="1"/>
    <x v="62"/>
  </r>
  <r>
    <x v="17"/>
    <d v="2020-01-07T00:00:00"/>
    <d v="2020-01-08T00:00:00"/>
    <n v="2"/>
    <n v="1"/>
    <n v="20.98"/>
    <n v="35.81"/>
    <n v="20.98"/>
    <n v="35.81"/>
    <s v="Z-US$"/>
    <x v="10"/>
    <x v="1"/>
    <n v="1"/>
    <x v="16"/>
  </r>
  <r>
    <x v="36"/>
    <d v="2020-01-07T00:00:00"/>
    <d v="2020-01-07T00:00:00"/>
    <n v="1532"/>
    <n v="1"/>
    <n v="984.83"/>
    <n v="1918.5"/>
    <n v="0.99"/>
    <n v="1.92"/>
    <s v="Z-US$"/>
    <x v="2"/>
    <x v="1"/>
    <n v="1"/>
    <x v="63"/>
  </r>
  <r>
    <x v="33"/>
    <d v="2020-01-07T00:00:00"/>
    <d v="2020-01-07T00:00:00"/>
    <n v="154"/>
    <n v="3"/>
    <n v="328.87"/>
    <n v="652.29"/>
    <n v="3.29"/>
    <n v="6.52"/>
    <s v="Z-US$"/>
    <x v="40"/>
    <x v="1"/>
    <n v="1"/>
    <x v="64"/>
  </r>
  <r>
    <x v="16"/>
    <d v="2020-01-07T00:00:00"/>
    <d v="2020-01-08T00:00:00"/>
    <n v="54"/>
    <n v="1"/>
    <n v="29.99"/>
    <n v="80.58"/>
    <n v="0.86"/>
    <n v="2.2999999999999998"/>
    <s v="Z-US$"/>
    <x v="41"/>
    <x v="1"/>
    <n v="1"/>
    <x v="65"/>
  </r>
  <r>
    <x v="17"/>
    <d v="2020-01-07T00:00:00"/>
    <d v="2020-01-08T00:00:00"/>
    <n v="2"/>
    <n v="1"/>
    <n v="20.98"/>
    <n v="35.81"/>
    <n v="20.98"/>
    <n v="35.81"/>
    <s v="Z-US$"/>
    <x v="10"/>
    <x v="1"/>
    <n v="1"/>
    <x v="16"/>
  </r>
  <r>
    <x v="16"/>
    <d v="2020-01-07T00:00:00"/>
    <d v="2020-01-08T00:00:00"/>
    <n v="178"/>
    <n v="1"/>
    <n v="99.4"/>
    <n v="267.06"/>
    <n v="0.86"/>
    <n v="2.2999999999999998"/>
    <s v="Z-US$"/>
    <x v="42"/>
    <x v="1"/>
    <n v="1"/>
    <x v="66"/>
  </r>
  <r>
    <x v="17"/>
    <d v="2020-01-07T00:00:00"/>
    <d v="2020-01-08T00:00:00"/>
    <n v="5"/>
    <n v="1"/>
    <n v="62.93"/>
    <n v="107.44"/>
    <n v="20.98"/>
    <n v="35.81"/>
    <s v="Z-US$"/>
    <x v="30"/>
    <x v="1"/>
    <n v="1"/>
    <x v="59"/>
  </r>
  <r>
    <x v="16"/>
    <d v="2020-01-07T00:00:00"/>
    <d v="2020-01-08T00:00:00"/>
    <n v="122"/>
    <n v="1"/>
    <n v="67.7"/>
    <n v="181.87"/>
    <n v="0.86"/>
    <n v="2.2999999999999998"/>
    <s v="Z-US$"/>
    <x v="43"/>
    <x v="1"/>
    <n v="1"/>
    <x v="67"/>
  </r>
  <r>
    <x v="17"/>
    <d v="2020-01-07T00:00:00"/>
    <d v="2020-01-08T00:00:00"/>
    <n v="4"/>
    <n v="1"/>
    <n v="41.95"/>
    <n v="71.62"/>
    <n v="20.98"/>
    <n v="35.81"/>
    <s v="Z-US$"/>
    <x v="16"/>
    <x v="1"/>
    <n v="1"/>
    <x v="29"/>
  </r>
  <r>
    <x v="16"/>
    <d v="2020-01-07T00:00:00"/>
    <d v="2020-01-08T00:00:00"/>
    <n v="122"/>
    <n v="1"/>
    <n v="67.7"/>
    <n v="181.87"/>
    <n v="0.86"/>
    <n v="2.2999999999999998"/>
    <s v="Z-US$"/>
    <x v="43"/>
    <x v="1"/>
    <n v="1"/>
    <x v="67"/>
  </r>
  <r>
    <x v="17"/>
    <d v="2020-01-07T00:00:00"/>
    <d v="2020-01-08T00:00:00"/>
    <n v="4"/>
    <n v="1"/>
    <n v="41.95"/>
    <n v="71.62"/>
    <n v="20.98"/>
    <n v="35.81"/>
    <s v="Z-US$"/>
    <x v="16"/>
    <x v="1"/>
    <n v="1"/>
    <x v="29"/>
  </r>
  <r>
    <x v="16"/>
    <d v="2020-01-07T00:00:00"/>
    <d v="2020-01-08T00:00:00"/>
    <n v="74"/>
    <n v="1"/>
    <n v="41.13"/>
    <n v="110.51"/>
    <n v="0.86"/>
    <n v="2.2999999999999998"/>
    <s v="Z-US$"/>
    <x v="44"/>
    <x v="1"/>
    <n v="1"/>
    <x v="68"/>
  </r>
  <r>
    <x v="17"/>
    <d v="2020-01-07T00:00:00"/>
    <d v="2020-01-08T00:00:00"/>
    <n v="2"/>
    <n v="1"/>
    <n v="20.98"/>
    <n v="35.81"/>
    <n v="20.98"/>
    <n v="35.81"/>
    <s v="Z-US$"/>
    <x v="10"/>
    <x v="1"/>
    <n v="1"/>
    <x v="16"/>
  </r>
  <r>
    <x v="16"/>
    <d v="2020-01-07T00:00:00"/>
    <d v="2020-01-08T00:00:00"/>
    <n v="122"/>
    <n v="1"/>
    <n v="67.7"/>
    <n v="181.87"/>
    <n v="0.86"/>
    <n v="2.2999999999999998"/>
    <s v="Z-US$"/>
    <x v="43"/>
    <x v="1"/>
    <n v="1"/>
    <x v="67"/>
  </r>
  <r>
    <x v="17"/>
    <d v="2020-01-07T00:00:00"/>
    <d v="2020-01-08T00:00:00"/>
    <n v="4"/>
    <n v="1"/>
    <n v="41.95"/>
    <n v="71.62"/>
    <n v="20.98"/>
    <n v="35.81"/>
    <s v="Z-US$"/>
    <x v="16"/>
    <x v="1"/>
    <n v="1"/>
    <x v="29"/>
  </r>
  <r>
    <x v="9"/>
    <d v="2020-01-07T00:00:00"/>
    <d v="2020-01-08T00:00:00"/>
    <n v="50"/>
    <n v="1"/>
    <n v="912.64"/>
    <n v="1309.7"/>
    <n v="28.51"/>
    <n v="40.93"/>
    <s v="Z-US$"/>
    <x v="4"/>
    <x v="1"/>
    <n v="1"/>
    <x v="7"/>
  </r>
  <r>
    <x v="3"/>
    <d v="2020-01-07T00:00:00"/>
    <d v="2020-01-24T00:00:00"/>
    <n v="4"/>
    <n v="200"/>
    <n v="515.28"/>
    <n v="1279"/>
    <n v="257.64"/>
    <n v="639.5"/>
    <s v="Z-US$"/>
    <x v="45"/>
    <x v="1"/>
    <n v="1"/>
    <x v="61"/>
  </r>
  <r>
    <x v="37"/>
    <d v="2020-01-07T00:00:00"/>
    <d v="2020-01-07T00:00:00"/>
    <n v="2"/>
    <n v="1"/>
    <n v="22.64"/>
    <n v="44.13"/>
    <n v="22.64"/>
    <n v="44.13"/>
    <s v="Z-US$"/>
    <x v="10"/>
    <x v="1"/>
    <n v="1"/>
    <x v="69"/>
  </r>
  <r>
    <x v="16"/>
    <d v="2020-01-07T00:00:00"/>
    <d v="2020-01-08T00:00:00"/>
    <n v="91"/>
    <n v="1"/>
    <n v="50.56"/>
    <n v="135.83000000000001"/>
    <n v="0.86"/>
    <n v="2.2999999999999998"/>
    <s v="Z-US$"/>
    <x v="46"/>
    <x v="1"/>
    <n v="1"/>
    <x v="70"/>
  </r>
  <r>
    <x v="17"/>
    <d v="2020-01-07T00:00:00"/>
    <d v="2020-01-08T00:00:00"/>
    <n v="2"/>
    <n v="1"/>
    <n v="20.98"/>
    <n v="35.81"/>
    <n v="20.98"/>
    <n v="35.81"/>
    <s v="Z-US$"/>
    <x v="10"/>
    <x v="1"/>
    <n v="1"/>
    <x v="16"/>
  </r>
  <r>
    <x v="16"/>
    <d v="2020-01-07T00:00:00"/>
    <d v="2020-01-08T00:00:00"/>
    <n v="10"/>
    <n v="1"/>
    <n v="5.14"/>
    <n v="13.81"/>
    <n v="0.86"/>
    <n v="2.2999999999999998"/>
    <s v="Z-US$"/>
    <x v="47"/>
    <x v="1"/>
    <n v="1"/>
    <x v="71"/>
  </r>
  <r>
    <x v="17"/>
    <d v="2020-01-07T00:00:00"/>
    <d v="2020-01-08T00:00:00"/>
    <n v="2"/>
    <n v="1"/>
    <n v="20.98"/>
    <n v="35.81"/>
    <n v="20.98"/>
    <n v="35.81"/>
    <s v="Z-US$"/>
    <x v="10"/>
    <x v="1"/>
    <n v="1"/>
    <x v="16"/>
  </r>
  <r>
    <x v="38"/>
    <d v="2020-01-07T00:00:00"/>
    <d v="2020-01-16T00:00:00"/>
    <n v="7"/>
    <n v="1"/>
    <n v="155.51"/>
    <n v="306.95999999999998"/>
    <n v="38.869999999999997"/>
    <n v="76.739999999999995"/>
    <s v="Z-US$"/>
    <x v="48"/>
    <x v="1"/>
    <n v="1"/>
    <x v="72"/>
  </r>
  <r>
    <x v="16"/>
    <d v="2020-01-08T00:00:00"/>
    <d v="2020-01-09T00:00:00"/>
    <n v="129"/>
    <n v="1"/>
    <n v="71.98"/>
    <n v="193.39"/>
    <n v="0.86"/>
    <n v="2.2999999999999998"/>
    <s v="Z-US$"/>
    <x v="23"/>
    <x v="1"/>
    <n v="1"/>
    <x v="35"/>
  </r>
  <r>
    <x v="17"/>
    <d v="2020-01-08T00:00:00"/>
    <d v="2020-01-09T00:00:00"/>
    <n v="4"/>
    <n v="1"/>
    <n v="41.95"/>
    <n v="71.62"/>
    <n v="20.98"/>
    <n v="35.81"/>
    <s v="Z-US$"/>
    <x v="16"/>
    <x v="1"/>
    <n v="1"/>
    <x v="29"/>
  </r>
  <r>
    <x v="16"/>
    <d v="2020-01-08T00:00:00"/>
    <d v="2020-01-09T00:00:00"/>
    <n v="184"/>
    <n v="1"/>
    <n v="102.83"/>
    <n v="276.26"/>
    <n v="0.86"/>
    <n v="2.2999999999999998"/>
    <s v="Z-US$"/>
    <x v="49"/>
    <x v="1"/>
    <n v="1"/>
    <x v="73"/>
  </r>
  <r>
    <x v="17"/>
    <d v="2020-01-08T00:00:00"/>
    <d v="2020-01-09T00:00:00"/>
    <n v="4"/>
    <n v="1"/>
    <n v="41.95"/>
    <n v="71.62"/>
    <n v="20.98"/>
    <n v="35.81"/>
    <s v="Z-US$"/>
    <x v="16"/>
    <x v="1"/>
    <n v="1"/>
    <x v="29"/>
  </r>
  <r>
    <x v="2"/>
    <d v="2020-01-08T00:00:00"/>
    <d v="2020-01-09T00:00:00"/>
    <n v="221"/>
    <n v="2"/>
    <n v="383.05"/>
    <n v="773.54"/>
    <n v="2.65"/>
    <n v="5.37"/>
    <s v="Z-US$"/>
    <x v="50"/>
    <x v="1"/>
    <n v="1"/>
    <x v="74"/>
  </r>
  <r>
    <x v="29"/>
    <d v="2020-01-08T00:00:00"/>
    <d v="2020-01-09T00:00:00"/>
    <n v="4"/>
    <n v="1"/>
    <n v="120.02"/>
    <n v="209.76"/>
    <n v="60.01"/>
    <n v="104.88"/>
    <s v="Z-US$"/>
    <x v="16"/>
    <x v="1"/>
    <n v="1"/>
    <x v="75"/>
  </r>
  <r>
    <x v="16"/>
    <d v="2020-01-08T00:00:00"/>
    <d v="2020-01-09T00:00:00"/>
    <n v="379"/>
    <n v="1"/>
    <n v="211.66"/>
    <n v="568.64"/>
    <n v="0.86"/>
    <n v="2.2999999999999998"/>
    <s v="Z-US$"/>
    <x v="51"/>
    <x v="1"/>
    <n v="1"/>
    <x v="76"/>
  </r>
  <r>
    <x v="17"/>
    <d v="2020-01-08T00:00:00"/>
    <d v="2020-01-09T00:00:00"/>
    <n v="4"/>
    <n v="1"/>
    <n v="41.95"/>
    <n v="71.62"/>
    <n v="20.98"/>
    <n v="35.81"/>
    <s v="Z-US$"/>
    <x v="16"/>
    <x v="1"/>
    <n v="1"/>
    <x v="29"/>
  </r>
  <r>
    <x v="29"/>
    <d v="2020-01-08T00:00:00"/>
    <d v="2020-01-09T00:00:00"/>
    <n v="4"/>
    <n v="1"/>
    <n v="120.02"/>
    <n v="209.76"/>
    <n v="60.01"/>
    <n v="104.88"/>
    <s v="Z-US$"/>
    <x v="16"/>
    <x v="1"/>
    <n v="1"/>
    <x v="75"/>
  </r>
  <r>
    <x v="23"/>
    <d v="2020-01-08T00:00:00"/>
    <d v="2020-01-09T00:00:00"/>
    <n v="22"/>
    <n v="1"/>
    <n v="12"/>
    <n v="42.97"/>
    <n v="0.86"/>
    <n v="3.07"/>
    <s v="Z-US$"/>
    <x v="52"/>
    <x v="1"/>
    <n v="1"/>
    <x v="77"/>
  </r>
  <r>
    <x v="36"/>
    <d v="2020-01-08T00:00:00"/>
    <d v="2020-01-08T00:00:00"/>
    <n v="154"/>
    <n v="1"/>
    <n v="98.48"/>
    <n v="230.22"/>
    <n v="0.99"/>
    <n v="2.2999999999999998"/>
    <s v="Z-US$"/>
    <x v="17"/>
    <x v="1"/>
    <n v="1"/>
    <x v="78"/>
  </r>
  <r>
    <x v="16"/>
    <d v="2020-01-08T00:00:00"/>
    <d v="2020-01-08T00:00:00"/>
    <n v="114"/>
    <n v="1"/>
    <n v="63.41"/>
    <n v="170.36"/>
    <n v="0.86"/>
    <n v="2.2999999999999998"/>
    <s v="Z-US$"/>
    <x v="53"/>
    <x v="1"/>
    <n v="1"/>
    <x v="79"/>
  </r>
  <r>
    <x v="17"/>
    <d v="2020-01-08T00:00:00"/>
    <d v="2020-01-08T00:00:00"/>
    <n v="37"/>
    <n v="1"/>
    <n v="503.41"/>
    <n v="859.49"/>
    <n v="20.98"/>
    <n v="35.81"/>
    <s v="Z-US$"/>
    <x v="54"/>
    <x v="1"/>
    <n v="1"/>
    <x v="80"/>
  </r>
  <r>
    <x v="39"/>
    <d v="2020-01-08T00:00:00"/>
    <d v="2020-01-09T00:00:00"/>
    <n v="92"/>
    <n v="1"/>
    <n v="22.26"/>
    <n v="194.92"/>
    <n v="0.37"/>
    <n v="3.25"/>
    <s v="Z-US$"/>
    <x v="34"/>
    <x v="1"/>
    <n v="1"/>
    <x v="81"/>
  </r>
  <r>
    <x v="40"/>
    <d v="2020-01-08T00:00:00"/>
    <d v="2020-01-08T00:00:00"/>
    <n v="25"/>
    <n v="1"/>
    <n v="56.44"/>
    <n v="112.55"/>
    <n v="3.52"/>
    <n v="7.04"/>
    <s v="Z-US$"/>
    <x v="55"/>
    <x v="1"/>
    <n v="1"/>
    <x v="82"/>
  </r>
  <r>
    <x v="41"/>
    <d v="2020-01-08T00:00:00"/>
    <d v="2020-01-08T00:00:00"/>
    <n v="19"/>
    <n v="1"/>
    <n v="15.35"/>
    <n v="53.72"/>
    <n v="1.28"/>
    <n v="4.4800000000000004"/>
    <s v="Z-US$"/>
    <x v="56"/>
    <x v="1"/>
    <n v="1"/>
    <x v="83"/>
  </r>
  <r>
    <x v="42"/>
    <d v="2020-01-08T00:00:00"/>
    <d v="2020-01-08T00:00:00"/>
    <n v="31"/>
    <n v="1"/>
    <n v="53.72"/>
    <n v="43.49"/>
    <n v="2.69"/>
    <n v="2.17"/>
    <s v="Z-US$"/>
    <x v="7"/>
    <x v="1"/>
    <n v="1"/>
    <x v="84"/>
  </r>
  <r>
    <x v="43"/>
    <d v="2020-01-08T00:00:00"/>
    <d v="2020-01-08T00:00:00"/>
    <n v="4"/>
    <n v="1"/>
    <n v="83.34"/>
    <n v="153.47999999999999"/>
    <n v="41.67"/>
    <n v="76.739999999999995"/>
    <s v="Z-US$"/>
    <x v="16"/>
    <x v="1"/>
    <n v="1"/>
    <x v="85"/>
  </r>
  <r>
    <x v="44"/>
    <d v="2020-01-08T00:00:00"/>
    <d v="2020-01-08T00:00:00"/>
    <n v="7"/>
    <n v="1"/>
    <n v="8.9"/>
    <n v="0"/>
    <n v="2.23"/>
    <n v="0"/>
    <s v="Z-US$"/>
    <x v="48"/>
    <x v="1"/>
    <n v="1"/>
    <x v="86"/>
  </r>
  <r>
    <x v="16"/>
    <d v="2020-01-08T00:00:00"/>
    <d v="2020-01-08T00:00:00"/>
    <n v="6128"/>
    <n v="1"/>
    <n v="3427.72"/>
    <n v="7162.4"/>
    <n v="0.86"/>
    <n v="1.79"/>
    <s v="Z-US$"/>
    <x v="27"/>
    <x v="1"/>
    <n v="1"/>
    <x v="87"/>
  </r>
  <r>
    <x v="45"/>
    <d v="2020-01-08T00:00:00"/>
    <d v="2020-01-08T00:00:00"/>
    <n v="4596"/>
    <n v="1"/>
    <n v="2609.16"/>
    <n v="6139.2"/>
    <n v="0.87"/>
    <n v="2.0499999999999998"/>
    <s v="Z-US$"/>
    <x v="57"/>
    <x v="1"/>
    <n v="1"/>
    <x v="88"/>
  </r>
  <r>
    <x v="36"/>
    <d v="2020-01-08T00:00:00"/>
    <d v="2020-01-09T00:00:00"/>
    <n v="50"/>
    <n v="1"/>
    <n v="31.52"/>
    <n v="73.67"/>
    <n v="0.99"/>
    <n v="2.2999999999999998"/>
    <s v="Z-US$"/>
    <x v="4"/>
    <x v="1"/>
    <n v="1"/>
    <x v="89"/>
  </r>
  <r>
    <x v="17"/>
    <d v="2020-01-08T00:00:00"/>
    <d v="2020-01-09T00:00:00"/>
    <n v="2"/>
    <n v="1"/>
    <n v="20.98"/>
    <n v="35.81"/>
    <n v="20.98"/>
    <n v="35.81"/>
    <s v="Z-US$"/>
    <x v="10"/>
    <x v="1"/>
    <n v="1"/>
    <x v="16"/>
  </r>
  <r>
    <x v="16"/>
    <d v="2020-01-08T00:00:00"/>
    <d v="2020-01-09T00:00:00"/>
    <n v="120"/>
    <n v="1"/>
    <n v="66.84"/>
    <n v="179.57"/>
    <n v="0.86"/>
    <n v="2.2999999999999998"/>
    <s v="Z-US$"/>
    <x v="58"/>
    <x v="1"/>
    <n v="1"/>
    <x v="90"/>
  </r>
  <r>
    <x v="17"/>
    <d v="2020-01-08T00:00:00"/>
    <d v="2020-01-09T00:00:00"/>
    <n v="4"/>
    <n v="1"/>
    <n v="41.95"/>
    <n v="71.62"/>
    <n v="20.98"/>
    <n v="35.81"/>
    <s v="Z-US$"/>
    <x v="16"/>
    <x v="1"/>
    <n v="1"/>
    <x v="29"/>
  </r>
  <r>
    <x v="16"/>
    <d v="2020-01-08T00:00:00"/>
    <d v="2020-01-09T00:00:00"/>
    <n v="174"/>
    <n v="1"/>
    <n v="96.83"/>
    <n v="260.14999999999998"/>
    <n v="0.86"/>
    <n v="2.2999999999999998"/>
    <s v="Z-US$"/>
    <x v="59"/>
    <x v="1"/>
    <n v="1"/>
    <x v="91"/>
  </r>
  <r>
    <x v="17"/>
    <d v="2020-01-08T00:00:00"/>
    <d v="2020-01-09T00:00:00"/>
    <n v="4"/>
    <n v="1"/>
    <n v="41.95"/>
    <n v="71.62"/>
    <n v="20.98"/>
    <n v="35.81"/>
    <s v="Z-US$"/>
    <x v="16"/>
    <x v="1"/>
    <n v="1"/>
    <x v="29"/>
  </r>
  <r>
    <x v="2"/>
    <d v="2020-01-08T00:00:00"/>
    <d v="2020-01-09T00:00:00"/>
    <n v="123"/>
    <n v="1"/>
    <n v="106.4"/>
    <n v="168.83"/>
    <n v="1.32"/>
    <n v="2.11"/>
    <s v="Z-US$"/>
    <x v="60"/>
    <x v="1"/>
    <n v="1"/>
    <x v="92"/>
  </r>
  <r>
    <x v="2"/>
    <d v="2020-01-08T00:00:00"/>
    <d v="2020-01-09T00:00:00"/>
    <n v="23"/>
    <n v="1"/>
    <n v="19.95"/>
    <n v="40.29"/>
    <n v="1.32"/>
    <n v="2.69"/>
    <s v="Z-US$"/>
    <x v="61"/>
    <x v="1"/>
    <n v="1"/>
    <x v="93"/>
  </r>
  <r>
    <x v="46"/>
    <d v="2020-01-08T00:00:00"/>
    <d v="2020-01-09T00:00:00"/>
    <n v="2"/>
    <n v="1"/>
    <n v="15.99"/>
    <n v="30.7"/>
    <n v="15.99"/>
    <n v="30.7"/>
    <s v="Z-US$"/>
    <x v="10"/>
    <x v="1"/>
    <n v="1"/>
    <x v="94"/>
  </r>
  <r>
    <x v="17"/>
    <d v="2020-01-08T00:00:00"/>
    <d v="2020-01-09T00:00:00"/>
    <n v="2"/>
    <n v="1"/>
    <n v="20.98"/>
    <n v="33.25"/>
    <n v="20.98"/>
    <n v="33.25"/>
    <s v="Z-US$"/>
    <x v="10"/>
    <x v="1"/>
    <n v="1"/>
    <x v="95"/>
  </r>
  <r>
    <x v="2"/>
    <d v="2020-01-08T00:00:00"/>
    <d v="2020-01-09T00:00:00"/>
    <n v="125"/>
    <n v="2"/>
    <n v="215.46"/>
    <n v="435.12"/>
    <n v="2.65"/>
    <n v="5.37"/>
    <s v="Z-US$"/>
    <x v="62"/>
    <x v="1"/>
    <n v="1"/>
    <x v="96"/>
  </r>
  <r>
    <x v="47"/>
    <d v="2020-01-08T00:00:00"/>
    <d v="2020-01-09T00:00:00"/>
    <n v="25"/>
    <n v="3"/>
    <n v="51.03"/>
    <n v="82.88"/>
    <n v="3.19"/>
    <n v="5.18"/>
    <s v="Z-US$"/>
    <x v="63"/>
    <x v="1"/>
    <n v="1"/>
    <x v="97"/>
  </r>
  <r>
    <x v="17"/>
    <d v="2020-01-08T00:00:00"/>
    <d v="2020-01-09T00:00:00"/>
    <n v="7"/>
    <n v="1"/>
    <n v="83.9"/>
    <n v="143.25"/>
    <n v="20.98"/>
    <n v="35.81"/>
    <s v="Z-US$"/>
    <x v="48"/>
    <x v="1"/>
    <n v="1"/>
    <x v="98"/>
  </r>
  <r>
    <x v="48"/>
    <d v="2020-01-08T00:00:00"/>
    <d v="2020-01-09T00:00:00"/>
    <n v="56"/>
    <n v="2"/>
    <n v="96.22"/>
    <n v="230.22"/>
    <n v="2.66"/>
    <n v="6.4"/>
    <s v="Z-US$"/>
    <x v="64"/>
    <x v="1"/>
    <n v="1"/>
    <x v="78"/>
  </r>
  <r>
    <x v="17"/>
    <d v="2020-01-08T00:00:00"/>
    <d v="2020-01-09T00:00:00"/>
    <n v="5"/>
    <n v="1"/>
    <n v="62.93"/>
    <n v="107.44"/>
    <n v="20.98"/>
    <n v="35.81"/>
    <s v="Z-US$"/>
    <x v="30"/>
    <x v="1"/>
    <n v="1"/>
    <x v="59"/>
  </r>
  <r>
    <x v="16"/>
    <d v="2020-01-09T00:00:00"/>
    <d v="2020-01-09T00:00:00"/>
    <n v="3064"/>
    <n v="1"/>
    <n v="1713.86"/>
    <n v="3837"/>
    <n v="0.86"/>
    <n v="1.92"/>
    <s v="Z-US$"/>
    <x v="0"/>
    <x v="1"/>
    <n v="1"/>
    <x v="99"/>
  </r>
  <r>
    <x v="23"/>
    <d v="2020-01-08T00:00:00"/>
    <d v="2020-01-08T00:00:00"/>
    <n v="338"/>
    <n v="1"/>
    <n v="188.53"/>
    <n v="450.21"/>
    <n v="0.86"/>
    <n v="2.0499999999999998"/>
    <s v="Z-US$"/>
    <x v="65"/>
    <x v="1"/>
    <n v="1"/>
    <x v="100"/>
  </r>
  <r>
    <x v="29"/>
    <d v="2020-01-08T00:00:00"/>
    <d v="2020-01-08T00:00:00"/>
    <n v="4"/>
    <n v="1"/>
    <n v="120.02"/>
    <n v="173.94"/>
    <n v="60.01"/>
    <n v="86.97"/>
    <s v="Z-US$"/>
    <x v="16"/>
    <x v="1"/>
    <n v="1"/>
    <x v="101"/>
  </r>
  <r>
    <x v="16"/>
    <d v="2020-01-07T00:00:00"/>
    <d v="2020-01-07T00:00:00"/>
    <n v="154"/>
    <n v="1"/>
    <n v="85.69"/>
    <n v="179.06"/>
    <n v="0.86"/>
    <n v="1.79"/>
    <s v="Z-US$"/>
    <x v="17"/>
    <x v="1"/>
    <n v="1"/>
    <x v="102"/>
  </r>
  <r>
    <x v="17"/>
    <d v="2020-01-07T00:00:00"/>
    <d v="2020-01-07T00:00:00"/>
    <n v="4"/>
    <n v="1"/>
    <n v="41.95"/>
    <n v="61.39"/>
    <n v="20.98"/>
    <n v="30.7"/>
    <s v="Z-US$"/>
    <x v="16"/>
    <x v="1"/>
    <n v="1"/>
    <x v="103"/>
  </r>
  <r>
    <x v="24"/>
    <d v="2020-01-09T00:00:00"/>
    <d v="2020-01-10T00:00:00"/>
    <n v="154"/>
    <n v="2"/>
    <n v="278.54000000000002"/>
    <n v="716.24"/>
    <n v="2.78"/>
    <n v="7.16"/>
    <s v="Z-US$"/>
    <x v="25"/>
    <x v="1"/>
    <n v="1"/>
    <x v="17"/>
  </r>
  <r>
    <x v="29"/>
    <d v="2020-01-09T00:00:00"/>
    <d v="2020-01-09T00:00:00"/>
    <n v="74"/>
    <n v="1"/>
    <n v="2880.51"/>
    <n v="4174.66"/>
    <n v="60.01"/>
    <n v="86.97"/>
    <s v="Z-US$"/>
    <x v="44"/>
    <x v="1"/>
    <n v="1"/>
    <x v="104"/>
  </r>
  <r>
    <x v="10"/>
    <d v="2020-01-09T00:00:00"/>
    <d v="2020-01-09T00:00:00"/>
    <n v="74"/>
    <n v="1"/>
    <n v="1117.33"/>
    <n v="1350.62"/>
    <n v="23.28"/>
    <n v="28.14"/>
    <s v="Z-US$"/>
    <x v="44"/>
    <x v="1"/>
    <n v="1"/>
    <x v="105"/>
  </r>
  <r>
    <x v="48"/>
    <d v="2020-01-09T00:00:00"/>
    <d v="2020-01-24T00:00:00"/>
    <n v="56"/>
    <n v="2"/>
    <n v="96.22"/>
    <n v="230.22"/>
    <n v="2.66"/>
    <n v="6.4"/>
    <s v="Z-US$"/>
    <x v="64"/>
    <x v="1"/>
    <n v="1"/>
    <x v="78"/>
  </r>
  <r>
    <x v="17"/>
    <d v="2020-01-09T00:00:00"/>
    <d v="2020-01-24T00:00:00"/>
    <n v="5"/>
    <n v="1"/>
    <n v="62.93"/>
    <n v="107.44"/>
    <n v="20.98"/>
    <n v="35.81"/>
    <s v="Z-US$"/>
    <x v="30"/>
    <x v="1"/>
    <n v="1"/>
    <x v="59"/>
  </r>
  <r>
    <x v="2"/>
    <d v="2020-01-09T00:00:00"/>
    <d v="2020-01-10T00:00:00"/>
    <n v="169"/>
    <n v="2"/>
    <n v="292.61"/>
    <n v="590.9"/>
    <n v="2.65"/>
    <n v="5.37"/>
    <s v="Z-US$"/>
    <x v="65"/>
    <x v="1"/>
    <n v="1"/>
    <x v="106"/>
  </r>
  <r>
    <x v="47"/>
    <d v="2020-01-09T00:00:00"/>
    <d v="2020-01-10T00:00:00"/>
    <n v="50"/>
    <n v="3"/>
    <n v="102.06"/>
    <n v="165.76"/>
    <n v="3.19"/>
    <n v="5.18"/>
    <s v="Z-US$"/>
    <x v="66"/>
    <x v="1"/>
    <n v="1"/>
    <x v="107"/>
  </r>
  <r>
    <x v="17"/>
    <d v="2020-01-09T00:00:00"/>
    <d v="2020-01-10T00:00:00"/>
    <n v="10"/>
    <n v="1"/>
    <n v="125.85"/>
    <n v="214.87"/>
    <n v="20.98"/>
    <n v="35.81"/>
    <s v="Z-US$"/>
    <x v="47"/>
    <x v="1"/>
    <n v="1"/>
    <x v="108"/>
  </r>
  <r>
    <x v="2"/>
    <d v="2020-01-09T00:00:00"/>
    <d v="2020-01-10T00:00:00"/>
    <n v="103"/>
    <n v="2"/>
    <n v="178.23"/>
    <n v="359.91"/>
    <n v="2.65"/>
    <n v="5.37"/>
    <s v="Z-US$"/>
    <x v="67"/>
    <x v="1"/>
    <n v="1"/>
    <x v="109"/>
  </r>
  <r>
    <x v="17"/>
    <d v="2020-01-09T00:00:00"/>
    <d v="2020-01-10T00:00:00"/>
    <n v="4"/>
    <n v="1"/>
    <n v="41.95"/>
    <n v="71.62"/>
    <n v="20.98"/>
    <n v="35.81"/>
    <s v="Z-US$"/>
    <x v="16"/>
    <x v="1"/>
    <n v="1"/>
    <x v="29"/>
  </r>
  <r>
    <x v="16"/>
    <d v="2020-01-09T00:00:00"/>
    <d v="2020-01-10T00:00:00"/>
    <n v="91"/>
    <n v="1"/>
    <n v="50.56"/>
    <n v="135.83000000000001"/>
    <n v="0.86"/>
    <n v="2.2999999999999998"/>
    <s v="Z-US$"/>
    <x v="46"/>
    <x v="1"/>
    <n v="1"/>
    <x v="70"/>
  </r>
  <r>
    <x v="17"/>
    <d v="2020-01-09T00:00:00"/>
    <d v="2020-01-10T00:00:00"/>
    <n v="2"/>
    <n v="1"/>
    <n v="20.98"/>
    <n v="35.81"/>
    <n v="20.98"/>
    <n v="35.81"/>
    <s v="Z-US$"/>
    <x v="10"/>
    <x v="1"/>
    <n v="1"/>
    <x v="16"/>
  </r>
  <r>
    <x v="2"/>
    <d v="2020-01-09T00:00:00"/>
    <d v="2020-01-10T00:00:00"/>
    <n v="103"/>
    <n v="2"/>
    <n v="178.23"/>
    <n v="359.91"/>
    <n v="2.65"/>
    <n v="5.37"/>
    <s v="Z-US$"/>
    <x v="67"/>
    <x v="1"/>
    <n v="1"/>
    <x v="109"/>
  </r>
  <r>
    <x v="17"/>
    <d v="2020-01-09T00:00:00"/>
    <d v="2020-01-10T00:00:00"/>
    <n v="4"/>
    <n v="1"/>
    <n v="41.95"/>
    <n v="71.62"/>
    <n v="20.98"/>
    <n v="35.81"/>
    <s v="Z-US$"/>
    <x v="16"/>
    <x v="1"/>
    <n v="1"/>
    <x v="29"/>
  </r>
  <r>
    <x v="2"/>
    <d v="2020-01-09T00:00:00"/>
    <d v="2020-01-10T00:00:00"/>
    <n v="39"/>
    <n v="2"/>
    <n v="66.510000000000005"/>
    <n v="182.26"/>
    <n v="2.65"/>
    <n v="7.29"/>
    <s v="Z-US$"/>
    <x v="68"/>
    <x v="1"/>
    <n v="1"/>
    <x v="110"/>
  </r>
  <r>
    <x v="17"/>
    <d v="2020-01-09T00:00:00"/>
    <d v="2020-01-10T00:00:00"/>
    <n v="2"/>
    <n v="1"/>
    <n v="20.98"/>
    <n v="35.81"/>
    <n v="20.98"/>
    <n v="35.81"/>
    <s v="Z-US$"/>
    <x v="10"/>
    <x v="1"/>
    <n v="1"/>
    <x v="16"/>
  </r>
  <r>
    <x v="16"/>
    <d v="2020-01-09T00:00:00"/>
    <d v="2020-01-10T00:00:00"/>
    <n v="100"/>
    <n v="1"/>
    <n v="55.7"/>
    <n v="149.63999999999999"/>
    <n v="0.86"/>
    <n v="2.2999999999999998"/>
    <s v="Z-US$"/>
    <x v="69"/>
    <x v="1"/>
    <n v="1"/>
    <x v="111"/>
  </r>
  <r>
    <x v="17"/>
    <d v="2020-01-09T00:00:00"/>
    <d v="2020-01-10T00:00:00"/>
    <n v="2"/>
    <n v="1"/>
    <n v="20.98"/>
    <n v="35.81"/>
    <n v="20.98"/>
    <n v="35.81"/>
    <s v="Z-US$"/>
    <x v="10"/>
    <x v="1"/>
    <n v="1"/>
    <x v="16"/>
  </r>
  <r>
    <x v="42"/>
    <d v="2020-01-10T00:00:00"/>
    <d v="2020-01-10T00:00:00"/>
    <n v="31"/>
    <n v="1"/>
    <n v="53.72"/>
    <n v="43.49"/>
    <n v="2.69"/>
    <n v="2.17"/>
    <s v="Z-US$"/>
    <x v="7"/>
    <x v="1"/>
    <n v="1"/>
    <x v="84"/>
  </r>
  <r>
    <x v="41"/>
    <d v="2020-01-10T00:00:00"/>
    <d v="2020-01-10T00:00:00"/>
    <n v="16"/>
    <n v="1"/>
    <n v="12.79"/>
    <n v="44.77"/>
    <n v="1.28"/>
    <n v="4.4800000000000004"/>
    <s v="Z-US$"/>
    <x v="32"/>
    <x v="1"/>
    <n v="1"/>
    <x v="112"/>
  </r>
  <r>
    <x v="16"/>
    <d v="2020-01-10T00:00:00"/>
    <d v="2020-01-10T00:00:00"/>
    <n v="460"/>
    <n v="1"/>
    <n v="257.08"/>
    <n v="537.17999999999995"/>
    <n v="0.86"/>
    <n v="1.79"/>
    <s v="Z-US$"/>
    <x v="18"/>
    <x v="1"/>
    <n v="1"/>
    <x v="113"/>
  </r>
  <r>
    <x v="17"/>
    <d v="2020-01-10T00:00:00"/>
    <d v="2020-01-10T00:00:00"/>
    <n v="5"/>
    <n v="1"/>
    <n v="62.93"/>
    <n v="92.09"/>
    <n v="20.98"/>
    <n v="30.7"/>
    <s v="Z-US$"/>
    <x v="30"/>
    <x v="1"/>
    <n v="1"/>
    <x v="114"/>
  </r>
  <r>
    <x v="29"/>
    <d v="2020-01-10T00:00:00"/>
    <d v="2020-01-15T00:00:00"/>
    <n v="295"/>
    <n v="1"/>
    <n v="11522.05"/>
    <n v="17189.759999999998"/>
    <n v="60.01"/>
    <n v="89.53"/>
    <s v="Z-US$"/>
    <x v="70"/>
    <x v="1"/>
    <n v="1"/>
    <x v="115"/>
  </r>
  <r>
    <x v="49"/>
    <d v="2020-01-10T00:00:00"/>
    <d v="2020-01-13T00:00:00"/>
    <n v="31"/>
    <n v="1"/>
    <n v="707.29"/>
    <n v="1227.8399999999999"/>
    <n v="35.36"/>
    <n v="61.39"/>
    <s v="Z-US$"/>
    <x v="7"/>
    <x v="1"/>
    <n v="1"/>
    <x v="116"/>
  </r>
  <r>
    <x v="2"/>
    <d v="2020-01-10T00:00:00"/>
    <d v="2020-01-13T00:00:00"/>
    <n v="1532"/>
    <n v="1"/>
    <n v="1330.03"/>
    <n v="2685.9"/>
    <n v="1.32"/>
    <n v="2.69"/>
    <s v="Z-US$"/>
    <x v="2"/>
    <x v="1"/>
    <n v="1"/>
    <x v="117"/>
  </r>
  <r>
    <x v="7"/>
    <d v="2020-01-10T00:00:00"/>
    <d v="2020-01-13T00:00:00"/>
    <n v="184"/>
    <n v="100"/>
    <n v="102.83"/>
    <n v="29161.200000000001"/>
    <n v="0.86"/>
    <n v="243.01"/>
    <s v="Z-US$"/>
    <x v="71"/>
    <x v="1"/>
    <n v="1"/>
    <x v="118"/>
  </r>
  <r>
    <x v="26"/>
    <d v="2020-01-10T00:00:00"/>
    <d v="2020-01-13T00:00:00"/>
    <n v="552"/>
    <n v="1"/>
    <n v="8986.32"/>
    <n v="13813.2"/>
    <n v="24.95"/>
    <n v="38.369999999999997"/>
    <s v="Z-US$"/>
    <x v="72"/>
    <x v="1"/>
    <n v="1"/>
    <x v="119"/>
  </r>
  <r>
    <x v="50"/>
    <d v="2020-01-10T00:00:00"/>
    <d v="2020-01-13T00:00:00"/>
    <n v="31"/>
    <n v="100"/>
    <n v="17.39"/>
    <n v="4860.2"/>
    <n v="0.87"/>
    <n v="243.01"/>
    <s v="Z-US$"/>
    <x v="73"/>
    <x v="1"/>
    <n v="1"/>
    <x v="120"/>
  </r>
  <r>
    <x v="51"/>
    <d v="2020-01-10T00:00:00"/>
    <d v="2020-01-10T00:00:00"/>
    <n v="154"/>
    <n v="2"/>
    <n v="250.97"/>
    <n v="639.5"/>
    <n v="2.5099999999999998"/>
    <n v="6.4"/>
    <s v="Z-US$"/>
    <x v="25"/>
    <x v="1"/>
    <n v="1"/>
    <x v="47"/>
  </r>
  <r>
    <x v="52"/>
    <d v="2020-01-10T00:00:00"/>
    <d v="2020-01-24T00:00:00"/>
    <n v="62"/>
    <n v="1"/>
    <n v="1086.1300000000001"/>
    <n v="1974.78"/>
    <n v="27.15"/>
    <n v="49.37"/>
    <s v="Z-US$"/>
    <x v="6"/>
    <x v="1"/>
    <n v="1"/>
    <x v="121"/>
  </r>
  <r>
    <x v="16"/>
    <d v="2020-01-10T00:00:00"/>
    <d v="2020-01-13T00:00:00"/>
    <n v="178"/>
    <n v="1"/>
    <n v="99.4"/>
    <n v="267.06"/>
    <n v="0.86"/>
    <n v="2.2999999999999998"/>
    <s v="Z-US$"/>
    <x v="42"/>
    <x v="1"/>
    <n v="1"/>
    <x v="66"/>
  </r>
  <r>
    <x v="17"/>
    <d v="2020-01-10T00:00:00"/>
    <d v="2020-01-13T00:00:00"/>
    <n v="4"/>
    <n v="1"/>
    <n v="41.95"/>
    <n v="71.62"/>
    <n v="20.98"/>
    <n v="35.81"/>
    <s v="Z-US$"/>
    <x v="16"/>
    <x v="1"/>
    <n v="1"/>
    <x v="29"/>
  </r>
  <r>
    <x v="53"/>
    <d v="2020-01-10T00:00:00"/>
    <d v="2020-01-31T00:00:00"/>
    <n v="31"/>
    <n v="1"/>
    <n v="249.15"/>
    <n v="566.85"/>
    <n v="12.46"/>
    <n v="28.34"/>
    <s v="Z-US$"/>
    <x v="7"/>
    <x v="1"/>
    <n v="1"/>
    <x v="122"/>
  </r>
  <r>
    <x v="28"/>
    <d v="2020-01-10T00:00:00"/>
    <d v="2020-01-31T00:00:00"/>
    <n v="53"/>
    <n v="1"/>
    <n v="1249.79"/>
    <n v="2563.5"/>
    <n v="36.76"/>
    <n v="75.400000000000006"/>
    <s v="Z-US$"/>
    <x v="13"/>
    <x v="1"/>
    <n v="1"/>
    <x v="123"/>
  </r>
  <r>
    <x v="54"/>
    <d v="2020-01-10T00:00:00"/>
    <d v="2020-01-31T00:00:00"/>
    <n v="25"/>
    <n v="1"/>
    <n v="393.73"/>
    <n v="801.58"/>
    <n v="24.61"/>
    <n v="50.1"/>
    <s v="Z-US$"/>
    <x v="55"/>
    <x v="1"/>
    <n v="1"/>
    <x v="124"/>
  </r>
  <r>
    <x v="32"/>
    <d v="2020-01-10T00:00:00"/>
    <d v="2020-01-31T00:00:00"/>
    <n v="46"/>
    <n v="1"/>
    <n v="814.6"/>
    <n v="1695.57"/>
    <n v="27.15"/>
    <n v="56.52"/>
    <s v="Z-US$"/>
    <x v="74"/>
    <x v="1"/>
    <n v="1"/>
    <x v="125"/>
  </r>
  <r>
    <x v="55"/>
    <d v="2020-01-10T00:00:00"/>
    <d v="2020-01-31T00:00:00"/>
    <n v="69"/>
    <n v="1"/>
    <n v="1041.17"/>
    <n v="2957.75"/>
    <n v="23.14"/>
    <n v="65.73"/>
    <s v="Z-US$"/>
    <x v="75"/>
    <x v="1"/>
    <n v="1"/>
    <x v="126"/>
  </r>
  <r>
    <x v="56"/>
    <d v="2020-01-10T00:00:00"/>
    <d v="2020-01-31T00:00:00"/>
    <n v="13"/>
    <n v="1"/>
    <n v="370.81"/>
    <n v="747.65"/>
    <n v="46.35"/>
    <n v="93.46"/>
    <s v="Z-US$"/>
    <x v="76"/>
    <x v="1"/>
    <n v="1"/>
    <x v="127"/>
  </r>
  <r>
    <x v="2"/>
    <d v="2020-01-10T00:00:00"/>
    <d v="2020-01-13T00:00:00"/>
    <n v="6894"/>
    <n v="2"/>
    <n v="11970.29"/>
    <n v="21870.9"/>
    <n v="2.65"/>
    <n v="4.8600000000000003"/>
    <s v="Z-US$"/>
    <x v="77"/>
    <x v="1"/>
    <n v="1"/>
    <x v="128"/>
  </r>
  <r>
    <x v="34"/>
    <d v="2020-01-10T00:00:00"/>
    <d v="2020-01-27T00:00:00"/>
    <n v="31"/>
    <n v="1"/>
    <n v="831.09"/>
    <n v="1463.18"/>
    <n v="41.56"/>
    <n v="73.16"/>
    <s v="Z-US$"/>
    <x v="7"/>
    <x v="1"/>
    <n v="1"/>
    <x v="60"/>
  </r>
  <r>
    <x v="57"/>
    <d v="2020-01-10T00:00:00"/>
    <d v="2020-01-27T00:00:00"/>
    <n v="31"/>
    <n v="1"/>
    <n v="922.67"/>
    <n v="1603.87"/>
    <n v="46.13"/>
    <n v="80.19"/>
    <s v="Z-US$"/>
    <x v="7"/>
    <x v="1"/>
    <n v="1"/>
    <x v="129"/>
  </r>
  <r>
    <x v="58"/>
    <d v="2020-01-10T00:00:00"/>
    <d v="2020-01-27T00:00:00"/>
    <n v="31"/>
    <n v="1"/>
    <n v="927.28"/>
    <n v="1611.54"/>
    <n v="46.36"/>
    <n v="80.58"/>
    <s v="Z-US$"/>
    <x v="7"/>
    <x v="1"/>
    <n v="1"/>
    <x v="130"/>
  </r>
  <r>
    <x v="59"/>
    <d v="2020-01-10T00:00:00"/>
    <d v="2020-01-27T00:00:00"/>
    <n v="31"/>
    <n v="1"/>
    <n v="111.02"/>
    <n v="294.17"/>
    <n v="5.55"/>
    <n v="14.71"/>
    <s v="Z-US$"/>
    <x v="7"/>
    <x v="1"/>
    <n v="1"/>
    <x v="131"/>
  </r>
  <r>
    <x v="60"/>
    <d v="2020-01-10T00:00:00"/>
    <d v="2020-01-27T00:00:00"/>
    <n v="31"/>
    <n v="1"/>
    <n v="159.11000000000001"/>
    <n v="373.47"/>
    <n v="7.96"/>
    <n v="18.670000000000002"/>
    <s v="Z-US$"/>
    <x v="7"/>
    <x v="1"/>
    <n v="1"/>
    <x v="132"/>
  </r>
  <r>
    <x v="61"/>
    <d v="2020-01-10T00:00:00"/>
    <d v="2020-01-27T00:00:00"/>
    <n v="62"/>
    <n v="1"/>
    <n v="414.4"/>
    <n v="905.53"/>
    <n v="10.36"/>
    <n v="22.64"/>
    <s v="Z-US$"/>
    <x v="6"/>
    <x v="1"/>
    <n v="1"/>
    <x v="133"/>
  </r>
  <r>
    <x v="62"/>
    <d v="2020-01-10T00:00:00"/>
    <d v="2020-01-27T00:00:00"/>
    <n v="31"/>
    <n v="1"/>
    <n v="255.03"/>
    <n v="493.69"/>
    <n v="12.75"/>
    <n v="24.69"/>
    <s v="Z-US$"/>
    <x v="7"/>
    <x v="1"/>
    <n v="1"/>
    <x v="134"/>
  </r>
  <r>
    <x v="63"/>
    <d v="2020-01-10T00:00:00"/>
    <d v="2020-01-27T00:00:00"/>
    <n v="31"/>
    <n v="1"/>
    <n v="351.21"/>
    <n v="657.41"/>
    <n v="17.559999999999999"/>
    <n v="32.869999999999997"/>
    <s v="Z-US$"/>
    <x v="7"/>
    <x v="1"/>
    <n v="1"/>
    <x v="11"/>
  </r>
  <r>
    <x v="12"/>
    <d v="2020-01-10T00:00:00"/>
    <d v="2020-01-27T00:00:00"/>
    <n v="31"/>
    <n v="1"/>
    <n v="447.14"/>
    <n v="821.12"/>
    <n v="22.36"/>
    <n v="41.06"/>
    <s v="Z-US$"/>
    <x v="7"/>
    <x v="1"/>
    <n v="1"/>
    <x v="10"/>
  </r>
  <r>
    <x v="64"/>
    <d v="2020-01-10T00:00:00"/>
    <d v="2020-01-27T00:00:00"/>
    <n v="31"/>
    <n v="1"/>
    <n v="492.16"/>
    <n v="890.18"/>
    <n v="24.61"/>
    <n v="44.51"/>
    <s v="Z-US$"/>
    <x v="7"/>
    <x v="1"/>
    <n v="1"/>
    <x v="135"/>
  </r>
  <r>
    <x v="52"/>
    <d v="2020-01-10T00:00:00"/>
    <d v="2020-01-27T00:00:00"/>
    <n v="31"/>
    <n v="1"/>
    <n v="543.05999999999995"/>
    <n v="987.39"/>
    <n v="27.15"/>
    <n v="49.37"/>
    <s v="Z-US$"/>
    <x v="7"/>
    <x v="1"/>
    <n v="1"/>
    <x v="136"/>
  </r>
  <r>
    <x v="15"/>
    <d v="2020-01-10T00:00:00"/>
    <d v="2020-01-27T00:00:00"/>
    <n v="31"/>
    <n v="1"/>
    <n v="639.24"/>
    <n v="1128.08"/>
    <n v="31.96"/>
    <n v="56.4"/>
    <s v="Z-US$"/>
    <x v="7"/>
    <x v="1"/>
    <n v="1"/>
    <x v="13"/>
  </r>
  <r>
    <x v="35"/>
    <d v="2020-01-10T00:00:00"/>
    <d v="2020-01-27T00:00:00"/>
    <n v="31"/>
    <n v="1"/>
    <n v="735.17"/>
    <n v="1279"/>
    <n v="36.76"/>
    <n v="63.95"/>
    <s v="Z-US$"/>
    <x v="7"/>
    <x v="1"/>
    <n v="1"/>
    <x v="61"/>
  </r>
  <r>
    <x v="65"/>
    <d v="2020-01-10T00:00:00"/>
    <d v="2020-01-13T00:00:00"/>
    <n v="307"/>
    <n v="2"/>
    <n v="537.49"/>
    <n v="1412.02"/>
    <n v="2.69"/>
    <n v="7.06"/>
    <s v="Z-US$"/>
    <x v="31"/>
    <x v="1"/>
    <n v="1"/>
    <x v="137"/>
  </r>
  <r>
    <x v="16"/>
    <d v="2020-01-10T00:00:00"/>
    <d v="2020-01-13T00:00:00"/>
    <n v="766"/>
    <n v="1"/>
    <n v="428.47"/>
    <n v="1055.18"/>
    <n v="0.86"/>
    <n v="2.11"/>
    <s v="Z-US$"/>
    <x v="3"/>
    <x v="1"/>
    <n v="1"/>
    <x v="5"/>
  </r>
  <r>
    <x v="17"/>
    <d v="2020-01-10T00:00:00"/>
    <d v="2020-01-13T00:00:00"/>
    <n v="16"/>
    <n v="1"/>
    <n v="209.76"/>
    <n v="358.12"/>
    <n v="20.98"/>
    <n v="35.81"/>
    <s v="Z-US$"/>
    <x v="32"/>
    <x v="1"/>
    <n v="1"/>
    <x v="23"/>
  </r>
  <r>
    <x v="16"/>
    <d v="2020-01-10T00:00:00"/>
    <d v="2020-01-13T00:00:00"/>
    <n v="65"/>
    <n v="1"/>
    <n v="35.99"/>
    <n v="96.69"/>
    <n v="0.86"/>
    <n v="2.2999999999999998"/>
    <s v="Z-US$"/>
    <x v="78"/>
    <x v="1"/>
    <n v="1"/>
    <x v="138"/>
  </r>
  <r>
    <x v="17"/>
    <d v="2020-01-10T00:00:00"/>
    <d v="2020-01-13T00:00:00"/>
    <n v="2"/>
    <n v="1"/>
    <n v="20.98"/>
    <n v="35.81"/>
    <n v="20.98"/>
    <n v="35.81"/>
    <s v="Z-US$"/>
    <x v="10"/>
    <x v="1"/>
    <n v="1"/>
    <x v="16"/>
  </r>
  <r>
    <x v="17"/>
    <d v="2020-01-13T00:00:00"/>
    <d v="2020-01-13T00:00:00"/>
    <n v="365"/>
    <n v="1"/>
    <n v="4992.1899999999996"/>
    <n v="6696.84"/>
    <n v="20.98"/>
    <n v="28.14"/>
    <s v="Z-US$"/>
    <x v="79"/>
    <x v="2"/>
    <n v="1"/>
    <x v="139"/>
  </r>
  <r>
    <x v="66"/>
    <d v="2020-01-13T00:00:00"/>
    <d v="2020-01-13T00:00:00"/>
    <n v="99"/>
    <n v="1"/>
    <n v="182.37"/>
    <n v="572.99"/>
    <n v="2.84"/>
    <n v="8.9499999999999993"/>
    <s v="Z-US$"/>
    <x v="24"/>
    <x v="2"/>
    <n v="1"/>
    <x v="140"/>
  </r>
  <r>
    <x v="67"/>
    <d v="2020-01-13T00:00:00"/>
    <d v="2020-01-13T00:00:00"/>
    <n v="123"/>
    <n v="1"/>
    <n v="290.95"/>
    <n v="562.76"/>
    <n v="3.63"/>
    <n v="7.04"/>
    <s v="Z-US$"/>
    <x v="60"/>
    <x v="2"/>
    <n v="1"/>
    <x v="141"/>
  </r>
  <r>
    <x v="42"/>
    <d v="2020-01-13T00:00:00"/>
    <d v="2020-01-13T00:00:00"/>
    <n v="31"/>
    <n v="1"/>
    <n v="53.72"/>
    <n v="43.49"/>
    <n v="2.69"/>
    <n v="2.17"/>
    <s v="Z-US$"/>
    <x v="7"/>
    <x v="2"/>
    <n v="1"/>
    <x v="84"/>
  </r>
  <r>
    <x v="41"/>
    <d v="2020-01-13T00:00:00"/>
    <d v="2020-01-13T00:00:00"/>
    <n v="16"/>
    <n v="1"/>
    <n v="12.79"/>
    <n v="44.77"/>
    <n v="1.28"/>
    <n v="4.4800000000000004"/>
    <s v="Z-US$"/>
    <x v="32"/>
    <x v="2"/>
    <n v="1"/>
    <x v="112"/>
  </r>
  <r>
    <x v="44"/>
    <d v="2020-01-13T00:00:00"/>
    <d v="2020-01-13T00:00:00"/>
    <n v="16"/>
    <n v="1"/>
    <n v="22.26"/>
    <n v="0"/>
    <n v="2.23"/>
    <n v="0"/>
    <s v="Z-US$"/>
    <x v="32"/>
    <x v="2"/>
    <n v="1"/>
    <x v="86"/>
  </r>
  <r>
    <x v="68"/>
    <d v="2020-01-13T00:00:00"/>
    <d v="2020-01-13T00:00:00"/>
    <n v="383"/>
    <n v="1"/>
    <n v="309.52"/>
    <n v="127.9"/>
    <n v="1.23"/>
    <n v="0.51"/>
    <s v="Z-US$"/>
    <x v="80"/>
    <x v="2"/>
    <n v="1"/>
    <x v="142"/>
  </r>
  <r>
    <x v="16"/>
    <d v="2020-01-13T00:00:00"/>
    <d v="2020-01-14T00:00:00"/>
    <n v="120"/>
    <n v="1"/>
    <n v="66.84"/>
    <n v="179.57"/>
    <n v="0.86"/>
    <n v="2.2999999999999998"/>
    <s v="Z-US$"/>
    <x v="58"/>
    <x v="2"/>
    <n v="1"/>
    <x v="90"/>
  </r>
  <r>
    <x v="17"/>
    <d v="2020-01-13T00:00:00"/>
    <d v="2020-01-14T00:00:00"/>
    <n v="4"/>
    <n v="1"/>
    <n v="41.95"/>
    <n v="71.62"/>
    <n v="20.98"/>
    <n v="35.81"/>
    <s v="Z-US$"/>
    <x v="16"/>
    <x v="2"/>
    <n v="1"/>
    <x v="29"/>
  </r>
  <r>
    <x v="16"/>
    <d v="2020-01-13T00:00:00"/>
    <d v="2020-01-14T00:00:00"/>
    <n v="10"/>
    <n v="1"/>
    <n v="5.14"/>
    <n v="13.81"/>
    <n v="0.86"/>
    <n v="2.2999999999999998"/>
    <s v="Z-US$"/>
    <x v="47"/>
    <x v="2"/>
    <n v="1"/>
    <x v="71"/>
  </r>
  <r>
    <x v="17"/>
    <d v="2020-01-13T00:00:00"/>
    <d v="2020-01-14T00:00:00"/>
    <n v="2"/>
    <n v="1"/>
    <n v="20.98"/>
    <n v="35.81"/>
    <n v="20.98"/>
    <n v="35.81"/>
    <s v="Z-US$"/>
    <x v="10"/>
    <x v="2"/>
    <n v="1"/>
    <x v="16"/>
  </r>
  <r>
    <x v="16"/>
    <d v="2020-01-13T00:00:00"/>
    <d v="2020-01-14T00:00:00"/>
    <n v="91"/>
    <n v="1"/>
    <n v="50.56"/>
    <n v="135.83000000000001"/>
    <n v="0.86"/>
    <n v="2.2999999999999998"/>
    <s v="Z-US$"/>
    <x v="46"/>
    <x v="2"/>
    <n v="1"/>
    <x v="70"/>
  </r>
  <r>
    <x v="17"/>
    <d v="2020-01-13T00:00:00"/>
    <d v="2020-01-14T00:00:00"/>
    <n v="2"/>
    <n v="1"/>
    <n v="20.98"/>
    <n v="35.81"/>
    <n v="20.98"/>
    <n v="35.81"/>
    <s v="Z-US$"/>
    <x v="10"/>
    <x v="2"/>
    <n v="1"/>
    <x v="16"/>
  </r>
  <r>
    <x v="10"/>
    <d v="2020-01-13T00:00:00"/>
    <d v="2020-01-20T00:00:00"/>
    <n v="37"/>
    <n v="1"/>
    <n v="558.66999999999996"/>
    <n v="736.7"/>
    <n v="23.28"/>
    <n v="30.7"/>
    <s v="Z-US$"/>
    <x v="54"/>
    <x v="2"/>
    <n v="1"/>
    <x v="143"/>
  </r>
  <r>
    <x v="24"/>
    <d v="2020-01-14T00:00:00"/>
    <d v="2020-01-14T00:00:00"/>
    <n v="154"/>
    <n v="1"/>
    <n v="139.27000000000001"/>
    <n v="358.12"/>
    <n v="1.38"/>
    <n v="3.58"/>
    <s v="Z-US$"/>
    <x v="17"/>
    <x v="2"/>
    <n v="1"/>
    <x v="23"/>
  </r>
  <r>
    <x v="0"/>
    <d v="2020-01-14T00:00:00"/>
    <d v="2020-01-14T00:00:00"/>
    <n v="77"/>
    <n v="1"/>
    <n v="69.63"/>
    <n v="102.32"/>
    <n v="1.38"/>
    <n v="2.0499999999999998"/>
    <s v="Z-US$"/>
    <x v="81"/>
    <x v="2"/>
    <n v="1"/>
    <x v="144"/>
  </r>
  <r>
    <x v="17"/>
    <d v="2020-01-14T00:00:00"/>
    <d v="2020-01-14T00:00:00"/>
    <n v="2"/>
    <n v="1"/>
    <n v="20.98"/>
    <n v="30.7"/>
    <n v="20.98"/>
    <n v="30.7"/>
    <s v="Z-US$"/>
    <x v="10"/>
    <x v="2"/>
    <n v="1"/>
    <x v="94"/>
  </r>
  <r>
    <x v="69"/>
    <d v="2020-01-14T00:00:00"/>
    <d v="2020-02-05T00:00:00"/>
    <n v="45960"/>
    <n v="1"/>
    <n v="30312.3"/>
    <n v="40288.5"/>
    <n v="1.01"/>
    <n v="1.34"/>
    <s v="Z-US$"/>
    <x v="82"/>
    <x v="2"/>
    <n v="1"/>
    <x v="145"/>
  </r>
  <r>
    <x v="70"/>
    <d v="2020-01-14T00:00:00"/>
    <d v="2020-01-14T00:00:00"/>
    <n v="154"/>
    <n v="2"/>
    <n v="116.04"/>
    <n v="895.3"/>
    <n v="1.1499999999999999"/>
    <n v="8.9499999999999993"/>
    <s v="Z-US$"/>
    <x v="25"/>
    <x v="2"/>
    <n v="1"/>
    <x v="6"/>
  </r>
  <r>
    <x v="55"/>
    <d v="2020-01-14T00:00:00"/>
    <d v="2020-01-14T00:00:00"/>
    <n v="85"/>
    <n v="1"/>
    <n v="1272.54"/>
    <n v="3024.84"/>
    <n v="23.14"/>
    <n v="55"/>
    <s v="Z-US$"/>
    <x v="83"/>
    <x v="2"/>
    <n v="1"/>
    <x v="146"/>
  </r>
  <r>
    <x v="64"/>
    <d v="2020-01-14T00:00:00"/>
    <d v="2020-01-28T00:00:00"/>
    <n v="46"/>
    <n v="1"/>
    <n v="738.24"/>
    <n v="1250.8599999999999"/>
    <n v="24.61"/>
    <n v="41.7"/>
    <s v="Z-US$"/>
    <x v="74"/>
    <x v="2"/>
    <n v="1"/>
    <x v="147"/>
  </r>
  <r>
    <x v="63"/>
    <d v="2020-01-14T00:00:00"/>
    <d v="2020-01-28T00:00:00"/>
    <n v="31"/>
    <n v="1"/>
    <n v="351.21"/>
    <n v="647.16999999999996"/>
    <n v="17.559999999999999"/>
    <n v="32.36"/>
    <s v="Z-US$"/>
    <x v="7"/>
    <x v="2"/>
    <n v="1"/>
    <x v="148"/>
  </r>
  <r>
    <x v="12"/>
    <d v="2020-01-14T00:00:00"/>
    <d v="2020-01-28T00:00:00"/>
    <n v="31"/>
    <n v="1"/>
    <n v="447.14"/>
    <n v="821.12"/>
    <n v="22.36"/>
    <n v="41.06"/>
    <s v="Z-US$"/>
    <x v="7"/>
    <x v="2"/>
    <n v="1"/>
    <x v="10"/>
  </r>
  <r>
    <x v="52"/>
    <d v="2020-01-14T00:00:00"/>
    <d v="2020-01-28T00:00:00"/>
    <n v="16"/>
    <n v="1"/>
    <n v="271.52999999999997"/>
    <n v="469.39"/>
    <n v="27.15"/>
    <n v="46.94"/>
    <s v="Z-US$"/>
    <x v="32"/>
    <x v="2"/>
    <n v="1"/>
    <x v="149"/>
  </r>
  <r>
    <x v="14"/>
    <d v="2020-01-14T00:00:00"/>
    <d v="2020-01-28T00:00:00"/>
    <n v="62"/>
    <n v="1"/>
    <n v="1205.33"/>
    <n v="1918.5"/>
    <n v="30.13"/>
    <n v="47.96"/>
    <s v="Z-US$"/>
    <x v="6"/>
    <x v="2"/>
    <n v="1"/>
    <x v="63"/>
  </r>
  <r>
    <x v="16"/>
    <d v="2020-01-14T00:00:00"/>
    <d v="2020-01-15T00:00:00"/>
    <n v="103"/>
    <n v="1"/>
    <n v="57.41"/>
    <n v="154.25"/>
    <n v="0.86"/>
    <n v="2.2999999999999998"/>
    <s v="Z-US$"/>
    <x v="84"/>
    <x v="2"/>
    <n v="1"/>
    <x v="150"/>
  </r>
  <r>
    <x v="17"/>
    <d v="2020-01-14T00:00:00"/>
    <d v="2020-01-15T00:00:00"/>
    <n v="2"/>
    <n v="1"/>
    <n v="20.98"/>
    <n v="35.81"/>
    <n v="20.98"/>
    <n v="35.81"/>
    <s v="Z-US$"/>
    <x v="10"/>
    <x v="2"/>
    <n v="1"/>
    <x v="16"/>
  </r>
  <r>
    <x v="2"/>
    <d v="2020-01-14T00:00:00"/>
    <d v="2020-01-15T00:00:00"/>
    <n v="108"/>
    <n v="1"/>
    <n v="90.17"/>
    <n v="188.01"/>
    <n v="1.28"/>
    <n v="2.69"/>
    <s v="Z-US$"/>
    <x v="21"/>
    <x v="2"/>
    <n v="1"/>
    <x v="151"/>
  </r>
  <r>
    <x v="71"/>
    <d v="2020-01-14T00:00:00"/>
    <d v="2020-01-15T00:00:00"/>
    <n v="102"/>
    <n v="1"/>
    <n v="87.37"/>
    <n v="211.04"/>
    <n v="1.32"/>
    <n v="3.2"/>
    <s v="Z-US$"/>
    <x v="85"/>
    <x v="2"/>
    <n v="1"/>
    <x v="34"/>
  </r>
  <r>
    <x v="17"/>
    <d v="2020-01-14T00:00:00"/>
    <d v="2020-01-15T00:00:00"/>
    <n v="4"/>
    <n v="1"/>
    <n v="41.95"/>
    <n v="71.62"/>
    <n v="20.98"/>
    <n v="35.81"/>
    <s v="Z-US$"/>
    <x v="16"/>
    <x v="2"/>
    <n v="1"/>
    <x v="29"/>
  </r>
  <r>
    <x v="2"/>
    <d v="2020-01-14T00:00:00"/>
    <d v="2020-01-14T00:00:00"/>
    <n v="2298"/>
    <n v="2"/>
    <n v="3864.63"/>
    <n v="7290.3"/>
    <n v="2.57"/>
    <n v="4.8600000000000003"/>
    <s v="Z-US$"/>
    <x v="57"/>
    <x v="2"/>
    <n v="1"/>
    <x v="152"/>
  </r>
  <r>
    <x v="16"/>
    <d v="2020-01-14T00:00:00"/>
    <d v="2020-01-15T00:00:00"/>
    <n v="186"/>
    <n v="1"/>
    <n v="103.69"/>
    <n v="278.57"/>
    <n v="0.86"/>
    <n v="2.2999999999999998"/>
    <s v="Z-US$"/>
    <x v="19"/>
    <x v="2"/>
    <n v="1"/>
    <x v="28"/>
  </r>
  <r>
    <x v="17"/>
    <d v="2020-01-14T00:00:00"/>
    <d v="2020-01-15T00:00:00"/>
    <n v="4"/>
    <n v="1"/>
    <n v="41.95"/>
    <n v="71.62"/>
    <n v="20.98"/>
    <n v="35.81"/>
    <s v="Z-US$"/>
    <x v="16"/>
    <x v="2"/>
    <n v="1"/>
    <x v="29"/>
  </r>
  <r>
    <x v="35"/>
    <d v="2020-01-14T00:00:00"/>
    <d v="2020-01-28T00:00:00"/>
    <n v="46"/>
    <n v="1"/>
    <n v="1102.75"/>
    <n v="1876.29"/>
    <n v="36.76"/>
    <n v="62.54"/>
    <s v="Z-US$"/>
    <x v="74"/>
    <x v="2"/>
    <n v="1"/>
    <x v="153"/>
  </r>
  <r>
    <x v="15"/>
    <d v="2020-01-14T00:00:00"/>
    <d v="2020-01-28T00:00:00"/>
    <n v="46"/>
    <n v="1"/>
    <n v="958.87"/>
    <n v="1634.56"/>
    <n v="31.96"/>
    <n v="54.49"/>
    <s v="Z-US$"/>
    <x v="74"/>
    <x v="2"/>
    <n v="1"/>
    <x v="154"/>
  </r>
  <r>
    <x v="52"/>
    <d v="2020-01-14T00:00:00"/>
    <d v="2020-01-28T00:00:00"/>
    <n v="62"/>
    <n v="1"/>
    <n v="1086.1300000000001"/>
    <n v="1877.57"/>
    <n v="27.15"/>
    <n v="46.94"/>
    <s v="Z-US$"/>
    <x v="6"/>
    <x v="2"/>
    <n v="1"/>
    <x v="155"/>
  </r>
  <r>
    <x v="12"/>
    <d v="2020-01-14T00:00:00"/>
    <d v="2020-01-28T00:00:00"/>
    <n v="46"/>
    <n v="1"/>
    <n v="670.71"/>
    <n v="1231.68"/>
    <n v="22.36"/>
    <n v="41.06"/>
    <s v="Z-US$"/>
    <x v="74"/>
    <x v="2"/>
    <n v="1"/>
    <x v="156"/>
  </r>
  <r>
    <x v="32"/>
    <d v="2020-01-14T00:00:00"/>
    <d v="2020-01-28T00:00:00"/>
    <n v="138"/>
    <n v="1"/>
    <n v="2443.79"/>
    <n v="4224.54"/>
    <n v="27.15"/>
    <n v="46.94"/>
    <s v="Z-US$"/>
    <x v="86"/>
    <x v="2"/>
    <n v="1"/>
    <x v="157"/>
  </r>
  <r>
    <x v="2"/>
    <d v="2020-01-14T00:00:00"/>
    <d v="2020-01-15T00:00:00"/>
    <n v="86"/>
    <n v="1"/>
    <n v="72.14"/>
    <n v="150.41"/>
    <n v="1.28"/>
    <n v="2.69"/>
    <s v="Z-US$"/>
    <x v="87"/>
    <x v="2"/>
    <n v="1"/>
    <x v="158"/>
  </r>
  <r>
    <x v="17"/>
    <d v="2020-01-14T00:00:00"/>
    <d v="2020-01-15T00:00:00"/>
    <n v="2"/>
    <n v="1"/>
    <n v="20.98"/>
    <n v="35.81"/>
    <n v="20.98"/>
    <n v="35.81"/>
    <s v="Z-US$"/>
    <x v="10"/>
    <x v="2"/>
    <n v="1"/>
    <x v="16"/>
  </r>
  <r>
    <x v="30"/>
    <d v="2020-01-14T00:00:00"/>
    <d v="2020-01-15T00:00:00"/>
    <n v="2298"/>
    <n v="1"/>
    <n v="1342.95"/>
    <n v="2877.75"/>
    <n v="0.9"/>
    <n v="1.92"/>
    <s v="Z-US$"/>
    <x v="1"/>
    <x v="2"/>
    <n v="1"/>
    <x v="159"/>
  </r>
  <r>
    <x v="30"/>
    <d v="2020-01-14T00:00:00"/>
    <d v="2020-01-28T00:00:00"/>
    <n v="6128"/>
    <n v="1"/>
    <n v="3581.2"/>
    <n v="5627.6"/>
    <n v="0.9"/>
    <n v="1.41"/>
    <s v="Z-US$"/>
    <x v="27"/>
    <x v="2"/>
    <n v="1"/>
    <x v="160"/>
  </r>
  <r>
    <x v="36"/>
    <d v="2020-01-15T00:00:00"/>
    <d v="2020-01-15T00:00:00"/>
    <n v="8"/>
    <n v="100"/>
    <n v="492.42"/>
    <n v="959.25"/>
    <n v="98.48"/>
    <n v="191.85"/>
    <s v="Z-US$"/>
    <x v="45"/>
    <x v="2"/>
    <n v="1"/>
    <x v="12"/>
  </r>
  <r>
    <x v="40"/>
    <d v="2020-01-15T00:00:00"/>
    <d v="2020-01-15T00:00:00"/>
    <n v="74"/>
    <n v="1"/>
    <n v="169.31"/>
    <n v="337.66"/>
    <n v="3.52"/>
    <n v="7.04"/>
    <s v="Z-US$"/>
    <x v="44"/>
    <x v="2"/>
    <n v="1"/>
    <x v="161"/>
  </r>
  <r>
    <x v="8"/>
    <d v="2020-01-15T00:00:00"/>
    <d v="2020-01-21T00:00:00"/>
    <n v="766"/>
    <n v="1"/>
    <n v="428.47"/>
    <n v="895.3"/>
    <n v="0.86"/>
    <n v="1.79"/>
    <s v="Z-US$"/>
    <x v="3"/>
    <x v="2"/>
    <n v="1"/>
    <x v="6"/>
  </r>
  <r>
    <x v="4"/>
    <d v="2020-01-15T00:00:00"/>
    <d v="2020-01-16T00:00:00"/>
    <n v="460"/>
    <n v="2"/>
    <n v="752.9"/>
    <n v="1534.8"/>
    <n v="2.5099999999999998"/>
    <n v="5.12"/>
    <s v="Z-US$"/>
    <x v="88"/>
    <x v="2"/>
    <n v="1"/>
    <x v="162"/>
  </r>
  <r>
    <x v="46"/>
    <d v="2020-01-15T00:00:00"/>
    <d v="2020-01-16T00:00:00"/>
    <n v="46"/>
    <n v="1"/>
    <n v="479.63"/>
    <n v="844.14"/>
    <n v="15.99"/>
    <n v="28.14"/>
    <s v="Z-US$"/>
    <x v="74"/>
    <x v="2"/>
    <n v="1"/>
    <x v="45"/>
  </r>
  <r>
    <x v="9"/>
    <d v="2020-01-15T00:00:00"/>
    <d v="2020-01-16T00:00:00"/>
    <n v="25"/>
    <n v="1"/>
    <n v="456.32"/>
    <n v="654.85"/>
    <n v="28.51"/>
    <n v="40.93"/>
    <s v="Z-US$"/>
    <x v="55"/>
    <x v="2"/>
    <n v="1"/>
    <x v="163"/>
  </r>
  <r>
    <x v="10"/>
    <d v="2020-01-15T00:00:00"/>
    <d v="2020-01-16T00:00:00"/>
    <n v="148"/>
    <n v="1"/>
    <n v="2234.67"/>
    <n v="2946.82"/>
    <n v="23.28"/>
    <n v="30.7"/>
    <s v="Z-US$"/>
    <x v="5"/>
    <x v="2"/>
    <n v="1"/>
    <x v="8"/>
  </r>
  <r>
    <x v="4"/>
    <d v="2020-01-15T00:00:00"/>
    <d v="2020-01-16T00:00:00"/>
    <n v="766"/>
    <n v="2"/>
    <n v="1254.83"/>
    <n v="2558"/>
    <n v="2.5099999999999998"/>
    <n v="5.12"/>
    <s v="Z-US$"/>
    <x v="2"/>
    <x v="2"/>
    <n v="1"/>
    <x v="3"/>
  </r>
  <r>
    <x v="3"/>
    <d v="2020-01-15T00:00:00"/>
    <d v="2020-01-16T00:00:00"/>
    <n v="766"/>
    <n v="2"/>
    <n v="1288.21"/>
    <n v="2558"/>
    <n v="2.57"/>
    <n v="5.12"/>
    <s v="Z-US$"/>
    <x v="2"/>
    <x v="2"/>
    <n v="1"/>
    <x v="3"/>
  </r>
  <r>
    <x v="72"/>
    <d v="2020-01-15T00:00:00"/>
    <d v="2020-01-16T00:00:00"/>
    <n v="766"/>
    <n v="2"/>
    <n v="1113.3699999999999"/>
    <n v="1790.6"/>
    <n v="2.23"/>
    <n v="3.58"/>
    <s v="Z-US$"/>
    <x v="2"/>
    <x v="2"/>
    <n v="1"/>
    <x v="164"/>
  </r>
  <r>
    <x v="5"/>
    <d v="2020-01-15T00:00:00"/>
    <d v="2020-01-15T00:00:00"/>
    <n v="8"/>
    <n v="40"/>
    <n v="259.33"/>
    <n v="486.02"/>
    <n v="51.86"/>
    <n v="97.2"/>
    <s v="Z-US$"/>
    <x v="89"/>
    <x v="2"/>
    <n v="1"/>
    <x v="165"/>
  </r>
  <r>
    <x v="73"/>
    <d v="2020-01-15T00:00:00"/>
    <d v="2020-01-15T00:00:00"/>
    <n v="62"/>
    <n v="1"/>
    <n v="50.56"/>
    <n v="109.99"/>
    <n v="1.25"/>
    <n v="2.75"/>
    <s v="Z-US$"/>
    <x v="6"/>
    <x v="2"/>
    <n v="1"/>
    <x v="166"/>
  </r>
  <r>
    <x v="59"/>
    <d v="2020-01-15T00:00:00"/>
    <d v="2020-03-12T00:00:00"/>
    <n v="92"/>
    <n v="1"/>
    <n v="333.05"/>
    <n v="882.51"/>
    <n v="5.55"/>
    <n v="14.71"/>
    <s v="Z-US$"/>
    <x v="34"/>
    <x v="2"/>
    <n v="1"/>
    <x v="167"/>
  </r>
  <r>
    <x v="63"/>
    <d v="2020-01-15T00:00:00"/>
    <d v="2020-03-12T00:00:00"/>
    <n v="62"/>
    <n v="1"/>
    <n v="702.43"/>
    <n v="1314.81"/>
    <n v="17.559999999999999"/>
    <n v="32.869999999999997"/>
    <s v="Z-US$"/>
    <x v="6"/>
    <x v="2"/>
    <n v="1"/>
    <x v="168"/>
  </r>
  <r>
    <x v="64"/>
    <d v="2020-01-15T00:00:00"/>
    <d v="2020-03-12T00:00:00"/>
    <n v="31"/>
    <n v="1"/>
    <n v="492.16"/>
    <n v="890.18"/>
    <n v="24.61"/>
    <n v="44.51"/>
    <s v="Z-US$"/>
    <x v="7"/>
    <x v="2"/>
    <n v="1"/>
    <x v="135"/>
  </r>
  <r>
    <x v="35"/>
    <d v="2020-01-15T00:00:00"/>
    <d v="2020-03-12T00:00:00"/>
    <n v="16"/>
    <n v="1"/>
    <n v="367.59"/>
    <n v="639.5"/>
    <n v="36.76"/>
    <n v="63.95"/>
    <s v="Z-US$"/>
    <x v="32"/>
    <x v="2"/>
    <n v="1"/>
    <x v="47"/>
  </r>
  <r>
    <x v="64"/>
    <d v="2020-01-15T00:00:00"/>
    <d v="2020-01-30T00:00:00"/>
    <n v="16"/>
    <n v="1"/>
    <n v="246.08"/>
    <n v="416.95"/>
    <n v="24.61"/>
    <n v="41.7"/>
    <s v="Z-US$"/>
    <x v="32"/>
    <x v="2"/>
    <n v="1"/>
    <x v="169"/>
  </r>
  <r>
    <x v="74"/>
    <d v="2020-01-15T00:00:00"/>
    <d v="2020-01-30T00:00:00"/>
    <n v="31"/>
    <n v="1"/>
    <n v="198.73"/>
    <n v="833.91"/>
    <n v="9.93"/>
    <n v="41.7"/>
    <s v="Z-US$"/>
    <x v="7"/>
    <x v="2"/>
    <n v="1"/>
    <x v="170"/>
  </r>
  <r>
    <x v="55"/>
    <d v="2020-01-15T00:00:00"/>
    <d v="2020-01-30T00:00:00"/>
    <n v="16"/>
    <n v="1"/>
    <n v="231.37"/>
    <n v="537.17999999999995"/>
    <n v="23.14"/>
    <n v="53.72"/>
    <s v="Z-US$"/>
    <x v="32"/>
    <x v="2"/>
    <n v="1"/>
    <x v="113"/>
  </r>
  <r>
    <x v="2"/>
    <d v="2020-01-15T00:00:00"/>
    <d v="2020-01-16T00:00:00"/>
    <n v="74"/>
    <n v="1"/>
    <n v="61.84"/>
    <n v="128.91999999999999"/>
    <n v="1.28"/>
    <n v="2.69"/>
    <s v="Z-US$"/>
    <x v="44"/>
    <x v="2"/>
    <n v="1"/>
    <x v="171"/>
  </r>
  <r>
    <x v="71"/>
    <d v="2020-01-15T00:00:00"/>
    <d v="2020-01-16T00:00:00"/>
    <n v="56"/>
    <n v="1"/>
    <n v="47.66"/>
    <n v="115.11"/>
    <n v="1.32"/>
    <n v="3.2"/>
    <s v="Z-US$"/>
    <x v="90"/>
    <x v="2"/>
    <n v="1"/>
    <x v="44"/>
  </r>
  <r>
    <x v="16"/>
    <d v="2020-01-15T00:00:00"/>
    <d v="2020-01-16T00:00:00"/>
    <n v="238"/>
    <n v="1"/>
    <n v="132.82"/>
    <n v="356.84"/>
    <n v="0.86"/>
    <n v="2.2999999999999998"/>
    <s v="Z-US$"/>
    <x v="91"/>
    <x v="2"/>
    <n v="1"/>
    <x v="172"/>
  </r>
  <r>
    <x v="17"/>
    <d v="2020-01-15T00:00:00"/>
    <d v="2020-01-16T00:00:00"/>
    <n v="7"/>
    <n v="1"/>
    <n v="83.9"/>
    <n v="143.25"/>
    <n v="20.98"/>
    <n v="35.81"/>
    <s v="Z-US$"/>
    <x v="48"/>
    <x v="2"/>
    <n v="1"/>
    <x v="98"/>
  </r>
  <r>
    <x v="75"/>
    <d v="2020-01-15T00:00:00"/>
    <d v="2020-01-16T00:00:00"/>
    <n v="7"/>
    <n v="1"/>
    <n v="19.809999999999999"/>
    <n v="53.72"/>
    <n v="4.95"/>
    <n v="13.43"/>
    <s v="Z-US$"/>
    <x v="48"/>
    <x v="2"/>
    <n v="1"/>
    <x v="83"/>
  </r>
  <r>
    <x v="76"/>
    <d v="2020-01-15T00:00:00"/>
    <d v="2020-01-16T00:00:00"/>
    <n v="111"/>
    <n v="1"/>
    <n v="433.73"/>
    <n v="773.54"/>
    <n v="6.02"/>
    <n v="10.74"/>
    <s v="Z-US$"/>
    <x v="92"/>
    <x v="2"/>
    <n v="1"/>
    <x v="74"/>
  </r>
  <r>
    <x v="38"/>
    <d v="2020-01-15T00:00:00"/>
    <d v="2020-01-16T00:00:00"/>
    <n v="5"/>
    <n v="1"/>
    <n v="116.63"/>
    <n v="257.08"/>
    <n v="38.869999999999997"/>
    <n v="85.69"/>
    <s v="Z-US$"/>
    <x v="30"/>
    <x v="2"/>
    <n v="1"/>
    <x v="173"/>
  </r>
  <r>
    <x v="77"/>
    <d v="2020-01-15T00:00:00"/>
    <d v="2020-01-16T00:00:00"/>
    <n v="10"/>
    <n v="1"/>
    <n v="5.76"/>
    <n v="12.13"/>
    <n v="0.96"/>
    <n v="2.02"/>
    <s v="Z-US$"/>
    <x v="47"/>
    <x v="2"/>
    <n v="1"/>
    <x v="174"/>
  </r>
  <r>
    <x v="78"/>
    <d v="2020-01-15T00:00:00"/>
    <d v="2020-01-16T00:00:00"/>
    <n v="4"/>
    <n v="1"/>
    <n v="17.190000000000001"/>
    <n v="5.88"/>
    <n v="8.6"/>
    <n v="2.94"/>
    <s v="Z-US$"/>
    <x v="16"/>
    <x v="2"/>
    <n v="1"/>
    <x v="175"/>
  </r>
  <r>
    <x v="38"/>
    <d v="2020-01-16T00:00:00"/>
    <d v="2020-01-16T00:00:00"/>
    <n v="37"/>
    <n v="1"/>
    <n v="982.27"/>
    <n v="1933.85"/>
    <n v="40.93"/>
    <n v="80.58"/>
    <s v="Z-US$"/>
    <x v="54"/>
    <x v="2"/>
    <n v="1"/>
    <x v="176"/>
  </r>
  <r>
    <x v="10"/>
    <d v="2020-01-16T00:00:00"/>
    <d v="2020-01-16T00:00:00"/>
    <n v="37"/>
    <n v="1"/>
    <n v="558.66999999999996"/>
    <n v="767.4"/>
    <n v="23.28"/>
    <n v="31.98"/>
    <s v="Z-US$"/>
    <x v="54"/>
    <x v="2"/>
    <n v="1"/>
    <x v="177"/>
  </r>
  <r>
    <x v="41"/>
    <d v="2020-01-16T00:00:00"/>
    <d v="2020-01-16T00:00:00"/>
    <n v="23"/>
    <n v="10"/>
    <n v="19.190000000000001"/>
    <n v="671.48"/>
    <n v="1.28"/>
    <n v="44.77"/>
    <s v="Z-US$"/>
    <x v="93"/>
    <x v="2"/>
    <n v="1"/>
    <x v="178"/>
  </r>
  <r>
    <x v="79"/>
    <d v="2020-01-16T00:00:00"/>
    <d v="2020-01-16T00:00:00"/>
    <n v="99"/>
    <n v="1"/>
    <n v="229.24"/>
    <n v="572.99"/>
    <n v="3.58"/>
    <n v="8.9499999999999993"/>
    <s v="Z-US$"/>
    <x v="24"/>
    <x v="2"/>
    <n v="1"/>
    <x v="140"/>
  </r>
  <r>
    <x v="40"/>
    <d v="2020-01-16T00:00:00"/>
    <d v="2020-01-16T00:00:00"/>
    <n v="99"/>
    <n v="1"/>
    <n v="225.76"/>
    <n v="450.21"/>
    <n v="3.52"/>
    <n v="7.04"/>
    <s v="Z-US$"/>
    <x v="24"/>
    <x v="2"/>
    <n v="1"/>
    <x v="100"/>
  </r>
  <r>
    <x v="66"/>
    <d v="2020-01-16T00:00:00"/>
    <d v="2020-01-16T00:00:00"/>
    <n v="99"/>
    <n v="1"/>
    <n v="248.71"/>
    <n v="572.99"/>
    <n v="3.88"/>
    <n v="8.9499999999999993"/>
    <s v="Z-US$"/>
    <x v="24"/>
    <x v="2"/>
    <n v="1"/>
    <x v="140"/>
  </r>
  <r>
    <x v="67"/>
    <d v="2020-01-16T00:00:00"/>
    <d v="2020-01-16T00:00:00"/>
    <n v="197"/>
    <n v="1"/>
    <n v="466.5"/>
    <n v="900.42"/>
    <n v="3.63"/>
    <n v="7.04"/>
    <s v="Z-US$"/>
    <x v="94"/>
    <x v="2"/>
    <n v="1"/>
    <x v="179"/>
  </r>
  <r>
    <x v="42"/>
    <d v="2020-01-16T00:00:00"/>
    <d v="2020-01-16T00:00:00"/>
    <n v="8"/>
    <n v="20"/>
    <n v="268.58999999999997"/>
    <n v="217.43"/>
    <n v="53.72"/>
    <n v="43.49"/>
    <s v="Z-US$"/>
    <x v="95"/>
    <x v="2"/>
    <n v="1"/>
    <x v="180"/>
  </r>
  <r>
    <x v="80"/>
    <d v="2020-01-16T00:00:00"/>
    <d v="2020-01-16T00:00:00"/>
    <n v="8"/>
    <n v="10"/>
    <n v="43.49"/>
    <n v="236.62"/>
    <n v="8.6999999999999993"/>
    <n v="47.32"/>
    <s v="Z-US$"/>
    <x v="96"/>
    <x v="2"/>
    <n v="1"/>
    <x v="181"/>
  </r>
  <r>
    <x v="16"/>
    <d v="2020-01-16T00:00:00"/>
    <d v="2020-01-16T00:00:00"/>
    <n v="766"/>
    <n v="1"/>
    <n v="428.47"/>
    <n v="895.3"/>
    <n v="0.86"/>
    <n v="1.79"/>
    <s v="Z-US$"/>
    <x v="3"/>
    <x v="2"/>
    <n v="1"/>
    <x v="6"/>
  </r>
  <r>
    <x v="8"/>
    <d v="2020-01-16T00:00:00"/>
    <d v="2020-01-16T00:00:00"/>
    <n v="307"/>
    <n v="1"/>
    <n v="171.39"/>
    <n v="358.12"/>
    <n v="0.86"/>
    <n v="1.79"/>
    <s v="Z-US$"/>
    <x v="11"/>
    <x v="2"/>
    <n v="1"/>
    <x v="23"/>
  </r>
  <r>
    <x v="44"/>
    <d v="2020-01-16T00:00:00"/>
    <d v="2020-01-16T00:00:00"/>
    <n v="77"/>
    <n v="1"/>
    <n v="111.27"/>
    <n v="223.83"/>
    <n v="2.23"/>
    <n v="4.4800000000000004"/>
    <s v="Z-US$"/>
    <x v="81"/>
    <x v="2"/>
    <n v="1"/>
    <x v="182"/>
  </r>
  <r>
    <x v="44"/>
    <d v="2020-01-16T00:00:00"/>
    <d v="2020-01-16T00:00:00"/>
    <n v="31"/>
    <n v="1"/>
    <n v="44.51"/>
    <n v="0"/>
    <n v="2.23"/>
    <n v="0"/>
    <s v="Z-US$"/>
    <x v="7"/>
    <x v="2"/>
    <n v="1"/>
    <x v="86"/>
  </r>
  <r>
    <x v="16"/>
    <d v="2020-01-16T00:00:00"/>
    <d v="2020-01-17T00:00:00"/>
    <n v="766"/>
    <n v="1"/>
    <n v="428.47"/>
    <n v="895.3"/>
    <n v="0.86"/>
    <n v="1.79"/>
    <s v="Z-US$"/>
    <x v="3"/>
    <x v="2"/>
    <n v="1"/>
    <x v="6"/>
  </r>
  <r>
    <x v="29"/>
    <d v="2020-01-16T00:00:00"/>
    <d v="2020-01-16T00:00:00"/>
    <n v="37"/>
    <n v="1"/>
    <n v="1440.26"/>
    <n v="2148.7199999999998"/>
    <n v="60.01"/>
    <n v="89.53"/>
    <s v="Z-US$"/>
    <x v="54"/>
    <x v="2"/>
    <n v="1"/>
    <x v="183"/>
  </r>
  <r>
    <x v="2"/>
    <d v="2020-01-16T00:00:00"/>
    <d v="2020-01-17T00:00:00"/>
    <n v="246"/>
    <n v="1"/>
    <n v="206.11"/>
    <n v="337.66"/>
    <n v="1.28"/>
    <n v="2.11"/>
    <s v="Z-US$"/>
    <x v="97"/>
    <x v="2"/>
    <n v="1"/>
    <x v="161"/>
  </r>
  <r>
    <x v="2"/>
    <d v="2020-01-16T00:00:00"/>
    <d v="2020-01-17T00:00:00"/>
    <n v="4"/>
    <n v="1"/>
    <n v="2.57"/>
    <n v="5.37"/>
    <n v="1.28"/>
    <n v="2.69"/>
    <s v="Z-US$"/>
    <x v="16"/>
    <x v="2"/>
    <n v="1"/>
    <x v="184"/>
  </r>
  <r>
    <x v="17"/>
    <d v="2020-01-16T00:00:00"/>
    <d v="2020-01-17T00:00:00"/>
    <n v="7"/>
    <n v="1"/>
    <n v="83.9"/>
    <n v="133.02000000000001"/>
    <n v="20.98"/>
    <n v="33.25"/>
    <s v="Z-US$"/>
    <x v="48"/>
    <x v="2"/>
    <n v="1"/>
    <x v="185"/>
  </r>
  <r>
    <x v="81"/>
    <d v="2020-01-16T00:00:00"/>
    <d v="2020-01-16T00:00:00"/>
    <n v="460"/>
    <n v="1"/>
    <n v="310.52999999999997"/>
    <n v="479.63"/>
    <n v="1.02"/>
    <n v="1.6"/>
    <s v="Z-US$"/>
    <x v="18"/>
    <x v="2"/>
    <n v="1"/>
    <x v="186"/>
  </r>
  <r>
    <x v="38"/>
    <d v="2020-01-16T00:00:00"/>
    <d v="2020-01-16T00:00:00"/>
    <n v="7"/>
    <n v="1"/>
    <n v="155.51"/>
    <n v="306.95999999999998"/>
    <n v="38.869999999999997"/>
    <n v="76.739999999999995"/>
    <s v="Z-US$"/>
    <x v="48"/>
    <x v="2"/>
    <n v="1"/>
    <x v="72"/>
  </r>
  <r>
    <x v="75"/>
    <d v="2020-01-16T00:00:00"/>
    <d v="2020-01-16T00:00:00"/>
    <n v="5"/>
    <n v="16"/>
    <n v="14.86"/>
    <n v="613.91999999999996"/>
    <n v="4.95"/>
    <n v="204.64"/>
    <s v="Z-US$"/>
    <x v="96"/>
    <x v="2"/>
    <n v="1"/>
    <x v="187"/>
  </r>
  <r>
    <x v="0"/>
    <d v="2020-01-16T00:00:00"/>
    <d v="2020-01-16T00:00:00"/>
    <n v="307"/>
    <n v="1"/>
    <n v="278.49"/>
    <n v="409.28"/>
    <n v="1.38"/>
    <n v="2.0499999999999998"/>
    <s v="Z-US$"/>
    <x v="11"/>
    <x v="2"/>
    <n v="1"/>
    <x v="188"/>
  </r>
  <r>
    <x v="82"/>
    <d v="2020-01-16T00:00:00"/>
    <d v="2020-01-16T00:00:00"/>
    <n v="613"/>
    <n v="1"/>
    <n v="528.48"/>
    <n v="972.04"/>
    <n v="1.32"/>
    <n v="2.4300000000000002"/>
    <s v="Z-US$"/>
    <x v="98"/>
    <x v="2"/>
    <n v="1"/>
    <x v="9"/>
  </r>
  <r>
    <x v="9"/>
    <d v="2020-01-16T00:00:00"/>
    <d v="2020-01-16T00:00:00"/>
    <n v="2"/>
    <n v="1"/>
    <n v="28.52"/>
    <n v="40.93"/>
    <n v="28.51"/>
    <n v="40.93"/>
    <s v="Z-US$"/>
    <x v="10"/>
    <x v="2"/>
    <n v="1"/>
    <x v="189"/>
  </r>
  <r>
    <x v="16"/>
    <d v="2020-01-16T00:00:00"/>
    <d v="2020-01-17T00:00:00"/>
    <n v="429"/>
    <n v="1"/>
    <n v="239.94"/>
    <n v="644.62"/>
    <n v="0.86"/>
    <n v="2.2999999999999998"/>
    <s v="Z-US$"/>
    <x v="99"/>
    <x v="2"/>
    <n v="1"/>
    <x v="190"/>
  </r>
  <r>
    <x v="17"/>
    <d v="2020-01-16T00:00:00"/>
    <d v="2020-01-17T00:00:00"/>
    <n v="8"/>
    <n v="1"/>
    <n v="104.88"/>
    <n v="179.06"/>
    <n v="20.98"/>
    <n v="35.81"/>
    <s v="Z-US$"/>
    <x v="100"/>
    <x v="2"/>
    <n v="1"/>
    <x v="102"/>
  </r>
  <r>
    <x v="16"/>
    <d v="2020-01-16T00:00:00"/>
    <d v="2020-01-16T00:00:00"/>
    <n v="2145"/>
    <n v="1"/>
    <n v="1199.7"/>
    <n v="2900.77"/>
    <n v="0.86"/>
    <n v="2.0699999999999998"/>
    <s v="Z-US$"/>
    <x v="101"/>
    <x v="2"/>
    <n v="1"/>
    <x v="191"/>
  </r>
  <r>
    <x v="16"/>
    <d v="2020-01-16T00:00:00"/>
    <d v="2020-01-17T00:00:00"/>
    <n v="932"/>
    <n v="1"/>
    <n v="521.01"/>
    <n v="1399.74"/>
    <n v="0.86"/>
    <n v="2.2999999999999998"/>
    <s v="Z-US$"/>
    <x v="102"/>
    <x v="2"/>
    <n v="1"/>
    <x v="192"/>
  </r>
  <r>
    <x v="17"/>
    <d v="2020-01-16T00:00:00"/>
    <d v="2020-01-17T00:00:00"/>
    <n v="19"/>
    <n v="1"/>
    <n v="251.71"/>
    <n v="429.74"/>
    <n v="20.98"/>
    <n v="35.81"/>
    <s v="Z-US$"/>
    <x v="56"/>
    <x v="2"/>
    <n v="1"/>
    <x v="193"/>
  </r>
  <r>
    <x v="16"/>
    <d v="2020-01-16T00:00:00"/>
    <d v="2020-01-17T00:00:00"/>
    <n v="514"/>
    <n v="1"/>
    <n v="287.07"/>
    <n v="771.24"/>
    <n v="0.86"/>
    <n v="2.2999999999999998"/>
    <s v="Z-US$"/>
    <x v="103"/>
    <x v="2"/>
    <n v="1"/>
    <x v="194"/>
  </r>
  <r>
    <x v="17"/>
    <d v="2020-01-16T00:00:00"/>
    <d v="2020-01-17T00:00:00"/>
    <n v="8"/>
    <n v="1"/>
    <n v="104.88"/>
    <n v="179.06"/>
    <n v="20.98"/>
    <n v="35.81"/>
    <s v="Z-US$"/>
    <x v="100"/>
    <x v="2"/>
    <n v="1"/>
    <x v="102"/>
  </r>
  <r>
    <x v="81"/>
    <d v="2020-01-16T00:00:00"/>
    <d v="2020-01-17T00:00:00"/>
    <n v="460"/>
    <n v="1"/>
    <n v="310.52999999999997"/>
    <n v="479.63"/>
    <n v="1.02"/>
    <n v="1.6"/>
    <s v="Z-US$"/>
    <x v="18"/>
    <x v="2"/>
    <n v="1"/>
    <x v="186"/>
  </r>
  <r>
    <x v="83"/>
    <d v="2020-01-16T00:00:00"/>
    <d v="2020-01-17T00:00:00"/>
    <n v="31"/>
    <n v="100"/>
    <n v="17.14"/>
    <n v="3837"/>
    <n v="0.86"/>
    <n v="191.85"/>
    <s v="Z-US$"/>
    <x v="73"/>
    <x v="2"/>
    <n v="1"/>
    <x v="99"/>
  </r>
  <r>
    <x v="11"/>
    <d v="2020-01-17T00:00:00"/>
    <d v="2020-01-17T00:00:00"/>
    <n v="31"/>
    <n v="1"/>
    <n v="291.61"/>
    <n v="486.02"/>
    <n v="14.58"/>
    <n v="24.3"/>
    <s v="Z-US$"/>
    <x v="7"/>
    <x v="2"/>
    <n v="1"/>
    <x v="165"/>
  </r>
  <r>
    <x v="2"/>
    <d v="2020-01-17T00:00:00"/>
    <d v="2020-01-20T00:00:00"/>
    <n v="123"/>
    <n v="1"/>
    <n v="103.06"/>
    <n v="168.83"/>
    <n v="1.28"/>
    <n v="2.11"/>
    <s v="Z-US$"/>
    <x v="60"/>
    <x v="2"/>
    <n v="1"/>
    <x v="92"/>
  </r>
  <r>
    <x v="2"/>
    <d v="2020-01-17T00:00:00"/>
    <d v="2020-01-20T00:00:00"/>
    <n v="20"/>
    <n v="1"/>
    <n v="16.739999999999998"/>
    <n v="34.92"/>
    <n v="1.28"/>
    <n v="2.69"/>
    <s v="Z-US$"/>
    <x v="104"/>
    <x v="2"/>
    <n v="1"/>
    <x v="195"/>
  </r>
  <r>
    <x v="17"/>
    <d v="2020-01-17T00:00:00"/>
    <d v="2020-01-20T00:00:00"/>
    <n v="4"/>
    <n v="1"/>
    <n v="41.95"/>
    <n v="66.510000000000005"/>
    <n v="20.98"/>
    <n v="33.25"/>
    <s v="Z-US$"/>
    <x v="16"/>
    <x v="2"/>
    <n v="1"/>
    <x v="196"/>
  </r>
  <r>
    <x v="16"/>
    <d v="2020-01-17T00:00:00"/>
    <d v="2020-01-20T00:00:00"/>
    <n v="120"/>
    <n v="1"/>
    <n v="66.84"/>
    <n v="179.57"/>
    <n v="0.86"/>
    <n v="2.2999999999999998"/>
    <s v="Z-US$"/>
    <x v="58"/>
    <x v="2"/>
    <n v="1"/>
    <x v="90"/>
  </r>
  <r>
    <x v="17"/>
    <d v="2020-01-17T00:00:00"/>
    <d v="2020-01-20T00:00:00"/>
    <n v="4"/>
    <n v="1"/>
    <n v="41.95"/>
    <n v="71.62"/>
    <n v="20.98"/>
    <n v="35.81"/>
    <s v="Z-US$"/>
    <x v="16"/>
    <x v="2"/>
    <n v="1"/>
    <x v="29"/>
  </r>
  <r>
    <x v="75"/>
    <d v="2020-01-17T00:00:00"/>
    <d v="2020-01-17T00:00:00"/>
    <n v="10"/>
    <n v="16"/>
    <n v="475.43"/>
    <n v="1227.8399999999999"/>
    <n v="79.23"/>
    <n v="204.64"/>
    <s v="Z-US$"/>
    <x v="95"/>
    <x v="2"/>
    <n v="1"/>
    <x v="116"/>
  </r>
  <r>
    <x v="77"/>
    <d v="2020-01-17T00:00:00"/>
    <d v="2020-01-17T00:00:00"/>
    <n v="16"/>
    <n v="1"/>
    <n v="9.59"/>
    <n v="19.190000000000001"/>
    <n v="0.96"/>
    <n v="1.92"/>
    <s v="Z-US$"/>
    <x v="32"/>
    <x v="2"/>
    <n v="1"/>
    <x v="197"/>
  </r>
  <r>
    <x v="16"/>
    <d v="2020-01-17T00:00:00"/>
    <d v="2020-01-20T00:00:00"/>
    <n v="56"/>
    <n v="1"/>
    <n v="30.85"/>
    <n v="82.88"/>
    <n v="0.86"/>
    <n v="2.2999999999999998"/>
    <s v="Z-US$"/>
    <x v="90"/>
    <x v="2"/>
    <n v="1"/>
    <x v="97"/>
  </r>
  <r>
    <x v="17"/>
    <d v="2020-01-17T00:00:00"/>
    <d v="2020-01-20T00:00:00"/>
    <n v="2"/>
    <n v="1"/>
    <n v="20.98"/>
    <n v="35.81"/>
    <n v="20.98"/>
    <n v="35.81"/>
    <s v="Z-US$"/>
    <x v="10"/>
    <x v="2"/>
    <n v="1"/>
    <x v="16"/>
  </r>
  <r>
    <x v="16"/>
    <d v="2020-01-17T00:00:00"/>
    <d v="2020-01-20T00:00:00"/>
    <n v="79"/>
    <n v="1"/>
    <n v="43.7"/>
    <n v="117.41"/>
    <n v="0.86"/>
    <n v="2.2999999999999998"/>
    <s v="Z-US$"/>
    <x v="105"/>
    <x v="2"/>
    <n v="1"/>
    <x v="198"/>
  </r>
  <r>
    <x v="17"/>
    <d v="2020-01-17T00:00:00"/>
    <d v="2020-01-20T00:00:00"/>
    <n v="2"/>
    <n v="1"/>
    <n v="20.98"/>
    <n v="35.81"/>
    <n v="20.98"/>
    <n v="35.81"/>
    <s v="Z-US$"/>
    <x v="10"/>
    <x v="2"/>
    <n v="1"/>
    <x v="16"/>
  </r>
  <r>
    <x v="16"/>
    <d v="2020-01-17T00:00:00"/>
    <d v="2020-01-20T00:00:00"/>
    <n v="65"/>
    <n v="1"/>
    <n v="35.99"/>
    <n v="96.69"/>
    <n v="0.86"/>
    <n v="2.2999999999999998"/>
    <s v="Z-US$"/>
    <x v="78"/>
    <x v="2"/>
    <n v="1"/>
    <x v="138"/>
  </r>
  <r>
    <x v="17"/>
    <d v="2020-01-17T00:00:00"/>
    <d v="2020-01-20T00:00:00"/>
    <n v="2"/>
    <n v="1"/>
    <n v="20.98"/>
    <n v="35.81"/>
    <n v="20.98"/>
    <n v="35.81"/>
    <s v="Z-US$"/>
    <x v="10"/>
    <x v="2"/>
    <n v="1"/>
    <x v="16"/>
  </r>
  <r>
    <x v="16"/>
    <d v="2020-01-17T00:00:00"/>
    <d v="2020-01-20T00:00:00"/>
    <n v="86"/>
    <n v="1"/>
    <n v="47.99"/>
    <n v="128.91999999999999"/>
    <n v="0.86"/>
    <n v="2.2999999999999998"/>
    <s v="Z-US$"/>
    <x v="87"/>
    <x v="2"/>
    <n v="1"/>
    <x v="171"/>
  </r>
  <r>
    <x v="17"/>
    <d v="2020-01-17T00:00:00"/>
    <d v="2020-01-20T00:00:00"/>
    <n v="2"/>
    <n v="1"/>
    <n v="20.98"/>
    <n v="35.81"/>
    <n v="20.98"/>
    <n v="35.81"/>
    <s v="Z-US$"/>
    <x v="10"/>
    <x v="2"/>
    <n v="1"/>
    <x v="16"/>
  </r>
  <r>
    <x v="38"/>
    <d v="2020-01-17T00:00:00"/>
    <d v="2020-01-17T00:00:00"/>
    <n v="4"/>
    <n v="1"/>
    <n v="81.86"/>
    <n v="153.47999999999999"/>
    <n v="40.93"/>
    <n v="76.739999999999995"/>
    <s v="Z-US$"/>
    <x v="16"/>
    <x v="2"/>
    <n v="1"/>
    <x v="85"/>
  </r>
  <r>
    <x v="2"/>
    <d v="2020-01-17T00:00:00"/>
    <d v="2020-01-20T00:00:00"/>
    <n v="221"/>
    <n v="2"/>
    <n v="383.05"/>
    <n v="773.54"/>
    <n v="2.65"/>
    <n v="5.37"/>
    <s v="Z-US$"/>
    <x v="50"/>
    <x v="2"/>
    <n v="1"/>
    <x v="74"/>
  </r>
  <r>
    <x v="29"/>
    <d v="2020-01-17T00:00:00"/>
    <d v="2020-01-20T00:00:00"/>
    <n v="4"/>
    <n v="1"/>
    <n v="114.65"/>
    <n v="209.76"/>
    <n v="57.33"/>
    <n v="104.88"/>
    <s v="Z-US$"/>
    <x v="16"/>
    <x v="2"/>
    <n v="1"/>
    <x v="75"/>
  </r>
  <r>
    <x v="17"/>
    <d v="2020-01-17T00:00:00"/>
    <d v="2020-01-20T00:00:00"/>
    <n v="31"/>
    <n v="1"/>
    <n v="419.51"/>
    <n v="690.66"/>
    <n v="20.98"/>
    <n v="34.53"/>
    <s v="Z-US$"/>
    <x v="7"/>
    <x v="2"/>
    <n v="1"/>
    <x v="199"/>
  </r>
  <r>
    <x v="84"/>
    <d v="2020-01-21T00:00:00"/>
    <d v="2020-01-21T00:00:00"/>
    <n v="4"/>
    <n v="100"/>
    <n v="171.39"/>
    <n v="383.7"/>
    <n v="85.69"/>
    <n v="191.85"/>
    <s v="Z-US$"/>
    <x v="106"/>
    <x v="3"/>
    <n v="1"/>
    <x v="200"/>
  </r>
  <r>
    <x v="38"/>
    <d v="2020-01-21T00:00:00"/>
    <d v="2020-01-21T00:00:00"/>
    <n v="5"/>
    <n v="1"/>
    <n v="122.78"/>
    <n v="230.22"/>
    <n v="40.93"/>
    <n v="76.739999999999995"/>
    <s v="Z-US$"/>
    <x v="30"/>
    <x v="3"/>
    <n v="1"/>
    <x v="78"/>
  </r>
  <r>
    <x v="23"/>
    <d v="2020-01-21T00:00:00"/>
    <d v="2020-01-21T00:00:00"/>
    <n v="766"/>
    <n v="1"/>
    <n v="428.47"/>
    <n v="1023.2"/>
    <n v="0.86"/>
    <n v="2.0499999999999998"/>
    <s v="Z-US$"/>
    <x v="3"/>
    <x v="3"/>
    <n v="1"/>
    <x v="201"/>
  </r>
  <r>
    <x v="63"/>
    <d v="2020-01-21T00:00:00"/>
    <d v="2020-03-16T00:00:00"/>
    <n v="31"/>
    <n v="1"/>
    <n v="351.21"/>
    <n v="657.41"/>
    <n v="17.559999999999999"/>
    <n v="32.869999999999997"/>
    <s v="Z-US$"/>
    <x v="7"/>
    <x v="3"/>
    <n v="1"/>
    <x v="11"/>
  </r>
  <r>
    <x v="9"/>
    <d v="2020-01-21T00:00:00"/>
    <d v="2020-01-21T00:00:00"/>
    <n v="31"/>
    <n v="1"/>
    <n v="570.42999999999995"/>
    <n v="818.56"/>
    <n v="28.52"/>
    <n v="40.93"/>
    <s v="Z-US$"/>
    <x v="7"/>
    <x v="3"/>
    <n v="1"/>
    <x v="52"/>
  </r>
  <r>
    <x v="17"/>
    <d v="2020-01-21T00:00:00"/>
    <d v="2020-01-21T00:00:00"/>
    <n v="154"/>
    <n v="1"/>
    <n v="2097.56"/>
    <n v="3453.3"/>
    <n v="20.98"/>
    <n v="34.53"/>
    <s v="Z-US$"/>
    <x v="17"/>
    <x v="3"/>
    <n v="1"/>
    <x v="202"/>
  </r>
  <r>
    <x v="39"/>
    <d v="2020-01-21T00:00:00"/>
    <d v="2020-01-21T00:00:00"/>
    <n v="230"/>
    <n v="1"/>
    <n v="55.64"/>
    <n v="460.44"/>
    <n v="0.37"/>
    <n v="3.07"/>
    <s v="Z-US$"/>
    <x v="93"/>
    <x v="3"/>
    <n v="1"/>
    <x v="203"/>
  </r>
  <r>
    <x v="27"/>
    <d v="2020-01-21T00:00:00"/>
    <d v="2020-02-20T00:00:00"/>
    <n v="613"/>
    <n v="2"/>
    <n v="1003.86"/>
    <n v="1688.28"/>
    <n v="2.5099999999999998"/>
    <n v="4.22"/>
    <s v="Z-US$"/>
    <x v="107"/>
    <x v="3"/>
    <n v="1"/>
    <x v="204"/>
  </r>
  <r>
    <x v="10"/>
    <d v="2020-01-21T00:00:00"/>
    <d v="2020-01-22T00:00:00"/>
    <n v="148"/>
    <n v="1"/>
    <n v="2134.91"/>
    <n v="2946.82"/>
    <n v="22.23"/>
    <n v="30.7"/>
    <s v="Z-US$"/>
    <x v="5"/>
    <x v="3"/>
    <n v="1"/>
    <x v="8"/>
  </r>
  <r>
    <x v="27"/>
    <d v="2020-01-21T00:00:00"/>
    <d v="2020-01-22T00:00:00"/>
    <n v="8"/>
    <n v="40"/>
    <n v="250.97"/>
    <n v="486.02"/>
    <n v="50.19"/>
    <n v="97.2"/>
    <s v="Z-US$"/>
    <x v="89"/>
    <x v="3"/>
    <n v="1"/>
    <x v="165"/>
  </r>
  <r>
    <x v="85"/>
    <d v="2020-01-21T00:00:00"/>
    <d v="2020-01-22T00:00:00"/>
    <n v="203"/>
    <n v="1"/>
    <n v="109.74"/>
    <n v="194.15"/>
    <n v="0.83"/>
    <n v="1.47"/>
    <s v="Z-US$"/>
    <x v="108"/>
    <x v="3"/>
    <n v="1"/>
    <x v="205"/>
  </r>
  <r>
    <x v="39"/>
    <d v="2020-01-21T00:00:00"/>
    <d v="2020-01-22T00:00:00"/>
    <n v="19"/>
    <n v="1"/>
    <n v="4.45"/>
    <n v="38.979999999999997"/>
    <n v="0.37"/>
    <n v="3.25"/>
    <s v="Z-US$"/>
    <x v="56"/>
    <x v="3"/>
    <n v="1"/>
    <x v="206"/>
  </r>
  <r>
    <x v="10"/>
    <d v="2020-01-21T00:00:00"/>
    <d v="2020-01-22T00:00:00"/>
    <n v="4"/>
    <n v="1"/>
    <n v="44.48"/>
    <n v="71.62"/>
    <n v="22.23"/>
    <n v="35.81"/>
    <s v="Z-US$"/>
    <x v="16"/>
    <x v="3"/>
    <n v="1"/>
    <x v="29"/>
  </r>
  <r>
    <x v="16"/>
    <d v="2020-01-21T00:00:00"/>
    <d v="2020-01-22T00:00:00"/>
    <n v="356"/>
    <n v="1"/>
    <n v="198.81"/>
    <n v="534.11"/>
    <n v="0.86"/>
    <n v="2.2999999999999998"/>
    <s v="Z-US$"/>
    <x v="109"/>
    <x v="3"/>
    <n v="1"/>
    <x v="207"/>
  </r>
  <r>
    <x v="17"/>
    <d v="2020-01-21T00:00:00"/>
    <d v="2020-01-22T00:00:00"/>
    <n v="7"/>
    <n v="1"/>
    <n v="83.9"/>
    <n v="143.25"/>
    <n v="20.98"/>
    <n v="35.81"/>
    <s v="Z-US$"/>
    <x v="48"/>
    <x v="3"/>
    <n v="1"/>
    <x v="98"/>
  </r>
  <r>
    <x v="16"/>
    <d v="2020-01-21T00:00:00"/>
    <d v="2020-01-22T00:00:00"/>
    <n v="149"/>
    <n v="1"/>
    <n v="83.12"/>
    <n v="223.31"/>
    <n v="0.86"/>
    <n v="2.2999999999999998"/>
    <s v="Z-US$"/>
    <x v="110"/>
    <x v="3"/>
    <n v="1"/>
    <x v="208"/>
  </r>
  <r>
    <x v="17"/>
    <d v="2020-01-21T00:00:00"/>
    <d v="2020-01-22T00:00:00"/>
    <n v="4"/>
    <n v="1"/>
    <n v="41.95"/>
    <n v="71.62"/>
    <n v="20.98"/>
    <n v="35.81"/>
    <s v="Z-US$"/>
    <x v="16"/>
    <x v="3"/>
    <n v="1"/>
    <x v="29"/>
  </r>
  <r>
    <x v="23"/>
    <d v="2020-01-21T00:00:00"/>
    <d v="2020-01-22T00:00:00"/>
    <n v="97"/>
    <n v="1"/>
    <n v="53.99"/>
    <n v="193.39"/>
    <n v="0.86"/>
    <n v="3.07"/>
    <s v="Z-US$"/>
    <x v="111"/>
    <x v="3"/>
    <n v="1"/>
    <x v="35"/>
  </r>
  <r>
    <x v="17"/>
    <d v="2020-01-21T00:00:00"/>
    <d v="2020-01-22T00:00:00"/>
    <n v="4"/>
    <n v="1"/>
    <n v="41.95"/>
    <n v="71.62"/>
    <n v="20.98"/>
    <n v="35.81"/>
    <s v="Z-US$"/>
    <x v="16"/>
    <x v="3"/>
    <n v="1"/>
    <x v="29"/>
  </r>
  <r>
    <x v="85"/>
    <d v="2020-01-21T00:00:00"/>
    <d v="2020-01-22T00:00:00"/>
    <n v="3677"/>
    <n v="1"/>
    <n v="1995.24"/>
    <n v="3376.56"/>
    <n v="0.83"/>
    <n v="1.41"/>
    <s v="Z-US$"/>
    <x v="112"/>
    <x v="3"/>
    <n v="1"/>
    <x v="209"/>
  </r>
  <r>
    <x v="86"/>
    <d v="2020-01-21T00:00:00"/>
    <d v="2020-01-21T00:00:00"/>
    <n v="690"/>
    <n v="1"/>
    <n v="316.55"/>
    <n v="776.99"/>
    <n v="0.7"/>
    <n v="1.73"/>
    <s v="Z-US$"/>
    <x v="113"/>
    <x v="3"/>
    <n v="1"/>
    <x v="210"/>
  </r>
  <r>
    <x v="87"/>
    <d v="2020-01-21T00:00:00"/>
    <d v="2020-01-21T00:00:00"/>
    <n v="690"/>
    <n v="1"/>
    <n v="362.6"/>
    <n v="863.33"/>
    <n v="0.81"/>
    <n v="1.92"/>
    <s v="Z-US$"/>
    <x v="113"/>
    <x v="3"/>
    <n v="1"/>
    <x v="211"/>
  </r>
  <r>
    <x v="88"/>
    <d v="2020-01-21T00:00:00"/>
    <d v="2020-01-21T00:00:00"/>
    <n v="154"/>
    <n v="2"/>
    <n v="197.76"/>
    <n v="511.6"/>
    <n v="1.97"/>
    <n v="5.12"/>
    <s v="Z-US$"/>
    <x v="25"/>
    <x v="3"/>
    <n v="1"/>
    <x v="212"/>
  </r>
  <r>
    <x v="16"/>
    <d v="2020-01-21T00:00:00"/>
    <d v="2020-01-22T00:00:00"/>
    <n v="57"/>
    <n v="1"/>
    <n v="31.71"/>
    <n v="85.18"/>
    <n v="0.86"/>
    <n v="2.2999999999999998"/>
    <s v="Z-US$"/>
    <x v="22"/>
    <x v="3"/>
    <n v="1"/>
    <x v="33"/>
  </r>
  <r>
    <x v="17"/>
    <d v="2020-01-21T00:00:00"/>
    <d v="2020-01-22T00:00:00"/>
    <n v="2"/>
    <n v="1"/>
    <n v="20.98"/>
    <n v="35.81"/>
    <n v="20.98"/>
    <n v="35.81"/>
    <s v="Z-US$"/>
    <x v="10"/>
    <x v="3"/>
    <n v="1"/>
    <x v="16"/>
  </r>
  <r>
    <x v="54"/>
    <d v="2020-01-21T00:00:00"/>
    <d v="2020-03-16T00:00:00"/>
    <n v="62"/>
    <n v="1"/>
    <n v="984.32"/>
    <n v="1780.37"/>
    <n v="24.61"/>
    <n v="44.51"/>
    <s v="Z-US$"/>
    <x v="6"/>
    <x v="3"/>
    <n v="1"/>
    <x v="213"/>
  </r>
  <r>
    <x v="32"/>
    <d v="2020-01-21T00:00:00"/>
    <d v="2020-03-16T00:00:00"/>
    <n v="62"/>
    <n v="1"/>
    <n v="1086.1300000000001"/>
    <n v="1974.78"/>
    <n v="27.15"/>
    <n v="49.37"/>
    <s v="Z-US$"/>
    <x v="6"/>
    <x v="3"/>
    <n v="1"/>
    <x v="121"/>
  </r>
  <r>
    <x v="28"/>
    <d v="2020-01-21T00:00:00"/>
    <d v="2020-03-16T00:00:00"/>
    <n v="62"/>
    <n v="1"/>
    <n v="1470.34"/>
    <n v="2558"/>
    <n v="36.76"/>
    <n v="63.95"/>
    <s v="Z-US$"/>
    <x v="6"/>
    <x v="3"/>
    <n v="1"/>
    <x v="3"/>
  </r>
  <r>
    <x v="54"/>
    <d v="2020-01-21T00:00:00"/>
    <d v="2020-03-16T00:00:00"/>
    <n v="30"/>
    <n v="1"/>
    <n v="467.55"/>
    <n v="845.68"/>
    <n v="24.61"/>
    <n v="44.51"/>
    <s v="Z-US$"/>
    <x v="114"/>
    <x v="3"/>
    <n v="1"/>
    <x v="214"/>
  </r>
  <r>
    <x v="32"/>
    <d v="2020-01-21T00:00:00"/>
    <d v="2020-03-16T00:00:00"/>
    <n v="62"/>
    <n v="1"/>
    <n v="1086.1300000000001"/>
    <n v="1974.78"/>
    <n v="27.15"/>
    <n v="49.37"/>
    <s v="Z-US$"/>
    <x v="6"/>
    <x v="3"/>
    <n v="1"/>
    <x v="121"/>
  </r>
  <r>
    <x v="28"/>
    <d v="2020-01-21T00:00:00"/>
    <d v="2020-03-16T00:00:00"/>
    <n v="62"/>
    <n v="1"/>
    <n v="1470.34"/>
    <n v="2558"/>
    <n v="36.76"/>
    <n v="63.95"/>
    <s v="Z-US$"/>
    <x v="6"/>
    <x v="3"/>
    <n v="1"/>
    <x v="3"/>
  </r>
  <r>
    <x v="89"/>
    <d v="2020-01-21T00:00:00"/>
    <d v="2020-01-21T00:00:00"/>
    <n v="43"/>
    <n v="1"/>
    <n v="119.97"/>
    <n v="250.68"/>
    <n v="4.29"/>
    <n v="8.9499999999999993"/>
    <s v="Z-US$"/>
    <x v="115"/>
    <x v="3"/>
    <n v="1"/>
    <x v="215"/>
  </r>
  <r>
    <x v="66"/>
    <d v="2020-01-21T00:00:00"/>
    <d v="2020-01-21T00:00:00"/>
    <n v="99"/>
    <n v="1"/>
    <n v="248.71"/>
    <n v="572.99"/>
    <n v="3.88"/>
    <n v="8.9499999999999993"/>
    <s v="Z-US$"/>
    <x v="24"/>
    <x v="3"/>
    <n v="1"/>
    <x v="140"/>
  </r>
  <r>
    <x v="67"/>
    <d v="2020-01-21T00:00:00"/>
    <d v="2020-01-21T00:00:00"/>
    <n v="1275"/>
    <n v="1"/>
    <n v="3032.23"/>
    <n v="5852.7"/>
    <n v="3.63"/>
    <n v="7.04"/>
    <s v="Z-US$"/>
    <x v="116"/>
    <x v="3"/>
    <n v="1"/>
    <x v="216"/>
  </r>
  <r>
    <x v="90"/>
    <d v="2020-01-21T00:00:00"/>
    <d v="2020-01-21T00:00:00"/>
    <n v="766"/>
    <n v="1"/>
    <n v="351.73"/>
    <n v="543.58000000000004"/>
    <n v="0.7"/>
    <n v="1.0900000000000001"/>
    <s v="Z-US$"/>
    <x v="3"/>
    <x v="3"/>
    <n v="1"/>
    <x v="217"/>
  </r>
  <r>
    <x v="8"/>
    <d v="2020-01-21T00:00:00"/>
    <d v="2020-01-21T00:00:00"/>
    <n v="1532"/>
    <n v="1"/>
    <n v="856.93"/>
    <n v="1790.6"/>
    <n v="0.86"/>
    <n v="1.79"/>
    <s v="Z-US$"/>
    <x v="2"/>
    <x v="3"/>
    <n v="1"/>
    <x v="164"/>
  </r>
  <r>
    <x v="16"/>
    <d v="2020-01-21T00:00:00"/>
    <d v="2020-01-21T00:00:00"/>
    <n v="4596"/>
    <n v="1"/>
    <n v="2570.79"/>
    <n v="5371.8"/>
    <n v="0.86"/>
    <n v="1.79"/>
    <s v="Z-US$"/>
    <x v="57"/>
    <x v="3"/>
    <n v="1"/>
    <x v="218"/>
  </r>
  <r>
    <x v="45"/>
    <d v="2020-01-21T00:00:00"/>
    <d v="2020-01-21T00:00:00"/>
    <n v="3064"/>
    <n v="1"/>
    <n v="1739.44"/>
    <n v="4220.7"/>
    <n v="0.87"/>
    <n v="2.11"/>
    <s v="Z-US$"/>
    <x v="0"/>
    <x v="3"/>
    <n v="1"/>
    <x v="2"/>
  </r>
  <r>
    <x v="85"/>
    <d v="2020-01-21T00:00:00"/>
    <d v="2020-01-21T00:00:00"/>
    <n v="1532"/>
    <n v="1"/>
    <n v="831.35"/>
    <n v="1406.9"/>
    <n v="0.83"/>
    <n v="1.41"/>
    <s v="Z-US$"/>
    <x v="2"/>
    <x v="3"/>
    <n v="1"/>
    <x v="219"/>
  </r>
  <r>
    <x v="6"/>
    <d v="2020-01-21T00:00:00"/>
    <d v="2020-01-21T00:00:00"/>
    <n v="2758"/>
    <n v="1"/>
    <n v="1251.94"/>
    <n v="3223.08"/>
    <n v="0.69"/>
    <n v="1.79"/>
    <s v="Z-US$"/>
    <x v="117"/>
    <x v="3"/>
    <n v="1"/>
    <x v="220"/>
  </r>
  <r>
    <x v="10"/>
    <d v="2020-01-21T00:00:00"/>
    <d v="2020-01-21T00:00:00"/>
    <n v="515"/>
    <n v="1"/>
    <n v="7472.17"/>
    <n v="10743.6"/>
    <n v="22.23"/>
    <n v="31.98"/>
    <s v="Z-US$"/>
    <x v="118"/>
    <x v="3"/>
    <n v="1"/>
    <x v="221"/>
  </r>
  <r>
    <x v="38"/>
    <d v="2020-01-21T00:00:00"/>
    <d v="2020-01-21T00:00:00"/>
    <n v="74"/>
    <n v="1"/>
    <n v="1964.54"/>
    <n v="3867.7"/>
    <n v="40.93"/>
    <n v="80.58"/>
    <s v="Z-US$"/>
    <x v="44"/>
    <x v="3"/>
    <n v="1"/>
    <x v="222"/>
  </r>
  <r>
    <x v="41"/>
    <d v="2020-01-21T00:00:00"/>
    <d v="2020-01-21T00:00:00"/>
    <n v="8"/>
    <n v="10"/>
    <n v="6.4"/>
    <n v="223.83"/>
    <n v="1.28"/>
    <n v="44.77"/>
    <s v="Z-US$"/>
    <x v="96"/>
    <x v="3"/>
    <n v="1"/>
    <x v="182"/>
  </r>
  <r>
    <x v="44"/>
    <d v="2020-01-21T00:00:00"/>
    <d v="2020-01-21T00:00:00"/>
    <n v="86"/>
    <n v="1"/>
    <n v="124.63"/>
    <n v="0"/>
    <n v="2.23"/>
    <n v="0"/>
    <s v="Z-US$"/>
    <x v="87"/>
    <x v="3"/>
    <n v="1"/>
    <x v="86"/>
  </r>
  <r>
    <x v="16"/>
    <d v="2020-01-21T00:00:00"/>
    <d v="2020-01-22T00:00:00"/>
    <n v="178"/>
    <n v="1"/>
    <n v="99.4"/>
    <n v="267.06"/>
    <n v="0.86"/>
    <n v="2.2999999999999998"/>
    <s v="Z-US$"/>
    <x v="42"/>
    <x v="3"/>
    <n v="1"/>
    <x v="66"/>
  </r>
  <r>
    <x v="17"/>
    <d v="2020-01-21T00:00:00"/>
    <d v="2020-01-22T00:00:00"/>
    <n v="4"/>
    <n v="1"/>
    <n v="41.95"/>
    <n v="71.62"/>
    <n v="20.98"/>
    <n v="35.81"/>
    <s v="Z-US$"/>
    <x v="16"/>
    <x v="3"/>
    <n v="1"/>
    <x v="29"/>
  </r>
  <r>
    <x v="16"/>
    <d v="2020-01-21T00:00:00"/>
    <d v="2020-01-22T00:00:00"/>
    <n v="74"/>
    <n v="1"/>
    <n v="41.13"/>
    <n v="110.51"/>
    <n v="0.86"/>
    <n v="2.2999999999999998"/>
    <s v="Z-US$"/>
    <x v="44"/>
    <x v="3"/>
    <n v="1"/>
    <x v="68"/>
  </r>
  <r>
    <x v="17"/>
    <d v="2020-01-21T00:00:00"/>
    <d v="2020-01-22T00:00:00"/>
    <n v="2"/>
    <n v="1"/>
    <n v="20.98"/>
    <n v="35.81"/>
    <n v="20.98"/>
    <n v="35.81"/>
    <s v="Z-US$"/>
    <x v="10"/>
    <x v="3"/>
    <n v="1"/>
    <x v="16"/>
  </r>
  <r>
    <x v="17"/>
    <d v="2020-01-22T00:00:00"/>
    <d v="2020-01-23T00:00:00"/>
    <n v="4"/>
    <n v="1"/>
    <n v="41.95"/>
    <n v="69.069999999999993"/>
    <n v="20.98"/>
    <n v="34.53"/>
    <s v="Z-US$"/>
    <x v="16"/>
    <x v="3"/>
    <n v="1"/>
    <x v="24"/>
  </r>
  <r>
    <x v="20"/>
    <d v="2020-01-22T00:00:00"/>
    <d v="2020-01-22T00:00:00"/>
    <n v="9192"/>
    <n v="1"/>
    <n v="7895.01"/>
    <n v="12508.62"/>
    <n v="1.31"/>
    <n v="2.09"/>
    <s v="Z-US$"/>
    <x v="20"/>
    <x v="3"/>
    <n v="1"/>
    <x v="223"/>
  </r>
  <r>
    <x v="7"/>
    <d v="2020-01-22T00:00:00"/>
    <d v="2020-01-22T00:00:00"/>
    <n v="1532"/>
    <n v="1"/>
    <n v="856.93"/>
    <n v="2046.4"/>
    <n v="0.86"/>
    <n v="2.0499999999999998"/>
    <s v="Z-US$"/>
    <x v="2"/>
    <x v="3"/>
    <n v="1"/>
    <x v="224"/>
  </r>
  <r>
    <x v="10"/>
    <d v="2020-01-22T00:00:00"/>
    <d v="2020-01-22T00:00:00"/>
    <n v="148"/>
    <n v="1"/>
    <n v="2134.91"/>
    <n v="2701.25"/>
    <n v="22.23"/>
    <n v="28.14"/>
    <s v="Z-US$"/>
    <x v="5"/>
    <x v="3"/>
    <n v="1"/>
    <x v="225"/>
  </r>
  <r>
    <x v="29"/>
    <d v="2020-01-22T00:00:00"/>
    <d v="2020-01-22T00:00:00"/>
    <n v="37"/>
    <n v="1"/>
    <n v="1375.8"/>
    <n v="2087.33"/>
    <n v="57.33"/>
    <n v="86.97"/>
    <s v="Z-US$"/>
    <x v="54"/>
    <x v="3"/>
    <n v="1"/>
    <x v="226"/>
  </r>
  <r>
    <x v="53"/>
    <d v="2020-01-22T00:00:00"/>
    <d v="2020-02-05T00:00:00"/>
    <n v="7"/>
    <n v="1"/>
    <n v="49.83"/>
    <n v="94.13"/>
    <n v="12.46"/>
    <n v="23.53"/>
    <s v="Z-US$"/>
    <x v="48"/>
    <x v="3"/>
    <n v="1"/>
    <x v="227"/>
  </r>
  <r>
    <x v="91"/>
    <d v="2020-01-22T00:00:00"/>
    <d v="2020-02-05T00:00:00"/>
    <n v="10"/>
    <n v="1"/>
    <n v="105.36"/>
    <n v="194.15"/>
    <n v="17.559999999999999"/>
    <n v="32.36"/>
    <s v="Z-US$"/>
    <x v="47"/>
    <x v="3"/>
    <n v="1"/>
    <x v="205"/>
  </r>
  <r>
    <x v="92"/>
    <d v="2020-01-22T00:00:00"/>
    <d v="2020-02-05T00:00:00"/>
    <n v="4"/>
    <n v="1"/>
    <n v="15.91"/>
    <n v="37.35"/>
    <n v="7.96"/>
    <n v="18.670000000000002"/>
    <s v="Z-US$"/>
    <x v="16"/>
    <x v="3"/>
    <n v="1"/>
    <x v="228"/>
  </r>
  <r>
    <x v="37"/>
    <d v="2020-01-22T00:00:00"/>
    <d v="2020-01-22T00:00:00"/>
    <n v="2"/>
    <n v="1"/>
    <n v="22.64"/>
    <n v="44.13"/>
    <n v="22.64"/>
    <n v="44.13"/>
    <s v="Z-US$"/>
    <x v="10"/>
    <x v="3"/>
    <n v="1"/>
    <x v="69"/>
  </r>
  <r>
    <x v="8"/>
    <d v="2020-01-22T00:00:00"/>
    <d v="2020-01-22T00:00:00"/>
    <n v="613"/>
    <n v="1"/>
    <n v="342.77"/>
    <n v="716.24"/>
    <n v="0.86"/>
    <n v="1.79"/>
    <s v="Z-US$"/>
    <x v="98"/>
    <x v="3"/>
    <n v="1"/>
    <x v="17"/>
  </r>
  <r>
    <x v="71"/>
    <d v="2020-01-22T00:00:00"/>
    <d v="2020-01-22T00:00:00"/>
    <n v="307"/>
    <n v="1"/>
    <n v="264.75"/>
    <n v="601.13"/>
    <n v="1.32"/>
    <n v="3.01"/>
    <s v="Z-US$"/>
    <x v="11"/>
    <x v="3"/>
    <n v="1"/>
    <x v="229"/>
  </r>
  <r>
    <x v="17"/>
    <d v="2020-01-22T00:00:00"/>
    <d v="2020-01-22T00:00:00"/>
    <n v="123"/>
    <n v="1"/>
    <n v="1678.05"/>
    <n v="2762.64"/>
    <n v="20.98"/>
    <n v="34.53"/>
    <s v="Z-US$"/>
    <x v="60"/>
    <x v="3"/>
    <n v="1"/>
    <x v="230"/>
  </r>
  <r>
    <x v="23"/>
    <d v="2020-01-16T00:00:00"/>
    <d v="2020-01-16T00:00:00"/>
    <n v="613"/>
    <n v="1"/>
    <n v="342.77"/>
    <n v="818.56"/>
    <n v="0.86"/>
    <n v="2.0499999999999998"/>
    <s v="Z-US$"/>
    <x v="98"/>
    <x v="2"/>
    <n v="1"/>
    <x v="52"/>
  </r>
  <r>
    <x v="10"/>
    <d v="2020-01-16T00:00:00"/>
    <d v="2020-01-16T00:00:00"/>
    <n v="13"/>
    <n v="1"/>
    <n v="177.91"/>
    <n v="245.57"/>
    <n v="22.23"/>
    <n v="30.7"/>
    <s v="Z-US$"/>
    <x v="76"/>
    <x v="2"/>
    <n v="1"/>
    <x v="231"/>
  </r>
  <r>
    <x v="93"/>
    <d v="2020-01-22T00:00:00"/>
    <d v="2020-01-22T00:00:00"/>
    <n v="307"/>
    <n v="1"/>
    <n v="140.69"/>
    <n v="266.02999999999997"/>
    <n v="0.7"/>
    <n v="1.33"/>
    <s v="Z-US$"/>
    <x v="11"/>
    <x v="3"/>
    <n v="1"/>
    <x v="232"/>
  </r>
  <r>
    <x v="35"/>
    <d v="2020-01-22T00:00:00"/>
    <d v="2020-02-06T00:00:00"/>
    <n v="46"/>
    <n v="1"/>
    <n v="1102.75"/>
    <n v="1876.29"/>
    <n v="36.76"/>
    <n v="62.54"/>
    <s v="Z-US$"/>
    <x v="74"/>
    <x v="3"/>
    <n v="1"/>
    <x v="153"/>
  </r>
  <r>
    <x v="15"/>
    <d v="2020-01-22T00:00:00"/>
    <d v="2020-02-06T00:00:00"/>
    <n v="46"/>
    <n v="1"/>
    <n v="958.87"/>
    <n v="1634.56"/>
    <n v="31.96"/>
    <n v="54.49"/>
    <s v="Z-US$"/>
    <x v="74"/>
    <x v="3"/>
    <n v="1"/>
    <x v="154"/>
  </r>
  <r>
    <x v="12"/>
    <d v="2020-01-22T00:00:00"/>
    <d v="2020-02-06T00:00:00"/>
    <n v="46"/>
    <n v="1"/>
    <n v="670.71"/>
    <n v="1231.68"/>
    <n v="22.36"/>
    <n v="41.06"/>
    <s v="Z-US$"/>
    <x v="74"/>
    <x v="3"/>
    <n v="1"/>
    <x v="156"/>
  </r>
  <r>
    <x v="28"/>
    <d v="2020-01-22T00:00:00"/>
    <d v="2020-02-06T00:00:00"/>
    <n v="92"/>
    <n v="1"/>
    <n v="2205.5100000000002"/>
    <n v="3752.59"/>
    <n v="36.76"/>
    <n v="62.54"/>
    <s v="Z-US$"/>
    <x v="34"/>
    <x v="3"/>
    <n v="1"/>
    <x v="53"/>
  </r>
  <r>
    <x v="94"/>
    <d v="2020-01-22T00:00:00"/>
    <d v="2020-02-06T00:00:00"/>
    <n v="46"/>
    <n v="1"/>
    <n v="958.87"/>
    <n v="1634.56"/>
    <n v="31.96"/>
    <n v="54.49"/>
    <s v="Z-US$"/>
    <x v="74"/>
    <x v="3"/>
    <n v="1"/>
    <x v="154"/>
  </r>
  <r>
    <x v="32"/>
    <d v="2020-01-22T00:00:00"/>
    <d v="2020-02-06T00:00:00"/>
    <n v="92"/>
    <n v="1"/>
    <n v="1629.19"/>
    <n v="2816.36"/>
    <n v="27.15"/>
    <n v="46.94"/>
    <s v="Z-US$"/>
    <x v="34"/>
    <x v="3"/>
    <n v="1"/>
    <x v="233"/>
  </r>
  <r>
    <x v="95"/>
    <d v="2020-01-22T00:00:00"/>
    <d v="2020-02-06T00:00:00"/>
    <n v="46"/>
    <n v="1"/>
    <n v="670.71"/>
    <n v="1231.68"/>
    <n v="22.36"/>
    <n v="41.06"/>
    <s v="Z-US$"/>
    <x v="74"/>
    <x v="3"/>
    <n v="1"/>
    <x v="156"/>
  </r>
  <r>
    <x v="96"/>
    <d v="2020-01-22T00:00:00"/>
    <d v="2020-02-06T00:00:00"/>
    <n v="62"/>
    <n v="1"/>
    <n v="1185.53"/>
    <n v="905.53"/>
    <n v="29.63"/>
    <n v="22.64"/>
    <s v="Z-US$"/>
    <x v="6"/>
    <x v="3"/>
    <n v="1"/>
    <x v="133"/>
  </r>
  <r>
    <x v="56"/>
    <d v="2020-01-22T00:00:00"/>
    <d v="2020-02-06T00:00:00"/>
    <n v="31"/>
    <n v="1"/>
    <n v="927.28"/>
    <n v="1547.59"/>
    <n v="46.36"/>
    <n v="77.38"/>
    <s v="Z-US$"/>
    <x v="7"/>
    <x v="3"/>
    <n v="1"/>
    <x v="234"/>
  </r>
  <r>
    <x v="29"/>
    <d v="2020-01-22T00:00:00"/>
    <d v="2020-02-10T00:00:00"/>
    <n v="295"/>
    <n v="1"/>
    <n v="11006.36"/>
    <n v="17189.759999999998"/>
    <n v="57.33"/>
    <n v="89.53"/>
    <s v="Z-US$"/>
    <x v="70"/>
    <x v="3"/>
    <n v="1"/>
    <x v="115"/>
  </r>
  <r>
    <x v="29"/>
    <d v="2020-01-22T00:00:00"/>
    <d v="2020-03-09T00:00:00"/>
    <n v="295"/>
    <n v="1"/>
    <n v="11006.36"/>
    <n v="17189.759999999998"/>
    <n v="57.33"/>
    <n v="89.53"/>
    <s v="Z-US$"/>
    <x v="70"/>
    <x v="3"/>
    <n v="1"/>
    <x v="115"/>
  </r>
  <r>
    <x v="29"/>
    <d v="2020-01-22T00:00:00"/>
    <d v="2020-04-06T00:00:00"/>
    <n v="295"/>
    <n v="1"/>
    <n v="11006.36"/>
    <n v="17189.759999999998"/>
    <n v="57.33"/>
    <n v="89.53"/>
    <s v="Z-US$"/>
    <x v="70"/>
    <x v="3"/>
    <n v="1"/>
    <x v="115"/>
  </r>
  <r>
    <x v="29"/>
    <d v="2020-01-22T00:00:00"/>
    <d v="2020-05-08T00:00:00"/>
    <n v="295"/>
    <n v="1"/>
    <n v="11006.36"/>
    <n v="17189.759999999998"/>
    <n v="57.33"/>
    <n v="89.53"/>
    <s v="Z-US$"/>
    <x v="70"/>
    <x v="3"/>
    <n v="1"/>
    <x v="115"/>
  </r>
  <r>
    <x v="29"/>
    <d v="2020-01-22T00:00:00"/>
    <d v="2020-06-05T00:00:00"/>
    <n v="295"/>
    <n v="1"/>
    <n v="11006.36"/>
    <n v="17189.759999999998"/>
    <n v="57.33"/>
    <n v="89.53"/>
    <s v="Z-US$"/>
    <x v="70"/>
    <x v="3"/>
    <n v="1"/>
    <x v="115"/>
  </r>
  <r>
    <x v="2"/>
    <d v="2020-01-22T00:00:00"/>
    <d v="2020-01-23T00:00:00"/>
    <n v="123"/>
    <n v="1"/>
    <n v="106.4"/>
    <n v="168.83"/>
    <n v="1.32"/>
    <n v="2.11"/>
    <s v="Z-US$"/>
    <x v="60"/>
    <x v="3"/>
    <n v="1"/>
    <x v="92"/>
  </r>
  <r>
    <x v="10"/>
    <d v="2020-01-22T00:00:00"/>
    <d v="2020-01-23T00:00:00"/>
    <n v="4"/>
    <n v="1"/>
    <n v="44.48"/>
    <n v="66.510000000000005"/>
    <n v="22.23"/>
    <n v="33.25"/>
    <s v="Z-US$"/>
    <x v="16"/>
    <x v="3"/>
    <n v="1"/>
    <x v="196"/>
  </r>
  <r>
    <x v="2"/>
    <d v="2020-01-22T00:00:00"/>
    <d v="2020-01-23T00:00:00"/>
    <n v="62"/>
    <n v="1"/>
    <n v="53.21"/>
    <n v="107.44"/>
    <n v="1.32"/>
    <n v="2.69"/>
    <s v="Z-US$"/>
    <x v="6"/>
    <x v="3"/>
    <n v="1"/>
    <x v="59"/>
  </r>
  <r>
    <x v="10"/>
    <d v="2020-01-22T00:00:00"/>
    <d v="2020-01-23T00:00:00"/>
    <n v="2"/>
    <n v="1"/>
    <n v="22.24"/>
    <n v="35.81"/>
    <n v="22.23"/>
    <n v="35.81"/>
    <s v="Z-US$"/>
    <x v="10"/>
    <x v="3"/>
    <n v="1"/>
    <x v="16"/>
  </r>
  <r>
    <x v="2"/>
    <d v="2020-01-22T00:00:00"/>
    <d v="2020-01-23T00:00:00"/>
    <n v="51"/>
    <n v="2"/>
    <n v="87.78"/>
    <n v="177.27"/>
    <n v="2.65"/>
    <n v="5.37"/>
    <s v="Z-US$"/>
    <x v="85"/>
    <x v="3"/>
    <n v="1"/>
    <x v="235"/>
  </r>
  <r>
    <x v="71"/>
    <d v="2020-01-22T00:00:00"/>
    <d v="2020-01-23T00:00:00"/>
    <n v="50"/>
    <n v="2"/>
    <n v="84.72"/>
    <n v="204.64"/>
    <n v="2.65"/>
    <n v="6.4"/>
    <s v="Z-US$"/>
    <x v="69"/>
    <x v="3"/>
    <n v="1"/>
    <x v="236"/>
  </r>
  <r>
    <x v="10"/>
    <d v="2020-01-22T00:00:00"/>
    <d v="2020-01-23T00:00:00"/>
    <n v="4"/>
    <n v="1"/>
    <n v="44.48"/>
    <n v="71.62"/>
    <n v="22.23"/>
    <n v="35.81"/>
    <s v="Z-US$"/>
    <x v="16"/>
    <x v="3"/>
    <n v="1"/>
    <x v="29"/>
  </r>
  <r>
    <x v="2"/>
    <d v="2020-01-22T00:00:00"/>
    <d v="2020-01-23T00:00:00"/>
    <n v="368"/>
    <n v="1"/>
    <n v="319.20999999999998"/>
    <n v="506.48"/>
    <n v="1.32"/>
    <n v="2.11"/>
    <s v="Z-US$"/>
    <x v="26"/>
    <x v="3"/>
    <n v="1"/>
    <x v="237"/>
  </r>
  <r>
    <x v="10"/>
    <d v="2020-01-22T00:00:00"/>
    <d v="2020-01-23T00:00:00"/>
    <n v="7"/>
    <n v="1"/>
    <n v="88.95"/>
    <n v="133.02000000000001"/>
    <n v="22.23"/>
    <n v="33.25"/>
    <s v="Z-US$"/>
    <x v="48"/>
    <x v="3"/>
    <n v="1"/>
    <x v="185"/>
  </r>
  <r>
    <x v="97"/>
    <d v="2020-01-23T00:00:00"/>
    <d v="2020-01-23T00:00:00"/>
    <n v="7"/>
    <n v="500"/>
    <n v="3.94"/>
    <n v="3837"/>
    <n v="0.99"/>
    <n v="959.25"/>
    <s v="Z-US$"/>
    <x v="119"/>
    <x v="3"/>
    <n v="1"/>
    <x v="99"/>
  </r>
  <r>
    <x v="2"/>
    <d v="2020-01-23T00:00:00"/>
    <d v="2020-01-23T00:00:00"/>
    <n v="2298"/>
    <n v="2"/>
    <n v="3990.1"/>
    <n v="7290.3"/>
    <n v="2.65"/>
    <n v="4.8600000000000003"/>
    <s v="Z-US$"/>
    <x v="57"/>
    <x v="3"/>
    <n v="1"/>
    <x v="152"/>
  </r>
  <r>
    <x v="11"/>
    <d v="2020-01-23T00:00:00"/>
    <d v="2020-01-24T00:00:00"/>
    <n v="62"/>
    <n v="1"/>
    <n v="583.22"/>
    <n v="972.04"/>
    <n v="14.58"/>
    <n v="24.3"/>
    <s v="Z-US$"/>
    <x v="6"/>
    <x v="3"/>
    <n v="1"/>
    <x v="9"/>
  </r>
  <r>
    <x v="46"/>
    <d v="2020-01-23T00:00:00"/>
    <d v="2020-01-24T00:00:00"/>
    <n v="62"/>
    <n v="1"/>
    <n v="639.5"/>
    <n v="1125.52"/>
    <n v="15.99"/>
    <n v="28.14"/>
    <s v="Z-US$"/>
    <x v="6"/>
    <x v="3"/>
    <n v="1"/>
    <x v="238"/>
  </r>
  <r>
    <x v="10"/>
    <d v="2020-01-23T00:00:00"/>
    <d v="2020-01-24T00:00:00"/>
    <n v="221"/>
    <n v="1"/>
    <n v="3202.36"/>
    <n v="4420.22"/>
    <n v="22.23"/>
    <n v="30.7"/>
    <s v="Z-US$"/>
    <x v="37"/>
    <x v="3"/>
    <n v="1"/>
    <x v="239"/>
  </r>
  <r>
    <x v="9"/>
    <d v="2020-01-23T00:00:00"/>
    <d v="2020-05-29T00:00:00"/>
    <n v="74"/>
    <n v="1"/>
    <n v="1369.04"/>
    <n v="1964.54"/>
    <n v="28.52"/>
    <n v="40.93"/>
    <s v="Z-US$"/>
    <x v="44"/>
    <x v="3"/>
    <n v="1"/>
    <x v="240"/>
  </r>
  <r>
    <x v="29"/>
    <d v="2020-01-23T00:00:00"/>
    <d v="2020-01-24T00:00:00"/>
    <n v="37"/>
    <n v="1"/>
    <n v="1375.8"/>
    <n v="2148.7199999999998"/>
    <n v="57.33"/>
    <n v="89.53"/>
    <s v="Z-US$"/>
    <x v="54"/>
    <x v="3"/>
    <n v="1"/>
    <x v="183"/>
  </r>
  <r>
    <x v="4"/>
    <d v="2020-01-23T00:00:00"/>
    <d v="2020-01-24T00:00:00"/>
    <n v="766"/>
    <n v="2"/>
    <n v="1304.58"/>
    <n v="2558"/>
    <n v="2.61"/>
    <n v="5.12"/>
    <s v="Z-US$"/>
    <x v="2"/>
    <x v="3"/>
    <n v="1"/>
    <x v="3"/>
  </r>
  <r>
    <x v="6"/>
    <d v="2020-01-23T00:00:00"/>
    <d v="2020-01-24T00:00:00"/>
    <n v="766"/>
    <n v="2"/>
    <n v="695.52"/>
    <n v="1982.45"/>
    <n v="1.38"/>
    <n v="3.97"/>
    <s v="Z-US$"/>
    <x v="2"/>
    <x v="3"/>
    <n v="1"/>
    <x v="4"/>
  </r>
  <r>
    <x v="7"/>
    <d v="2020-01-23T00:00:00"/>
    <d v="2020-01-24T00:00:00"/>
    <n v="1532"/>
    <n v="1"/>
    <n v="856.93"/>
    <n v="2110.35"/>
    <n v="0.86"/>
    <n v="2.11"/>
    <s v="Z-US$"/>
    <x v="2"/>
    <x v="3"/>
    <n v="1"/>
    <x v="241"/>
  </r>
  <r>
    <x v="16"/>
    <d v="2020-01-23T00:00:00"/>
    <d v="2020-01-24T00:00:00"/>
    <n v="766"/>
    <n v="1"/>
    <n v="428.47"/>
    <n v="895.3"/>
    <n v="0.86"/>
    <n v="1.79"/>
    <s v="Z-US$"/>
    <x v="3"/>
    <x v="3"/>
    <n v="1"/>
    <x v="6"/>
  </r>
  <r>
    <x v="2"/>
    <d v="2020-01-23T00:00:00"/>
    <d v="2020-01-24T00:00:00"/>
    <n v="1532"/>
    <n v="2"/>
    <n v="2660.06"/>
    <n v="4220.7"/>
    <n v="2.65"/>
    <n v="4.22"/>
    <s v="Z-US$"/>
    <x v="0"/>
    <x v="3"/>
    <n v="1"/>
    <x v="2"/>
  </r>
  <r>
    <x v="5"/>
    <d v="2020-01-23T00:00:00"/>
    <d v="2020-01-24T00:00:00"/>
    <n v="766"/>
    <n v="2"/>
    <n v="1296.6500000000001"/>
    <n v="2110.35"/>
    <n v="2.58"/>
    <n v="4.22"/>
    <s v="Z-US$"/>
    <x v="2"/>
    <x v="3"/>
    <n v="1"/>
    <x v="241"/>
  </r>
  <r>
    <x v="98"/>
    <d v="2020-01-23T00:00:00"/>
    <d v="2020-01-24T00:00:00"/>
    <n v="766"/>
    <n v="2"/>
    <n v="1296.6500000000001"/>
    <n v="2110.35"/>
    <n v="2.58"/>
    <n v="4.22"/>
    <s v="Z-US$"/>
    <x v="2"/>
    <x v="3"/>
    <n v="1"/>
    <x v="241"/>
  </r>
  <r>
    <x v="8"/>
    <d v="2020-01-23T00:00:00"/>
    <d v="2020-01-24T00:00:00"/>
    <n v="766"/>
    <n v="1"/>
    <n v="428.47"/>
    <n v="895.3"/>
    <n v="0.86"/>
    <n v="1.79"/>
    <s v="Z-US$"/>
    <x v="3"/>
    <x v="3"/>
    <n v="1"/>
    <x v="6"/>
  </r>
  <r>
    <x v="99"/>
    <d v="2020-01-23T00:00:00"/>
    <d v="2020-01-24T00:00:00"/>
    <n v="766"/>
    <n v="1"/>
    <n v="0"/>
    <n v="639.5"/>
    <n v="0"/>
    <n v="1.28"/>
    <s v="Z-US$"/>
    <x v="3"/>
    <x v="3"/>
    <n v="1"/>
    <x v="47"/>
  </r>
  <r>
    <x v="63"/>
    <d v="2020-01-23T00:00:00"/>
    <d v="2020-02-07T00:00:00"/>
    <n v="62"/>
    <n v="1"/>
    <n v="702.43"/>
    <n v="1294.3499999999999"/>
    <n v="17.559999999999999"/>
    <n v="32.36"/>
    <s v="Z-US$"/>
    <x v="6"/>
    <x v="3"/>
    <n v="1"/>
    <x v="242"/>
  </r>
  <r>
    <x v="12"/>
    <d v="2020-01-23T00:00:00"/>
    <d v="2020-02-07T00:00:00"/>
    <n v="16"/>
    <n v="1"/>
    <n v="223.57"/>
    <n v="410.56"/>
    <n v="22.36"/>
    <n v="41.06"/>
    <s v="Z-US$"/>
    <x v="32"/>
    <x v="3"/>
    <n v="1"/>
    <x v="243"/>
  </r>
  <r>
    <x v="64"/>
    <d v="2020-01-23T00:00:00"/>
    <d v="2020-02-07T00:00:00"/>
    <n v="46"/>
    <n v="1"/>
    <n v="738.24"/>
    <n v="1250.8599999999999"/>
    <n v="24.61"/>
    <n v="41.7"/>
    <s v="Z-US$"/>
    <x v="74"/>
    <x v="3"/>
    <n v="1"/>
    <x v="147"/>
  </r>
  <r>
    <x v="13"/>
    <d v="2020-01-23T00:00:00"/>
    <d v="2020-02-07T00:00:00"/>
    <n v="31"/>
    <n v="1"/>
    <n v="419.77"/>
    <n v="657.41"/>
    <n v="20.99"/>
    <n v="32.869999999999997"/>
    <s v="Z-US$"/>
    <x v="7"/>
    <x v="3"/>
    <n v="1"/>
    <x v="11"/>
  </r>
  <r>
    <x v="14"/>
    <d v="2020-01-23T00:00:00"/>
    <d v="2020-02-07T00:00:00"/>
    <n v="31"/>
    <n v="1"/>
    <n v="602.66999999999996"/>
    <n v="959.25"/>
    <n v="30.13"/>
    <n v="47.96"/>
    <s v="Z-US$"/>
    <x v="7"/>
    <x v="3"/>
    <n v="1"/>
    <x v="12"/>
  </r>
  <r>
    <x v="100"/>
    <d v="2020-01-23T00:00:00"/>
    <d v="2020-02-07T00:00:00"/>
    <n v="16"/>
    <n v="1"/>
    <n v="416.83"/>
    <n v="635.66"/>
    <n v="41.68"/>
    <n v="63.57"/>
    <s v="Z-US$"/>
    <x v="32"/>
    <x v="3"/>
    <n v="1"/>
    <x v="244"/>
  </r>
  <r>
    <x v="3"/>
    <d v="2020-01-23T00:00:00"/>
    <d v="2020-01-23T00:00:00"/>
    <n v="8"/>
    <n v="40"/>
    <n v="267.29000000000002"/>
    <n v="639.5"/>
    <n v="53.45"/>
    <n v="127.9"/>
    <s v="Z-US$"/>
    <x v="89"/>
    <x v="3"/>
    <n v="1"/>
    <x v="47"/>
  </r>
  <r>
    <x v="17"/>
    <d v="2020-01-23T00:00:00"/>
    <d v="2020-01-23T00:00:00"/>
    <n v="4"/>
    <n v="1"/>
    <n v="41.95"/>
    <n v="69.069999999999993"/>
    <n v="20.98"/>
    <n v="34.53"/>
    <s v="Z-US$"/>
    <x v="16"/>
    <x v="3"/>
    <n v="1"/>
    <x v="24"/>
  </r>
  <r>
    <x v="16"/>
    <d v="2020-01-23T00:00:00"/>
    <d v="2020-01-24T00:00:00"/>
    <n v="65"/>
    <n v="1"/>
    <n v="35.99"/>
    <n v="96.69"/>
    <n v="0.86"/>
    <n v="2.2999999999999998"/>
    <s v="Z-US$"/>
    <x v="78"/>
    <x v="3"/>
    <n v="1"/>
    <x v="138"/>
  </r>
  <r>
    <x v="10"/>
    <d v="2020-01-23T00:00:00"/>
    <d v="2020-01-24T00:00:00"/>
    <n v="2"/>
    <n v="1"/>
    <n v="22.24"/>
    <n v="35.81"/>
    <n v="22.23"/>
    <n v="35.81"/>
    <s v="Z-US$"/>
    <x v="10"/>
    <x v="3"/>
    <n v="1"/>
    <x v="16"/>
  </r>
  <r>
    <x v="16"/>
    <d v="2020-01-23T00:00:00"/>
    <d v="2020-01-24T00:00:00"/>
    <n v="69"/>
    <n v="1"/>
    <n v="38.56"/>
    <n v="103.6"/>
    <n v="0.86"/>
    <n v="2.2999999999999998"/>
    <s v="Z-US$"/>
    <x v="75"/>
    <x v="3"/>
    <n v="1"/>
    <x v="245"/>
  </r>
  <r>
    <x v="10"/>
    <d v="2020-01-23T00:00:00"/>
    <d v="2020-01-24T00:00:00"/>
    <n v="2"/>
    <n v="1"/>
    <n v="22.24"/>
    <n v="35.81"/>
    <n v="22.23"/>
    <n v="35.81"/>
    <s v="Z-US$"/>
    <x v="10"/>
    <x v="3"/>
    <n v="1"/>
    <x v="16"/>
  </r>
  <r>
    <x v="29"/>
    <d v="2020-01-24T00:00:00"/>
    <d v="2020-01-24T00:00:00"/>
    <n v="17"/>
    <n v="1"/>
    <n v="630.57000000000005"/>
    <n v="1107.93"/>
    <n v="57.33"/>
    <n v="100.72"/>
    <s v="Z-US$"/>
    <x v="120"/>
    <x v="3"/>
    <n v="1"/>
    <x v="246"/>
  </r>
  <r>
    <x v="16"/>
    <d v="2020-01-24T00:00:00"/>
    <d v="2020-01-27T00:00:00"/>
    <n v="259"/>
    <n v="1"/>
    <n v="144.82"/>
    <n v="389.07"/>
    <n v="0.86"/>
    <n v="2.2999999999999998"/>
    <s v="Z-US$"/>
    <x v="121"/>
    <x v="3"/>
    <n v="1"/>
    <x v="247"/>
  </r>
  <r>
    <x v="101"/>
    <d v="2020-01-24T00:00:00"/>
    <d v="2020-01-27T00:00:00"/>
    <n v="279"/>
    <n v="1"/>
    <n v="208.34"/>
    <n v="581.95000000000005"/>
    <n v="1.1399999999999999"/>
    <n v="3.2"/>
    <s v="Z-US$"/>
    <x v="122"/>
    <x v="3"/>
    <n v="1"/>
    <x v="248"/>
  </r>
  <r>
    <x v="10"/>
    <d v="2020-01-24T00:00:00"/>
    <d v="2020-01-27T00:00:00"/>
    <n v="2"/>
    <n v="1"/>
    <n v="22.24"/>
    <n v="35.81"/>
    <n v="22.23"/>
    <n v="35.81"/>
    <s v="Z-US$"/>
    <x v="10"/>
    <x v="3"/>
    <n v="1"/>
    <x v="16"/>
  </r>
  <r>
    <x v="29"/>
    <d v="2020-01-24T00:00:00"/>
    <d v="2020-01-27T00:00:00"/>
    <n v="4"/>
    <n v="1"/>
    <n v="114.65"/>
    <n v="209.76"/>
    <n v="57.33"/>
    <n v="104.88"/>
    <s v="Z-US$"/>
    <x v="16"/>
    <x v="3"/>
    <n v="1"/>
    <x v="75"/>
  </r>
  <r>
    <x v="2"/>
    <d v="2020-01-24T00:00:00"/>
    <d v="2020-01-27T00:00:00"/>
    <n v="368"/>
    <n v="1"/>
    <n v="319.20999999999998"/>
    <n v="506.48"/>
    <n v="1.32"/>
    <n v="2.11"/>
    <s v="Z-US$"/>
    <x v="26"/>
    <x v="3"/>
    <n v="1"/>
    <x v="237"/>
  </r>
  <r>
    <x v="10"/>
    <d v="2020-01-24T00:00:00"/>
    <d v="2020-01-27T00:00:00"/>
    <n v="7"/>
    <n v="1"/>
    <n v="88.95"/>
    <n v="133.02000000000001"/>
    <n v="22.23"/>
    <n v="33.25"/>
    <s v="Z-US$"/>
    <x v="48"/>
    <x v="3"/>
    <n v="1"/>
    <x v="185"/>
  </r>
  <r>
    <x v="102"/>
    <d v="2020-01-24T00:00:00"/>
    <d v="2020-01-24T00:00:00"/>
    <n v="16"/>
    <n v="150"/>
    <n v="1247.03"/>
    <n v="2110.35"/>
    <n v="124.7"/>
    <n v="211.04"/>
    <s v="Z-US$"/>
    <x v="123"/>
    <x v="3"/>
    <n v="1"/>
    <x v="241"/>
  </r>
  <r>
    <x v="102"/>
    <d v="2020-01-24T00:00:00"/>
    <d v="2020-01-24T00:00:00"/>
    <n v="16"/>
    <n v="150"/>
    <n v="1247.03"/>
    <n v="2110.35"/>
    <n v="124.7"/>
    <n v="211.04"/>
    <s v="Z-US$"/>
    <x v="123"/>
    <x v="3"/>
    <n v="1"/>
    <x v="241"/>
  </r>
  <r>
    <x v="23"/>
    <d v="2020-01-24T00:00:00"/>
    <d v="2020-01-24T00:00:00"/>
    <n v="307"/>
    <n v="1"/>
    <n v="171.39"/>
    <n v="409.28"/>
    <n v="0.86"/>
    <n v="2.0499999999999998"/>
    <s v="Z-US$"/>
    <x v="11"/>
    <x v="3"/>
    <n v="1"/>
    <x v="188"/>
  </r>
  <r>
    <x v="10"/>
    <d v="2020-01-24T00:00:00"/>
    <d v="2020-01-24T00:00:00"/>
    <n v="8"/>
    <n v="1"/>
    <n v="111.2"/>
    <n v="153.47999999999999"/>
    <n v="22.23"/>
    <n v="30.7"/>
    <s v="Z-US$"/>
    <x v="100"/>
    <x v="3"/>
    <n v="1"/>
    <x v="85"/>
  </r>
  <r>
    <x v="103"/>
    <d v="2020-01-24T00:00:00"/>
    <d v="2020-01-24T00:00:00"/>
    <n v="307"/>
    <n v="1"/>
    <n v="140.69"/>
    <n v="230.22"/>
    <n v="0.7"/>
    <n v="1.1499999999999999"/>
    <s v="Z-US$"/>
    <x v="11"/>
    <x v="3"/>
    <n v="1"/>
    <x v="78"/>
  </r>
  <r>
    <x v="18"/>
    <d v="2020-01-24T00:00:00"/>
    <d v="2020-01-27T00:00:00"/>
    <n v="766"/>
    <n v="2"/>
    <n v="1675.49"/>
    <n v="3581.2"/>
    <n v="3.35"/>
    <n v="7.16"/>
    <s v="Z-US$"/>
    <x v="2"/>
    <x v="3"/>
    <n v="1"/>
    <x v="40"/>
  </r>
  <r>
    <x v="16"/>
    <d v="2020-01-24T00:00:00"/>
    <d v="2020-01-27T00:00:00"/>
    <n v="203"/>
    <n v="1"/>
    <n v="113.12"/>
    <n v="303.89"/>
    <n v="0.86"/>
    <n v="2.2999999999999998"/>
    <s v="Z-US$"/>
    <x v="108"/>
    <x v="3"/>
    <n v="1"/>
    <x v="249"/>
  </r>
  <r>
    <x v="10"/>
    <d v="2020-01-24T00:00:00"/>
    <d v="2020-01-27T00:00:00"/>
    <n v="4"/>
    <n v="1"/>
    <n v="45.81"/>
    <n v="71.62"/>
    <n v="22.91"/>
    <n v="35.81"/>
    <s v="Z-US$"/>
    <x v="16"/>
    <x v="3"/>
    <n v="1"/>
    <x v="29"/>
  </r>
  <r>
    <x v="84"/>
    <d v="2020-01-24T00:00:00"/>
    <d v="2020-01-27T00:00:00"/>
    <n v="9192"/>
    <n v="1"/>
    <n v="5141.58"/>
    <n v="12662.1"/>
    <n v="0.86"/>
    <n v="2.11"/>
    <s v="Z-US$"/>
    <x v="20"/>
    <x v="3"/>
    <n v="1"/>
    <x v="250"/>
  </r>
  <r>
    <x v="16"/>
    <d v="2020-01-24T00:00:00"/>
    <d v="2020-01-27T00:00:00"/>
    <n v="377"/>
    <n v="1"/>
    <n v="210.81"/>
    <n v="566.34"/>
    <n v="0.86"/>
    <n v="2.2999999999999998"/>
    <s v="Z-US$"/>
    <x v="124"/>
    <x v="3"/>
    <n v="1"/>
    <x v="251"/>
  </r>
  <r>
    <x v="10"/>
    <d v="2020-01-24T00:00:00"/>
    <d v="2020-01-27T00:00:00"/>
    <n v="7"/>
    <n v="1"/>
    <n v="91.63"/>
    <n v="143.25"/>
    <n v="22.91"/>
    <n v="35.81"/>
    <s v="Z-US$"/>
    <x v="48"/>
    <x v="3"/>
    <n v="1"/>
    <x v="98"/>
  </r>
  <r>
    <x v="36"/>
    <d v="2020-01-24T00:00:00"/>
    <d v="2020-01-27T00:00:00"/>
    <n v="76"/>
    <n v="1"/>
    <n v="48.26"/>
    <n v="112.81"/>
    <n v="0.99"/>
    <n v="2.2999999999999998"/>
    <s v="Z-US$"/>
    <x v="39"/>
    <x v="3"/>
    <n v="1"/>
    <x v="62"/>
  </r>
  <r>
    <x v="16"/>
    <d v="2020-01-24T00:00:00"/>
    <d v="2020-01-27T00:00:00"/>
    <n v="108"/>
    <n v="1"/>
    <n v="59.99"/>
    <n v="161.15"/>
    <n v="0.86"/>
    <n v="2.2999999999999998"/>
    <s v="Z-US$"/>
    <x v="21"/>
    <x v="3"/>
    <n v="1"/>
    <x v="31"/>
  </r>
  <r>
    <x v="10"/>
    <d v="2020-01-24T00:00:00"/>
    <d v="2020-01-27T00:00:00"/>
    <n v="4"/>
    <n v="1"/>
    <n v="45.81"/>
    <n v="71.62"/>
    <n v="22.91"/>
    <n v="35.81"/>
    <s v="Z-US$"/>
    <x v="16"/>
    <x v="3"/>
    <n v="1"/>
    <x v="29"/>
  </r>
  <r>
    <x v="2"/>
    <d v="2020-01-27T00:00:00"/>
    <d v="2020-01-27T00:00:00"/>
    <n v="16"/>
    <n v="200"/>
    <n v="2660.06"/>
    <n v="4860.2"/>
    <n v="266.01"/>
    <n v="486.02"/>
    <s v="Z-US$"/>
    <x v="125"/>
    <x v="4"/>
    <n v="1"/>
    <x v="120"/>
  </r>
  <r>
    <x v="29"/>
    <d v="2020-01-27T00:00:00"/>
    <d v="2020-01-27T00:00:00"/>
    <n v="19"/>
    <n v="1"/>
    <n v="720.13"/>
    <n v="1074.3599999999999"/>
    <n v="60.01"/>
    <n v="89.53"/>
    <s v="Z-US$"/>
    <x v="56"/>
    <x v="4"/>
    <n v="1"/>
    <x v="252"/>
  </r>
  <r>
    <x v="63"/>
    <d v="2020-01-27T00:00:00"/>
    <d v="2020-03-13T00:00:00"/>
    <n v="92"/>
    <n v="1"/>
    <n v="1053.6400000000001"/>
    <n v="1972.22"/>
    <n v="17.559999999999999"/>
    <n v="32.869999999999997"/>
    <s v="Z-US$"/>
    <x v="34"/>
    <x v="4"/>
    <n v="1"/>
    <x v="253"/>
  </r>
  <r>
    <x v="51"/>
    <d v="2020-01-27T00:00:00"/>
    <d v="2020-01-28T00:00:00"/>
    <n v="613"/>
    <n v="2"/>
    <n v="1003.86"/>
    <n v="2046.4"/>
    <n v="2.5099999999999998"/>
    <n v="5.12"/>
    <s v="Z-US$"/>
    <x v="107"/>
    <x v="4"/>
    <n v="1"/>
    <x v="224"/>
  </r>
  <r>
    <x v="38"/>
    <d v="2020-01-27T00:00:00"/>
    <d v="2020-01-28T00:00:00"/>
    <n v="46"/>
    <n v="1"/>
    <n v="1166.32"/>
    <n v="2570.79"/>
    <n v="38.869999999999997"/>
    <n v="85.69"/>
    <s v="Z-US$"/>
    <x v="74"/>
    <x v="4"/>
    <n v="1"/>
    <x v="254"/>
  </r>
  <r>
    <x v="38"/>
    <d v="2020-01-21T00:00:00"/>
    <d v="2020-01-21T00:00:00"/>
    <n v="2"/>
    <n v="1"/>
    <n v="38.880000000000003"/>
    <n v="76.739999999999995"/>
    <n v="38.869999999999997"/>
    <n v="76.739999999999995"/>
    <s v="Z-US$"/>
    <x v="10"/>
    <x v="3"/>
    <n v="1"/>
    <x v="255"/>
  </r>
  <r>
    <x v="2"/>
    <d v="2020-01-27T00:00:00"/>
    <d v="2020-01-28T00:00:00"/>
    <n v="123"/>
    <n v="1"/>
    <n v="106.4"/>
    <n v="168.83"/>
    <n v="1.32"/>
    <n v="2.11"/>
    <s v="Z-US$"/>
    <x v="60"/>
    <x v="4"/>
    <n v="1"/>
    <x v="92"/>
  </r>
  <r>
    <x v="10"/>
    <d v="2020-01-27T00:00:00"/>
    <d v="2020-01-28T00:00:00"/>
    <n v="4"/>
    <n v="1"/>
    <n v="45.81"/>
    <n v="66.510000000000005"/>
    <n v="22.91"/>
    <n v="33.25"/>
    <s v="Z-US$"/>
    <x v="16"/>
    <x v="4"/>
    <n v="1"/>
    <x v="196"/>
  </r>
  <r>
    <x v="16"/>
    <d v="2020-01-27T00:00:00"/>
    <d v="2020-01-28T00:00:00"/>
    <n v="11"/>
    <n v="1"/>
    <n v="6"/>
    <n v="16.12"/>
    <n v="0.86"/>
    <n v="2.2999999999999998"/>
    <s v="Z-US$"/>
    <x v="126"/>
    <x v="4"/>
    <n v="1"/>
    <x v="256"/>
  </r>
  <r>
    <x v="82"/>
    <d v="2020-01-27T00:00:00"/>
    <d v="2020-01-27T00:00:00"/>
    <n v="5"/>
    <n v="200"/>
    <n v="792.72"/>
    <n v="1458.06"/>
    <n v="264.24"/>
    <n v="486.02"/>
    <s v="Z-US$"/>
    <x v="127"/>
    <x v="4"/>
    <n v="1"/>
    <x v="257"/>
  </r>
  <r>
    <x v="55"/>
    <d v="2020-01-10T00:00:00"/>
    <d v="2020-01-10T00:00:00"/>
    <n v="31"/>
    <n v="1"/>
    <n v="462.74"/>
    <n v="817.28"/>
    <n v="23.14"/>
    <n v="40.86"/>
    <s v="Z-US$"/>
    <x v="7"/>
    <x v="1"/>
    <n v="1"/>
    <x v="258"/>
  </r>
  <r>
    <x v="16"/>
    <d v="2020-01-27T00:00:00"/>
    <d v="2020-01-28T00:00:00"/>
    <n v="27"/>
    <n v="1"/>
    <n v="14.57"/>
    <n v="39.14"/>
    <n v="0.86"/>
    <n v="2.2999999999999998"/>
    <s v="Z-US$"/>
    <x v="128"/>
    <x v="4"/>
    <n v="1"/>
    <x v="259"/>
  </r>
  <r>
    <x v="16"/>
    <d v="2020-01-27T00:00:00"/>
    <d v="2020-01-28T00:00:00"/>
    <n v="86"/>
    <n v="1"/>
    <n v="47.99"/>
    <n v="128.91999999999999"/>
    <n v="0.86"/>
    <n v="2.2999999999999998"/>
    <s v="Z-US$"/>
    <x v="87"/>
    <x v="4"/>
    <n v="1"/>
    <x v="171"/>
  </r>
  <r>
    <x v="10"/>
    <d v="2020-01-27T00:00:00"/>
    <d v="2020-01-28T00:00:00"/>
    <n v="2"/>
    <n v="1"/>
    <n v="22.91"/>
    <n v="35.81"/>
    <n v="22.91"/>
    <n v="35.81"/>
    <s v="Z-US$"/>
    <x v="10"/>
    <x v="4"/>
    <n v="1"/>
    <x v="16"/>
  </r>
  <r>
    <x v="16"/>
    <d v="2020-01-27T00:00:00"/>
    <d v="2020-01-28T00:00:00"/>
    <n v="53"/>
    <n v="1"/>
    <n v="29.14"/>
    <n v="78.28"/>
    <n v="0.86"/>
    <n v="2.2999999999999998"/>
    <s v="Z-US$"/>
    <x v="13"/>
    <x v="4"/>
    <n v="1"/>
    <x v="19"/>
  </r>
  <r>
    <x v="10"/>
    <d v="2020-01-27T00:00:00"/>
    <d v="2020-01-28T00:00:00"/>
    <n v="2"/>
    <n v="1"/>
    <n v="22.91"/>
    <n v="35.81"/>
    <n v="22.91"/>
    <n v="35.81"/>
    <s v="Z-US$"/>
    <x v="10"/>
    <x v="4"/>
    <n v="1"/>
    <x v="16"/>
  </r>
  <r>
    <x v="2"/>
    <d v="2020-01-10T00:00:00"/>
    <d v="2020-01-10T00:00:00"/>
    <n v="2452"/>
    <n v="1"/>
    <n v="2128.0500000000002"/>
    <n v="3847.23"/>
    <n v="1.32"/>
    <n v="2.41"/>
    <s v="Z-US$"/>
    <x v="129"/>
    <x v="1"/>
    <n v="1"/>
    <x v="260"/>
  </r>
  <r>
    <x v="17"/>
    <d v="2020-01-28T00:00:00"/>
    <d v="2020-01-28T00:00:00"/>
    <n v="77"/>
    <n v="1"/>
    <n v="1048.78"/>
    <n v="1726.65"/>
    <n v="20.98"/>
    <n v="34.53"/>
    <s v="Z-US$"/>
    <x v="81"/>
    <x v="4"/>
    <n v="1"/>
    <x v="261"/>
  </r>
  <r>
    <x v="8"/>
    <d v="2020-01-28T00:00:00"/>
    <d v="2020-01-28T00:00:00"/>
    <n v="2298"/>
    <n v="1"/>
    <n v="1285.4000000000001"/>
    <n v="2685.9"/>
    <n v="0.86"/>
    <n v="1.79"/>
    <s v="Z-US$"/>
    <x v="1"/>
    <x v="4"/>
    <n v="1"/>
    <x v="117"/>
  </r>
  <r>
    <x v="8"/>
    <d v="2020-01-28T00:00:00"/>
    <d v="2020-02-03T00:00:00"/>
    <n v="460"/>
    <n v="1"/>
    <n v="257.08"/>
    <n v="575.54999999999995"/>
    <n v="0.86"/>
    <n v="1.92"/>
    <s v="Z-US$"/>
    <x v="18"/>
    <x v="4"/>
    <n v="1"/>
    <x v="262"/>
  </r>
  <r>
    <x v="104"/>
    <d v="2020-01-28T00:00:00"/>
    <d v="2020-01-28T00:00:00"/>
    <n v="7660"/>
    <n v="1"/>
    <n v="3517.25"/>
    <n v="6075.25"/>
    <n v="0.7"/>
    <n v="1.22"/>
    <s v="Z-US$"/>
    <x v="130"/>
    <x v="4"/>
    <n v="1"/>
    <x v="263"/>
  </r>
  <r>
    <x v="69"/>
    <d v="2020-01-28T00:00:00"/>
    <d v="2020-03-19T00:00:00"/>
    <n v="73536"/>
    <n v="1"/>
    <n v="29468.16"/>
    <n v="64461.599999999999"/>
    <n v="0.61"/>
    <n v="1.34"/>
    <s v="Z-US$"/>
    <x v="131"/>
    <x v="4"/>
    <n v="1"/>
    <x v="264"/>
  </r>
  <r>
    <x v="45"/>
    <d v="2020-01-28T00:00:00"/>
    <d v="2020-01-28T00:00:00"/>
    <n v="766"/>
    <n v="1"/>
    <n v="434.86"/>
    <n v="1055.18"/>
    <n v="0.87"/>
    <n v="2.11"/>
    <s v="Z-US$"/>
    <x v="3"/>
    <x v="4"/>
    <n v="1"/>
    <x v="5"/>
  </r>
  <r>
    <x v="13"/>
    <d v="2020-01-28T00:00:00"/>
    <d v="2020-02-12T00:00:00"/>
    <n v="7"/>
    <n v="1"/>
    <n v="83.95"/>
    <n v="131.47999999999999"/>
    <n v="20.99"/>
    <n v="32.869999999999997"/>
    <s v="Z-US$"/>
    <x v="48"/>
    <x v="4"/>
    <n v="1"/>
    <x v="265"/>
  </r>
  <r>
    <x v="105"/>
    <d v="2020-01-28T00:00:00"/>
    <d v="2020-02-12T00:00:00"/>
    <n v="4"/>
    <n v="1"/>
    <n v="0"/>
    <n v="74.44"/>
    <n v="0"/>
    <n v="37.22"/>
    <s v="Z-US$"/>
    <x v="16"/>
    <x v="4"/>
    <n v="1"/>
    <x v="266"/>
  </r>
  <r>
    <x v="2"/>
    <d v="2020-01-28T00:00:00"/>
    <d v="2020-01-28T00:00:00"/>
    <n v="307"/>
    <n v="2"/>
    <n v="532.01"/>
    <n v="844.14"/>
    <n v="2.65"/>
    <n v="4.22"/>
    <s v="Z-US$"/>
    <x v="31"/>
    <x v="4"/>
    <n v="1"/>
    <x v="45"/>
  </r>
  <r>
    <x v="106"/>
    <d v="2020-01-28T00:00:00"/>
    <d v="2020-01-28T00:00:00"/>
    <n v="7"/>
    <n v="1"/>
    <n v="24.65"/>
    <n v="51.16"/>
    <n v="6.15"/>
    <n v="12.79"/>
    <s v="Z-US$"/>
    <x v="48"/>
    <x v="4"/>
    <n v="1"/>
    <x v="267"/>
  </r>
  <r>
    <x v="107"/>
    <d v="2020-01-28T00:00:00"/>
    <d v="2020-01-28T00:00:00"/>
    <n v="106"/>
    <n v="1"/>
    <n v="318.60000000000002"/>
    <n v="706.01"/>
    <n v="4.62"/>
    <n v="10.23"/>
    <s v="Z-US$"/>
    <x v="132"/>
    <x v="4"/>
    <n v="1"/>
    <x v="268"/>
  </r>
  <r>
    <x v="24"/>
    <d v="2020-01-28T00:00:00"/>
    <d v="2020-01-28T00:00:00"/>
    <n v="1226"/>
    <n v="2"/>
    <n v="2228.33"/>
    <n v="5013.68"/>
    <n v="2.78"/>
    <n v="6.27"/>
    <s v="Z-US$"/>
    <x v="129"/>
    <x v="4"/>
    <n v="1"/>
    <x v="269"/>
  </r>
  <r>
    <x v="0"/>
    <d v="2020-01-28T00:00:00"/>
    <d v="2020-01-28T00:00:00"/>
    <n v="1073"/>
    <n v="2"/>
    <n v="1949.43"/>
    <n v="2685.9"/>
    <n v="2.78"/>
    <n v="3.84"/>
    <s v="Z-US$"/>
    <x v="133"/>
    <x v="4"/>
    <n v="1"/>
    <x v="117"/>
  </r>
  <r>
    <x v="108"/>
    <d v="2020-01-28T00:00:00"/>
    <d v="2020-01-28T00:00:00"/>
    <n v="766"/>
    <n v="2"/>
    <n v="1033.94"/>
    <n v="1662.7"/>
    <n v="2.06"/>
    <n v="3.33"/>
    <s v="Z-US$"/>
    <x v="2"/>
    <x v="4"/>
    <n v="1"/>
    <x v="270"/>
  </r>
  <r>
    <x v="3"/>
    <d v="2020-01-28T00:00:00"/>
    <d v="2020-01-28T00:00:00"/>
    <n v="947"/>
    <n v="1"/>
    <n v="847.25"/>
    <n v="2134.14"/>
    <n v="1.37"/>
    <n v="3.45"/>
    <s v="Z-US$"/>
    <x v="134"/>
    <x v="4"/>
    <n v="1"/>
    <x v="271"/>
  </r>
  <r>
    <x v="109"/>
    <d v="2020-01-28T00:00:00"/>
    <d v="2020-01-28T00:00:00"/>
    <n v="2803"/>
    <n v="2"/>
    <n v="4812.3900000000003"/>
    <n v="11696.46"/>
    <n v="2.62"/>
    <n v="6.4"/>
    <s v="Z-US$"/>
    <x v="135"/>
    <x v="4"/>
    <n v="1"/>
    <x v="272"/>
  </r>
  <r>
    <x v="6"/>
    <d v="2020-01-28T00:00:00"/>
    <d v="2020-01-28T00:00:00"/>
    <n v="307"/>
    <n v="2"/>
    <n v="506.89"/>
    <n v="762.28"/>
    <n v="2.5299999999999998"/>
    <n v="3.81"/>
    <s v="Z-US$"/>
    <x v="31"/>
    <x v="4"/>
    <n v="1"/>
    <x v="273"/>
  </r>
  <r>
    <x v="21"/>
    <d v="2020-01-28T00:00:00"/>
    <d v="2020-01-28T00:00:00"/>
    <n v="100"/>
    <n v="1"/>
    <n v="45.72"/>
    <n v="78.98"/>
    <n v="0.7"/>
    <n v="1.22"/>
    <s v="Z-US$"/>
    <x v="69"/>
    <x v="4"/>
    <n v="1"/>
    <x v="274"/>
  </r>
  <r>
    <x v="93"/>
    <d v="2020-01-28T00:00:00"/>
    <d v="2020-01-28T00:00:00"/>
    <n v="1041"/>
    <n v="1"/>
    <n v="477.64"/>
    <n v="825.02"/>
    <n v="0.7"/>
    <n v="1.22"/>
    <s v="Z-US$"/>
    <x v="136"/>
    <x v="4"/>
    <n v="1"/>
    <x v="275"/>
  </r>
  <r>
    <x v="8"/>
    <d v="2020-01-28T00:00:00"/>
    <d v="2020-01-28T00:00:00"/>
    <n v="95"/>
    <n v="1"/>
    <n v="53.13"/>
    <n v="118.95"/>
    <n v="0.86"/>
    <n v="1.92"/>
    <s v="Z-US$"/>
    <x v="137"/>
    <x v="4"/>
    <n v="1"/>
    <x v="276"/>
  </r>
  <r>
    <x v="16"/>
    <d v="2020-01-28T00:00:00"/>
    <d v="2020-01-28T00:00:00"/>
    <n v="8108"/>
    <n v="1"/>
    <n v="4534.87"/>
    <n v="10152.700000000001"/>
    <n v="0.86"/>
    <n v="1.92"/>
    <s v="Z-US$"/>
    <x v="138"/>
    <x v="4"/>
    <n v="1"/>
    <x v="277"/>
  </r>
  <r>
    <x v="7"/>
    <d v="2020-01-28T00:00:00"/>
    <d v="2020-01-28T00:00:00"/>
    <n v="2171"/>
    <n v="1"/>
    <n v="1214.27"/>
    <n v="3443.45"/>
    <n v="0.86"/>
    <n v="2.4300000000000002"/>
    <s v="Z-US$"/>
    <x v="139"/>
    <x v="4"/>
    <n v="1"/>
    <x v="278"/>
  </r>
  <r>
    <x v="39"/>
    <d v="2020-01-28T00:00:00"/>
    <d v="2020-01-28T00:00:00"/>
    <n v="13"/>
    <n v="1"/>
    <n v="2.97"/>
    <n v="24.56"/>
    <n v="0.37"/>
    <n v="3.07"/>
    <s v="Z-US$"/>
    <x v="76"/>
    <x v="4"/>
    <n v="1"/>
    <x v="279"/>
  </r>
  <r>
    <x v="110"/>
    <d v="2020-01-28T00:00:00"/>
    <d v="2020-01-28T00:00:00"/>
    <n v="2979"/>
    <n v="1"/>
    <n v="1889.65"/>
    <n v="2735.01"/>
    <n v="0.97"/>
    <n v="1.41"/>
    <s v="Z-US$"/>
    <x v="140"/>
    <x v="4"/>
    <n v="1"/>
    <x v="280"/>
  </r>
  <r>
    <x v="43"/>
    <d v="2020-01-28T00:00:00"/>
    <d v="2020-01-28T00:00:00"/>
    <n v="5"/>
    <n v="1"/>
    <n v="125.01"/>
    <n v="230.22"/>
    <n v="41.67"/>
    <n v="76.739999999999995"/>
    <s v="Z-US$"/>
    <x v="30"/>
    <x v="4"/>
    <n v="1"/>
    <x v="78"/>
  </r>
  <r>
    <x v="29"/>
    <d v="2020-01-28T00:00:00"/>
    <d v="2020-01-28T00:00:00"/>
    <n v="114"/>
    <n v="1"/>
    <n v="4440.79"/>
    <n v="6625.22"/>
    <n v="60.01"/>
    <n v="89.53"/>
    <s v="Z-US$"/>
    <x v="53"/>
    <x v="4"/>
    <n v="1"/>
    <x v="281"/>
  </r>
  <r>
    <x v="9"/>
    <d v="2020-01-28T00:00:00"/>
    <d v="2020-01-28T00:00:00"/>
    <n v="63"/>
    <n v="1"/>
    <n v="1169.3900000000001"/>
    <n v="1678.05"/>
    <n v="28.52"/>
    <n v="40.93"/>
    <s v="Z-US$"/>
    <x v="141"/>
    <x v="4"/>
    <n v="1"/>
    <x v="282"/>
  </r>
  <r>
    <x v="10"/>
    <d v="2020-01-28T00:00:00"/>
    <d v="2020-01-28T00:00:00"/>
    <n v="137"/>
    <n v="1"/>
    <n v="2038.75"/>
    <n v="2731.94"/>
    <n v="22.91"/>
    <n v="30.7"/>
    <s v="Z-US$"/>
    <x v="142"/>
    <x v="4"/>
    <n v="1"/>
    <x v="283"/>
  </r>
  <r>
    <x v="11"/>
    <d v="2020-01-28T00:00:00"/>
    <d v="2020-01-28T00:00:00"/>
    <n v="14"/>
    <n v="1"/>
    <n v="131.22999999999999"/>
    <n v="218.71"/>
    <n v="14.58"/>
    <n v="24.3"/>
    <s v="Z-US$"/>
    <x v="143"/>
    <x v="4"/>
    <n v="1"/>
    <x v="284"/>
  </r>
  <r>
    <x v="32"/>
    <d v="2020-01-28T00:00:00"/>
    <d v="2020-02-14T00:00:00"/>
    <n v="11"/>
    <n v="1"/>
    <n v="106.09"/>
    <n v="226.51"/>
    <n v="15.16"/>
    <n v="32.36"/>
    <s v="Z-US$"/>
    <x v="126"/>
    <x v="4"/>
    <n v="1"/>
    <x v="285"/>
  </r>
  <r>
    <x v="91"/>
    <d v="2020-01-28T00:00:00"/>
    <d v="2020-02-14T00:00:00"/>
    <n v="8"/>
    <n v="1"/>
    <n v="87.8"/>
    <n v="190.57"/>
    <n v="17.559999999999999"/>
    <n v="38.11"/>
    <s v="Z-US$"/>
    <x v="100"/>
    <x v="4"/>
    <n v="1"/>
    <x v="286"/>
  </r>
  <r>
    <x v="95"/>
    <d v="2020-01-28T00:00:00"/>
    <d v="2020-02-14T00:00:00"/>
    <n v="8"/>
    <n v="1"/>
    <n v="111.79"/>
    <n v="241.73"/>
    <n v="22.36"/>
    <n v="48.35"/>
    <s v="Z-US$"/>
    <x v="100"/>
    <x v="4"/>
    <n v="1"/>
    <x v="287"/>
  </r>
  <r>
    <x v="55"/>
    <d v="2020-01-28T00:00:00"/>
    <d v="2020-02-14T00:00:00"/>
    <n v="7"/>
    <n v="1"/>
    <n v="92.55"/>
    <n v="235.34"/>
    <n v="23.14"/>
    <n v="58.83"/>
    <s v="Z-US$"/>
    <x v="48"/>
    <x v="4"/>
    <n v="1"/>
    <x v="288"/>
  </r>
  <r>
    <x v="4"/>
    <d v="2020-01-28T00:00:00"/>
    <d v="2020-01-28T00:00:00"/>
    <n v="307"/>
    <n v="1"/>
    <n v="172.33"/>
    <n v="626.71"/>
    <n v="0.86"/>
    <n v="3.13"/>
    <s v="Z-US$"/>
    <x v="11"/>
    <x v="4"/>
    <n v="1"/>
    <x v="289"/>
  </r>
  <r>
    <x v="36"/>
    <d v="2020-01-28T00:00:00"/>
    <d v="2020-01-29T00:00:00"/>
    <n v="138"/>
    <n v="1"/>
    <n v="88.64"/>
    <n v="207.2"/>
    <n v="0.99"/>
    <n v="2.2999999999999998"/>
    <s v="Z-US$"/>
    <x v="86"/>
    <x v="4"/>
    <n v="1"/>
    <x v="290"/>
  </r>
  <r>
    <x v="10"/>
    <d v="2020-01-28T00:00:00"/>
    <d v="2020-01-29T00:00:00"/>
    <n v="4"/>
    <n v="1"/>
    <n v="45.81"/>
    <n v="71.62"/>
    <n v="22.91"/>
    <n v="35.81"/>
    <s v="Z-US$"/>
    <x v="16"/>
    <x v="4"/>
    <n v="1"/>
    <x v="29"/>
  </r>
  <r>
    <x v="2"/>
    <d v="2020-01-28T00:00:00"/>
    <d v="2020-01-29T00:00:00"/>
    <n v="123"/>
    <n v="1"/>
    <n v="106.4"/>
    <n v="168.83"/>
    <n v="1.32"/>
    <n v="2.11"/>
    <s v="Z-US$"/>
    <x v="60"/>
    <x v="4"/>
    <n v="1"/>
    <x v="92"/>
  </r>
  <r>
    <x v="2"/>
    <d v="2020-01-28T00:00:00"/>
    <d v="2020-01-29T00:00:00"/>
    <n v="17"/>
    <n v="1"/>
    <n v="14.63"/>
    <n v="29.55"/>
    <n v="1.32"/>
    <n v="2.69"/>
    <s v="Z-US$"/>
    <x v="120"/>
    <x v="4"/>
    <n v="1"/>
    <x v="291"/>
  </r>
  <r>
    <x v="10"/>
    <d v="2020-01-28T00:00:00"/>
    <d v="2020-01-29T00:00:00"/>
    <n v="4"/>
    <n v="1"/>
    <n v="45.81"/>
    <n v="66.510000000000005"/>
    <n v="22.91"/>
    <n v="33.25"/>
    <s v="Z-US$"/>
    <x v="16"/>
    <x v="4"/>
    <n v="1"/>
    <x v="196"/>
  </r>
  <r>
    <x v="3"/>
    <d v="2020-01-29T00:00:00"/>
    <d v="2020-01-29T00:00:00"/>
    <n v="4"/>
    <n v="200"/>
    <n v="534.57000000000005"/>
    <n v="1279"/>
    <n v="267.29000000000002"/>
    <n v="639.5"/>
    <s v="Z-US$"/>
    <x v="45"/>
    <x v="4"/>
    <n v="1"/>
    <x v="61"/>
  </r>
  <r>
    <x v="16"/>
    <d v="2020-01-29T00:00:00"/>
    <d v="2020-01-29T00:00:00"/>
    <n v="154"/>
    <n v="1"/>
    <n v="85.69"/>
    <n v="179.06"/>
    <n v="0.86"/>
    <n v="1.79"/>
    <s v="Z-US$"/>
    <x v="17"/>
    <x v="4"/>
    <n v="1"/>
    <x v="102"/>
  </r>
  <r>
    <x v="17"/>
    <d v="2020-01-29T00:00:00"/>
    <d v="2020-01-29T00:00:00"/>
    <n v="2"/>
    <n v="1"/>
    <n v="20.98"/>
    <n v="30.7"/>
    <n v="20.98"/>
    <n v="30.7"/>
    <s v="Z-US$"/>
    <x v="10"/>
    <x v="4"/>
    <n v="1"/>
    <x v="94"/>
  </r>
  <r>
    <x v="84"/>
    <d v="2020-01-29T00:00:00"/>
    <d v="2020-01-29T00:00:00"/>
    <n v="4"/>
    <n v="100"/>
    <n v="171.39"/>
    <n v="383.7"/>
    <n v="85.69"/>
    <n v="191.85"/>
    <s v="Z-US$"/>
    <x v="106"/>
    <x v="4"/>
    <n v="1"/>
    <x v="200"/>
  </r>
  <r>
    <x v="81"/>
    <d v="2020-01-29T00:00:00"/>
    <d v="2020-01-29T00:00:00"/>
    <n v="460"/>
    <n v="1"/>
    <n v="310.52999999999997"/>
    <n v="479.63"/>
    <n v="1.02"/>
    <n v="1.6"/>
    <s v="Z-US$"/>
    <x v="18"/>
    <x v="4"/>
    <n v="1"/>
    <x v="186"/>
  </r>
  <r>
    <x v="111"/>
    <d v="2020-01-29T00:00:00"/>
    <d v="2020-01-29T00:00:00"/>
    <n v="5"/>
    <n v="50"/>
    <n v="3.53"/>
    <n v="383.7"/>
    <n v="1.1599999999999999"/>
    <n v="127.9"/>
    <s v="Z-US$"/>
    <x v="62"/>
    <x v="4"/>
    <n v="1"/>
    <x v="200"/>
  </r>
  <r>
    <x v="2"/>
    <d v="2020-01-29T00:00:00"/>
    <d v="2020-01-30T00:00:00"/>
    <n v="246"/>
    <n v="1"/>
    <n v="212.8"/>
    <n v="337.66"/>
    <n v="1.32"/>
    <n v="2.11"/>
    <s v="Z-US$"/>
    <x v="97"/>
    <x v="4"/>
    <n v="1"/>
    <x v="161"/>
  </r>
  <r>
    <x v="10"/>
    <d v="2020-01-29T00:00:00"/>
    <d v="2020-01-30T00:00:00"/>
    <n v="4"/>
    <n v="1"/>
    <n v="45.81"/>
    <n v="66.510000000000005"/>
    <n v="22.91"/>
    <n v="33.25"/>
    <s v="Z-US$"/>
    <x v="16"/>
    <x v="4"/>
    <n v="1"/>
    <x v="196"/>
  </r>
  <r>
    <x v="10"/>
    <d v="2020-01-29T00:00:00"/>
    <d v="2020-01-29T00:00:00"/>
    <n v="2"/>
    <n v="1"/>
    <n v="22.91"/>
    <n v="30.7"/>
    <n v="22.91"/>
    <n v="30.7"/>
    <s v="Z-US$"/>
    <x v="10"/>
    <x v="4"/>
    <n v="1"/>
    <x v="94"/>
  </r>
  <r>
    <x v="2"/>
    <d v="2020-01-29T00:00:00"/>
    <d v="2020-01-30T00:00:00"/>
    <n v="62"/>
    <n v="1"/>
    <n v="53.21"/>
    <n v="84.41"/>
    <n v="1.32"/>
    <n v="2.11"/>
    <s v="Z-US$"/>
    <x v="6"/>
    <x v="4"/>
    <n v="1"/>
    <x v="292"/>
  </r>
  <r>
    <x v="2"/>
    <d v="2020-01-29T00:00:00"/>
    <d v="2020-01-30T00:00:00"/>
    <n v="4"/>
    <n v="1"/>
    <n v="2.66"/>
    <n v="5.37"/>
    <n v="1.32"/>
    <n v="2.69"/>
    <s v="Z-US$"/>
    <x v="16"/>
    <x v="4"/>
    <n v="1"/>
    <x v="184"/>
  </r>
  <r>
    <x v="47"/>
    <d v="2020-01-29T00:00:00"/>
    <d v="2020-01-30T00:00:00"/>
    <n v="22"/>
    <n v="1"/>
    <n v="14.89"/>
    <n v="24.17"/>
    <n v="1.06"/>
    <n v="1.73"/>
    <s v="Z-US$"/>
    <x v="52"/>
    <x v="4"/>
    <n v="1"/>
    <x v="293"/>
  </r>
  <r>
    <x v="10"/>
    <d v="2020-01-29T00:00:00"/>
    <d v="2020-01-30T00:00:00"/>
    <n v="2"/>
    <n v="1"/>
    <n v="22.91"/>
    <n v="33.25"/>
    <n v="22.91"/>
    <n v="33.25"/>
    <s v="Z-US$"/>
    <x v="10"/>
    <x v="4"/>
    <n v="1"/>
    <x v="95"/>
  </r>
  <r>
    <x v="76"/>
    <d v="2020-01-29T00:00:00"/>
    <d v="2020-01-29T00:00:00"/>
    <n v="368"/>
    <n v="1"/>
    <n v="1445.78"/>
    <n v="2455.6799999999998"/>
    <n v="6.02"/>
    <n v="10.23"/>
    <s v="Z-US$"/>
    <x v="26"/>
    <x v="4"/>
    <n v="1"/>
    <x v="294"/>
  </r>
  <r>
    <x v="84"/>
    <d v="2020-01-29T00:00:00"/>
    <d v="2020-02-03T00:00:00"/>
    <n v="21448"/>
    <n v="1"/>
    <n v="11997.02"/>
    <n v="19696.599999999999"/>
    <n v="0.86"/>
    <n v="1.41"/>
    <s v="Z-US$"/>
    <x v="144"/>
    <x v="4"/>
    <n v="1"/>
    <x v="295"/>
  </r>
  <r>
    <x v="10"/>
    <d v="2020-01-29T00:00:00"/>
    <d v="2020-02-03T00:00:00"/>
    <n v="230"/>
    <n v="1"/>
    <n v="3436.1"/>
    <n v="4220.7"/>
    <n v="22.91"/>
    <n v="28.14"/>
    <s v="Z-US$"/>
    <x v="93"/>
    <x v="4"/>
    <n v="1"/>
    <x v="2"/>
  </r>
  <r>
    <x v="30"/>
    <d v="2020-01-29T00:00:00"/>
    <d v="2020-02-03T00:00:00"/>
    <n v="2298"/>
    <n v="1"/>
    <n v="1342.95"/>
    <n v="2110.35"/>
    <n v="0.9"/>
    <n v="1.41"/>
    <s v="Z-US$"/>
    <x v="1"/>
    <x v="4"/>
    <n v="1"/>
    <x v="241"/>
  </r>
  <r>
    <x v="2"/>
    <d v="2020-01-29T00:00:00"/>
    <d v="2020-01-30T00:00:00"/>
    <n v="184"/>
    <n v="1"/>
    <n v="159.61000000000001"/>
    <n v="253.24"/>
    <n v="1.32"/>
    <n v="2.11"/>
    <s v="Z-US$"/>
    <x v="49"/>
    <x v="4"/>
    <n v="1"/>
    <x v="296"/>
  </r>
  <r>
    <x v="10"/>
    <d v="2020-01-29T00:00:00"/>
    <d v="2020-01-30T00:00:00"/>
    <n v="4"/>
    <n v="1"/>
    <n v="45.81"/>
    <n v="66.510000000000005"/>
    <n v="22.91"/>
    <n v="33.25"/>
    <s v="Z-US$"/>
    <x v="16"/>
    <x v="4"/>
    <n v="1"/>
    <x v="196"/>
  </r>
  <r>
    <x v="16"/>
    <d v="2020-01-29T00:00:00"/>
    <d v="2020-01-30T00:00:00"/>
    <n v="91"/>
    <n v="1"/>
    <n v="50.56"/>
    <n v="135.83000000000001"/>
    <n v="0.86"/>
    <n v="2.2999999999999998"/>
    <s v="Z-US$"/>
    <x v="46"/>
    <x v="4"/>
    <n v="1"/>
    <x v="70"/>
  </r>
  <r>
    <x v="17"/>
    <d v="2020-01-29T00:00:00"/>
    <d v="2020-01-30T00:00:00"/>
    <n v="2"/>
    <n v="1"/>
    <n v="20.98"/>
    <n v="35.81"/>
    <n v="20.98"/>
    <n v="35.81"/>
    <s v="Z-US$"/>
    <x v="10"/>
    <x v="4"/>
    <n v="1"/>
    <x v="16"/>
  </r>
  <r>
    <x v="16"/>
    <d v="2020-01-29T00:00:00"/>
    <d v="2020-01-30T00:00:00"/>
    <n v="161"/>
    <n v="1"/>
    <n v="89.98"/>
    <n v="241.73"/>
    <n v="0.86"/>
    <n v="2.2999999999999998"/>
    <s v="Z-US$"/>
    <x v="145"/>
    <x v="4"/>
    <n v="1"/>
    <x v="287"/>
  </r>
  <r>
    <x v="10"/>
    <d v="2020-01-29T00:00:00"/>
    <d v="2020-01-30T00:00:00"/>
    <n v="4"/>
    <n v="1"/>
    <n v="45.81"/>
    <n v="0"/>
    <n v="22.91"/>
    <n v="0"/>
    <s v="Z-US$"/>
    <x v="16"/>
    <x v="4"/>
    <n v="1"/>
    <x v="86"/>
  </r>
  <r>
    <x v="16"/>
    <d v="2020-01-29T00:00:00"/>
    <d v="2020-01-30T00:00:00"/>
    <n v="86"/>
    <n v="1"/>
    <n v="47.99"/>
    <n v="128.91999999999999"/>
    <n v="0.86"/>
    <n v="2.2999999999999998"/>
    <s v="Z-US$"/>
    <x v="87"/>
    <x v="4"/>
    <n v="1"/>
    <x v="171"/>
  </r>
  <r>
    <x v="17"/>
    <d v="2020-01-29T00:00:00"/>
    <d v="2020-01-30T00:00:00"/>
    <n v="2"/>
    <n v="1"/>
    <n v="20.98"/>
    <n v="35.81"/>
    <n v="20.98"/>
    <n v="35.81"/>
    <s v="Z-US$"/>
    <x v="10"/>
    <x v="4"/>
    <n v="1"/>
    <x v="16"/>
  </r>
  <r>
    <x v="23"/>
    <d v="2020-01-30T00:00:00"/>
    <d v="2020-01-30T00:00:00"/>
    <n v="154"/>
    <n v="1"/>
    <n v="85.69"/>
    <n v="204.64"/>
    <n v="0.86"/>
    <n v="2.0499999999999998"/>
    <s v="Z-US$"/>
    <x v="17"/>
    <x v="4"/>
    <n v="1"/>
    <x v="236"/>
  </r>
  <r>
    <x v="10"/>
    <d v="2020-01-30T00:00:00"/>
    <d v="2020-01-30T00:00:00"/>
    <n v="5"/>
    <n v="1"/>
    <n v="68.72"/>
    <n v="92.09"/>
    <n v="22.91"/>
    <n v="30.7"/>
    <s v="Z-US$"/>
    <x v="30"/>
    <x v="4"/>
    <n v="1"/>
    <x v="114"/>
  </r>
  <r>
    <x v="93"/>
    <d v="2020-01-30T00:00:00"/>
    <d v="2020-01-30T00:00:00"/>
    <n v="1532"/>
    <n v="1"/>
    <n v="703.45"/>
    <n v="1215.05"/>
    <n v="0.7"/>
    <n v="1.22"/>
    <s v="Z-US$"/>
    <x v="2"/>
    <x v="4"/>
    <n v="1"/>
    <x v="297"/>
  </r>
  <r>
    <x v="2"/>
    <d v="2020-01-30T00:00:00"/>
    <d v="2020-01-30T00:00:00"/>
    <n v="1532"/>
    <n v="1"/>
    <n v="1330.03"/>
    <n v="2404.52"/>
    <n v="1.32"/>
    <n v="2.41"/>
    <s v="Z-US$"/>
    <x v="2"/>
    <x v="4"/>
    <n v="1"/>
    <x v="298"/>
  </r>
  <r>
    <x v="10"/>
    <d v="2020-01-30T00:00:00"/>
    <d v="2020-01-30T00:00:00"/>
    <n v="2"/>
    <n v="1"/>
    <n v="22.91"/>
    <n v="30.7"/>
    <n v="22.91"/>
    <n v="30.7"/>
    <s v="Z-US$"/>
    <x v="10"/>
    <x v="4"/>
    <n v="1"/>
    <x v="94"/>
  </r>
  <r>
    <x v="2"/>
    <d v="2020-01-30T00:00:00"/>
    <d v="2020-01-31T00:00:00"/>
    <n v="103"/>
    <n v="2"/>
    <n v="178.23"/>
    <n v="359.91"/>
    <n v="2.65"/>
    <n v="5.37"/>
    <s v="Z-US$"/>
    <x v="67"/>
    <x v="4"/>
    <n v="1"/>
    <x v="109"/>
  </r>
  <r>
    <x v="10"/>
    <d v="2020-01-30T00:00:00"/>
    <d v="2020-01-31T00:00:00"/>
    <n v="4"/>
    <n v="1"/>
    <n v="45.81"/>
    <n v="71.62"/>
    <n v="22.91"/>
    <n v="35.81"/>
    <s v="Z-US$"/>
    <x v="16"/>
    <x v="4"/>
    <n v="1"/>
    <x v="29"/>
  </r>
  <r>
    <x v="48"/>
    <d v="2020-01-30T00:00:00"/>
    <d v="2020-01-31T00:00:00"/>
    <n v="56"/>
    <n v="2"/>
    <n v="96.22"/>
    <n v="230.22"/>
    <n v="2.66"/>
    <n v="6.4"/>
    <s v="Z-US$"/>
    <x v="64"/>
    <x v="4"/>
    <n v="1"/>
    <x v="78"/>
  </r>
  <r>
    <x v="10"/>
    <d v="2020-01-30T00:00:00"/>
    <d v="2020-01-31T00:00:00"/>
    <n v="5"/>
    <n v="1"/>
    <n v="68.72"/>
    <n v="107.44"/>
    <n v="22.91"/>
    <n v="35.81"/>
    <s v="Z-US$"/>
    <x v="30"/>
    <x v="4"/>
    <n v="1"/>
    <x v="59"/>
  </r>
  <r>
    <x v="2"/>
    <d v="2020-01-30T00:00:00"/>
    <d v="2020-01-31T00:00:00"/>
    <n v="125"/>
    <n v="2"/>
    <n v="215.46"/>
    <n v="435.12"/>
    <n v="2.65"/>
    <n v="5.37"/>
    <s v="Z-US$"/>
    <x v="62"/>
    <x v="4"/>
    <n v="1"/>
    <x v="96"/>
  </r>
  <r>
    <x v="47"/>
    <d v="2020-01-30T00:00:00"/>
    <d v="2020-01-31T00:00:00"/>
    <n v="25"/>
    <n v="3"/>
    <n v="51.03"/>
    <n v="82.88"/>
    <n v="3.19"/>
    <n v="5.18"/>
    <s v="Z-US$"/>
    <x v="63"/>
    <x v="4"/>
    <n v="1"/>
    <x v="97"/>
  </r>
  <r>
    <x v="10"/>
    <d v="2020-01-30T00:00:00"/>
    <d v="2020-01-31T00:00:00"/>
    <n v="7"/>
    <n v="1"/>
    <n v="91.63"/>
    <n v="143.25"/>
    <n v="22.91"/>
    <n v="35.81"/>
    <s v="Z-US$"/>
    <x v="48"/>
    <x v="4"/>
    <n v="1"/>
    <x v="98"/>
  </r>
  <r>
    <x v="47"/>
    <d v="2020-01-30T00:00:00"/>
    <d v="2020-01-30T00:00:00"/>
    <n v="552"/>
    <n v="1"/>
    <n v="382.72"/>
    <n v="575.54999999999995"/>
    <n v="1.06"/>
    <n v="1.6"/>
    <s v="Z-US$"/>
    <x v="72"/>
    <x v="4"/>
    <n v="1"/>
    <x v="262"/>
  </r>
  <r>
    <x v="77"/>
    <d v="2020-01-30T00:00:00"/>
    <d v="2020-01-30T00:00:00"/>
    <n v="31"/>
    <n v="1"/>
    <n v="19.190000000000001"/>
    <n v="38.369999999999997"/>
    <n v="0.96"/>
    <n v="1.92"/>
    <s v="Z-US$"/>
    <x v="7"/>
    <x v="4"/>
    <n v="1"/>
    <x v="299"/>
  </r>
  <r>
    <x v="78"/>
    <d v="2020-01-30T00:00:00"/>
    <d v="2020-01-30T00:00:00"/>
    <n v="16"/>
    <n v="1"/>
    <n v="85.95"/>
    <n v="28.14"/>
    <n v="8.6"/>
    <n v="2.81"/>
    <s v="Z-US$"/>
    <x v="32"/>
    <x v="4"/>
    <n v="1"/>
    <x v="300"/>
  </r>
  <r>
    <x v="112"/>
    <d v="2020-01-30T00:00:00"/>
    <d v="2020-01-30T00:00:00"/>
    <n v="16"/>
    <n v="1"/>
    <n v="97.33"/>
    <n v="33.89"/>
    <n v="9.73"/>
    <n v="3.39"/>
    <s v="Z-US$"/>
    <x v="32"/>
    <x v="4"/>
    <n v="1"/>
    <x v="301"/>
  </r>
  <r>
    <x v="42"/>
    <d v="2020-01-30T00:00:00"/>
    <d v="2020-01-30T00:00:00"/>
    <n v="31"/>
    <n v="1"/>
    <n v="53.72"/>
    <n v="40.42"/>
    <n v="2.69"/>
    <n v="2.02"/>
    <s v="Z-US$"/>
    <x v="7"/>
    <x v="4"/>
    <n v="1"/>
    <x v="302"/>
  </r>
  <r>
    <x v="113"/>
    <d v="2020-01-30T00:00:00"/>
    <d v="2020-01-30T00:00:00"/>
    <n v="31"/>
    <n v="1"/>
    <n v="19.190000000000001"/>
    <n v="40.29"/>
    <n v="0.96"/>
    <n v="2.0099999999999998"/>
    <s v="Z-US$"/>
    <x v="7"/>
    <x v="4"/>
    <n v="1"/>
    <x v="93"/>
  </r>
  <r>
    <x v="78"/>
    <d v="2020-01-30T00:00:00"/>
    <d v="2020-01-30T00:00:00"/>
    <n v="31"/>
    <n v="1"/>
    <n v="171.9"/>
    <n v="58.83"/>
    <n v="8.6"/>
    <n v="2.94"/>
    <s v="Z-US$"/>
    <x v="7"/>
    <x v="4"/>
    <n v="1"/>
    <x v="303"/>
  </r>
  <r>
    <x v="112"/>
    <d v="2020-01-30T00:00:00"/>
    <d v="2020-01-30T00:00:00"/>
    <n v="31"/>
    <n v="1"/>
    <n v="194.66"/>
    <n v="71.62"/>
    <n v="9.73"/>
    <n v="3.58"/>
    <s v="Z-US$"/>
    <x v="7"/>
    <x v="4"/>
    <n v="1"/>
    <x v="29"/>
  </r>
  <r>
    <x v="53"/>
    <d v="2020-01-30T00:00:00"/>
    <d v="2020-01-30T00:00:00"/>
    <n v="19"/>
    <n v="1"/>
    <n v="153.16999999999999"/>
    <n v="333.05"/>
    <n v="12.76"/>
    <n v="27.75"/>
    <s v="Z-US$"/>
    <x v="56"/>
    <x v="4"/>
    <n v="1"/>
    <x v="304"/>
  </r>
  <r>
    <x v="91"/>
    <d v="2020-01-30T00:00:00"/>
    <d v="2020-01-30T00:00:00"/>
    <n v="5"/>
    <n v="1"/>
    <n v="52.68"/>
    <n v="114.34"/>
    <n v="17.559999999999999"/>
    <n v="38.11"/>
    <s v="Z-US$"/>
    <x v="30"/>
    <x v="4"/>
    <n v="1"/>
    <x v="305"/>
  </r>
  <r>
    <x v="54"/>
    <d v="2020-01-30T00:00:00"/>
    <d v="2020-01-30T00:00:00"/>
    <n v="13"/>
    <n v="1"/>
    <n v="196.86"/>
    <n v="391.89"/>
    <n v="24.61"/>
    <n v="48.99"/>
    <s v="Z-US$"/>
    <x v="76"/>
    <x v="4"/>
    <n v="1"/>
    <x v="306"/>
  </r>
  <r>
    <x v="28"/>
    <d v="2020-01-30T00:00:00"/>
    <d v="2020-01-30T00:00:00"/>
    <n v="13"/>
    <n v="1"/>
    <n v="294.07"/>
    <n v="589.36"/>
    <n v="36.76"/>
    <n v="73.67"/>
    <s v="Z-US$"/>
    <x v="76"/>
    <x v="4"/>
    <n v="1"/>
    <x v="307"/>
  </r>
  <r>
    <x v="93"/>
    <d v="2020-01-30T00:00:00"/>
    <d v="2020-01-30T00:00:00"/>
    <n v="118"/>
    <n v="1"/>
    <n v="54.17"/>
    <n v="102.42"/>
    <n v="0.7"/>
    <n v="1.33"/>
    <s v="Z-US$"/>
    <x v="146"/>
    <x v="4"/>
    <n v="1"/>
    <x v="308"/>
  </r>
  <r>
    <x v="16"/>
    <d v="2020-01-30T00:00:00"/>
    <d v="2020-01-30T00:00:00"/>
    <n v="829"/>
    <n v="1"/>
    <n v="463.6"/>
    <n v="1245.49"/>
    <n v="0.86"/>
    <n v="2.2999999999999998"/>
    <s v="Z-US$"/>
    <x v="147"/>
    <x v="4"/>
    <n v="1"/>
    <x v="309"/>
  </r>
  <r>
    <x v="7"/>
    <d v="2020-01-30T00:00:00"/>
    <d v="2020-01-30T00:00:00"/>
    <n v="2170"/>
    <n v="1"/>
    <n v="1213.4100000000001"/>
    <n v="4346.55"/>
    <n v="0.86"/>
    <n v="3.07"/>
    <s v="Z-US$"/>
    <x v="148"/>
    <x v="4"/>
    <n v="1"/>
    <x v="310"/>
  </r>
  <r>
    <x v="43"/>
    <d v="2020-01-30T00:00:00"/>
    <d v="2020-01-30T00:00:00"/>
    <n v="4"/>
    <n v="1"/>
    <n v="83.34"/>
    <n v="171.39"/>
    <n v="41.67"/>
    <n v="85.69"/>
    <s v="Z-US$"/>
    <x v="16"/>
    <x v="4"/>
    <n v="1"/>
    <x v="311"/>
  </r>
  <r>
    <x v="29"/>
    <d v="2020-01-30T00:00:00"/>
    <d v="2020-01-30T00:00:00"/>
    <n v="22"/>
    <n v="1"/>
    <n v="840.15"/>
    <n v="1468.29"/>
    <n v="60.01"/>
    <n v="104.88"/>
    <s v="Z-US$"/>
    <x v="52"/>
    <x v="4"/>
    <n v="1"/>
    <x v="312"/>
  </r>
  <r>
    <x v="9"/>
    <d v="2020-01-30T00:00:00"/>
    <d v="2020-01-30T00:00:00"/>
    <n v="7"/>
    <n v="1"/>
    <n v="114.09"/>
    <n v="189.29"/>
    <n v="28.52"/>
    <n v="47.32"/>
    <s v="Z-US$"/>
    <x v="48"/>
    <x v="4"/>
    <n v="1"/>
    <x v="313"/>
  </r>
  <r>
    <x v="10"/>
    <d v="2020-01-30T00:00:00"/>
    <d v="2020-01-30T00:00:00"/>
    <n v="27"/>
    <n v="1"/>
    <n v="389.43"/>
    <n v="608.79999999999995"/>
    <n v="22.91"/>
    <n v="35.81"/>
    <s v="Z-US$"/>
    <x v="128"/>
    <x v="4"/>
    <n v="1"/>
    <x v="314"/>
  </r>
  <r>
    <x v="46"/>
    <d v="2020-01-30T00:00:00"/>
    <d v="2020-01-30T00:00:00"/>
    <n v="2"/>
    <n v="1"/>
    <n v="15.99"/>
    <n v="30.7"/>
    <n v="15.99"/>
    <n v="30.7"/>
    <s v="Z-US$"/>
    <x v="10"/>
    <x v="4"/>
    <n v="1"/>
    <x v="94"/>
  </r>
  <r>
    <x v="114"/>
    <d v="2020-01-30T00:00:00"/>
    <d v="2020-01-30T00:00:00"/>
    <n v="16"/>
    <n v="1"/>
    <n v="252.73"/>
    <n v="588.34"/>
    <n v="25.27"/>
    <n v="58.83"/>
    <s v="Z-US$"/>
    <x v="32"/>
    <x v="4"/>
    <n v="1"/>
    <x v="315"/>
  </r>
  <r>
    <x v="115"/>
    <d v="2020-01-30T00:00:00"/>
    <d v="2020-01-30T00:00:00"/>
    <n v="31"/>
    <n v="1"/>
    <n v="159.25"/>
    <n v="997.62"/>
    <n v="7.96"/>
    <n v="49.88"/>
    <s v="Z-US$"/>
    <x v="7"/>
    <x v="4"/>
    <n v="1"/>
    <x v="316"/>
  </r>
  <r>
    <x v="23"/>
    <d v="2020-01-30T00:00:00"/>
    <d v="2020-01-30T00:00:00"/>
    <n v="4"/>
    <n v="100"/>
    <n v="171.39"/>
    <n v="486.02"/>
    <n v="85.69"/>
    <n v="243.01"/>
    <s v="Z-US$"/>
    <x v="106"/>
    <x v="4"/>
    <n v="1"/>
    <x v="165"/>
  </r>
  <r>
    <x v="116"/>
    <d v="2020-01-30T00:00:00"/>
    <d v="2020-02-20T00:00:00"/>
    <n v="7"/>
    <n v="1"/>
    <n v="26.14"/>
    <n v="81.34"/>
    <n v="6.54"/>
    <n v="20.34"/>
    <s v="Z-US$"/>
    <x v="48"/>
    <x v="4"/>
    <n v="1"/>
    <x v="317"/>
  </r>
  <r>
    <x v="114"/>
    <d v="2020-01-30T00:00:00"/>
    <d v="2020-01-30T00:00:00"/>
    <n v="2"/>
    <n v="1"/>
    <n v="25.27"/>
    <n v="49.88"/>
    <n v="25.27"/>
    <n v="49.88"/>
    <s v="Z-US$"/>
    <x v="10"/>
    <x v="4"/>
    <n v="1"/>
    <x v="318"/>
  </r>
  <r>
    <x v="2"/>
    <d v="2020-01-30T00:00:00"/>
    <d v="2020-01-30T00:00:00"/>
    <n v="62"/>
    <n v="1"/>
    <n v="53.21"/>
    <n v="84.41"/>
    <n v="1.32"/>
    <n v="2.11"/>
    <s v="Z-US$"/>
    <x v="6"/>
    <x v="4"/>
    <n v="1"/>
    <x v="292"/>
  </r>
  <r>
    <x v="2"/>
    <d v="2020-01-30T00:00:00"/>
    <d v="2020-01-30T00:00:00"/>
    <n v="42"/>
    <n v="1"/>
    <n v="35.909999999999997"/>
    <n v="72.52"/>
    <n v="1.32"/>
    <n v="2.69"/>
    <s v="Z-US$"/>
    <x v="149"/>
    <x v="4"/>
    <n v="1"/>
    <x v="319"/>
  </r>
  <r>
    <x v="10"/>
    <d v="2020-01-30T00:00:00"/>
    <d v="2020-01-30T00:00:00"/>
    <n v="2"/>
    <n v="1"/>
    <n v="22.91"/>
    <n v="33.25"/>
    <n v="22.91"/>
    <n v="33.25"/>
    <s v="Z-US$"/>
    <x v="10"/>
    <x v="4"/>
    <n v="1"/>
    <x v="95"/>
  </r>
  <r>
    <x v="2"/>
    <d v="2020-01-30T00:00:00"/>
    <d v="2020-01-30T00:00:00"/>
    <n v="8"/>
    <n v="200"/>
    <n v="1330.03"/>
    <n v="2430.1"/>
    <n v="266.01"/>
    <n v="486.02"/>
    <s v="Z-US$"/>
    <x v="150"/>
    <x v="4"/>
    <n v="1"/>
    <x v="320"/>
  </r>
  <r>
    <x v="16"/>
    <d v="2020-01-30T00:00:00"/>
    <d v="2020-01-30T00:00:00"/>
    <n v="8"/>
    <n v="500"/>
    <n v="2142.33"/>
    <n v="4796.25"/>
    <n v="428.47"/>
    <n v="959.25"/>
    <s v="Z-US$"/>
    <x v="151"/>
    <x v="4"/>
    <n v="1"/>
    <x v="321"/>
  </r>
  <r>
    <x v="47"/>
    <d v="2020-01-31T00:00:00"/>
    <d v="2020-01-31T00:00:00"/>
    <n v="1839"/>
    <n v="1"/>
    <n v="1275.73"/>
    <n v="1918.5"/>
    <n v="1.06"/>
    <n v="1.6"/>
    <s v="Z-US$"/>
    <x v="152"/>
    <x v="4"/>
    <n v="1"/>
    <x v="63"/>
  </r>
  <r>
    <x v="16"/>
    <d v="2020-01-31T00:00:00"/>
    <d v="2020-02-25T00:00:00"/>
    <n v="102"/>
    <n v="1"/>
    <n v="56.56"/>
    <n v="151.94999999999999"/>
    <n v="0.86"/>
    <n v="2.2999999999999998"/>
    <s v="Z-US$"/>
    <x v="85"/>
    <x v="4"/>
    <n v="1"/>
    <x v="322"/>
  </r>
  <r>
    <x v="10"/>
    <d v="2020-01-31T00:00:00"/>
    <d v="2020-02-25T00:00:00"/>
    <n v="2"/>
    <n v="1"/>
    <n v="22.91"/>
    <n v="35.81"/>
    <n v="22.91"/>
    <n v="35.81"/>
    <s v="Z-US$"/>
    <x v="10"/>
    <x v="4"/>
    <n v="1"/>
    <x v="16"/>
  </r>
  <r>
    <x v="3"/>
    <d v="2020-01-31T00:00:00"/>
    <d v="2020-01-31T00:00:00"/>
    <n v="2298"/>
    <n v="2"/>
    <n v="4009.28"/>
    <n v="9592.5"/>
    <n v="2.66"/>
    <n v="6.4"/>
    <s v="Z-US$"/>
    <x v="57"/>
    <x v="4"/>
    <n v="1"/>
    <x v="323"/>
  </r>
  <r>
    <x v="7"/>
    <d v="2020-01-31T00:00:00"/>
    <d v="2020-01-31T00:00:00"/>
    <n v="3064"/>
    <n v="1"/>
    <n v="1713.86"/>
    <n v="4220.7"/>
    <n v="0.86"/>
    <n v="2.11"/>
    <s v="Z-US$"/>
    <x v="0"/>
    <x v="4"/>
    <n v="1"/>
    <x v="2"/>
  </r>
  <r>
    <x v="23"/>
    <d v="2020-01-31T00:00:00"/>
    <d v="2020-02-03T00:00:00"/>
    <n v="239"/>
    <n v="1"/>
    <n v="133.68"/>
    <n v="478.86"/>
    <n v="0.86"/>
    <n v="3.07"/>
    <s v="Z-US$"/>
    <x v="153"/>
    <x v="4"/>
    <n v="1"/>
    <x v="324"/>
  </r>
  <r>
    <x v="10"/>
    <d v="2020-01-31T00:00:00"/>
    <d v="2020-02-03T00:00:00"/>
    <n v="2"/>
    <n v="1"/>
    <n v="22.91"/>
    <n v="35.81"/>
    <n v="22.91"/>
    <n v="35.81"/>
    <s v="Z-US$"/>
    <x v="10"/>
    <x v="4"/>
    <n v="1"/>
    <x v="16"/>
  </r>
  <r>
    <x v="29"/>
    <d v="2020-01-31T00:00:00"/>
    <d v="2020-02-03T00:00:00"/>
    <n v="2"/>
    <n v="1"/>
    <n v="60.01"/>
    <n v="104.88"/>
    <n v="60.01"/>
    <n v="104.88"/>
    <s v="Z-US$"/>
    <x v="10"/>
    <x v="4"/>
    <n v="1"/>
    <x v="49"/>
  </r>
  <r>
    <x v="16"/>
    <d v="2020-01-31T00:00:00"/>
    <d v="2020-02-03T00:00:00"/>
    <n v="69"/>
    <n v="1"/>
    <n v="38.56"/>
    <n v="103.6"/>
    <n v="0.86"/>
    <n v="2.2999999999999998"/>
    <s v="Z-US$"/>
    <x v="75"/>
    <x v="4"/>
    <n v="1"/>
    <x v="245"/>
  </r>
  <r>
    <x v="10"/>
    <d v="2020-01-31T00:00:00"/>
    <d v="2020-02-03T00:00:00"/>
    <n v="2"/>
    <n v="1"/>
    <n v="22.91"/>
    <n v="35.81"/>
    <n v="22.91"/>
    <n v="35.81"/>
    <s v="Z-US$"/>
    <x v="10"/>
    <x v="4"/>
    <n v="1"/>
    <x v="16"/>
  </r>
  <r>
    <x v="38"/>
    <d v="2020-01-31T00:00:00"/>
    <d v="2020-02-03T00:00:00"/>
    <n v="7"/>
    <n v="1"/>
    <n v="155.51"/>
    <n v="306.95999999999998"/>
    <n v="38.869999999999997"/>
    <n v="76.739999999999995"/>
    <s v="Z-US$"/>
    <x v="48"/>
    <x v="4"/>
    <n v="1"/>
    <x v="72"/>
  </r>
  <r>
    <x v="88"/>
    <d v="2020-01-31T00:00:00"/>
    <d v="2020-02-03T00:00:00"/>
    <n v="92"/>
    <n v="2"/>
    <n v="155.46"/>
    <n v="291.61"/>
    <n v="2.58"/>
    <n v="4.8600000000000003"/>
    <s v="Z-US$"/>
    <x v="49"/>
    <x v="4"/>
    <n v="1"/>
    <x v="325"/>
  </r>
  <r>
    <x v="11"/>
    <d v="2020-01-31T00:00:00"/>
    <d v="2020-02-03T00:00:00"/>
    <n v="39"/>
    <n v="1"/>
    <n v="364.52"/>
    <n v="607.53"/>
    <n v="14.58"/>
    <n v="24.3"/>
    <s v="Z-US$"/>
    <x v="154"/>
    <x v="4"/>
    <n v="1"/>
    <x v="326"/>
  </r>
  <r>
    <x v="78"/>
    <d v="2020-02-03T00:00:00"/>
    <d v="2020-02-03T00:00:00"/>
    <n v="154"/>
    <n v="1"/>
    <n v="859.49"/>
    <n v="281.38"/>
    <n v="8.6"/>
    <n v="2.81"/>
    <s v="Z-US$"/>
    <x v="17"/>
    <x v="5"/>
    <n v="1"/>
    <x v="327"/>
  </r>
  <r>
    <x v="83"/>
    <d v="2020-02-14T00:00:00"/>
    <d v="2020-02-14T00:00:00"/>
    <n v="154"/>
    <n v="1"/>
    <n v="85.69"/>
    <n v="179.06"/>
    <n v="0.86"/>
    <n v="1.79"/>
    <s v="Z-US$"/>
    <x v="17"/>
    <x v="6"/>
    <n v="1"/>
    <x v="102"/>
  </r>
  <r>
    <x v="6"/>
    <d v="2020-02-03T00:00:00"/>
    <d v="2020-02-03T00:00:00"/>
    <n v="1532"/>
    <n v="1"/>
    <n v="1267.23"/>
    <n v="1905.71"/>
    <n v="1.27"/>
    <n v="1.91"/>
    <s v="Z-US$"/>
    <x v="2"/>
    <x v="5"/>
    <n v="1"/>
    <x v="328"/>
  </r>
  <r>
    <x v="78"/>
    <d v="2020-02-03T00:00:00"/>
    <d v="2020-02-03T00:00:00"/>
    <n v="16"/>
    <n v="1"/>
    <n v="85.95"/>
    <n v="28.14"/>
    <n v="8.6"/>
    <n v="2.81"/>
    <s v="Z-US$"/>
    <x v="32"/>
    <x v="5"/>
    <n v="1"/>
    <x v="300"/>
  </r>
  <r>
    <x v="112"/>
    <d v="2020-02-03T00:00:00"/>
    <d v="2020-02-03T00:00:00"/>
    <n v="46"/>
    <n v="1"/>
    <n v="292"/>
    <n v="101.68"/>
    <n v="9.73"/>
    <n v="3.39"/>
    <s v="Z-US$"/>
    <x v="74"/>
    <x v="5"/>
    <n v="1"/>
    <x v="329"/>
  </r>
  <r>
    <x v="76"/>
    <d v="2020-02-03T00:00:00"/>
    <d v="2020-02-04T00:00:00"/>
    <n v="83"/>
    <n v="1"/>
    <n v="325.3"/>
    <n v="580.15"/>
    <n v="6.02"/>
    <n v="10.74"/>
    <s v="Z-US$"/>
    <x v="155"/>
    <x v="5"/>
    <n v="1"/>
    <x v="330"/>
  </r>
  <r>
    <x v="75"/>
    <d v="2020-02-03T00:00:00"/>
    <d v="2020-02-04T00:00:00"/>
    <n v="16"/>
    <n v="1"/>
    <n v="49.52"/>
    <n v="134.30000000000001"/>
    <n v="4.95"/>
    <n v="13.43"/>
    <s v="Z-US$"/>
    <x v="32"/>
    <x v="5"/>
    <n v="1"/>
    <x v="331"/>
  </r>
  <r>
    <x v="78"/>
    <d v="2020-02-03T00:00:00"/>
    <d v="2020-02-04T00:00:00"/>
    <n v="4"/>
    <n v="1"/>
    <n v="17.190000000000001"/>
    <n v="5.88"/>
    <n v="8.6"/>
    <n v="2.94"/>
    <s v="Z-US$"/>
    <x v="16"/>
    <x v="5"/>
    <n v="1"/>
    <x v="175"/>
  </r>
  <r>
    <x v="112"/>
    <d v="2020-02-03T00:00:00"/>
    <d v="2020-02-04T00:00:00"/>
    <n v="4"/>
    <n v="1"/>
    <n v="19.47"/>
    <n v="7.16"/>
    <n v="9.73"/>
    <n v="3.58"/>
    <s v="Z-US$"/>
    <x v="16"/>
    <x v="5"/>
    <n v="1"/>
    <x v="332"/>
  </r>
  <r>
    <x v="38"/>
    <d v="2020-02-03T00:00:00"/>
    <d v="2020-02-04T00:00:00"/>
    <n v="4"/>
    <n v="1"/>
    <n v="77.75"/>
    <n v="171.39"/>
    <n v="38.869999999999997"/>
    <n v="85.69"/>
    <s v="Z-US$"/>
    <x v="16"/>
    <x v="5"/>
    <n v="1"/>
    <x v="311"/>
  </r>
  <r>
    <x v="77"/>
    <d v="2020-02-03T00:00:00"/>
    <d v="2020-02-04T00:00:00"/>
    <n v="7"/>
    <n v="1"/>
    <n v="3.84"/>
    <n v="8.08"/>
    <n v="0.96"/>
    <n v="2.02"/>
    <s v="Z-US$"/>
    <x v="48"/>
    <x v="5"/>
    <n v="1"/>
    <x v="333"/>
  </r>
  <r>
    <x v="16"/>
    <d v="2020-02-03T00:00:00"/>
    <d v="2020-02-03T00:00:00"/>
    <n v="154"/>
    <n v="1"/>
    <n v="85.69"/>
    <n v="179.06"/>
    <n v="0.86"/>
    <n v="1.79"/>
    <s v="Z-US$"/>
    <x v="17"/>
    <x v="5"/>
    <n v="1"/>
    <x v="102"/>
  </r>
  <r>
    <x v="10"/>
    <d v="2020-02-03T00:00:00"/>
    <d v="2020-02-03T00:00:00"/>
    <n v="2"/>
    <n v="1"/>
    <n v="22.91"/>
    <n v="30.7"/>
    <n v="22.91"/>
    <n v="30.7"/>
    <s v="Z-US$"/>
    <x v="10"/>
    <x v="5"/>
    <n v="1"/>
    <x v="94"/>
  </r>
  <r>
    <x v="102"/>
    <d v="2020-02-03T00:00:00"/>
    <d v="2020-02-03T00:00:00"/>
    <n v="16"/>
    <n v="150"/>
    <n v="1247.03"/>
    <n v="2110.35"/>
    <n v="124.7"/>
    <n v="211.04"/>
    <s v="Z-US$"/>
    <x v="123"/>
    <x v="5"/>
    <n v="1"/>
    <x v="241"/>
  </r>
  <r>
    <x v="117"/>
    <d v="2020-02-03T00:00:00"/>
    <d v="2020-02-03T00:00:00"/>
    <n v="2"/>
    <n v="150"/>
    <n v="103.6"/>
    <n v="287.77999999999997"/>
    <n v="103.6"/>
    <n v="287.77999999999997"/>
    <s v="Z-US$"/>
    <x v="156"/>
    <x v="5"/>
    <n v="1"/>
    <x v="334"/>
  </r>
  <r>
    <x v="10"/>
    <d v="2020-01-31T00:00:00"/>
    <d v="2020-01-31T00:00:00"/>
    <n v="39"/>
    <n v="1"/>
    <n v="572.66999999999996"/>
    <n v="895.3"/>
    <n v="22.91"/>
    <n v="35.81"/>
    <s v="Z-US$"/>
    <x v="154"/>
    <x v="4"/>
    <n v="1"/>
    <x v="6"/>
  </r>
  <r>
    <x v="16"/>
    <d v="2020-02-03T00:00:00"/>
    <d v="2020-02-03T00:00:00"/>
    <n v="157"/>
    <n v="1"/>
    <n v="87.41"/>
    <n v="234.82"/>
    <n v="0.86"/>
    <n v="2.2999999999999998"/>
    <s v="Z-US$"/>
    <x v="157"/>
    <x v="5"/>
    <n v="1"/>
    <x v="335"/>
  </r>
  <r>
    <x v="10"/>
    <d v="2020-02-03T00:00:00"/>
    <d v="2020-02-03T00:00:00"/>
    <n v="4"/>
    <n v="1"/>
    <n v="45.81"/>
    <n v="71.62"/>
    <n v="22.91"/>
    <n v="35.81"/>
    <s v="Z-US$"/>
    <x v="16"/>
    <x v="5"/>
    <n v="1"/>
    <x v="29"/>
  </r>
  <r>
    <x v="24"/>
    <d v="2020-02-03T00:00:00"/>
    <d v="2020-02-03T00:00:00"/>
    <n v="307"/>
    <n v="2"/>
    <n v="557.08000000000004"/>
    <n v="1432.48"/>
    <n v="2.78"/>
    <n v="7.16"/>
    <s v="Z-US$"/>
    <x v="31"/>
    <x v="5"/>
    <n v="1"/>
    <x v="336"/>
  </r>
  <r>
    <x v="2"/>
    <d v="2020-02-03T00:00:00"/>
    <d v="2020-02-03T00:00:00"/>
    <n v="184"/>
    <n v="1"/>
    <n v="159.61000000000001"/>
    <n v="253.24"/>
    <n v="1.32"/>
    <n v="2.11"/>
    <s v="Z-US$"/>
    <x v="49"/>
    <x v="5"/>
    <n v="1"/>
    <x v="296"/>
  </r>
  <r>
    <x v="10"/>
    <d v="2020-02-03T00:00:00"/>
    <d v="2020-02-03T00:00:00"/>
    <n v="4"/>
    <n v="1"/>
    <n v="45.81"/>
    <n v="66.510000000000005"/>
    <n v="22.91"/>
    <n v="33.25"/>
    <s v="Z-US$"/>
    <x v="16"/>
    <x v="5"/>
    <n v="1"/>
    <x v="196"/>
  </r>
  <r>
    <x v="118"/>
    <d v="2020-02-03T00:00:00"/>
    <d v="2020-02-04T00:00:00"/>
    <n v="154"/>
    <n v="2"/>
    <n v="248.87"/>
    <n v="601.13"/>
    <n v="2.48"/>
    <n v="6.01"/>
    <s v="Z-US$"/>
    <x v="25"/>
    <x v="5"/>
    <n v="1"/>
    <x v="229"/>
  </r>
  <r>
    <x v="26"/>
    <d v="2020-02-03T00:00:00"/>
    <d v="2020-02-04T00:00:00"/>
    <n v="2"/>
    <n v="1"/>
    <n v="24.97"/>
    <n v="38.369999999999997"/>
    <n v="24.95"/>
    <n v="38.369999999999997"/>
    <s v="Z-US$"/>
    <x v="10"/>
    <x v="5"/>
    <n v="1"/>
    <x v="299"/>
  </r>
  <r>
    <x v="47"/>
    <d v="2020-02-03T00:00:00"/>
    <d v="2020-02-04T00:00:00"/>
    <n v="42"/>
    <n v="3"/>
    <n v="86.12"/>
    <n v="139.86000000000001"/>
    <n v="3.19"/>
    <n v="5.18"/>
    <s v="Z-US$"/>
    <x v="158"/>
    <x v="5"/>
    <n v="1"/>
    <x v="337"/>
  </r>
  <r>
    <x v="2"/>
    <d v="2020-02-03T00:00:00"/>
    <d v="2020-02-04T00:00:00"/>
    <n v="53"/>
    <n v="2"/>
    <n v="90.44"/>
    <n v="182.64"/>
    <n v="2.65"/>
    <n v="5.37"/>
    <s v="Z-US$"/>
    <x v="132"/>
    <x v="5"/>
    <n v="1"/>
    <x v="338"/>
  </r>
  <r>
    <x v="10"/>
    <d v="2020-02-03T00:00:00"/>
    <d v="2020-02-04T00:00:00"/>
    <n v="4"/>
    <n v="1"/>
    <n v="45.81"/>
    <n v="71.62"/>
    <n v="22.91"/>
    <n v="35.81"/>
    <s v="Z-US$"/>
    <x v="16"/>
    <x v="5"/>
    <n v="1"/>
    <x v="29"/>
  </r>
  <r>
    <x v="16"/>
    <d v="2020-02-03T00:00:00"/>
    <d v="2020-02-04T00:00:00"/>
    <n v="174"/>
    <n v="1"/>
    <n v="96.83"/>
    <n v="260.14999999999998"/>
    <n v="0.86"/>
    <n v="2.2999999999999998"/>
    <s v="Z-US$"/>
    <x v="59"/>
    <x v="5"/>
    <n v="1"/>
    <x v="91"/>
  </r>
  <r>
    <x v="10"/>
    <d v="2020-02-03T00:00:00"/>
    <d v="2020-02-04T00:00:00"/>
    <n v="4"/>
    <n v="1"/>
    <n v="45.81"/>
    <n v="71.62"/>
    <n v="22.91"/>
    <n v="35.81"/>
    <s v="Z-US$"/>
    <x v="16"/>
    <x v="5"/>
    <n v="1"/>
    <x v="29"/>
  </r>
  <r>
    <x v="38"/>
    <d v="2020-02-04T00:00:00"/>
    <d v="2020-02-04T00:00:00"/>
    <n v="37"/>
    <n v="1"/>
    <n v="933.06"/>
    <n v="1933.85"/>
    <n v="38.869999999999997"/>
    <n v="80.58"/>
    <s v="Z-US$"/>
    <x v="54"/>
    <x v="5"/>
    <n v="1"/>
    <x v="176"/>
  </r>
  <r>
    <x v="16"/>
    <d v="2020-02-04T00:00:00"/>
    <d v="2020-02-04T00:00:00"/>
    <n v="8"/>
    <n v="500"/>
    <n v="2142.33"/>
    <n v="4796.25"/>
    <n v="428.47"/>
    <n v="959.25"/>
    <s v="Z-US$"/>
    <x v="151"/>
    <x v="5"/>
    <n v="1"/>
    <x v="321"/>
  </r>
  <r>
    <x v="48"/>
    <d v="2020-02-04T00:00:00"/>
    <d v="2020-02-04T00:00:00"/>
    <n v="1839"/>
    <n v="1"/>
    <n v="1603.71"/>
    <n v="3683.52"/>
    <n v="1.33"/>
    <n v="3.07"/>
    <s v="Z-US$"/>
    <x v="152"/>
    <x v="5"/>
    <n v="1"/>
    <x v="339"/>
  </r>
  <r>
    <x v="26"/>
    <d v="2020-02-04T00:00:00"/>
    <d v="2020-02-04T00:00:00"/>
    <n v="246"/>
    <n v="1"/>
    <n v="3993.92"/>
    <n v="6139.2"/>
    <n v="24.95"/>
    <n v="38.369999999999997"/>
    <s v="Z-US$"/>
    <x v="97"/>
    <x v="5"/>
    <n v="1"/>
    <x v="88"/>
  </r>
  <r>
    <x v="119"/>
    <d v="2020-02-04T00:00:00"/>
    <d v="2020-02-07T00:00:00"/>
    <n v="230"/>
    <n v="1"/>
    <n v="151.56"/>
    <n v="201.44"/>
    <n v="1.01"/>
    <n v="1.34"/>
    <s v="Z-US$"/>
    <x v="93"/>
    <x v="5"/>
    <n v="1"/>
    <x v="340"/>
  </r>
  <r>
    <x v="45"/>
    <d v="2020-02-04T00:00:00"/>
    <d v="2020-02-04T00:00:00"/>
    <n v="2605"/>
    <n v="1"/>
    <n v="1478.52"/>
    <n v="3587.6"/>
    <n v="0.87"/>
    <n v="2.11"/>
    <s v="Z-US$"/>
    <x v="159"/>
    <x v="5"/>
    <n v="1"/>
    <x v="341"/>
  </r>
  <r>
    <x v="46"/>
    <d v="2020-02-04T00:00:00"/>
    <d v="2020-02-14T00:00:00"/>
    <n v="62"/>
    <n v="1"/>
    <n v="639.5"/>
    <n v="1125.52"/>
    <n v="15.99"/>
    <n v="28.14"/>
    <s v="Z-US$"/>
    <x v="6"/>
    <x v="5"/>
    <n v="1"/>
    <x v="238"/>
  </r>
  <r>
    <x v="120"/>
    <d v="2020-02-04T00:00:00"/>
    <d v="2020-03-25T00:00:00"/>
    <n v="7660"/>
    <n v="1"/>
    <n v="4284.6499999999996"/>
    <n v="10232"/>
    <n v="0.86"/>
    <n v="2.0499999999999998"/>
    <s v="Z-US$"/>
    <x v="130"/>
    <x v="5"/>
    <n v="1"/>
    <x v="342"/>
  </r>
  <r>
    <x v="36"/>
    <d v="2020-02-04T00:00:00"/>
    <d v="2020-02-05T00:00:00"/>
    <n v="50"/>
    <n v="1"/>
    <n v="31.52"/>
    <n v="73.67"/>
    <n v="0.99"/>
    <n v="2.2999999999999998"/>
    <s v="Z-US$"/>
    <x v="4"/>
    <x v="5"/>
    <n v="1"/>
    <x v="89"/>
  </r>
  <r>
    <x v="10"/>
    <d v="2020-02-04T00:00:00"/>
    <d v="2020-02-05T00:00:00"/>
    <n v="2"/>
    <n v="1"/>
    <n v="22.91"/>
    <n v="35.81"/>
    <n v="22.91"/>
    <n v="35.81"/>
    <s v="Z-US$"/>
    <x v="10"/>
    <x v="5"/>
    <n v="1"/>
    <x v="16"/>
  </r>
  <r>
    <x v="121"/>
    <d v="2020-02-04T00:00:00"/>
    <d v="2020-02-04T00:00:00"/>
    <n v="460"/>
    <n v="1"/>
    <n v="268.58999999999997"/>
    <n v="0"/>
    <n v="0.9"/>
    <n v="0"/>
    <s v="Z-US$"/>
    <x v="18"/>
    <x v="5"/>
    <n v="1"/>
    <x v="86"/>
  </r>
  <r>
    <x v="38"/>
    <d v="2020-02-04T00:00:00"/>
    <d v="2020-02-04T00:00:00"/>
    <n v="37"/>
    <n v="1"/>
    <n v="933.06"/>
    <n v="1933.85"/>
    <n v="38.869999999999997"/>
    <n v="80.58"/>
    <s v="Z-US$"/>
    <x v="54"/>
    <x v="5"/>
    <n v="1"/>
    <x v="176"/>
  </r>
  <r>
    <x v="10"/>
    <d v="2020-02-04T00:00:00"/>
    <d v="2020-02-04T00:00:00"/>
    <n v="74"/>
    <n v="1"/>
    <n v="1099.53"/>
    <n v="1534.8"/>
    <n v="22.91"/>
    <n v="31.98"/>
    <s v="Z-US$"/>
    <x v="44"/>
    <x v="5"/>
    <n v="1"/>
    <x v="162"/>
  </r>
  <r>
    <x v="16"/>
    <d v="2020-02-04T00:00:00"/>
    <d v="2020-02-04T00:00:00"/>
    <n v="613"/>
    <n v="1"/>
    <n v="342.77"/>
    <n v="716.24"/>
    <n v="0.86"/>
    <n v="1.79"/>
    <s v="Z-US$"/>
    <x v="98"/>
    <x v="5"/>
    <n v="1"/>
    <x v="17"/>
  </r>
  <r>
    <x v="8"/>
    <d v="2020-02-04T00:00:00"/>
    <d v="2020-02-04T00:00:00"/>
    <n v="2298"/>
    <n v="1"/>
    <n v="1285.4000000000001"/>
    <n v="2685.9"/>
    <n v="0.86"/>
    <n v="1.79"/>
    <s v="Z-US$"/>
    <x v="1"/>
    <x v="5"/>
    <n v="1"/>
    <x v="117"/>
  </r>
  <r>
    <x v="16"/>
    <d v="2020-02-04T00:00:00"/>
    <d v="2020-02-05T00:00:00"/>
    <n v="103"/>
    <n v="1"/>
    <n v="57.41"/>
    <n v="154.25"/>
    <n v="0.86"/>
    <n v="2.2999999999999998"/>
    <s v="Z-US$"/>
    <x v="84"/>
    <x v="5"/>
    <n v="1"/>
    <x v="150"/>
  </r>
  <r>
    <x v="10"/>
    <d v="2020-02-04T00:00:00"/>
    <d v="2020-02-05T00:00:00"/>
    <n v="2"/>
    <n v="1"/>
    <n v="22.91"/>
    <n v="35.81"/>
    <n v="22.91"/>
    <n v="35.81"/>
    <s v="Z-US$"/>
    <x v="10"/>
    <x v="5"/>
    <n v="1"/>
    <x v="16"/>
  </r>
  <r>
    <x v="16"/>
    <d v="2020-02-04T00:00:00"/>
    <d v="2020-02-05T00:00:00"/>
    <n v="86"/>
    <n v="1"/>
    <n v="47.99"/>
    <n v="128.91999999999999"/>
    <n v="0.86"/>
    <n v="2.2999999999999998"/>
    <s v="Z-US$"/>
    <x v="87"/>
    <x v="5"/>
    <n v="1"/>
    <x v="171"/>
  </r>
  <r>
    <x v="10"/>
    <d v="2020-02-04T00:00:00"/>
    <d v="2020-02-05T00:00:00"/>
    <n v="2"/>
    <n v="1"/>
    <n v="22.91"/>
    <n v="35.81"/>
    <n v="22.91"/>
    <n v="35.81"/>
    <s v="Z-US$"/>
    <x v="10"/>
    <x v="5"/>
    <n v="1"/>
    <x v="16"/>
  </r>
  <r>
    <x v="83"/>
    <d v="2020-02-05T00:00:00"/>
    <d v="2020-02-05T00:00:00"/>
    <n v="10"/>
    <n v="100"/>
    <n v="514.16"/>
    <n v="1151.0999999999999"/>
    <n v="85.69"/>
    <n v="191.85"/>
    <s v="Z-US$"/>
    <x v="127"/>
    <x v="5"/>
    <n v="1"/>
    <x v="343"/>
  </r>
  <r>
    <x v="111"/>
    <d v="2020-02-05T00:00:00"/>
    <d v="2020-02-05T00:00:00"/>
    <n v="7"/>
    <n v="50"/>
    <n v="235.08"/>
    <n v="511.6"/>
    <n v="58.77"/>
    <n v="127.9"/>
    <s v="Z-US$"/>
    <x v="160"/>
    <x v="5"/>
    <n v="1"/>
    <x v="212"/>
  </r>
  <r>
    <x v="63"/>
    <d v="2020-02-05T00:00:00"/>
    <d v="2020-02-19T00:00:00"/>
    <n v="62"/>
    <n v="1"/>
    <n v="702.43"/>
    <n v="1294.3499999999999"/>
    <n v="17.559999999999999"/>
    <n v="32.36"/>
    <s v="Z-US$"/>
    <x v="6"/>
    <x v="5"/>
    <n v="1"/>
    <x v="242"/>
  </r>
  <r>
    <x v="2"/>
    <d v="2020-02-05T00:00:00"/>
    <d v="2020-02-10T00:00:00"/>
    <n v="307"/>
    <n v="2"/>
    <n v="532.01"/>
    <n v="844.14"/>
    <n v="2.65"/>
    <n v="4.22"/>
    <s v="Z-US$"/>
    <x v="31"/>
    <x v="5"/>
    <n v="1"/>
    <x v="45"/>
  </r>
  <r>
    <x v="27"/>
    <d v="2020-02-05T00:00:00"/>
    <d v="2020-02-10T00:00:00"/>
    <n v="307"/>
    <n v="2"/>
    <n v="501.93"/>
    <n v="844.14"/>
    <n v="2.5099999999999998"/>
    <n v="4.22"/>
    <s v="Z-US$"/>
    <x v="31"/>
    <x v="5"/>
    <n v="1"/>
    <x v="45"/>
  </r>
  <r>
    <x v="122"/>
    <d v="2020-02-05T00:00:00"/>
    <d v="2020-03-17T00:00:00"/>
    <n v="3064"/>
    <n v="2"/>
    <n v="5152.84"/>
    <n v="12278.4"/>
    <n v="2.57"/>
    <n v="6.14"/>
    <s v="Z-US$"/>
    <x v="27"/>
    <x v="5"/>
    <n v="1"/>
    <x v="344"/>
  </r>
  <r>
    <x v="48"/>
    <d v="2020-02-05T00:00:00"/>
    <d v="2020-03-10T00:00:00"/>
    <n v="3064"/>
    <n v="2"/>
    <n v="5345.71"/>
    <n v="11511"/>
    <n v="2.66"/>
    <n v="5.76"/>
    <s v="Z-US$"/>
    <x v="27"/>
    <x v="5"/>
    <n v="1"/>
    <x v="345"/>
  </r>
  <r>
    <x v="16"/>
    <d v="2020-02-05T00:00:00"/>
    <d v="2020-02-05T00:00:00"/>
    <n v="154"/>
    <n v="1"/>
    <n v="85.69"/>
    <n v="179.06"/>
    <n v="0.86"/>
    <n v="1.79"/>
    <s v="Z-US$"/>
    <x v="17"/>
    <x v="5"/>
    <n v="1"/>
    <x v="102"/>
  </r>
  <r>
    <x v="10"/>
    <d v="2020-02-05T00:00:00"/>
    <d v="2020-02-05T00:00:00"/>
    <n v="2"/>
    <n v="1"/>
    <n v="22.91"/>
    <n v="30.7"/>
    <n v="22.91"/>
    <n v="30.7"/>
    <s v="Z-US$"/>
    <x v="10"/>
    <x v="5"/>
    <n v="1"/>
    <x v="94"/>
  </r>
  <r>
    <x v="16"/>
    <d v="2020-02-05T00:00:00"/>
    <d v="2020-02-06T00:00:00"/>
    <n v="123"/>
    <n v="1"/>
    <n v="68.55"/>
    <n v="184.18"/>
    <n v="0.86"/>
    <n v="2.2999999999999998"/>
    <s v="Z-US$"/>
    <x v="60"/>
    <x v="5"/>
    <n v="1"/>
    <x v="346"/>
  </r>
  <r>
    <x v="23"/>
    <d v="2020-02-05T00:00:00"/>
    <d v="2020-02-06T00:00:00"/>
    <n v="22"/>
    <n v="1"/>
    <n v="12"/>
    <n v="42.97"/>
    <n v="0.86"/>
    <n v="3.07"/>
    <s v="Z-US$"/>
    <x v="52"/>
    <x v="5"/>
    <n v="1"/>
    <x v="77"/>
  </r>
  <r>
    <x v="10"/>
    <d v="2020-02-05T00:00:00"/>
    <d v="2020-02-06T00:00:00"/>
    <n v="5"/>
    <n v="1"/>
    <n v="68.72"/>
    <n v="107.44"/>
    <n v="22.91"/>
    <n v="35.81"/>
    <s v="Z-US$"/>
    <x v="30"/>
    <x v="5"/>
    <n v="1"/>
    <x v="59"/>
  </r>
  <r>
    <x v="73"/>
    <d v="2020-02-05T00:00:00"/>
    <d v="2020-02-05T00:00:00"/>
    <n v="2"/>
    <n v="40"/>
    <n v="51.67"/>
    <n v="97.2"/>
    <n v="51.67"/>
    <n v="97.2"/>
    <s v="Z-US$"/>
    <x v="96"/>
    <x v="5"/>
    <n v="1"/>
    <x v="347"/>
  </r>
  <r>
    <x v="16"/>
    <d v="2020-02-05T00:00:00"/>
    <d v="2020-02-06T00:00:00"/>
    <n v="68"/>
    <n v="1"/>
    <n v="37.71"/>
    <n v="101.3"/>
    <n v="0.86"/>
    <n v="2.2999999999999998"/>
    <s v="Z-US$"/>
    <x v="161"/>
    <x v="5"/>
    <n v="1"/>
    <x v="348"/>
  </r>
  <r>
    <x v="10"/>
    <d v="2020-02-05T00:00:00"/>
    <d v="2020-02-06T00:00:00"/>
    <n v="2"/>
    <n v="1"/>
    <n v="22.91"/>
    <n v="35.81"/>
    <n v="22.91"/>
    <n v="35.81"/>
    <s v="Z-US$"/>
    <x v="10"/>
    <x v="5"/>
    <n v="1"/>
    <x v="16"/>
  </r>
  <r>
    <x v="16"/>
    <d v="2020-02-05T00:00:00"/>
    <d v="2020-02-06T00:00:00"/>
    <n v="766"/>
    <n v="1"/>
    <n v="428.47"/>
    <n v="959.25"/>
    <n v="0.86"/>
    <n v="1.92"/>
    <s v="Z-US$"/>
    <x v="3"/>
    <x v="5"/>
    <n v="1"/>
    <x v="12"/>
  </r>
  <r>
    <x v="16"/>
    <d v="2020-02-05T00:00:00"/>
    <d v="2020-02-06T00:00:00"/>
    <n v="181"/>
    <n v="1"/>
    <n v="101.12"/>
    <n v="271.66000000000003"/>
    <n v="0.86"/>
    <n v="2.2999999999999998"/>
    <s v="Z-US$"/>
    <x v="162"/>
    <x v="5"/>
    <n v="1"/>
    <x v="349"/>
  </r>
  <r>
    <x v="101"/>
    <d v="2020-02-05T00:00:00"/>
    <d v="2020-02-06T00:00:00"/>
    <n v="200"/>
    <n v="1"/>
    <n v="148.81"/>
    <n v="415.68"/>
    <n v="1.1399999999999999"/>
    <n v="3.2"/>
    <s v="Z-US$"/>
    <x v="28"/>
    <x v="5"/>
    <n v="1"/>
    <x v="350"/>
  </r>
  <r>
    <x v="10"/>
    <d v="2020-02-05T00:00:00"/>
    <d v="2020-02-06T00:00:00"/>
    <n v="2"/>
    <n v="1"/>
    <n v="22.91"/>
    <n v="35.81"/>
    <n v="22.91"/>
    <n v="35.81"/>
    <s v="Z-US$"/>
    <x v="10"/>
    <x v="5"/>
    <n v="1"/>
    <x v="16"/>
  </r>
  <r>
    <x v="29"/>
    <d v="2020-02-05T00:00:00"/>
    <d v="2020-02-06T00:00:00"/>
    <n v="2"/>
    <n v="1"/>
    <n v="60.01"/>
    <n v="104.88"/>
    <n v="60.01"/>
    <n v="104.88"/>
    <s v="Z-US$"/>
    <x v="10"/>
    <x v="5"/>
    <n v="1"/>
    <x v="49"/>
  </r>
  <r>
    <x v="16"/>
    <d v="2020-02-06T00:00:00"/>
    <d v="2020-02-06T00:00:00"/>
    <n v="50"/>
    <n v="1"/>
    <n v="27.42"/>
    <n v="73.67"/>
    <n v="0.86"/>
    <n v="2.2999999999999998"/>
    <s v="Z-US$"/>
    <x v="4"/>
    <x v="5"/>
    <n v="1"/>
    <x v="89"/>
  </r>
  <r>
    <x v="10"/>
    <d v="2020-02-06T00:00:00"/>
    <d v="2020-02-06T00:00:00"/>
    <n v="2"/>
    <n v="1"/>
    <n v="22.91"/>
    <n v="35.81"/>
    <n v="22.91"/>
    <n v="35.81"/>
    <s v="Z-US$"/>
    <x v="10"/>
    <x v="5"/>
    <n v="1"/>
    <x v="16"/>
  </r>
  <r>
    <x v="123"/>
    <d v="2020-02-05T00:00:00"/>
    <d v="2020-02-05T00:00:00"/>
    <n v="16"/>
    <n v="1"/>
    <n v="136.09"/>
    <n v="285.22000000000003"/>
    <n v="13.61"/>
    <n v="28.52"/>
    <s v="Z-US$"/>
    <x v="32"/>
    <x v="5"/>
    <n v="1"/>
    <x v="351"/>
  </r>
  <r>
    <x v="124"/>
    <d v="2020-02-05T00:00:00"/>
    <d v="2020-02-05T00:00:00"/>
    <n v="16"/>
    <n v="1"/>
    <n v="164.61"/>
    <n v="333.82"/>
    <n v="16.46"/>
    <n v="33.380000000000003"/>
    <s v="Z-US$"/>
    <x v="32"/>
    <x v="5"/>
    <n v="1"/>
    <x v="352"/>
  </r>
  <r>
    <x v="95"/>
    <d v="2020-02-05T00:00:00"/>
    <d v="2020-02-05T00:00:00"/>
    <n v="31"/>
    <n v="1"/>
    <n v="447.14"/>
    <n v="821.12"/>
    <n v="22.36"/>
    <n v="41.06"/>
    <s v="Z-US$"/>
    <x v="7"/>
    <x v="5"/>
    <n v="1"/>
    <x v="10"/>
  </r>
  <r>
    <x v="32"/>
    <d v="2020-02-05T00:00:00"/>
    <d v="2020-02-05T00:00:00"/>
    <n v="46"/>
    <n v="1"/>
    <n v="814.6"/>
    <n v="1481.08"/>
    <n v="27.15"/>
    <n v="49.37"/>
    <s v="Z-US$"/>
    <x v="74"/>
    <x v="5"/>
    <n v="1"/>
    <x v="353"/>
  </r>
  <r>
    <x v="7"/>
    <d v="2020-02-05T00:00:00"/>
    <d v="2020-02-05T00:00:00"/>
    <n v="613"/>
    <n v="1"/>
    <n v="342.77"/>
    <n v="844.14"/>
    <n v="0.86"/>
    <n v="2.11"/>
    <s v="Z-US$"/>
    <x v="98"/>
    <x v="5"/>
    <n v="1"/>
    <x v="45"/>
  </r>
  <r>
    <x v="125"/>
    <d v="2020-02-05T00:00:00"/>
    <d v="2020-02-05T00:00:00"/>
    <n v="16"/>
    <n v="1"/>
    <n v="221.78"/>
    <n v="422.07"/>
    <n v="22.18"/>
    <n v="42.21"/>
    <s v="Z-US$"/>
    <x v="32"/>
    <x v="5"/>
    <n v="1"/>
    <x v="27"/>
  </r>
  <r>
    <x v="31"/>
    <d v="2020-02-05T00:00:00"/>
    <d v="2020-02-05T00:00:00"/>
    <n v="8"/>
    <n v="1"/>
    <n v="207.77"/>
    <n v="365.79"/>
    <n v="41.56"/>
    <n v="73.16"/>
    <s v="Z-US$"/>
    <x v="100"/>
    <x v="5"/>
    <n v="1"/>
    <x v="354"/>
  </r>
  <r>
    <x v="2"/>
    <d v="2020-02-05T00:00:00"/>
    <d v="2020-02-06T00:00:00"/>
    <n v="221"/>
    <n v="2"/>
    <n v="383.05"/>
    <n v="773.54"/>
    <n v="2.65"/>
    <n v="5.37"/>
    <s v="Z-US$"/>
    <x v="50"/>
    <x v="5"/>
    <n v="1"/>
    <x v="74"/>
  </r>
  <r>
    <x v="29"/>
    <d v="2020-02-05T00:00:00"/>
    <d v="2020-02-06T00:00:00"/>
    <n v="4"/>
    <n v="1"/>
    <n v="120.02"/>
    <n v="209.76"/>
    <n v="60.01"/>
    <n v="104.88"/>
    <s v="Z-US$"/>
    <x v="16"/>
    <x v="5"/>
    <n v="1"/>
    <x v="75"/>
  </r>
  <r>
    <x v="2"/>
    <d v="2020-02-05T00:00:00"/>
    <d v="2020-02-06T00:00:00"/>
    <n v="429"/>
    <n v="1"/>
    <n v="372.41"/>
    <n v="590.9"/>
    <n v="1.32"/>
    <n v="2.11"/>
    <s v="Z-US$"/>
    <x v="99"/>
    <x v="5"/>
    <n v="1"/>
    <x v="106"/>
  </r>
  <r>
    <x v="10"/>
    <d v="2020-02-05T00:00:00"/>
    <d v="2020-02-06T00:00:00"/>
    <n v="10"/>
    <n v="1"/>
    <n v="137.44"/>
    <n v="199.52"/>
    <n v="22.91"/>
    <n v="33.25"/>
    <s v="Z-US$"/>
    <x v="47"/>
    <x v="5"/>
    <n v="1"/>
    <x v="355"/>
  </r>
  <r>
    <x v="16"/>
    <d v="2020-02-05T00:00:00"/>
    <d v="2020-02-06T00:00:00"/>
    <n v="134"/>
    <n v="1"/>
    <n v="74.55"/>
    <n v="200.29"/>
    <n v="0.86"/>
    <n v="2.2999999999999998"/>
    <s v="Z-US$"/>
    <x v="163"/>
    <x v="5"/>
    <n v="1"/>
    <x v="356"/>
  </r>
  <r>
    <x v="10"/>
    <d v="2020-02-05T00:00:00"/>
    <d v="2020-02-06T00:00:00"/>
    <n v="4"/>
    <n v="1"/>
    <n v="45.81"/>
    <n v="71.62"/>
    <n v="22.91"/>
    <n v="35.81"/>
    <s v="Z-US$"/>
    <x v="16"/>
    <x v="5"/>
    <n v="1"/>
    <x v="29"/>
  </r>
  <r>
    <x v="23"/>
    <d v="2020-02-06T00:00:00"/>
    <d v="2020-02-07T00:00:00"/>
    <n v="2"/>
    <n v="100"/>
    <n v="85.69"/>
    <n v="243.01"/>
    <n v="85.69"/>
    <n v="243.01"/>
    <s v="Z-US$"/>
    <x v="28"/>
    <x v="5"/>
    <n v="1"/>
    <x v="357"/>
  </r>
  <r>
    <x v="121"/>
    <d v="2020-02-06T00:00:00"/>
    <d v="2020-02-06T00:00:00"/>
    <n v="766"/>
    <n v="1"/>
    <n v="447.65"/>
    <n v="735.43"/>
    <n v="0.9"/>
    <n v="1.47"/>
    <s v="Z-US$"/>
    <x v="3"/>
    <x v="5"/>
    <n v="1"/>
    <x v="358"/>
  </r>
  <r>
    <x v="16"/>
    <d v="2020-02-06T00:00:00"/>
    <d v="2020-02-06T00:00:00"/>
    <n v="4596"/>
    <n v="1"/>
    <n v="2570.79"/>
    <n v="4604.3999999999996"/>
    <n v="0.86"/>
    <n v="1.54"/>
    <s v="Z-US$"/>
    <x v="57"/>
    <x v="5"/>
    <n v="1"/>
    <x v="359"/>
  </r>
  <r>
    <x v="10"/>
    <d v="2020-02-06T00:00:00"/>
    <d v="2020-02-06T00:00:00"/>
    <n v="62"/>
    <n v="1"/>
    <n v="916.28"/>
    <n v="1125.52"/>
    <n v="22.91"/>
    <n v="28.14"/>
    <s v="Z-US$"/>
    <x v="6"/>
    <x v="5"/>
    <n v="1"/>
    <x v="238"/>
  </r>
  <r>
    <x v="16"/>
    <d v="2020-02-06T00:00:00"/>
    <d v="2020-02-06T00:00:00"/>
    <n v="3830"/>
    <n v="1"/>
    <n v="2142.33"/>
    <n v="4476.5"/>
    <n v="0.86"/>
    <n v="1.79"/>
    <s v="Z-US$"/>
    <x v="164"/>
    <x v="5"/>
    <n v="1"/>
    <x v="360"/>
  </r>
  <r>
    <x v="52"/>
    <d v="2020-02-06T00:00:00"/>
    <d v="2020-03-11T00:00:00"/>
    <n v="31"/>
    <n v="1"/>
    <n v="543.05999999999995"/>
    <n v="987.39"/>
    <n v="27.15"/>
    <n v="49.37"/>
    <s v="Z-US$"/>
    <x v="7"/>
    <x v="5"/>
    <n v="1"/>
    <x v="136"/>
  </r>
  <r>
    <x v="8"/>
    <d v="2020-02-06T00:00:00"/>
    <d v="2020-02-06T00:00:00"/>
    <n v="3830"/>
    <n v="1"/>
    <n v="2142.33"/>
    <n v="4476.5"/>
    <n v="0.86"/>
    <n v="1.79"/>
    <s v="Z-US$"/>
    <x v="164"/>
    <x v="5"/>
    <n v="1"/>
    <x v="360"/>
  </r>
  <r>
    <x v="6"/>
    <d v="2020-02-06T00:00:00"/>
    <d v="2020-02-07T00:00:00"/>
    <n v="4"/>
    <n v="40"/>
    <n v="101.37"/>
    <n v="152.46"/>
    <n v="50.69"/>
    <n v="76.23"/>
    <s v="Z-US$"/>
    <x v="95"/>
    <x v="5"/>
    <n v="1"/>
    <x v="361"/>
  </r>
  <r>
    <x v="126"/>
    <d v="2020-02-06T00:00:00"/>
    <d v="2020-02-06T00:00:00"/>
    <n v="8"/>
    <n v="1"/>
    <n v="172.03"/>
    <n v="351.73"/>
    <n v="34.409999999999997"/>
    <n v="70.349999999999994"/>
    <s v="Z-US$"/>
    <x v="100"/>
    <x v="5"/>
    <n v="1"/>
    <x v="362"/>
  </r>
  <r>
    <x v="26"/>
    <d v="2020-02-06T00:00:00"/>
    <d v="2020-02-06T00:00:00"/>
    <n v="89"/>
    <n v="1"/>
    <n v="1447.79"/>
    <n v="2225.46"/>
    <n v="24.95"/>
    <n v="38.369999999999997"/>
    <s v="Z-US$"/>
    <x v="165"/>
    <x v="5"/>
    <n v="1"/>
    <x v="363"/>
  </r>
  <r>
    <x v="85"/>
    <d v="2020-02-06T00:00:00"/>
    <d v="2020-02-06T00:00:00"/>
    <n v="7"/>
    <n v="150"/>
    <n v="575.54999999999995"/>
    <n v="844.14"/>
    <n v="143.88999999999999"/>
    <n v="211.04"/>
    <s v="Z-US$"/>
    <x v="166"/>
    <x v="5"/>
    <n v="1"/>
    <x v="45"/>
  </r>
  <r>
    <x v="23"/>
    <d v="2020-02-06T00:00:00"/>
    <d v="2020-02-06T00:00:00"/>
    <n v="8"/>
    <n v="100"/>
    <n v="428.47"/>
    <n v="1215.05"/>
    <n v="85.69"/>
    <n v="243.01"/>
    <s v="Z-US$"/>
    <x v="45"/>
    <x v="5"/>
    <n v="1"/>
    <x v="297"/>
  </r>
  <r>
    <x v="2"/>
    <d v="2020-02-06T00:00:00"/>
    <d v="2020-02-07T00:00:00"/>
    <n v="102"/>
    <n v="1"/>
    <n v="87.78"/>
    <n v="177.27"/>
    <n v="1.32"/>
    <n v="2.69"/>
    <s v="Z-US$"/>
    <x v="85"/>
    <x v="5"/>
    <n v="1"/>
    <x v="235"/>
  </r>
  <r>
    <x v="10"/>
    <d v="2020-02-06T00:00:00"/>
    <d v="2020-02-07T00:00:00"/>
    <n v="2"/>
    <n v="1"/>
    <n v="22.91"/>
    <n v="35.81"/>
    <n v="22.91"/>
    <n v="35.81"/>
    <s v="Z-US$"/>
    <x v="10"/>
    <x v="5"/>
    <n v="1"/>
    <x v="16"/>
  </r>
  <r>
    <x v="127"/>
    <d v="2020-02-06T00:00:00"/>
    <d v="2020-02-07T00:00:00"/>
    <n v="77"/>
    <n v="100"/>
    <n v="58.2"/>
    <n v="9592.5"/>
    <n v="1.1599999999999999"/>
    <n v="191.85"/>
    <s v="Z-US$"/>
    <x v="167"/>
    <x v="5"/>
    <n v="1"/>
    <x v="323"/>
  </r>
  <r>
    <x v="2"/>
    <d v="2020-02-06T00:00:00"/>
    <d v="2020-02-07T00:00:00"/>
    <n v="62"/>
    <n v="1"/>
    <n v="53.21"/>
    <n v="84.41"/>
    <n v="1.32"/>
    <n v="2.11"/>
    <s v="Z-US$"/>
    <x v="6"/>
    <x v="5"/>
    <n v="1"/>
    <x v="292"/>
  </r>
  <r>
    <x v="2"/>
    <d v="2020-02-06T00:00:00"/>
    <d v="2020-02-07T00:00:00"/>
    <n v="33"/>
    <n v="1"/>
    <n v="27.93"/>
    <n v="56.4"/>
    <n v="1.32"/>
    <n v="2.69"/>
    <s v="Z-US$"/>
    <x v="168"/>
    <x v="5"/>
    <n v="1"/>
    <x v="364"/>
  </r>
  <r>
    <x v="10"/>
    <d v="2020-02-06T00:00:00"/>
    <d v="2020-02-07T00:00:00"/>
    <n v="2"/>
    <n v="1"/>
    <n v="22.91"/>
    <n v="33.25"/>
    <n v="22.91"/>
    <n v="33.25"/>
    <s v="Z-US$"/>
    <x v="10"/>
    <x v="5"/>
    <n v="1"/>
    <x v="95"/>
  </r>
  <r>
    <x v="16"/>
    <d v="2020-02-06T00:00:00"/>
    <d v="2020-02-07T00:00:00"/>
    <n v="92"/>
    <n v="1"/>
    <n v="51.42"/>
    <n v="138.13"/>
    <n v="0.86"/>
    <n v="2.2999999999999998"/>
    <s v="Z-US$"/>
    <x v="34"/>
    <x v="5"/>
    <n v="1"/>
    <x v="365"/>
  </r>
  <r>
    <x v="10"/>
    <d v="2020-02-06T00:00:00"/>
    <d v="2020-02-07T00:00:00"/>
    <n v="4"/>
    <n v="1"/>
    <n v="45.81"/>
    <n v="71.62"/>
    <n v="22.91"/>
    <n v="35.81"/>
    <s v="Z-US$"/>
    <x v="16"/>
    <x v="5"/>
    <n v="1"/>
    <x v="29"/>
  </r>
  <r>
    <x v="26"/>
    <d v="2020-02-06T00:00:00"/>
    <d v="2020-02-07T00:00:00"/>
    <n v="8"/>
    <n v="1"/>
    <n v="124.81"/>
    <n v="191.85"/>
    <n v="24.95"/>
    <n v="38.369999999999997"/>
    <s v="Z-US$"/>
    <x v="100"/>
    <x v="5"/>
    <n v="1"/>
    <x v="50"/>
  </r>
  <r>
    <x v="128"/>
    <d v="2020-02-06T00:00:00"/>
    <d v="2020-02-07T00:00:00"/>
    <n v="2084"/>
    <n v="1"/>
    <n v="1779.27"/>
    <n v="4696.49"/>
    <n v="1.31"/>
    <n v="3.45"/>
    <s v="Z-US$"/>
    <x v="169"/>
    <x v="5"/>
    <n v="1"/>
    <x v="366"/>
  </r>
  <r>
    <x v="2"/>
    <d v="2020-02-06T00:00:00"/>
    <d v="2020-02-07T00:00:00"/>
    <n v="62"/>
    <n v="1"/>
    <n v="53.21"/>
    <n v="84.41"/>
    <n v="1.32"/>
    <n v="2.11"/>
    <s v="Z-US$"/>
    <x v="6"/>
    <x v="5"/>
    <n v="1"/>
    <x v="292"/>
  </r>
  <r>
    <x v="2"/>
    <d v="2020-02-06T00:00:00"/>
    <d v="2020-02-07T00:00:00"/>
    <n v="33"/>
    <n v="1"/>
    <n v="27.93"/>
    <n v="56.4"/>
    <n v="1.32"/>
    <n v="2.69"/>
    <s v="Z-US$"/>
    <x v="168"/>
    <x v="5"/>
    <n v="1"/>
    <x v="364"/>
  </r>
  <r>
    <x v="10"/>
    <d v="2020-02-06T00:00:00"/>
    <d v="2020-02-07T00:00:00"/>
    <n v="2"/>
    <n v="1"/>
    <n v="22.91"/>
    <n v="33.25"/>
    <n v="22.91"/>
    <n v="33.25"/>
    <s v="Z-US$"/>
    <x v="10"/>
    <x v="5"/>
    <n v="1"/>
    <x v="95"/>
  </r>
  <r>
    <x v="129"/>
    <d v="2020-01-31T00:00:00"/>
    <d v="2020-01-31T00:00:00"/>
    <n v="154"/>
    <n v="2"/>
    <n v="269.61"/>
    <n v="524.39"/>
    <n v="2.69"/>
    <n v="5.24"/>
    <s v="Z-US$"/>
    <x v="25"/>
    <x v="4"/>
    <n v="1"/>
    <x v="367"/>
  </r>
  <r>
    <x v="19"/>
    <d v="2020-01-31T00:00:00"/>
    <d v="2020-01-31T00:00:00"/>
    <n v="1226"/>
    <n v="2"/>
    <n v="1838.9"/>
    <n v="2353.36"/>
    <n v="2.29"/>
    <n v="2.94"/>
    <s v="Z-US$"/>
    <x v="129"/>
    <x v="4"/>
    <n v="1"/>
    <x v="368"/>
  </r>
  <r>
    <x v="130"/>
    <d v="2020-01-31T00:00:00"/>
    <d v="2020-01-31T00:00:00"/>
    <n v="1073"/>
    <n v="2"/>
    <n v="1758.91"/>
    <n v="3849.79"/>
    <n v="2.5099999999999998"/>
    <n v="5.5"/>
    <s v="Z-US$"/>
    <x v="133"/>
    <x v="4"/>
    <n v="1"/>
    <x v="369"/>
  </r>
  <r>
    <x v="101"/>
    <d v="2020-01-31T00:00:00"/>
    <d v="2020-01-31T00:00:00"/>
    <n v="460"/>
    <n v="2"/>
    <n v="686.82"/>
    <n v="1995.24"/>
    <n v="2.29"/>
    <n v="6.65"/>
    <s v="Z-US$"/>
    <x v="88"/>
    <x v="4"/>
    <n v="1"/>
    <x v="370"/>
  </r>
  <r>
    <x v="131"/>
    <d v="2020-01-31T00:00:00"/>
    <d v="2020-01-31T00:00:00"/>
    <n v="1226"/>
    <n v="3"/>
    <n v="2484.23"/>
    <n v="4450.92"/>
    <n v="3.1"/>
    <n v="5.56"/>
    <s v="Z-US$"/>
    <x v="170"/>
    <x v="4"/>
    <n v="1"/>
    <x v="371"/>
  </r>
  <r>
    <x v="10"/>
    <d v="2020-01-31T00:00:00"/>
    <d v="2020-01-31T00:00:00"/>
    <n v="43"/>
    <n v="1"/>
    <n v="641.39"/>
    <n v="1038.55"/>
    <n v="22.91"/>
    <n v="37.090000000000003"/>
    <s v="Z-US$"/>
    <x v="115"/>
    <x v="4"/>
    <n v="1"/>
    <x v="372"/>
  </r>
  <r>
    <x v="16"/>
    <d v="2020-02-06T00:00:00"/>
    <d v="2020-02-07T00:00:00"/>
    <n v="181"/>
    <n v="1"/>
    <n v="101.12"/>
    <n v="271.66000000000003"/>
    <n v="0.86"/>
    <n v="2.2999999999999998"/>
    <s v="Z-US$"/>
    <x v="162"/>
    <x v="5"/>
    <n v="1"/>
    <x v="349"/>
  </r>
  <r>
    <x v="10"/>
    <d v="2020-02-06T00:00:00"/>
    <d v="2020-02-07T00:00:00"/>
    <n v="4"/>
    <n v="1"/>
    <n v="45.81"/>
    <n v="71.62"/>
    <n v="22.91"/>
    <n v="35.81"/>
    <s v="Z-US$"/>
    <x v="16"/>
    <x v="5"/>
    <n v="1"/>
    <x v="29"/>
  </r>
  <r>
    <x v="2"/>
    <d v="2020-02-06T00:00:00"/>
    <d v="2020-02-07T00:00:00"/>
    <n v="178"/>
    <n v="2"/>
    <n v="308.57"/>
    <n v="623.13"/>
    <n v="2.65"/>
    <n v="5.37"/>
    <s v="Z-US$"/>
    <x v="109"/>
    <x v="5"/>
    <n v="1"/>
    <x v="373"/>
  </r>
  <r>
    <x v="47"/>
    <d v="2020-02-06T00:00:00"/>
    <d v="2020-02-07T00:00:00"/>
    <n v="99"/>
    <n v="3"/>
    <n v="204.12"/>
    <n v="331.52"/>
    <n v="3.19"/>
    <n v="5.18"/>
    <s v="Z-US$"/>
    <x v="171"/>
    <x v="5"/>
    <n v="1"/>
    <x v="57"/>
  </r>
  <r>
    <x v="10"/>
    <d v="2020-02-06T00:00:00"/>
    <d v="2020-02-07T00:00:00"/>
    <n v="13"/>
    <n v="1"/>
    <n v="183.26"/>
    <n v="286.5"/>
    <n v="22.91"/>
    <n v="35.81"/>
    <s v="Z-US$"/>
    <x v="76"/>
    <x v="5"/>
    <n v="1"/>
    <x v="374"/>
  </r>
  <r>
    <x v="48"/>
    <d v="2020-02-06T00:00:00"/>
    <d v="2020-02-07T00:00:00"/>
    <n v="56"/>
    <n v="2"/>
    <n v="96.22"/>
    <n v="230.22"/>
    <n v="2.66"/>
    <n v="6.4"/>
    <s v="Z-US$"/>
    <x v="64"/>
    <x v="5"/>
    <n v="1"/>
    <x v="78"/>
  </r>
  <r>
    <x v="10"/>
    <d v="2020-02-06T00:00:00"/>
    <d v="2020-02-07T00:00:00"/>
    <n v="5"/>
    <n v="1"/>
    <n v="68.72"/>
    <n v="107.44"/>
    <n v="22.91"/>
    <n v="35.81"/>
    <s v="Z-US$"/>
    <x v="30"/>
    <x v="5"/>
    <n v="1"/>
    <x v="59"/>
  </r>
  <r>
    <x v="2"/>
    <d v="2020-02-06T00:00:00"/>
    <d v="2020-02-07T00:00:00"/>
    <n v="103"/>
    <n v="2"/>
    <n v="178.23"/>
    <n v="359.91"/>
    <n v="2.65"/>
    <n v="5.37"/>
    <s v="Z-US$"/>
    <x v="67"/>
    <x v="5"/>
    <n v="1"/>
    <x v="109"/>
  </r>
  <r>
    <x v="10"/>
    <d v="2020-02-06T00:00:00"/>
    <d v="2020-02-07T00:00:00"/>
    <n v="5"/>
    <n v="1"/>
    <n v="68.72"/>
    <n v="107.44"/>
    <n v="22.91"/>
    <n v="35.81"/>
    <s v="Z-US$"/>
    <x v="30"/>
    <x v="5"/>
    <n v="1"/>
    <x v="59"/>
  </r>
  <r>
    <x v="75"/>
    <d v="2020-02-06T00:00:00"/>
    <d v="2020-02-07T00:00:00"/>
    <n v="10"/>
    <n v="1"/>
    <n v="29.71"/>
    <n v="80.58"/>
    <n v="4.95"/>
    <n v="13.43"/>
    <s v="Z-US$"/>
    <x v="47"/>
    <x v="5"/>
    <n v="1"/>
    <x v="65"/>
  </r>
  <r>
    <x v="76"/>
    <d v="2020-02-06T00:00:00"/>
    <d v="2020-02-07T00:00:00"/>
    <n v="46"/>
    <n v="1"/>
    <n v="180.72"/>
    <n v="322.31"/>
    <n v="6.02"/>
    <n v="10.74"/>
    <s v="Z-US$"/>
    <x v="74"/>
    <x v="5"/>
    <n v="1"/>
    <x v="375"/>
  </r>
  <r>
    <x v="77"/>
    <d v="2020-02-06T00:00:00"/>
    <d v="2020-02-07T00:00:00"/>
    <n v="5"/>
    <n v="1"/>
    <n v="2.88"/>
    <n v="6.06"/>
    <n v="0.96"/>
    <n v="2.02"/>
    <s v="Z-US$"/>
    <x v="30"/>
    <x v="5"/>
    <n v="1"/>
    <x v="376"/>
  </r>
  <r>
    <x v="78"/>
    <d v="2020-02-06T00:00:00"/>
    <d v="2020-02-07T00:00:00"/>
    <n v="5"/>
    <n v="1"/>
    <n v="25.79"/>
    <n v="8.83"/>
    <n v="8.6"/>
    <n v="2.94"/>
    <s v="Z-US$"/>
    <x v="30"/>
    <x v="5"/>
    <n v="1"/>
    <x v="377"/>
  </r>
  <r>
    <x v="132"/>
    <d v="2020-02-06T00:00:00"/>
    <d v="2020-02-07T00:00:00"/>
    <n v="2"/>
    <n v="1"/>
    <n v="31.89"/>
    <n v="56.28"/>
    <n v="31.89"/>
    <n v="56.28"/>
    <s v="Z-US$"/>
    <x v="10"/>
    <x v="5"/>
    <n v="1"/>
    <x v="378"/>
  </r>
  <r>
    <x v="38"/>
    <d v="2020-02-06T00:00:00"/>
    <d v="2020-02-07T00:00:00"/>
    <n v="2"/>
    <n v="1"/>
    <n v="38.880000000000003"/>
    <n v="85.69"/>
    <n v="38.869999999999997"/>
    <n v="85.69"/>
    <s v="Z-US$"/>
    <x v="10"/>
    <x v="5"/>
    <n v="1"/>
    <x v="379"/>
  </r>
  <r>
    <x v="75"/>
    <d v="2020-02-07T00:00:00"/>
    <d v="2020-02-07T00:00:00"/>
    <n v="368"/>
    <n v="1"/>
    <n v="1188.58"/>
    <n v="2148.7199999999998"/>
    <n v="4.95"/>
    <n v="8.9499999999999993"/>
    <s v="Z-US$"/>
    <x v="26"/>
    <x v="5"/>
    <n v="1"/>
    <x v="183"/>
  </r>
  <r>
    <x v="76"/>
    <d v="2020-02-07T00:00:00"/>
    <d v="2020-02-07T00:00:00"/>
    <n v="2207"/>
    <n v="1"/>
    <n v="8674.69"/>
    <n v="10129.68"/>
    <n v="6.02"/>
    <n v="7.04"/>
    <s v="Z-US$"/>
    <x v="172"/>
    <x v="5"/>
    <n v="1"/>
    <x v="380"/>
  </r>
  <r>
    <x v="38"/>
    <d v="2020-02-07T00:00:00"/>
    <d v="2020-02-07T00:00:00"/>
    <n v="92"/>
    <n v="1"/>
    <n v="2332.65"/>
    <n v="4834.62"/>
    <n v="38.869999999999997"/>
    <n v="80.58"/>
    <s v="Z-US$"/>
    <x v="34"/>
    <x v="5"/>
    <n v="1"/>
    <x v="381"/>
  </r>
  <r>
    <x v="133"/>
    <d v="2020-02-07T00:00:00"/>
    <d v="2020-02-24T00:00:00"/>
    <n v="46"/>
    <n v="1"/>
    <n v="63.3"/>
    <n v="1634.56"/>
    <n v="2.1"/>
    <n v="54.49"/>
    <s v="Z-US$"/>
    <x v="74"/>
    <x v="5"/>
    <n v="1"/>
    <x v="154"/>
  </r>
  <r>
    <x v="115"/>
    <d v="2020-02-07T00:00:00"/>
    <d v="2020-02-24T00:00:00"/>
    <n v="46"/>
    <n v="1"/>
    <n v="963.48"/>
    <n v="1408.18"/>
    <n v="32.119999999999997"/>
    <n v="46.94"/>
    <s v="Z-US$"/>
    <x v="74"/>
    <x v="5"/>
    <n v="1"/>
    <x v="382"/>
  </r>
  <r>
    <x v="134"/>
    <d v="2020-02-07T00:00:00"/>
    <d v="2020-02-24T00:00:00"/>
    <n v="31"/>
    <n v="1"/>
    <n v="425.49"/>
    <n v="647.16999999999996"/>
    <n v="21.27"/>
    <n v="32.36"/>
    <s v="Z-US$"/>
    <x v="7"/>
    <x v="5"/>
    <n v="1"/>
    <x v="148"/>
  </r>
  <r>
    <x v="115"/>
    <d v="2020-02-07T00:00:00"/>
    <d v="2020-02-24T00:00:00"/>
    <n v="31"/>
    <n v="1"/>
    <n v="159.25"/>
    <n v="549.97"/>
    <n v="7.96"/>
    <n v="27.5"/>
    <s v="Z-US$"/>
    <x v="7"/>
    <x v="5"/>
    <n v="1"/>
    <x v="383"/>
  </r>
  <r>
    <x v="135"/>
    <d v="2020-02-07T00:00:00"/>
    <d v="2020-02-24T00:00:00"/>
    <n v="138"/>
    <n v="1"/>
    <n v="6479.12"/>
    <n v="5628.88"/>
    <n v="71.98"/>
    <n v="62.54"/>
    <s v="Z-US$"/>
    <x v="86"/>
    <x v="5"/>
    <n v="1"/>
    <x v="384"/>
  </r>
  <r>
    <x v="136"/>
    <d v="2020-02-07T00:00:00"/>
    <d v="2020-02-24T00:00:00"/>
    <n v="138"/>
    <n v="1"/>
    <n v="4584.83"/>
    <n v="4903.6899999999996"/>
    <n v="50.94"/>
    <n v="54.49"/>
    <s v="Z-US$"/>
    <x v="86"/>
    <x v="5"/>
    <n v="1"/>
    <x v="385"/>
  </r>
  <r>
    <x v="94"/>
    <d v="2020-02-07T00:00:00"/>
    <d v="2020-02-24T00:00:00"/>
    <n v="46"/>
    <n v="1"/>
    <n v="958.87"/>
    <n v="1634.56"/>
    <n v="31.96"/>
    <n v="54.49"/>
    <s v="Z-US$"/>
    <x v="74"/>
    <x v="5"/>
    <n v="1"/>
    <x v="154"/>
  </r>
  <r>
    <x v="137"/>
    <d v="2020-02-07T00:00:00"/>
    <d v="2020-02-24T00:00:00"/>
    <n v="138"/>
    <n v="1"/>
    <n v="162.28"/>
    <n v="4224.54"/>
    <n v="1.79"/>
    <n v="46.94"/>
    <s v="Z-US$"/>
    <x v="86"/>
    <x v="5"/>
    <n v="1"/>
    <x v="157"/>
  </r>
  <r>
    <x v="138"/>
    <d v="2020-02-07T00:00:00"/>
    <d v="2020-02-24T00:00:00"/>
    <n v="46"/>
    <n v="1"/>
    <n v="811.94"/>
    <n v="1231.68"/>
    <n v="27.06"/>
    <n v="41.06"/>
    <s v="Z-US$"/>
    <x v="74"/>
    <x v="5"/>
    <n v="1"/>
    <x v="156"/>
  </r>
  <r>
    <x v="15"/>
    <d v="2020-02-07T00:00:00"/>
    <d v="2020-02-24T00:00:00"/>
    <n v="46"/>
    <n v="1"/>
    <n v="958.87"/>
    <n v="1634.56"/>
    <n v="31.96"/>
    <n v="54.49"/>
    <s v="Z-US$"/>
    <x v="74"/>
    <x v="5"/>
    <n v="1"/>
    <x v="154"/>
  </r>
  <r>
    <x v="28"/>
    <d v="2020-02-07T00:00:00"/>
    <d v="2020-02-24T00:00:00"/>
    <n v="138"/>
    <n v="1"/>
    <n v="3308.26"/>
    <n v="5628.88"/>
    <n v="36.76"/>
    <n v="62.54"/>
    <s v="Z-US$"/>
    <x v="86"/>
    <x v="5"/>
    <n v="1"/>
    <x v="384"/>
  </r>
  <r>
    <x v="94"/>
    <d v="2020-02-07T00:00:00"/>
    <d v="2020-02-24T00:00:00"/>
    <n v="92"/>
    <n v="1"/>
    <n v="1917.73"/>
    <n v="3269.12"/>
    <n v="31.96"/>
    <n v="54.49"/>
    <s v="Z-US$"/>
    <x v="34"/>
    <x v="5"/>
    <n v="1"/>
    <x v="386"/>
  </r>
  <r>
    <x v="32"/>
    <d v="2020-02-07T00:00:00"/>
    <d v="2020-02-24T00:00:00"/>
    <n v="46"/>
    <n v="1"/>
    <n v="814.6"/>
    <n v="1408.18"/>
    <n v="27.15"/>
    <n v="46.94"/>
    <s v="Z-US$"/>
    <x v="74"/>
    <x v="5"/>
    <n v="1"/>
    <x v="382"/>
  </r>
  <r>
    <x v="137"/>
    <d v="2020-02-07T00:00:00"/>
    <d v="2020-02-24T00:00:00"/>
    <n v="31"/>
    <n v="1"/>
    <n v="878.58"/>
    <n v="938.79"/>
    <n v="43.92"/>
    <n v="46.94"/>
    <s v="Z-US$"/>
    <x v="7"/>
    <x v="5"/>
    <n v="1"/>
    <x v="387"/>
  </r>
  <r>
    <x v="139"/>
    <d v="2020-02-07T00:00:00"/>
    <d v="2020-04-03T00:00:00"/>
    <n v="8"/>
    <n v="1"/>
    <n v="127.9"/>
    <n v="46.81"/>
    <n v="25.58"/>
    <n v="9.36"/>
    <s v="Z-US$"/>
    <x v="100"/>
    <x v="5"/>
    <n v="1"/>
    <x v="388"/>
  </r>
  <r>
    <x v="140"/>
    <d v="2020-02-07T00:00:00"/>
    <d v="2020-04-03T00:00:00"/>
    <n v="221"/>
    <n v="1"/>
    <n v="101.3"/>
    <n v="305.73"/>
    <n v="0.7"/>
    <n v="2.12"/>
    <s v="Z-US$"/>
    <x v="37"/>
    <x v="5"/>
    <n v="1"/>
    <x v="389"/>
  </r>
  <r>
    <x v="141"/>
    <d v="2020-02-07T00:00:00"/>
    <d v="2020-04-03T00:00:00"/>
    <n v="7"/>
    <n v="1"/>
    <n v="108.2"/>
    <n v="37.450000000000003"/>
    <n v="27.05"/>
    <n v="9.36"/>
    <s v="Z-US$"/>
    <x v="48"/>
    <x v="5"/>
    <n v="1"/>
    <x v="390"/>
  </r>
  <r>
    <x v="142"/>
    <d v="2020-02-07T00:00:00"/>
    <d v="2020-04-03T00:00:00"/>
    <n v="7"/>
    <n v="1"/>
    <n v="109.23"/>
    <n v="162.08000000000001"/>
    <n v="27.31"/>
    <n v="40.520000000000003"/>
    <s v="Z-US$"/>
    <x v="48"/>
    <x v="5"/>
    <n v="1"/>
    <x v="391"/>
  </r>
  <r>
    <x v="143"/>
    <d v="2020-02-07T00:00:00"/>
    <d v="2020-04-03T00:00:00"/>
    <n v="2"/>
    <n v="1"/>
    <n v="20.14"/>
    <n v="55.51"/>
    <n v="20.14"/>
    <n v="55.51"/>
    <s v="Z-US$"/>
    <x v="10"/>
    <x v="5"/>
    <n v="1"/>
    <x v="392"/>
  </r>
  <r>
    <x v="144"/>
    <d v="2020-02-07T00:00:00"/>
    <d v="2020-04-03T00:00:00"/>
    <n v="36"/>
    <n v="1"/>
    <n v="698.07"/>
    <n v="1984.47"/>
    <n v="30.35"/>
    <n v="86.28"/>
    <s v="Z-US$"/>
    <x v="173"/>
    <x v="5"/>
    <n v="1"/>
    <x v="393"/>
  </r>
  <r>
    <x v="145"/>
    <d v="2020-02-07T00:00:00"/>
    <d v="2020-04-03T00:00:00"/>
    <n v="14"/>
    <n v="1"/>
    <n v="131.80000000000001"/>
    <n v="334.16"/>
    <n v="14.65"/>
    <n v="37.130000000000003"/>
    <s v="Z-US$"/>
    <x v="143"/>
    <x v="5"/>
    <n v="1"/>
    <x v="394"/>
  </r>
  <r>
    <x v="114"/>
    <d v="2020-02-07T00:00:00"/>
    <d v="2020-04-03T00:00:00"/>
    <n v="4"/>
    <n v="1"/>
    <n v="50.55"/>
    <n v="99.76"/>
    <n v="25.27"/>
    <n v="49.88"/>
    <s v="Z-US$"/>
    <x v="16"/>
    <x v="5"/>
    <n v="1"/>
    <x v="395"/>
  </r>
  <r>
    <x v="146"/>
    <d v="2020-02-07T00:00:00"/>
    <d v="2020-04-03T00:00:00"/>
    <n v="16"/>
    <n v="60"/>
    <n v="210.27"/>
    <n v="452.77"/>
    <n v="21.03"/>
    <n v="45.28"/>
    <s v="Z-US$"/>
    <x v="174"/>
    <x v="5"/>
    <n v="1"/>
    <x v="396"/>
  </r>
  <r>
    <x v="36"/>
    <d v="2020-02-07T00:00:00"/>
    <d v="2020-02-10T00:00:00"/>
    <n v="33"/>
    <n v="1"/>
    <n v="20.68"/>
    <n v="48.35"/>
    <n v="0.99"/>
    <n v="2.2999999999999998"/>
    <s v="Z-US$"/>
    <x v="168"/>
    <x v="5"/>
    <n v="1"/>
    <x v="397"/>
  </r>
  <r>
    <x v="10"/>
    <d v="2020-02-07T00:00:00"/>
    <d v="2020-02-10T00:00:00"/>
    <n v="2"/>
    <n v="1"/>
    <n v="22.91"/>
    <n v="35.81"/>
    <n v="22.91"/>
    <n v="35.81"/>
    <s v="Z-US$"/>
    <x v="10"/>
    <x v="5"/>
    <n v="1"/>
    <x v="16"/>
  </r>
  <r>
    <x v="36"/>
    <d v="2020-02-07T00:00:00"/>
    <d v="2020-02-10T00:00:00"/>
    <n v="80"/>
    <n v="1"/>
    <n v="51.21"/>
    <n v="119.71"/>
    <n v="0.99"/>
    <n v="2.2999999999999998"/>
    <s v="Z-US$"/>
    <x v="96"/>
    <x v="5"/>
    <n v="1"/>
    <x v="398"/>
  </r>
  <r>
    <x v="10"/>
    <d v="2020-02-07T00:00:00"/>
    <d v="2020-02-10T00:00:00"/>
    <n v="2"/>
    <n v="1"/>
    <n v="22.91"/>
    <n v="35.81"/>
    <n v="22.91"/>
    <n v="35.81"/>
    <s v="Z-US$"/>
    <x v="10"/>
    <x v="5"/>
    <n v="1"/>
    <x v="16"/>
  </r>
  <r>
    <x v="16"/>
    <d v="2020-02-07T00:00:00"/>
    <d v="2020-02-10T00:00:00"/>
    <n v="63"/>
    <n v="1"/>
    <n v="35.130000000000003"/>
    <n v="94.39"/>
    <n v="0.86"/>
    <n v="2.2999999999999998"/>
    <s v="Z-US$"/>
    <x v="141"/>
    <x v="5"/>
    <n v="1"/>
    <x v="399"/>
  </r>
  <r>
    <x v="36"/>
    <d v="2020-02-07T00:00:00"/>
    <d v="2020-02-10T00:00:00"/>
    <n v="23"/>
    <n v="1"/>
    <n v="14.77"/>
    <n v="34.53"/>
    <n v="0.99"/>
    <n v="2.2999999999999998"/>
    <s v="Z-US$"/>
    <x v="61"/>
    <x v="5"/>
    <n v="1"/>
    <x v="26"/>
  </r>
  <r>
    <x v="10"/>
    <d v="2020-02-07T00:00:00"/>
    <d v="2020-02-10T00:00:00"/>
    <n v="2"/>
    <n v="1"/>
    <n v="22.91"/>
    <n v="35.81"/>
    <n v="22.91"/>
    <n v="35.81"/>
    <s v="Z-US$"/>
    <x v="10"/>
    <x v="5"/>
    <n v="1"/>
    <x v="16"/>
  </r>
  <r>
    <x v="16"/>
    <d v="2020-02-07T00:00:00"/>
    <d v="2020-02-10T00:00:00"/>
    <n v="138"/>
    <n v="1"/>
    <n v="77.12"/>
    <n v="207.2"/>
    <n v="0.86"/>
    <n v="2.2999999999999998"/>
    <s v="Z-US$"/>
    <x v="86"/>
    <x v="5"/>
    <n v="1"/>
    <x v="290"/>
  </r>
  <r>
    <x v="10"/>
    <d v="2020-02-07T00:00:00"/>
    <d v="2020-02-10T00:00:00"/>
    <n v="4"/>
    <n v="1"/>
    <n v="45.81"/>
    <n v="71.62"/>
    <n v="22.91"/>
    <n v="35.81"/>
    <s v="Z-US$"/>
    <x v="16"/>
    <x v="5"/>
    <n v="1"/>
    <x v="29"/>
  </r>
  <r>
    <x v="2"/>
    <d v="2020-02-07T00:00:00"/>
    <d v="2020-02-10T00:00:00"/>
    <n v="246"/>
    <n v="1"/>
    <n v="212.8"/>
    <n v="337.66"/>
    <n v="1.32"/>
    <n v="2.11"/>
    <s v="Z-US$"/>
    <x v="97"/>
    <x v="5"/>
    <n v="1"/>
    <x v="161"/>
  </r>
  <r>
    <x v="10"/>
    <d v="2020-02-07T00:00:00"/>
    <d v="2020-02-10T00:00:00"/>
    <n v="7"/>
    <n v="1"/>
    <n v="91.63"/>
    <n v="133.02000000000001"/>
    <n v="22.91"/>
    <n v="33.25"/>
    <s v="Z-US$"/>
    <x v="48"/>
    <x v="5"/>
    <n v="1"/>
    <x v="185"/>
  </r>
  <r>
    <x v="8"/>
    <d v="2020-02-07T00:00:00"/>
    <d v="2020-02-10T00:00:00"/>
    <n v="11490"/>
    <n v="1"/>
    <n v="6426.98"/>
    <n v="13429.5"/>
    <n v="0.86"/>
    <n v="1.79"/>
    <s v="Z-US$"/>
    <x v="175"/>
    <x v="5"/>
    <n v="1"/>
    <x v="400"/>
  </r>
  <r>
    <x v="16"/>
    <d v="2020-02-07T00:00:00"/>
    <d v="2020-02-10T00:00:00"/>
    <n v="11490"/>
    <n v="1"/>
    <n v="6426.98"/>
    <n v="13429.5"/>
    <n v="0.86"/>
    <n v="1.79"/>
    <s v="Z-US$"/>
    <x v="175"/>
    <x v="5"/>
    <n v="1"/>
    <x v="400"/>
  </r>
  <r>
    <x v="10"/>
    <d v="2020-02-07T00:00:00"/>
    <d v="2020-02-10T00:00:00"/>
    <n v="460"/>
    <n v="1"/>
    <n v="6872.07"/>
    <n v="9208.7999999999993"/>
    <n v="22.91"/>
    <n v="30.7"/>
    <s v="Z-US$"/>
    <x v="18"/>
    <x v="5"/>
    <n v="1"/>
    <x v="401"/>
  </r>
  <r>
    <x v="93"/>
    <d v="2020-02-10T00:00:00"/>
    <d v="2020-03-11T00:00:00"/>
    <n v="3064"/>
    <n v="1"/>
    <n v="1406.9"/>
    <n v="2430.1"/>
    <n v="0.7"/>
    <n v="1.22"/>
    <s v="Z-US$"/>
    <x v="0"/>
    <x v="6"/>
    <n v="1"/>
    <x v="320"/>
  </r>
  <r>
    <x v="29"/>
    <d v="2020-02-10T00:00:00"/>
    <d v="2020-02-12T00:00:00"/>
    <n v="766"/>
    <n v="1"/>
    <n v="30005.34"/>
    <n v="47962.5"/>
    <n v="60.01"/>
    <n v="95.93"/>
    <s v="Z-US$"/>
    <x v="3"/>
    <x v="6"/>
    <n v="1"/>
    <x v="402"/>
  </r>
  <r>
    <x v="147"/>
    <d v="2020-02-10T00:00:00"/>
    <d v="2020-02-12T00:00:00"/>
    <n v="15320"/>
    <n v="1"/>
    <n v="5883.4"/>
    <n v="14069"/>
    <n v="0.59"/>
    <n v="1.41"/>
    <s v="Z-US$"/>
    <x v="176"/>
    <x v="6"/>
    <n v="1"/>
    <x v="403"/>
  </r>
  <r>
    <x v="65"/>
    <d v="2020-02-10T00:00:00"/>
    <d v="2020-02-12T00:00:00"/>
    <n v="24512"/>
    <n v="1"/>
    <n v="21499.48"/>
    <n v="63438.400000000001"/>
    <n v="1.34"/>
    <n v="3.97"/>
    <s v="Z-US$"/>
    <x v="177"/>
    <x v="6"/>
    <n v="1"/>
    <x v="404"/>
  </r>
  <r>
    <x v="65"/>
    <d v="2020-02-10T00:00:00"/>
    <d v="2020-02-12T00:00:00"/>
    <n v="7660"/>
    <n v="1"/>
    <n v="6280.53"/>
    <n v="19824.5"/>
    <n v="1.25"/>
    <n v="3.97"/>
    <s v="Z-US$"/>
    <x v="130"/>
    <x v="6"/>
    <n v="1"/>
    <x v="405"/>
  </r>
  <r>
    <x v="36"/>
    <d v="2020-02-10T00:00:00"/>
    <d v="2020-02-10T00:00:00"/>
    <n v="154"/>
    <n v="1"/>
    <n v="98.48"/>
    <n v="172.67"/>
    <n v="0.99"/>
    <n v="1.73"/>
    <s v="Z-US$"/>
    <x v="17"/>
    <x v="6"/>
    <n v="1"/>
    <x v="406"/>
  </r>
  <r>
    <x v="148"/>
    <d v="2020-02-10T00:00:00"/>
    <d v="2020-03-17T00:00:00"/>
    <n v="62"/>
    <n v="1"/>
    <n v="563.27"/>
    <n v="1498.99"/>
    <n v="14.08"/>
    <n v="37.479999999999997"/>
    <s v="Z-US$"/>
    <x v="6"/>
    <x v="6"/>
    <n v="1"/>
    <x v="407"/>
  </r>
  <r>
    <x v="94"/>
    <d v="2020-02-10T00:00:00"/>
    <d v="2020-02-10T00:00:00"/>
    <n v="28"/>
    <n v="1"/>
    <n v="575.32000000000005"/>
    <n v="980.74"/>
    <n v="31.96"/>
    <n v="54.49"/>
    <s v="Z-US$"/>
    <x v="178"/>
    <x v="6"/>
    <n v="1"/>
    <x v="408"/>
  </r>
  <r>
    <x v="114"/>
    <d v="2020-02-10T00:00:00"/>
    <d v="2020-02-10T00:00:00"/>
    <n v="10"/>
    <n v="1"/>
    <n v="151.63999999999999"/>
    <n v="299.29000000000002"/>
    <n v="25.27"/>
    <n v="49.88"/>
    <s v="Z-US$"/>
    <x v="47"/>
    <x v="6"/>
    <n v="1"/>
    <x v="409"/>
  </r>
  <r>
    <x v="149"/>
    <d v="2020-02-10T00:00:00"/>
    <d v="2020-02-10T00:00:00"/>
    <n v="13"/>
    <n v="1"/>
    <n v="62.01"/>
    <n v="183.15"/>
    <n v="7.75"/>
    <n v="22.89"/>
    <s v="Z-US$"/>
    <x v="76"/>
    <x v="6"/>
    <n v="1"/>
    <x v="410"/>
  </r>
  <r>
    <x v="150"/>
    <d v="2020-02-10T00:00:00"/>
    <d v="2020-02-10T00:00:00"/>
    <n v="7"/>
    <n v="1"/>
    <n v="18.52"/>
    <n v="69.58"/>
    <n v="4.63"/>
    <n v="17.39"/>
    <s v="Z-US$"/>
    <x v="48"/>
    <x v="6"/>
    <n v="1"/>
    <x v="411"/>
  </r>
  <r>
    <x v="151"/>
    <d v="2020-02-10T00:00:00"/>
    <d v="2020-02-10T00:00:00"/>
    <n v="11"/>
    <n v="1"/>
    <n v="0"/>
    <n v="97.59"/>
    <n v="0"/>
    <n v="13.94"/>
    <s v="Z-US$"/>
    <x v="126"/>
    <x v="6"/>
    <n v="1"/>
    <x v="412"/>
  </r>
  <r>
    <x v="10"/>
    <d v="2020-02-10T00:00:00"/>
    <d v="2020-02-10T00:00:00"/>
    <n v="7"/>
    <n v="1"/>
    <n v="91.63"/>
    <n v="122.78"/>
    <n v="22.91"/>
    <n v="30.7"/>
    <s v="Z-US$"/>
    <x v="48"/>
    <x v="6"/>
    <n v="1"/>
    <x v="36"/>
  </r>
  <r>
    <x v="10"/>
    <d v="2020-02-10T00:00:00"/>
    <d v="2020-02-10T00:00:00"/>
    <n v="5"/>
    <n v="1"/>
    <n v="68.72"/>
    <n v="92.09"/>
    <n v="22.91"/>
    <n v="30.7"/>
    <s v="Z-US$"/>
    <x v="30"/>
    <x v="6"/>
    <n v="1"/>
    <x v="114"/>
  </r>
  <r>
    <x v="152"/>
    <d v="2020-02-10T00:00:00"/>
    <d v="2020-02-11T00:00:00"/>
    <n v="5"/>
    <n v="1"/>
    <n v="64.849999999999994"/>
    <n v="136.21"/>
    <n v="21.62"/>
    <n v="45.41"/>
    <s v="Z-US$"/>
    <x v="30"/>
    <x v="6"/>
    <n v="1"/>
    <x v="413"/>
  </r>
  <r>
    <x v="153"/>
    <d v="2020-02-10T00:00:00"/>
    <d v="2020-02-10T00:00:00"/>
    <n v="154"/>
    <n v="1"/>
    <n v="98.48"/>
    <n v="191.85"/>
    <n v="0.99"/>
    <n v="1.92"/>
    <s v="Z-US$"/>
    <x v="17"/>
    <x v="6"/>
    <n v="1"/>
    <x v="50"/>
  </r>
  <r>
    <x v="97"/>
    <d v="2020-02-10T00:00:00"/>
    <d v="2020-02-10T00:00:00"/>
    <n v="154"/>
    <n v="1"/>
    <n v="98.48"/>
    <n v="191.85"/>
    <n v="0.99"/>
    <n v="1.92"/>
    <s v="Z-US$"/>
    <x v="17"/>
    <x v="6"/>
    <n v="1"/>
    <x v="50"/>
  </r>
  <r>
    <x v="16"/>
    <d v="2020-02-10T00:00:00"/>
    <d v="2020-02-17T00:00:00"/>
    <n v="53"/>
    <n v="1"/>
    <n v="29.14"/>
    <n v="78.28"/>
    <n v="0.86"/>
    <n v="2.2999999999999998"/>
    <s v="Z-US$"/>
    <x v="13"/>
    <x v="6"/>
    <n v="1"/>
    <x v="19"/>
  </r>
  <r>
    <x v="36"/>
    <d v="2020-02-10T00:00:00"/>
    <d v="2020-02-17T00:00:00"/>
    <n v="22"/>
    <n v="1"/>
    <n v="13.79"/>
    <n v="32.229999999999997"/>
    <n v="0.99"/>
    <n v="2.2999999999999998"/>
    <s v="Z-US$"/>
    <x v="52"/>
    <x v="6"/>
    <n v="1"/>
    <x v="414"/>
  </r>
  <r>
    <x v="10"/>
    <d v="2020-02-10T00:00:00"/>
    <d v="2020-02-17T00:00:00"/>
    <n v="2"/>
    <n v="1"/>
    <n v="22.91"/>
    <n v="35.81"/>
    <n v="22.91"/>
    <n v="35.81"/>
    <s v="Z-US$"/>
    <x v="10"/>
    <x v="6"/>
    <n v="1"/>
    <x v="16"/>
  </r>
  <r>
    <x v="16"/>
    <d v="2020-02-10T00:00:00"/>
    <d v="2020-02-11T00:00:00"/>
    <n v="31"/>
    <n v="1"/>
    <n v="17.14"/>
    <n v="46.04"/>
    <n v="0.86"/>
    <n v="2.2999999999999998"/>
    <s v="Z-US$"/>
    <x v="7"/>
    <x v="6"/>
    <n v="1"/>
    <x v="415"/>
  </r>
  <r>
    <x v="10"/>
    <d v="2020-02-10T00:00:00"/>
    <d v="2020-02-11T00:00:00"/>
    <n v="2"/>
    <n v="1"/>
    <n v="22.91"/>
    <n v="35.81"/>
    <n v="22.91"/>
    <n v="35.81"/>
    <s v="Z-US$"/>
    <x v="10"/>
    <x v="6"/>
    <n v="1"/>
    <x v="16"/>
  </r>
  <r>
    <x v="38"/>
    <d v="2020-02-11T00:00:00"/>
    <d v="2020-02-11T00:00:00"/>
    <n v="2"/>
    <n v="1"/>
    <n v="38.880000000000003"/>
    <n v="76.739999999999995"/>
    <n v="38.869999999999997"/>
    <n v="76.739999999999995"/>
    <s v="Z-US$"/>
    <x v="10"/>
    <x v="6"/>
    <n v="1"/>
    <x v="255"/>
  </r>
  <r>
    <x v="2"/>
    <d v="2020-02-11T00:00:00"/>
    <d v="2020-02-12T00:00:00"/>
    <n v="6128"/>
    <n v="2"/>
    <n v="10640.26"/>
    <n v="16882.8"/>
    <n v="2.65"/>
    <n v="4.22"/>
    <s v="Z-US$"/>
    <x v="179"/>
    <x v="6"/>
    <n v="1"/>
    <x v="416"/>
  </r>
  <r>
    <x v="5"/>
    <d v="2020-02-11T00:00:00"/>
    <d v="2020-02-12T00:00:00"/>
    <n v="3064"/>
    <n v="2"/>
    <n v="5019.3100000000004"/>
    <n v="8441.4"/>
    <n v="2.5099999999999998"/>
    <n v="4.22"/>
    <s v="Z-US$"/>
    <x v="27"/>
    <x v="6"/>
    <n v="1"/>
    <x v="417"/>
  </r>
  <r>
    <x v="98"/>
    <d v="2020-02-11T00:00:00"/>
    <d v="2020-02-12T00:00:00"/>
    <n v="3064"/>
    <n v="2"/>
    <n v="5186.6000000000004"/>
    <n v="8441.4"/>
    <n v="2.58"/>
    <n v="4.22"/>
    <s v="Z-US$"/>
    <x v="27"/>
    <x v="6"/>
    <n v="1"/>
    <x v="417"/>
  </r>
  <r>
    <x v="3"/>
    <d v="2020-02-11T00:00:00"/>
    <d v="2020-02-12T00:00:00"/>
    <n v="1532"/>
    <n v="2"/>
    <n v="2672.85"/>
    <n v="5116"/>
    <n v="2.66"/>
    <n v="5.12"/>
    <s v="Z-US$"/>
    <x v="0"/>
    <x v="6"/>
    <n v="1"/>
    <x v="46"/>
  </r>
  <r>
    <x v="4"/>
    <d v="2020-02-11T00:00:00"/>
    <d v="2020-02-12T00:00:00"/>
    <n v="3064"/>
    <n v="2"/>
    <n v="5218.32"/>
    <n v="10232"/>
    <n v="2.61"/>
    <n v="5.12"/>
    <s v="Z-US$"/>
    <x v="27"/>
    <x v="6"/>
    <n v="1"/>
    <x v="342"/>
  </r>
  <r>
    <x v="6"/>
    <d v="2020-02-11T00:00:00"/>
    <d v="2020-02-12T00:00:00"/>
    <n v="2298"/>
    <n v="2"/>
    <n v="3801.7"/>
    <n v="5947.35"/>
    <n v="2.5299999999999998"/>
    <n v="3.97"/>
    <s v="Z-US$"/>
    <x v="57"/>
    <x v="6"/>
    <n v="1"/>
    <x v="418"/>
  </r>
  <r>
    <x v="0"/>
    <d v="2020-02-11T00:00:00"/>
    <d v="2020-02-12T00:00:00"/>
    <n v="4596"/>
    <n v="2"/>
    <n v="8354.68"/>
    <n v="12278.4"/>
    <n v="2.78"/>
    <n v="4.09"/>
    <s v="Z-US$"/>
    <x v="20"/>
    <x v="6"/>
    <n v="1"/>
    <x v="344"/>
  </r>
  <r>
    <x v="10"/>
    <d v="2020-02-11T00:00:00"/>
    <d v="2020-02-12T00:00:00"/>
    <n v="1532"/>
    <n v="1"/>
    <n v="23277.8"/>
    <n v="30696"/>
    <n v="23.28"/>
    <n v="30.7"/>
    <s v="Z-US$"/>
    <x v="2"/>
    <x v="6"/>
    <n v="1"/>
    <x v="419"/>
  </r>
  <r>
    <x v="29"/>
    <d v="2020-02-11T00:00:00"/>
    <d v="2020-02-12T00:00:00"/>
    <n v="154"/>
    <n v="1"/>
    <n v="6001.07"/>
    <n v="8953"/>
    <n v="60.01"/>
    <n v="89.53"/>
    <s v="Z-US$"/>
    <x v="17"/>
    <x v="6"/>
    <n v="1"/>
    <x v="420"/>
  </r>
  <r>
    <x v="11"/>
    <d v="2020-02-11T00:00:00"/>
    <d v="2020-02-12T00:00:00"/>
    <n v="123"/>
    <n v="1"/>
    <n v="1166.45"/>
    <n v="1944.08"/>
    <n v="14.58"/>
    <n v="24.3"/>
    <s v="Z-US$"/>
    <x v="60"/>
    <x v="6"/>
    <n v="1"/>
    <x v="421"/>
  </r>
  <r>
    <x v="46"/>
    <d v="2020-02-11T00:00:00"/>
    <d v="2020-02-12T00:00:00"/>
    <n v="184"/>
    <n v="1"/>
    <n v="1918.5"/>
    <n v="3376.56"/>
    <n v="15.99"/>
    <n v="28.14"/>
    <s v="Z-US$"/>
    <x v="49"/>
    <x v="6"/>
    <n v="1"/>
    <x v="209"/>
  </r>
  <r>
    <x v="23"/>
    <d v="2020-02-11T00:00:00"/>
    <d v="2020-02-11T00:00:00"/>
    <n v="1532"/>
    <n v="1"/>
    <n v="856.93"/>
    <n v="2046.4"/>
    <n v="0.86"/>
    <n v="2.0499999999999998"/>
    <s v="Z-US$"/>
    <x v="2"/>
    <x v="6"/>
    <n v="1"/>
    <x v="224"/>
  </r>
  <r>
    <x v="2"/>
    <d v="2020-02-11T00:00:00"/>
    <d v="2020-02-12T00:00:00"/>
    <n v="123"/>
    <n v="1"/>
    <n v="106.4"/>
    <n v="168.83"/>
    <n v="1.32"/>
    <n v="2.11"/>
    <s v="Z-US$"/>
    <x v="60"/>
    <x v="6"/>
    <n v="1"/>
    <x v="92"/>
  </r>
  <r>
    <x v="10"/>
    <d v="2020-02-11T00:00:00"/>
    <d v="2020-02-12T00:00:00"/>
    <n v="4"/>
    <n v="1"/>
    <n v="46.56"/>
    <n v="66.510000000000005"/>
    <n v="23.28"/>
    <n v="33.25"/>
    <s v="Z-US$"/>
    <x v="16"/>
    <x v="6"/>
    <n v="1"/>
    <x v="196"/>
  </r>
  <r>
    <x v="16"/>
    <d v="2020-02-11T00:00:00"/>
    <d v="2020-02-12T00:00:00"/>
    <n v="115"/>
    <n v="1"/>
    <n v="64.27"/>
    <n v="172.67"/>
    <n v="0.86"/>
    <n v="2.2999999999999998"/>
    <s v="Z-US$"/>
    <x v="180"/>
    <x v="6"/>
    <n v="1"/>
    <x v="406"/>
  </r>
  <r>
    <x v="10"/>
    <d v="2020-02-11T00:00:00"/>
    <d v="2020-02-12T00:00:00"/>
    <n v="4"/>
    <n v="1"/>
    <n v="46.56"/>
    <n v="71.62"/>
    <n v="23.28"/>
    <n v="35.81"/>
    <s v="Z-US$"/>
    <x v="16"/>
    <x v="6"/>
    <n v="1"/>
    <x v="29"/>
  </r>
  <r>
    <x v="14"/>
    <d v="2020-02-11T00:00:00"/>
    <d v="2020-02-26T00:00:00"/>
    <n v="16"/>
    <n v="1"/>
    <n v="294.04000000000002"/>
    <n v="479.63"/>
    <n v="29.4"/>
    <n v="47.96"/>
    <s v="Z-US$"/>
    <x v="32"/>
    <x v="6"/>
    <n v="1"/>
    <x v="186"/>
  </r>
  <r>
    <x v="100"/>
    <d v="2020-02-11T00:00:00"/>
    <d v="2020-02-26T00:00:00"/>
    <n v="16"/>
    <n v="1"/>
    <n v="416.83"/>
    <n v="635.66"/>
    <n v="41.68"/>
    <n v="63.57"/>
    <s v="Z-US$"/>
    <x v="32"/>
    <x v="6"/>
    <n v="1"/>
    <x v="244"/>
  </r>
  <r>
    <x v="63"/>
    <d v="2020-02-11T00:00:00"/>
    <d v="2020-02-26T00:00:00"/>
    <n v="31"/>
    <n v="1"/>
    <n v="351.21"/>
    <n v="647.16999999999996"/>
    <n v="17.559999999999999"/>
    <n v="32.36"/>
    <s v="Z-US$"/>
    <x v="7"/>
    <x v="6"/>
    <n v="1"/>
    <x v="148"/>
  </r>
  <r>
    <x v="131"/>
    <d v="2020-02-11T00:00:00"/>
    <d v="2020-02-11T00:00:00"/>
    <n v="276"/>
    <n v="1"/>
    <n v="186.31"/>
    <n v="287.77999999999997"/>
    <n v="1.02"/>
    <n v="1.6"/>
    <s v="Z-US$"/>
    <x v="181"/>
    <x v="6"/>
    <n v="1"/>
    <x v="334"/>
  </r>
  <r>
    <x v="154"/>
    <d v="2020-02-11T00:00:00"/>
    <d v="2020-02-11T00:00:00"/>
    <n v="766"/>
    <n v="1"/>
    <n v="428.47"/>
    <n v="1483.64"/>
    <n v="0.86"/>
    <n v="2.97"/>
    <s v="Z-US$"/>
    <x v="3"/>
    <x v="6"/>
    <n v="1"/>
    <x v="422"/>
  </r>
  <r>
    <x v="10"/>
    <d v="2020-02-11T00:00:00"/>
    <d v="2020-02-11T00:00:00"/>
    <n v="5"/>
    <n v="1"/>
    <n v="69.83"/>
    <n v="111.27"/>
    <n v="23.28"/>
    <n v="37.090000000000003"/>
    <s v="Z-US$"/>
    <x v="30"/>
    <x v="6"/>
    <n v="1"/>
    <x v="423"/>
  </r>
  <r>
    <x v="29"/>
    <d v="2020-02-11T00:00:00"/>
    <d v="2020-02-11T00:00:00"/>
    <n v="7"/>
    <n v="1"/>
    <n v="240.04"/>
    <n v="439.98"/>
    <n v="60.01"/>
    <n v="109.99"/>
    <s v="Z-US$"/>
    <x v="48"/>
    <x v="6"/>
    <n v="1"/>
    <x v="424"/>
  </r>
  <r>
    <x v="97"/>
    <d v="2020-02-11T00:00:00"/>
    <d v="2020-02-11T00:00:00"/>
    <n v="1532"/>
    <n v="1"/>
    <n v="984.83"/>
    <n v="1790.6"/>
    <n v="0.99"/>
    <n v="1.79"/>
    <s v="Z-US$"/>
    <x v="2"/>
    <x v="6"/>
    <n v="1"/>
    <x v="164"/>
  </r>
  <r>
    <x v="87"/>
    <d v="2020-02-11T00:00:00"/>
    <d v="2020-02-11T00:00:00"/>
    <n v="307"/>
    <n v="1"/>
    <n v="161.15"/>
    <n v="370.91"/>
    <n v="0.81"/>
    <n v="1.86"/>
    <s v="Z-US$"/>
    <x v="11"/>
    <x v="6"/>
    <n v="1"/>
    <x v="425"/>
  </r>
  <r>
    <x v="155"/>
    <d v="2020-02-11T00:00:00"/>
    <d v="2020-02-11T00:00:00"/>
    <n v="307"/>
    <n v="1"/>
    <n v="217.43"/>
    <n v="370.91"/>
    <n v="1.0900000000000001"/>
    <n v="1.86"/>
    <s v="Z-US$"/>
    <x v="11"/>
    <x v="6"/>
    <n v="1"/>
    <x v="425"/>
  </r>
  <r>
    <x v="85"/>
    <d v="2020-02-11T00:00:00"/>
    <d v="2020-03-12T00:00:00"/>
    <n v="1532"/>
    <n v="1"/>
    <n v="959.25"/>
    <n v="1342.95"/>
    <n v="0.96"/>
    <n v="1.34"/>
    <s v="Z-US$"/>
    <x v="2"/>
    <x v="6"/>
    <n v="1"/>
    <x v="426"/>
  </r>
  <r>
    <x v="16"/>
    <d v="2020-02-11T00:00:00"/>
    <d v="2020-02-12T00:00:00"/>
    <n v="76"/>
    <n v="1"/>
    <n v="41.99"/>
    <n v="112.81"/>
    <n v="0.86"/>
    <n v="2.2999999999999998"/>
    <s v="Z-US$"/>
    <x v="39"/>
    <x v="6"/>
    <n v="1"/>
    <x v="62"/>
  </r>
  <r>
    <x v="10"/>
    <d v="2020-02-11T00:00:00"/>
    <d v="2020-02-12T00:00:00"/>
    <n v="2"/>
    <n v="1"/>
    <n v="23.28"/>
    <n v="35.81"/>
    <n v="23.28"/>
    <n v="35.81"/>
    <s v="Z-US$"/>
    <x v="10"/>
    <x v="6"/>
    <n v="1"/>
    <x v="16"/>
  </r>
  <r>
    <x v="2"/>
    <d v="2020-02-11T00:00:00"/>
    <d v="2020-02-12T00:00:00"/>
    <n v="123"/>
    <n v="1"/>
    <n v="106.4"/>
    <n v="168.83"/>
    <n v="1.32"/>
    <n v="2.11"/>
    <s v="Z-US$"/>
    <x v="60"/>
    <x v="6"/>
    <n v="1"/>
    <x v="92"/>
  </r>
  <r>
    <x v="2"/>
    <d v="2020-02-11T00:00:00"/>
    <d v="2020-02-12T00:00:00"/>
    <n v="2"/>
    <n v="1"/>
    <n v="1.33"/>
    <n v="2.69"/>
    <n v="1.32"/>
    <n v="2.69"/>
    <s v="Z-US$"/>
    <x v="10"/>
    <x v="6"/>
    <n v="1"/>
    <x v="427"/>
  </r>
  <r>
    <x v="10"/>
    <d v="2020-02-11T00:00:00"/>
    <d v="2020-02-12T00:00:00"/>
    <n v="4"/>
    <n v="1"/>
    <n v="46.56"/>
    <n v="66.510000000000005"/>
    <n v="23.28"/>
    <n v="33.25"/>
    <s v="Z-US$"/>
    <x v="16"/>
    <x v="6"/>
    <n v="1"/>
    <x v="196"/>
  </r>
  <r>
    <x v="156"/>
    <d v="2020-02-12T00:00:00"/>
    <d v="2020-02-26T00:00:00"/>
    <n v="31"/>
    <n v="1"/>
    <n v="291.08"/>
    <n v="470.67"/>
    <n v="14.54"/>
    <n v="23.53"/>
    <s v="Z-US$"/>
    <x v="7"/>
    <x v="6"/>
    <n v="1"/>
    <x v="428"/>
  </r>
  <r>
    <x v="134"/>
    <d v="2020-02-12T00:00:00"/>
    <d v="2020-02-26T00:00:00"/>
    <n v="62"/>
    <n v="1"/>
    <n v="850.97"/>
    <n v="1294.3499999999999"/>
    <n v="21.27"/>
    <n v="32.36"/>
    <s v="Z-US$"/>
    <x v="6"/>
    <x v="6"/>
    <n v="1"/>
    <x v="242"/>
  </r>
  <r>
    <x v="13"/>
    <d v="2020-02-12T00:00:00"/>
    <d v="2020-02-26T00:00:00"/>
    <n v="31"/>
    <n v="1"/>
    <n v="419.77"/>
    <n v="657.41"/>
    <n v="20.99"/>
    <n v="32.869999999999997"/>
    <s v="Z-US$"/>
    <x v="7"/>
    <x v="6"/>
    <n v="1"/>
    <x v="11"/>
  </r>
  <r>
    <x v="157"/>
    <d v="2020-02-12T00:00:00"/>
    <d v="2020-02-26T00:00:00"/>
    <n v="31"/>
    <n v="1"/>
    <n v="674.33"/>
    <n v="657.41"/>
    <n v="33.71"/>
    <n v="32.869999999999997"/>
    <s v="Z-US$"/>
    <x v="7"/>
    <x v="6"/>
    <n v="1"/>
    <x v="11"/>
  </r>
  <r>
    <x v="100"/>
    <d v="2020-02-12T00:00:00"/>
    <d v="2020-02-26T00:00:00"/>
    <n v="46"/>
    <n v="1"/>
    <n v="1250.48"/>
    <n v="1906.99"/>
    <n v="41.68"/>
    <n v="63.57"/>
    <s v="Z-US$"/>
    <x v="74"/>
    <x v="6"/>
    <n v="1"/>
    <x v="429"/>
  </r>
  <r>
    <x v="58"/>
    <d v="2020-02-12T00:00:00"/>
    <d v="2020-02-26T00:00:00"/>
    <n v="31"/>
    <n v="1"/>
    <n v="927.28"/>
    <n v="1547.59"/>
    <n v="46.36"/>
    <n v="77.38"/>
    <s v="Z-US$"/>
    <x v="7"/>
    <x v="6"/>
    <n v="1"/>
    <x v="234"/>
  </r>
  <r>
    <x v="29"/>
    <d v="2020-02-12T00:00:00"/>
    <d v="2020-05-01T00:00:00"/>
    <n v="77"/>
    <n v="1"/>
    <n v="3000.53"/>
    <n v="4476.5"/>
    <n v="60.01"/>
    <n v="89.53"/>
    <s v="Z-US$"/>
    <x v="81"/>
    <x v="6"/>
    <n v="1"/>
    <x v="360"/>
  </r>
  <r>
    <x v="147"/>
    <d v="2020-02-12T00:00:00"/>
    <d v="2020-02-13T00:00:00"/>
    <n v="230"/>
    <n v="1"/>
    <n v="88.25"/>
    <n v="211.04"/>
    <n v="0.59"/>
    <n v="1.41"/>
    <s v="Z-US$"/>
    <x v="93"/>
    <x v="6"/>
    <n v="1"/>
    <x v="34"/>
  </r>
  <r>
    <x v="2"/>
    <d v="2020-02-12T00:00:00"/>
    <d v="2020-02-13T00:00:00"/>
    <n v="307"/>
    <n v="2"/>
    <n v="532.01"/>
    <n v="844.14"/>
    <n v="2.65"/>
    <n v="4.22"/>
    <s v="Z-US$"/>
    <x v="31"/>
    <x v="6"/>
    <n v="1"/>
    <x v="45"/>
  </r>
  <r>
    <x v="158"/>
    <d v="2020-01-10T00:00:00"/>
    <d v="2020-01-10T00:00:00"/>
    <n v="8"/>
    <n v="100"/>
    <n v="4.29"/>
    <n v="959.25"/>
    <n v="0.86"/>
    <n v="191.85"/>
    <s v="Z-US$"/>
    <x v="45"/>
    <x v="1"/>
    <n v="1"/>
    <x v="12"/>
  </r>
  <r>
    <x v="55"/>
    <d v="2020-01-10T00:00:00"/>
    <d v="2020-01-10T00:00:00"/>
    <n v="23"/>
    <n v="1"/>
    <n v="347.06"/>
    <n v="824.96"/>
    <n v="23.14"/>
    <n v="55"/>
    <s v="Z-US$"/>
    <x v="61"/>
    <x v="1"/>
    <n v="1"/>
    <x v="430"/>
  </r>
  <r>
    <x v="2"/>
    <d v="2020-02-12T00:00:00"/>
    <d v="2020-02-13T00:00:00"/>
    <n v="123"/>
    <n v="1"/>
    <n v="106.4"/>
    <n v="168.83"/>
    <n v="1.32"/>
    <n v="2.11"/>
    <s v="Z-US$"/>
    <x v="60"/>
    <x v="6"/>
    <n v="1"/>
    <x v="92"/>
  </r>
  <r>
    <x v="10"/>
    <d v="2020-02-12T00:00:00"/>
    <d v="2020-02-13T00:00:00"/>
    <n v="4"/>
    <n v="1"/>
    <n v="46.56"/>
    <n v="66.510000000000005"/>
    <n v="23.28"/>
    <n v="33.25"/>
    <s v="Z-US$"/>
    <x v="16"/>
    <x v="6"/>
    <n v="1"/>
    <x v="196"/>
  </r>
  <r>
    <x v="8"/>
    <d v="2020-02-12T00:00:00"/>
    <d v="2020-02-17T00:00:00"/>
    <n v="1226"/>
    <n v="1"/>
    <n v="685.54"/>
    <n v="1534.8"/>
    <n v="0.86"/>
    <n v="1.92"/>
    <s v="Z-US$"/>
    <x v="107"/>
    <x v="6"/>
    <n v="1"/>
    <x v="162"/>
  </r>
  <r>
    <x v="55"/>
    <d v="2020-02-13T00:00:00"/>
    <d v="2020-02-13T00:00:00"/>
    <n v="10"/>
    <n v="1"/>
    <n v="138.82"/>
    <n v="329.98"/>
    <n v="23.14"/>
    <n v="55"/>
    <s v="Z-US$"/>
    <x v="47"/>
    <x v="6"/>
    <n v="1"/>
    <x v="431"/>
  </r>
  <r>
    <x v="16"/>
    <d v="2020-02-13T00:00:00"/>
    <d v="2020-02-14T00:00:00"/>
    <n v="134"/>
    <n v="1"/>
    <n v="74.55"/>
    <n v="200.29"/>
    <n v="0.86"/>
    <n v="2.2999999999999998"/>
    <s v="Z-US$"/>
    <x v="163"/>
    <x v="6"/>
    <n v="1"/>
    <x v="356"/>
  </r>
  <r>
    <x v="10"/>
    <d v="2020-02-13T00:00:00"/>
    <d v="2020-02-14T00:00:00"/>
    <n v="4"/>
    <n v="1"/>
    <n v="46.56"/>
    <n v="71.62"/>
    <n v="23.28"/>
    <n v="35.81"/>
    <s v="Z-US$"/>
    <x v="16"/>
    <x v="6"/>
    <n v="1"/>
    <x v="29"/>
  </r>
  <r>
    <x v="119"/>
    <d v="2020-02-13T00:00:00"/>
    <d v="2020-02-13T00:00:00"/>
    <n v="920"/>
    <n v="1"/>
    <n v="606.25"/>
    <n v="652.29"/>
    <n v="1.01"/>
    <n v="1.0900000000000001"/>
    <s v="Z-US$"/>
    <x v="88"/>
    <x v="6"/>
    <n v="1"/>
    <x v="64"/>
  </r>
  <r>
    <x v="102"/>
    <d v="2020-02-13T00:00:00"/>
    <d v="2020-02-13T00:00:00"/>
    <n v="16"/>
    <n v="150"/>
    <n v="1304.58"/>
    <n v="2110.35"/>
    <n v="130.46"/>
    <n v="211.04"/>
    <s v="Z-US$"/>
    <x v="123"/>
    <x v="6"/>
    <n v="1"/>
    <x v="241"/>
  </r>
  <r>
    <x v="2"/>
    <d v="2020-02-14T00:00:00"/>
    <d v="2020-02-14T00:00:00"/>
    <n v="246"/>
    <n v="1"/>
    <n v="212.8"/>
    <n v="337.66"/>
    <n v="1.32"/>
    <n v="2.11"/>
    <s v="Z-US$"/>
    <x v="97"/>
    <x v="6"/>
    <n v="1"/>
    <x v="161"/>
  </r>
  <r>
    <x v="2"/>
    <d v="2020-02-14T00:00:00"/>
    <d v="2020-02-14T00:00:00"/>
    <n v="40"/>
    <n v="1"/>
    <n v="34.58"/>
    <n v="69.83"/>
    <n v="1.32"/>
    <n v="2.69"/>
    <s v="Z-US$"/>
    <x v="182"/>
    <x v="6"/>
    <n v="1"/>
    <x v="432"/>
  </r>
  <r>
    <x v="10"/>
    <d v="2020-02-14T00:00:00"/>
    <d v="2020-02-14T00:00:00"/>
    <n v="7"/>
    <n v="1"/>
    <n v="93.11"/>
    <n v="133.02000000000001"/>
    <n v="23.28"/>
    <n v="33.25"/>
    <s v="Z-US$"/>
    <x v="48"/>
    <x v="6"/>
    <n v="1"/>
    <x v="185"/>
  </r>
  <r>
    <x v="16"/>
    <d v="2020-02-13T00:00:00"/>
    <d v="2020-02-14T00:00:00"/>
    <n v="524"/>
    <n v="1"/>
    <n v="293.07"/>
    <n v="787.35"/>
    <n v="0.86"/>
    <n v="2.2999999999999998"/>
    <s v="Z-US$"/>
    <x v="183"/>
    <x v="6"/>
    <n v="1"/>
    <x v="433"/>
  </r>
  <r>
    <x v="10"/>
    <d v="2020-02-13T00:00:00"/>
    <d v="2020-02-14T00:00:00"/>
    <n v="13"/>
    <n v="1"/>
    <n v="186.22"/>
    <n v="286.5"/>
    <n v="23.28"/>
    <n v="35.81"/>
    <s v="Z-US$"/>
    <x v="76"/>
    <x v="6"/>
    <n v="1"/>
    <x v="374"/>
  </r>
  <r>
    <x v="16"/>
    <d v="2020-02-14T00:00:00"/>
    <d v="2020-02-14T00:00:00"/>
    <n v="100"/>
    <n v="1"/>
    <n v="55.7"/>
    <n v="149.63999999999999"/>
    <n v="0.86"/>
    <n v="2.2999999999999998"/>
    <s v="Z-US$"/>
    <x v="69"/>
    <x v="6"/>
    <n v="1"/>
    <x v="111"/>
  </r>
  <r>
    <x v="10"/>
    <d v="2020-02-14T00:00:00"/>
    <d v="2020-02-14T00:00:00"/>
    <n v="2"/>
    <n v="1"/>
    <n v="23.28"/>
    <n v="35.81"/>
    <n v="23.28"/>
    <n v="35.81"/>
    <s v="Z-US$"/>
    <x v="10"/>
    <x v="6"/>
    <n v="1"/>
    <x v="16"/>
  </r>
  <r>
    <x v="66"/>
    <d v="2020-02-13T00:00:00"/>
    <d v="2020-02-13T00:00:00"/>
    <n v="99"/>
    <n v="1"/>
    <n v="248.71"/>
    <n v="572.99"/>
    <n v="3.88"/>
    <n v="8.9499999999999993"/>
    <s v="Z-US$"/>
    <x v="24"/>
    <x v="6"/>
    <n v="1"/>
    <x v="140"/>
  </r>
  <r>
    <x v="90"/>
    <d v="2020-02-13T00:00:00"/>
    <d v="2020-02-13T00:00:00"/>
    <n v="4596"/>
    <n v="1"/>
    <n v="2110.35"/>
    <n v="3261.45"/>
    <n v="0.7"/>
    <n v="1.0900000000000001"/>
    <s v="Z-US$"/>
    <x v="57"/>
    <x v="6"/>
    <n v="1"/>
    <x v="434"/>
  </r>
  <r>
    <x v="8"/>
    <d v="2020-02-13T00:00:00"/>
    <d v="2020-02-13T00:00:00"/>
    <n v="2298"/>
    <n v="1"/>
    <n v="1285.4000000000001"/>
    <n v="2685.9"/>
    <n v="0.86"/>
    <n v="1.79"/>
    <s v="Z-US$"/>
    <x v="1"/>
    <x v="6"/>
    <n v="1"/>
    <x v="117"/>
  </r>
  <r>
    <x v="16"/>
    <d v="2020-02-13T00:00:00"/>
    <d v="2020-02-13T00:00:00"/>
    <n v="7660"/>
    <n v="1"/>
    <n v="4284.6499999999996"/>
    <n v="8953"/>
    <n v="0.86"/>
    <n v="1.79"/>
    <s v="Z-US$"/>
    <x v="130"/>
    <x v="6"/>
    <n v="1"/>
    <x v="420"/>
  </r>
  <r>
    <x v="6"/>
    <d v="2020-02-13T00:00:00"/>
    <d v="2020-02-13T00:00:00"/>
    <n v="1226"/>
    <n v="1"/>
    <n v="1013.79"/>
    <n v="1432.48"/>
    <n v="1.27"/>
    <n v="1.79"/>
    <s v="Z-US$"/>
    <x v="107"/>
    <x v="6"/>
    <n v="1"/>
    <x v="336"/>
  </r>
  <r>
    <x v="10"/>
    <d v="2020-02-13T00:00:00"/>
    <d v="2020-02-13T00:00:00"/>
    <n v="184"/>
    <n v="1"/>
    <n v="2793.34"/>
    <n v="3837"/>
    <n v="23.28"/>
    <n v="31.98"/>
    <s v="Z-US$"/>
    <x v="49"/>
    <x v="6"/>
    <n v="1"/>
    <x v="99"/>
  </r>
  <r>
    <x v="38"/>
    <d v="2020-02-13T00:00:00"/>
    <d v="2020-02-13T00:00:00"/>
    <n v="19"/>
    <n v="1"/>
    <n v="466.53"/>
    <n v="966.92"/>
    <n v="38.869999999999997"/>
    <n v="80.58"/>
    <s v="Z-US$"/>
    <x v="56"/>
    <x v="6"/>
    <n v="1"/>
    <x v="435"/>
  </r>
  <r>
    <x v="7"/>
    <d v="2020-02-13T00:00:00"/>
    <d v="2020-02-13T00:00:00"/>
    <n v="766"/>
    <n v="1"/>
    <n v="428.47"/>
    <n v="1055.18"/>
    <n v="0.86"/>
    <n v="2.11"/>
    <s v="Z-US$"/>
    <x v="3"/>
    <x v="6"/>
    <n v="1"/>
    <x v="5"/>
  </r>
  <r>
    <x v="93"/>
    <d v="2020-02-13T00:00:00"/>
    <d v="2020-02-13T00:00:00"/>
    <n v="920"/>
    <n v="1"/>
    <n v="422.07"/>
    <n v="690.66"/>
    <n v="0.7"/>
    <n v="1.1499999999999999"/>
    <s v="Z-US$"/>
    <x v="88"/>
    <x v="6"/>
    <n v="1"/>
    <x v="199"/>
  </r>
  <r>
    <x v="44"/>
    <d v="2020-02-13T00:00:00"/>
    <d v="2020-02-13T00:00:00"/>
    <n v="7"/>
    <n v="1"/>
    <n v="8.9"/>
    <n v="0"/>
    <n v="2.23"/>
    <n v="0"/>
    <s v="Z-US$"/>
    <x v="48"/>
    <x v="6"/>
    <n v="1"/>
    <x v="86"/>
  </r>
  <r>
    <x v="23"/>
    <d v="2020-02-13T00:00:00"/>
    <d v="2020-02-14T00:00:00"/>
    <n v="30"/>
    <n v="1"/>
    <n v="16.28"/>
    <n v="58.32"/>
    <n v="0.86"/>
    <n v="3.07"/>
    <s v="Z-US$"/>
    <x v="114"/>
    <x v="6"/>
    <n v="1"/>
    <x v="436"/>
  </r>
  <r>
    <x v="10"/>
    <d v="2020-02-13T00:00:00"/>
    <d v="2020-02-14T00:00:00"/>
    <n v="2"/>
    <n v="1"/>
    <n v="23.28"/>
    <n v="35.81"/>
    <n v="23.28"/>
    <n v="35.81"/>
    <s v="Z-US$"/>
    <x v="10"/>
    <x v="6"/>
    <n v="1"/>
    <x v="16"/>
  </r>
  <r>
    <x v="159"/>
    <d v="2020-02-13T00:00:00"/>
    <d v="2020-02-13T00:00:00"/>
    <n v="197"/>
    <n v="1"/>
    <n v="803.83"/>
    <n v="327.42"/>
    <n v="6.28"/>
    <n v="2.56"/>
    <s v="Z-US$"/>
    <x v="94"/>
    <x v="6"/>
    <n v="1"/>
    <x v="437"/>
  </r>
  <r>
    <x v="160"/>
    <d v="2020-02-13T00:00:00"/>
    <d v="2020-02-13T00:00:00"/>
    <n v="276"/>
    <n v="1"/>
    <n v="1102.75"/>
    <n v="460.44"/>
    <n v="6.13"/>
    <n v="2.56"/>
    <s v="Z-US$"/>
    <x v="181"/>
    <x v="6"/>
    <n v="1"/>
    <x v="203"/>
  </r>
  <r>
    <x v="128"/>
    <d v="2020-02-13T00:00:00"/>
    <d v="2020-02-13T00:00:00"/>
    <n v="491"/>
    <n v="1"/>
    <n v="418.66"/>
    <n v="1105.06"/>
    <n v="1.31"/>
    <n v="3.45"/>
    <s v="Z-US$"/>
    <x v="184"/>
    <x v="6"/>
    <n v="1"/>
    <x v="438"/>
  </r>
  <r>
    <x v="2"/>
    <d v="2020-02-13T00:00:00"/>
    <d v="2020-02-14T00:00:00"/>
    <n v="246"/>
    <n v="1"/>
    <n v="212.8"/>
    <n v="337.66"/>
    <n v="1.32"/>
    <n v="2.11"/>
    <s v="Z-US$"/>
    <x v="97"/>
    <x v="6"/>
    <n v="1"/>
    <x v="161"/>
  </r>
  <r>
    <x v="10"/>
    <d v="2020-02-13T00:00:00"/>
    <d v="2020-02-14T00:00:00"/>
    <n v="7"/>
    <n v="1"/>
    <n v="93.11"/>
    <n v="133.02000000000001"/>
    <n v="23.28"/>
    <n v="33.25"/>
    <s v="Z-US$"/>
    <x v="48"/>
    <x v="6"/>
    <n v="1"/>
    <x v="185"/>
  </r>
  <r>
    <x v="38"/>
    <d v="2020-02-13T00:00:00"/>
    <d v="2020-02-14T00:00:00"/>
    <n v="7"/>
    <n v="1"/>
    <n v="155.51"/>
    <n v="353"/>
    <n v="38.869999999999997"/>
    <n v="88.25"/>
    <s v="Z-US$"/>
    <x v="48"/>
    <x v="6"/>
    <n v="1"/>
    <x v="439"/>
  </r>
  <r>
    <x v="2"/>
    <d v="2020-02-14T00:00:00"/>
    <d v="2020-02-17T00:00:00"/>
    <n v="213"/>
    <n v="2"/>
    <n v="369.75"/>
    <n v="746.68"/>
    <n v="2.65"/>
    <n v="5.37"/>
    <s v="Z-US$"/>
    <x v="185"/>
    <x v="6"/>
    <n v="1"/>
    <x v="440"/>
  </r>
  <r>
    <x v="47"/>
    <d v="2020-02-14T00:00:00"/>
    <d v="2020-02-17T00:00:00"/>
    <n v="74"/>
    <n v="3"/>
    <n v="153.08000000000001"/>
    <n v="248.64"/>
    <n v="3.19"/>
    <n v="5.18"/>
    <s v="Z-US$"/>
    <x v="186"/>
    <x v="6"/>
    <n v="1"/>
    <x v="441"/>
  </r>
  <r>
    <x v="10"/>
    <d v="2020-02-14T00:00:00"/>
    <d v="2020-02-17T00:00:00"/>
    <n v="13"/>
    <n v="1"/>
    <n v="186.22"/>
    <n v="286.5"/>
    <n v="23.28"/>
    <n v="35.81"/>
    <s v="Z-US$"/>
    <x v="76"/>
    <x v="6"/>
    <n v="1"/>
    <x v="374"/>
  </r>
  <r>
    <x v="48"/>
    <d v="2020-02-14T00:00:00"/>
    <d v="2020-02-17T00:00:00"/>
    <n v="56"/>
    <n v="2"/>
    <n v="96.22"/>
    <n v="230.22"/>
    <n v="2.66"/>
    <n v="6.4"/>
    <s v="Z-US$"/>
    <x v="64"/>
    <x v="6"/>
    <n v="1"/>
    <x v="78"/>
  </r>
  <r>
    <x v="10"/>
    <d v="2020-02-14T00:00:00"/>
    <d v="2020-02-17T00:00:00"/>
    <n v="5"/>
    <n v="1"/>
    <n v="69.83"/>
    <n v="107.44"/>
    <n v="23.28"/>
    <n v="35.81"/>
    <s v="Z-US$"/>
    <x v="30"/>
    <x v="6"/>
    <n v="1"/>
    <x v="59"/>
  </r>
  <r>
    <x v="2"/>
    <d v="2020-02-17T00:00:00"/>
    <d v="2020-02-17T00:00:00"/>
    <n v="103"/>
    <n v="2"/>
    <n v="178.23"/>
    <n v="359.91"/>
    <n v="2.65"/>
    <n v="5.37"/>
    <s v="Z-US$"/>
    <x v="67"/>
    <x v="7"/>
    <n v="1"/>
    <x v="109"/>
  </r>
  <r>
    <x v="10"/>
    <d v="2020-02-17T00:00:00"/>
    <d v="2020-02-17T00:00:00"/>
    <n v="4"/>
    <n v="1"/>
    <n v="46.56"/>
    <n v="71.62"/>
    <n v="23.28"/>
    <n v="35.81"/>
    <s v="Z-US$"/>
    <x v="16"/>
    <x v="7"/>
    <n v="1"/>
    <x v="29"/>
  </r>
  <r>
    <x v="10"/>
    <d v="2020-02-14T00:00:00"/>
    <d v="2020-02-14T00:00:00"/>
    <n v="368"/>
    <n v="1"/>
    <n v="5586.67"/>
    <n v="8039.28"/>
    <n v="23.28"/>
    <n v="33.5"/>
    <s v="Z-US$"/>
    <x v="26"/>
    <x v="6"/>
    <n v="1"/>
    <x v="442"/>
  </r>
  <r>
    <x v="16"/>
    <d v="2020-02-14T00:00:00"/>
    <d v="2020-02-17T00:00:00"/>
    <n v="65"/>
    <n v="1"/>
    <n v="35.99"/>
    <n v="96.69"/>
    <n v="0.86"/>
    <n v="2.2999999999999998"/>
    <s v="Z-US$"/>
    <x v="78"/>
    <x v="6"/>
    <n v="1"/>
    <x v="138"/>
  </r>
  <r>
    <x v="110"/>
    <d v="2020-02-14T00:00:00"/>
    <d v="2020-02-17T00:00:00"/>
    <n v="161"/>
    <n v="1"/>
    <n v="102.06"/>
    <n v="154.44"/>
    <n v="0.97"/>
    <n v="1.47"/>
    <s v="Z-US$"/>
    <x v="145"/>
    <x v="6"/>
    <n v="1"/>
    <x v="443"/>
  </r>
  <r>
    <x v="10"/>
    <d v="2020-02-14T00:00:00"/>
    <d v="2020-02-17T00:00:00"/>
    <n v="4"/>
    <n v="1"/>
    <n v="46.56"/>
    <n v="71.62"/>
    <n v="23.28"/>
    <n v="35.81"/>
    <s v="Z-US$"/>
    <x v="16"/>
    <x v="6"/>
    <n v="1"/>
    <x v="29"/>
  </r>
  <r>
    <x v="3"/>
    <d v="2020-02-14T00:00:00"/>
    <d v="2020-02-14T00:00:00"/>
    <n v="16"/>
    <n v="40"/>
    <n v="534.57000000000005"/>
    <n v="1279"/>
    <n v="53.45"/>
    <n v="127.9"/>
    <s v="Z-US$"/>
    <x v="187"/>
    <x v="6"/>
    <n v="1"/>
    <x v="61"/>
  </r>
  <r>
    <x v="2"/>
    <d v="2020-02-14T00:00:00"/>
    <d v="2020-02-14T00:00:00"/>
    <n v="2145"/>
    <n v="1"/>
    <n v="1862.05"/>
    <n v="3366.33"/>
    <n v="1.32"/>
    <n v="2.41"/>
    <s v="Z-US$"/>
    <x v="101"/>
    <x v="6"/>
    <n v="1"/>
    <x v="444"/>
  </r>
  <r>
    <x v="104"/>
    <d v="2020-02-14T00:00:00"/>
    <d v="2020-02-14T00:00:00"/>
    <n v="307"/>
    <n v="1"/>
    <n v="140.69"/>
    <n v="243.01"/>
    <n v="0.7"/>
    <n v="1.22"/>
    <s v="Z-US$"/>
    <x v="11"/>
    <x v="6"/>
    <n v="1"/>
    <x v="357"/>
  </r>
  <r>
    <x v="9"/>
    <d v="2020-02-14T00:00:00"/>
    <d v="2020-02-14T00:00:00"/>
    <n v="62"/>
    <n v="1"/>
    <n v="1140.8699999999999"/>
    <n v="1637.12"/>
    <n v="28.52"/>
    <n v="40.93"/>
    <s v="Z-US$"/>
    <x v="6"/>
    <x v="6"/>
    <n v="1"/>
    <x v="445"/>
  </r>
  <r>
    <x v="46"/>
    <d v="2020-02-14T00:00:00"/>
    <d v="2020-02-14T00:00:00"/>
    <n v="62"/>
    <n v="1"/>
    <n v="639.5"/>
    <n v="1125.52"/>
    <n v="15.99"/>
    <n v="28.14"/>
    <s v="Z-US$"/>
    <x v="6"/>
    <x v="6"/>
    <n v="1"/>
    <x v="238"/>
  </r>
  <r>
    <x v="161"/>
    <d v="2020-02-14T00:00:00"/>
    <d v="2020-02-14T00:00:00"/>
    <n v="307"/>
    <n v="1"/>
    <n v="258.87"/>
    <n v="613.91999999999996"/>
    <n v="1.29"/>
    <n v="3.07"/>
    <s v="Z-US$"/>
    <x v="11"/>
    <x v="6"/>
    <n v="1"/>
    <x v="187"/>
  </r>
  <r>
    <x v="2"/>
    <d v="2020-02-14T00:00:00"/>
    <d v="2020-02-17T00:00:00"/>
    <n v="126"/>
    <n v="1"/>
    <n v="109.06"/>
    <n v="220.24"/>
    <n v="1.32"/>
    <n v="2.69"/>
    <s v="Z-US$"/>
    <x v="158"/>
    <x v="6"/>
    <n v="1"/>
    <x v="446"/>
  </r>
  <r>
    <x v="16"/>
    <d v="2020-02-14T00:00:00"/>
    <d v="2020-02-17T00:00:00"/>
    <n v="108"/>
    <n v="1"/>
    <n v="59.99"/>
    <n v="161.15"/>
    <n v="0.86"/>
    <n v="2.2999999999999998"/>
    <s v="Z-US$"/>
    <x v="21"/>
    <x v="6"/>
    <n v="1"/>
    <x v="31"/>
  </r>
  <r>
    <x v="90"/>
    <d v="2020-02-14T00:00:00"/>
    <d v="2020-02-17T00:00:00"/>
    <n v="255"/>
    <n v="1"/>
    <n v="116.77"/>
    <n v="201.7"/>
    <n v="0.7"/>
    <n v="1.22"/>
    <s v="Z-US$"/>
    <x v="188"/>
    <x v="6"/>
    <n v="1"/>
    <x v="447"/>
  </r>
  <r>
    <x v="10"/>
    <d v="2020-02-14T00:00:00"/>
    <d v="2020-02-17T00:00:00"/>
    <n v="7"/>
    <n v="1"/>
    <n v="93.11"/>
    <n v="143.25"/>
    <n v="23.28"/>
    <n v="35.81"/>
    <s v="Z-US$"/>
    <x v="48"/>
    <x v="6"/>
    <n v="1"/>
    <x v="98"/>
  </r>
  <r>
    <x v="16"/>
    <d v="2020-02-14T00:00:00"/>
    <d v="2020-02-17T00:00:00"/>
    <n v="10"/>
    <n v="1"/>
    <n v="5.14"/>
    <n v="13.81"/>
    <n v="0.86"/>
    <n v="2.2999999999999998"/>
    <s v="Z-US$"/>
    <x v="47"/>
    <x v="6"/>
    <n v="1"/>
    <x v="71"/>
  </r>
  <r>
    <x v="10"/>
    <d v="2020-02-14T00:00:00"/>
    <d v="2020-02-17T00:00:00"/>
    <n v="2"/>
    <n v="1"/>
    <n v="23.28"/>
    <n v="35.81"/>
    <n v="23.28"/>
    <n v="35.81"/>
    <s v="Z-US$"/>
    <x v="10"/>
    <x v="6"/>
    <n v="1"/>
    <x v="16"/>
  </r>
  <r>
    <x v="75"/>
    <d v="2020-02-14T00:00:00"/>
    <d v="2020-02-17T00:00:00"/>
    <n v="4"/>
    <n v="1"/>
    <n v="9.9"/>
    <n v="26.86"/>
    <n v="4.95"/>
    <n v="13.43"/>
    <s v="Z-US$"/>
    <x v="16"/>
    <x v="6"/>
    <n v="1"/>
    <x v="448"/>
  </r>
  <r>
    <x v="76"/>
    <d v="2020-02-14T00:00:00"/>
    <d v="2020-02-17T00:00:00"/>
    <n v="120"/>
    <n v="1"/>
    <n v="469.88"/>
    <n v="838"/>
    <n v="6.02"/>
    <n v="10.74"/>
    <s v="Z-US$"/>
    <x v="58"/>
    <x v="6"/>
    <n v="1"/>
    <x v="449"/>
  </r>
  <r>
    <x v="38"/>
    <d v="2020-02-14T00:00:00"/>
    <d v="2020-02-17T00:00:00"/>
    <n v="5"/>
    <n v="1"/>
    <n v="116.63"/>
    <n v="257.08"/>
    <n v="38.869999999999997"/>
    <n v="85.69"/>
    <s v="Z-US$"/>
    <x v="30"/>
    <x v="6"/>
    <n v="1"/>
    <x v="173"/>
  </r>
  <r>
    <x v="77"/>
    <d v="2020-02-14T00:00:00"/>
    <d v="2020-02-17T00:00:00"/>
    <n v="10"/>
    <n v="1"/>
    <n v="5.76"/>
    <n v="12.13"/>
    <n v="0.96"/>
    <n v="2.02"/>
    <s v="Z-US$"/>
    <x v="47"/>
    <x v="6"/>
    <n v="1"/>
    <x v="174"/>
  </r>
  <r>
    <x v="78"/>
    <d v="2020-02-14T00:00:00"/>
    <d v="2020-02-17T00:00:00"/>
    <n v="4"/>
    <n v="1"/>
    <n v="17.190000000000001"/>
    <n v="5.88"/>
    <n v="8.6"/>
    <n v="2.94"/>
    <s v="Z-US$"/>
    <x v="16"/>
    <x v="6"/>
    <n v="1"/>
    <x v="175"/>
  </r>
  <r>
    <x v="16"/>
    <d v="2020-02-14T00:00:00"/>
    <d v="2020-02-17T00:00:00"/>
    <n v="37"/>
    <n v="1"/>
    <n v="20.57"/>
    <n v="55.25"/>
    <n v="0.86"/>
    <n v="2.2999999999999998"/>
    <s v="Z-US$"/>
    <x v="54"/>
    <x v="6"/>
    <n v="1"/>
    <x v="450"/>
  </r>
  <r>
    <x v="10"/>
    <d v="2020-02-14T00:00:00"/>
    <d v="2020-02-17T00:00:00"/>
    <n v="2"/>
    <n v="1"/>
    <n v="23.28"/>
    <n v="35.81"/>
    <n v="23.28"/>
    <n v="35.81"/>
    <s v="Z-US$"/>
    <x v="10"/>
    <x v="6"/>
    <n v="1"/>
    <x v="16"/>
  </r>
  <r>
    <x v="93"/>
    <d v="2020-02-17T00:00:00"/>
    <d v="2020-02-17T00:00:00"/>
    <n v="9192"/>
    <n v="1"/>
    <n v="4220.7"/>
    <n v="7290.3"/>
    <n v="0.7"/>
    <n v="1.22"/>
    <s v="Z-US$"/>
    <x v="20"/>
    <x v="7"/>
    <n v="1"/>
    <x v="152"/>
  </r>
  <r>
    <x v="7"/>
    <d v="2020-02-17T00:00:00"/>
    <d v="2020-02-17T00:00:00"/>
    <n v="6128"/>
    <n v="1"/>
    <n v="3427.72"/>
    <n v="8185.6"/>
    <n v="0.86"/>
    <n v="2.0499999999999998"/>
    <s v="Z-US$"/>
    <x v="27"/>
    <x v="7"/>
    <n v="1"/>
    <x v="39"/>
  </r>
  <r>
    <x v="10"/>
    <d v="2020-02-17T00:00:00"/>
    <d v="2020-02-17T00:00:00"/>
    <n v="184"/>
    <n v="1"/>
    <n v="2793.34"/>
    <n v="3376.56"/>
    <n v="23.28"/>
    <n v="28.14"/>
    <s v="Z-US$"/>
    <x v="49"/>
    <x v="7"/>
    <n v="1"/>
    <x v="209"/>
  </r>
  <r>
    <x v="2"/>
    <d v="2020-02-17T00:00:00"/>
    <d v="2020-02-17T00:00:00"/>
    <n v="4596"/>
    <n v="2"/>
    <n v="7980.19"/>
    <n v="14580.6"/>
    <n v="2.65"/>
    <n v="4.8600000000000003"/>
    <s v="Z-US$"/>
    <x v="20"/>
    <x v="7"/>
    <n v="1"/>
    <x v="41"/>
  </r>
  <r>
    <x v="102"/>
    <d v="2020-02-17T00:00:00"/>
    <d v="2020-02-18T00:00:00"/>
    <n v="920"/>
    <n v="1"/>
    <n v="521.83000000000004"/>
    <n v="844.14"/>
    <n v="0.87"/>
    <n v="1.41"/>
    <s v="Z-US$"/>
    <x v="88"/>
    <x v="7"/>
    <n v="1"/>
    <x v="45"/>
  </r>
  <r>
    <x v="58"/>
    <d v="2020-02-17T00:00:00"/>
    <d v="2020-03-12T00:00:00"/>
    <n v="31"/>
    <n v="1"/>
    <n v="927.28"/>
    <n v="1611.54"/>
    <n v="46.36"/>
    <n v="80.58"/>
    <s v="Z-US$"/>
    <x v="7"/>
    <x v="7"/>
    <n v="1"/>
    <x v="130"/>
  </r>
  <r>
    <x v="29"/>
    <d v="2020-02-05T00:00:00"/>
    <d v="2020-02-05T00:00:00"/>
    <n v="4"/>
    <n v="1"/>
    <n v="120.02"/>
    <n v="179.06"/>
    <n v="60.01"/>
    <n v="89.53"/>
    <s v="Z-US$"/>
    <x v="16"/>
    <x v="5"/>
    <n v="1"/>
    <x v="102"/>
  </r>
  <r>
    <x v="152"/>
    <d v="2020-02-05T00:00:00"/>
    <d v="2020-02-05T00:00:00"/>
    <n v="13"/>
    <n v="1"/>
    <n v="172.92"/>
    <n v="337.66"/>
    <n v="21.62"/>
    <n v="42.21"/>
    <s v="Z-US$"/>
    <x v="76"/>
    <x v="5"/>
    <n v="1"/>
    <x v="161"/>
  </r>
  <r>
    <x v="16"/>
    <d v="2020-02-05T00:00:00"/>
    <d v="2020-02-05T00:00:00"/>
    <n v="8"/>
    <n v="100"/>
    <n v="428.47"/>
    <n v="959.25"/>
    <n v="85.69"/>
    <n v="191.85"/>
    <s v="Z-US$"/>
    <x v="45"/>
    <x v="5"/>
    <n v="1"/>
    <x v="12"/>
  </r>
  <r>
    <x v="10"/>
    <d v="2020-02-05T00:00:00"/>
    <d v="2020-02-05T00:00:00"/>
    <n v="4"/>
    <n v="1"/>
    <n v="46.56"/>
    <n v="61.39"/>
    <n v="23.28"/>
    <n v="30.7"/>
    <s v="Z-US$"/>
    <x v="16"/>
    <x v="5"/>
    <n v="1"/>
    <x v="103"/>
  </r>
  <r>
    <x v="110"/>
    <d v="2020-02-05T00:00:00"/>
    <d v="2020-02-05T00:00:00"/>
    <n v="4"/>
    <n v="150"/>
    <n v="295.45"/>
    <n v="422.07"/>
    <n v="147.72999999999999"/>
    <n v="211.04"/>
    <s v="Z-US$"/>
    <x v="189"/>
    <x v="5"/>
    <n v="1"/>
    <x v="27"/>
  </r>
  <r>
    <x v="16"/>
    <d v="2020-02-05T00:00:00"/>
    <d v="2020-02-05T00:00:00"/>
    <n v="3218"/>
    <n v="1"/>
    <n v="1799.55"/>
    <n v="4351.16"/>
    <n v="0.86"/>
    <n v="2.0699999999999998"/>
    <s v="Z-US$"/>
    <x v="190"/>
    <x v="5"/>
    <n v="1"/>
    <x v="451"/>
  </r>
  <r>
    <x v="1"/>
    <d v="2020-02-17T00:00:00"/>
    <d v="2020-02-17T00:00:00"/>
    <n v="31"/>
    <n v="3"/>
    <n v="63.76"/>
    <n v="95.93"/>
    <n v="3.19"/>
    <n v="4.8"/>
    <s v="Z-US$"/>
    <x v="191"/>
    <x v="7"/>
    <n v="1"/>
    <x v="42"/>
  </r>
  <r>
    <x v="26"/>
    <d v="2020-02-17T00:00:00"/>
    <d v="2020-02-17T00:00:00"/>
    <n v="2"/>
    <n v="1"/>
    <n v="24.97"/>
    <n v="38.369999999999997"/>
    <n v="24.95"/>
    <n v="38.369999999999997"/>
    <s v="Z-US$"/>
    <x v="10"/>
    <x v="7"/>
    <n v="1"/>
    <x v="299"/>
  </r>
  <r>
    <x v="162"/>
    <d v="2020-02-17T00:00:00"/>
    <d v="2020-02-17T00:00:00"/>
    <n v="77"/>
    <n v="1"/>
    <n v="44.13"/>
    <n v="67.150000000000006"/>
    <n v="0.88"/>
    <n v="1.34"/>
    <s v="Z-US$"/>
    <x v="81"/>
    <x v="7"/>
    <n v="1"/>
    <x v="452"/>
  </r>
  <r>
    <x v="4"/>
    <d v="2020-02-18T00:00:00"/>
    <d v="2020-02-18T00:00:00"/>
    <n v="2"/>
    <n v="40"/>
    <n v="52.18"/>
    <n v="127.9"/>
    <n v="52.18"/>
    <n v="127.9"/>
    <s v="Z-US$"/>
    <x v="96"/>
    <x v="7"/>
    <n v="1"/>
    <x v="142"/>
  </r>
  <r>
    <x v="118"/>
    <d v="2020-02-18T00:00:00"/>
    <d v="2020-02-18T00:00:00"/>
    <n v="2"/>
    <n v="40"/>
    <n v="49.78"/>
    <n v="120.23"/>
    <n v="49.77"/>
    <n v="120.23"/>
    <s v="Z-US$"/>
    <x v="96"/>
    <x v="7"/>
    <n v="1"/>
    <x v="453"/>
  </r>
  <r>
    <x v="16"/>
    <d v="2020-02-18T00:00:00"/>
    <d v="2020-02-19T00:00:00"/>
    <n v="172"/>
    <n v="1"/>
    <n v="95.98"/>
    <n v="257.85000000000002"/>
    <n v="0.86"/>
    <n v="2.2999999999999998"/>
    <s v="Z-US$"/>
    <x v="29"/>
    <x v="7"/>
    <n v="1"/>
    <x v="454"/>
  </r>
  <r>
    <x v="10"/>
    <d v="2020-02-18T00:00:00"/>
    <d v="2020-02-19T00:00:00"/>
    <n v="4"/>
    <n v="1"/>
    <n v="46.56"/>
    <n v="71.62"/>
    <n v="23.28"/>
    <n v="35.81"/>
    <s v="Z-US$"/>
    <x v="16"/>
    <x v="7"/>
    <n v="1"/>
    <x v="29"/>
  </r>
  <r>
    <x v="118"/>
    <d v="2020-02-18T00:00:00"/>
    <d v="2020-02-18T00:00:00"/>
    <n v="307"/>
    <n v="1"/>
    <n v="248.87"/>
    <n v="601.13"/>
    <n v="1.24"/>
    <n v="3.01"/>
    <s v="Z-US$"/>
    <x v="11"/>
    <x v="7"/>
    <n v="1"/>
    <x v="229"/>
  </r>
  <r>
    <x v="85"/>
    <d v="2020-02-18T00:00:00"/>
    <d v="2020-03-12T00:00:00"/>
    <n v="920"/>
    <n v="1"/>
    <n v="575.54999999999995"/>
    <n v="805.77"/>
    <n v="0.96"/>
    <n v="1.34"/>
    <s v="Z-US$"/>
    <x v="88"/>
    <x v="7"/>
    <n v="1"/>
    <x v="455"/>
  </r>
  <r>
    <x v="23"/>
    <d v="2020-02-18T00:00:00"/>
    <d v="2020-02-18T00:00:00"/>
    <n v="613"/>
    <n v="1"/>
    <n v="342.77"/>
    <n v="818.56"/>
    <n v="0.86"/>
    <n v="2.0499999999999998"/>
    <s v="Z-US$"/>
    <x v="98"/>
    <x v="7"/>
    <n v="1"/>
    <x v="52"/>
  </r>
  <r>
    <x v="10"/>
    <d v="2020-02-18T00:00:00"/>
    <d v="2020-02-18T00:00:00"/>
    <n v="7"/>
    <n v="1"/>
    <n v="93.11"/>
    <n v="122.78"/>
    <n v="23.28"/>
    <n v="30.7"/>
    <s v="Z-US$"/>
    <x v="48"/>
    <x v="7"/>
    <n v="1"/>
    <x v="36"/>
  </r>
  <r>
    <x v="29"/>
    <d v="2020-02-18T00:00:00"/>
    <d v="2020-02-18T00:00:00"/>
    <n v="7"/>
    <n v="1"/>
    <n v="240.04"/>
    <n v="347.89"/>
    <n v="60.01"/>
    <n v="86.97"/>
    <s v="Z-US$"/>
    <x v="48"/>
    <x v="7"/>
    <n v="1"/>
    <x v="456"/>
  </r>
  <r>
    <x v="72"/>
    <d v="2020-02-18T00:00:00"/>
    <d v="2020-03-18T00:00:00"/>
    <n v="460"/>
    <n v="2"/>
    <n v="828.79"/>
    <n v="1841.76"/>
    <n v="2.76"/>
    <n v="6.14"/>
    <s v="Z-US$"/>
    <x v="88"/>
    <x v="7"/>
    <n v="1"/>
    <x v="457"/>
  </r>
  <r>
    <x v="38"/>
    <d v="2020-02-18T00:00:00"/>
    <d v="2020-02-18T00:00:00"/>
    <n v="92"/>
    <n v="1"/>
    <n v="2332.65"/>
    <n v="4834.62"/>
    <n v="38.869999999999997"/>
    <n v="80.58"/>
    <s v="Z-US$"/>
    <x v="34"/>
    <x v="7"/>
    <n v="1"/>
    <x v="381"/>
  </r>
  <r>
    <x v="40"/>
    <d v="2020-02-18T00:00:00"/>
    <d v="2020-02-18T00:00:00"/>
    <n v="491"/>
    <n v="1"/>
    <n v="1128.79"/>
    <n v="2251.04"/>
    <n v="3.52"/>
    <n v="7.04"/>
    <s v="Z-US$"/>
    <x v="184"/>
    <x v="7"/>
    <n v="1"/>
    <x v="20"/>
  </r>
  <r>
    <x v="16"/>
    <d v="2020-02-19T00:00:00"/>
    <d v="2020-02-19T00:00:00"/>
    <n v="91"/>
    <n v="1"/>
    <n v="50.56"/>
    <n v="135.83000000000001"/>
    <n v="0.86"/>
    <n v="2.2999999999999998"/>
    <s v="Z-US$"/>
    <x v="46"/>
    <x v="7"/>
    <n v="1"/>
    <x v="70"/>
  </r>
  <r>
    <x v="10"/>
    <d v="2020-02-19T00:00:00"/>
    <d v="2020-02-19T00:00:00"/>
    <n v="2"/>
    <n v="1"/>
    <n v="23.28"/>
    <n v="35.81"/>
    <n v="23.28"/>
    <n v="35.81"/>
    <s v="Z-US$"/>
    <x v="10"/>
    <x v="7"/>
    <n v="1"/>
    <x v="16"/>
  </r>
  <r>
    <x v="10"/>
    <d v="2020-02-18T00:00:00"/>
    <d v="2020-02-18T00:00:00"/>
    <n v="74"/>
    <n v="1"/>
    <n v="1117.33"/>
    <n v="1534.8"/>
    <n v="23.28"/>
    <n v="31.98"/>
    <s v="Z-US$"/>
    <x v="44"/>
    <x v="7"/>
    <n v="1"/>
    <x v="162"/>
  </r>
  <r>
    <x v="16"/>
    <d v="2020-02-18T00:00:00"/>
    <d v="2020-03-09T00:00:00"/>
    <n v="766"/>
    <n v="1"/>
    <n v="428.47"/>
    <n v="895.3"/>
    <n v="0.86"/>
    <n v="1.79"/>
    <s v="Z-US$"/>
    <x v="3"/>
    <x v="7"/>
    <n v="1"/>
    <x v="6"/>
  </r>
  <r>
    <x v="66"/>
    <d v="2020-02-18T00:00:00"/>
    <d v="2020-02-18T00:00:00"/>
    <n v="197"/>
    <n v="1"/>
    <n v="497.43"/>
    <n v="1145.98"/>
    <n v="3.88"/>
    <n v="8.9499999999999993"/>
    <s v="Z-US$"/>
    <x v="94"/>
    <x v="7"/>
    <n v="1"/>
    <x v="458"/>
  </r>
  <r>
    <x v="67"/>
    <d v="2020-02-18T00:00:00"/>
    <d v="2020-02-18T00:00:00"/>
    <n v="393"/>
    <n v="1"/>
    <n v="932.99"/>
    <n v="1800.83"/>
    <n v="3.63"/>
    <n v="7.04"/>
    <s v="Z-US$"/>
    <x v="192"/>
    <x v="7"/>
    <n v="1"/>
    <x v="459"/>
  </r>
  <r>
    <x v="42"/>
    <d v="2020-02-18T00:00:00"/>
    <d v="2020-02-18T00:00:00"/>
    <n v="8"/>
    <n v="20"/>
    <n v="268.58999999999997"/>
    <n v="217.43"/>
    <n v="53.72"/>
    <n v="43.49"/>
    <s v="Z-US$"/>
    <x v="95"/>
    <x v="7"/>
    <n v="1"/>
    <x v="180"/>
  </r>
  <r>
    <x v="79"/>
    <d v="2020-02-18T00:00:00"/>
    <d v="2020-02-18T00:00:00"/>
    <n v="99"/>
    <n v="1"/>
    <n v="229.24"/>
    <n v="572.99"/>
    <n v="3.58"/>
    <n v="8.9499999999999993"/>
    <s v="Z-US$"/>
    <x v="24"/>
    <x v="7"/>
    <n v="1"/>
    <x v="140"/>
  </r>
  <r>
    <x v="80"/>
    <d v="2020-02-18T00:00:00"/>
    <d v="2020-02-18T00:00:00"/>
    <n v="8"/>
    <n v="10"/>
    <n v="43.49"/>
    <n v="236.62"/>
    <n v="8.6999999999999993"/>
    <n v="47.32"/>
    <s v="Z-US$"/>
    <x v="96"/>
    <x v="7"/>
    <n v="1"/>
    <x v="181"/>
  </r>
  <r>
    <x v="44"/>
    <d v="2020-02-18T00:00:00"/>
    <d v="2020-02-18T00:00:00"/>
    <n v="77"/>
    <n v="1"/>
    <n v="111.27"/>
    <n v="223.83"/>
    <n v="2.23"/>
    <n v="4.4800000000000004"/>
    <s v="Z-US$"/>
    <x v="81"/>
    <x v="7"/>
    <n v="1"/>
    <x v="182"/>
  </r>
  <r>
    <x v="44"/>
    <d v="2020-02-18T00:00:00"/>
    <d v="2020-02-18T00:00:00"/>
    <n v="19"/>
    <n v="1"/>
    <n v="26.71"/>
    <n v="0"/>
    <n v="2.23"/>
    <n v="0"/>
    <s v="Z-US$"/>
    <x v="56"/>
    <x v="7"/>
    <n v="1"/>
    <x v="86"/>
  </r>
  <r>
    <x v="101"/>
    <d v="2020-02-18T00:00:00"/>
    <d v="2020-02-18T00:00:00"/>
    <n v="7"/>
    <n v="40"/>
    <n v="183.15"/>
    <n v="480.9"/>
    <n v="45.79"/>
    <n v="120.23"/>
    <s v="Z-US$"/>
    <x v="193"/>
    <x v="7"/>
    <n v="1"/>
    <x v="460"/>
  </r>
  <r>
    <x v="2"/>
    <d v="2020-02-18T00:00:00"/>
    <d v="2020-02-19T00:00:00"/>
    <n v="307"/>
    <n v="2"/>
    <n v="532.01"/>
    <n v="844.14"/>
    <n v="2.65"/>
    <n v="4.22"/>
    <s v="Z-US$"/>
    <x v="31"/>
    <x v="7"/>
    <n v="1"/>
    <x v="45"/>
  </r>
  <r>
    <x v="2"/>
    <d v="2020-02-18T00:00:00"/>
    <d v="2020-02-19T00:00:00"/>
    <n v="103"/>
    <n v="2"/>
    <n v="178.23"/>
    <n v="359.91"/>
    <n v="2.65"/>
    <n v="5.37"/>
    <s v="Z-US$"/>
    <x v="67"/>
    <x v="7"/>
    <n v="1"/>
    <x v="109"/>
  </r>
  <r>
    <x v="10"/>
    <d v="2020-02-18T00:00:00"/>
    <d v="2020-02-19T00:00:00"/>
    <n v="4"/>
    <n v="1"/>
    <n v="46.56"/>
    <n v="71.62"/>
    <n v="23.28"/>
    <n v="35.81"/>
    <s v="Z-US$"/>
    <x v="16"/>
    <x v="7"/>
    <n v="1"/>
    <x v="29"/>
  </r>
  <r>
    <x v="16"/>
    <d v="2020-02-19T00:00:00"/>
    <d v="2020-02-19T00:00:00"/>
    <n v="99"/>
    <n v="1"/>
    <n v="54.84"/>
    <n v="147.34"/>
    <n v="0.86"/>
    <n v="2.2999999999999998"/>
    <s v="Z-US$"/>
    <x v="24"/>
    <x v="7"/>
    <n v="1"/>
    <x v="37"/>
  </r>
  <r>
    <x v="2"/>
    <d v="2020-02-19T00:00:00"/>
    <d v="2020-02-19T00:00:00"/>
    <n v="338"/>
    <n v="1"/>
    <n v="292.61"/>
    <n v="590.9"/>
    <n v="1.32"/>
    <n v="2.69"/>
    <s v="Z-US$"/>
    <x v="65"/>
    <x v="7"/>
    <n v="1"/>
    <x v="106"/>
  </r>
  <r>
    <x v="47"/>
    <d v="2020-02-19T00:00:00"/>
    <d v="2020-02-19T00:00:00"/>
    <n v="148"/>
    <n v="1"/>
    <n v="102.06"/>
    <n v="165.76"/>
    <n v="1.06"/>
    <n v="1.73"/>
    <s v="Z-US$"/>
    <x v="5"/>
    <x v="7"/>
    <n v="1"/>
    <x v="107"/>
  </r>
  <r>
    <x v="10"/>
    <d v="2020-02-19T00:00:00"/>
    <d v="2020-02-19T00:00:00"/>
    <n v="11"/>
    <n v="1"/>
    <n v="162.94999999999999"/>
    <n v="250.68"/>
    <n v="23.28"/>
    <n v="35.81"/>
    <s v="Z-US$"/>
    <x v="126"/>
    <x v="7"/>
    <n v="1"/>
    <x v="215"/>
  </r>
  <r>
    <x v="48"/>
    <d v="2020-02-18T00:00:00"/>
    <d v="2020-03-16T00:00:00"/>
    <n v="56"/>
    <n v="2"/>
    <n v="96.22"/>
    <n v="230.22"/>
    <n v="2.66"/>
    <n v="6.4"/>
    <s v="Z-US$"/>
    <x v="64"/>
    <x v="7"/>
    <n v="1"/>
    <x v="78"/>
  </r>
  <r>
    <x v="10"/>
    <d v="2020-02-18T00:00:00"/>
    <d v="2020-03-16T00:00:00"/>
    <n v="5"/>
    <n v="1"/>
    <n v="69.83"/>
    <n v="107.44"/>
    <n v="23.28"/>
    <n v="35.81"/>
    <s v="Z-US$"/>
    <x v="30"/>
    <x v="7"/>
    <n v="1"/>
    <x v="59"/>
  </r>
  <r>
    <x v="16"/>
    <d v="2020-02-18T00:00:00"/>
    <d v="2020-02-19T00:00:00"/>
    <n v="115"/>
    <n v="1"/>
    <n v="64.27"/>
    <n v="172.67"/>
    <n v="0.86"/>
    <n v="2.2999999999999998"/>
    <s v="Z-US$"/>
    <x v="180"/>
    <x v="7"/>
    <n v="1"/>
    <x v="406"/>
  </r>
  <r>
    <x v="101"/>
    <d v="2020-02-18T00:00:00"/>
    <d v="2020-02-19T00:00:00"/>
    <n v="123"/>
    <n v="1"/>
    <n v="91.58"/>
    <n v="255.8"/>
    <n v="1.1399999999999999"/>
    <n v="3.2"/>
    <s v="Z-US$"/>
    <x v="60"/>
    <x v="7"/>
    <n v="1"/>
    <x v="461"/>
  </r>
  <r>
    <x v="29"/>
    <d v="2020-02-18T00:00:00"/>
    <d v="2020-02-19T00:00:00"/>
    <n v="2"/>
    <n v="1"/>
    <n v="60.01"/>
    <n v="104.88"/>
    <n v="60.01"/>
    <n v="104.88"/>
    <s v="Z-US$"/>
    <x v="10"/>
    <x v="7"/>
    <n v="1"/>
    <x v="49"/>
  </r>
  <r>
    <x v="16"/>
    <d v="2020-02-19T00:00:00"/>
    <d v="2020-02-19T00:00:00"/>
    <n v="766"/>
    <n v="1"/>
    <n v="428.47"/>
    <n v="895.3"/>
    <n v="0.86"/>
    <n v="1.79"/>
    <s v="Z-US$"/>
    <x v="3"/>
    <x v="7"/>
    <n v="1"/>
    <x v="6"/>
  </r>
  <r>
    <x v="163"/>
    <d v="2020-02-19T00:00:00"/>
    <d v="2020-02-19T00:00:00"/>
    <n v="154"/>
    <n v="3"/>
    <n v="227.65"/>
    <n v="326.14999999999998"/>
    <n v="2.2599999999999998"/>
    <n v="3.26"/>
    <s v="Z-US$"/>
    <x v="40"/>
    <x v="7"/>
    <n v="1"/>
    <x v="462"/>
  </r>
  <r>
    <x v="16"/>
    <d v="2020-02-19T00:00:00"/>
    <d v="2020-02-20T00:00:00"/>
    <n v="149"/>
    <n v="1"/>
    <n v="83.12"/>
    <n v="223.31"/>
    <n v="0.86"/>
    <n v="2.2999999999999998"/>
    <s v="Z-US$"/>
    <x v="110"/>
    <x v="7"/>
    <n v="1"/>
    <x v="208"/>
  </r>
  <r>
    <x v="10"/>
    <d v="2020-02-19T00:00:00"/>
    <d v="2020-02-20T00:00:00"/>
    <n v="4"/>
    <n v="1"/>
    <n v="46.56"/>
    <n v="71.62"/>
    <n v="23.28"/>
    <n v="35.81"/>
    <s v="Z-US$"/>
    <x v="16"/>
    <x v="7"/>
    <n v="1"/>
    <x v="29"/>
  </r>
  <r>
    <x v="164"/>
    <d v="2020-02-19T00:00:00"/>
    <d v="2020-02-19T00:00:00"/>
    <n v="123"/>
    <n v="1"/>
    <n v="595.5"/>
    <n v="1074.3599999999999"/>
    <n v="7.44"/>
    <n v="13.43"/>
    <s v="Z-US$"/>
    <x v="60"/>
    <x v="7"/>
    <n v="1"/>
    <x v="252"/>
  </r>
  <r>
    <x v="77"/>
    <d v="2020-02-19T00:00:00"/>
    <d v="2020-02-19T00:00:00"/>
    <n v="4"/>
    <n v="20"/>
    <n v="1.92"/>
    <n v="80.58"/>
    <n v="0.96"/>
    <n v="40.29"/>
    <s v="Z-US$"/>
    <x v="96"/>
    <x v="7"/>
    <n v="1"/>
    <x v="65"/>
  </r>
  <r>
    <x v="78"/>
    <d v="2020-02-19T00:00:00"/>
    <d v="2020-02-19T00:00:00"/>
    <n v="4"/>
    <n v="10"/>
    <n v="171.9"/>
    <n v="58.83"/>
    <n v="85.95"/>
    <n v="29.42"/>
    <s v="Z-US$"/>
    <x v="182"/>
    <x v="7"/>
    <n v="1"/>
    <x v="303"/>
  </r>
  <r>
    <x v="165"/>
    <d v="2020-02-19T00:00:00"/>
    <d v="2020-02-19T00:00:00"/>
    <n v="33"/>
    <n v="1"/>
    <n v="680.07"/>
    <n v="934.69"/>
    <n v="32.380000000000003"/>
    <n v="44.51"/>
    <s v="Z-US$"/>
    <x v="168"/>
    <x v="7"/>
    <n v="1"/>
    <x v="463"/>
  </r>
  <r>
    <x v="114"/>
    <d v="2020-02-19T00:00:00"/>
    <d v="2020-02-19T00:00:00"/>
    <n v="17"/>
    <n v="1"/>
    <n v="278"/>
    <n v="548.69000000000005"/>
    <n v="25.27"/>
    <n v="49.88"/>
    <s v="Z-US$"/>
    <x v="120"/>
    <x v="7"/>
    <n v="1"/>
    <x v="464"/>
  </r>
  <r>
    <x v="35"/>
    <d v="2020-01-21T00:00:00"/>
    <d v="2020-03-12T00:00:00"/>
    <n v="31"/>
    <n v="1"/>
    <n v="735.17"/>
    <n v="1279"/>
    <n v="36.76"/>
    <n v="63.95"/>
    <s v="Z-US$"/>
    <x v="7"/>
    <x v="3"/>
    <n v="1"/>
    <x v="61"/>
  </r>
  <r>
    <x v="3"/>
    <d v="2020-02-18T00:00:00"/>
    <d v="2020-02-18T00:00:00"/>
    <n v="8"/>
    <n v="40"/>
    <n v="267.29000000000002"/>
    <n v="639.5"/>
    <n v="53.45"/>
    <n v="127.9"/>
    <s v="Z-US$"/>
    <x v="89"/>
    <x v="7"/>
    <n v="1"/>
    <x v="47"/>
  </r>
  <r>
    <x v="34"/>
    <d v="2020-02-19T00:00:00"/>
    <d v="2020-03-06T00:00:00"/>
    <n v="31"/>
    <n v="1"/>
    <n v="831.09"/>
    <n v="1388.99"/>
    <n v="41.56"/>
    <n v="69.45"/>
    <s v="Z-US$"/>
    <x v="7"/>
    <x v="7"/>
    <n v="1"/>
    <x v="51"/>
  </r>
  <r>
    <x v="56"/>
    <d v="2020-02-19T00:00:00"/>
    <d v="2020-03-06T00:00:00"/>
    <n v="92"/>
    <n v="1"/>
    <n v="2781.83"/>
    <n v="4642.7700000000004"/>
    <n v="46.36"/>
    <n v="77.38"/>
    <s v="Z-US$"/>
    <x v="34"/>
    <x v="7"/>
    <n v="1"/>
    <x v="465"/>
  </r>
  <r>
    <x v="15"/>
    <d v="2020-02-19T00:00:00"/>
    <d v="2020-03-09T00:00:00"/>
    <n v="46"/>
    <n v="1"/>
    <n v="958.87"/>
    <n v="1634.56"/>
    <n v="31.96"/>
    <n v="54.49"/>
    <s v="Z-US$"/>
    <x v="74"/>
    <x v="7"/>
    <n v="1"/>
    <x v="154"/>
  </r>
  <r>
    <x v="12"/>
    <d v="2020-02-19T00:00:00"/>
    <d v="2020-03-09T00:00:00"/>
    <n v="46"/>
    <n v="1"/>
    <n v="670.71"/>
    <n v="1231.68"/>
    <n v="22.36"/>
    <n v="41.06"/>
    <s v="Z-US$"/>
    <x v="74"/>
    <x v="7"/>
    <n v="1"/>
    <x v="156"/>
  </r>
  <r>
    <x v="28"/>
    <d v="2020-02-19T00:00:00"/>
    <d v="2020-03-09T00:00:00"/>
    <n v="92"/>
    <n v="1"/>
    <n v="2205.5100000000002"/>
    <n v="3752.59"/>
    <n v="36.76"/>
    <n v="62.54"/>
    <s v="Z-US$"/>
    <x v="34"/>
    <x v="7"/>
    <n v="1"/>
    <x v="53"/>
  </r>
  <r>
    <x v="95"/>
    <d v="2020-02-19T00:00:00"/>
    <d v="2020-03-09T00:00:00"/>
    <n v="46"/>
    <n v="1"/>
    <n v="670.71"/>
    <n v="1231.68"/>
    <n v="22.36"/>
    <n v="41.06"/>
    <s v="Z-US$"/>
    <x v="74"/>
    <x v="7"/>
    <n v="1"/>
    <x v="156"/>
  </r>
  <r>
    <x v="91"/>
    <d v="2020-02-19T00:00:00"/>
    <d v="2020-03-09T00:00:00"/>
    <n v="46"/>
    <n v="1"/>
    <n v="526.82000000000005"/>
    <n v="970.76"/>
    <n v="17.559999999999999"/>
    <n v="32.36"/>
    <s v="Z-US$"/>
    <x v="74"/>
    <x v="7"/>
    <n v="1"/>
    <x v="466"/>
  </r>
  <r>
    <x v="32"/>
    <d v="2020-02-19T00:00:00"/>
    <d v="2020-03-09T00:00:00"/>
    <n v="31"/>
    <n v="1"/>
    <n v="303.12"/>
    <n v="549.97"/>
    <n v="15.16"/>
    <n v="27.5"/>
    <s v="Z-US$"/>
    <x v="7"/>
    <x v="7"/>
    <n v="1"/>
    <x v="383"/>
  </r>
  <r>
    <x v="23"/>
    <d v="2020-02-20T00:00:00"/>
    <d v="2020-02-20T00:00:00"/>
    <n v="102"/>
    <n v="1"/>
    <n v="56.56"/>
    <n v="202.59"/>
    <n v="0.86"/>
    <n v="3.07"/>
    <s v="Z-US$"/>
    <x v="85"/>
    <x v="7"/>
    <n v="1"/>
    <x v="467"/>
  </r>
  <r>
    <x v="10"/>
    <d v="2020-02-20T00:00:00"/>
    <d v="2020-02-20T00:00:00"/>
    <n v="4"/>
    <n v="1"/>
    <n v="46.56"/>
    <n v="71.62"/>
    <n v="23.28"/>
    <n v="35.81"/>
    <s v="Z-US$"/>
    <x v="16"/>
    <x v="7"/>
    <n v="1"/>
    <x v="29"/>
  </r>
  <r>
    <x v="2"/>
    <d v="2020-02-20T00:00:00"/>
    <d v="2020-02-20T00:00:00"/>
    <n v="63"/>
    <n v="2"/>
    <n v="109.06"/>
    <n v="220.24"/>
    <n v="2.65"/>
    <n v="5.37"/>
    <s v="Z-US$"/>
    <x v="158"/>
    <x v="7"/>
    <n v="1"/>
    <x v="446"/>
  </r>
  <r>
    <x v="10"/>
    <d v="2020-02-20T00:00:00"/>
    <d v="2020-02-20T00:00:00"/>
    <n v="4"/>
    <n v="1"/>
    <n v="46.56"/>
    <n v="71.62"/>
    <n v="23.28"/>
    <n v="35.81"/>
    <s v="Z-US$"/>
    <x v="16"/>
    <x v="7"/>
    <n v="1"/>
    <x v="29"/>
  </r>
  <r>
    <x v="99"/>
    <d v="2020-02-20T00:00:00"/>
    <d v="2020-02-20T00:00:00"/>
    <n v="766"/>
    <n v="1"/>
    <n v="351.73"/>
    <n v="639.5"/>
    <n v="0.7"/>
    <n v="1.28"/>
    <s v="Z-US$"/>
    <x v="3"/>
    <x v="7"/>
    <n v="1"/>
    <x v="47"/>
  </r>
  <r>
    <x v="2"/>
    <d v="2020-02-20T00:00:00"/>
    <d v="2020-02-21T00:00:00"/>
    <n v="3064"/>
    <n v="2"/>
    <n v="5320.13"/>
    <n v="8441.4"/>
    <n v="2.65"/>
    <n v="4.22"/>
    <s v="Z-US$"/>
    <x v="27"/>
    <x v="7"/>
    <n v="1"/>
    <x v="417"/>
  </r>
  <r>
    <x v="3"/>
    <d v="2020-02-20T00:00:00"/>
    <d v="2020-02-21T00:00:00"/>
    <n v="1532"/>
    <n v="2"/>
    <n v="2672.85"/>
    <n v="5116"/>
    <n v="2.66"/>
    <n v="5.12"/>
    <s v="Z-US$"/>
    <x v="0"/>
    <x v="7"/>
    <n v="1"/>
    <x v="46"/>
  </r>
  <r>
    <x v="4"/>
    <d v="2020-02-20T00:00:00"/>
    <d v="2020-02-21T00:00:00"/>
    <n v="1532"/>
    <n v="2"/>
    <n v="2609.16"/>
    <n v="5116"/>
    <n v="2.61"/>
    <n v="5.12"/>
    <s v="Z-US$"/>
    <x v="0"/>
    <x v="7"/>
    <n v="1"/>
    <x v="46"/>
  </r>
  <r>
    <x v="5"/>
    <d v="2020-02-20T00:00:00"/>
    <d v="2020-02-21T00:00:00"/>
    <n v="6128"/>
    <n v="2"/>
    <n v="10038.620000000001"/>
    <n v="16882.8"/>
    <n v="2.5099999999999998"/>
    <n v="4.22"/>
    <s v="Z-US$"/>
    <x v="179"/>
    <x v="7"/>
    <n v="1"/>
    <x v="416"/>
  </r>
  <r>
    <x v="7"/>
    <d v="2020-02-20T00:00:00"/>
    <d v="2020-02-21T00:00:00"/>
    <n v="1532"/>
    <n v="1"/>
    <n v="856.93"/>
    <n v="2110.35"/>
    <n v="0.86"/>
    <n v="2.11"/>
    <s v="Z-US$"/>
    <x v="2"/>
    <x v="7"/>
    <n v="1"/>
    <x v="241"/>
  </r>
  <r>
    <x v="0"/>
    <d v="2020-02-20T00:00:00"/>
    <d v="2020-02-21T00:00:00"/>
    <n v="1532"/>
    <n v="2"/>
    <n v="2784.9"/>
    <n v="3837"/>
    <n v="2.78"/>
    <n v="3.84"/>
    <s v="Z-US$"/>
    <x v="0"/>
    <x v="7"/>
    <n v="1"/>
    <x v="99"/>
  </r>
  <r>
    <x v="98"/>
    <d v="2020-02-20T00:00:00"/>
    <d v="2020-02-21T00:00:00"/>
    <n v="1532"/>
    <n v="2"/>
    <n v="2593.3000000000002"/>
    <n v="4220.7"/>
    <n v="2.58"/>
    <n v="4.22"/>
    <s v="Z-US$"/>
    <x v="0"/>
    <x v="7"/>
    <n v="1"/>
    <x v="2"/>
  </r>
  <r>
    <x v="27"/>
    <d v="2020-02-20T00:00:00"/>
    <d v="2020-02-21T00:00:00"/>
    <n v="1532"/>
    <n v="2"/>
    <n v="2509.65"/>
    <n v="4220.7"/>
    <n v="2.5099999999999998"/>
    <n v="4.22"/>
    <s v="Z-US$"/>
    <x v="0"/>
    <x v="7"/>
    <n v="1"/>
    <x v="2"/>
  </r>
  <r>
    <x v="10"/>
    <d v="2020-02-20T00:00:00"/>
    <d v="2020-02-21T00:00:00"/>
    <n v="307"/>
    <n v="1"/>
    <n v="4655.5600000000004"/>
    <n v="6139.2"/>
    <n v="23.28"/>
    <n v="30.7"/>
    <s v="Z-US$"/>
    <x v="11"/>
    <x v="7"/>
    <n v="1"/>
    <x v="88"/>
  </r>
  <r>
    <x v="16"/>
    <d v="2020-02-20T00:00:00"/>
    <d v="2020-02-26T00:00:00"/>
    <n v="528"/>
    <n v="1"/>
    <n v="294.77999999999997"/>
    <n v="791.96"/>
    <n v="0.86"/>
    <n v="2.2999999999999998"/>
    <s v="Z-US$"/>
    <x v="194"/>
    <x v="7"/>
    <n v="1"/>
    <x v="468"/>
  </r>
  <r>
    <x v="29"/>
    <d v="2020-02-20T00:00:00"/>
    <d v="2020-02-26T00:00:00"/>
    <n v="4"/>
    <n v="1"/>
    <n v="120.02"/>
    <n v="209.76"/>
    <n v="60.01"/>
    <n v="104.88"/>
    <s v="Z-US$"/>
    <x v="16"/>
    <x v="7"/>
    <n v="1"/>
    <x v="75"/>
  </r>
  <r>
    <x v="65"/>
    <d v="2020-02-20T00:00:00"/>
    <d v="2020-03-09T00:00:00"/>
    <n v="24512"/>
    <n v="1"/>
    <n v="21499.48"/>
    <n v="63438.400000000001"/>
    <n v="1.34"/>
    <n v="3.97"/>
    <s v="Z-US$"/>
    <x v="177"/>
    <x v="7"/>
    <n v="1"/>
    <x v="404"/>
  </r>
  <r>
    <x v="65"/>
    <d v="2020-02-20T00:00:00"/>
    <d v="2020-03-09T00:00:00"/>
    <n v="4596"/>
    <n v="1"/>
    <n v="3768.32"/>
    <n v="11894.7"/>
    <n v="1.25"/>
    <n v="3.97"/>
    <s v="Z-US$"/>
    <x v="57"/>
    <x v="7"/>
    <n v="1"/>
    <x v="469"/>
  </r>
  <r>
    <x v="65"/>
    <d v="2020-02-20T00:00:00"/>
    <d v="2020-03-09T00:00:00"/>
    <n v="24512"/>
    <n v="1"/>
    <n v="21499.48"/>
    <n v="63438.400000000001"/>
    <n v="1.34"/>
    <n v="3.97"/>
    <s v="Z-US$"/>
    <x v="177"/>
    <x v="7"/>
    <n v="1"/>
    <x v="404"/>
  </r>
  <r>
    <x v="29"/>
    <d v="2020-02-20T00:00:00"/>
    <d v="2020-02-20T00:00:00"/>
    <n v="2"/>
    <n v="1"/>
    <n v="60.01"/>
    <n v="86.97"/>
    <n v="60.01"/>
    <n v="86.97"/>
    <s v="Z-US$"/>
    <x v="10"/>
    <x v="7"/>
    <n v="1"/>
    <x v="470"/>
  </r>
  <r>
    <x v="166"/>
    <d v="2020-02-20T00:00:00"/>
    <d v="2020-02-21T00:00:00"/>
    <n v="5"/>
    <n v="40"/>
    <n v="150.58000000000001"/>
    <n v="291.61"/>
    <n v="50.19"/>
    <n v="97.2"/>
    <s v="Z-US$"/>
    <x v="28"/>
    <x v="7"/>
    <n v="1"/>
    <x v="325"/>
  </r>
  <r>
    <x v="167"/>
    <d v="2020-02-20T00:00:00"/>
    <d v="2020-02-20T00:00:00"/>
    <n v="7"/>
    <n v="1"/>
    <n v="184.53"/>
    <n v="320.77"/>
    <n v="46.13"/>
    <n v="80.19"/>
    <s v="Z-US$"/>
    <x v="48"/>
    <x v="7"/>
    <n v="1"/>
    <x v="471"/>
  </r>
  <r>
    <x v="168"/>
    <d v="2020-02-21T00:00:00"/>
    <d v="2020-02-21T00:00:00"/>
    <n v="54"/>
    <n v="1"/>
    <n v="24.62"/>
    <n v="51.48"/>
    <n v="0.7"/>
    <n v="1.47"/>
    <s v="Z-US$"/>
    <x v="41"/>
    <x v="7"/>
    <n v="1"/>
    <x v="472"/>
  </r>
  <r>
    <x v="10"/>
    <d v="2020-02-21T00:00:00"/>
    <d v="2020-02-21T00:00:00"/>
    <n v="2"/>
    <n v="1"/>
    <n v="23.28"/>
    <n v="36.54"/>
    <n v="23.28"/>
    <n v="36.54"/>
    <s v="Z-US$"/>
    <x v="10"/>
    <x v="7"/>
    <n v="1"/>
    <x v="473"/>
  </r>
  <r>
    <x v="154"/>
    <d v="2020-02-20T00:00:00"/>
    <d v="2020-02-20T00:00:00"/>
    <n v="10"/>
    <n v="100"/>
    <n v="514.16"/>
    <n v="1458.06"/>
    <n v="85.69"/>
    <n v="243.01"/>
    <s v="Z-US$"/>
    <x v="127"/>
    <x v="7"/>
    <n v="1"/>
    <x v="257"/>
  </r>
  <r>
    <x v="16"/>
    <d v="2020-02-21T00:00:00"/>
    <d v="2020-02-21T00:00:00"/>
    <n v="59"/>
    <n v="1"/>
    <n v="32.56"/>
    <n v="87.48"/>
    <n v="0.86"/>
    <n v="2.2999999999999998"/>
    <s v="Z-US$"/>
    <x v="195"/>
    <x v="7"/>
    <n v="1"/>
    <x v="474"/>
  </r>
  <r>
    <x v="10"/>
    <d v="2020-02-21T00:00:00"/>
    <d v="2020-02-21T00:00:00"/>
    <n v="2"/>
    <n v="1"/>
    <n v="23.28"/>
    <n v="35.81"/>
    <n v="23.28"/>
    <n v="35.81"/>
    <s v="Z-US$"/>
    <x v="10"/>
    <x v="7"/>
    <n v="1"/>
    <x v="16"/>
  </r>
  <r>
    <x v="2"/>
    <d v="2020-02-20T00:00:00"/>
    <d v="2020-02-21T00:00:00"/>
    <n v="100"/>
    <n v="1"/>
    <n v="86.45"/>
    <n v="174.58"/>
    <n v="1.32"/>
    <n v="2.69"/>
    <s v="Z-US$"/>
    <x v="69"/>
    <x v="7"/>
    <n v="1"/>
    <x v="475"/>
  </r>
  <r>
    <x v="10"/>
    <d v="2020-02-20T00:00:00"/>
    <d v="2020-02-21T00:00:00"/>
    <n v="2"/>
    <n v="1"/>
    <n v="23.28"/>
    <n v="35.81"/>
    <n v="23.28"/>
    <n v="35.81"/>
    <s v="Z-US$"/>
    <x v="10"/>
    <x v="7"/>
    <n v="1"/>
    <x v="16"/>
  </r>
  <r>
    <x v="40"/>
    <d v="2020-02-20T00:00:00"/>
    <d v="2020-02-20T00:00:00"/>
    <n v="785"/>
    <n v="1"/>
    <n v="1806.08"/>
    <n v="3601.66"/>
    <n v="3.52"/>
    <n v="7.04"/>
    <s v="Z-US$"/>
    <x v="196"/>
    <x v="7"/>
    <n v="1"/>
    <x v="476"/>
  </r>
  <r>
    <x v="47"/>
    <d v="2020-02-20T00:00:00"/>
    <d v="2020-02-20T00:00:00"/>
    <n v="460"/>
    <n v="1"/>
    <n v="318.93"/>
    <n v="518"/>
    <n v="1.06"/>
    <n v="1.73"/>
    <s v="Z-US$"/>
    <x v="18"/>
    <x v="7"/>
    <n v="1"/>
    <x v="477"/>
  </r>
  <r>
    <x v="88"/>
    <d v="2020-02-20T00:00:00"/>
    <d v="2020-02-20T00:00:00"/>
    <n v="4"/>
    <n v="40"/>
    <n v="103.64"/>
    <n v="214.87"/>
    <n v="51.81"/>
    <n v="107.44"/>
    <s v="Z-US$"/>
    <x v="95"/>
    <x v="7"/>
    <n v="1"/>
    <x v="108"/>
  </r>
  <r>
    <x v="11"/>
    <d v="2020-02-20T00:00:00"/>
    <d v="2020-02-20T00:00:00"/>
    <n v="62"/>
    <n v="1"/>
    <n v="583.22"/>
    <n v="1023.2"/>
    <n v="14.58"/>
    <n v="25.58"/>
    <s v="Z-US$"/>
    <x v="6"/>
    <x v="7"/>
    <n v="1"/>
    <x v="201"/>
  </r>
  <r>
    <x v="66"/>
    <d v="2020-02-20T00:00:00"/>
    <d v="2020-02-20T00:00:00"/>
    <n v="99"/>
    <n v="1"/>
    <n v="248.71"/>
    <n v="572.99"/>
    <n v="3.88"/>
    <n v="8.9499999999999993"/>
    <s v="Z-US$"/>
    <x v="24"/>
    <x v="7"/>
    <n v="1"/>
    <x v="140"/>
  </r>
  <r>
    <x v="67"/>
    <d v="2020-02-20T00:00:00"/>
    <d v="2020-02-20T00:00:00"/>
    <n v="491"/>
    <n v="1"/>
    <n v="1166.24"/>
    <n v="2251.04"/>
    <n v="3.63"/>
    <n v="7.04"/>
    <s v="Z-US$"/>
    <x v="184"/>
    <x v="7"/>
    <n v="1"/>
    <x v="20"/>
  </r>
  <r>
    <x v="90"/>
    <d v="2020-02-20T00:00:00"/>
    <d v="2020-02-20T00:00:00"/>
    <n v="15320"/>
    <n v="1"/>
    <n v="7034.5"/>
    <n v="10871.5"/>
    <n v="0.7"/>
    <n v="1.0900000000000001"/>
    <s v="Z-US$"/>
    <x v="176"/>
    <x v="7"/>
    <n v="1"/>
    <x v="478"/>
  </r>
  <r>
    <x v="16"/>
    <d v="2020-02-20T00:00:00"/>
    <d v="2020-02-20T00:00:00"/>
    <n v="5362"/>
    <n v="1"/>
    <n v="2999.26"/>
    <n v="6267.1"/>
    <n v="0.86"/>
    <n v="1.79"/>
    <s v="Z-US$"/>
    <x v="197"/>
    <x v="7"/>
    <n v="1"/>
    <x v="479"/>
  </r>
  <r>
    <x v="45"/>
    <d v="2020-02-20T00:00:00"/>
    <d v="2020-02-20T00:00:00"/>
    <n v="766"/>
    <n v="1"/>
    <n v="434.86"/>
    <n v="1055.18"/>
    <n v="0.87"/>
    <n v="2.11"/>
    <s v="Z-US$"/>
    <x v="3"/>
    <x v="7"/>
    <n v="1"/>
    <x v="5"/>
  </r>
  <r>
    <x v="85"/>
    <d v="2020-02-20T00:00:00"/>
    <d v="2020-02-20T00:00:00"/>
    <n v="1609"/>
    <n v="1"/>
    <n v="1007.21"/>
    <n v="1477.25"/>
    <n v="0.96"/>
    <n v="1.41"/>
    <s v="Z-US$"/>
    <x v="198"/>
    <x v="7"/>
    <n v="1"/>
    <x v="480"/>
  </r>
  <r>
    <x v="6"/>
    <d v="2020-02-20T00:00:00"/>
    <d v="2020-02-20T00:00:00"/>
    <n v="3064"/>
    <n v="1"/>
    <n v="2534.4699999999998"/>
    <n v="3581.2"/>
    <n v="1.27"/>
    <n v="1.79"/>
    <s v="Z-US$"/>
    <x v="0"/>
    <x v="7"/>
    <n v="1"/>
    <x v="40"/>
  </r>
  <r>
    <x v="10"/>
    <d v="2020-02-20T00:00:00"/>
    <d v="2020-02-20T00:00:00"/>
    <n v="184"/>
    <n v="1"/>
    <n v="2793.34"/>
    <n v="3837"/>
    <n v="23.28"/>
    <n v="31.98"/>
    <s v="Z-US$"/>
    <x v="49"/>
    <x v="7"/>
    <n v="1"/>
    <x v="99"/>
  </r>
  <r>
    <x v="38"/>
    <d v="2020-02-20T00:00:00"/>
    <d v="2020-02-20T00:00:00"/>
    <n v="56"/>
    <n v="1"/>
    <n v="1399.58"/>
    <n v="2900.77"/>
    <n v="38.869999999999997"/>
    <n v="80.58"/>
    <s v="Z-US$"/>
    <x v="90"/>
    <x v="7"/>
    <n v="1"/>
    <x v="191"/>
  </r>
  <r>
    <x v="44"/>
    <d v="2020-02-20T00:00:00"/>
    <d v="2020-02-20T00:00:00"/>
    <n v="307"/>
    <n v="1"/>
    <n v="445.09"/>
    <n v="895.3"/>
    <n v="2.23"/>
    <n v="4.4800000000000004"/>
    <s v="Z-US$"/>
    <x v="11"/>
    <x v="7"/>
    <n v="1"/>
    <x v="6"/>
  </r>
  <r>
    <x v="7"/>
    <d v="2020-02-20T00:00:00"/>
    <d v="2020-02-20T00:00:00"/>
    <n v="766"/>
    <n v="1"/>
    <n v="428.47"/>
    <n v="1055.18"/>
    <n v="0.86"/>
    <n v="2.11"/>
    <s v="Z-US$"/>
    <x v="3"/>
    <x v="7"/>
    <n v="1"/>
    <x v="5"/>
  </r>
  <r>
    <x v="44"/>
    <d v="2020-02-20T00:00:00"/>
    <d v="2020-02-20T00:00:00"/>
    <n v="10"/>
    <n v="1"/>
    <n v="13.35"/>
    <n v="0"/>
    <n v="2.23"/>
    <n v="0"/>
    <s v="Z-US$"/>
    <x v="47"/>
    <x v="7"/>
    <n v="1"/>
    <x v="86"/>
  </r>
  <r>
    <x v="169"/>
    <d v="2020-02-20T00:00:00"/>
    <d v="2020-03-13T00:00:00"/>
    <n v="15320"/>
    <n v="1"/>
    <n v="0"/>
    <n v="15092.2"/>
    <n v="0"/>
    <n v="1.51"/>
    <s v="Z-US$"/>
    <x v="176"/>
    <x v="7"/>
    <n v="1"/>
    <x v="481"/>
  </r>
  <r>
    <x v="65"/>
    <d v="2020-02-20T00:00:00"/>
    <d v="2020-03-16T00:00:00"/>
    <n v="24512"/>
    <n v="1"/>
    <n v="21499.48"/>
    <n v="63438.400000000001"/>
    <n v="1.34"/>
    <n v="3.97"/>
    <s v="Z-US$"/>
    <x v="177"/>
    <x v="7"/>
    <n v="1"/>
    <x v="404"/>
  </r>
  <r>
    <x v="65"/>
    <d v="2020-02-20T00:00:00"/>
    <d v="2020-05-29T00:00:00"/>
    <n v="24512"/>
    <n v="1"/>
    <n v="21499.48"/>
    <n v="63438.400000000001"/>
    <n v="1.34"/>
    <n v="3.97"/>
    <s v="Z-US$"/>
    <x v="177"/>
    <x v="7"/>
    <n v="1"/>
    <x v="404"/>
  </r>
  <r>
    <x v="90"/>
    <d v="2020-02-20T00:00:00"/>
    <d v="2020-02-20T00:00:00"/>
    <n v="1839"/>
    <n v="1"/>
    <n v="844.14"/>
    <n v="1304.58"/>
    <n v="0.7"/>
    <n v="1.0900000000000001"/>
    <s v="Z-US$"/>
    <x v="152"/>
    <x v="7"/>
    <n v="1"/>
    <x v="482"/>
  </r>
  <r>
    <x v="90"/>
    <d v="2020-02-20T00:00:00"/>
    <d v="2020-02-20T00:00:00"/>
    <n v="3064"/>
    <n v="1"/>
    <n v="1406.9"/>
    <n v="2174.3000000000002"/>
    <n v="0.7"/>
    <n v="1.0900000000000001"/>
    <s v="Z-US$"/>
    <x v="0"/>
    <x v="7"/>
    <n v="1"/>
    <x v="483"/>
  </r>
  <r>
    <x v="16"/>
    <d v="2020-02-20T00:00:00"/>
    <d v="2020-02-21T00:00:00"/>
    <n v="19"/>
    <n v="1"/>
    <n v="10.28"/>
    <n v="27.63"/>
    <n v="0.86"/>
    <n v="2.2999999999999998"/>
    <s v="Z-US$"/>
    <x v="56"/>
    <x v="7"/>
    <n v="1"/>
    <x v="484"/>
  </r>
  <r>
    <x v="36"/>
    <d v="2020-02-20T00:00:00"/>
    <d v="2020-02-21T00:00:00"/>
    <n v="40"/>
    <n v="1"/>
    <n v="25.61"/>
    <n v="59.86"/>
    <n v="0.99"/>
    <n v="2.2999999999999998"/>
    <s v="Z-US$"/>
    <x v="182"/>
    <x v="7"/>
    <n v="1"/>
    <x v="485"/>
  </r>
  <r>
    <x v="10"/>
    <d v="2020-02-20T00:00:00"/>
    <d v="2020-02-21T00:00:00"/>
    <n v="2"/>
    <n v="1"/>
    <n v="23.28"/>
    <n v="35.81"/>
    <n v="23.28"/>
    <n v="35.81"/>
    <s v="Z-US$"/>
    <x v="10"/>
    <x v="7"/>
    <n v="1"/>
    <x v="16"/>
  </r>
  <r>
    <x v="16"/>
    <d v="2020-02-20T00:00:00"/>
    <d v="2020-02-25T00:00:00"/>
    <n v="89"/>
    <n v="1"/>
    <n v="49.7"/>
    <n v="133.53"/>
    <n v="0.86"/>
    <n v="2.2999999999999998"/>
    <s v="Z-US$"/>
    <x v="165"/>
    <x v="7"/>
    <n v="1"/>
    <x v="486"/>
  </r>
  <r>
    <x v="10"/>
    <d v="2020-02-20T00:00:00"/>
    <d v="2020-02-25T00:00:00"/>
    <n v="4"/>
    <n v="1"/>
    <n v="46.56"/>
    <n v="71.62"/>
    <n v="23.28"/>
    <n v="35.81"/>
    <s v="Z-US$"/>
    <x v="16"/>
    <x v="7"/>
    <n v="1"/>
    <x v="29"/>
  </r>
  <r>
    <x v="168"/>
    <d v="2020-02-21T00:00:00"/>
    <d v="2020-02-21T00:00:00"/>
    <n v="766"/>
    <n v="1"/>
    <n v="351.73"/>
    <n v="639.5"/>
    <n v="0.7"/>
    <n v="1.28"/>
    <s v="Z-US$"/>
    <x v="3"/>
    <x v="7"/>
    <n v="1"/>
    <x v="47"/>
  </r>
  <r>
    <x v="16"/>
    <d v="2020-02-21T00:00:00"/>
    <d v="2020-02-21T00:00:00"/>
    <n v="1532"/>
    <n v="1"/>
    <n v="856.93"/>
    <n v="1790.6"/>
    <n v="0.86"/>
    <n v="1.79"/>
    <s v="Z-US$"/>
    <x v="2"/>
    <x v="7"/>
    <n v="1"/>
    <x v="164"/>
  </r>
  <r>
    <x v="7"/>
    <d v="2020-02-21T00:00:00"/>
    <d v="2020-02-21T00:00:00"/>
    <n v="1532"/>
    <n v="1"/>
    <n v="856.93"/>
    <n v="2046.4"/>
    <n v="0.86"/>
    <n v="2.0499999999999998"/>
    <s v="Z-US$"/>
    <x v="2"/>
    <x v="7"/>
    <n v="1"/>
    <x v="224"/>
  </r>
  <r>
    <x v="5"/>
    <d v="2020-02-21T00:00:00"/>
    <d v="2020-02-21T00:00:00"/>
    <n v="920"/>
    <n v="2"/>
    <n v="1505.79"/>
    <n v="2916.12"/>
    <n v="2.5099999999999998"/>
    <n v="4.8600000000000003"/>
    <s v="Z-US$"/>
    <x v="8"/>
    <x v="7"/>
    <n v="1"/>
    <x v="14"/>
  </r>
  <r>
    <x v="64"/>
    <d v="2020-02-21T00:00:00"/>
    <d v="2020-03-23T00:00:00"/>
    <n v="31"/>
    <n v="1"/>
    <n v="492.16"/>
    <n v="833.91"/>
    <n v="24.61"/>
    <n v="41.7"/>
    <s v="Z-US$"/>
    <x v="7"/>
    <x v="7"/>
    <n v="1"/>
    <x v="170"/>
  </r>
  <r>
    <x v="15"/>
    <d v="2020-02-21T00:00:00"/>
    <d v="2020-03-23T00:00:00"/>
    <n v="16"/>
    <n v="1"/>
    <n v="319.62"/>
    <n v="544.85"/>
    <n v="31.96"/>
    <n v="54.49"/>
    <s v="Z-US$"/>
    <x v="32"/>
    <x v="7"/>
    <n v="1"/>
    <x v="487"/>
  </r>
  <r>
    <x v="2"/>
    <d v="2020-02-21T00:00:00"/>
    <d v="2020-02-24T00:00:00"/>
    <n v="184"/>
    <n v="1"/>
    <n v="159.61000000000001"/>
    <n v="253.24"/>
    <n v="1.32"/>
    <n v="2.11"/>
    <s v="Z-US$"/>
    <x v="49"/>
    <x v="7"/>
    <n v="1"/>
    <x v="296"/>
  </r>
  <r>
    <x v="10"/>
    <d v="2020-02-21T00:00:00"/>
    <d v="2020-02-24T00:00:00"/>
    <n v="4"/>
    <n v="1"/>
    <n v="46.56"/>
    <n v="66.510000000000005"/>
    <n v="23.28"/>
    <n v="33.25"/>
    <s v="Z-US$"/>
    <x v="16"/>
    <x v="7"/>
    <n v="1"/>
    <x v="196"/>
  </r>
  <r>
    <x v="2"/>
    <d v="2020-02-21T00:00:00"/>
    <d v="2020-02-24T00:00:00"/>
    <n v="184"/>
    <n v="1"/>
    <n v="159.61000000000001"/>
    <n v="253.24"/>
    <n v="1.32"/>
    <n v="2.11"/>
    <s v="Z-US$"/>
    <x v="49"/>
    <x v="7"/>
    <n v="1"/>
    <x v="296"/>
  </r>
  <r>
    <x v="10"/>
    <d v="2020-02-21T00:00:00"/>
    <d v="2020-02-24T00:00:00"/>
    <n v="4"/>
    <n v="1"/>
    <n v="46.56"/>
    <n v="66.510000000000005"/>
    <n v="23.28"/>
    <n v="33.25"/>
    <s v="Z-US$"/>
    <x v="16"/>
    <x v="7"/>
    <n v="1"/>
    <x v="196"/>
  </r>
  <r>
    <x v="16"/>
    <d v="2020-02-21T00:00:00"/>
    <d v="2020-02-25T00:00:00"/>
    <n v="204"/>
    <n v="1"/>
    <n v="113.97"/>
    <n v="306.19"/>
    <n v="0.86"/>
    <n v="2.2999999999999998"/>
    <s v="Z-US$"/>
    <x v="199"/>
    <x v="7"/>
    <n v="1"/>
    <x v="488"/>
  </r>
  <r>
    <x v="102"/>
    <d v="2020-02-21T00:00:00"/>
    <d v="2020-02-25T00:00:00"/>
    <n v="192"/>
    <n v="1"/>
    <n v="108.72"/>
    <n v="183.86"/>
    <n v="0.87"/>
    <n v="1.47"/>
    <s v="Z-US$"/>
    <x v="200"/>
    <x v="7"/>
    <n v="1"/>
    <x v="489"/>
  </r>
  <r>
    <x v="29"/>
    <d v="2020-02-21T00:00:00"/>
    <d v="2020-02-25T00:00:00"/>
    <n v="2"/>
    <n v="1"/>
    <n v="60.01"/>
    <n v="104.88"/>
    <n v="60.01"/>
    <n v="104.88"/>
    <s v="Z-US$"/>
    <x v="10"/>
    <x v="7"/>
    <n v="1"/>
    <x v="49"/>
  </r>
  <r>
    <x v="2"/>
    <d v="2020-02-21T00:00:00"/>
    <d v="2020-02-24T00:00:00"/>
    <n v="34"/>
    <n v="2"/>
    <n v="58.53"/>
    <n v="118.18"/>
    <n v="2.65"/>
    <n v="5.37"/>
    <s v="Z-US$"/>
    <x v="161"/>
    <x v="7"/>
    <n v="1"/>
    <x v="490"/>
  </r>
  <r>
    <x v="16"/>
    <d v="2020-02-21T00:00:00"/>
    <d v="2020-03-10T00:00:00"/>
    <n v="307"/>
    <n v="1"/>
    <n v="171.39"/>
    <n v="383.7"/>
    <n v="0.86"/>
    <n v="1.92"/>
    <s v="Z-US$"/>
    <x v="11"/>
    <x v="7"/>
    <n v="1"/>
    <x v="200"/>
  </r>
  <r>
    <x v="170"/>
    <d v="2020-02-21T00:00:00"/>
    <d v="2020-03-16T00:00:00"/>
    <n v="154"/>
    <n v="1"/>
    <n v="85.69"/>
    <n v="191.85"/>
    <n v="0.86"/>
    <n v="1.92"/>
    <s v="Z-US$"/>
    <x v="17"/>
    <x v="7"/>
    <n v="1"/>
    <x v="50"/>
  </r>
  <r>
    <x v="16"/>
    <d v="2020-02-21T00:00:00"/>
    <d v="2020-02-25T00:00:00"/>
    <n v="83"/>
    <n v="1"/>
    <n v="46.27"/>
    <n v="124.32"/>
    <n v="0.86"/>
    <n v="2.2999999999999998"/>
    <s v="Z-US$"/>
    <x v="155"/>
    <x v="7"/>
    <n v="1"/>
    <x v="491"/>
  </r>
  <r>
    <x v="10"/>
    <d v="2020-02-21T00:00:00"/>
    <d v="2020-02-25T00:00:00"/>
    <n v="2"/>
    <n v="1"/>
    <n v="23.28"/>
    <n v="35.81"/>
    <n v="23.28"/>
    <n v="35.81"/>
    <s v="Z-US$"/>
    <x v="10"/>
    <x v="7"/>
    <n v="1"/>
    <x v="16"/>
  </r>
  <r>
    <x v="16"/>
    <d v="2020-02-21T00:00:00"/>
    <d v="2020-03-10T00:00:00"/>
    <n v="154"/>
    <n v="1"/>
    <n v="85.69"/>
    <n v="191.85"/>
    <n v="0.86"/>
    <n v="1.92"/>
    <s v="Z-US$"/>
    <x v="17"/>
    <x v="7"/>
    <n v="1"/>
    <x v="50"/>
  </r>
  <r>
    <x v="16"/>
    <d v="2020-02-21T00:00:00"/>
    <d v="2020-02-25T00:00:00"/>
    <n v="94"/>
    <n v="1"/>
    <n v="52.27"/>
    <n v="140.43"/>
    <n v="0.86"/>
    <n v="2.2999999999999998"/>
    <s v="Z-US$"/>
    <x v="201"/>
    <x v="7"/>
    <n v="1"/>
    <x v="492"/>
  </r>
  <r>
    <x v="10"/>
    <d v="2020-02-21T00:00:00"/>
    <d v="2020-02-25T00:00:00"/>
    <n v="2"/>
    <n v="1"/>
    <n v="23.28"/>
    <n v="35.81"/>
    <n v="23.28"/>
    <n v="35.81"/>
    <s v="Z-US$"/>
    <x v="10"/>
    <x v="7"/>
    <n v="1"/>
    <x v="16"/>
  </r>
  <r>
    <x v="19"/>
    <d v="2020-02-21T00:00:00"/>
    <d v="2020-02-21T00:00:00"/>
    <n v="31"/>
    <n v="2"/>
    <n v="45.97"/>
    <n v="53.72"/>
    <n v="2.29"/>
    <n v="2.69"/>
    <s v="Z-US$"/>
    <x v="6"/>
    <x v="7"/>
    <n v="1"/>
    <x v="83"/>
  </r>
  <r>
    <x v="29"/>
    <d v="2020-02-21T00:00:00"/>
    <d v="2020-02-21T00:00:00"/>
    <n v="7"/>
    <n v="1"/>
    <n v="240.04"/>
    <n v="347.89"/>
    <n v="60.01"/>
    <n v="86.97"/>
    <s v="Z-US$"/>
    <x v="48"/>
    <x v="7"/>
    <n v="1"/>
    <x v="456"/>
  </r>
  <r>
    <x v="7"/>
    <d v="2020-02-21T00:00:00"/>
    <d v="2020-02-21T00:00:00"/>
    <n v="766"/>
    <n v="1"/>
    <n v="428.47"/>
    <n v="1055.18"/>
    <n v="0.86"/>
    <n v="2.11"/>
    <s v="Z-US$"/>
    <x v="3"/>
    <x v="7"/>
    <n v="1"/>
    <x v="5"/>
  </r>
  <r>
    <x v="16"/>
    <d v="2020-02-21T00:00:00"/>
    <d v="2020-02-26T00:00:00"/>
    <n v="77"/>
    <n v="1"/>
    <n v="42.85"/>
    <n v="115.11"/>
    <n v="0.86"/>
    <n v="2.2999999999999998"/>
    <s v="Z-US$"/>
    <x v="81"/>
    <x v="7"/>
    <n v="1"/>
    <x v="44"/>
  </r>
  <r>
    <x v="10"/>
    <d v="2020-02-21T00:00:00"/>
    <d v="2020-02-26T00:00:00"/>
    <n v="2"/>
    <n v="1"/>
    <n v="23.28"/>
    <n v="35.81"/>
    <n v="23.28"/>
    <n v="35.81"/>
    <s v="Z-US$"/>
    <x v="10"/>
    <x v="7"/>
    <n v="1"/>
    <x v="16"/>
  </r>
  <r>
    <x v="82"/>
    <d v="2020-02-21T00:00:00"/>
    <d v="2020-02-21T00:00:00"/>
    <n v="154"/>
    <n v="2"/>
    <n v="264.24"/>
    <n v="486.02"/>
    <n v="2.64"/>
    <n v="4.8600000000000003"/>
    <s v="Z-US$"/>
    <x v="25"/>
    <x v="7"/>
    <n v="1"/>
    <x v="165"/>
  </r>
  <r>
    <x v="16"/>
    <d v="2020-02-21T00:00:00"/>
    <d v="2020-02-26T00:00:00"/>
    <n v="71"/>
    <n v="1"/>
    <n v="39.42"/>
    <n v="105.9"/>
    <n v="0.86"/>
    <n v="2.2999999999999998"/>
    <s v="Z-US$"/>
    <x v="202"/>
    <x v="7"/>
    <n v="1"/>
    <x v="493"/>
  </r>
  <r>
    <x v="10"/>
    <d v="2020-02-21T00:00:00"/>
    <d v="2020-02-26T00:00:00"/>
    <n v="2"/>
    <n v="1"/>
    <n v="23.28"/>
    <n v="35.81"/>
    <n v="23.28"/>
    <n v="35.81"/>
    <s v="Z-US$"/>
    <x v="10"/>
    <x v="7"/>
    <n v="1"/>
    <x v="16"/>
  </r>
  <r>
    <x v="16"/>
    <d v="2020-02-21T00:00:00"/>
    <d v="2020-02-26T00:00:00"/>
    <n v="99"/>
    <n v="1"/>
    <n v="54.84"/>
    <n v="147.34"/>
    <n v="0.86"/>
    <n v="2.2999999999999998"/>
    <s v="Z-US$"/>
    <x v="24"/>
    <x v="7"/>
    <n v="1"/>
    <x v="37"/>
  </r>
  <r>
    <x v="10"/>
    <d v="2020-02-21T00:00:00"/>
    <d v="2020-02-26T00:00:00"/>
    <n v="2"/>
    <n v="1"/>
    <n v="23.28"/>
    <n v="35.81"/>
    <n v="23.28"/>
    <n v="35.81"/>
    <s v="Z-US$"/>
    <x v="10"/>
    <x v="7"/>
    <n v="1"/>
    <x v="16"/>
  </r>
  <r>
    <x v="16"/>
    <d v="2020-02-24T00:00:00"/>
    <d v="2020-03-10T00:00:00"/>
    <n v="7"/>
    <n v="500"/>
    <n v="1713.86"/>
    <n v="3837"/>
    <n v="428.47"/>
    <n v="959.25"/>
    <s v="Z-US$"/>
    <x v="119"/>
    <x v="8"/>
    <n v="1"/>
    <x v="99"/>
  </r>
  <r>
    <x v="16"/>
    <d v="2020-02-24T00:00:00"/>
    <d v="2020-03-10T00:00:00"/>
    <n v="2298"/>
    <n v="1"/>
    <n v="1285.4000000000001"/>
    <n v="2877.75"/>
    <n v="0.86"/>
    <n v="1.92"/>
    <s v="Z-US$"/>
    <x v="1"/>
    <x v="8"/>
    <n v="1"/>
    <x v="159"/>
  </r>
  <r>
    <x v="86"/>
    <d v="2020-02-24T00:00:00"/>
    <d v="2020-02-24T00:00:00"/>
    <n v="2298"/>
    <n v="1"/>
    <n v="1055.18"/>
    <n v="2589.98"/>
    <n v="0.7"/>
    <n v="1.73"/>
    <s v="Z-US$"/>
    <x v="1"/>
    <x v="8"/>
    <n v="1"/>
    <x v="494"/>
  </r>
  <r>
    <x v="11"/>
    <d v="2020-02-24T00:00:00"/>
    <d v="2020-02-24T00:00:00"/>
    <n v="77"/>
    <n v="1"/>
    <n v="729.03"/>
    <n v="1215.05"/>
    <n v="14.58"/>
    <n v="24.3"/>
    <s v="Z-US$"/>
    <x v="81"/>
    <x v="8"/>
    <n v="1"/>
    <x v="297"/>
  </r>
  <r>
    <x v="87"/>
    <d v="2020-02-24T00:00:00"/>
    <d v="2020-02-24T00:00:00"/>
    <n v="2298"/>
    <n v="1"/>
    <n v="1208.6600000000001"/>
    <n v="2877.75"/>
    <n v="0.81"/>
    <n v="1.92"/>
    <s v="Z-US$"/>
    <x v="1"/>
    <x v="8"/>
    <n v="1"/>
    <x v="159"/>
  </r>
  <r>
    <x v="2"/>
    <d v="2020-02-24T00:00:00"/>
    <d v="2020-02-27T00:00:00"/>
    <n v="1532"/>
    <n v="2"/>
    <n v="2660.06"/>
    <n v="4220.7"/>
    <n v="2.65"/>
    <n v="4.22"/>
    <s v="Z-US$"/>
    <x v="0"/>
    <x v="8"/>
    <n v="1"/>
    <x v="2"/>
  </r>
  <r>
    <x v="63"/>
    <d v="2020-02-24T00:00:00"/>
    <d v="2020-03-27T00:00:00"/>
    <n v="92"/>
    <n v="1"/>
    <n v="1053.6400000000001"/>
    <n v="1941.52"/>
    <n v="17.559999999999999"/>
    <n v="32.36"/>
    <s v="Z-US$"/>
    <x v="34"/>
    <x v="8"/>
    <n v="1"/>
    <x v="495"/>
  </r>
  <r>
    <x v="66"/>
    <d v="2020-02-24T00:00:00"/>
    <d v="2020-02-24T00:00:00"/>
    <n v="25"/>
    <n v="1"/>
    <n v="62.17"/>
    <n v="143.25"/>
    <n v="3.88"/>
    <n v="8.9499999999999993"/>
    <s v="Z-US$"/>
    <x v="55"/>
    <x v="8"/>
    <n v="1"/>
    <x v="98"/>
  </r>
  <r>
    <x v="67"/>
    <d v="2020-02-24T00:00:00"/>
    <d v="2020-02-24T00:00:00"/>
    <n v="50"/>
    <n v="1"/>
    <n v="116.62"/>
    <n v="225.1"/>
    <n v="3.63"/>
    <n v="7.04"/>
    <s v="Z-US$"/>
    <x v="4"/>
    <x v="8"/>
    <n v="1"/>
    <x v="496"/>
  </r>
  <r>
    <x v="171"/>
    <d v="2020-02-24T00:00:00"/>
    <d v="2020-02-24T00:00:00"/>
    <n v="13"/>
    <n v="1"/>
    <n v="4.5999999999999996"/>
    <n v="25.07"/>
    <n v="0.57999999999999996"/>
    <n v="3.13"/>
    <s v="Z-US$"/>
    <x v="76"/>
    <x v="8"/>
    <n v="1"/>
    <x v="497"/>
  </r>
  <r>
    <x v="42"/>
    <d v="2020-02-24T00:00:00"/>
    <d v="2020-02-24T00:00:00"/>
    <n v="5"/>
    <n v="1"/>
    <n v="8.06"/>
    <n v="6.52"/>
    <n v="2.69"/>
    <n v="2.17"/>
    <s v="Z-US$"/>
    <x v="30"/>
    <x v="8"/>
    <n v="1"/>
    <x v="498"/>
  </r>
  <r>
    <x v="41"/>
    <d v="2020-02-24T00:00:00"/>
    <d v="2020-02-24T00:00:00"/>
    <n v="5"/>
    <n v="1"/>
    <n v="3.84"/>
    <n v="13.43"/>
    <n v="1.28"/>
    <n v="4.4800000000000004"/>
    <s v="Z-US$"/>
    <x v="30"/>
    <x v="8"/>
    <n v="1"/>
    <x v="499"/>
  </r>
  <r>
    <x v="132"/>
    <d v="2020-02-24T00:00:00"/>
    <d v="2020-02-24T00:00:00"/>
    <n v="2"/>
    <n v="1"/>
    <n v="31.89"/>
    <n v="52.44"/>
    <n v="31.89"/>
    <n v="52.44"/>
    <s v="Z-US$"/>
    <x v="10"/>
    <x v="8"/>
    <n v="1"/>
    <x v="500"/>
  </r>
  <r>
    <x v="38"/>
    <d v="2020-02-24T00:00:00"/>
    <d v="2020-02-24T00:00:00"/>
    <n v="2"/>
    <n v="1"/>
    <n v="38.880000000000003"/>
    <n v="76.739999999999995"/>
    <n v="38.869999999999997"/>
    <n v="76.739999999999995"/>
    <s v="Z-US$"/>
    <x v="10"/>
    <x v="8"/>
    <n v="1"/>
    <x v="255"/>
  </r>
  <r>
    <x v="10"/>
    <d v="2020-02-24T00:00:00"/>
    <d v="2020-02-24T00:00:00"/>
    <n v="2"/>
    <n v="1"/>
    <n v="22.91"/>
    <n v="30.7"/>
    <n v="22.91"/>
    <n v="30.7"/>
    <s v="Z-US$"/>
    <x v="10"/>
    <x v="8"/>
    <n v="1"/>
    <x v="94"/>
  </r>
  <r>
    <x v="29"/>
    <d v="2020-02-24T00:00:00"/>
    <d v="2020-02-25T00:00:00"/>
    <n v="37"/>
    <n v="1"/>
    <n v="1440.26"/>
    <n v="2417.31"/>
    <n v="60.01"/>
    <n v="100.72"/>
    <s v="Z-US$"/>
    <x v="54"/>
    <x v="8"/>
    <n v="1"/>
    <x v="501"/>
  </r>
  <r>
    <x v="10"/>
    <d v="2020-02-24T00:00:00"/>
    <d v="2020-02-25T00:00:00"/>
    <n v="31"/>
    <n v="1"/>
    <n v="458.15"/>
    <n v="613.91999999999996"/>
    <n v="22.91"/>
    <n v="30.7"/>
    <s v="Z-US$"/>
    <x v="7"/>
    <x v="8"/>
    <n v="1"/>
    <x v="187"/>
  </r>
  <r>
    <x v="172"/>
    <d v="2020-02-24T00:00:00"/>
    <d v="2020-02-24T00:00:00"/>
    <n v="4"/>
    <n v="200"/>
    <n v="506.48"/>
    <n v="1023.2"/>
    <n v="253.24"/>
    <n v="511.6"/>
    <s v="Z-US$"/>
    <x v="45"/>
    <x v="8"/>
    <n v="1"/>
    <x v="201"/>
  </r>
  <r>
    <x v="172"/>
    <d v="2020-02-24T00:00:00"/>
    <d v="2020-02-24T00:00:00"/>
    <n v="4"/>
    <n v="200"/>
    <n v="506.48"/>
    <n v="1023.2"/>
    <n v="253.24"/>
    <n v="511.6"/>
    <s v="Z-US$"/>
    <x v="45"/>
    <x v="8"/>
    <n v="1"/>
    <x v="201"/>
  </r>
  <r>
    <x v="163"/>
    <d v="2020-02-25T00:00:00"/>
    <d v="2020-02-26T00:00:00"/>
    <n v="154"/>
    <n v="3"/>
    <n v="227.65"/>
    <n v="326.14999999999998"/>
    <n v="2.2599999999999998"/>
    <n v="3.26"/>
    <s v="Z-US$"/>
    <x v="40"/>
    <x v="8"/>
    <n v="1"/>
    <x v="462"/>
  </r>
  <r>
    <x v="152"/>
    <d v="2020-02-25T00:00:00"/>
    <d v="2020-02-25T00:00:00"/>
    <n v="5"/>
    <n v="1"/>
    <n v="64.849999999999994"/>
    <n v="126.62"/>
    <n v="21.62"/>
    <n v="42.21"/>
    <s v="Z-US$"/>
    <x v="30"/>
    <x v="8"/>
    <n v="1"/>
    <x v="502"/>
  </r>
  <r>
    <x v="28"/>
    <d v="2020-02-25T00:00:00"/>
    <d v="2020-03-16T00:00:00"/>
    <n v="16"/>
    <n v="1"/>
    <n v="367.59"/>
    <n v="625.42999999999995"/>
    <n v="36.76"/>
    <n v="62.54"/>
    <s v="Z-US$"/>
    <x v="32"/>
    <x v="8"/>
    <n v="1"/>
    <x v="503"/>
  </r>
  <r>
    <x v="27"/>
    <d v="2020-02-26T00:00:00"/>
    <d v="2020-02-26T00:00:00"/>
    <n v="307"/>
    <n v="2"/>
    <n v="501.93"/>
    <n v="844.14"/>
    <n v="2.5099999999999998"/>
    <n v="4.22"/>
    <s v="Z-US$"/>
    <x v="31"/>
    <x v="8"/>
    <n v="1"/>
    <x v="45"/>
  </r>
  <r>
    <x v="2"/>
    <d v="2020-02-26T00:00:00"/>
    <d v="2020-03-09T00:00:00"/>
    <n v="613"/>
    <n v="2"/>
    <n v="1064.03"/>
    <n v="1688.28"/>
    <n v="2.65"/>
    <n v="4.22"/>
    <s v="Z-US$"/>
    <x v="107"/>
    <x v="8"/>
    <n v="1"/>
    <x v="204"/>
  </r>
  <r>
    <x v="112"/>
    <d v="2020-02-25T00:00:00"/>
    <d v="2020-02-25T00:00:00"/>
    <n v="16"/>
    <n v="1"/>
    <n v="97.33"/>
    <n v="33.89"/>
    <n v="9.73"/>
    <n v="3.39"/>
    <s v="Z-US$"/>
    <x v="32"/>
    <x v="8"/>
    <n v="1"/>
    <x v="301"/>
  </r>
  <r>
    <x v="24"/>
    <d v="2020-02-25T00:00:00"/>
    <d v="2020-02-25T00:00:00"/>
    <n v="2605"/>
    <n v="2"/>
    <n v="5150.4799999999996"/>
    <n v="10654.07"/>
    <n v="3.02"/>
    <n v="6.27"/>
    <s v="Z-US$"/>
    <x v="203"/>
    <x v="8"/>
    <n v="1"/>
    <x v="504"/>
  </r>
  <r>
    <x v="0"/>
    <d v="2020-02-25T00:00:00"/>
    <d v="2020-02-25T00:00:00"/>
    <n v="920"/>
    <n v="2"/>
    <n v="1670.94"/>
    <n v="2302.1999999999998"/>
    <n v="2.78"/>
    <n v="3.84"/>
    <s v="Z-US$"/>
    <x v="8"/>
    <x v="8"/>
    <n v="1"/>
    <x v="505"/>
  </r>
  <r>
    <x v="108"/>
    <d v="2020-02-25T00:00:00"/>
    <d v="2020-02-25T00:00:00"/>
    <n v="460"/>
    <n v="2"/>
    <n v="620.37"/>
    <n v="997.62"/>
    <n v="2.06"/>
    <n v="3.33"/>
    <s v="Z-US$"/>
    <x v="88"/>
    <x v="8"/>
    <n v="1"/>
    <x v="316"/>
  </r>
  <r>
    <x v="3"/>
    <d v="2020-02-25T00:00:00"/>
    <d v="2020-02-25T00:00:00"/>
    <n v="138"/>
    <n v="1"/>
    <n v="123.39"/>
    <n v="310.8"/>
    <n v="1.37"/>
    <n v="3.45"/>
    <s v="Z-US$"/>
    <x v="86"/>
    <x v="8"/>
    <n v="1"/>
    <x v="506"/>
  </r>
  <r>
    <x v="109"/>
    <d v="2020-02-25T00:00:00"/>
    <d v="2020-02-25T00:00:00"/>
    <n v="875"/>
    <n v="2"/>
    <n v="1502.39"/>
    <n v="3651.55"/>
    <n v="2.62"/>
    <n v="6.4"/>
    <s v="Z-US$"/>
    <x v="204"/>
    <x v="8"/>
    <n v="1"/>
    <x v="507"/>
  </r>
  <r>
    <x v="6"/>
    <d v="2020-02-25T00:00:00"/>
    <d v="2020-02-25T00:00:00"/>
    <n v="154"/>
    <n v="2"/>
    <n v="253.45"/>
    <n v="381.14"/>
    <n v="2.5299999999999998"/>
    <n v="3.81"/>
    <s v="Z-US$"/>
    <x v="25"/>
    <x v="8"/>
    <n v="1"/>
    <x v="508"/>
  </r>
  <r>
    <x v="21"/>
    <d v="2020-02-25T00:00:00"/>
    <d v="2020-02-25T00:00:00"/>
    <n v="25"/>
    <n v="1"/>
    <n v="11.26"/>
    <n v="19.440000000000001"/>
    <n v="0.7"/>
    <n v="1.22"/>
    <s v="Z-US$"/>
    <x v="55"/>
    <x v="8"/>
    <n v="1"/>
    <x v="509"/>
  </r>
  <r>
    <x v="93"/>
    <d v="2020-02-25T00:00:00"/>
    <d v="2020-02-25T00:00:00"/>
    <n v="1494"/>
    <n v="1"/>
    <n v="685.86"/>
    <n v="1184.67"/>
    <n v="0.7"/>
    <n v="1.22"/>
    <s v="Z-US$"/>
    <x v="205"/>
    <x v="8"/>
    <n v="1"/>
    <x v="510"/>
  </r>
  <r>
    <x v="8"/>
    <d v="2020-02-25T00:00:00"/>
    <d v="2020-02-25T00:00:00"/>
    <n v="1108"/>
    <n v="1"/>
    <n v="619.55999999999995"/>
    <n v="1387.08"/>
    <n v="0.86"/>
    <n v="1.92"/>
    <s v="Z-US$"/>
    <x v="206"/>
    <x v="8"/>
    <n v="1"/>
    <x v="511"/>
  </r>
  <r>
    <x v="16"/>
    <d v="2020-02-25T00:00:00"/>
    <d v="2020-02-25T00:00:00"/>
    <n v="12678"/>
    <n v="1"/>
    <n v="7091.1"/>
    <n v="15875.59"/>
    <n v="0.86"/>
    <n v="1.92"/>
    <s v="Z-US$"/>
    <x v="207"/>
    <x v="8"/>
    <n v="1"/>
    <x v="512"/>
  </r>
  <r>
    <x v="7"/>
    <d v="2020-02-25T00:00:00"/>
    <d v="2020-02-25T00:00:00"/>
    <n v="468"/>
    <n v="1"/>
    <n v="261.36"/>
    <n v="741.18"/>
    <n v="0.86"/>
    <n v="2.4300000000000002"/>
    <s v="Z-US$"/>
    <x v="208"/>
    <x v="8"/>
    <n v="1"/>
    <x v="513"/>
  </r>
  <r>
    <x v="87"/>
    <d v="2020-02-25T00:00:00"/>
    <d v="2020-02-25T00:00:00"/>
    <n v="166"/>
    <n v="1"/>
    <n v="87.02"/>
    <n v="207.2"/>
    <n v="0.81"/>
    <n v="1.92"/>
    <s v="Z-US$"/>
    <x v="209"/>
    <x v="8"/>
    <n v="1"/>
    <x v="290"/>
  </r>
  <r>
    <x v="86"/>
    <d v="2020-02-25T00:00:00"/>
    <d v="2020-02-25T00:00:00"/>
    <n v="232"/>
    <n v="1"/>
    <n v="106.22"/>
    <n v="260.72000000000003"/>
    <n v="0.7"/>
    <n v="1.73"/>
    <s v="Z-US$"/>
    <x v="210"/>
    <x v="8"/>
    <n v="1"/>
    <x v="514"/>
  </r>
  <r>
    <x v="29"/>
    <d v="2020-02-25T00:00:00"/>
    <d v="2020-02-25T00:00:00"/>
    <n v="11"/>
    <n v="1"/>
    <n v="420.08"/>
    <n v="626.71"/>
    <n v="60.01"/>
    <n v="89.53"/>
    <s v="Z-US$"/>
    <x v="126"/>
    <x v="8"/>
    <n v="1"/>
    <x v="289"/>
  </r>
  <r>
    <x v="9"/>
    <d v="2020-02-25T00:00:00"/>
    <d v="2020-02-25T00:00:00"/>
    <n v="53"/>
    <n v="1"/>
    <n v="969.74"/>
    <n v="1391.55"/>
    <n v="28.52"/>
    <n v="40.93"/>
    <s v="Z-US$"/>
    <x v="13"/>
    <x v="8"/>
    <n v="1"/>
    <x v="515"/>
  </r>
  <r>
    <x v="10"/>
    <d v="2020-02-25T00:00:00"/>
    <d v="2020-02-25T00:00:00"/>
    <n v="152"/>
    <n v="1"/>
    <n v="2267.83"/>
    <n v="3038.9"/>
    <n v="22.91"/>
    <n v="30.7"/>
    <s v="Z-US$"/>
    <x v="211"/>
    <x v="8"/>
    <n v="1"/>
    <x v="516"/>
  </r>
  <r>
    <x v="66"/>
    <d v="2020-02-25T00:00:00"/>
    <d v="2020-02-25T00:00:00"/>
    <n v="19"/>
    <n v="1"/>
    <n v="46.63"/>
    <n v="115.11"/>
    <n v="3.88"/>
    <n v="9.59"/>
    <s v="Z-US$"/>
    <x v="56"/>
    <x v="8"/>
    <n v="1"/>
    <x v="44"/>
  </r>
  <r>
    <x v="67"/>
    <d v="2020-02-25T00:00:00"/>
    <d v="2020-02-25T00:00:00"/>
    <n v="74"/>
    <n v="1"/>
    <n v="174.94"/>
    <n v="498.02"/>
    <n v="3.63"/>
    <n v="10.37"/>
    <s v="Z-US$"/>
    <x v="44"/>
    <x v="8"/>
    <n v="1"/>
    <x v="517"/>
  </r>
  <r>
    <x v="4"/>
    <d v="2020-02-25T00:00:00"/>
    <d v="2020-02-25T00:00:00"/>
    <n v="125"/>
    <n v="2"/>
    <n v="211.34"/>
    <n v="590.51"/>
    <n v="2.61"/>
    <n v="7.29"/>
    <s v="Z-US$"/>
    <x v="62"/>
    <x v="8"/>
    <n v="1"/>
    <x v="518"/>
  </r>
  <r>
    <x v="53"/>
    <d v="2020-02-25T00:00:00"/>
    <d v="2020-02-25T00:00:00"/>
    <n v="30"/>
    <n v="1"/>
    <n v="242.52"/>
    <n v="527.33000000000004"/>
    <n v="12.76"/>
    <n v="27.75"/>
    <s v="Z-US$"/>
    <x v="114"/>
    <x v="8"/>
    <n v="1"/>
    <x v="519"/>
  </r>
  <r>
    <x v="94"/>
    <d v="2020-02-25T00:00:00"/>
    <d v="2020-02-25T00:00:00"/>
    <n v="10"/>
    <n v="1"/>
    <n v="191.77"/>
    <n v="385.24"/>
    <n v="31.96"/>
    <n v="64.209999999999994"/>
    <s v="Z-US$"/>
    <x v="47"/>
    <x v="8"/>
    <n v="1"/>
    <x v="520"/>
  </r>
  <r>
    <x v="28"/>
    <d v="2020-02-25T00:00:00"/>
    <d v="2020-02-25T00:00:00"/>
    <n v="13"/>
    <n v="1"/>
    <n v="294.07"/>
    <n v="589.36"/>
    <n v="36.76"/>
    <n v="73.67"/>
    <s v="Z-US$"/>
    <x v="76"/>
    <x v="8"/>
    <n v="1"/>
    <x v="307"/>
  </r>
  <r>
    <x v="173"/>
    <d v="2020-02-25T00:00:00"/>
    <d v="2020-02-25T00:00:00"/>
    <n v="74"/>
    <n v="1"/>
    <n v="2324.3000000000002"/>
    <n v="4008.9"/>
    <n v="48.42"/>
    <n v="83.52"/>
    <s v="Z-US$"/>
    <x v="44"/>
    <x v="8"/>
    <n v="1"/>
    <x v="521"/>
  </r>
  <r>
    <x v="93"/>
    <d v="2020-02-25T00:00:00"/>
    <d v="2020-02-25T00:00:00"/>
    <n v="16"/>
    <n v="1"/>
    <n v="7.04"/>
    <n v="13.3"/>
    <n v="0.7"/>
    <n v="1.33"/>
    <s v="Z-US$"/>
    <x v="32"/>
    <x v="8"/>
    <n v="1"/>
    <x v="522"/>
  </r>
  <r>
    <x v="16"/>
    <d v="2020-02-25T00:00:00"/>
    <d v="2020-02-25T00:00:00"/>
    <n v="396"/>
    <n v="1"/>
    <n v="221.09"/>
    <n v="593.97"/>
    <n v="0.86"/>
    <n v="2.2999999999999998"/>
    <s v="Z-US$"/>
    <x v="212"/>
    <x v="8"/>
    <n v="1"/>
    <x v="523"/>
  </r>
  <r>
    <x v="36"/>
    <d v="2020-02-25T00:00:00"/>
    <d v="2020-02-25T00:00:00"/>
    <n v="13"/>
    <n v="1"/>
    <n v="7.88"/>
    <n v="18.420000000000002"/>
    <n v="0.99"/>
    <n v="2.2999999999999998"/>
    <s v="Z-US$"/>
    <x v="76"/>
    <x v="8"/>
    <n v="1"/>
    <x v="524"/>
  </r>
  <r>
    <x v="45"/>
    <d v="2020-02-25T00:00:00"/>
    <d v="2020-02-25T00:00:00"/>
    <n v="359"/>
    <n v="1"/>
    <n v="203.51"/>
    <n v="718.29"/>
    <n v="0.87"/>
    <n v="3.07"/>
    <s v="Z-US$"/>
    <x v="213"/>
    <x v="8"/>
    <n v="1"/>
    <x v="525"/>
  </r>
  <r>
    <x v="7"/>
    <d v="2020-02-25T00:00:00"/>
    <d v="2020-02-25T00:00:00"/>
    <n v="3605"/>
    <n v="1"/>
    <n v="2016.36"/>
    <n v="7222.77"/>
    <n v="0.86"/>
    <n v="3.07"/>
    <s v="Z-US$"/>
    <x v="214"/>
    <x v="8"/>
    <n v="1"/>
    <x v="526"/>
  </r>
  <r>
    <x v="174"/>
    <d v="2020-02-25T00:00:00"/>
    <d v="2020-02-25T00:00:00"/>
    <n v="154"/>
    <n v="1"/>
    <n v="101.04"/>
    <n v="147.09"/>
    <n v="1.01"/>
    <n v="1.47"/>
    <s v="Z-US$"/>
    <x v="17"/>
    <x v="8"/>
    <n v="1"/>
    <x v="527"/>
  </r>
  <r>
    <x v="110"/>
    <d v="2020-02-25T00:00:00"/>
    <d v="2020-02-25T00:00:00"/>
    <n v="252"/>
    <n v="1"/>
    <n v="159.41999999999999"/>
    <n v="251.71"/>
    <n v="0.97"/>
    <n v="1.54"/>
    <s v="Z-US$"/>
    <x v="215"/>
    <x v="8"/>
    <n v="1"/>
    <x v="528"/>
  </r>
  <r>
    <x v="43"/>
    <d v="2020-02-25T00:00:00"/>
    <d v="2020-02-25T00:00:00"/>
    <n v="4"/>
    <n v="1"/>
    <n v="83.34"/>
    <n v="171.39"/>
    <n v="41.67"/>
    <n v="85.69"/>
    <s v="Z-US$"/>
    <x v="16"/>
    <x v="8"/>
    <n v="1"/>
    <x v="311"/>
  </r>
  <r>
    <x v="29"/>
    <d v="2020-02-25T00:00:00"/>
    <d v="2020-02-25T00:00:00"/>
    <n v="28"/>
    <n v="1"/>
    <n v="1080.19"/>
    <n v="1887.8"/>
    <n v="60.01"/>
    <n v="104.88"/>
    <s v="Z-US$"/>
    <x v="178"/>
    <x v="8"/>
    <n v="1"/>
    <x v="529"/>
  </r>
  <r>
    <x v="9"/>
    <d v="2020-02-25T00:00:00"/>
    <d v="2020-02-25T00:00:00"/>
    <n v="4"/>
    <n v="1"/>
    <n v="57.04"/>
    <n v="94.65"/>
    <n v="28.52"/>
    <n v="47.32"/>
    <s v="Z-US$"/>
    <x v="16"/>
    <x v="8"/>
    <n v="1"/>
    <x v="530"/>
  </r>
  <r>
    <x v="10"/>
    <d v="2020-02-25T00:00:00"/>
    <d v="2020-02-25T00:00:00"/>
    <n v="46"/>
    <n v="1"/>
    <n v="687.22"/>
    <n v="1096.23"/>
    <n v="22.91"/>
    <n v="36.54"/>
    <s v="Z-US$"/>
    <x v="74"/>
    <x v="8"/>
    <n v="1"/>
    <x v="531"/>
  </r>
  <r>
    <x v="46"/>
    <d v="2020-02-25T00:00:00"/>
    <d v="2020-02-25T00:00:00"/>
    <n v="11"/>
    <n v="1"/>
    <n v="111.91"/>
    <n v="214.87"/>
    <n v="15.99"/>
    <n v="30.7"/>
    <s v="Z-US$"/>
    <x v="126"/>
    <x v="8"/>
    <n v="1"/>
    <x v="108"/>
  </r>
  <r>
    <x v="114"/>
    <d v="2020-02-25T00:00:00"/>
    <d v="2020-02-25T00:00:00"/>
    <n v="74"/>
    <n v="1"/>
    <n v="1213.27"/>
    <n v="2824.03"/>
    <n v="25.27"/>
    <n v="58.83"/>
    <s v="Z-US$"/>
    <x v="44"/>
    <x v="8"/>
    <n v="1"/>
    <x v="532"/>
  </r>
  <r>
    <x v="55"/>
    <d v="2020-02-25T00:00:00"/>
    <d v="2020-02-25T00:00:00"/>
    <n v="14"/>
    <n v="1"/>
    <n v="208.23"/>
    <n v="529.51"/>
    <n v="23.14"/>
    <n v="58.83"/>
    <s v="Z-US$"/>
    <x v="143"/>
    <x v="8"/>
    <n v="1"/>
    <x v="533"/>
  </r>
  <r>
    <x v="16"/>
    <d v="2020-02-25T00:00:00"/>
    <d v="2020-02-26T00:00:00"/>
    <n v="76"/>
    <n v="1"/>
    <n v="41.99"/>
    <n v="112.81"/>
    <n v="0.86"/>
    <n v="2.2999999999999998"/>
    <s v="Z-US$"/>
    <x v="39"/>
    <x v="8"/>
    <n v="1"/>
    <x v="62"/>
  </r>
  <r>
    <x v="10"/>
    <d v="2020-02-25T00:00:00"/>
    <d v="2020-02-26T00:00:00"/>
    <n v="2"/>
    <n v="1"/>
    <n v="22.91"/>
    <n v="36.54"/>
    <n v="22.91"/>
    <n v="36.54"/>
    <s v="Z-US$"/>
    <x v="10"/>
    <x v="8"/>
    <n v="1"/>
    <x v="473"/>
  </r>
  <r>
    <x v="79"/>
    <d v="2020-02-25T00:00:00"/>
    <d v="2020-02-25T00:00:00"/>
    <n v="197"/>
    <n v="1"/>
    <n v="458.47"/>
    <n v="1145.98"/>
    <n v="3.58"/>
    <n v="8.9499999999999993"/>
    <s v="Z-US$"/>
    <x v="94"/>
    <x v="8"/>
    <n v="1"/>
    <x v="458"/>
  </r>
  <r>
    <x v="44"/>
    <d v="2020-02-25T00:00:00"/>
    <d v="2020-02-25T00:00:00"/>
    <n v="13"/>
    <n v="1"/>
    <n v="17.8"/>
    <n v="0"/>
    <n v="2.23"/>
    <n v="0"/>
    <s v="Z-US$"/>
    <x v="76"/>
    <x v="8"/>
    <n v="1"/>
    <x v="86"/>
  </r>
  <r>
    <x v="16"/>
    <d v="2020-02-25T00:00:00"/>
    <d v="2020-02-26T00:00:00"/>
    <n v="100"/>
    <n v="1"/>
    <n v="55.7"/>
    <n v="149.63999999999999"/>
    <n v="0.86"/>
    <n v="2.2999999999999998"/>
    <s v="Z-US$"/>
    <x v="69"/>
    <x v="8"/>
    <n v="1"/>
    <x v="111"/>
  </r>
  <r>
    <x v="10"/>
    <d v="2020-02-25T00:00:00"/>
    <d v="2020-02-26T00:00:00"/>
    <n v="2"/>
    <n v="1"/>
    <n v="22.91"/>
    <n v="35.81"/>
    <n v="22.91"/>
    <n v="35.81"/>
    <s v="Z-US$"/>
    <x v="10"/>
    <x v="8"/>
    <n v="1"/>
    <x v="16"/>
  </r>
  <r>
    <x v="175"/>
    <d v="2020-02-26T00:00:00"/>
    <d v="2020-02-26T00:00:00"/>
    <n v="37"/>
    <n v="1"/>
    <n v="0"/>
    <n v="2096.54"/>
    <n v="0"/>
    <n v="87.36"/>
    <s v="Z-US$"/>
    <x v="54"/>
    <x v="8"/>
    <n v="1"/>
    <x v="534"/>
  </r>
  <r>
    <x v="55"/>
    <d v="2020-02-26T00:00:00"/>
    <d v="2020-02-26T00:00:00"/>
    <n v="37"/>
    <n v="1"/>
    <n v="555.29"/>
    <n v="1319.93"/>
    <n v="23.14"/>
    <n v="55"/>
    <s v="Z-US$"/>
    <x v="54"/>
    <x v="8"/>
    <n v="1"/>
    <x v="535"/>
  </r>
  <r>
    <x v="102"/>
    <d v="2020-02-26T00:00:00"/>
    <d v="2020-02-26T00:00:00"/>
    <n v="2"/>
    <n v="150"/>
    <n v="130.46"/>
    <n v="211.04"/>
    <n v="130.46"/>
    <n v="211.04"/>
    <s v="Z-US$"/>
    <x v="156"/>
    <x v="8"/>
    <n v="1"/>
    <x v="34"/>
  </r>
  <r>
    <x v="176"/>
    <d v="2020-02-26T00:00:00"/>
    <d v="2020-02-26T00:00:00"/>
    <n v="5"/>
    <n v="250"/>
    <n v="705.05"/>
    <n v="575.54999999999995"/>
    <n v="235.02"/>
    <n v="191.85"/>
    <s v="Z-US$"/>
    <x v="216"/>
    <x v="8"/>
    <n v="1"/>
    <x v="262"/>
  </r>
  <r>
    <x v="26"/>
    <d v="2020-02-26T00:00:00"/>
    <d v="2020-02-26T00:00:00"/>
    <n v="31"/>
    <n v="1"/>
    <n v="499.25"/>
    <n v="665.08"/>
    <n v="24.95"/>
    <n v="33.25"/>
    <s v="Z-US$"/>
    <x v="7"/>
    <x v="8"/>
    <n v="1"/>
    <x v="536"/>
  </r>
  <r>
    <x v="83"/>
    <d v="2020-02-26T00:00:00"/>
    <d v="2020-02-27T00:00:00"/>
    <n v="348"/>
    <n v="1"/>
    <n v="194.52"/>
    <n v="522.6"/>
    <n v="0.86"/>
    <n v="2.2999999999999998"/>
    <s v="Z-US$"/>
    <x v="217"/>
    <x v="8"/>
    <n v="1"/>
    <x v="537"/>
  </r>
  <r>
    <x v="10"/>
    <d v="2020-02-26T00:00:00"/>
    <d v="2020-02-27T00:00:00"/>
    <n v="8"/>
    <n v="1"/>
    <n v="114.53"/>
    <n v="172.67"/>
    <n v="22.91"/>
    <n v="34.53"/>
    <s v="Z-US$"/>
    <x v="100"/>
    <x v="8"/>
    <n v="1"/>
    <x v="406"/>
  </r>
  <r>
    <x v="177"/>
    <d v="2020-02-26T00:00:00"/>
    <d v="2020-02-27T00:00:00"/>
    <n v="8"/>
    <n v="30"/>
    <n v="1.86"/>
    <n v="422.07"/>
    <n v="0.37"/>
    <n v="84.41"/>
    <s v="Z-US$"/>
    <x v="218"/>
    <x v="8"/>
    <n v="1"/>
    <x v="27"/>
  </r>
  <r>
    <x v="16"/>
    <d v="2020-02-26T00:00:00"/>
    <d v="2020-02-26T00:00:00"/>
    <n v="43"/>
    <n v="1"/>
    <n v="23.99"/>
    <n v="64.459999999999994"/>
    <n v="0.86"/>
    <n v="2.2999999999999998"/>
    <s v="Z-US$"/>
    <x v="115"/>
    <x v="8"/>
    <n v="1"/>
    <x v="538"/>
  </r>
  <r>
    <x v="10"/>
    <d v="2020-02-26T00:00:00"/>
    <d v="2020-02-26T00:00:00"/>
    <n v="4"/>
    <n v="1"/>
    <n v="45.81"/>
    <n v="71.62"/>
    <n v="22.91"/>
    <n v="35.81"/>
    <s v="Z-US$"/>
    <x v="16"/>
    <x v="8"/>
    <n v="1"/>
    <x v="29"/>
  </r>
  <r>
    <x v="16"/>
    <d v="2020-02-26T00:00:00"/>
    <d v="2020-02-26T00:00:00"/>
    <n v="89"/>
    <n v="1"/>
    <n v="49.7"/>
    <n v="133.53"/>
    <n v="0.86"/>
    <n v="2.2999999999999998"/>
    <s v="Z-US$"/>
    <x v="165"/>
    <x v="8"/>
    <n v="1"/>
    <x v="486"/>
  </r>
  <r>
    <x v="36"/>
    <d v="2020-02-26T00:00:00"/>
    <d v="2020-02-26T00:00:00"/>
    <n v="28"/>
    <n v="1"/>
    <n v="17.73"/>
    <n v="41.44"/>
    <n v="0.99"/>
    <n v="2.2999999999999998"/>
    <s v="Z-US$"/>
    <x v="178"/>
    <x v="8"/>
    <n v="1"/>
    <x v="539"/>
  </r>
  <r>
    <x v="10"/>
    <d v="2020-02-26T00:00:00"/>
    <d v="2020-02-26T00:00:00"/>
    <n v="4"/>
    <n v="1"/>
    <n v="45.81"/>
    <n v="71.62"/>
    <n v="22.91"/>
    <n v="35.81"/>
    <s v="Z-US$"/>
    <x v="16"/>
    <x v="8"/>
    <n v="1"/>
    <x v="29"/>
  </r>
  <r>
    <x v="23"/>
    <d v="2020-02-26T00:00:00"/>
    <d v="2020-02-27T00:00:00"/>
    <n v="371"/>
    <n v="1"/>
    <n v="207.38"/>
    <n v="742.84"/>
    <n v="0.86"/>
    <n v="3.07"/>
    <s v="Z-US$"/>
    <x v="219"/>
    <x v="8"/>
    <n v="1"/>
    <x v="540"/>
  </r>
  <r>
    <x v="10"/>
    <d v="2020-02-26T00:00:00"/>
    <d v="2020-02-27T00:00:00"/>
    <n v="13"/>
    <n v="1"/>
    <n v="183.26"/>
    <n v="286.5"/>
    <n v="22.91"/>
    <n v="35.81"/>
    <s v="Z-US$"/>
    <x v="76"/>
    <x v="8"/>
    <n v="1"/>
    <x v="374"/>
  </r>
  <r>
    <x v="178"/>
    <d v="2020-02-26T00:00:00"/>
    <d v="2020-02-26T00:00:00"/>
    <n v="31"/>
    <n v="3"/>
    <n v="64.86"/>
    <n v="95.93"/>
    <n v="3.24"/>
    <n v="4.8"/>
    <s v="Z-US$"/>
    <x v="191"/>
    <x v="8"/>
    <n v="1"/>
    <x v="42"/>
  </r>
  <r>
    <x v="10"/>
    <d v="2020-02-26T00:00:00"/>
    <d v="2020-03-02T00:00:00"/>
    <n v="154"/>
    <n v="1"/>
    <n v="2290.7399999999998"/>
    <n v="2813.8"/>
    <n v="22.91"/>
    <n v="28.14"/>
    <s v="Z-US$"/>
    <x v="17"/>
    <x v="8"/>
    <n v="1"/>
    <x v="541"/>
  </r>
  <r>
    <x v="90"/>
    <d v="2020-02-26T00:00:00"/>
    <d v="2020-02-27T00:00:00"/>
    <n v="307"/>
    <n v="1"/>
    <n v="140.69"/>
    <n v="217.43"/>
    <n v="0.7"/>
    <n v="1.0900000000000001"/>
    <s v="Z-US$"/>
    <x v="11"/>
    <x v="8"/>
    <n v="1"/>
    <x v="180"/>
  </r>
  <r>
    <x v="102"/>
    <d v="2020-02-26T00:00:00"/>
    <d v="2020-02-27T00:00:00"/>
    <n v="2942"/>
    <n v="1"/>
    <n v="1669.86"/>
    <n v="2701.25"/>
    <n v="0.87"/>
    <n v="1.41"/>
    <s v="Z-US$"/>
    <x v="220"/>
    <x v="8"/>
    <n v="1"/>
    <x v="225"/>
  </r>
  <r>
    <x v="97"/>
    <d v="2020-02-26T00:00:00"/>
    <d v="2020-02-26T00:00:00"/>
    <n v="766"/>
    <n v="1"/>
    <n v="492.42"/>
    <n v="831.35"/>
    <n v="0.99"/>
    <n v="1.66"/>
    <s v="Z-US$"/>
    <x v="3"/>
    <x v="8"/>
    <n v="1"/>
    <x v="542"/>
  </r>
  <r>
    <x v="132"/>
    <d v="2020-02-05T00:00:00"/>
    <d v="2020-02-05T00:00:00"/>
    <n v="111"/>
    <n v="1"/>
    <n v="2295.84"/>
    <n v="3775.61"/>
    <n v="31.89"/>
    <n v="52.44"/>
    <s v="Z-US$"/>
    <x v="92"/>
    <x v="5"/>
    <n v="1"/>
    <x v="543"/>
  </r>
  <r>
    <x v="179"/>
    <d v="2020-02-26T00:00:00"/>
    <d v="2020-02-27T00:00:00"/>
    <n v="6128"/>
    <n v="1"/>
    <n v="4072.34"/>
    <n v="5064.84"/>
    <n v="1.01"/>
    <n v="1.27"/>
    <s v="Z-US$"/>
    <x v="27"/>
    <x v="8"/>
    <n v="1"/>
    <x v="544"/>
  </r>
  <r>
    <x v="16"/>
    <d v="2020-02-26T00:00:00"/>
    <d v="2020-02-27T00:00:00"/>
    <n v="43"/>
    <n v="1"/>
    <n v="23.99"/>
    <n v="64.459999999999994"/>
    <n v="0.86"/>
    <n v="2.2999999999999998"/>
    <s v="Z-US$"/>
    <x v="115"/>
    <x v="8"/>
    <n v="1"/>
    <x v="538"/>
  </r>
  <r>
    <x v="127"/>
    <d v="2020-02-26T00:00:00"/>
    <d v="2020-02-27T00:00:00"/>
    <n v="62"/>
    <n v="1"/>
    <n v="46.56"/>
    <n v="92.09"/>
    <n v="1.1599999999999999"/>
    <n v="2.2999999999999998"/>
    <s v="Z-US$"/>
    <x v="6"/>
    <x v="8"/>
    <n v="1"/>
    <x v="114"/>
  </r>
  <r>
    <x v="10"/>
    <d v="2020-02-26T00:00:00"/>
    <d v="2020-02-27T00:00:00"/>
    <n v="2"/>
    <n v="1"/>
    <n v="22.91"/>
    <n v="35.81"/>
    <n v="22.91"/>
    <n v="35.81"/>
    <s v="Z-US$"/>
    <x v="10"/>
    <x v="8"/>
    <n v="1"/>
    <x v="16"/>
  </r>
  <r>
    <x v="168"/>
    <d v="2020-02-26T00:00:00"/>
    <d v="2020-03-02T00:00:00"/>
    <n v="301"/>
    <n v="1"/>
    <n v="137.88"/>
    <n v="288.29000000000002"/>
    <n v="0.7"/>
    <n v="1.47"/>
    <s v="Z-US$"/>
    <x v="221"/>
    <x v="8"/>
    <n v="1"/>
    <x v="545"/>
  </r>
  <r>
    <x v="10"/>
    <d v="2020-02-26T00:00:00"/>
    <d v="2020-03-02T00:00:00"/>
    <n v="5"/>
    <n v="1"/>
    <n v="68.72"/>
    <n v="107.44"/>
    <n v="22.91"/>
    <n v="35.81"/>
    <s v="Z-US$"/>
    <x v="30"/>
    <x v="8"/>
    <n v="1"/>
    <x v="59"/>
  </r>
  <r>
    <x v="16"/>
    <d v="2020-02-26T00:00:00"/>
    <d v="2020-02-27T00:00:00"/>
    <n v="74"/>
    <n v="1"/>
    <n v="41.13"/>
    <n v="110.51"/>
    <n v="0.86"/>
    <n v="2.2999999999999998"/>
    <s v="Z-US$"/>
    <x v="44"/>
    <x v="8"/>
    <n v="1"/>
    <x v="68"/>
  </r>
  <r>
    <x v="10"/>
    <d v="2020-02-26T00:00:00"/>
    <d v="2020-02-27T00:00:00"/>
    <n v="2"/>
    <n v="1"/>
    <n v="22.91"/>
    <n v="35.81"/>
    <n v="22.91"/>
    <n v="35.81"/>
    <s v="Z-US$"/>
    <x v="10"/>
    <x v="8"/>
    <n v="1"/>
    <x v="16"/>
  </r>
  <r>
    <x v="10"/>
    <d v="2020-02-13T00:00:00"/>
    <d v="2020-02-13T00:00:00"/>
    <n v="16"/>
    <n v="1"/>
    <n v="229.07"/>
    <n v="306.95999999999998"/>
    <n v="22.91"/>
    <n v="30.7"/>
    <s v="Z-US$"/>
    <x v="32"/>
    <x v="6"/>
    <n v="1"/>
    <x v="72"/>
  </r>
  <r>
    <x v="5"/>
    <d v="2020-02-13T00:00:00"/>
    <d v="2020-02-13T00:00:00"/>
    <n v="307"/>
    <n v="1"/>
    <n v="250.97"/>
    <n v="480.9"/>
    <n v="1.25"/>
    <n v="2.41"/>
    <s v="Z-US$"/>
    <x v="11"/>
    <x v="6"/>
    <n v="1"/>
    <x v="460"/>
  </r>
  <r>
    <x v="2"/>
    <d v="2020-02-27T00:00:00"/>
    <d v="2020-02-28T00:00:00"/>
    <n v="62"/>
    <n v="1"/>
    <n v="53.21"/>
    <n v="84.41"/>
    <n v="1.32"/>
    <n v="2.11"/>
    <s v="Z-US$"/>
    <x v="6"/>
    <x v="8"/>
    <n v="1"/>
    <x v="292"/>
  </r>
  <r>
    <x v="2"/>
    <d v="2020-02-27T00:00:00"/>
    <d v="2020-02-28T00:00:00"/>
    <n v="57"/>
    <n v="1"/>
    <n v="49.22"/>
    <n v="99.38"/>
    <n v="1.32"/>
    <n v="2.69"/>
    <s v="Z-US$"/>
    <x v="22"/>
    <x v="8"/>
    <n v="1"/>
    <x v="546"/>
  </r>
  <r>
    <x v="10"/>
    <d v="2020-02-27T00:00:00"/>
    <d v="2020-02-28T00:00:00"/>
    <n v="4"/>
    <n v="1"/>
    <n v="45.81"/>
    <n v="66.510000000000005"/>
    <n v="22.91"/>
    <n v="33.25"/>
    <s v="Z-US$"/>
    <x v="16"/>
    <x v="8"/>
    <n v="1"/>
    <x v="196"/>
  </r>
  <r>
    <x v="23"/>
    <d v="2020-02-13T00:00:00"/>
    <d v="2020-03-13T00:00:00"/>
    <n v="3064"/>
    <n v="1"/>
    <n v="1713.86"/>
    <n v="4092.8"/>
    <n v="0.86"/>
    <n v="2.0499999999999998"/>
    <s v="Z-US$"/>
    <x v="0"/>
    <x v="6"/>
    <n v="1"/>
    <x v="0"/>
  </r>
  <r>
    <x v="36"/>
    <d v="2020-02-27T00:00:00"/>
    <d v="2020-02-27T00:00:00"/>
    <n v="8"/>
    <n v="100"/>
    <n v="492.42"/>
    <n v="959.25"/>
    <n v="98.48"/>
    <n v="191.85"/>
    <s v="Z-US$"/>
    <x v="45"/>
    <x v="8"/>
    <n v="1"/>
    <x v="12"/>
  </r>
  <r>
    <x v="52"/>
    <d v="2020-02-27T00:00:00"/>
    <d v="2020-03-19T00:00:00"/>
    <n v="46"/>
    <n v="1"/>
    <n v="814.6"/>
    <n v="1481.08"/>
    <n v="27.15"/>
    <n v="49.37"/>
    <s v="Z-US$"/>
    <x v="74"/>
    <x v="8"/>
    <n v="1"/>
    <x v="353"/>
  </r>
  <r>
    <x v="58"/>
    <d v="2020-02-27T00:00:00"/>
    <d v="2020-03-19T00:00:00"/>
    <n v="46"/>
    <n v="1"/>
    <n v="1390.91"/>
    <n v="2417.31"/>
    <n v="46.36"/>
    <n v="80.58"/>
    <s v="Z-US$"/>
    <x v="74"/>
    <x v="8"/>
    <n v="1"/>
    <x v="501"/>
  </r>
  <r>
    <x v="29"/>
    <d v="2020-02-27T00:00:00"/>
    <d v="2020-02-27T00:00:00"/>
    <n v="423"/>
    <n v="1"/>
    <n v="16562.95"/>
    <n v="26475.3"/>
    <n v="60.01"/>
    <n v="95.93"/>
    <s v="Z-US$"/>
    <x v="222"/>
    <x v="8"/>
    <n v="1"/>
    <x v="547"/>
  </r>
  <r>
    <x v="34"/>
    <d v="2020-02-27T00:00:00"/>
    <d v="2020-03-13T00:00:00"/>
    <n v="31"/>
    <n v="1"/>
    <n v="831.09"/>
    <n v="1388.99"/>
    <n v="41.56"/>
    <n v="69.45"/>
    <s v="Z-US$"/>
    <x v="7"/>
    <x v="8"/>
    <n v="1"/>
    <x v="51"/>
  </r>
  <r>
    <x v="15"/>
    <d v="2020-02-27T00:00:00"/>
    <d v="2020-03-13T00:00:00"/>
    <n v="92"/>
    <n v="1"/>
    <n v="1917.73"/>
    <n v="3269.12"/>
    <n v="31.96"/>
    <n v="54.49"/>
    <s v="Z-US$"/>
    <x v="34"/>
    <x v="8"/>
    <n v="1"/>
    <x v="386"/>
  </r>
  <r>
    <x v="28"/>
    <d v="2020-02-27T00:00:00"/>
    <d v="2020-03-13T00:00:00"/>
    <n v="138"/>
    <n v="1"/>
    <n v="3308.26"/>
    <n v="5628.88"/>
    <n v="36.76"/>
    <n v="62.54"/>
    <s v="Z-US$"/>
    <x v="86"/>
    <x v="8"/>
    <n v="1"/>
    <x v="384"/>
  </r>
  <r>
    <x v="94"/>
    <d v="2020-02-27T00:00:00"/>
    <d v="2020-03-13T00:00:00"/>
    <n v="138"/>
    <n v="1"/>
    <n v="2876.6"/>
    <n v="4903.6899999999996"/>
    <n v="31.96"/>
    <n v="54.49"/>
    <s v="Z-US$"/>
    <x v="86"/>
    <x v="8"/>
    <n v="1"/>
    <x v="385"/>
  </r>
  <r>
    <x v="32"/>
    <d v="2020-02-27T00:00:00"/>
    <d v="2020-03-13T00:00:00"/>
    <n v="138"/>
    <n v="1"/>
    <n v="2443.79"/>
    <n v="4224.54"/>
    <n v="27.15"/>
    <n v="46.94"/>
    <s v="Z-US$"/>
    <x v="86"/>
    <x v="8"/>
    <n v="1"/>
    <x v="157"/>
  </r>
  <r>
    <x v="10"/>
    <d v="2020-02-27T00:00:00"/>
    <d v="2020-02-27T00:00:00"/>
    <n v="5"/>
    <n v="1"/>
    <n v="68.72"/>
    <n v="107.44"/>
    <n v="22.91"/>
    <n v="35.81"/>
    <s v="Z-US$"/>
    <x v="30"/>
    <x v="8"/>
    <n v="1"/>
    <x v="59"/>
  </r>
  <r>
    <x v="16"/>
    <d v="2020-02-27T00:00:00"/>
    <d v="2020-03-10T00:00:00"/>
    <n v="6128"/>
    <n v="1"/>
    <n v="3427.72"/>
    <n v="7162.4"/>
    <n v="0.86"/>
    <n v="1.79"/>
    <s v="Z-US$"/>
    <x v="27"/>
    <x v="8"/>
    <n v="1"/>
    <x v="87"/>
  </r>
  <r>
    <x v="10"/>
    <d v="2020-02-27T00:00:00"/>
    <d v="2020-02-27T00:00:00"/>
    <n v="276"/>
    <n v="1"/>
    <n v="4123.24"/>
    <n v="5064.84"/>
    <n v="22.91"/>
    <n v="28.14"/>
    <s v="Z-US$"/>
    <x v="181"/>
    <x v="8"/>
    <n v="1"/>
    <x v="544"/>
  </r>
  <r>
    <x v="29"/>
    <d v="2020-02-27T00:00:00"/>
    <d v="2020-03-31T00:00:00"/>
    <n v="552"/>
    <n v="1"/>
    <n v="21603.85"/>
    <n v="31309.919999999998"/>
    <n v="60.01"/>
    <n v="86.97"/>
    <s v="Z-US$"/>
    <x v="72"/>
    <x v="8"/>
    <n v="1"/>
    <x v="548"/>
  </r>
  <r>
    <x v="90"/>
    <d v="2020-02-27T00:00:00"/>
    <d v="2020-03-09T00:00:00"/>
    <n v="1226"/>
    <n v="1"/>
    <n v="562.76"/>
    <n v="869.72"/>
    <n v="0.7"/>
    <n v="1.0900000000000001"/>
    <s v="Z-US$"/>
    <x v="107"/>
    <x v="8"/>
    <n v="1"/>
    <x v="549"/>
  </r>
  <r>
    <x v="2"/>
    <d v="2020-02-27T00:00:00"/>
    <d v="2020-03-09T00:00:00"/>
    <n v="184"/>
    <n v="1"/>
    <n v="159.61000000000001"/>
    <n v="253.24"/>
    <n v="1.32"/>
    <n v="2.11"/>
    <s v="Z-US$"/>
    <x v="49"/>
    <x v="8"/>
    <n v="1"/>
    <x v="296"/>
  </r>
  <r>
    <x v="10"/>
    <d v="2020-02-27T00:00:00"/>
    <d v="2020-03-09T00:00:00"/>
    <n v="4"/>
    <n v="1"/>
    <n v="45.81"/>
    <n v="66.510000000000005"/>
    <n v="22.91"/>
    <n v="33.25"/>
    <s v="Z-US$"/>
    <x v="16"/>
    <x v="8"/>
    <n v="1"/>
    <x v="196"/>
  </r>
  <r>
    <x v="11"/>
    <d v="2020-02-27T00:00:00"/>
    <d v="2020-02-27T00:00:00"/>
    <n v="92"/>
    <n v="1"/>
    <n v="874.84"/>
    <n v="1458.06"/>
    <n v="14.58"/>
    <n v="24.3"/>
    <s v="Z-US$"/>
    <x v="34"/>
    <x v="8"/>
    <n v="1"/>
    <x v="257"/>
  </r>
  <r>
    <x v="78"/>
    <d v="2020-02-27T00:00:00"/>
    <d v="2020-02-27T00:00:00"/>
    <n v="77"/>
    <n v="1"/>
    <n v="429.74"/>
    <n v="140.69"/>
    <n v="8.6"/>
    <n v="2.81"/>
    <s v="Z-US$"/>
    <x v="81"/>
    <x v="8"/>
    <n v="1"/>
    <x v="550"/>
  </r>
  <r>
    <x v="112"/>
    <d v="2020-02-27T00:00:00"/>
    <d v="2020-02-27T00:00:00"/>
    <n v="39"/>
    <n v="1"/>
    <n v="243.33"/>
    <n v="84.73"/>
    <n v="9.73"/>
    <n v="3.39"/>
    <s v="Z-US$"/>
    <x v="154"/>
    <x v="8"/>
    <n v="1"/>
    <x v="551"/>
  </r>
  <r>
    <x v="77"/>
    <d v="2020-02-27T00:00:00"/>
    <d v="2020-02-27T00:00:00"/>
    <n v="154"/>
    <n v="1"/>
    <n v="95.93"/>
    <n v="191.85"/>
    <n v="0.96"/>
    <n v="1.92"/>
    <s v="Z-US$"/>
    <x v="17"/>
    <x v="8"/>
    <n v="1"/>
    <x v="50"/>
  </r>
  <r>
    <x v="107"/>
    <d v="2020-02-27T00:00:00"/>
    <d v="2020-02-27T00:00:00"/>
    <n v="644"/>
    <n v="1"/>
    <n v="1939.32"/>
    <n v="4297.4399999999996"/>
    <n v="4.62"/>
    <n v="10.23"/>
    <s v="Z-US$"/>
    <x v="223"/>
    <x v="8"/>
    <n v="1"/>
    <x v="552"/>
  </r>
  <r>
    <x v="38"/>
    <d v="2020-02-27T00:00:00"/>
    <d v="2020-02-27T00:00:00"/>
    <n v="13"/>
    <n v="1"/>
    <n v="311.01"/>
    <n v="491.14"/>
    <n v="38.869999999999997"/>
    <n v="61.39"/>
    <s v="Z-US$"/>
    <x v="76"/>
    <x v="8"/>
    <n v="1"/>
    <x v="553"/>
  </r>
  <r>
    <x v="2"/>
    <d v="2020-02-27T00:00:00"/>
    <d v="2020-03-09T00:00:00"/>
    <n v="184"/>
    <n v="1"/>
    <n v="159.61000000000001"/>
    <n v="253.24"/>
    <n v="1.32"/>
    <n v="2.11"/>
    <s v="Z-US$"/>
    <x v="49"/>
    <x v="8"/>
    <n v="1"/>
    <x v="296"/>
  </r>
  <r>
    <x v="46"/>
    <d v="2020-02-27T00:00:00"/>
    <d v="2020-03-09T00:00:00"/>
    <n v="2"/>
    <n v="1"/>
    <n v="15.99"/>
    <n v="30.7"/>
    <n v="15.99"/>
    <n v="30.7"/>
    <s v="Z-US$"/>
    <x v="10"/>
    <x v="8"/>
    <n v="1"/>
    <x v="94"/>
  </r>
  <r>
    <x v="10"/>
    <d v="2020-02-27T00:00:00"/>
    <d v="2020-03-09T00:00:00"/>
    <n v="2"/>
    <n v="1"/>
    <n v="22.91"/>
    <n v="33.25"/>
    <n v="22.91"/>
    <n v="33.25"/>
    <s v="Z-US$"/>
    <x v="10"/>
    <x v="8"/>
    <n v="1"/>
    <x v="95"/>
  </r>
  <r>
    <x v="16"/>
    <d v="2020-02-27T00:00:00"/>
    <d v="2020-02-28T00:00:00"/>
    <n v="59"/>
    <n v="1"/>
    <n v="32.56"/>
    <n v="87.48"/>
    <n v="0.86"/>
    <n v="2.2999999999999998"/>
    <s v="Z-US$"/>
    <x v="195"/>
    <x v="8"/>
    <n v="1"/>
    <x v="474"/>
  </r>
  <r>
    <x v="10"/>
    <d v="2020-02-27T00:00:00"/>
    <d v="2020-02-28T00:00:00"/>
    <n v="2"/>
    <n v="1"/>
    <n v="22.91"/>
    <n v="35.81"/>
    <n v="22.91"/>
    <n v="35.81"/>
    <s v="Z-US$"/>
    <x v="10"/>
    <x v="8"/>
    <n v="1"/>
    <x v="16"/>
  </r>
  <r>
    <x v="16"/>
    <d v="2020-02-27T00:00:00"/>
    <d v="2020-02-28T00:00:00"/>
    <n v="69"/>
    <n v="1"/>
    <n v="38.56"/>
    <n v="103.6"/>
    <n v="0.86"/>
    <n v="2.2999999999999998"/>
    <s v="Z-US$"/>
    <x v="75"/>
    <x v="8"/>
    <n v="1"/>
    <x v="245"/>
  </r>
  <r>
    <x v="10"/>
    <d v="2020-02-27T00:00:00"/>
    <d v="2020-02-28T00:00:00"/>
    <n v="2"/>
    <n v="1"/>
    <n v="22.91"/>
    <n v="35.81"/>
    <n v="22.91"/>
    <n v="35.81"/>
    <s v="Z-US$"/>
    <x v="10"/>
    <x v="8"/>
    <n v="1"/>
    <x v="16"/>
  </r>
  <r>
    <x v="16"/>
    <d v="2020-02-27T00:00:00"/>
    <d v="2020-02-28T00:00:00"/>
    <n v="91"/>
    <n v="1"/>
    <n v="50.56"/>
    <n v="135.83000000000001"/>
    <n v="0.86"/>
    <n v="2.2999999999999998"/>
    <s v="Z-US$"/>
    <x v="46"/>
    <x v="8"/>
    <n v="1"/>
    <x v="70"/>
  </r>
  <r>
    <x v="10"/>
    <d v="2020-02-27T00:00:00"/>
    <d v="2020-02-28T00:00:00"/>
    <n v="2"/>
    <n v="1"/>
    <n v="22.91"/>
    <n v="35.81"/>
    <n v="22.91"/>
    <n v="35.81"/>
    <s v="Z-US$"/>
    <x v="10"/>
    <x v="8"/>
    <n v="1"/>
    <x v="16"/>
  </r>
  <r>
    <x v="36"/>
    <d v="2020-02-28T00:00:00"/>
    <d v="2020-03-02T00:00:00"/>
    <n v="48"/>
    <n v="1"/>
    <n v="30.53"/>
    <n v="71.37"/>
    <n v="0.99"/>
    <n v="2.2999999999999998"/>
    <s v="Z-US$"/>
    <x v="224"/>
    <x v="8"/>
    <n v="1"/>
    <x v="554"/>
  </r>
  <r>
    <x v="16"/>
    <d v="2020-02-28T00:00:00"/>
    <d v="2020-02-28T00:00:00"/>
    <n v="97"/>
    <n v="1"/>
    <n v="53.99"/>
    <n v="145.04"/>
    <n v="0.86"/>
    <n v="2.2999999999999998"/>
    <s v="Z-US$"/>
    <x v="111"/>
    <x v="8"/>
    <n v="1"/>
    <x v="555"/>
  </r>
  <r>
    <x v="10"/>
    <d v="2020-02-28T00:00:00"/>
    <d v="2020-02-28T00:00:00"/>
    <n v="2"/>
    <n v="1"/>
    <n v="22.91"/>
    <n v="35.81"/>
    <n v="22.91"/>
    <n v="35.81"/>
    <s v="Z-US$"/>
    <x v="10"/>
    <x v="8"/>
    <n v="1"/>
    <x v="16"/>
  </r>
  <r>
    <x v="16"/>
    <d v="2020-02-28T00:00:00"/>
    <d v="2020-02-28T00:00:00"/>
    <n v="108"/>
    <n v="1"/>
    <n v="59.99"/>
    <n v="161.15"/>
    <n v="0.86"/>
    <n v="2.2999999999999998"/>
    <s v="Z-US$"/>
    <x v="21"/>
    <x v="8"/>
    <n v="1"/>
    <x v="31"/>
  </r>
  <r>
    <x v="10"/>
    <d v="2020-02-28T00:00:00"/>
    <d v="2020-02-28T00:00:00"/>
    <n v="2"/>
    <n v="1"/>
    <n v="22.91"/>
    <n v="35.81"/>
    <n v="22.91"/>
    <n v="35.81"/>
    <s v="Z-US$"/>
    <x v="10"/>
    <x v="8"/>
    <n v="1"/>
    <x v="16"/>
  </r>
  <r>
    <x v="16"/>
    <d v="2020-02-28T00:00:00"/>
    <d v="2020-02-28T00:00:00"/>
    <n v="100"/>
    <n v="1"/>
    <n v="55.7"/>
    <n v="149.63999999999999"/>
    <n v="0.86"/>
    <n v="2.2999999999999998"/>
    <s v="Z-US$"/>
    <x v="69"/>
    <x v="8"/>
    <n v="1"/>
    <x v="111"/>
  </r>
  <r>
    <x v="10"/>
    <d v="2020-02-28T00:00:00"/>
    <d v="2020-02-28T00:00:00"/>
    <n v="2"/>
    <n v="1"/>
    <n v="22.91"/>
    <n v="35.81"/>
    <n v="22.91"/>
    <n v="35.81"/>
    <s v="Z-US$"/>
    <x v="10"/>
    <x v="8"/>
    <n v="1"/>
    <x v="16"/>
  </r>
  <r>
    <x v="23"/>
    <d v="2020-02-28T00:00:00"/>
    <d v="2020-02-28T00:00:00"/>
    <n v="50"/>
    <n v="1"/>
    <n v="27.42"/>
    <n v="98.23"/>
    <n v="0.86"/>
    <n v="3.07"/>
    <s v="Z-US$"/>
    <x v="4"/>
    <x v="8"/>
    <n v="1"/>
    <x v="556"/>
  </r>
  <r>
    <x v="10"/>
    <d v="2020-02-28T00:00:00"/>
    <d v="2020-02-28T00:00:00"/>
    <n v="4"/>
    <n v="1"/>
    <n v="45.81"/>
    <n v="71.62"/>
    <n v="22.91"/>
    <n v="35.81"/>
    <s v="Z-US$"/>
    <x v="16"/>
    <x v="8"/>
    <n v="1"/>
    <x v="29"/>
  </r>
  <r>
    <x v="5"/>
    <d v="2020-02-28T00:00:00"/>
    <d v="2020-03-16T00:00:00"/>
    <n v="92"/>
    <n v="40"/>
    <n v="3011.59"/>
    <n v="5832.24"/>
    <n v="50.19"/>
    <n v="97.2"/>
    <s v="Z-US$"/>
    <x v="225"/>
    <x v="8"/>
    <n v="1"/>
    <x v="557"/>
  </r>
  <r>
    <x v="62"/>
    <d v="2020-02-28T00:00:00"/>
    <d v="2020-03-12T00:00:00"/>
    <n v="46"/>
    <n v="1"/>
    <n v="382.55"/>
    <n v="706.01"/>
    <n v="12.75"/>
    <n v="23.53"/>
    <s v="Z-US$"/>
    <x v="74"/>
    <x v="8"/>
    <n v="1"/>
    <x v="268"/>
  </r>
  <r>
    <x v="63"/>
    <d v="2020-02-28T00:00:00"/>
    <d v="2020-03-12T00:00:00"/>
    <n v="62"/>
    <n v="1"/>
    <n v="702.43"/>
    <n v="1294.3499999999999"/>
    <n v="17.559999999999999"/>
    <n v="32.36"/>
    <s v="Z-US$"/>
    <x v="6"/>
    <x v="8"/>
    <n v="1"/>
    <x v="242"/>
  </r>
  <r>
    <x v="52"/>
    <d v="2020-02-28T00:00:00"/>
    <d v="2020-03-09T00:00:00"/>
    <n v="16"/>
    <n v="1"/>
    <n v="271.52999999999997"/>
    <n v="469.39"/>
    <n v="27.15"/>
    <n v="46.94"/>
    <s v="Z-US$"/>
    <x v="32"/>
    <x v="8"/>
    <n v="1"/>
    <x v="149"/>
  </r>
  <r>
    <x v="15"/>
    <d v="2020-02-28T00:00:00"/>
    <d v="2020-03-12T00:00:00"/>
    <n v="31"/>
    <n v="1"/>
    <n v="639.24"/>
    <n v="1089.71"/>
    <n v="31.96"/>
    <n v="54.49"/>
    <s v="Z-US$"/>
    <x v="7"/>
    <x v="8"/>
    <n v="1"/>
    <x v="558"/>
  </r>
  <r>
    <x v="34"/>
    <d v="2020-02-28T00:00:00"/>
    <d v="2020-03-09T00:00:00"/>
    <n v="31"/>
    <n v="1"/>
    <n v="831.09"/>
    <n v="1388.99"/>
    <n v="41.56"/>
    <n v="69.45"/>
    <s v="Z-US$"/>
    <x v="7"/>
    <x v="8"/>
    <n v="1"/>
    <x v="51"/>
  </r>
  <r>
    <x v="58"/>
    <d v="2020-02-28T00:00:00"/>
    <d v="2020-03-12T00:00:00"/>
    <n v="16"/>
    <n v="1"/>
    <n v="463.64"/>
    <n v="773.8"/>
    <n v="46.36"/>
    <n v="77.38"/>
    <s v="Z-US$"/>
    <x v="32"/>
    <x v="8"/>
    <n v="1"/>
    <x v="559"/>
  </r>
  <r>
    <x v="13"/>
    <d v="2020-02-28T00:00:00"/>
    <d v="2020-03-12T00:00:00"/>
    <n v="31"/>
    <n v="1"/>
    <n v="344.82"/>
    <n v="657.41"/>
    <n v="17.239999999999998"/>
    <n v="32.869999999999997"/>
    <s v="Z-US$"/>
    <x v="7"/>
    <x v="8"/>
    <n v="1"/>
    <x v="11"/>
  </r>
  <r>
    <x v="14"/>
    <d v="2020-02-28T00:00:00"/>
    <d v="2020-03-12T00:00:00"/>
    <n v="31"/>
    <n v="1"/>
    <n v="494.21"/>
    <n v="959.25"/>
    <n v="24.71"/>
    <n v="47.96"/>
    <s v="Z-US$"/>
    <x v="7"/>
    <x v="8"/>
    <n v="1"/>
    <x v="12"/>
  </r>
  <r>
    <x v="100"/>
    <d v="2020-02-28T00:00:00"/>
    <d v="2020-03-12T00:00:00"/>
    <n v="16"/>
    <n v="1"/>
    <n v="341.62"/>
    <n v="635.66"/>
    <n v="34.159999999999997"/>
    <n v="63.57"/>
    <s v="Z-US$"/>
    <x v="32"/>
    <x v="8"/>
    <n v="1"/>
    <x v="244"/>
  </r>
  <r>
    <x v="33"/>
    <d v="2020-02-28T00:00:00"/>
    <d v="2020-02-28T00:00:00"/>
    <n v="192"/>
    <n v="3"/>
    <n v="503.61"/>
    <n v="815.36"/>
    <n v="4.03"/>
    <n v="6.52"/>
    <s v="Z-US$"/>
    <x v="226"/>
    <x v="8"/>
    <n v="1"/>
    <x v="560"/>
  </r>
  <r>
    <x v="127"/>
    <d v="2020-02-28T00:00:00"/>
    <d v="2020-02-28T00:00:00"/>
    <n v="2"/>
    <n v="100"/>
    <n v="116.39"/>
    <n v="191.85"/>
    <n v="116.39"/>
    <n v="191.85"/>
    <s v="Z-US$"/>
    <x v="28"/>
    <x v="8"/>
    <n v="1"/>
    <x v="50"/>
  </r>
  <r>
    <x v="26"/>
    <d v="2020-02-28T00:00:00"/>
    <d v="2020-02-28T00:00:00"/>
    <n v="8"/>
    <n v="1"/>
    <n v="124.82"/>
    <n v="191.85"/>
    <n v="24.95"/>
    <n v="38.369999999999997"/>
    <s v="Z-US$"/>
    <x v="100"/>
    <x v="8"/>
    <n v="1"/>
    <x v="50"/>
  </r>
  <r>
    <x v="65"/>
    <d v="2020-02-28T00:00:00"/>
    <d v="2020-03-06T00:00:00"/>
    <n v="307"/>
    <n v="2"/>
    <n v="537.49"/>
    <n v="1412.02"/>
    <n v="2.69"/>
    <n v="7.06"/>
    <s v="Z-US$"/>
    <x v="31"/>
    <x v="8"/>
    <n v="1"/>
    <x v="137"/>
  </r>
  <r>
    <x v="26"/>
    <d v="2020-02-28T00:00:00"/>
    <d v="2020-02-28T00:00:00"/>
    <n v="3064"/>
    <n v="1"/>
    <n v="49924.49"/>
    <n v="56276"/>
    <n v="24.95"/>
    <n v="28.14"/>
    <s v="Z-US$"/>
    <x v="0"/>
    <x v="8"/>
    <n v="1"/>
    <x v="561"/>
  </r>
  <r>
    <x v="7"/>
    <d v="2020-02-28T00:00:00"/>
    <d v="2020-02-28T00:00:00"/>
    <n v="19"/>
    <n v="500"/>
    <n v="5218.32"/>
    <n v="14580.6"/>
    <n v="434.86"/>
    <n v="1215.05"/>
    <s v="Z-US$"/>
    <x v="227"/>
    <x v="8"/>
    <n v="1"/>
    <x v="41"/>
  </r>
  <r>
    <x v="127"/>
    <d v="2020-02-28T00:00:00"/>
    <d v="2020-02-28T00:00:00"/>
    <n v="2"/>
    <n v="100"/>
    <n v="116.39"/>
    <n v="191.85"/>
    <n v="116.39"/>
    <n v="191.85"/>
    <s v="Z-US$"/>
    <x v="28"/>
    <x v="8"/>
    <n v="1"/>
    <x v="50"/>
  </r>
  <r>
    <x v="26"/>
    <d v="2020-02-28T00:00:00"/>
    <d v="2020-02-28T00:00:00"/>
    <n v="2"/>
    <n v="1"/>
    <n v="24.97"/>
    <n v="38.369999999999997"/>
    <n v="24.95"/>
    <n v="38.369999999999997"/>
    <s v="Z-US$"/>
    <x v="10"/>
    <x v="8"/>
    <n v="1"/>
    <x v="299"/>
  </r>
  <r>
    <x v="65"/>
    <d v="2020-02-28T00:00:00"/>
    <d v="2020-03-06T00:00:00"/>
    <n v="307"/>
    <n v="2"/>
    <n v="537.49"/>
    <n v="1412.02"/>
    <n v="2.69"/>
    <n v="7.06"/>
    <s v="Z-US$"/>
    <x v="31"/>
    <x v="8"/>
    <n v="1"/>
    <x v="137"/>
  </r>
  <r>
    <x v="51"/>
    <d v="2020-02-28T00:00:00"/>
    <d v="2020-03-02T00:00:00"/>
    <n v="613"/>
    <n v="2"/>
    <n v="1003.86"/>
    <n v="2046.4"/>
    <n v="2.5099999999999998"/>
    <n v="5.12"/>
    <s v="Z-US$"/>
    <x v="107"/>
    <x v="8"/>
    <n v="1"/>
    <x v="224"/>
  </r>
  <r>
    <x v="88"/>
    <d v="2020-03-02T00:00:00"/>
    <d v="2020-03-02T00:00:00"/>
    <n v="307"/>
    <n v="1"/>
    <n v="267.45999999999998"/>
    <n v="537.17999999999995"/>
    <n v="1.33"/>
    <n v="2.69"/>
    <s v="Z-US$"/>
    <x v="11"/>
    <x v="9"/>
    <n v="1"/>
    <x v="113"/>
  </r>
  <r>
    <x v="47"/>
    <d v="2020-03-02T00:00:00"/>
    <d v="2020-03-02T00:00:00"/>
    <n v="460"/>
    <n v="1"/>
    <n v="318.93"/>
    <n v="518"/>
    <n v="1.06"/>
    <n v="1.73"/>
    <s v="Z-US$"/>
    <x v="18"/>
    <x v="9"/>
    <n v="1"/>
    <x v="477"/>
  </r>
  <r>
    <x v="180"/>
    <d v="2020-03-02T00:00:00"/>
    <d v="2020-03-02T00:00:00"/>
    <n v="296"/>
    <n v="1"/>
    <n v="175.26"/>
    <n v="283.87"/>
    <n v="0.91"/>
    <n v="1.47"/>
    <s v="Z-US$"/>
    <x v="228"/>
    <x v="9"/>
    <n v="1"/>
    <x v="562"/>
  </r>
  <r>
    <x v="2"/>
    <d v="2020-03-02T00:00:00"/>
    <d v="2020-03-13T00:00:00"/>
    <n v="154"/>
    <n v="2"/>
    <n v="266.01"/>
    <n v="537.17999999999995"/>
    <n v="2.65"/>
    <n v="5.37"/>
    <s v="Z-US$"/>
    <x v="25"/>
    <x v="9"/>
    <n v="1"/>
    <x v="113"/>
  </r>
  <r>
    <x v="3"/>
    <d v="2020-03-02T00:00:00"/>
    <d v="2020-03-03T00:00:00"/>
    <n v="2298"/>
    <n v="2"/>
    <n v="4009.28"/>
    <n v="7674"/>
    <n v="2.66"/>
    <n v="5.12"/>
    <s v="Z-US$"/>
    <x v="57"/>
    <x v="9"/>
    <n v="1"/>
    <x v="563"/>
  </r>
  <r>
    <x v="10"/>
    <d v="2020-03-02T00:00:00"/>
    <d v="2020-03-03T00:00:00"/>
    <n v="368"/>
    <n v="1"/>
    <n v="5497.65"/>
    <n v="7367.04"/>
    <n v="22.91"/>
    <n v="30.7"/>
    <s v="Z-US$"/>
    <x v="26"/>
    <x v="9"/>
    <n v="1"/>
    <x v="564"/>
  </r>
  <r>
    <x v="75"/>
    <d v="2020-03-02T00:00:00"/>
    <d v="2020-03-03T00:00:00"/>
    <n v="13"/>
    <n v="1"/>
    <n v="39.619999999999997"/>
    <n v="107.44"/>
    <n v="4.95"/>
    <n v="13.43"/>
    <s v="Z-US$"/>
    <x v="76"/>
    <x v="9"/>
    <n v="1"/>
    <x v="59"/>
  </r>
  <r>
    <x v="76"/>
    <d v="2020-03-02T00:00:00"/>
    <d v="2020-03-03T00:00:00"/>
    <n v="56"/>
    <n v="1"/>
    <n v="216.87"/>
    <n v="386.77"/>
    <n v="6.02"/>
    <n v="10.74"/>
    <s v="Z-US$"/>
    <x v="90"/>
    <x v="9"/>
    <n v="1"/>
    <x v="565"/>
  </r>
  <r>
    <x v="38"/>
    <d v="2020-03-02T00:00:00"/>
    <d v="2020-03-03T00:00:00"/>
    <n v="4"/>
    <n v="1"/>
    <n v="77.75"/>
    <n v="171.39"/>
    <n v="38.869999999999997"/>
    <n v="85.69"/>
    <s v="Z-US$"/>
    <x v="16"/>
    <x v="9"/>
    <n v="1"/>
    <x v="311"/>
  </r>
  <r>
    <x v="77"/>
    <d v="2020-03-02T00:00:00"/>
    <d v="2020-03-03T00:00:00"/>
    <n v="7"/>
    <n v="1"/>
    <n v="3.84"/>
    <n v="8.08"/>
    <n v="0.96"/>
    <n v="2.02"/>
    <s v="Z-US$"/>
    <x v="48"/>
    <x v="9"/>
    <n v="1"/>
    <x v="333"/>
  </r>
  <r>
    <x v="78"/>
    <d v="2020-03-02T00:00:00"/>
    <d v="2020-03-03T00:00:00"/>
    <n v="4"/>
    <n v="1"/>
    <n v="17.190000000000001"/>
    <n v="5.88"/>
    <n v="8.6"/>
    <n v="2.94"/>
    <s v="Z-US$"/>
    <x v="16"/>
    <x v="9"/>
    <n v="1"/>
    <x v="175"/>
  </r>
  <r>
    <x v="16"/>
    <d v="2020-03-02T00:00:00"/>
    <d v="2020-03-06T00:00:00"/>
    <n v="63"/>
    <n v="1"/>
    <n v="35.130000000000003"/>
    <n v="94.39"/>
    <n v="0.86"/>
    <n v="2.2999999999999998"/>
    <s v="Z-US$"/>
    <x v="141"/>
    <x v="9"/>
    <n v="1"/>
    <x v="399"/>
  </r>
  <r>
    <x v="10"/>
    <d v="2020-03-02T00:00:00"/>
    <d v="2020-03-06T00:00:00"/>
    <n v="2"/>
    <n v="1"/>
    <n v="22.91"/>
    <n v="35.81"/>
    <n v="22.91"/>
    <n v="35.81"/>
    <s v="Z-US$"/>
    <x v="10"/>
    <x v="9"/>
    <n v="1"/>
    <x v="16"/>
  </r>
  <r>
    <x v="10"/>
    <d v="2020-03-02T00:00:00"/>
    <d v="2020-03-02T00:00:00"/>
    <n v="4"/>
    <n v="1"/>
    <n v="45.81"/>
    <n v="74.180000000000007"/>
    <n v="22.91"/>
    <n v="37.090000000000003"/>
    <s v="Z-US$"/>
    <x v="16"/>
    <x v="9"/>
    <n v="1"/>
    <x v="566"/>
  </r>
  <r>
    <x v="95"/>
    <d v="2020-03-02T00:00:00"/>
    <d v="2020-01-14T00:00:00"/>
    <n v="19"/>
    <n v="1"/>
    <n v="268.27999999999997"/>
    <n v="492.67"/>
    <n v="22.36"/>
    <n v="41.06"/>
    <s v="Z-US$"/>
    <x v="56"/>
    <x v="9"/>
    <n v="1"/>
    <x v="567"/>
  </r>
  <r>
    <x v="55"/>
    <d v="2020-03-02T00:00:00"/>
    <d v="2020-01-14T00:00:00"/>
    <n v="5"/>
    <n v="1"/>
    <n v="69.41"/>
    <n v="164.99"/>
    <n v="23.14"/>
    <n v="55"/>
    <s v="Z-US$"/>
    <x v="30"/>
    <x v="9"/>
    <n v="1"/>
    <x v="568"/>
  </r>
  <r>
    <x v="45"/>
    <d v="2020-03-02T00:00:00"/>
    <d v="2020-03-03T00:00:00"/>
    <n v="766"/>
    <n v="1"/>
    <n v="434.86"/>
    <n v="1055.18"/>
    <n v="0.87"/>
    <n v="2.11"/>
    <s v="Z-US$"/>
    <x v="3"/>
    <x v="9"/>
    <n v="1"/>
    <x v="5"/>
  </r>
  <r>
    <x v="16"/>
    <d v="2020-03-02T00:00:00"/>
    <d v="2020-03-06T00:00:00"/>
    <n v="100"/>
    <n v="1"/>
    <n v="55.7"/>
    <n v="149.63999999999999"/>
    <n v="0.86"/>
    <n v="2.2999999999999998"/>
    <s v="Z-US$"/>
    <x v="69"/>
    <x v="9"/>
    <n v="1"/>
    <x v="111"/>
  </r>
  <r>
    <x v="10"/>
    <d v="2020-03-02T00:00:00"/>
    <d v="2020-03-06T00:00:00"/>
    <n v="2"/>
    <n v="1"/>
    <n v="22.91"/>
    <n v="35.81"/>
    <n v="22.91"/>
    <n v="35.81"/>
    <s v="Z-US$"/>
    <x v="10"/>
    <x v="9"/>
    <n v="1"/>
    <x v="16"/>
  </r>
  <r>
    <x v="10"/>
    <d v="2020-03-02T00:00:00"/>
    <d v="2020-03-02T00:00:00"/>
    <n v="74"/>
    <n v="1"/>
    <n v="1099.53"/>
    <n v="1534.8"/>
    <n v="22.91"/>
    <n v="31.98"/>
    <s v="Z-US$"/>
    <x v="44"/>
    <x v="9"/>
    <n v="1"/>
    <x v="162"/>
  </r>
  <r>
    <x v="41"/>
    <d v="2020-03-02T00:00:00"/>
    <d v="2020-03-02T00:00:00"/>
    <n v="16"/>
    <n v="10"/>
    <n v="12.79"/>
    <n v="447.65"/>
    <n v="1.28"/>
    <n v="44.77"/>
    <s v="Z-US$"/>
    <x v="95"/>
    <x v="9"/>
    <n v="1"/>
    <x v="569"/>
  </r>
  <r>
    <x v="79"/>
    <d v="2020-03-02T00:00:00"/>
    <d v="2020-03-02T00:00:00"/>
    <n v="589"/>
    <n v="1"/>
    <n v="1375.42"/>
    <n v="3437.95"/>
    <n v="3.58"/>
    <n v="8.9499999999999993"/>
    <s v="Z-US$"/>
    <x v="229"/>
    <x v="9"/>
    <n v="1"/>
    <x v="570"/>
  </r>
  <r>
    <x v="38"/>
    <d v="2020-03-02T00:00:00"/>
    <d v="2020-03-02T00:00:00"/>
    <n v="19"/>
    <n v="1"/>
    <n v="466.53"/>
    <n v="966.92"/>
    <n v="38.869999999999997"/>
    <n v="80.58"/>
    <s v="Z-US$"/>
    <x v="56"/>
    <x v="9"/>
    <n v="1"/>
    <x v="435"/>
  </r>
  <r>
    <x v="44"/>
    <d v="2020-03-02T00:00:00"/>
    <d v="2020-03-02T00:00:00"/>
    <n v="10"/>
    <n v="1"/>
    <n v="13.35"/>
    <n v="0"/>
    <n v="2.23"/>
    <n v="0"/>
    <s v="Z-US$"/>
    <x v="47"/>
    <x v="9"/>
    <n v="1"/>
    <x v="86"/>
  </r>
  <r>
    <x v="181"/>
    <d v="2020-03-02T00:00:00"/>
    <d v="2020-03-02T00:00:00"/>
    <n v="2"/>
    <n v="30"/>
    <n v="0.37"/>
    <n v="84.41"/>
    <n v="0.37"/>
    <n v="84.41"/>
    <s v="Z-US$"/>
    <x v="230"/>
    <x v="9"/>
    <n v="1"/>
    <x v="292"/>
  </r>
  <r>
    <x v="83"/>
    <d v="2020-03-03T00:00:00"/>
    <d v="2020-03-03T00:00:00"/>
    <n v="65"/>
    <n v="1"/>
    <n v="35.99"/>
    <n v="96.69"/>
    <n v="0.86"/>
    <n v="2.2999999999999998"/>
    <s v="Z-US$"/>
    <x v="78"/>
    <x v="9"/>
    <n v="1"/>
    <x v="138"/>
  </r>
  <r>
    <x v="10"/>
    <d v="2020-03-03T00:00:00"/>
    <d v="2020-03-03T00:00:00"/>
    <n v="2"/>
    <n v="1"/>
    <n v="22.91"/>
    <n v="35.81"/>
    <n v="22.91"/>
    <n v="35.81"/>
    <s v="Z-US$"/>
    <x v="10"/>
    <x v="9"/>
    <n v="1"/>
    <x v="16"/>
  </r>
  <r>
    <x v="3"/>
    <d v="2020-03-02T00:00:00"/>
    <d v="2020-03-06T00:00:00"/>
    <n v="8"/>
    <n v="200"/>
    <n v="1336.43"/>
    <n v="3197.5"/>
    <n v="267.29000000000002"/>
    <n v="639.5"/>
    <s v="Z-US$"/>
    <x v="150"/>
    <x v="9"/>
    <n v="1"/>
    <x v="571"/>
  </r>
  <r>
    <x v="152"/>
    <d v="2020-03-02T00:00:00"/>
    <d v="2020-03-03T00:00:00"/>
    <n v="5"/>
    <n v="1"/>
    <n v="64.849999999999994"/>
    <n v="136.21"/>
    <n v="21.62"/>
    <n v="45.41"/>
    <s v="Z-US$"/>
    <x v="30"/>
    <x v="9"/>
    <n v="1"/>
    <x v="413"/>
  </r>
  <r>
    <x v="2"/>
    <d v="2020-03-03T00:00:00"/>
    <d v="2020-03-09T00:00:00"/>
    <n v="184"/>
    <n v="1"/>
    <n v="159.61000000000001"/>
    <n v="253.24"/>
    <n v="1.32"/>
    <n v="2.11"/>
    <s v="Z-US$"/>
    <x v="49"/>
    <x v="9"/>
    <n v="1"/>
    <x v="296"/>
  </r>
  <r>
    <x v="2"/>
    <d v="2020-03-03T00:00:00"/>
    <d v="2020-03-09T00:00:00"/>
    <n v="23"/>
    <n v="1"/>
    <n v="19.95"/>
    <n v="40.29"/>
    <n v="1.32"/>
    <n v="2.69"/>
    <s v="Z-US$"/>
    <x v="61"/>
    <x v="9"/>
    <n v="1"/>
    <x v="93"/>
  </r>
  <r>
    <x v="10"/>
    <d v="2020-03-03T00:00:00"/>
    <d v="2020-03-09T00:00:00"/>
    <n v="5"/>
    <n v="1"/>
    <n v="68.72"/>
    <n v="99.76"/>
    <n v="22.91"/>
    <n v="33.25"/>
    <s v="Z-US$"/>
    <x v="30"/>
    <x v="9"/>
    <n v="1"/>
    <x v="395"/>
  </r>
  <r>
    <x v="5"/>
    <d v="2020-03-03T00:00:00"/>
    <d v="2020-03-03T00:00:00"/>
    <n v="1839"/>
    <n v="2"/>
    <n v="3011.59"/>
    <n v="5832.24"/>
    <n v="2.5099999999999998"/>
    <n v="4.8600000000000003"/>
    <s v="Z-US$"/>
    <x v="170"/>
    <x v="9"/>
    <n v="1"/>
    <x v="557"/>
  </r>
  <r>
    <x v="2"/>
    <d v="2020-03-03T00:00:00"/>
    <d v="2020-03-03T00:00:00"/>
    <n v="3830"/>
    <n v="2"/>
    <n v="6650.16"/>
    <n v="12150.5"/>
    <n v="2.65"/>
    <n v="4.8600000000000003"/>
    <s v="Z-US$"/>
    <x v="130"/>
    <x v="9"/>
    <n v="1"/>
    <x v="572"/>
  </r>
  <r>
    <x v="163"/>
    <d v="2020-03-03T00:00:00"/>
    <d v="2020-03-03T00:00:00"/>
    <n v="766"/>
    <n v="3"/>
    <n v="1138.25"/>
    <n v="2398.13"/>
    <n v="2.2599999999999998"/>
    <n v="4.8"/>
    <s v="Z-US$"/>
    <x v="1"/>
    <x v="9"/>
    <n v="1"/>
    <x v="1"/>
  </r>
  <r>
    <x v="16"/>
    <d v="2020-03-03T00:00:00"/>
    <d v="2020-03-09T00:00:00"/>
    <n v="106"/>
    <n v="1"/>
    <n v="59.13"/>
    <n v="158.85"/>
    <n v="0.86"/>
    <n v="2.2999999999999998"/>
    <s v="Z-US$"/>
    <x v="132"/>
    <x v="9"/>
    <n v="1"/>
    <x v="573"/>
  </r>
  <r>
    <x v="10"/>
    <d v="2020-03-03T00:00:00"/>
    <d v="2020-03-09T00:00:00"/>
    <n v="2"/>
    <n v="1"/>
    <n v="22.91"/>
    <n v="35.81"/>
    <n v="22.91"/>
    <n v="35.81"/>
    <s v="Z-US$"/>
    <x v="10"/>
    <x v="9"/>
    <n v="1"/>
    <x v="16"/>
  </r>
  <r>
    <x v="37"/>
    <d v="2020-03-03T00:00:00"/>
    <d v="2020-03-03T00:00:00"/>
    <n v="2"/>
    <n v="1"/>
    <n v="22.64"/>
    <n v="44.13"/>
    <n v="22.64"/>
    <n v="44.13"/>
    <s v="Z-US$"/>
    <x v="10"/>
    <x v="9"/>
    <n v="1"/>
    <x v="69"/>
  </r>
  <r>
    <x v="7"/>
    <d v="2020-03-03T00:00:00"/>
    <d v="2020-03-03T00:00:00"/>
    <n v="3064"/>
    <n v="1"/>
    <n v="1739.44"/>
    <n v="4092.8"/>
    <n v="0.87"/>
    <n v="2.0499999999999998"/>
    <s v="Z-US$"/>
    <x v="0"/>
    <x v="9"/>
    <n v="1"/>
    <x v="0"/>
  </r>
  <r>
    <x v="182"/>
    <d v="2020-03-03T00:00:00"/>
    <d v="2020-03-03T00:00:00"/>
    <n v="10"/>
    <n v="5"/>
    <n v="153.86000000000001"/>
    <n v="296.22000000000003"/>
    <n v="25.64"/>
    <n v="49.37"/>
    <s v="Z-US$"/>
    <x v="4"/>
    <x v="9"/>
    <n v="1"/>
    <x v="574"/>
  </r>
  <r>
    <x v="165"/>
    <d v="2020-03-03T00:00:00"/>
    <d v="2020-03-03T00:00:00"/>
    <n v="17"/>
    <n v="1"/>
    <n v="356.23"/>
    <n v="533.22"/>
    <n v="32.380000000000003"/>
    <n v="48.47"/>
    <s v="Z-US$"/>
    <x v="120"/>
    <x v="9"/>
    <n v="1"/>
    <x v="575"/>
  </r>
  <r>
    <x v="114"/>
    <d v="2020-03-03T00:00:00"/>
    <d v="2020-03-03T00:00:00"/>
    <n v="8"/>
    <n v="1"/>
    <n v="126.38"/>
    <n v="249.41"/>
    <n v="25.27"/>
    <n v="49.88"/>
    <s v="Z-US$"/>
    <x v="100"/>
    <x v="9"/>
    <n v="1"/>
    <x v="576"/>
  </r>
  <r>
    <x v="4"/>
    <d v="2020-03-03T00:00:00"/>
    <d v="2020-03-04T00:00:00"/>
    <n v="920"/>
    <n v="2"/>
    <n v="1565.5"/>
    <n v="3069.6"/>
    <n v="2.61"/>
    <n v="5.12"/>
    <s v="Z-US$"/>
    <x v="8"/>
    <x v="9"/>
    <n v="1"/>
    <x v="577"/>
  </r>
  <r>
    <x v="148"/>
    <d v="2020-03-03T00:00:00"/>
    <d v="2020-03-03T00:00:00"/>
    <n v="16"/>
    <n v="1"/>
    <n v="140.82"/>
    <n v="374.75"/>
    <n v="14.08"/>
    <n v="37.479999999999997"/>
    <s v="Z-US$"/>
    <x v="32"/>
    <x v="9"/>
    <n v="1"/>
    <x v="578"/>
  </r>
  <r>
    <x v="90"/>
    <d v="2020-03-03T00:00:00"/>
    <d v="2020-03-05T00:00:00"/>
    <n v="613"/>
    <n v="1"/>
    <n v="281.38"/>
    <n v="434.86"/>
    <n v="0.7"/>
    <n v="1.0900000000000001"/>
    <s v="Z-US$"/>
    <x v="98"/>
    <x v="9"/>
    <n v="1"/>
    <x v="579"/>
  </r>
  <r>
    <x v="26"/>
    <d v="2020-03-03T00:00:00"/>
    <d v="2020-03-04T00:00:00"/>
    <n v="2"/>
    <n v="1"/>
    <n v="24.97"/>
    <n v="38.369999999999997"/>
    <n v="24.95"/>
    <n v="38.369999999999997"/>
    <s v="Z-US$"/>
    <x v="10"/>
    <x v="9"/>
    <n v="1"/>
    <x v="299"/>
  </r>
  <r>
    <x v="82"/>
    <d v="2020-03-03T00:00:00"/>
    <d v="2020-03-04T00:00:00"/>
    <n v="5"/>
    <n v="200"/>
    <n v="792.72"/>
    <n v="1458.06"/>
    <n v="264.24"/>
    <n v="486.02"/>
    <s v="Z-US$"/>
    <x v="127"/>
    <x v="9"/>
    <n v="1"/>
    <x v="257"/>
  </r>
  <r>
    <x v="10"/>
    <d v="2020-03-04T00:00:00"/>
    <d v="2020-03-04T00:00:00"/>
    <n v="295"/>
    <n v="1"/>
    <n v="4398.12"/>
    <n v="5402.5"/>
    <n v="22.91"/>
    <n v="28.14"/>
    <s v="Z-US$"/>
    <x v="70"/>
    <x v="9"/>
    <n v="1"/>
    <x v="580"/>
  </r>
  <r>
    <x v="85"/>
    <d v="2020-03-04T00:00:00"/>
    <d v="2020-03-04T00:00:00"/>
    <n v="3677"/>
    <n v="1"/>
    <n v="2302.1999999999998"/>
    <n v="3223.08"/>
    <n v="0.96"/>
    <n v="1.34"/>
    <s v="Z-US$"/>
    <x v="112"/>
    <x v="9"/>
    <n v="1"/>
    <x v="220"/>
  </r>
  <r>
    <x v="183"/>
    <d v="2020-03-04T00:00:00"/>
    <d v="2020-03-04T00:00:00"/>
    <n v="690"/>
    <n v="1"/>
    <n v="506.48"/>
    <n v="776.99"/>
    <n v="1.1299999999999999"/>
    <n v="1.73"/>
    <s v="Z-US$"/>
    <x v="113"/>
    <x v="9"/>
    <n v="1"/>
    <x v="210"/>
  </r>
  <r>
    <x v="155"/>
    <d v="2020-03-04T00:00:00"/>
    <d v="2020-03-04T00:00:00"/>
    <n v="1609"/>
    <n v="1"/>
    <n v="1141.51"/>
    <n v="1477.25"/>
    <n v="1.0900000000000001"/>
    <n v="1.41"/>
    <s v="Z-US$"/>
    <x v="198"/>
    <x v="9"/>
    <n v="1"/>
    <x v="480"/>
  </r>
  <r>
    <x v="82"/>
    <d v="2020-03-04T00:00:00"/>
    <d v="2020-03-04T00:00:00"/>
    <n v="154"/>
    <n v="2"/>
    <n v="264.24"/>
    <n v="486.02"/>
    <n v="2.64"/>
    <n v="4.8600000000000003"/>
    <s v="Z-US$"/>
    <x v="25"/>
    <x v="9"/>
    <n v="1"/>
    <x v="165"/>
  </r>
  <r>
    <x v="184"/>
    <d v="2020-03-04T00:00:00"/>
    <d v="2020-03-04T00:00:00"/>
    <n v="10"/>
    <n v="1"/>
    <n v="2.23"/>
    <n v="16.88"/>
    <n v="0.37"/>
    <n v="2.81"/>
    <s v="Z-US$"/>
    <x v="47"/>
    <x v="9"/>
    <n v="1"/>
    <x v="581"/>
  </r>
  <r>
    <x v="23"/>
    <d v="2020-03-04T00:00:00"/>
    <d v="2020-03-04T00:00:00"/>
    <n v="8"/>
    <n v="100"/>
    <n v="428.47"/>
    <n v="1119.1300000000001"/>
    <n v="85.69"/>
    <n v="223.83"/>
    <s v="Z-US$"/>
    <x v="45"/>
    <x v="9"/>
    <n v="1"/>
    <x v="582"/>
  </r>
  <r>
    <x v="10"/>
    <d v="2020-03-04T00:00:00"/>
    <d v="2020-03-04T00:00:00"/>
    <n v="74"/>
    <n v="1"/>
    <n v="1099.53"/>
    <n v="1473.41"/>
    <n v="22.91"/>
    <n v="30.7"/>
    <s v="Z-US$"/>
    <x v="44"/>
    <x v="9"/>
    <n v="1"/>
    <x v="583"/>
  </r>
  <r>
    <x v="95"/>
    <d v="2020-03-04T00:00:00"/>
    <d v="2020-03-18T00:00:00"/>
    <n v="19"/>
    <n v="1"/>
    <n v="268.27999999999997"/>
    <n v="492.67"/>
    <n v="22.36"/>
    <n v="41.06"/>
    <s v="Z-US$"/>
    <x v="56"/>
    <x v="9"/>
    <n v="1"/>
    <x v="567"/>
  </r>
  <r>
    <x v="55"/>
    <d v="2020-03-04T00:00:00"/>
    <d v="2020-03-04T00:00:00"/>
    <n v="5"/>
    <n v="1"/>
    <n v="69.41"/>
    <n v="164.99"/>
    <n v="23.14"/>
    <n v="55"/>
    <s v="Z-US$"/>
    <x v="30"/>
    <x v="9"/>
    <n v="1"/>
    <x v="568"/>
  </r>
  <r>
    <x v="31"/>
    <d v="2020-03-04T00:00:00"/>
    <d v="2020-03-18T00:00:00"/>
    <n v="7"/>
    <n v="1"/>
    <n v="166.22"/>
    <n v="292.64"/>
    <n v="41.56"/>
    <n v="73.16"/>
    <s v="Z-US$"/>
    <x v="48"/>
    <x v="9"/>
    <n v="1"/>
    <x v="584"/>
  </r>
  <r>
    <x v="23"/>
    <d v="2020-03-04T00:00:00"/>
    <d v="2020-03-04T00:00:00"/>
    <n v="613"/>
    <n v="1"/>
    <n v="342.77"/>
    <n v="818.56"/>
    <n v="0.86"/>
    <n v="2.0499999999999998"/>
    <s v="Z-US$"/>
    <x v="98"/>
    <x v="9"/>
    <n v="1"/>
    <x v="52"/>
  </r>
  <r>
    <x v="10"/>
    <d v="2020-03-04T00:00:00"/>
    <d v="2020-03-04T00:00:00"/>
    <n v="19"/>
    <n v="1"/>
    <n v="274.88"/>
    <n v="368.35"/>
    <n v="22.91"/>
    <n v="30.7"/>
    <s v="Z-US$"/>
    <x v="56"/>
    <x v="9"/>
    <n v="1"/>
    <x v="585"/>
  </r>
  <r>
    <x v="181"/>
    <d v="2020-03-04T00:00:00"/>
    <d v="2020-03-04T00:00:00"/>
    <n v="5"/>
    <n v="30"/>
    <n v="33.380000000000003"/>
    <n v="253.24"/>
    <n v="11.13"/>
    <n v="84.41"/>
    <s v="Z-US$"/>
    <x v="66"/>
    <x v="9"/>
    <n v="1"/>
    <x v="296"/>
  </r>
  <r>
    <x v="23"/>
    <d v="2020-03-04T00:00:00"/>
    <d v="2020-03-04T00:00:00"/>
    <n v="307"/>
    <n v="1"/>
    <n v="171.39"/>
    <n v="409.28"/>
    <n v="0.86"/>
    <n v="2.0499999999999998"/>
    <s v="Z-US$"/>
    <x v="11"/>
    <x v="9"/>
    <n v="1"/>
    <x v="188"/>
  </r>
  <r>
    <x v="10"/>
    <d v="2020-03-04T00:00:00"/>
    <d v="2020-03-04T00:00:00"/>
    <n v="10"/>
    <n v="1"/>
    <n v="137.44"/>
    <n v="184.18"/>
    <n v="22.91"/>
    <n v="30.7"/>
    <s v="Z-US$"/>
    <x v="47"/>
    <x v="9"/>
    <n v="1"/>
    <x v="346"/>
  </r>
  <r>
    <x v="16"/>
    <d v="2020-03-04T00:00:00"/>
    <d v="2020-03-09T00:00:00"/>
    <n v="138"/>
    <n v="1"/>
    <n v="77.12"/>
    <n v="207.2"/>
    <n v="0.86"/>
    <n v="2.2999999999999998"/>
    <s v="Z-US$"/>
    <x v="86"/>
    <x v="9"/>
    <n v="1"/>
    <x v="290"/>
  </r>
  <r>
    <x v="10"/>
    <d v="2020-03-04T00:00:00"/>
    <d v="2020-03-09T00:00:00"/>
    <n v="4"/>
    <n v="1"/>
    <n v="45.81"/>
    <n v="71.62"/>
    <n v="22.91"/>
    <n v="35.81"/>
    <s v="Z-US$"/>
    <x v="16"/>
    <x v="9"/>
    <n v="1"/>
    <x v="29"/>
  </r>
  <r>
    <x v="16"/>
    <d v="2020-03-04T00:00:00"/>
    <d v="2020-03-09T00:00:00"/>
    <n v="48"/>
    <n v="1"/>
    <n v="26.57"/>
    <n v="71.37"/>
    <n v="0.86"/>
    <n v="2.2999999999999998"/>
    <s v="Z-US$"/>
    <x v="224"/>
    <x v="9"/>
    <n v="1"/>
    <x v="554"/>
  </r>
  <r>
    <x v="10"/>
    <d v="2020-03-04T00:00:00"/>
    <d v="2020-03-09T00:00:00"/>
    <n v="2"/>
    <n v="1"/>
    <n v="22.91"/>
    <n v="35.81"/>
    <n v="22.91"/>
    <n v="35.81"/>
    <s v="Z-US$"/>
    <x v="10"/>
    <x v="9"/>
    <n v="1"/>
    <x v="16"/>
  </r>
  <r>
    <x v="16"/>
    <d v="2020-03-04T00:00:00"/>
    <d v="2020-03-10T00:00:00"/>
    <n v="83"/>
    <n v="1"/>
    <n v="46.27"/>
    <n v="124.32"/>
    <n v="0.86"/>
    <n v="2.2999999999999998"/>
    <s v="Z-US$"/>
    <x v="155"/>
    <x v="9"/>
    <n v="1"/>
    <x v="491"/>
  </r>
  <r>
    <x v="10"/>
    <d v="2020-03-04T00:00:00"/>
    <d v="2020-03-10T00:00:00"/>
    <n v="2"/>
    <n v="1"/>
    <n v="22.91"/>
    <n v="35.81"/>
    <n v="22.91"/>
    <n v="35.81"/>
    <s v="Z-US$"/>
    <x v="10"/>
    <x v="9"/>
    <n v="1"/>
    <x v="16"/>
  </r>
  <r>
    <x v="55"/>
    <d v="2020-03-05T00:00:00"/>
    <d v="2020-03-05T00:00:00"/>
    <n v="31"/>
    <n v="1"/>
    <n v="462.74"/>
    <n v="817.28"/>
    <n v="23.14"/>
    <n v="40.86"/>
    <s v="Z-US$"/>
    <x v="7"/>
    <x v="9"/>
    <n v="1"/>
    <x v="258"/>
  </r>
  <r>
    <x v="72"/>
    <d v="2020-03-05T00:00:00"/>
    <d v="2020-03-05T00:00:00"/>
    <n v="4"/>
    <n v="200"/>
    <n v="445.35"/>
    <n v="665.08"/>
    <n v="222.67"/>
    <n v="332.54"/>
    <s v="Z-US$"/>
    <x v="45"/>
    <x v="9"/>
    <n v="1"/>
    <x v="536"/>
  </r>
  <r>
    <x v="2"/>
    <d v="2020-03-05T00:00:00"/>
    <d v="2020-03-11T00:00:00"/>
    <n v="4"/>
    <n v="200"/>
    <n v="532.01"/>
    <n v="972.04"/>
    <n v="266.01"/>
    <n v="486.02"/>
    <s v="Z-US$"/>
    <x v="45"/>
    <x v="9"/>
    <n v="1"/>
    <x v="9"/>
  </r>
  <r>
    <x v="84"/>
    <d v="2020-03-05T00:00:00"/>
    <d v="2020-03-05T00:00:00"/>
    <n v="4596"/>
    <n v="1"/>
    <n v="2570.79"/>
    <n v="6331.05"/>
    <n v="0.86"/>
    <n v="2.11"/>
    <s v="Z-US$"/>
    <x v="57"/>
    <x v="9"/>
    <n v="1"/>
    <x v="586"/>
  </r>
  <r>
    <x v="2"/>
    <d v="2020-03-05T00:00:00"/>
    <d v="2020-03-05T00:00:00"/>
    <n v="184"/>
    <n v="40"/>
    <n v="6384.15"/>
    <n v="11664.48"/>
    <n v="53.19"/>
    <n v="97.2"/>
    <s v="Z-US$"/>
    <x v="231"/>
    <x v="9"/>
    <n v="1"/>
    <x v="587"/>
  </r>
  <r>
    <x v="38"/>
    <d v="2020-03-05T00:00:00"/>
    <d v="2020-03-05T00:00:00"/>
    <n v="2"/>
    <n v="1"/>
    <n v="42.3"/>
    <n v="76.739999999999995"/>
    <n v="42.3"/>
    <n v="76.739999999999995"/>
    <s v="Z-US$"/>
    <x v="10"/>
    <x v="9"/>
    <n v="1"/>
    <x v="255"/>
  </r>
  <r>
    <x v="185"/>
    <d v="2020-03-05T00:00:00"/>
    <d v="2020-03-05T00:00:00"/>
    <n v="4"/>
    <n v="5"/>
    <n v="0"/>
    <n v="98.59"/>
    <n v="0"/>
    <n v="49.29"/>
    <s v="Z-US$"/>
    <x v="104"/>
    <x v="9"/>
    <n v="1"/>
    <x v="588"/>
  </r>
  <r>
    <x v="38"/>
    <d v="2020-03-05T00:00:00"/>
    <d v="2020-03-05T00:00:00"/>
    <n v="2"/>
    <n v="1"/>
    <n v="42.3"/>
    <n v="76.739999999999995"/>
    <n v="42.3"/>
    <n v="76.739999999999995"/>
    <s v="Z-US$"/>
    <x v="10"/>
    <x v="9"/>
    <n v="1"/>
    <x v="255"/>
  </r>
  <r>
    <x v="186"/>
    <d v="2020-03-05T00:00:00"/>
    <d v="2020-03-05T00:00:00"/>
    <n v="2452"/>
    <n v="1"/>
    <n v="437.93"/>
    <n v="859.49"/>
    <n v="0.27"/>
    <n v="0.54"/>
    <s v="Z-US$"/>
    <x v="129"/>
    <x v="9"/>
    <n v="1"/>
    <x v="80"/>
  </r>
  <r>
    <x v="55"/>
    <d v="2020-03-05T00:00:00"/>
    <d v="2020-03-05T00:00:00"/>
    <n v="10"/>
    <n v="1"/>
    <n v="138.82"/>
    <n v="394.37"/>
    <n v="23.14"/>
    <n v="65.73"/>
    <s v="Z-US$"/>
    <x v="47"/>
    <x v="9"/>
    <n v="1"/>
    <x v="589"/>
  </r>
  <r>
    <x v="38"/>
    <d v="2020-03-05T00:00:00"/>
    <d v="2020-03-06T00:00:00"/>
    <n v="2"/>
    <n v="1"/>
    <n v="42.3"/>
    <n v="76.739999999999995"/>
    <n v="42.3"/>
    <n v="76.739999999999995"/>
    <s v="Z-US$"/>
    <x v="10"/>
    <x v="9"/>
    <n v="1"/>
    <x v="255"/>
  </r>
  <r>
    <x v="16"/>
    <d v="2020-03-05T00:00:00"/>
    <d v="2020-03-09T00:00:00"/>
    <n v="177"/>
    <n v="1"/>
    <n v="98.55"/>
    <n v="264.75"/>
    <n v="0.86"/>
    <n v="2.2999999999999998"/>
    <s v="Z-US$"/>
    <x v="232"/>
    <x v="9"/>
    <n v="1"/>
    <x v="590"/>
  </r>
  <r>
    <x v="10"/>
    <d v="2020-03-05T00:00:00"/>
    <d v="2020-03-09T00:00:00"/>
    <n v="2"/>
    <n v="1"/>
    <n v="23.28"/>
    <n v="35.81"/>
    <n v="23.28"/>
    <n v="35.81"/>
    <s v="Z-US$"/>
    <x v="10"/>
    <x v="9"/>
    <n v="1"/>
    <x v="16"/>
  </r>
  <r>
    <x v="107"/>
    <d v="2020-03-06T00:00:00"/>
    <d v="2020-04-02T00:00:00"/>
    <n v="368"/>
    <n v="1"/>
    <n v="1108.19"/>
    <n v="2455.6799999999998"/>
    <n v="4.62"/>
    <n v="10.23"/>
    <s v="Z-US$"/>
    <x v="26"/>
    <x v="9"/>
    <n v="1"/>
    <x v="294"/>
  </r>
  <r>
    <x v="16"/>
    <d v="2020-03-06T00:00:00"/>
    <d v="2020-03-10T00:00:00"/>
    <n v="766"/>
    <n v="1"/>
    <n v="428.47"/>
    <n v="895.3"/>
    <n v="0.86"/>
    <n v="1.79"/>
    <s v="Z-US$"/>
    <x v="3"/>
    <x v="9"/>
    <n v="1"/>
    <x v="6"/>
  </r>
  <r>
    <x v="29"/>
    <d v="2020-03-06T00:00:00"/>
    <d v="2020-03-09T00:00:00"/>
    <n v="2"/>
    <n v="1"/>
    <n v="60.01"/>
    <n v="86.97"/>
    <n v="60.01"/>
    <n v="86.97"/>
    <s v="Z-US$"/>
    <x v="10"/>
    <x v="9"/>
    <n v="1"/>
    <x v="470"/>
  </r>
  <r>
    <x v="38"/>
    <d v="2020-03-06T00:00:00"/>
    <d v="2020-03-09T00:00:00"/>
    <n v="8"/>
    <n v="1"/>
    <n v="211.48"/>
    <n v="383.7"/>
    <n v="42.3"/>
    <n v="76.739999999999995"/>
    <s v="Z-US$"/>
    <x v="100"/>
    <x v="9"/>
    <n v="1"/>
    <x v="200"/>
  </r>
  <r>
    <x v="23"/>
    <d v="2020-03-06T00:00:00"/>
    <d v="2020-03-10T00:00:00"/>
    <n v="46"/>
    <n v="100"/>
    <n v="2570.79"/>
    <n v="6714.75"/>
    <n v="85.69"/>
    <n v="223.83"/>
    <s v="Z-US$"/>
    <x v="233"/>
    <x v="9"/>
    <n v="1"/>
    <x v="591"/>
  </r>
  <r>
    <x v="127"/>
    <d v="2020-03-06T00:00:00"/>
    <d v="2020-03-10T00:00:00"/>
    <n v="62"/>
    <n v="100"/>
    <n v="4655.5600000000004"/>
    <n v="7674"/>
    <n v="116.39"/>
    <n v="191.85"/>
    <s v="Z-US$"/>
    <x v="234"/>
    <x v="9"/>
    <n v="1"/>
    <x v="563"/>
  </r>
  <r>
    <x v="11"/>
    <d v="2020-03-09T00:00:00"/>
    <d v="2020-03-09T00:00:00"/>
    <n v="40"/>
    <n v="1"/>
    <n v="379.1"/>
    <n v="631.83000000000004"/>
    <n v="14.58"/>
    <n v="24.3"/>
    <s v="Z-US$"/>
    <x v="182"/>
    <x v="10"/>
    <n v="1"/>
    <x v="592"/>
  </r>
  <r>
    <x v="16"/>
    <d v="2020-03-09T00:00:00"/>
    <d v="2020-03-09T00:00:00"/>
    <n v="5"/>
    <n v="500"/>
    <n v="1285.4000000000001"/>
    <n v="2877.75"/>
    <n v="428.47"/>
    <n v="959.25"/>
    <s v="Z-US$"/>
    <x v="235"/>
    <x v="10"/>
    <n v="1"/>
    <x v="159"/>
  </r>
  <r>
    <x v="10"/>
    <d v="2020-03-05T00:00:00"/>
    <d v="2020-03-10T00:00:00"/>
    <n v="4"/>
    <n v="1"/>
    <n v="46.56"/>
    <n v="71.62"/>
    <n v="23.28"/>
    <n v="35.81"/>
    <s v="Z-US$"/>
    <x v="16"/>
    <x v="9"/>
    <n v="1"/>
    <x v="29"/>
  </r>
  <r>
    <x v="16"/>
    <d v="2020-03-05T00:00:00"/>
    <d v="2020-03-10T00:00:00"/>
    <n v="146"/>
    <n v="1"/>
    <n v="81.41"/>
    <n v="218.71"/>
    <n v="0.86"/>
    <n v="2.2999999999999998"/>
    <s v="Z-US$"/>
    <x v="236"/>
    <x v="9"/>
    <n v="1"/>
    <x v="284"/>
  </r>
  <r>
    <x v="2"/>
    <d v="2020-03-05T00:00:00"/>
    <d v="2020-03-12T00:00:00"/>
    <n v="62"/>
    <n v="1"/>
    <n v="53.21"/>
    <n v="84.41"/>
    <n v="1.32"/>
    <n v="2.11"/>
    <s v="Z-US$"/>
    <x v="6"/>
    <x v="9"/>
    <n v="1"/>
    <x v="292"/>
  </r>
  <r>
    <x v="47"/>
    <d v="2020-03-05T00:00:00"/>
    <d v="2020-03-12T00:00:00"/>
    <n v="17"/>
    <n v="1"/>
    <n v="11.69"/>
    <n v="18.989999999999998"/>
    <n v="1.06"/>
    <n v="1.73"/>
    <s v="Z-US$"/>
    <x v="120"/>
    <x v="9"/>
    <n v="1"/>
    <x v="593"/>
  </r>
  <r>
    <x v="10"/>
    <d v="2020-03-05T00:00:00"/>
    <d v="2020-03-12T00:00:00"/>
    <n v="2"/>
    <n v="1"/>
    <n v="23.28"/>
    <n v="33.25"/>
    <n v="23.28"/>
    <n v="33.25"/>
    <s v="Z-US$"/>
    <x v="10"/>
    <x v="9"/>
    <n v="1"/>
    <x v="95"/>
  </r>
  <r>
    <x v="2"/>
    <d v="2020-03-09T00:00:00"/>
    <d v="2020-03-11T00:00:00"/>
    <n v="14"/>
    <n v="2"/>
    <n v="23.94"/>
    <n v="48.35"/>
    <n v="2.65"/>
    <n v="5.37"/>
    <s v="Z-US$"/>
    <x v="178"/>
    <x v="10"/>
    <n v="1"/>
    <x v="397"/>
  </r>
  <r>
    <x v="23"/>
    <d v="2020-03-06T00:00:00"/>
    <d v="2020-03-12T00:00:00"/>
    <n v="30"/>
    <n v="1"/>
    <n v="16.28"/>
    <n v="58.32"/>
    <n v="0.86"/>
    <n v="3.07"/>
    <s v="Z-US$"/>
    <x v="114"/>
    <x v="9"/>
    <n v="1"/>
    <x v="436"/>
  </r>
  <r>
    <x v="10"/>
    <d v="2020-03-06T00:00:00"/>
    <d v="2020-03-12T00:00:00"/>
    <n v="2"/>
    <n v="1"/>
    <n v="23.28"/>
    <n v="35.81"/>
    <n v="23.28"/>
    <n v="35.81"/>
    <s v="Z-US$"/>
    <x v="10"/>
    <x v="9"/>
    <n v="1"/>
    <x v="16"/>
  </r>
  <r>
    <x v="16"/>
    <d v="2020-03-06T00:00:00"/>
    <d v="2020-03-11T00:00:00"/>
    <n v="7"/>
    <n v="1"/>
    <n v="3.43"/>
    <n v="9.2100000000000009"/>
    <n v="0.86"/>
    <n v="2.2999999999999998"/>
    <s v="Z-US$"/>
    <x v="48"/>
    <x v="9"/>
    <n v="1"/>
    <x v="594"/>
  </r>
  <r>
    <x v="47"/>
    <d v="2020-03-06T00:00:00"/>
    <d v="2020-03-11T00:00:00"/>
    <n v="46"/>
    <n v="1"/>
    <n v="31.9"/>
    <n v="51.8"/>
    <n v="1.06"/>
    <n v="1.73"/>
    <s v="Z-US$"/>
    <x v="74"/>
    <x v="9"/>
    <n v="1"/>
    <x v="595"/>
  </r>
  <r>
    <x v="10"/>
    <d v="2020-03-06T00:00:00"/>
    <d v="2020-03-11T00:00:00"/>
    <n v="2"/>
    <n v="1"/>
    <n v="23.28"/>
    <n v="35.81"/>
    <n v="23.28"/>
    <n v="35.81"/>
    <s v="Z-US$"/>
    <x v="10"/>
    <x v="9"/>
    <n v="1"/>
    <x v="16"/>
  </r>
  <r>
    <x v="62"/>
    <d v="2020-03-09T00:00:00"/>
    <d v="2020-03-23T00:00:00"/>
    <n v="62"/>
    <n v="1"/>
    <n v="510.07"/>
    <n v="941.34"/>
    <n v="12.75"/>
    <n v="23.53"/>
    <s v="Z-US$"/>
    <x v="6"/>
    <x v="10"/>
    <n v="1"/>
    <x v="596"/>
  </r>
  <r>
    <x v="64"/>
    <d v="2020-03-09T00:00:00"/>
    <d v="2020-03-23T00:00:00"/>
    <n v="31"/>
    <n v="1"/>
    <n v="492.16"/>
    <n v="833.91"/>
    <n v="24.61"/>
    <n v="41.7"/>
    <s v="Z-US$"/>
    <x v="7"/>
    <x v="10"/>
    <n v="1"/>
    <x v="170"/>
  </r>
  <r>
    <x v="52"/>
    <d v="2020-03-09T00:00:00"/>
    <d v="2020-03-23T00:00:00"/>
    <n v="16"/>
    <n v="1"/>
    <n v="271.52999999999997"/>
    <n v="469.39"/>
    <n v="27.15"/>
    <n v="46.94"/>
    <s v="Z-US$"/>
    <x v="32"/>
    <x v="10"/>
    <n v="1"/>
    <x v="149"/>
  </r>
  <r>
    <x v="15"/>
    <d v="2020-03-09T00:00:00"/>
    <d v="2020-03-23T00:00:00"/>
    <n v="16"/>
    <n v="1"/>
    <n v="319.62"/>
    <n v="544.85"/>
    <n v="31.96"/>
    <n v="54.49"/>
    <s v="Z-US$"/>
    <x v="32"/>
    <x v="10"/>
    <n v="1"/>
    <x v="487"/>
  </r>
  <r>
    <x v="35"/>
    <d v="2020-03-09T00:00:00"/>
    <d v="2020-03-23T00:00:00"/>
    <n v="46"/>
    <n v="1"/>
    <n v="1102.75"/>
    <n v="1876.29"/>
    <n v="36.76"/>
    <n v="62.54"/>
    <s v="Z-US$"/>
    <x v="74"/>
    <x v="10"/>
    <n v="1"/>
    <x v="153"/>
  </r>
  <r>
    <x v="13"/>
    <d v="2020-03-09T00:00:00"/>
    <d v="2020-03-23T00:00:00"/>
    <n v="31"/>
    <n v="1"/>
    <n v="344.82"/>
    <n v="657.41"/>
    <n v="17.239999999999998"/>
    <n v="32.869999999999997"/>
    <s v="Z-US$"/>
    <x v="7"/>
    <x v="10"/>
    <n v="1"/>
    <x v="11"/>
  </r>
  <r>
    <x v="14"/>
    <d v="2020-03-09T00:00:00"/>
    <d v="2020-03-23T00:00:00"/>
    <n v="62"/>
    <n v="1"/>
    <n v="988.41"/>
    <n v="1918.5"/>
    <n v="24.71"/>
    <n v="47.96"/>
    <s v="Z-US$"/>
    <x v="6"/>
    <x v="10"/>
    <n v="1"/>
    <x v="63"/>
  </r>
  <r>
    <x v="13"/>
    <d v="2020-03-09T00:00:00"/>
    <d v="2020-03-23T00:00:00"/>
    <n v="31"/>
    <n v="1"/>
    <n v="698.59"/>
    <n v="1133.19"/>
    <n v="34.93"/>
    <n v="56.66"/>
    <s v="Z-US$"/>
    <x v="7"/>
    <x v="10"/>
    <n v="1"/>
    <x v="597"/>
  </r>
  <r>
    <x v="100"/>
    <d v="2020-03-09T00:00:00"/>
    <d v="2020-03-23T00:00:00"/>
    <n v="16"/>
    <n v="1"/>
    <n v="341.62"/>
    <n v="635.66"/>
    <n v="34.159999999999997"/>
    <n v="63.57"/>
    <s v="Z-US$"/>
    <x v="32"/>
    <x v="10"/>
    <n v="1"/>
    <x v="244"/>
  </r>
  <r>
    <x v="34"/>
    <d v="2020-03-09T00:00:00"/>
    <d v="2020-03-23T00:00:00"/>
    <n v="16"/>
    <n v="1"/>
    <n v="415.55"/>
    <n v="694.5"/>
    <n v="41.56"/>
    <n v="69.45"/>
    <s v="Z-US$"/>
    <x v="32"/>
    <x v="10"/>
    <n v="1"/>
    <x v="598"/>
  </r>
  <r>
    <x v="16"/>
    <d v="2020-03-09T00:00:00"/>
    <d v="2020-03-10T00:00:00"/>
    <n v="766"/>
    <n v="1"/>
    <n v="428.47"/>
    <n v="895.3"/>
    <n v="0.86"/>
    <n v="1.79"/>
    <s v="Z-US$"/>
    <x v="3"/>
    <x v="10"/>
    <n v="1"/>
    <x v="6"/>
  </r>
  <r>
    <x v="6"/>
    <d v="2020-03-09T00:00:00"/>
    <d v="2020-03-09T00:00:00"/>
    <n v="4"/>
    <n v="40"/>
    <n v="101.37"/>
    <n v="152.46"/>
    <n v="50.69"/>
    <n v="76.23"/>
    <s v="Z-US$"/>
    <x v="95"/>
    <x v="10"/>
    <n v="1"/>
    <x v="361"/>
  </r>
  <r>
    <x v="5"/>
    <d v="2020-03-09T00:00:00"/>
    <d v="2020-03-09T00:00:00"/>
    <n v="5"/>
    <n v="200"/>
    <n v="752.9"/>
    <n v="1458.06"/>
    <n v="250.97"/>
    <n v="486.02"/>
    <s v="Z-US$"/>
    <x v="127"/>
    <x v="10"/>
    <n v="1"/>
    <x v="257"/>
  </r>
  <r>
    <x v="16"/>
    <d v="2020-03-09T00:00:00"/>
    <d v="2020-03-09T00:00:00"/>
    <n v="2"/>
    <n v="500"/>
    <n v="428.47"/>
    <n v="959.25"/>
    <n v="428.47"/>
    <n v="959.25"/>
    <s v="Z-US$"/>
    <x v="127"/>
    <x v="10"/>
    <n v="1"/>
    <x v="12"/>
  </r>
  <r>
    <x v="7"/>
    <d v="2020-03-09T00:00:00"/>
    <d v="2020-03-09T00:00:00"/>
    <n v="13"/>
    <n v="100"/>
    <n v="695.78"/>
    <n v="1790.6"/>
    <n v="86.97"/>
    <n v="223.83"/>
    <s v="Z-US$"/>
    <x v="237"/>
    <x v="10"/>
    <n v="1"/>
    <x v="164"/>
  </r>
  <r>
    <x v="6"/>
    <d v="2020-03-09T00:00:00"/>
    <d v="2020-03-09T00:00:00"/>
    <n v="4"/>
    <n v="200"/>
    <n v="506.89"/>
    <n v="762.28"/>
    <n v="253.45"/>
    <n v="381.14"/>
    <s v="Z-US$"/>
    <x v="45"/>
    <x v="10"/>
    <n v="1"/>
    <x v="273"/>
  </r>
  <r>
    <x v="114"/>
    <d v="2020-03-09T00:00:00"/>
    <d v="2020-03-09T00:00:00"/>
    <n v="39"/>
    <n v="1"/>
    <n v="631.91999999999996"/>
    <n v="1247.03"/>
    <n v="25.27"/>
    <n v="49.88"/>
    <s v="Z-US$"/>
    <x v="154"/>
    <x v="10"/>
    <n v="1"/>
    <x v="599"/>
  </r>
  <r>
    <x v="10"/>
    <d v="2020-03-10T00:00:00"/>
    <d v="2020-03-10T00:00:00"/>
    <n v="184"/>
    <n v="1"/>
    <n v="2793.34"/>
    <n v="3376.56"/>
    <n v="23.28"/>
    <n v="28.14"/>
    <s v="Z-US$"/>
    <x v="49"/>
    <x v="10"/>
    <n v="1"/>
    <x v="209"/>
  </r>
  <r>
    <x v="84"/>
    <d v="2020-03-10T00:00:00"/>
    <d v="2020-03-10T00:00:00"/>
    <n v="9192"/>
    <n v="1"/>
    <n v="5141.58"/>
    <n v="12662.1"/>
    <n v="0.86"/>
    <n v="2.11"/>
    <s v="Z-US$"/>
    <x v="20"/>
    <x v="10"/>
    <n v="1"/>
    <x v="250"/>
  </r>
  <r>
    <x v="10"/>
    <d v="2020-03-10T00:00:00"/>
    <d v="2020-03-10T00:00:00"/>
    <n v="295"/>
    <n v="1"/>
    <n v="4469.34"/>
    <n v="6384.77"/>
    <n v="23.28"/>
    <n v="33.25"/>
    <s v="Z-US$"/>
    <x v="70"/>
    <x v="10"/>
    <n v="1"/>
    <x v="600"/>
  </r>
  <r>
    <x v="29"/>
    <d v="2020-03-10T00:00:00"/>
    <d v="2020-03-10T00:00:00"/>
    <n v="111"/>
    <n v="1"/>
    <n v="4320.7700000000004"/>
    <n v="7182.86"/>
    <n v="60.01"/>
    <n v="99.76"/>
    <s v="Z-US$"/>
    <x v="92"/>
    <x v="10"/>
    <n v="1"/>
    <x v="601"/>
  </r>
  <r>
    <x v="16"/>
    <d v="2020-03-10T00:00:00"/>
    <d v="2020-03-10T00:00:00"/>
    <n v="691"/>
    <n v="1"/>
    <n v="386.48"/>
    <n v="1038.29"/>
    <n v="0.86"/>
    <n v="2.2999999999999998"/>
    <s v="Z-US$"/>
    <x v="238"/>
    <x v="10"/>
    <n v="1"/>
    <x v="602"/>
  </r>
  <r>
    <x v="23"/>
    <d v="2020-03-10T00:00:00"/>
    <d v="2020-03-10T00:00:00"/>
    <n v="984"/>
    <n v="1"/>
    <n v="550.15"/>
    <n v="1970.68"/>
    <n v="0.86"/>
    <n v="3.07"/>
    <s v="Z-US$"/>
    <x v="239"/>
    <x v="10"/>
    <n v="1"/>
    <x v="603"/>
  </r>
  <r>
    <x v="26"/>
    <d v="2020-03-10T00:00:00"/>
    <d v="2020-03-10T00:00:00"/>
    <n v="48"/>
    <n v="1"/>
    <n v="0"/>
    <n v="0"/>
    <n v="0"/>
    <n v="0"/>
    <s v="Z-US$"/>
    <x v="224"/>
    <x v="10"/>
    <n v="1"/>
    <x v="86"/>
  </r>
  <r>
    <x v="7"/>
    <d v="2020-03-10T00:00:00"/>
    <d v="2020-03-11T00:00:00"/>
    <n v="1532"/>
    <n v="1"/>
    <n v="869.72"/>
    <n v="2110.35"/>
    <n v="0.87"/>
    <n v="2.11"/>
    <s v="Z-US$"/>
    <x v="2"/>
    <x v="10"/>
    <n v="1"/>
    <x v="241"/>
  </r>
  <r>
    <x v="16"/>
    <d v="2020-03-10T00:00:00"/>
    <d v="2020-03-10T00:00:00"/>
    <n v="74"/>
    <n v="1"/>
    <n v="41.13"/>
    <n v="110.51"/>
    <n v="0.86"/>
    <n v="2.2999999999999998"/>
    <s v="Z-US$"/>
    <x v="44"/>
    <x v="10"/>
    <n v="1"/>
    <x v="68"/>
  </r>
  <r>
    <x v="85"/>
    <d v="2020-03-10T00:00:00"/>
    <d v="2020-03-10T00:00:00"/>
    <n v="659"/>
    <n v="1"/>
    <n v="362.98"/>
    <n v="632.47"/>
    <n v="0.84"/>
    <n v="1.47"/>
    <s v="Z-US$"/>
    <x v="240"/>
    <x v="10"/>
    <n v="1"/>
    <x v="604"/>
  </r>
  <r>
    <x v="10"/>
    <d v="2020-03-10T00:00:00"/>
    <d v="2020-03-10T00:00:00"/>
    <n v="7"/>
    <n v="1"/>
    <n v="93.11"/>
    <n v="143.25"/>
    <n v="23.28"/>
    <n v="35.81"/>
    <s v="Z-US$"/>
    <x v="48"/>
    <x v="10"/>
    <n v="1"/>
    <x v="98"/>
  </r>
  <r>
    <x v="29"/>
    <d v="2020-03-10T00:00:00"/>
    <d v="2020-03-10T00:00:00"/>
    <n v="4"/>
    <n v="1"/>
    <n v="120.02"/>
    <n v="173.94"/>
    <n v="60.01"/>
    <n v="86.97"/>
    <s v="Z-US$"/>
    <x v="16"/>
    <x v="10"/>
    <n v="1"/>
    <x v="101"/>
  </r>
  <r>
    <x v="58"/>
    <d v="2020-03-10T00:00:00"/>
    <d v="2020-03-24T00:00:00"/>
    <n v="46"/>
    <n v="1"/>
    <n v="1390.91"/>
    <n v="2417.31"/>
    <n v="46.36"/>
    <n v="80.58"/>
    <s v="Z-US$"/>
    <x v="74"/>
    <x v="10"/>
    <n v="1"/>
    <x v="501"/>
  </r>
  <r>
    <x v="2"/>
    <d v="2020-03-10T00:00:00"/>
    <d v="2020-03-23T00:00:00"/>
    <n v="4596"/>
    <n v="2"/>
    <n v="7729.25"/>
    <n v="14580.6"/>
    <n v="2.57"/>
    <n v="4.8600000000000003"/>
    <s v="Z-US$"/>
    <x v="20"/>
    <x v="10"/>
    <n v="1"/>
    <x v="41"/>
  </r>
  <r>
    <x v="187"/>
    <d v="2020-03-10T00:00:00"/>
    <d v="2020-03-10T00:00:00"/>
    <n v="2"/>
    <n v="5"/>
    <n v="0"/>
    <n v="29.16"/>
    <n v="0"/>
    <n v="29.16"/>
    <s v="Z-US$"/>
    <x v="47"/>
    <x v="10"/>
    <n v="1"/>
    <x v="605"/>
  </r>
  <r>
    <x v="188"/>
    <d v="2020-03-10T00:00:00"/>
    <d v="2020-03-11T00:00:00"/>
    <n v="385"/>
    <n v="1"/>
    <n v="215.09"/>
    <n v="770.47"/>
    <n v="0.86"/>
    <n v="3.07"/>
    <s v="Z-US$"/>
    <x v="241"/>
    <x v="10"/>
    <n v="1"/>
    <x v="606"/>
  </r>
  <r>
    <x v="26"/>
    <d v="2020-03-10T00:00:00"/>
    <d v="2020-03-11T00:00:00"/>
    <n v="13"/>
    <n v="1"/>
    <n v="0"/>
    <n v="0"/>
    <n v="0"/>
    <n v="0"/>
    <s v="Z-US$"/>
    <x v="76"/>
    <x v="10"/>
    <n v="1"/>
    <x v="86"/>
  </r>
  <r>
    <x v="29"/>
    <d v="2020-03-10T00:00:00"/>
    <d v="2020-03-10T00:00:00"/>
    <n v="80"/>
    <n v="1"/>
    <n v="3120.56"/>
    <n v="4655.5600000000004"/>
    <n v="60.01"/>
    <n v="89.53"/>
    <s v="Z-US$"/>
    <x v="96"/>
    <x v="10"/>
    <n v="1"/>
    <x v="607"/>
  </r>
  <r>
    <x v="2"/>
    <d v="2020-03-10T00:00:00"/>
    <d v="2020-03-18T00:00:00"/>
    <n v="103"/>
    <n v="2"/>
    <n v="172.61"/>
    <n v="359.91"/>
    <n v="2.57"/>
    <n v="5.37"/>
    <s v="Z-US$"/>
    <x v="67"/>
    <x v="10"/>
    <n v="1"/>
    <x v="109"/>
  </r>
  <r>
    <x v="26"/>
    <d v="2020-03-10T00:00:00"/>
    <d v="2020-03-18T00:00:00"/>
    <n v="4"/>
    <n v="1"/>
    <n v="0"/>
    <n v="0"/>
    <n v="0"/>
    <n v="0"/>
    <s v="Z-US$"/>
    <x v="16"/>
    <x v="10"/>
    <n v="1"/>
    <x v="86"/>
  </r>
  <r>
    <x v="48"/>
    <d v="2020-03-10T00:00:00"/>
    <d v="2020-03-18T00:00:00"/>
    <n v="56"/>
    <n v="2"/>
    <n v="96.22"/>
    <n v="230.22"/>
    <n v="2.66"/>
    <n v="6.4"/>
    <s v="Z-US$"/>
    <x v="64"/>
    <x v="10"/>
    <n v="1"/>
    <x v="78"/>
  </r>
  <r>
    <x v="26"/>
    <d v="2020-03-10T00:00:00"/>
    <d v="2020-03-18T00:00:00"/>
    <n v="5"/>
    <n v="1"/>
    <n v="0"/>
    <n v="0"/>
    <n v="0"/>
    <n v="0"/>
    <s v="Z-US$"/>
    <x v="30"/>
    <x v="10"/>
    <n v="1"/>
    <x v="86"/>
  </r>
  <r>
    <x v="16"/>
    <d v="2020-03-10T00:00:00"/>
    <d v="2020-03-16T00:00:00"/>
    <n v="148"/>
    <n v="1"/>
    <n v="82.27"/>
    <n v="221.01"/>
    <n v="0.86"/>
    <n v="2.2999999999999998"/>
    <s v="Z-US$"/>
    <x v="5"/>
    <x v="10"/>
    <n v="1"/>
    <x v="608"/>
  </r>
  <r>
    <x v="26"/>
    <d v="2020-03-10T00:00:00"/>
    <d v="2020-03-16T00:00:00"/>
    <n v="4"/>
    <n v="1"/>
    <n v="0"/>
    <n v="0"/>
    <n v="0"/>
    <n v="0"/>
    <s v="Z-US$"/>
    <x v="16"/>
    <x v="10"/>
    <n v="1"/>
    <x v="86"/>
  </r>
  <r>
    <x v="2"/>
    <d v="2020-03-10T00:00:00"/>
    <d v="2020-03-18T00:00:00"/>
    <n v="62"/>
    <n v="1"/>
    <n v="51.53"/>
    <n v="84.41"/>
    <n v="1.28"/>
    <n v="2.11"/>
    <s v="Z-US$"/>
    <x v="6"/>
    <x v="10"/>
    <n v="1"/>
    <x v="292"/>
  </r>
  <r>
    <x v="2"/>
    <d v="2020-03-10T00:00:00"/>
    <d v="2020-03-18T00:00:00"/>
    <n v="33"/>
    <n v="1"/>
    <n v="27.05"/>
    <n v="56.4"/>
    <n v="1.28"/>
    <n v="2.69"/>
    <s v="Z-US$"/>
    <x v="168"/>
    <x v="10"/>
    <n v="1"/>
    <x v="364"/>
  </r>
  <r>
    <x v="26"/>
    <d v="2020-03-10T00:00:00"/>
    <d v="2020-03-18T00:00:00"/>
    <n v="2"/>
    <n v="1"/>
    <n v="0"/>
    <n v="0"/>
    <n v="0"/>
    <n v="0"/>
    <s v="Z-US$"/>
    <x v="10"/>
    <x v="10"/>
    <n v="1"/>
    <x v="86"/>
  </r>
  <r>
    <x v="52"/>
    <d v="2020-03-10T00:00:00"/>
    <d v="2020-03-24T00:00:00"/>
    <n v="62"/>
    <n v="1"/>
    <n v="1086.1300000000001"/>
    <n v="1877.57"/>
    <n v="27.15"/>
    <n v="46.94"/>
    <s v="Z-US$"/>
    <x v="6"/>
    <x v="10"/>
    <n v="1"/>
    <x v="155"/>
  </r>
  <r>
    <x v="16"/>
    <d v="2020-03-11T00:00:00"/>
    <d v="2020-03-16T00:00:00"/>
    <n v="114"/>
    <n v="1"/>
    <n v="63.41"/>
    <n v="170.36"/>
    <n v="0.86"/>
    <n v="2.2999999999999998"/>
    <s v="Z-US$"/>
    <x v="53"/>
    <x v="10"/>
    <n v="1"/>
    <x v="79"/>
  </r>
  <r>
    <x v="26"/>
    <d v="2020-03-11T00:00:00"/>
    <d v="2020-03-16T00:00:00"/>
    <n v="4"/>
    <n v="1"/>
    <n v="0"/>
    <n v="0"/>
    <n v="0"/>
    <n v="0"/>
    <s v="Z-US$"/>
    <x v="16"/>
    <x v="10"/>
    <n v="1"/>
    <x v="86"/>
  </r>
  <r>
    <x v="99"/>
    <d v="2020-03-11T00:00:00"/>
    <d v="2020-03-12T00:00:00"/>
    <n v="613"/>
    <n v="1"/>
    <n v="281.38"/>
    <n v="511.6"/>
    <n v="0.7"/>
    <n v="1.28"/>
    <s v="Z-US$"/>
    <x v="98"/>
    <x v="10"/>
    <n v="1"/>
    <x v="212"/>
  </r>
  <r>
    <x v="16"/>
    <d v="2020-03-11T00:00:00"/>
    <d v="2020-03-12T00:00:00"/>
    <n v="91"/>
    <n v="1"/>
    <n v="50.56"/>
    <n v="135.83000000000001"/>
    <n v="0.86"/>
    <n v="2.2999999999999998"/>
    <s v="Z-US$"/>
    <x v="46"/>
    <x v="10"/>
    <n v="1"/>
    <x v="70"/>
  </r>
  <r>
    <x v="26"/>
    <d v="2020-03-11T00:00:00"/>
    <d v="2020-03-12T00:00:00"/>
    <n v="2"/>
    <n v="1"/>
    <n v="0"/>
    <n v="0"/>
    <n v="0"/>
    <n v="0"/>
    <s v="Z-US$"/>
    <x v="10"/>
    <x v="10"/>
    <n v="1"/>
    <x v="86"/>
  </r>
  <r>
    <x v="152"/>
    <d v="2020-03-11T00:00:00"/>
    <d v="2020-03-11T00:00:00"/>
    <n v="7"/>
    <n v="1"/>
    <n v="86.46"/>
    <n v="168.83"/>
    <n v="21.62"/>
    <n v="42.21"/>
    <s v="Z-US$"/>
    <x v="48"/>
    <x v="10"/>
    <n v="1"/>
    <x v="92"/>
  </r>
  <r>
    <x v="16"/>
    <d v="2020-03-11T00:00:00"/>
    <d v="2020-03-12T00:00:00"/>
    <n v="186"/>
    <n v="1"/>
    <n v="103.69"/>
    <n v="278.57"/>
    <n v="0.86"/>
    <n v="2.2999999999999998"/>
    <s v="Z-US$"/>
    <x v="19"/>
    <x v="10"/>
    <n v="1"/>
    <x v="28"/>
  </r>
  <r>
    <x v="26"/>
    <d v="2020-03-11T00:00:00"/>
    <d v="2020-03-12T00:00:00"/>
    <n v="4"/>
    <n v="1"/>
    <n v="0"/>
    <n v="0"/>
    <n v="0"/>
    <n v="0"/>
    <s v="Z-US$"/>
    <x v="16"/>
    <x v="10"/>
    <n v="1"/>
    <x v="86"/>
  </r>
  <r>
    <x v="26"/>
    <d v="2020-03-11T00:00:00"/>
    <d v="2020-03-12T00:00:00"/>
    <n v="2"/>
    <n v="1"/>
    <n v="0"/>
    <n v="0"/>
    <n v="0"/>
    <n v="0"/>
    <s v="Z-US$"/>
    <x v="10"/>
    <x v="10"/>
    <n v="1"/>
    <x v="86"/>
  </r>
  <r>
    <x v="38"/>
    <d v="2020-03-11T00:00:00"/>
    <d v="2020-03-12T00:00:00"/>
    <n v="7"/>
    <n v="1"/>
    <n v="169.19"/>
    <n v="306.95999999999998"/>
    <n v="42.3"/>
    <n v="76.739999999999995"/>
    <s v="Z-US$"/>
    <x v="48"/>
    <x v="10"/>
    <n v="1"/>
    <x v="72"/>
  </r>
  <r>
    <x v="16"/>
    <d v="2020-03-11T00:00:00"/>
    <d v="2020-03-12T00:00:00"/>
    <n v="190"/>
    <n v="1"/>
    <n v="106.26"/>
    <n v="285.47000000000003"/>
    <n v="0.86"/>
    <n v="2.2999999999999998"/>
    <s v="Z-US$"/>
    <x v="242"/>
    <x v="10"/>
    <n v="1"/>
    <x v="609"/>
  </r>
  <r>
    <x v="26"/>
    <d v="2020-03-11T00:00:00"/>
    <d v="2020-03-12T00:00:00"/>
    <n v="4"/>
    <n v="1"/>
    <n v="0"/>
    <n v="0"/>
    <n v="0"/>
    <n v="0"/>
    <s v="Z-US$"/>
    <x v="16"/>
    <x v="10"/>
    <n v="1"/>
    <x v="86"/>
  </r>
  <r>
    <x v="186"/>
    <d v="2020-03-11T00:00:00"/>
    <d v="2020-03-12T00:00:00"/>
    <n v="111"/>
    <n v="100"/>
    <n v="1970.68"/>
    <n v="3867.7"/>
    <n v="27.37"/>
    <n v="53.72"/>
    <s v="Z-US$"/>
    <x v="243"/>
    <x v="10"/>
    <n v="1"/>
    <x v="222"/>
  </r>
  <r>
    <x v="2"/>
    <d v="2020-03-12T00:00:00"/>
    <d v="2020-03-12T00:00:00"/>
    <n v="4596"/>
    <n v="2"/>
    <n v="7729.25"/>
    <n v="14580.6"/>
    <n v="2.57"/>
    <n v="4.8600000000000003"/>
    <s v="Z-US$"/>
    <x v="20"/>
    <x v="10"/>
    <n v="1"/>
    <x v="41"/>
  </r>
  <r>
    <x v="10"/>
    <d v="2020-03-12T00:00:00"/>
    <d v="2020-03-12T00:00:00"/>
    <n v="37"/>
    <n v="1"/>
    <n v="558.66999999999996"/>
    <n v="736.7"/>
    <n v="23.28"/>
    <n v="30.7"/>
    <s v="Z-US$"/>
    <x v="54"/>
    <x v="10"/>
    <n v="1"/>
    <x v="143"/>
  </r>
  <r>
    <x v="76"/>
    <d v="2020-03-12T00:00:00"/>
    <d v="2020-03-12T00:00:00"/>
    <n v="1379"/>
    <n v="1"/>
    <n v="5421.68"/>
    <n v="6331.05"/>
    <n v="6.02"/>
    <n v="7.04"/>
    <s v="Z-US$"/>
    <x v="244"/>
    <x v="10"/>
    <n v="1"/>
    <x v="586"/>
  </r>
  <r>
    <x v="75"/>
    <d v="2020-03-12T00:00:00"/>
    <d v="2020-03-12T00:00:00"/>
    <n v="368"/>
    <n v="1"/>
    <n v="1188.58"/>
    <n v="2148.7199999999998"/>
    <n v="4.95"/>
    <n v="8.9499999999999993"/>
    <s v="Z-US$"/>
    <x v="26"/>
    <x v="10"/>
    <n v="1"/>
    <x v="183"/>
  </r>
  <r>
    <x v="63"/>
    <d v="2020-03-12T00:00:00"/>
    <d v="2020-03-26T00:00:00"/>
    <n v="62"/>
    <n v="1"/>
    <n v="702.43"/>
    <n v="1294.3499999999999"/>
    <n v="17.559999999999999"/>
    <n v="32.36"/>
    <s v="Z-US$"/>
    <x v="6"/>
    <x v="10"/>
    <n v="1"/>
    <x v="242"/>
  </r>
  <r>
    <x v="52"/>
    <d v="2020-03-12T00:00:00"/>
    <d v="2020-03-26T00:00:00"/>
    <n v="16"/>
    <n v="1"/>
    <n v="271.52999999999997"/>
    <n v="469.39"/>
    <n v="27.15"/>
    <n v="46.94"/>
    <s v="Z-US$"/>
    <x v="32"/>
    <x v="10"/>
    <n v="1"/>
    <x v="149"/>
  </r>
  <r>
    <x v="13"/>
    <d v="2020-03-12T00:00:00"/>
    <d v="2020-03-26T00:00:00"/>
    <n v="31"/>
    <n v="1"/>
    <n v="344.82"/>
    <n v="657.41"/>
    <n v="17.239999999999998"/>
    <n v="32.869999999999997"/>
    <s v="Z-US$"/>
    <x v="7"/>
    <x v="10"/>
    <n v="1"/>
    <x v="11"/>
  </r>
  <r>
    <x v="14"/>
    <d v="2020-03-12T00:00:00"/>
    <d v="2020-03-26T00:00:00"/>
    <n v="31"/>
    <n v="1"/>
    <n v="494.21"/>
    <n v="959.25"/>
    <n v="24.71"/>
    <n v="47.96"/>
    <s v="Z-US$"/>
    <x v="7"/>
    <x v="10"/>
    <n v="1"/>
    <x v="12"/>
  </r>
  <r>
    <x v="100"/>
    <d v="2020-03-12T00:00:00"/>
    <d v="2020-03-26T00:00:00"/>
    <n v="16"/>
    <n v="1"/>
    <n v="341.62"/>
    <n v="635.66"/>
    <n v="34.159999999999997"/>
    <n v="63.57"/>
    <s v="Z-US$"/>
    <x v="32"/>
    <x v="10"/>
    <n v="1"/>
    <x v="244"/>
  </r>
  <r>
    <x v="27"/>
    <d v="2020-03-12T00:00:00"/>
    <d v="2020-03-13T00:00:00"/>
    <n v="307"/>
    <n v="2"/>
    <n v="501.93"/>
    <n v="844.14"/>
    <n v="2.5099999999999998"/>
    <n v="4.22"/>
    <s v="Z-US$"/>
    <x v="31"/>
    <x v="10"/>
    <n v="1"/>
    <x v="45"/>
  </r>
  <r>
    <x v="36"/>
    <d v="2020-03-12T00:00:00"/>
    <d v="2020-03-12T00:00:00"/>
    <n v="8"/>
    <n v="100"/>
    <n v="492.42"/>
    <n v="831.35"/>
    <n v="98.48"/>
    <n v="166.27"/>
    <s v="Z-US$"/>
    <x v="45"/>
    <x v="10"/>
    <n v="1"/>
    <x v="542"/>
  </r>
  <r>
    <x v="16"/>
    <d v="2020-03-12T00:00:00"/>
    <d v="2020-03-13T00:00:00"/>
    <n v="102"/>
    <n v="1"/>
    <n v="56.56"/>
    <n v="151.94999999999999"/>
    <n v="0.86"/>
    <n v="2.2999999999999998"/>
    <s v="Z-US$"/>
    <x v="85"/>
    <x v="10"/>
    <n v="1"/>
    <x v="322"/>
  </r>
  <r>
    <x v="26"/>
    <d v="2020-03-12T00:00:00"/>
    <d v="2020-03-13T00:00:00"/>
    <n v="2"/>
    <n v="1"/>
    <n v="0"/>
    <n v="0"/>
    <n v="0"/>
    <n v="0"/>
    <s v="Z-US$"/>
    <x v="10"/>
    <x v="10"/>
    <n v="1"/>
    <x v="86"/>
  </r>
  <r>
    <x v="23"/>
    <d v="2020-03-12T00:00:00"/>
    <d v="2020-03-16T00:00:00"/>
    <n v="184"/>
    <n v="1"/>
    <n v="102.83"/>
    <n v="368.35"/>
    <n v="0.86"/>
    <n v="3.07"/>
    <s v="Z-US$"/>
    <x v="49"/>
    <x v="10"/>
    <n v="1"/>
    <x v="585"/>
  </r>
  <r>
    <x v="29"/>
    <d v="2020-03-12T00:00:00"/>
    <d v="2020-03-16T00:00:00"/>
    <n v="2"/>
    <n v="1"/>
    <n v="60.01"/>
    <n v="104.88"/>
    <n v="60.01"/>
    <n v="104.88"/>
    <s v="Z-US$"/>
    <x v="10"/>
    <x v="10"/>
    <n v="1"/>
    <x v="49"/>
  </r>
  <r>
    <x v="189"/>
    <d v="2020-03-12T00:00:00"/>
    <d v="2020-03-12T00:00:00"/>
    <n v="4"/>
    <n v="150"/>
    <n v="268.58999999999997"/>
    <n v="422.07"/>
    <n v="134.30000000000001"/>
    <n v="211.04"/>
    <s v="Z-US$"/>
    <x v="189"/>
    <x v="10"/>
    <n v="1"/>
    <x v="27"/>
  </r>
  <r>
    <x v="2"/>
    <d v="2020-03-12T00:00:00"/>
    <d v="2020-03-20T00:00:00"/>
    <n v="246"/>
    <n v="1"/>
    <n v="206.11"/>
    <n v="337.66"/>
    <n v="1.28"/>
    <n v="2.11"/>
    <s v="Z-US$"/>
    <x v="97"/>
    <x v="10"/>
    <n v="1"/>
    <x v="161"/>
  </r>
  <r>
    <x v="11"/>
    <d v="2020-03-12T00:00:00"/>
    <d v="2020-03-20T00:00:00"/>
    <n v="4"/>
    <n v="1"/>
    <n v="29.16"/>
    <n v="51.16"/>
    <n v="14.58"/>
    <n v="25.58"/>
    <s v="Z-US$"/>
    <x v="16"/>
    <x v="10"/>
    <n v="1"/>
    <x v="267"/>
  </r>
  <r>
    <x v="26"/>
    <d v="2020-03-12T00:00:00"/>
    <d v="2020-03-20T00:00:00"/>
    <n v="4"/>
    <n v="1"/>
    <n v="0"/>
    <n v="0"/>
    <n v="0"/>
    <n v="0"/>
    <s v="Z-US$"/>
    <x v="16"/>
    <x v="10"/>
    <n v="1"/>
    <x v="86"/>
  </r>
  <r>
    <x v="184"/>
    <d v="2020-03-12T00:00:00"/>
    <d v="2020-03-12T00:00:00"/>
    <n v="1563"/>
    <n v="1"/>
    <n v="378.33"/>
    <n v="3130.99"/>
    <n v="0.37"/>
    <n v="3.07"/>
    <s v="Z-US$"/>
    <x v="245"/>
    <x v="10"/>
    <n v="1"/>
    <x v="610"/>
  </r>
  <r>
    <x v="190"/>
    <d v="2020-03-12T00:00:00"/>
    <d v="2020-03-12T00:00:00"/>
    <n v="154"/>
    <n v="1"/>
    <n v="1713.86"/>
    <n v="3197.5"/>
    <n v="17.14"/>
    <n v="31.98"/>
    <s v="Z-US$"/>
    <x v="17"/>
    <x v="10"/>
    <n v="1"/>
    <x v="571"/>
  </r>
  <r>
    <x v="16"/>
    <d v="2020-03-12T00:00:00"/>
    <d v="2020-03-13T00:00:00"/>
    <n v="187"/>
    <n v="1"/>
    <n v="104.55"/>
    <n v="280.87"/>
    <n v="0.86"/>
    <n v="2.2999999999999998"/>
    <s v="Z-US$"/>
    <x v="246"/>
    <x v="10"/>
    <n v="1"/>
    <x v="611"/>
  </r>
  <r>
    <x v="26"/>
    <d v="2020-03-12T00:00:00"/>
    <d v="2020-03-13T00:00:00"/>
    <n v="4"/>
    <n v="1"/>
    <n v="52.26"/>
    <n v="0"/>
    <n v="26.12"/>
    <n v="0"/>
    <s v="Z-US$"/>
    <x v="16"/>
    <x v="10"/>
    <n v="1"/>
    <x v="86"/>
  </r>
  <r>
    <x v="38"/>
    <d v="2020-03-12T00:00:00"/>
    <d v="2020-03-12T00:00:00"/>
    <n v="111"/>
    <n v="1"/>
    <n v="3045.35"/>
    <n v="5801.54"/>
    <n v="42.3"/>
    <n v="80.58"/>
    <s v="Z-US$"/>
    <x v="92"/>
    <x v="10"/>
    <n v="1"/>
    <x v="612"/>
  </r>
  <r>
    <x v="10"/>
    <d v="2020-03-12T00:00:00"/>
    <d v="2020-03-12T00:00:00"/>
    <n v="74"/>
    <n v="1"/>
    <n v="1117.33"/>
    <n v="1473.41"/>
    <n v="23.28"/>
    <n v="30.7"/>
    <s v="Z-US$"/>
    <x v="44"/>
    <x v="10"/>
    <n v="1"/>
    <x v="583"/>
  </r>
  <r>
    <x v="44"/>
    <d v="2020-03-12T00:00:00"/>
    <d v="2020-03-12T00:00:00"/>
    <n v="200"/>
    <n v="1"/>
    <n v="289.31"/>
    <n v="581.95000000000005"/>
    <n v="2.23"/>
    <n v="4.4800000000000004"/>
    <s v="Z-US$"/>
    <x v="28"/>
    <x v="10"/>
    <n v="1"/>
    <x v="248"/>
  </r>
  <r>
    <x v="16"/>
    <d v="2020-03-12T00:00:00"/>
    <d v="2020-03-13T00:00:00"/>
    <n v="138"/>
    <n v="1"/>
    <n v="77.12"/>
    <n v="207.2"/>
    <n v="0.86"/>
    <n v="2.2999999999999998"/>
    <s v="Z-US$"/>
    <x v="86"/>
    <x v="10"/>
    <n v="1"/>
    <x v="290"/>
  </r>
  <r>
    <x v="26"/>
    <d v="2020-03-12T00:00:00"/>
    <d v="2020-03-13T00:00:00"/>
    <n v="4"/>
    <n v="1"/>
    <n v="52.26"/>
    <n v="0"/>
    <n v="26.12"/>
    <n v="0"/>
    <s v="Z-US$"/>
    <x v="16"/>
    <x v="10"/>
    <n v="1"/>
    <x v="86"/>
  </r>
  <r>
    <x v="2"/>
    <d v="2020-03-12T00:00:00"/>
    <d v="2020-03-20T00:00:00"/>
    <n v="123"/>
    <n v="1"/>
    <n v="103.06"/>
    <n v="168.83"/>
    <n v="1.28"/>
    <n v="2.11"/>
    <s v="Z-US$"/>
    <x v="60"/>
    <x v="10"/>
    <n v="1"/>
    <x v="92"/>
  </r>
  <r>
    <x v="47"/>
    <d v="2020-03-12T00:00:00"/>
    <d v="2020-03-20T00:00:00"/>
    <n v="31"/>
    <n v="1"/>
    <n v="21.26"/>
    <n v="34.53"/>
    <n v="1.06"/>
    <n v="1.73"/>
    <s v="Z-US$"/>
    <x v="7"/>
    <x v="10"/>
    <n v="1"/>
    <x v="26"/>
  </r>
  <r>
    <x v="26"/>
    <d v="2020-03-12T00:00:00"/>
    <d v="2020-03-20T00:00:00"/>
    <n v="4"/>
    <n v="1"/>
    <n v="52.26"/>
    <n v="0"/>
    <n v="26.12"/>
    <n v="0"/>
    <s v="Z-US$"/>
    <x v="16"/>
    <x v="10"/>
    <n v="1"/>
    <x v="86"/>
  </r>
  <r>
    <x v="16"/>
    <d v="2020-03-13T00:00:00"/>
    <d v="2020-03-16T00:00:00"/>
    <n v="111"/>
    <n v="1"/>
    <n v="61.7"/>
    <n v="165.76"/>
    <n v="0.86"/>
    <n v="2.2999999999999998"/>
    <s v="Z-US$"/>
    <x v="92"/>
    <x v="10"/>
    <n v="1"/>
    <x v="107"/>
  </r>
  <r>
    <x v="26"/>
    <d v="2020-03-13T00:00:00"/>
    <d v="2020-03-16T00:00:00"/>
    <n v="4"/>
    <n v="1"/>
    <n v="52.26"/>
    <n v="0"/>
    <n v="26.12"/>
    <n v="0"/>
    <s v="Z-US$"/>
    <x v="16"/>
    <x v="10"/>
    <n v="1"/>
    <x v="86"/>
  </r>
  <r>
    <x v="19"/>
    <d v="2020-03-13T00:00:00"/>
    <d v="2020-03-13T00:00:00"/>
    <n v="13"/>
    <n v="200"/>
    <n v="1838.9"/>
    <n v="2251.04"/>
    <n v="229.86"/>
    <n v="281.38"/>
    <s v="Z-US$"/>
    <x v="14"/>
    <x v="10"/>
    <n v="1"/>
    <x v="20"/>
  </r>
  <r>
    <x v="16"/>
    <d v="2020-03-13T00:00:00"/>
    <d v="2020-03-13T00:00:00"/>
    <n v="2"/>
    <n v="500"/>
    <n v="428.47"/>
    <n v="959.25"/>
    <n v="428.47"/>
    <n v="959.25"/>
    <s v="Z-US$"/>
    <x v="127"/>
    <x v="10"/>
    <n v="1"/>
    <x v="12"/>
  </r>
  <r>
    <x v="58"/>
    <d v="2020-03-13T00:00:00"/>
    <d v="2020-03-27T00:00:00"/>
    <n v="31"/>
    <n v="1"/>
    <n v="927.28"/>
    <n v="1611.54"/>
    <n v="46.36"/>
    <n v="80.58"/>
    <s v="Z-US$"/>
    <x v="7"/>
    <x v="10"/>
    <n v="1"/>
    <x v="130"/>
  </r>
  <r>
    <x v="38"/>
    <d v="2020-03-13T00:00:00"/>
    <d v="2020-03-16T00:00:00"/>
    <n v="10"/>
    <n v="1"/>
    <n v="253.78"/>
    <n v="529.51"/>
    <n v="42.3"/>
    <n v="88.25"/>
    <s v="Z-US$"/>
    <x v="47"/>
    <x v="10"/>
    <n v="1"/>
    <x v="533"/>
  </r>
  <r>
    <x v="16"/>
    <d v="2020-03-13T00:00:00"/>
    <d v="2020-03-13T00:00:00"/>
    <n v="2"/>
    <n v="500"/>
    <n v="428.47"/>
    <n v="959.25"/>
    <n v="428.47"/>
    <n v="959.25"/>
    <s v="Z-US$"/>
    <x v="127"/>
    <x v="10"/>
    <n v="1"/>
    <x v="12"/>
  </r>
  <r>
    <x v="7"/>
    <d v="2020-03-13T00:00:00"/>
    <d v="2020-03-13T00:00:00"/>
    <n v="2"/>
    <n v="500"/>
    <n v="434.86"/>
    <n v="1119.1300000000001"/>
    <n v="434.86"/>
    <n v="1119.1300000000001"/>
    <s v="Z-US$"/>
    <x v="127"/>
    <x v="10"/>
    <n v="1"/>
    <x v="582"/>
  </r>
  <r>
    <x v="29"/>
    <d v="2020-03-13T00:00:00"/>
    <d v="2020-03-13T00:00:00"/>
    <n v="27"/>
    <n v="1"/>
    <n v="1020.18"/>
    <n v="1522.01"/>
    <n v="60.01"/>
    <n v="89.53"/>
    <s v="Z-US$"/>
    <x v="128"/>
    <x v="10"/>
    <n v="1"/>
    <x v="613"/>
  </r>
  <r>
    <x v="10"/>
    <d v="2020-03-13T00:00:00"/>
    <d v="2020-03-13T00:00:00"/>
    <n v="80"/>
    <n v="1"/>
    <n v="1210.45"/>
    <n v="1596.19"/>
    <n v="23.28"/>
    <n v="30.7"/>
    <s v="Z-US$"/>
    <x v="96"/>
    <x v="10"/>
    <n v="1"/>
    <x v="614"/>
  </r>
  <r>
    <x v="146"/>
    <d v="2020-03-13T00:00:00"/>
    <d v="2020-03-13T00:00:00"/>
    <n v="5"/>
    <n v="600"/>
    <n v="630.79999999999995"/>
    <n v="1358.3"/>
    <n v="210.27"/>
    <n v="452.77"/>
    <s v="Z-US$"/>
    <x v="247"/>
    <x v="10"/>
    <n v="1"/>
    <x v="615"/>
  </r>
  <r>
    <x v="16"/>
    <d v="2020-03-13T00:00:00"/>
    <d v="2020-03-13T00:00:00"/>
    <n v="8"/>
    <n v="500"/>
    <n v="2142.33"/>
    <n v="4796.25"/>
    <n v="428.47"/>
    <n v="959.25"/>
    <s v="Z-US$"/>
    <x v="151"/>
    <x v="10"/>
    <n v="1"/>
    <x v="321"/>
  </r>
  <r>
    <x v="4"/>
    <d v="2020-03-13T00:00:00"/>
    <d v="2020-04-07T00:00:00"/>
    <n v="37688"/>
    <n v="1"/>
    <n v="32092.67"/>
    <n v="62926.8"/>
    <n v="1.31"/>
    <n v="2.56"/>
    <s v="Z-US$"/>
    <x v="248"/>
    <x v="10"/>
    <n v="1"/>
    <x v="616"/>
  </r>
  <r>
    <x v="16"/>
    <d v="2020-03-13T00:00:00"/>
    <d v="2020-03-16T00:00:00"/>
    <n v="37"/>
    <n v="1"/>
    <n v="20.57"/>
    <n v="55.25"/>
    <n v="0.86"/>
    <n v="2.2999999999999998"/>
    <s v="Z-US$"/>
    <x v="54"/>
    <x v="10"/>
    <n v="1"/>
    <x v="450"/>
  </r>
  <r>
    <x v="23"/>
    <d v="2020-03-13T00:00:00"/>
    <d v="2020-03-13T00:00:00"/>
    <n v="154"/>
    <n v="100"/>
    <n v="8569.2999999999993"/>
    <n v="22382.5"/>
    <n v="85.69"/>
    <n v="223.83"/>
    <s v="Z-US$"/>
    <x v="249"/>
    <x v="10"/>
    <n v="1"/>
    <x v="617"/>
  </r>
  <r>
    <x v="56"/>
    <d v="2020-03-13T00:00:00"/>
    <d v="2020-03-30T00:00:00"/>
    <n v="23"/>
    <n v="1"/>
    <n v="695.46"/>
    <n v="1208.6600000000001"/>
    <n v="46.36"/>
    <n v="80.58"/>
    <s v="Z-US$"/>
    <x v="61"/>
    <x v="10"/>
    <n v="1"/>
    <x v="618"/>
  </r>
  <r>
    <x v="28"/>
    <d v="2020-03-13T00:00:00"/>
    <d v="2020-03-30T00:00:00"/>
    <n v="16"/>
    <n v="1"/>
    <n v="367.59"/>
    <n v="639.5"/>
    <n v="36.76"/>
    <n v="63.95"/>
    <s v="Z-US$"/>
    <x v="32"/>
    <x v="10"/>
    <n v="1"/>
    <x v="47"/>
  </r>
  <r>
    <x v="149"/>
    <d v="2020-03-13T00:00:00"/>
    <d v="2020-03-30T00:00:00"/>
    <n v="31"/>
    <n v="1"/>
    <n v="215.13"/>
    <n v="457.88"/>
    <n v="10.76"/>
    <n v="22.89"/>
    <s v="Z-US$"/>
    <x v="7"/>
    <x v="10"/>
    <n v="1"/>
    <x v="619"/>
  </r>
  <r>
    <x v="124"/>
    <d v="2020-03-13T00:00:00"/>
    <d v="2020-03-30T00:00:00"/>
    <n v="31"/>
    <n v="1"/>
    <n v="329.22"/>
    <n v="667.64"/>
    <n v="16.46"/>
    <n v="33.380000000000003"/>
    <s v="Z-US$"/>
    <x v="7"/>
    <x v="10"/>
    <n v="1"/>
    <x v="620"/>
  </r>
  <r>
    <x v="2"/>
    <d v="2020-03-13T00:00:00"/>
    <d v="2020-03-23T00:00:00"/>
    <n v="1532"/>
    <n v="2"/>
    <n v="2576.42"/>
    <n v="4220.7"/>
    <n v="2.57"/>
    <n v="4.22"/>
    <s v="Z-US$"/>
    <x v="0"/>
    <x v="10"/>
    <n v="1"/>
    <x v="2"/>
  </r>
  <r>
    <x v="85"/>
    <d v="2020-02-27T00:00:00"/>
    <d v="2020-02-27T00:00:00"/>
    <n v="1839"/>
    <n v="1"/>
    <n v="1012.97"/>
    <n v="1611.54"/>
    <n v="0.84"/>
    <n v="1.34"/>
    <s v="Z-US$"/>
    <x v="152"/>
    <x v="8"/>
    <n v="1"/>
    <x v="130"/>
  </r>
  <r>
    <x v="90"/>
    <d v="2020-03-16T00:00:00"/>
    <d v="2020-03-16T00:00:00"/>
    <n v="307"/>
    <n v="1"/>
    <n v="140.69"/>
    <n v="217.43"/>
    <n v="0.7"/>
    <n v="1.0900000000000001"/>
    <s v="Z-US$"/>
    <x v="11"/>
    <x v="11"/>
    <n v="1"/>
    <x v="180"/>
  </r>
  <r>
    <x v="16"/>
    <d v="2020-03-16T00:00:00"/>
    <d v="2020-03-16T00:00:00"/>
    <n v="5362"/>
    <n v="1"/>
    <n v="2999.26"/>
    <n v="6267.1"/>
    <n v="0.86"/>
    <n v="1.79"/>
    <s v="Z-US$"/>
    <x v="197"/>
    <x v="11"/>
    <n v="1"/>
    <x v="479"/>
  </r>
  <r>
    <x v="45"/>
    <d v="2020-03-16T00:00:00"/>
    <d v="2020-03-16T00:00:00"/>
    <n v="1532"/>
    <n v="1"/>
    <n v="869.72"/>
    <n v="2110.35"/>
    <n v="0.87"/>
    <n v="2.11"/>
    <s v="Z-US$"/>
    <x v="2"/>
    <x v="11"/>
    <n v="1"/>
    <x v="241"/>
  </r>
  <r>
    <x v="6"/>
    <d v="2020-03-16T00:00:00"/>
    <d v="2020-03-16T00:00:00"/>
    <n v="1226"/>
    <n v="1"/>
    <n v="1013.79"/>
    <n v="1432.48"/>
    <n v="1.27"/>
    <n v="1.79"/>
    <s v="Z-US$"/>
    <x v="107"/>
    <x v="11"/>
    <n v="1"/>
    <x v="336"/>
  </r>
  <r>
    <x v="10"/>
    <d v="2020-03-16T00:00:00"/>
    <d v="2020-03-16T00:00:00"/>
    <n v="111"/>
    <n v="1"/>
    <n v="1676"/>
    <n v="2210.11"/>
    <n v="23.28"/>
    <n v="30.7"/>
    <s v="Z-US$"/>
    <x v="92"/>
    <x v="11"/>
    <n v="1"/>
    <x v="621"/>
  </r>
  <r>
    <x v="38"/>
    <d v="2020-03-16T00:00:00"/>
    <d v="2020-03-16T00:00:00"/>
    <n v="37"/>
    <n v="1"/>
    <n v="1015.12"/>
    <n v="1933.85"/>
    <n v="42.3"/>
    <n v="80.58"/>
    <s v="Z-US$"/>
    <x v="54"/>
    <x v="11"/>
    <n v="1"/>
    <x v="176"/>
  </r>
  <r>
    <x v="191"/>
    <d v="2020-03-16T00:00:00"/>
    <d v="2020-03-16T00:00:00"/>
    <n v="11"/>
    <n v="5"/>
    <n v="6.8"/>
    <n v="420.97"/>
    <n v="0.97"/>
    <n v="60.14"/>
    <s v="Z-US$"/>
    <x v="250"/>
    <x v="11"/>
    <n v="1"/>
    <x v="622"/>
  </r>
  <r>
    <x v="16"/>
    <d v="2020-03-16T00:00:00"/>
    <d v="2020-03-16T00:00:00"/>
    <n v="10724"/>
    <n v="1"/>
    <n v="5998.51"/>
    <n v="14772.45"/>
    <n v="0.86"/>
    <n v="2.11"/>
    <s v="Z-US$"/>
    <x v="251"/>
    <x v="11"/>
    <n v="1"/>
    <x v="623"/>
  </r>
  <r>
    <x v="2"/>
    <d v="2020-03-16T00:00:00"/>
    <d v="2020-03-16T00:00:00"/>
    <n v="6128"/>
    <n v="1"/>
    <n v="5320.13"/>
    <n v="10743.6"/>
    <n v="1.32"/>
    <n v="2.69"/>
    <s v="Z-US$"/>
    <x v="27"/>
    <x v="11"/>
    <n v="1"/>
    <x v="221"/>
  </r>
  <r>
    <x v="23"/>
    <d v="2020-03-16T00:00:00"/>
    <d v="2020-03-16T00:00:00"/>
    <n v="1532"/>
    <n v="1"/>
    <n v="856.93"/>
    <n v="2813.8"/>
    <n v="0.86"/>
    <n v="2.81"/>
    <s v="Z-US$"/>
    <x v="2"/>
    <x v="11"/>
    <n v="1"/>
    <x v="541"/>
  </r>
  <r>
    <x v="26"/>
    <d v="2020-03-16T00:00:00"/>
    <d v="2020-03-16T00:00:00"/>
    <n v="383"/>
    <n v="1"/>
    <n v="6532.11"/>
    <n v="0"/>
    <n v="26.12"/>
    <n v="0"/>
    <s v="Z-US$"/>
    <x v="80"/>
    <x v="11"/>
    <n v="1"/>
    <x v="86"/>
  </r>
  <r>
    <x v="2"/>
    <d v="2020-03-16T00:00:00"/>
    <d v="2020-03-16T00:00:00"/>
    <n v="246"/>
    <n v="1"/>
    <n v="212.8"/>
    <n v="337.66"/>
    <n v="1.32"/>
    <n v="2.11"/>
    <s v="Z-US$"/>
    <x v="97"/>
    <x v="11"/>
    <n v="1"/>
    <x v="161"/>
  </r>
  <r>
    <x v="11"/>
    <d v="2020-03-16T00:00:00"/>
    <d v="2020-03-16T00:00:00"/>
    <n v="2"/>
    <n v="1"/>
    <n v="14.58"/>
    <n v="25.58"/>
    <n v="14.58"/>
    <n v="25.58"/>
    <s v="Z-US$"/>
    <x v="10"/>
    <x v="11"/>
    <n v="1"/>
    <x v="624"/>
  </r>
  <r>
    <x v="26"/>
    <d v="2020-03-16T00:00:00"/>
    <d v="2020-03-16T00:00:00"/>
    <n v="2"/>
    <n v="1"/>
    <n v="26.13"/>
    <n v="0"/>
    <n v="26.12"/>
    <n v="0"/>
    <s v="Z-US$"/>
    <x v="10"/>
    <x v="11"/>
    <n v="1"/>
    <x v="86"/>
  </r>
  <r>
    <x v="46"/>
    <d v="2020-03-16T00:00:00"/>
    <d v="2020-03-16T00:00:00"/>
    <n v="4"/>
    <n v="1"/>
    <n v="31.98"/>
    <n v="61.39"/>
    <n v="15.99"/>
    <n v="30.7"/>
    <s v="Z-US$"/>
    <x v="16"/>
    <x v="11"/>
    <n v="1"/>
    <x v="103"/>
  </r>
  <r>
    <x v="93"/>
    <d v="2020-03-17T00:00:00"/>
    <d v="2020-03-17T00:00:00"/>
    <n v="1532"/>
    <n v="1"/>
    <n v="703.45"/>
    <n v="1215.05"/>
    <n v="0.7"/>
    <n v="1.22"/>
    <s v="Z-US$"/>
    <x v="2"/>
    <x v="11"/>
    <n v="1"/>
    <x v="297"/>
  </r>
  <r>
    <x v="7"/>
    <d v="2020-03-17T00:00:00"/>
    <d v="2020-03-17T00:00:00"/>
    <n v="2298"/>
    <n v="1"/>
    <n v="1304.58"/>
    <n v="3069.6"/>
    <n v="0.87"/>
    <n v="2.0499999999999998"/>
    <s v="Z-US$"/>
    <x v="1"/>
    <x v="11"/>
    <n v="1"/>
    <x v="577"/>
  </r>
  <r>
    <x v="23"/>
    <d v="2020-03-17T00:00:00"/>
    <d v="2020-03-17T00:00:00"/>
    <n v="4"/>
    <n v="100"/>
    <n v="171.39"/>
    <n v="447.65"/>
    <n v="85.69"/>
    <n v="223.83"/>
    <s v="Z-US$"/>
    <x v="106"/>
    <x v="11"/>
    <n v="1"/>
    <x v="569"/>
  </r>
  <r>
    <x v="93"/>
    <d v="2020-03-17T00:00:00"/>
    <d v="2020-03-17T00:00:00"/>
    <n v="9192"/>
    <n v="1"/>
    <n v="4220.7"/>
    <n v="7290.3"/>
    <n v="0.7"/>
    <n v="1.22"/>
    <s v="Z-US$"/>
    <x v="20"/>
    <x v="11"/>
    <n v="1"/>
    <x v="152"/>
  </r>
  <r>
    <x v="8"/>
    <d v="2020-03-17T00:00:00"/>
    <d v="2020-03-17T00:00:00"/>
    <n v="3064"/>
    <n v="1"/>
    <n v="1713.86"/>
    <n v="3581.2"/>
    <n v="0.86"/>
    <n v="1.79"/>
    <s v="Z-US$"/>
    <x v="0"/>
    <x v="11"/>
    <n v="1"/>
    <x v="40"/>
  </r>
  <r>
    <x v="104"/>
    <d v="2020-03-17T00:00:00"/>
    <d v="2020-03-17T00:00:00"/>
    <n v="3064"/>
    <n v="1"/>
    <n v="1406.9"/>
    <n v="2430.1"/>
    <n v="0.7"/>
    <n v="1.22"/>
    <s v="Z-US$"/>
    <x v="0"/>
    <x v="11"/>
    <n v="1"/>
    <x v="320"/>
  </r>
  <r>
    <x v="164"/>
    <d v="2020-03-17T00:00:00"/>
    <d v="2020-03-17T00:00:00"/>
    <n v="99"/>
    <n v="1"/>
    <n v="476.4"/>
    <n v="818.56"/>
    <n v="7.44"/>
    <n v="12.79"/>
    <s v="Z-US$"/>
    <x v="24"/>
    <x v="11"/>
    <n v="1"/>
    <x v="52"/>
  </r>
  <r>
    <x v="164"/>
    <d v="2020-03-17T00:00:00"/>
    <d v="2020-03-17T00:00:00"/>
    <n v="197"/>
    <n v="1"/>
    <n v="952.8"/>
    <n v="1637.12"/>
    <n v="7.44"/>
    <n v="12.79"/>
    <s v="Z-US$"/>
    <x v="94"/>
    <x v="11"/>
    <n v="1"/>
    <x v="445"/>
  </r>
  <r>
    <x v="38"/>
    <d v="2020-03-17T00:00:00"/>
    <d v="2020-03-17T00:00:00"/>
    <n v="16"/>
    <n v="1"/>
    <n v="422.97"/>
    <n v="767.4"/>
    <n v="42.3"/>
    <n v="76.739999999999995"/>
    <s v="Z-US$"/>
    <x v="32"/>
    <x v="11"/>
    <n v="1"/>
    <x v="177"/>
  </r>
  <r>
    <x v="168"/>
    <d v="2020-03-17T00:00:00"/>
    <d v="2020-03-17T00:00:00"/>
    <n v="766"/>
    <n v="1"/>
    <n v="351.73"/>
    <n v="639.5"/>
    <n v="0.7"/>
    <n v="1.28"/>
    <s v="Z-US$"/>
    <x v="3"/>
    <x v="11"/>
    <n v="1"/>
    <x v="47"/>
  </r>
  <r>
    <x v="45"/>
    <d v="2020-03-17T00:00:00"/>
    <d v="2020-03-17T00:00:00"/>
    <n v="766"/>
    <n v="1"/>
    <n v="434.86"/>
    <n v="1055.18"/>
    <n v="0.87"/>
    <n v="2.11"/>
    <s v="Z-US$"/>
    <x v="3"/>
    <x v="11"/>
    <n v="1"/>
    <x v="5"/>
  </r>
  <r>
    <x v="16"/>
    <d v="2020-03-17T00:00:00"/>
    <d v="2020-03-17T00:00:00"/>
    <n v="6894"/>
    <n v="1"/>
    <n v="3856.19"/>
    <n v="9323.91"/>
    <n v="0.86"/>
    <n v="2.0699999999999998"/>
    <s v="Z-US$"/>
    <x v="252"/>
    <x v="11"/>
    <n v="1"/>
    <x v="625"/>
  </r>
  <r>
    <x v="7"/>
    <d v="2020-03-17T00:00:00"/>
    <d v="2020-03-17T00:00:00"/>
    <n v="2298"/>
    <n v="1"/>
    <n v="1304.58"/>
    <n v="3165.53"/>
    <n v="0.87"/>
    <n v="2.11"/>
    <s v="Z-US$"/>
    <x v="1"/>
    <x v="11"/>
    <n v="1"/>
    <x v="626"/>
  </r>
  <r>
    <x v="16"/>
    <d v="2020-03-17T00:00:00"/>
    <d v="2020-03-17T00:00:00"/>
    <n v="117"/>
    <n v="1"/>
    <n v="65.13"/>
    <n v="174.97"/>
    <n v="0.86"/>
    <n v="2.2999999999999998"/>
    <s v="Z-US$"/>
    <x v="253"/>
    <x v="11"/>
    <n v="1"/>
    <x v="627"/>
  </r>
  <r>
    <x v="26"/>
    <d v="2020-03-17T00:00:00"/>
    <d v="2020-03-17T00:00:00"/>
    <n v="4"/>
    <n v="1"/>
    <n v="52.26"/>
    <n v="0"/>
    <n v="26.12"/>
    <n v="0"/>
    <s v="Z-US$"/>
    <x v="16"/>
    <x v="11"/>
    <n v="1"/>
    <x v="86"/>
  </r>
  <r>
    <x v="16"/>
    <d v="2020-03-17T00:00:00"/>
    <d v="2020-03-17T00:00:00"/>
    <n v="83"/>
    <n v="1"/>
    <n v="46.27"/>
    <n v="124.32"/>
    <n v="0.86"/>
    <n v="2.2999999999999998"/>
    <s v="Z-US$"/>
    <x v="155"/>
    <x v="11"/>
    <n v="1"/>
    <x v="491"/>
  </r>
  <r>
    <x v="26"/>
    <d v="2020-03-17T00:00:00"/>
    <d v="2020-03-17T00:00:00"/>
    <n v="2"/>
    <n v="1"/>
    <n v="26.13"/>
    <n v="0"/>
    <n v="26.12"/>
    <n v="0"/>
    <s v="Z-US$"/>
    <x v="10"/>
    <x v="11"/>
    <n v="1"/>
    <x v="86"/>
  </r>
  <r>
    <x v="23"/>
    <d v="2020-03-09T00:00:00"/>
    <d v="2020-03-09T00:00:00"/>
    <n v="34"/>
    <n v="1"/>
    <n v="18.850000000000001"/>
    <n v="67.53"/>
    <n v="0.86"/>
    <n v="3.07"/>
    <s v="Z-US$"/>
    <x v="254"/>
    <x v="10"/>
    <n v="1"/>
    <x v="628"/>
  </r>
  <r>
    <x v="26"/>
    <d v="2020-03-09T00:00:00"/>
    <d v="2020-03-09T00:00:00"/>
    <n v="2"/>
    <n v="1"/>
    <n v="26.13"/>
    <n v="0"/>
    <n v="26.12"/>
    <n v="0"/>
    <s v="Z-US$"/>
    <x v="10"/>
    <x v="10"/>
    <n v="1"/>
    <x v="86"/>
  </r>
  <r>
    <x v="23"/>
    <d v="2020-03-17T00:00:00"/>
    <d v="2020-03-17T00:00:00"/>
    <n v="307"/>
    <n v="1"/>
    <n v="171.39"/>
    <n v="409.28"/>
    <n v="0.86"/>
    <n v="2.0499999999999998"/>
    <s v="Z-US$"/>
    <x v="11"/>
    <x v="11"/>
    <n v="1"/>
    <x v="188"/>
  </r>
  <r>
    <x v="10"/>
    <d v="2020-03-17T00:00:00"/>
    <d v="2020-03-17T00:00:00"/>
    <n v="10"/>
    <n v="1"/>
    <n v="139.66999999999999"/>
    <n v="184.18"/>
    <n v="23.28"/>
    <n v="30.7"/>
    <s v="Z-US$"/>
    <x v="47"/>
    <x v="11"/>
    <n v="1"/>
    <x v="346"/>
  </r>
  <r>
    <x v="192"/>
    <d v="2020-03-09T00:00:00"/>
    <d v="2020-03-23T00:00:00"/>
    <n v="16"/>
    <n v="1"/>
    <n v="193.26"/>
    <n v="374.75"/>
    <n v="19.329999999999998"/>
    <n v="37.479999999999997"/>
    <s v="Z-US$"/>
    <x v="32"/>
    <x v="10"/>
    <n v="1"/>
    <x v="578"/>
  </r>
  <r>
    <x v="125"/>
    <d v="2020-03-09T00:00:00"/>
    <d v="2020-03-23T00:00:00"/>
    <n v="16"/>
    <n v="1"/>
    <n v="221.78"/>
    <n v="422.07"/>
    <n v="22.18"/>
    <n v="42.21"/>
    <s v="Z-US$"/>
    <x v="32"/>
    <x v="10"/>
    <n v="1"/>
    <x v="27"/>
  </r>
  <r>
    <x v="91"/>
    <d v="2020-03-09T00:00:00"/>
    <d v="2020-03-23T00:00:00"/>
    <n v="31"/>
    <n v="1"/>
    <n v="351.21"/>
    <n v="657.41"/>
    <n v="17.559999999999999"/>
    <n v="32.869999999999997"/>
    <s v="Z-US$"/>
    <x v="7"/>
    <x v="10"/>
    <n v="1"/>
    <x v="11"/>
  </r>
  <r>
    <x v="53"/>
    <d v="2020-03-09T00:00:00"/>
    <d v="2020-03-23T00:00:00"/>
    <n v="31"/>
    <n v="1"/>
    <n v="255.03"/>
    <n v="493.69"/>
    <n v="12.75"/>
    <n v="24.69"/>
    <s v="Z-US$"/>
    <x v="7"/>
    <x v="10"/>
    <n v="1"/>
    <x v="134"/>
  </r>
  <r>
    <x v="38"/>
    <d v="2020-03-18T00:00:00"/>
    <d v="2020-03-18T00:00:00"/>
    <n v="74"/>
    <n v="1"/>
    <n v="2030.23"/>
    <n v="3867.7"/>
    <n v="42.3"/>
    <n v="80.58"/>
    <s v="Z-US$"/>
    <x v="44"/>
    <x v="11"/>
    <n v="1"/>
    <x v="222"/>
  </r>
  <r>
    <x v="10"/>
    <d v="2020-03-18T00:00:00"/>
    <d v="2020-03-18T00:00:00"/>
    <n v="74"/>
    <n v="1"/>
    <n v="1117.33"/>
    <n v="1473.41"/>
    <n v="23.28"/>
    <n v="30.7"/>
    <s v="Z-US$"/>
    <x v="44"/>
    <x v="11"/>
    <n v="1"/>
    <x v="583"/>
  </r>
  <r>
    <x v="8"/>
    <d v="2020-03-18T00:00:00"/>
    <d v="2020-03-18T00:00:00"/>
    <n v="766"/>
    <n v="1"/>
    <n v="428.47"/>
    <n v="895.3"/>
    <n v="0.86"/>
    <n v="1.79"/>
    <s v="Z-US$"/>
    <x v="3"/>
    <x v="11"/>
    <n v="1"/>
    <x v="6"/>
  </r>
  <r>
    <x v="40"/>
    <d v="2020-03-18T00:00:00"/>
    <d v="2020-03-18T00:00:00"/>
    <n v="295"/>
    <n v="1"/>
    <n v="677.28"/>
    <n v="1350.62"/>
    <n v="3.52"/>
    <n v="7.04"/>
    <s v="Z-US$"/>
    <x v="70"/>
    <x v="11"/>
    <n v="1"/>
    <x v="105"/>
  </r>
  <r>
    <x v="41"/>
    <d v="2020-03-18T00:00:00"/>
    <d v="2020-03-18T00:00:00"/>
    <n v="16"/>
    <n v="10"/>
    <n v="12.79"/>
    <n v="447.65"/>
    <n v="1.28"/>
    <n v="44.77"/>
    <s v="Z-US$"/>
    <x v="95"/>
    <x v="11"/>
    <n v="1"/>
    <x v="569"/>
  </r>
  <r>
    <x v="44"/>
    <d v="2020-03-18T00:00:00"/>
    <d v="2020-03-18T00:00:00"/>
    <n v="77"/>
    <n v="1"/>
    <n v="111.27"/>
    <n v="223.83"/>
    <n v="2.23"/>
    <n v="4.4800000000000004"/>
    <s v="Z-US$"/>
    <x v="81"/>
    <x v="11"/>
    <n v="1"/>
    <x v="182"/>
  </r>
  <r>
    <x v="44"/>
    <d v="2020-03-18T00:00:00"/>
    <d v="2020-03-18T00:00:00"/>
    <n v="19"/>
    <n v="1"/>
    <n v="26.71"/>
    <n v="0"/>
    <n v="2.23"/>
    <n v="0"/>
    <s v="Z-US$"/>
    <x v="56"/>
    <x v="11"/>
    <n v="1"/>
    <x v="86"/>
  </r>
  <r>
    <x v="23"/>
    <d v="2020-03-18T00:00:00"/>
    <d v="2020-03-18T00:00:00"/>
    <n v="307"/>
    <n v="1"/>
    <n v="171.39"/>
    <n v="409.28"/>
    <n v="0.86"/>
    <n v="2.0499999999999998"/>
    <s v="Z-US$"/>
    <x v="11"/>
    <x v="11"/>
    <n v="1"/>
    <x v="188"/>
  </r>
  <r>
    <x v="10"/>
    <d v="2020-03-18T00:00:00"/>
    <d v="2020-03-18T00:00:00"/>
    <n v="10"/>
    <n v="1"/>
    <n v="139.66999999999999"/>
    <n v="184.18"/>
    <n v="23.28"/>
    <n v="30.7"/>
    <s v="Z-US$"/>
    <x v="47"/>
    <x v="11"/>
    <n v="1"/>
    <x v="346"/>
  </r>
  <r>
    <x v="27"/>
    <d v="2020-03-18T00:00:00"/>
    <d v="2020-03-19T00:00:00"/>
    <n v="613"/>
    <n v="2"/>
    <n v="1003.86"/>
    <n v="1688.28"/>
    <n v="2.5099999999999998"/>
    <n v="4.22"/>
    <s v="Z-US$"/>
    <x v="107"/>
    <x v="11"/>
    <n v="1"/>
    <x v="204"/>
  </r>
  <r>
    <x v="2"/>
    <d v="2020-03-18T00:00:00"/>
    <d v="2020-03-23T00:00:00"/>
    <n v="172"/>
    <n v="1"/>
    <n v="148.97"/>
    <n v="300.82"/>
    <n v="1.32"/>
    <n v="2.69"/>
    <s v="Z-US$"/>
    <x v="29"/>
    <x v="11"/>
    <n v="1"/>
    <x v="43"/>
  </r>
  <r>
    <x v="26"/>
    <d v="2020-03-18T00:00:00"/>
    <d v="2020-03-23T00:00:00"/>
    <n v="4"/>
    <n v="1"/>
    <n v="52.26"/>
    <n v="0"/>
    <n v="26.12"/>
    <n v="0"/>
    <s v="Z-US$"/>
    <x v="16"/>
    <x v="11"/>
    <n v="1"/>
    <x v="86"/>
  </r>
  <r>
    <x v="38"/>
    <d v="2020-03-18T00:00:00"/>
    <d v="2020-03-18T00:00:00"/>
    <n v="2"/>
    <n v="1"/>
    <n v="42.3"/>
    <n v="76.739999999999995"/>
    <n v="42.3"/>
    <n v="76.739999999999995"/>
    <s v="Z-US$"/>
    <x v="10"/>
    <x v="11"/>
    <n v="1"/>
    <x v="255"/>
  </r>
  <r>
    <x v="2"/>
    <d v="2020-03-18T00:00:00"/>
    <d v="2020-03-23T00:00:00"/>
    <n v="65"/>
    <n v="2"/>
    <n v="111.72"/>
    <n v="225.62"/>
    <n v="2.65"/>
    <n v="5.37"/>
    <s v="Z-US$"/>
    <x v="255"/>
    <x v="11"/>
    <n v="1"/>
    <x v="629"/>
  </r>
  <r>
    <x v="26"/>
    <d v="2020-03-18T00:00:00"/>
    <d v="2020-03-23T00:00:00"/>
    <n v="4"/>
    <n v="1"/>
    <n v="52.26"/>
    <n v="0"/>
    <n v="26.12"/>
    <n v="0"/>
    <s v="Z-US$"/>
    <x v="16"/>
    <x v="11"/>
    <n v="1"/>
    <x v="86"/>
  </r>
  <r>
    <x v="193"/>
    <d v="2020-03-18T00:00:00"/>
    <d v="2020-03-18T00:00:00"/>
    <n v="2"/>
    <n v="30"/>
    <n v="0.37"/>
    <n v="84.41"/>
    <n v="0.37"/>
    <n v="84.41"/>
    <s v="Z-US$"/>
    <x v="230"/>
    <x v="11"/>
    <n v="1"/>
    <x v="292"/>
  </r>
  <r>
    <x v="12"/>
    <d v="2020-03-18T00:00:00"/>
    <d v="2020-04-01T00:00:00"/>
    <n v="46"/>
    <n v="1"/>
    <n v="670.71"/>
    <n v="1231.68"/>
    <n v="22.36"/>
    <n v="41.06"/>
    <s v="Z-US$"/>
    <x v="74"/>
    <x v="11"/>
    <n v="1"/>
    <x v="156"/>
  </r>
  <r>
    <x v="28"/>
    <d v="2020-03-18T00:00:00"/>
    <d v="2020-04-01T00:00:00"/>
    <n v="138"/>
    <n v="1"/>
    <n v="3308.26"/>
    <n v="5628.88"/>
    <n v="36.76"/>
    <n v="62.54"/>
    <s v="Z-US$"/>
    <x v="86"/>
    <x v="11"/>
    <n v="1"/>
    <x v="384"/>
  </r>
  <r>
    <x v="94"/>
    <d v="2020-03-18T00:00:00"/>
    <d v="2020-04-01T00:00:00"/>
    <n v="138"/>
    <n v="1"/>
    <n v="2876.6"/>
    <n v="4903.6899999999996"/>
    <n v="31.96"/>
    <n v="54.49"/>
    <s v="Z-US$"/>
    <x v="86"/>
    <x v="11"/>
    <n v="1"/>
    <x v="385"/>
  </r>
  <r>
    <x v="32"/>
    <d v="2020-03-18T00:00:00"/>
    <d v="2020-04-01T00:00:00"/>
    <n v="138"/>
    <n v="1"/>
    <n v="2443.79"/>
    <n v="4224.54"/>
    <n v="27.15"/>
    <n v="46.94"/>
    <s v="Z-US$"/>
    <x v="86"/>
    <x v="11"/>
    <n v="1"/>
    <x v="157"/>
  </r>
  <r>
    <x v="95"/>
    <d v="2020-03-18T00:00:00"/>
    <d v="2020-04-01T00:00:00"/>
    <n v="92"/>
    <n v="1"/>
    <n v="1341.42"/>
    <n v="2463.35"/>
    <n v="22.36"/>
    <n v="41.06"/>
    <s v="Z-US$"/>
    <x v="34"/>
    <x v="11"/>
    <n v="1"/>
    <x v="630"/>
  </r>
  <r>
    <x v="91"/>
    <d v="2020-03-18T00:00:00"/>
    <d v="2020-04-01T00:00:00"/>
    <n v="62"/>
    <n v="1"/>
    <n v="702.43"/>
    <n v="1294.3499999999999"/>
    <n v="17.559999999999999"/>
    <n v="32.36"/>
    <s v="Z-US$"/>
    <x v="6"/>
    <x v="11"/>
    <n v="1"/>
    <x v="242"/>
  </r>
  <r>
    <x v="2"/>
    <d v="2020-03-18T00:00:00"/>
    <d v="2020-03-23T00:00:00"/>
    <n v="123"/>
    <n v="1"/>
    <n v="106.4"/>
    <n v="168.83"/>
    <n v="1.32"/>
    <n v="2.11"/>
    <s v="Z-US$"/>
    <x v="60"/>
    <x v="11"/>
    <n v="1"/>
    <x v="92"/>
  </r>
  <r>
    <x v="2"/>
    <d v="2020-03-18T00:00:00"/>
    <d v="2020-03-23T00:00:00"/>
    <n v="23"/>
    <n v="1"/>
    <n v="19.95"/>
    <n v="40.29"/>
    <n v="1.32"/>
    <n v="2.69"/>
    <s v="Z-US$"/>
    <x v="61"/>
    <x v="11"/>
    <n v="1"/>
    <x v="93"/>
  </r>
  <r>
    <x v="46"/>
    <d v="2020-03-18T00:00:00"/>
    <d v="2020-03-23T00:00:00"/>
    <n v="2"/>
    <n v="1"/>
    <n v="15.99"/>
    <n v="30.7"/>
    <n v="15.99"/>
    <n v="30.7"/>
    <s v="Z-US$"/>
    <x v="10"/>
    <x v="11"/>
    <n v="1"/>
    <x v="94"/>
  </r>
  <r>
    <x v="26"/>
    <d v="2020-03-18T00:00:00"/>
    <d v="2020-03-23T00:00:00"/>
    <n v="2"/>
    <n v="1"/>
    <n v="26.13"/>
    <n v="0"/>
    <n v="26.12"/>
    <n v="0"/>
    <s v="Z-US$"/>
    <x v="10"/>
    <x v="11"/>
    <n v="1"/>
    <x v="86"/>
  </r>
  <r>
    <x v="16"/>
    <d v="2020-03-18T00:00:00"/>
    <d v="2020-03-23T00:00:00"/>
    <n v="86"/>
    <n v="1"/>
    <n v="47.99"/>
    <n v="128.91999999999999"/>
    <n v="0.86"/>
    <n v="2.2999999999999998"/>
    <s v="Z-US$"/>
    <x v="87"/>
    <x v="11"/>
    <n v="1"/>
    <x v="171"/>
  </r>
  <r>
    <x v="26"/>
    <d v="2020-03-18T00:00:00"/>
    <d v="2020-03-23T00:00:00"/>
    <n v="2"/>
    <n v="1"/>
    <n v="26.13"/>
    <n v="0"/>
    <n v="26.12"/>
    <n v="0"/>
    <s v="Z-US$"/>
    <x v="10"/>
    <x v="11"/>
    <n v="1"/>
    <x v="86"/>
  </r>
  <r>
    <x v="2"/>
    <d v="2020-03-18T00:00:00"/>
    <d v="2020-03-23T00:00:00"/>
    <n v="213"/>
    <n v="2"/>
    <n v="369.75"/>
    <n v="746.68"/>
    <n v="2.65"/>
    <n v="5.37"/>
    <s v="Z-US$"/>
    <x v="185"/>
    <x v="11"/>
    <n v="1"/>
    <x v="440"/>
  </r>
  <r>
    <x v="47"/>
    <d v="2020-03-18T00:00:00"/>
    <d v="2020-03-23T00:00:00"/>
    <n v="74"/>
    <n v="3"/>
    <n v="153.08000000000001"/>
    <n v="248.64"/>
    <n v="3.19"/>
    <n v="5.18"/>
    <s v="Z-US$"/>
    <x v="186"/>
    <x v="11"/>
    <n v="1"/>
    <x v="441"/>
  </r>
  <r>
    <x v="26"/>
    <d v="2020-03-18T00:00:00"/>
    <d v="2020-03-23T00:00:00"/>
    <n v="13"/>
    <n v="1"/>
    <n v="209.03"/>
    <n v="0"/>
    <n v="26.12"/>
    <n v="0"/>
    <s v="Z-US$"/>
    <x v="76"/>
    <x v="11"/>
    <n v="1"/>
    <x v="86"/>
  </r>
  <r>
    <x v="26"/>
    <d v="2020-03-18T00:00:00"/>
    <d v="2020-03-18T00:00:00"/>
    <n v="31"/>
    <n v="1"/>
    <n v="522.57000000000005"/>
    <n v="767.4"/>
    <n v="26.12"/>
    <n v="38.369999999999997"/>
    <s v="Z-US$"/>
    <x v="7"/>
    <x v="11"/>
    <n v="1"/>
    <x v="177"/>
  </r>
  <r>
    <x v="8"/>
    <d v="2020-03-18T00:00:00"/>
    <d v="2020-03-18T00:00:00"/>
    <n v="460"/>
    <n v="1"/>
    <n v="257.08"/>
    <n v="537.17999999999995"/>
    <n v="0.86"/>
    <n v="1.79"/>
    <s v="Z-US$"/>
    <x v="18"/>
    <x v="11"/>
    <n v="1"/>
    <x v="113"/>
  </r>
  <r>
    <x v="10"/>
    <d v="2020-03-18T00:00:00"/>
    <d v="2020-03-18T00:00:00"/>
    <n v="11"/>
    <n v="1"/>
    <n v="162.94999999999999"/>
    <n v="214.87"/>
    <n v="23.28"/>
    <n v="30.7"/>
    <s v="Z-US$"/>
    <x v="126"/>
    <x v="11"/>
    <n v="1"/>
    <x v="108"/>
  </r>
  <r>
    <x v="10"/>
    <d v="2020-03-18T00:00:00"/>
    <d v="2020-03-18T00:00:00"/>
    <n v="37"/>
    <n v="1"/>
    <n v="558.66999999999996"/>
    <n v="736.7"/>
    <n v="23.28"/>
    <n v="30.7"/>
    <s v="Z-US$"/>
    <x v="54"/>
    <x v="11"/>
    <n v="1"/>
    <x v="143"/>
  </r>
  <r>
    <x v="29"/>
    <d v="2020-03-18T00:00:00"/>
    <d v="2020-03-18T00:00:00"/>
    <n v="19"/>
    <n v="1"/>
    <n v="720.13"/>
    <n v="1074.3599999999999"/>
    <n v="60.01"/>
    <n v="89.53"/>
    <s v="Z-US$"/>
    <x v="56"/>
    <x v="11"/>
    <n v="1"/>
    <x v="252"/>
  </r>
  <r>
    <x v="36"/>
    <d v="2020-03-18T00:00:00"/>
    <d v="2020-03-19T00:00:00"/>
    <n v="129"/>
    <n v="1"/>
    <n v="82.73"/>
    <n v="193.39"/>
    <n v="0.99"/>
    <n v="2.2999999999999998"/>
    <s v="Z-US$"/>
    <x v="23"/>
    <x v="11"/>
    <n v="1"/>
    <x v="35"/>
  </r>
  <r>
    <x v="93"/>
    <d v="2020-03-19T00:00:00"/>
    <d v="2020-03-19T00:00:00"/>
    <n v="2145"/>
    <n v="1"/>
    <n v="984.83"/>
    <n v="1432.48"/>
    <n v="0.7"/>
    <n v="1.02"/>
    <s v="Z-US$"/>
    <x v="101"/>
    <x v="11"/>
    <n v="1"/>
    <x v="336"/>
  </r>
  <r>
    <x v="2"/>
    <d v="2020-03-19T00:00:00"/>
    <d v="2020-03-23T00:00:00"/>
    <n v="552"/>
    <n v="1"/>
    <n v="478.81"/>
    <n v="759.73"/>
    <n v="1.32"/>
    <n v="2.11"/>
    <s v="Z-US$"/>
    <x v="72"/>
    <x v="11"/>
    <n v="1"/>
    <x v="631"/>
  </r>
  <r>
    <x v="2"/>
    <d v="2020-03-19T00:00:00"/>
    <d v="2020-03-23T00:00:00"/>
    <n v="13"/>
    <n v="1"/>
    <n v="10.64"/>
    <n v="21.49"/>
    <n v="1.32"/>
    <n v="2.69"/>
    <s v="Z-US$"/>
    <x v="76"/>
    <x v="11"/>
    <n v="1"/>
    <x v="632"/>
  </r>
  <r>
    <x v="26"/>
    <d v="2020-03-19T00:00:00"/>
    <d v="2020-03-23T00:00:00"/>
    <n v="13"/>
    <n v="1"/>
    <n v="209.03"/>
    <n v="0"/>
    <n v="26.12"/>
    <n v="0"/>
    <s v="Z-US$"/>
    <x v="76"/>
    <x v="11"/>
    <n v="1"/>
    <x v="86"/>
  </r>
  <r>
    <x v="2"/>
    <d v="2020-03-19T00:00:00"/>
    <d v="2020-03-19T00:00:00"/>
    <n v="1532"/>
    <n v="1"/>
    <n v="1330.03"/>
    <n v="2404.52"/>
    <n v="1.32"/>
    <n v="2.41"/>
    <s v="Z-US$"/>
    <x v="2"/>
    <x v="11"/>
    <n v="1"/>
    <x v="298"/>
  </r>
  <r>
    <x v="93"/>
    <d v="2020-03-19T00:00:00"/>
    <d v="2020-03-19T00:00:00"/>
    <n v="1532"/>
    <n v="1"/>
    <n v="703.45"/>
    <n v="1215.05"/>
    <n v="0.7"/>
    <n v="1.22"/>
    <s v="Z-US$"/>
    <x v="2"/>
    <x v="11"/>
    <n v="1"/>
    <x v="297"/>
  </r>
  <r>
    <x v="45"/>
    <d v="2020-03-19T00:00:00"/>
    <d v="2020-03-19T00:00:00"/>
    <n v="3064"/>
    <n v="1"/>
    <n v="1739.44"/>
    <n v="4092.8"/>
    <n v="0.87"/>
    <n v="2.0499999999999998"/>
    <s v="Z-US$"/>
    <x v="0"/>
    <x v="11"/>
    <n v="1"/>
    <x v="0"/>
  </r>
  <r>
    <x v="26"/>
    <d v="2020-03-19T00:00:00"/>
    <d v="2020-03-23T00:00:00"/>
    <n v="4"/>
    <n v="1"/>
    <n v="52.26"/>
    <n v="0"/>
    <n v="26.12"/>
    <n v="0"/>
    <s v="Z-US$"/>
    <x v="16"/>
    <x v="11"/>
    <n v="1"/>
    <x v="86"/>
  </r>
  <r>
    <x v="2"/>
    <d v="2020-03-19T00:00:00"/>
    <d v="2020-03-23T00:00:00"/>
    <n v="123"/>
    <n v="1"/>
    <n v="106.4"/>
    <n v="168.83"/>
    <n v="1.32"/>
    <n v="2.11"/>
    <s v="Z-US$"/>
    <x v="60"/>
    <x v="11"/>
    <n v="1"/>
    <x v="92"/>
  </r>
  <r>
    <x v="2"/>
    <d v="2020-03-19T00:00:00"/>
    <d v="2020-03-23T00:00:00"/>
    <n v="23"/>
    <n v="1"/>
    <n v="19.95"/>
    <n v="40.29"/>
    <n v="1.32"/>
    <n v="2.69"/>
    <s v="Z-US$"/>
    <x v="61"/>
    <x v="11"/>
    <n v="1"/>
    <x v="93"/>
  </r>
  <r>
    <x v="16"/>
    <d v="2020-03-19T00:00:00"/>
    <d v="2020-03-20T00:00:00"/>
    <n v="14"/>
    <n v="1"/>
    <n v="7.71"/>
    <n v="20.72"/>
    <n v="0.86"/>
    <n v="2.2999999999999998"/>
    <s v="Z-US$"/>
    <x v="143"/>
    <x v="11"/>
    <n v="1"/>
    <x v="633"/>
  </r>
  <r>
    <x v="26"/>
    <d v="2020-03-19T00:00:00"/>
    <d v="2020-03-20T00:00:00"/>
    <n v="2"/>
    <n v="1"/>
    <n v="26.13"/>
    <n v="0"/>
    <n v="26.12"/>
    <n v="0"/>
    <s v="Z-US$"/>
    <x v="10"/>
    <x v="11"/>
    <n v="1"/>
    <x v="86"/>
  </r>
  <r>
    <x v="159"/>
    <d v="2020-03-19T00:00:00"/>
    <d v="2020-03-02T00:00:00"/>
    <n v="99"/>
    <n v="1"/>
    <n v="401.91"/>
    <n v="163.71"/>
    <n v="6.28"/>
    <n v="2.56"/>
    <s v="Z-US$"/>
    <x v="24"/>
    <x v="11"/>
    <n v="1"/>
    <x v="634"/>
  </r>
  <r>
    <x v="160"/>
    <d v="2020-03-19T00:00:00"/>
    <d v="2020-03-02T00:00:00"/>
    <n v="460"/>
    <n v="1"/>
    <n v="1837.92"/>
    <n v="767.4"/>
    <n v="6.13"/>
    <n v="2.56"/>
    <s v="Z-US$"/>
    <x v="18"/>
    <x v="11"/>
    <n v="1"/>
    <x v="177"/>
  </r>
  <r>
    <x v="10"/>
    <d v="2020-03-19T00:00:00"/>
    <d v="2020-03-02T00:00:00"/>
    <n v="74"/>
    <n v="1"/>
    <n v="1117.33"/>
    <n v="1473.41"/>
    <n v="23.28"/>
    <n v="30.7"/>
    <s v="Z-US$"/>
    <x v="44"/>
    <x v="11"/>
    <n v="1"/>
    <x v="583"/>
  </r>
  <r>
    <x v="66"/>
    <d v="2020-03-19T00:00:00"/>
    <d v="2020-03-02T00:00:00"/>
    <n v="393"/>
    <n v="1"/>
    <n v="994.85"/>
    <n v="2291.9699999999998"/>
    <n v="3.88"/>
    <n v="8.9499999999999993"/>
    <s v="Z-US$"/>
    <x v="192"/>
    <x v="11"/>
    <n v="1"/>
    <x v="635"/>
  </r>
  <r>
    <x v="40"/>
    <d v="2020-03-19T00:00:00"/>
    <d v="2020-03-02T00:00:00"/>
    <n v="491"/>
    <n v="1"/>
    <n v="1128.79"/>
    <n v="2251.04"/>
    <n v="3.52"/>
    <n v="7.04"/>
    <s v="Z-US$"/>
    <x v="184"/>
    <x v="11"/>
    <n v="1"/>
    <x v="20"/>
  </r>
  <r>
    <x v="44"/>
    <d v="2020-03-19T00:00:00"/>
    <d v="2020-03-02T00:00:00"/>
    <n v="56"/>
    <n v="1"/>
    <n v="80.12"/>
    <n v="0"/>
    <n v="2.23"/>
    <n v="0"/>
    <s v="Z-US$"/>
    <x v="90"/>
    <x v="11"/>
    <n v="1"/>
    <x v="86"/>
  </r>
  <r>
    <x v="16"/>
    <d v="2020-03-19T00:00:00"/>
    <d v="2020-03-20T00:00:00"/>
    <n v="177"/>
    <n v="1"/>
    <n v="98.55"/>
    <n v="264.75"/>
    <n v="0.86"/>
    <n v="2.2999999999999998"/>
    <s v="Z-US$"/>
    <x v="232"/>
    <x v="11"/>
    <n v="1"/>
    <x v="590"/>
  </r>
  <r>
    <x v="26"/>
    <d v="2020-03-19T00:00:00"/>
    <d v="2020-03-20T00:00:00"/>
    <n v="4"/>
    <n v="1"/>
    <n v="52.26"/>
    <n v="0"/>
    <n v="26.12"/>
    <n v="0"/>
    <s v="Z-US$"/>
    <x v="16"/>
    <x v="11"/>
    <n v="1"/>
    <x v="86"/>
  </r>
  <r>
    <x v="91"/>
    <d v="2020-03-19T00:00:00"/>
    <d v="2020-03-19T00:00:00"/>
    <n v="19"/>
    <n v="1"/>
    <n v="210.73"/>
    <n v="388.3"/>
    <n v="17.559999999999999"/>
    <n v="32.36"/>
    <s v="Z-US$"/>
    <x v="56"/>
    <x v="11"/>
    <n v="1"/>
    <x v="636"/>
  </r>
  <r>
    <x v="55"/>
    <d v="2020-03-19T00:00:00"/>
    <d v="2020-03-19T00:00:00"/>
    <n v="5"/>
    <n v="1"/>
    <n v="69.41"/>
    <n v="164.99"/>
    <n v="23.14"/>
    <n v="55"/>
    <s v="Z-US$"/>
    <x v="30"/>
    <x v="11"/>
    <n v="1"/>
    <x v="568"/>
  </r>
  <r>
    <x v="194"/>
    <d v="2020-03-19T00:00:00"/>
    <d v="2020-03-19T00:00:00"/>
    <n v="9499"/>
    <n v="1"/>
    <n v="6906.86"/>
    <n v="12846.28"/>
    <n v="1.1100000000000001"/>
    <n v="2.0699999999999998"/>
    <s v="Z-US$"/>
    <x v="256"/>
    <x v="11"/>
    <n v="1"/>
    <x v="637"/>
  </r>
  <r>
    <x v="10"/>
    <d v="2020-03-19T00:00:00"/>
    <d v="2020-03-19T00:00:00"/>
    <n v="200"/>
    <n v="1"/>
    <n v="3026.11"/>
    <n v="4655.5600000000004"/>
    <n v="23.28"/>
    <n v="35.81"/>
    <s v="Z-US$"/>
    <x v="28"/>
    <x v="11"/>
    <n v="1"/>
    <x v="607"/>
  </r>
  <r>
    <x v="3"/>
    <d v="2020-03-19T00:00:00"/>
    <d v="2020-04-10T00:00:00"/>
    <n v="15320"/>
    <n v="1"/>
    <n v="13811.92"/>
    <n v="39649"/>
    <n v="1.37"/>
    <n v="3.97"/>
    <s v="Z-US$"/>
    <x v="176"/>
    <x v="11"/>
    <n v="1"/>
    <x v="638"/>
  </r>
  <r>
    <x v="147"/>
    <d v="2020-03-19T00:00:00"/>
    <d v="2020-03-31T00:00:00"/>
    <n v="22980"/>
    <n v="1"/>
    <n v="8825.1"/>
    <n v="21103.5"/>
    <n v="0.59"/>
    <n v="1.41"/>
    <s v="Z-US$"/>
    <x v="257"/>
    <x v="11"/>
    <n v="1"/>
    <x v="639"/>
  </r>
  <r>
    <x v="16"/>
    <d v="2020-03-19T00:00:00"/>
    <d v="2020-03-20T00:00:00"/>
    <n v="50"/>
    <n v="1"/>
    <n v="27.42"/>
    <n v="73.67"/>
    <n v="0.86"/>
    <n v="2.2999999999999998"/>
    <s v="Z-US$"/>
    <x v="4"/>
    <x v="11"/>
    <n v="1"/>
    <x v="89"/>
  </r>
  <r>
    <x v="26"/>
    <d v="2020-03-19T00:00:00"/>
    <d v="2020-03-20T00:00:00"/>
    <n v="2"/>
    <n v="1"/>
    <n v="26.13"/>
    <n v="0"/>
    <n v="26.12"/>
    <n v="0"/>
    <s v="Z-US$"/>
    <x v="10"/>
    <x v="11"/>
    <n v="1"/>
    <x v="86"/>
  </r>
  <r>
    <x v="152"/>
    <d v="2020-03-20T00:00:00"/>
    <d v="2020-04-03T00:00:00"/>
    <n v="154"/>
    <n v="1"/>
    <n v="2161.5100000000002"/>
    <n v="4220.7"/>
    <n v="21.62"/>
    <n v="42.21"/>
    <s v="Z-US$"/>
    <x v="17"/>
    <x v="11"/>
    <n v="1"/>
    <x v="2"/>
  </r>
  <r>
    <x v="23"/>
    <d v="2020-03-20T00:00:00"/>
    <d v="2020-04-06T00:00:00"/>
    <n v="7660"/>
    <n v="1"/>
    <n v="4284.6499999999996"/>
    <n v="11191.25"/>
    <n v="0.86"/>
    <n v="2.2400000000000002"/>
    <s v="Z-US$"/>
    <x v="130"/>
    <x v="11"/>
    <n v="1"/>
    <x v="640"/>
  </r>
  <r>
    <x v="195"/>
    <d v="2020-03-20T00:00:00"/>
    <d v="2020-03-20T00:00:00"/>
    <n v="1073"/>
    <n v="1"/>
    <n v="492.42"/>
    <n v="1432.48"/>
    <n v="0.7"/>
    <n v="2.0499999999999998"/>
    <s v="Z-US$"/>
    <x v="258"/>
    <x v="11"/>
    <n v="1"/>
    <x v="336"/>
  </r>
  <r>
    <x v="36"/>
    <d v="2020-03-20T00:00:00"/>
    <d v="2020-03-20T00:00:00"/>
    <n v="129"/>
    <n v="1"/>
    <n v="82.73"/>
    <n v="193.39"/>
    <n v="0.99"/>
    <n v="2.2999999999999998"/>
    <s v="Z-US$"/>
    <x v="23"/>
    <x v="11"/>
    <n v="1"/>
    <x v="35"/>
  </r>
  <r>
    <x v="196"/>
    <d v="2020-03-20T00:00:00"/>
    <d v="2020-03-20T00:00:00"/>
    <n v="307"/>
    <n v="1"/>
    <n v="245.65"/>
    <n v="294.17"/>
    <n v="1.23"/>
    <n v="1.47"/>
    <s v="Z-US$"/>
    <x v="11"/>
    <x v="11"/>
    <n v="1"/>
    <x v="131"/>
  </r>
  <r>
    <x v="23"/>
    <d v="2020-03-20T00:00:00"/>
    <d v="2020-03-27T00:00:00"/>
    <n v="172"/>
    <n v="1"/>
    <n v="95.98"/>
    <n v="343.8"/>
    <n v="0.86"/>
    <n v="3.07"/>
    <s v="Z-US$"/>
    <x v="29"/>
    <x v="11"/>
    <n v="1"/>
    <x v="641"/>
  </r>
  <r>
    <x v="184"/>
    <d v="2020-03-23T00:00:00"/>
    <d v="2020-03-23T00:00:00"/>
    <n v="7"/>
    <n v="150"/>
    <n v="222.55"/>
    <n v="1688.28"/>
    <n v="55.64"/>
    <n v="422.07"/>
    <s v="Z-US$"/>
    <x v="166"/>
    <x v="12"/>
    <n v="1"/>
    <x v="204"/>
  </r>
  <r>
    <x v="82"/>
    <d v="2020-03-23T00:00:00"/>
    <d v="2020-03-23T00:00:00"/>
    <n v="5"/>
    <n v="200"/>
    <n v="792.72"/>
    <n v="1458.06"/>
    <n v="264.24"/>
    <n v="486.02"/>
    <s v="Z-US$"/>
    <x v="127"/>
    <x v="12"/>
    <n v="1"/>
    <x v="257"/>
  </r>
  <r>
    <x v="2"/>
    <d v="2020-03-23T00:00:00"/>
    <d v="2020-03-31T00:00:00"/>
    <n v="215"/>
    <n v="1"/>
    <n v="180.35"/>
    <n v="376.03"/>
    <n v="1.28"/>
    <n v="2.69"/>
    <s v="Z-US$"/>
    <x v="259"/>
    <x v="12"/>
    <n v="1"/>
    <x v="642"/>
  </r>
  <r>
    <x v="71"/>
    <d v="2020-03-23T00:00:00"/>
    <d v="2020-03-31T00:00:00"/>
    <n v="203"/>
    <n v="1"/>
    <n v="174.74"/>
    <n v="422.07"/>
    <n v="1.32"/>
    <n v="3.2"/>
    <s v="Z-US$"/>
    <x v="108"/>
    <x v="12"/>
    <n v="1"/>
    <x v="27"/>
  </r>
  <r>
    <x v="26"/>
    <d v="2020-03-23T00:00:00"/>
    <d v="2020-03-31T00:00:00"/>
    <n v="7"/>
    <n v="1"/>
    <n v="104.52"/>
    <n v="0"/>
    <n v="26.12"/>
    <n v="0"/>
    <s v="Z-US$"/>
    <x v="48"/>
    <x v="12"/>
    <n v="1"/>
    <x v="86"/>
  </r>
  <r>
    <x v="90"/>
    <d v="2020-03-23T00:00:00"/>
    <d v="2020-03-24T00:00:00"/>
    <n v="206"/>
    <n v="1"/>
    <n v="94.26"/>
    <n v="162.82"/>
    <n v="0.7"/>
    <n v="1.22"/>
    <s v="Z-US$"/>
    <x v="67"/>
    <x v="12"/>
    <n v="1"/>
    <x v="643"/>
  </r>
  <r>
    <x v="26"/>
    <d v="2020-03-23T00:00:00"/>
    <d v="2020-03-24T00:00:00"/>
    <n v="4"/>
    <n v="1"/>
    <n v="52.26"/>
    <n v="0"/>
    <n v="26.12"/>
    <n v="0"/>
    <s v="Z-US$"/>
    <x v="16"/>
    <x v="12"/>
    <n v="1"/>
    <x v="86"/>
  </r>
  <r>
    <x v="23"/>
    <d v="2020-03-23T00:00:00"/>
    <d v="2020-06-19T00:00:00"/>
    <n v="307"/>
    <n v="1"/>
    <n v="171.39"/>
    <n v="409.28"/>
    <n v="0.86"/>
    <n v="2.0499999999999998"/>
    <s v="Z-US$"/>
    <x v="11"/>
    <x v="12"/>
    <n v="1"/>
    <x v="188"/>
  </r>
  <r>
    <x v="10"/>
    <d v="2020-03-23T00:00:00"/>
    <d v="2020-06-19T00:00:00"/>
    <n v="5"/>
    <n v="1"/>
    <n v="69.83"/>
    <n v="92.09"/>
    <n v="23.28"/>
    <n v="30.7"/>
    <s v="Z-US$"/>
    <x v="30"/>
    <x v="12"/>
    <n v="1"/>
    <x v="114"/>
  </r>
  <r>
    <x v="38"/>
    <d v="2020-03-23T00:00:00"/>
    <d v="2020-03-23T00:00:00"/>
    <n v="10"/>
    <n v="1"/>
    <n v="253.78"/>
    <n v="460.44"/>
    <n v="42.3"/>
    <n v="76.739999999999995"/>
    <s v="Z-US$"/>
    <x v="47"/>
    <x v="12"/>
    <n v="1"/>
    <x v="203"/>
  </r>
  <r>
    <x v="9"/>
    <d v="2020-03-23T00:00:00"/>
    <d v="2020-03-23T00:00:00"/>
    <n v="2"/>
    <n v="1"/>
    <n v="28.52"/>
    <n v="40.93"/>
    <n v="28.52"/>
    <n v="40.93"/>
    <s v="Z-US$"/>
    <x v="10"/>
    <x v="12"/>
    <n v="1"/>
    <x v="189"/>
  </r>
  <r>
    <x v="197"/>
    <d v="2020-03-23T00:00:00"/>
    <d v="2020-04-06T00:00:00"/>
    <n v="13"/>
    <n v="1"/>
    <n v="0"/>
    <n v="182.13"/>
    <n v="0"/>
    <n v="22.77"/>
    <s v="Z-US$"/>
    <x v="76"/>
    <x v="12"/>
    <n v="1"/>
    <x v="644"/>
  </r>
  <r>
    <x v="10"/>
    <d v="2020-03-23T00:00:00"/>
    <d v="2020-04-06T00:00:00"/>
    <n v="4"/>
    <n v="1"/>
    <n v="46.56"/>
    <n v="61.39"/>
    <n v="23.28"/>
    <n v="30.7"/>
    <s v="Z-US$"/>
    <x v="16"/>
    <x v="12"/>
    <n v="1"/>
    <x v="103"/>
  </r>
  <r>
    <x v="16"/>
    <d v="2020-03-23T00:00:00"/>
    <d v="2020-03-24T00:00:00"/>
    <n v="28"/>
    <n v="1"/>
    <n v="15.43"/>
    <n v="41.44"/>
    <n v="0.86"/>
    <n v="2.2999999999999998"/>
    <s v="Z-US$"/>
    <x v="178"/>
    <x v="12"/>
    <n v="1"/>
    <x v="539"/>
  </r>
  <r>
    <x v="26"/>
    <d v="2020-03-23T00:00:00"/>
    <d v="2020-03-24T00:00:00"/>
    <n v="2"/>
    <n v="1"/>
    <n v="26.13"/>
    <n v="0"/>
    <n v="26.12"/>
    <n v="0"/>
    <s v="Z-US$"/>
    <x v="10"/>
    <x v="12"/>
    <n v="1"/>
    <x v="86"/>
  </r>
  <r>
    <x v="10"/>
    <d v="2020-03-23T00:00:00"/>
    <d v="2020-03-23T00:00:00"/>
    <n v="221"/>
    <n v="1"/>
    <n v="3352"/>
    <n v="4051.87"/>
    <n v="23.28"/>
    <n v="28.14"/>
    <s v="Z-US$"/>
    <x v="37"/>
    <x v="12"/>
    <n v="1"/>
    <x v="645"/>
  </r>
  <r>
    <x v="140"/>
    <d v="2020-03-23T00:00:00"/>
    <d v="2020-03-24T00:00:00"/>
    <n v="131"/>
    <n v="1"/>
    <n v="59.79"/>
    <n v="147.85"/>
    <n v="0.7"/>
    <n v="1.74"/>
    <s v="Z-US$"/>
    <x v="260"/>
    <x v="12"/>
    <n v="1"/>
    <x v="646"/>
  </r>
  <r>
    <x v="16"/>
    <d v="2020-03-23T00:00:00"/>
    <d v="2020-03-24T00:00:00"/>
    <n v="28"/>
    <n v="1"/>
    <n v="15.43"/>
    <n v="41.44"/>
    <n v="0.86"/>
    <n v="2.2999999999999998"/>
    <s v="Z-US$"/>
    <x v="178"/>
    <x v="12"/>
    <n v="1"/>
    <x v="539"/>
  </r>
  <r>
    <x v="26"/>
    <d v="2020-03-23T00:00:00"/>
    <d v="2020-03-24T00:00:00"/>
    <n v="2"/>
    <n v="1"/>
    <n v="26.13"/>
    <n v="0"/>
    <n v="26.12"/>
    <n v="0"/>
    <s v="Z-US$"/>
    <x v="10"/>
    <x v="12"/>
    <n v="1"/>
    <x v="86"/>
  </r>
  <r>
    <x v="85"/>
    <d v="2020-03-23T00:00:00"/>
    <d v="2020-03-25T00:00:00"/>
    <n v="200"/>
    <n v="1"/>
    <n v="109.74"/>
    <n v="191.21"/>
    <n v="0.84"/>
    <n v="1.47"/>
    <s v="Z-US$"/>
    <x v="28"/>
    <x v="12"/>
    <n v="1"/>
    <x v="647"/>
  </r>
  <r>
    <x v="46"/>
    <d v="2020-03-23T00:00:00"/>
    <d v="2020-03-25T00:00:00"/>
    <n v="2"/>
    <n v="1"/>
    <n v="15.99"/>
    <n v="30.7"/>
    <n v="15.99"/>
    <n v="30.7"/>
    <s v="Z-US$"/>
    <x v="10"/>
    <x v="12"/>
    <n v="1"/>
    <x v="94"/>
  </r>
  <r>
    <x v="198"/>
    <d v="2020-03-24T00:00:00"/>
    <d v="2020-03-24T00:00:00"/>
    <n v="115"/>
    <n v="1"/>
    <n v="82.65"/>
    <n v="163.07"/>
    <n v="1.1000000000000001"/>
    <n v="2.17"/>
    <s v="Z-US$"/>
    <x v="180"/>
    <x v="12"/>
    <n v="1"/>
    <x v="648"/>
  </r>
  <r>
    <x v="16"/>
    <d v="2020-03-24T00:00:00"/>
    <d v="2020-03-24T00:00:00"/>
    <n v="7660"/>
    <n v="1"/>
    <n v="4284.6499999999996"/>
    <n v="8953"/>
    <n v="0.86"/>
    <n v="1.79"/>
    <s v="Z-US$"/>
    <x v="130"/>
    <x v="12"/>
    <n v="1"/>
    <x v="420"/>
  </r>
  <r>
    <x v="97"/>
    <d v="2020-03-24T00:00:00"/>
    <d v="2020-03-24T00:00:00"/>
    <n v="3064"/>
    <n v="1"/>
    <n v="1969.66"/>
    <n v="3837"/>
    <n v="0.99"/>
    <n v="1.92"/>
    <s v="Z-US$"/>
    <x v="0"/>
    <x v="12"/>
    <n v="1"/>
    <x v="99"/>
  </r>
  <r>
    <x v="77"/>
    <d v="2020-03-24T00:00:00"/>
    <d v="2020-03-24T00:00:00"/>
    <n v="77"/>
    <n v="1"/>
    <n v="47.96"/>
    <n v="95.93"/>
    <n v="0.96"/>
    <n v="1.92"/>
    <s v="Z-US$"/>
    <x v="81"/>
    <x v="12"/>
    <n v="1"/>
    <x v="42"/>
  </r>
  <r>
    <x v="158"/>
    <d v="2020-03-24T00:00:00"/>
    <d v="2020-03-25T00:00:00"/>
    <n v="2"/>
    <n v="100"/>
    <n v="85.69"/>
    <n v="191.85"/>
    <n v="85.69"/>
    <n v="191.85"/>
    <s v="Z-US$"/>
    <x v="28"/>
    <x v="12"/>
    <n v="1"/>
    <x v="50"/>
  </r>
  <r>
    <x v="55"/>
    <d v="2020-03-24T00:00:00"/>
    <d v="2020-03-25T00:00:00"/>
    <n v="8"/>
    <n v="1"/>
    <n v="115.69"/>
    <n v="274.99"/>
    <n v="23.14"/>
    <n v="55"/>
    <s v="Z-US$"/>
    <x v="100"/>
    <x v="12"/>
    <n v="1"/>
    <x v="649"/>
  </r>
  <r>
    <x v="8"/>
    <d v="2020-03-24T00:00:00"/>
    <d v="2020-03-25T00:00:00"/>
    <n v="1686"/>
    <n v="1"/>
    <n v="942.62"/>
    <n v="1547.59"/>
    <n v="0.86"/>
    <n v="1.41"/>
    <s v="Z-US$"/>
    <x v="261"/>
    <x v="12"/>
    <n v="1"/>
    <x v="234"/>
  </r>
  <r>
    <x v="93"/>
    <d v="2020-03-25T00:00:00"/>
    <d v="2020-03-25T00:00:00"/>
    <n v="2145"/>
    <n v="1"/>
    <n v="984.83"/>
    <n v="1432.48"/>
    <n v="0.7"/>
    <n v="1.02"/>
    <s v="Z-US$"/>
    <x v="101"/>
    <x v="12"/>
    <n v="1"/>
    <x v="336"/>
  </r>
  <r>
    <x v="16"/>
    <d v="2020-03-25T00:00:00"/>
    <d v="2020-03-25T00:00:00"/>
    <n v="19"/>
    <n v="100"/>
    <n v="1028.32"/>
    <n v="2302.1999999999998"/>
    <n v="85.69"/>
    <n v="191.85"/>
    <s v="Z-US$"/>
    <x v="262"/>
    <x v="12"/>
    <n v="1"/>
    <x v="505"/>
  </r>
  <r>
    <x v="23"/>
    <d v="2020-03-25T00:00:00"/>
    <d v="2020-03-25T00:00:00"/>
    <n v="307"/>
    <n v="1"/>
    <n v="171.39"/>
    <n v="409.28"/>
    <n v="0.86"/>
    <n v="2.0499999999999998"/>
    <s v="Z-US$"/>
    <x v="11"/>
    <x v="12"/>
    <n v="1"/>
    <x v="188"/>
  </r>
  <r>
    <x v="10"/>
    <d v="2020-03-25T00:00:00"/>
    <d v="2020-03-25T00:00:00"/>
    <n v="8"/>
    <n v="1"/>
    <n v="116.39"/>
    <n v="153.47999999999999"/>
    <n v="23.28"/>
    <n v="30.7"/>
    <s v="Z-US$"/>
    <x v="100"/>
    <x v="12"/>
    <n v="1"/>
    <x v="85"/>
  </r>
  <r>
    <x v="2"/>
    <d v="2020-03-25T00:00:00"/>
    <d v="2020-03-26T00:00:00"/>
    <n v="148"/>
    <n v="1"/>
    <n v="127.68"/>
    <n v="257.85000000000002"/>
    <n v="1.32"/>
    <n v="2.69"/>
    <s v="Z-US$"/>
    <x v="5"/>
    <x v="12"/>
    <n v="1"/>
    <x v="454"/>
  </r>
  <r>
    <x v="26"/>
    <d v="2020-03-25T00:00:00"/>
    <d v="2020-03-26T00:00:00"/>
    <n v="4"/>
    <n v="1"/>
    <n v="52.26"/>
    <n v="0"/>
    <n v="26.12"/>
    <n v="0"/>
    <s v="Z-US$"/>
    <x v="16"/>
    <x v="12"/>
    <n v="1"/>
    <x v="86"/>
  </r>
  <r>
    <x v="46"/>
    <d v="2020-03-25T00:00:00"/>
    <d v="2020-03-25T00:00:00"/>
    <n v="5"/>
    <n v="1"/>
    <n v="47.96"/>
    <n v="102.99"/>
    <n v="15.99"/>
    <n v="34.33"/>
    <s v="Z-US$"/>
    <x v="30"/>
    <x v="12"/>
    <n v="1"/>
    <x v="650"/>
  </r>
  <r>
    <x v="38"/>
    <d v="2020-03-25T00:00:00"/>
    <d v="2020-03-25T00:00:00"/>
    <n v="2"/>
    <n v="1"/>
    <n v="42.3"/>
    <n v="76.739999999999995"/>
    <n v="42.3"/>
    <n v="76.739999999999995"/>
    <s v="Z-US$"/>
    <x v="10"/>
    <x v="12"/>
    <n v="1"/>
    <x v="255"/>
  </r>
  <r>
    <x v="29"/>
    <d v="2020-03-25T00:00:00"/>
    <d v="2020-03-25T00:00:00"/>
    <n v="74"/>
    <n v="1"/>
    <n v="2880.51"/>
    <n v="4297.4399999999996"/>
    <n v="60.01"/>
    <n v="89.53"/>
    <s v="Z-US$"/>
    <x v="44"/>
    <x v="12"/>
    <n v="1"/>
    <x v="552"/>
  </r>
  <r>
    <x v="2"/>
    <d v="2020-03-25T00:00:00"/>
    <d v="2020-04-01T00:00:00"/>
    <n v="19"/>
    <n v="2"/>
    <n v="30.91"/>
    <n v="64.459999999999994"/>
    <n v="2.57"/>
    <n v="5.37"/>
    <s v="Z-US$"/>
    <x v="263"/>
    <x v="12"/>
    <n v="1"/>
    <x v="538"/>
  </r>
  <r>
    <x v="19"/>
    <d v="2020-03-25T00:00:00"/>
    <d v="2020-04-01T00:00:00"/>
    <n v="13"/>
    <n v="2"/>
    <n v="18.39"/>
    <n v="22.51"/>
    <n v="2.29"/>
    <n v="2.81"/>
    <s v="Z-US$"/>
    <x v="264"/>
    <x v="12"/>
    <n v="1"/>
    <x v="651"/>
  </r>
  <r>
    <x v="26"/>
    <d v="2020-03-25T00:00:00"/>
    <d v="2020-04-01T00:00:00"/>
    <n v="4"/>
    <n v="1"/>
    <n v="52.26"/>
    <n v="0"/>
    <n v="26.12"/>
    <n v="0"/>
    <s v="Z-US$"/>
    <x v="16"/>
    <x v="12"/>
    <n v="1"/>
    <x v="86"/>
  </r>
  <r>
    <x v="2"/>
    <d v="2020-03-25T00:00:00"/>
    <d v="2020-03-26T00:00:00"/>
    <n v="108"/>
    <n v="1"/>
    <n v="90.17"/>
    <n v="188.01"/>
    <n v="1.28"/>
    <n v="2.69"/>
    <s v="Z-US$"/>
    <x v="21"/>
    <x v="12"/>
    <n v="1"/>
    <x v="151"/>
  </r>
  <r>
    <x v="26"/>
    <d v="2020-03-25T00:00:00"/>
    <d v="2020-03-26T00:00:00"/>
    <n v="2"/>
    <n v="1"/>
    <n v="26.13"/>
    <n v="0"/>
    <n v="26.12"/>
    <n v="0"/>
    <s v="Z-US$"/>
    <x v="10"/>
    <x v="12"/>
    <n v="1"/>
    <x v="86"/>
  </r>
  <r>
    <x v="16"/>
    <d v="2020-03-25T00:00:00"/>
    <d v="2020-03-26T00:00:00"/>
    <n v="79"/>
    <n v="1"/>
    <n v="43.7"/>
    <n v="117.41"/>
    <n v="0.86"/>
    <n v="2.2999999999999998"/>
    <s v="Z-US$"/>
    <x v="105"/>
    <x v="12"/>
    <n v="1"/>
    <x v="198"/>
  </r>
  <r>
    <x v="26"/>
    <d v="2020-03-25T00:00:00"/>
    <d v="2020-03-26T00:00:00"/>
    <n v="2"/>
    <n v="1"/>
    <n v="26.13"/>
    <n v="0"/>
    <n v="26.12"/>
    <n v="0"/>
    <s v="Z-US$"/>
    <x v="10"/>
    <x v="12"/>
    <n v="1"/>
    <x v="86"/>
  </r>
  <r>
    <x v="16"/>
    <d v="2020-03-25T00:00:00"/>
    <d v="2020-03-26T00:00:00"/>
    <n v="28"/>
    <n v="1"/>
    <n v="15.43"/>
    <n v="41.44"/>
    <n v="0.86"/>
    <n v="2.2999999999999998"/>
    <s v="Z-US$"/>
    <x v="178"/>
    <x v="12"/>
    <n v="1"/>
    <x v="539"/>
  </r>
  <r>
    <x v="26"/>
    <d v="2020-03-25T00:00:00"/>
    <d v="2020-03-26T00:00:00"/>
    <n v="2"/>
    <n v="1"/>
    <n v="26.13"/>
    <n v="0"/>
    <n v="26.12"/>
    <n v="0"/>
    <s v="Z-US$"/>
    <x v="10"/>
    <x v="12"/>
    <n v="1"/>
    <x v="86"/>
  </r>
  <r>
    <x v="16"/>
    <d v="2020-03-25T00:00:00"/>
    <d v="2020-03-27T00:00:00"/>
    <n v="92"/>
    <n v="100"/>
    <n v="5141.58"/>
    <n v="11511"/>
    <n v="85.69"/>
    <n v="191.85"/>
    <s v="Z-US$"/>
    <x v="265"/>
    <x v="12"/>
    <n v="1"/>
    <x v="345"/>
  </r>
  <r>
    <x v="24"/>
    <d v="2020-03-25T00:00:00"/>
    <d v="2020-03-25T00:00:00"/>
    <n v="2758"/>
    <n v="2"/>
    <n v="5453.45"/>
    <n v="11280.78"/>
    <n v="3.02"/>
    <n v="6.27"/>
    <s v="Z-US$"/>
    <x v="266"/>
    <x v="12"/>
    <n v="1"/>
    <x v="652"/>
  </r>
  <r>
    <x v="0"/>
    <d v="2020-03-25T00:00:00"/>
    <d v="2020-03-25T00:00:00"/>
    <n v="613"/>
    <n v="2"/>
    <n v="1113.96"/>
    <n v="1637.12"/>
    <n v="2.78"/>
    <n v="4.09"/>
    <s v="Z-US$"/>
    <x v="107"/>
    <x v="12"/>
    <n v="1"/>
    <x v="445"/>
  </r>
  <r>
    <x v="108"/>
    <d v="2020-03-25T00:00:00"/>
    <d v="2020-03-25T00:00:00"/>
    <n v="460"/>
    <n v="2"/>
    <n v="620.37"/>
    <n v="997.62"/>
    <n v="2.06"/>
    <n v="3.33"/>
    <s v="Z-US$"/>
    <x v="88"/>
    <x v="12"/>
    <n v="1"/>
    <x v="316"/>
  </r>
  <r>
    <x v="3"/>
    <d v="2020-03-25T00:00:00"/>
    <d v="2020-03-25T00:00:00"/>
    <n v="289"/>
    <n v="1"/>
    <n v="257.74"/>
    <n v="649.22"/>
    <n v="1.37"/>
    <n v="3.45"/>
    <s v="Z-US$"/>
    <x v="267"/>
    <x v="12"/>
    <n v="1"/>
    <x v="653"/>
  </r>
  <r>
    <x v="109"/>
    <d v="2020-03-25T00:00:00"/>
    <d v="2020-03-25T00:00:00"/>
    <n v="3371"/>
    <n v="2"/>
    <n v="5788.55"/>
    <n v="14069"/>
    <n v="2.62"/>
    <n v="6.4"/>
    <s v="Z-US$"/>
    <x v="268"/>
    <x v="12"/>
    <n v="1"/>
    <x v="403"/>
  </r>
  <r>
    <x v="6"/>
    <d v="2020-03-25T00:00:00"/>
    <d v="2020-03-25T00:00:00"/>
    <n v="613"/>
    <n v="2"/>
    <n v="1013.79"/>
    <n v="1524.57"/>
    <n v="2.5299999999999998"/>
    <n v="3.81"/>
    <s v="Z-US$"/>
    <x v="107"/>
    <x v="12"/>
    <n v="1"/>
    <x v="654"/>
  </r>
  <r>
    <x v="21"/>
    <d v="2020-03-25T00:00:00"/>
    <d v="2020-03-25T00:00:00"/>
    <n v="252"/>
    <n v="1"/>
    <n v="115.37"/>
    <n v="199.27"/>
    <n v="0.7"/>
    <n v="1.22"/>
    <s v="Z-US$"/>
    <x v="215"/>
    <x v="12"/>
    <n v="1"/>
    <x v="655"/>
  </r>
  <r>
    <x v="93"/>
    <d v="2020-03-25T00:00:00"/>
    <d v="2020-03-25T00:00:00"/>
    <n v="2332"/>
    <n v="1"/>
    <n v="1070.6500000000001"/>
    <n v="1849.31"/>
    <n v="0.7"/>
    <n v="1.22"/>
    <s v="Z-US$"/>
    <x v="269"/>
    <x v="12"/>
    <n v="1"/>
    <x v="656"/>
  </r>
  <r>
    <x v="8"/>
    <d v="2020-03-25T00:00:00"/>
    <d v="2020-03-25T00:00:00"/>
    <n v="495"/>
    <n v="1"/>
    <n v="276.79000000000002"/>
    <n v="619.67999999999995"/>
    <n v="0.86"/>
    <n v="1.92"/>
    <s v="Z-US$"/>
    <x v="270"/>
    <x v="12"/>
    <n v="1"/>
    <x v="657"/>
  </r>
  <r>
    <x v="16"/>
    <d v="2020-03-25T00:00:00"/>
    <d v="2020-03-25T00:00:00"/>
    <n v="15245"/>
    <n v="1"/>
    <n v="8527.31"/>
    <n v="19090.990000000002"/>
    <n v="0.86"/>
    <n v="1.92"/>
    <s v="Z-US$"/>
    <x v="271"/>
    <x v="12"/>
    <n v="1"/>
    <x v="658"/>
  </r>
  <r>
    <x v="7"/>
    <d v="2020-03-25T00:00:00"/>
    <d v="2020-03-25T00:00:00"/>
    <n v="635"/>
    <n v="1"/>
    <n v="360.06"/>
    <n v="1006.06"/>
    <n v="0.87"/>
    <n v="2.4300000000000002"/>
    <s v="Z-US$"/>
    <x v="272"/>
    <x v="12"/>
    <n v="1"/>
    <x v="659"/>
  </r>
  <r>
    <x v="9"/>
    <d v="2020-03-25T00:00:00"/>
    <d v="2020-03-25T00:00:00"/>
    <n v="23"/>
    <n v="1"/>
    <n v="427.83"/>
    <n v="613.91999999999996"/>
    <n v="28.52"/>
    <n v="40.93"/>
    <s v="Z-US$"/>
    <x v="61"/>
    <x v="12"/>
    <n v="1"/>
    <x v="187"/>
  </r>
  <r>
    <x v="10"/>
    <d v="2020-03-25T00:00:00"/>
    <d v="2020-03-25T00:00:00"/>
    <n v="232"/>
    <n v="1"/>
    <n v="3514.95"/>
    <n v="4635.1000000000004"/>
    <n v="23.28"/>
    <n v="30.7"/>
    <s v="Z-US$"/>
    <x v="210"/>
    <x v="12"/>
    <n v="1"/>
    <x v="660"/>
  </r>
  <r>
    <x v="11"/>
    <d v="2020-03-25T00:00:00"/>
    <d v="2020-03-25T00:00:00"/>
    <n v="4"/>
    <n v="1"/>
    <n v="29.16"/>
    <n v="48.6"/>
    <n v="14.58"/>
    <n v="24.3"/>
    <s v="Z-US$"/>
    <x v="16"/>
    <x v="12"/>
    <n v="1"/>
    <x v="661"/>
  </r>
  <r>
    <x v="93"/>
    <d v="2020-03-26T00:00:00"/>
    <d v="2020-03-26T00:00:00"/>
    <n v="154"/>
    <n v="1"/>
    <n v="70.349999999999994"/>
    <n v="102.32"/>
    <n v="0.7"/>
    <n v="1.02"/>
    <s v="Z-US$"/>
    <x v="17"/>
    <x v="12"/>
    <n v="1"/>
    <x v="144"/>
  </r>
  <r>
    <x v="0"/>
    <d v="2020-03-26T00:00:00"/>
    <d v="2020-03-27T00:00:00"/>
    <n v="1532"/>
    <n v="2"/>
    <n v="2784.9"/>
    <n v="4092.8"/>
    <n v="2.78"/>
    <n v="4.09"/>
    <s v="Z-US$"/>
    <x v="0"/>
    <x v="12"/>
    <n v="1"/>
    <x v="0"/>
  </r>
  <r>
    <x v="45"/>
    <d v="2020-03-26T00:00:00"/>
    <d v="2020-03-27T00:00:00"/>
    <n v="1839"/>
    <n v="1"/>
    <n v="1043.6600000000001"/>
    <n v="2532.42"/>
    <n v="0.87"/>
    <n v="2.11"/>
    <s v="Z-US$"/>
    <x v="152"/>
    <x v="12"/>
    <n v="1"/>
    <x v="662"/>
  </r>
  <r>
    <x v="199"/>
    <d v="2020-03-26T00:00:00"/>
    <d v="2020-03-26T00:00:00"/>
    <n v="11"/>
    <n v="40"/>
    <n v="10.210000000000001"/>
    <n v="716.24"/>
    <n v="1.46"/>
    <n v="102.32"/>
    <s v="Z-US$"/>
    <x v="273"/>
    <x v="12"/>
    <n v="1"/>
    <x v="17"/>
  </r>
  <r>
    <x v="198"/>
    <d v="2020-03-26T00:00:00"/>
    <d v="2020-03-26T00:00:00"/>
    <n v="230"/>
    <n v="1"/>
    <n v="165.3"/>
    <n v="326.14999999999998"/>
    <n v="1.1000000000000001"/>
    <n v="2.17"/>
    <s v="Z-US$"/>
    <x v="93"/>
    <x v="12"/>
    <n v="1"/>
    <x v="462"/>
  </r>
  <r>
    <x v="42"/>
    <d v="2020-03-25T00:00:00"/>
    <d v="2020-03-25T00:00:00"/>
    <n v="62"/>
    <n v="1"/>
    <n v="107.44"/>
    <n v="80.83"/>
    <n v="2.69"/>
    <n v="2.02"/>
    <s v="Z-US$"/>
    <x v="6"/>
    <x v="12"/>
    <n v="1"/>
    <x v="663"/>
  </r>
  <r>
    <x v="113"/>
    <d v="2020-03-25T00:00:00"/>
    <d v="2020-03-25T00:00:00"/>
    <n v="62"/>
    <n v="1"/>
    <n v="38.369999999999997"/>
    <n v="80.58"/>
    <n v="0.96"/>
    <n v="2.0099999999999998"/>
    <s v="Z-US$"/>
    <x v="6"/>
    <x v="12"/>
    <n v="1"/>
    <x v="65"/>
  </r>
  <r>
    <x v="78"/>
    <d v="2020-03-25T00:00:00"/>
    <d v="2020-03-25T00:00:00"/>
    <n v="46"/>
    <n v="1"/>
    <n v="257.85000000000002"/>
    <n v="88.25"/>
    <n v="8.6"/>
    <n v="2.94"/>
    <s v="Z-US$"/>
    <x v="74"/>
    <x v="12"/>
    <n v="1"/>
    <x v="664"/>
  </r>
  <r>
    <x v="112"/>
    <d v="2020-03-25T00:00:00"/>
    <d v="2020-03-25T00:00:00"/>
    <n v="62"/>
    <n v="1"/>
    <n v="389.33"/>
    <n v="143.25"/>
    <n v="9.73"/>
    <n v="3.58"/>
    <s v="Z-US$"/>
    <x v="6"/>
    <x v="12"/>
    <n v="1"/>
    <x v="98"/>
  </r>
  <r>
    <x v="66"/>
    <d v="2020-03-25T00:00:00"/>
    <d v="2020-03-25T00:00:00"/>
    <n v="40"/>
    <n v="1"/>
    <n v="101.04"/>
    <n v="249.41"/>
    <n v="3.88"/>
    <n v="9.59"/>
    <s v="Z-US$"/>
    <x v="182"/>
    <x v="12"/>
    <n v="1"/>
    <x v="576"/>
  </r>
  <r>
    <x v="67"/>
    <d v="2020-03-25T00:00:00"/>
    <d v="2020-03-25T00:00:00"/>
    <n v="258"/>
    <n v="1"/>
    <n v="612.28"/>
    <n v="1743.05"/>
    <n v="3.63"/>
    <n v="10.37"/>
    <s v="Z-US$"/>
    <x v="274"/>
    <x v="12"/>
    <n v="1"/>
    <x v="665"/>
  </r>
  <r>
    <x v="4"/>
    <d v="2020-03-25T00:00:00"/>
    <d v="2020-03-25T00:00:00"/>
    <n v="131"/>
    <n v="2"/>
    <n v="221.78"/>
    <n v="619.67999999999995"/>
    <n v="2.61"/>
    <n v="7.29"/>
    <s v="Z-US$"/>
    <x v="275"/>
    <x v="12"/>
    <n v="1"/>
    <x v="657"/>
  </r>
  <r>
    <x v="200"/>
    <d v="2020-03-25T00:00:00"/>
    <d v="2020-03-25T00:00:00"/>
    <n v="31"/>
    <n v="1"/>
    <n v="207.2"/>
    <n v="534.62"/>
    <n v="10.36"/>
    <n v="26.73"/>
    <s v="Z-US$"/>
    <x v="7"/>
    <x v="12"/>
    <n v="1"/>
    <x v="666"/>
  </r>
  <r>
    <x v="53"/>
    <d v="2020-03-25T00:00:00"/>
    <d v="2020-03-25T00:00:00"/>
    <n v="16"/>
    <n v="1"/>
    <n v="127.52"/>
    <n v="277.54000000000002"/>
    <n v="12.75"/>
    <n v="27.75"/>
    <s v="Z-US$"/>
    <x v="32"/>
    <x v="12"/>
    <n v="1"/>
    <x v="667"/>
  </r>
  <r>
    <x v="91"/>
    <d v="2020-03-25T00:00:00"/>
    <d v="2020-03-25T00:00:00"/>
    <n v="31"/>
    <n v="1"/>
    <n v="351.21"/>
    <n v="762.28"/>
    <n v="17.559999999999999"/>
    <n v="38.11"/>
    <s v="Z-US$"/>
    <x v="7"/>
    <x v="12"/>
    <n v="1"/>
    <x v="273"/>
  </r>
  <r>
    <x v="32"/>
    <d v="2020-03-25T00:00:00"/>
    <d v="2020-03-25T00:00:00"/>
    <n v="31"/>
    <n v="1"/>
    <n v="543.05999999999995"/>
    <n v="1105.06"/>
    <n v="27.15"/>
    <n v="55.25"/>
    <s v="Z-US$"/>
    <x v="7"/>
    <x v="12"/>
    <n v="1"/>
    <x v="438"/>
  </r>
  <r>
    <x v="28"/>
    <d v="2020-03-25T00:00:00"/>
    <d v="2020-03-25T00:00:00"/>
    <n v="7"/>
    <n v="1"/>
    <n v="147.03"/>
    <n v="294.68"/>
    <n v="36.76"/>
    <n v="73.67"/>
    <s v="Z-US$"/>
    <x v="48"/>
    <x v="12"/>
    <n v="1"/>
    <x v="668"/>
  </r>
  <r>
    <x v="31"/>
    <d v="2020-03-25T00:00:00"/>
    <d v="2020-03-25T00:00:00"/>
    <n v="30"/>
    <n v="1"/>
    <n v="789.54"/>
    <n v="1701.07"/>
    <n v="41.56"/>
    <n v="89.53"/>
    <s v="Z-US$"/>
    <x v="114"/>
    <x v="12"/>
    <n v="1"/>
    <x v="669"/>
  </r>
  <r>
    <x v="21"/>
    <d v="2020-03-25T00:00:00"/>
    <d v="2020-03-25T00:00:00"/>
    <n v="92"/>
    <n v="1"/>
    <n v="42.21"/>
    <n v="79.81"/>
    <n v="0.7"/>
    <n v="1.33"/>
    <s v="Z-US$"/>
    <x v="34"/>
    <x v="12"/>
    <n v="1"/>
    <x v="670"/>
  </r>
  <r>
    <x v="93"/>
    <d v="2020-03-25T00:00:00"/>
    <d v="2020-03-25T00:00:00"/>
    <n v="10"/>
    <n v="1"/>
    <n v="4.22"/>
    <n v="7.98"/>
    <n v="0.7"/>
    <n v="1.33"/>
    <s v="Z-US$"/>
    <x v="47"/>
    <x v="12"/>
    <n v="1"/>
    <x v="671"/>
  </r>
  <r>
    <x v="16"/>
    <d v="2020-03-25T00:00:00"/>
    <d v="2020-03-25T00:00:00"/>
    <n v="1125"/>
    <n v="1"/>
    <n v="628.99"/>
    <n v="1689.82"/>
    <n v="0.86"/>
    <n v="2.2999999999999998"/>
    <s v="Z-US$"/>
    <x v="276"/>
    <x v="12"/>
    <n v="1"/>
    <x v="672"/>
  </r>
  <r>
    <x v="23"/>
    <d v="2020-03-25T00:00:00"/>
    <d v="2020-03-25T00:00:00"/>
    <n v="2081"/>
    <n v="1"/>
    <n v="1163.71"/>
    <n v="4168.5200000000004"/>
    <n v="0.86"/>
    <n v="3.07"/>
    <s v="Z-US$"/>
    <x v="277"/>
    <x v="12"/>
    <n v="1"/>
    <x v="673"/>
  </r>
  <r>
    <x v="43"/>
    <d v="2020-03-25T00:00:00"/>
    <d v="2020-03-25T00:00:00"/>
    <n v="17"/>
    <n v="1"/>
    <n v="458.37"/>
    <n v="942.62"/>
    <n v="41.67"/>
    <n v="85.69"/>
    <s v="Z-US$"/>
    <x v="120"/>
    <x v="12"/>
    <n v="1"/>
    <x v="674"/>
  </r>
  <r>
    <x v="29"/>
    <d v="2020-03-25T00:00:00"/>
    <d v="2020-03-25T00:00:00"/>
    <n v="20"/>
    <n v="1"/>
    <n v="780.14"/>
    <n v="1363.41"/>
    <n v="60.01"/>
    <n v="104.88"/>
    <s v="Z-US$"/>
    <x v="104"/>
    <x v="12"/>
    <n v="1"/>
    <x v="675"/>
  </r>
  <r>
    <x v="10"/>
    <d v="2020-03-25T00:00:00"/>
    <d v="2020-03-25T00:00:00"/>
    <n v="59"/>
    <n v="1"/>
    <n v="884.56"/>
    <n v="1388.56"/>
    <n v="23.28"/>
    <n v="36.54"/>
    <s v="Z-US$"/>
    <x v="195"/>
    <x v="12"/>
    <n v="1"/>
    <x v="676"/>
  </r>
  <r>
    <x v="46"/>
    <d v="2020-03-25T00:00:00"/>
    <d v="2020-03-25T00:00:00"/>
    <n v="14"/>
    <n v="1"/>
    <n v="143.88999999999999"/>
    <n v="276.26"/>
    <n v="15.99"/>
    <n v="30.7"/>
    <s v="Z-US$"/>
    <x v="143"/>
    <x v="12"/>
    <n v="1"/>
    <x v="73"/>
  </r>
  <r>
    <x v="114"/>
    <d v="2020-03-25T00:00:00"/>
    <d v="2020-03-25T00:00:00"/>
    <n v="4"/>
    <n v="1"/>
    <n v="50.56"/>
    <n v="117.67"/>
    <n v="25.27"/>
    <n v="58.83"/>
    <s v="Z-US$"/>
    <x v="16"/>
    <x v="12"/>
    <n v="1"/>
    <x v="677"/>
  </r>
  <r>
    <x v="55"/>
    <d v="2020-03-25T00:00:00"/>
    <d v="2020-03-25T00:00:00"/>
    <n v="42"/>
    <n v="1"/>
    <n v="624.70000000000005"/>
    <n v="1588.52"/>
    <n v="23.14"/>
    <n v="58.83"/>
    <s v="Z-US$"/>
    <x v="149"/>
    <x v="12"/>
    <n v="1"/>
    <x v="678"/>
  </r>
  <r>
    <x v="7"/>
    <d v="2020-03-26T00:00:00"/>
    <d v="2020-03-27T00:00:00"/>
    <n v="1532"/>
    <n v="1"/>
    <n v="869.72"/>
    <n v="2110.35"/>
    <n v="0.87"/>
    <n v="2.11"/>
    <s v="Z-US$"/>
    <x v="2"/>
    <x v="12"/>
    <n v="1"/>
    <x v="241"/>
  </r>
  <r>
    <x v="168"/>
    <d v="2020-03-26T00:00:00"/>
    <d v="2020-03-27T00:00:00"/>
    <n v="1532"/>
    <n v="1"/>
    <n v="703.45"/>
    <n v="1279"/>
    <n v="0.7"/>
    <n v="1.28"/>
    <s v="Z-US$"/>
    <x v="2"/>
    <x v="12"/>
    <n v="1"/>
    <x v="61"/>
  </r>
  <r>
    <x v="99"/>
    <d v="2020-03-26T00:00:00"/>
    <d v="2020-03-27T00:00:00"/>
    <n v="1532"/>
    <n v="1"/>
    <n v="703.45"/>
    <n v="1279"/>
    <n v="0.7"/>
    <n v="1.28"/>
    <s v="Z-US$"/>
    <x v="2"/>
    <x v="12"/>
    <n v="1"/>
    <x v="61"/>
  </r>
  <r>
    <x v="62"/>
    <d v="2020-03-26T00:00:00"/>
    <d v="2020-04-09T00:00:00"/>
    <n v="31"/>
    <n v="1"/>
    <n v="255.03"/>
    <n v="470.67"/>
    <n v="12.75"/>
    <n v="23.53"/>
    <s v="Z-US$"/>
    <x v="7"/>
    <x v="12"/>
    <n v="1"/>
    <x v="428"/>
  </r>
  <r>
    <x v="63"/>
    <d v="2020-03-26T00:00:00"/>
    <d v="2020-04-09T00:00:00"/>
    <n v="31"/>
    <n v="1"/>
    <n v="351.21"/>
    <n v="647.16999999999996"/>
    <n v="17.559999999999999"/>
    <n v="32.36"/>
    <s v="Z-US$"/>
    <x v="7"/>
    <x v="12"/>
    <n v="1"/>
    <x v="148"/>
  </r>
  <r>
    <x v="64"/>
    <d v="2020-03-26T00:00:00"/>
    <d v="2020-04-09T00:00:00"/>
    <n v="46"/>
    <n v="1"/>
    <n v="738.24"/>
    <n v="1250.8599999999999"/>
    <n v="24.61"/>
    <n v="41.7"/>
    <s v="Z-US$"/>
    <x v="74"/>
    <x v="12"/>
    <n v="1"/>
    <x v="147"/>
  </r>
  <r>
    <x v="52"/>
    <d v="2020-03-26T00:00:00"/>
    <d v="2020-04-09T00:00:00"/>
    <n v="31"/>
    <n v="1"/>
    <n v="543.05999999999995"/>
    <n v="938.79"/>
    <n v="27.15"/>
    <n v="46.94"/>
    <s v="Z-US$"/>
    <x v="7"/>
    <x v="12"/>
    <n v="1"/>
    <x v="387"/>
  </r>
  <r>
    <x v="16"/>
    <d v="2020-03-26T00:00:00"/>
    <d v="2020-03-26T00:00:00"/>
    <n v="154"/>
    <n v="1"/>
    <n v="85.69"/>
    <n v="179.06"/>
    <n v="0.86"/>
    <n v="1.79"/>
    <s v="Z-US$"/>
    <x v="17"/>
    <x v="12"/>
    <n v="1"/>
    <x v="102"/>
  </r>
  <r>
    <x v="10"/>
    <d v="2020-03-26T00:00:00"/>
    <d v="2020-03-26T00:00:00"/>
    <n v="2"/>
    <n v="1"/>
    <n v="23.28"/>
    <n v="30.7"/>
    <n v="23.28"/>
    <n v="30.7"/>
    <s v="Z-US$"/>
    <x v="10"/>
    <x v="12"/>
    <n v="1"/>
    <x v="94"/>
  </r>
  <r>
    <x v="201"/>
    <d v="2020-03-26T00:00:00"/>
    <d v="2020-04-03T00:00:00"/>
    <n v="2"/>
    <n v="75"/>
    <n v="1.1299999999999999"/>
    <n v="163.07"/>
    <n v="1.1100000000000001"/>
    <n v="163.07"/>
    <s v="Z-US$"/>
    <x v="66"/>
    <x v="12"/>
    <n v="1"/>
    <x v="648"/>
  </r>
  <r>
    <x v="41"/>
    <d v="2020-03-26T00:00:00"/>
    <d v="2020-03-31T00:00:00"/>
    <n v="766"/>
    <n v="1"/>
    <n v="639.5"/>
    <n v="2238.25"/>
    <n v="1.28"/>
    <n v="4.4800000000000004"/>
    <s v="Z-US$"/>
    <x v="3"/>
    <x v="12"/>
    <n v="1"/>
    <x v="679"/>
  </r>
  <r>
    <x v="42"/>
    <d v="2020-03-26T00:00:00"/>
    <d v="2020-03-31T00:00:00"/>
    <n v="460"/>
    <n v="1"/>
    <n v="805.77"/>
    <n v="652.29"/>
    <n v="2.69"/>
    <n v="2.17"/>
    <s v="Z-US$"/>
    <x v="18"/>
    <x v="12"/>
    <n v="1"/>
    <x v="64"/>
  </r>
  <r>
    <x v="10"/>
    <d v="2020-03-27T00:00:00"/>
    <d v="2020-03-30T00:00:00"/>
    <n v="4"/>
    <n v="1"/>
    <n v="46.56"/>
    <n v="61.39"/>
    <n v="23.28"/>
    <n v="30.7"/>
    <s v="Z-US$"/>
    <x v="16"/>
    <x v="12"/>
    <n v="1"/>
    <x v="103"/>
  </r>
  <r>
    <x v="189"/>
    <d v="2020-03-30T00:00:00"/>
    <d v="2020-03-30T00:00:00"/>
    <n v="4"/>
    <n v="150"/>
    <n v="268.58999999999997"/>
    <n v="422.07"/>
    <n v="134.30000000000001"/>
    <n v="211.04"/>
    <s v="Z-US$"/>
    <x v="189"/>
    <x v="13"/>
    <n v="1"/>
    <x v="27"/>
  </r>
  <r>
    <x v="111"/>
    <d v="2020-03-30T00:00:00"/>
    <d v="2020-03-30T00:00:00"/>
    <n v="5"/>
    <n v="50"/>
    <n v="3.53"/>
    <n v="383.7"/>
    <n v="1.1599999999999999"/>
    <n v="127.9"/>
    <s v="Z-US$"/>
    <x v="62"/>
    <x v="13"/>
    <n v="1"/>
    <x v="200"/>
  </r>
  <r>
    <x v="10"/>
    <d v="2020-03-30T00:00:00"/>
    <d v="2020-03-30T00:00:00"/>
    <n v="8"/>
    <n v="1"/>
    <n v="116.39"/>
    <n v="153.47999999999999"/>
    <n v="23.28"/>
    <n v="30.7"/>
    <s v="Z-US$"/>
    <x v="100"/>
    <x v="13"/>
    <n v="1"/>
    <x v="85"/>
  </r>
  <r>
    <x v="99"/>
    <d v="2020-03-30T00:00:00"/>
    <d v="2020-03-30T00:00:00"/>
    <n v="307"/>
    <n v="1"/>
    <n v="140.69"/>
    <n v="243.01"/>
    <n v="0.7"/>
    <n v="1.22"/>
    <s v="Z-US$"/>
    <x v="11"/>
    <x v="13"/>
    <n v="1"/>
    <x v="357"/>
  </r>
  <r>
    <x v="168"/>
    <d v="2020-03-30T00:00:00"/>
    <d v="2020-03-30T00:00:00"/>
    <n v="1379"/>
    <n v="1"/>
    <n v="633.11"/>
    <n v="1093.55"/>
    <n v="0.7"/>
    <n v="1.22"/>
    <s v="Z-US$"/>
    <x v="244"/>
    <x v="13"/>
    <n v="1"/>
    <x v="680"/>
  </r>
  <r>
    <x v="72"/>
    <d v="2020-03-30T00:00:00"/>
    <d v="2020-03-31T00:00:00"/>
    <n v="460"/>
    <n v="2"/>
    <n v="828.79"/>
    <n v="1841.76"/>
    <n v="2.76"/>
    <n v="6.14"/>
    <s v="Z-US$"/>
    <x v="88"/>
    <x v="13"/>
    <n v="1"/>
    <x v="457"/>
  </r>
  <r>
    <x v="85"/>
    <d v="2020-03-30T00:00:00"/>
    <d v="2020-03-31T00:00:00"/>
    <n v="460"/>
    <n v="1"/>
    <n v="253.24"/>
    <n v="422.07"/>
    <n v="0.84"/>
    <n v="1.41"/>
    <s v="Z-US$"/>
    <x v="18"/>
    <x v="13"/>
    <n v="1"/>
    <x v="27"/>
  </r>
  <r>
    <x v="63"/>
    <d v="2020-03-30T00:00:00"/>
    <d v="2020-04-27T00:00:00"/>
    <n v="31"/>
    <n v="1"/>
    <n v="351.21"/>
    <n v="647.16999999999996"/>
    <n v="17.559999999999999"/>
    <n v="32.36"/>
    <s v="Z-US$"/>
    <x v="7"/>
    <x v="13"/>
    <n v="1"/>
    <x v="148"/>
  </r>
  <r>
    <x v="94"/>
    <d v="2020-03-31T00:00:00"/>
    <d v="2020-04-13T00:00:00"/>
    <n v="10"/>
    <n v="1"/>
    <n v="191.77"/>
    <n v="326.91000000000003"/>
    <n v="31.96"/>
    <n v="54.49"/>
    <s v="Z-US$"/>
    <x v="47"/>
    <x v="13"/>
    <n v="1"/>
    <x v="681"/>
  </r>
  <r>
    <x v="10"/>
    <d v="2020-03-31T00:00:00"/>
    <d v="2020-03-31T00:00:00"/>
    <n v="77"/>
    <n v="1"/>
    <n v="1163.8900000000001"/>
    <n v="1827.05"/>
    <n v="23.28"/>
    <n v="36.54"/>
    <s v="Z-US$"/>
    <x v="81"/>
    <x v="13"/>
    <n v="1"/>
    <x v="682"/>
  </r>
  <r>
    <x v="16"/>
    <d v="2020-03-31T00:00:00"/>
    <d v="2020-04-01T00:00:00"/>
    <n v="86"/>
    <n v="1"/>
    <n v="47.99"/>
    <n v="128.91999999999999"/>
    <n v="0.86"/>
    <n v="2.2999999999999998"/>
    <s v="Z-US$"/>
    <x v="87"/>
    <x v="13"/>
    <n v="1"/>
    <x v="171"/>
  </r>
  <r>
    <x v="26"/>
    <d v="2020-03-31T00:00:00"/>
    <d v="2020-04-01T00:00:00"/>
    <n v="2"/>
    <n v="1"/>
    <n v="26.13"/>
    <n v="0"/>
    <n v="26.12"/>
    <n v="0"/>
    <s v="Z-US$"/>
    <x v="10"/>
    <x v="13"/>
    <n v="1"/>
    <x v="86"/>
  </r>
  <r>
    <x v="6"/>
    <d v="2020-03-31T00:00:00"/>
    <d v="2020-03-31T00:00:00"/>
    <n v="1073"/>
    <n v="2"/>
    <n v="1774.13"/>
    <n v="2667.99"/>
    <n v="2.5299999999999998"/>
    <n v="3.81"/>
    <s v="Z-US$"/>
    <x v="133"/>
    <x v="13"/>
    <n v="1"/>
    <x v="683"/>
  </r>
  <r>
    <x v="71"/>
    <d v="2020-03-31T00:00:00"/>
    <d v="2020-03-31T00:00:00"/>
    <n v="154"/>
    <n v="2"/>
    <n v="264.75"/>
    <n v="601.13"/>
    <n v="2.65"/>
    <n v="6.01"/>
    <s v="Z-US$"/>
    <x v="25"/>
    <x v="13"/>
    <n v="1"/>
    <x v="229"/>
  </r>
  <r>
    <x v="51"/>
    <d v="2020-03-31T00:00:00"/>
    <d v="2020-04-01T00:00:00"/>
    <n v="613"/>
    <n v="2"/>
    <n v="1003.86"/>
    <n v="2046.4"/>
    <n v="2.5099999999999998"/>
    <n v="5.12"/>
    <s v="Z-US$"/>
    <x v="107"/>
    <x v="13"/>
    <n v="1"/>
    <x v="224"/>
  </r>
  <r>
    <x v="23"/>
    <d v="2020-03-31T00:00:00"/>
    <d v="2020-04-13T00:00:00"/>
    <n v="97"/>
    <n v="1"/>
    <n v="53.99"/>
    <n v="193.39"/>
    <n v="0.86"/>
    <n v="3.07"/>
    <s v="Z-US$"/>
    <x v="111"/>
    <x v="13"/>
    <n v="1"/>
    <x v="35"/>
  </r>
  <r>
    <x v="26"/>
    <d v="2020-03-31T00:00:00"/>
    <d v="2020-04-13T00:00:00"/>
    <n v="4"/>
    <n v="1"/>
    <n v="52.26"/>
    <n v="0"/>
    <n v="26.12"/>
    <n v="0"/>
    <s v="Z-US$"/>
    <x v="16"/>
    <x v="13"/>
    <n v="1"/>
    <x v="86"/>
  </r>
  <r>
    <x v="168"/>
    <d v="2020-03-31T00:00:00"/>
    <d v="2020-04-01T00:00:00"/>
    <n v="218"/>
    <n v="1"/>
    <n v="99.89"/>
    <n v="208.86"/>
    <n v="0.7"/>
    <n v="1.47"/>
    <s v="Z-US$"/>
    <x v="278"/>
    <x v="13"/>
    <n v="1"/>
    <x v="684"/>
  </r>
  <r>
    <x v="29"/>
    <d v="2020-03-31T00:00:00"/>
    <d v="2020-04-01T00:00:00"/>
    <n v="2"/>
    <n v="1"/>
    <n v="60.01"/>
    <n v="104.88"/>
    <n v="60.01"/>
    <n v="104.88"/>
    <s v="Z-US$"/>
    <x v="10"/>
    <x v="13"/>
    <n v="1"/>
    <x v="49"/>
  </r>
  <r>
    <x v="16"/>
    <d v="2020-03-31T00:00:00"/>
    <d v="2020-04-02T00:00:00"/>
    <n v="79"/>
    <n v="1"/>
    <n v="43.7"/>
    <n v="117.41"/>
    <n v="0.86"/>
    <n v="2.2999999999999998"/>
    <s v="Z-US$"/>
    <x v="105"/>
    <x v="13"/>
    <n v="1"/>
    <x v="198"/>
  </r>
  <r>
    <x v="26"/>
    <d v="2020-03-31T00:00:00"/>
    <d v="2020-04-02T00:00:00"/>
    <n v="2"/>
    <n v="1"/>
    <n v="26.13"/>
    <n v="0"/>
    <n v="26.12"/>
    <n v="0"/>
    <s v="Z-US$"/>
    <x v="10"/>
    <x v="13"/>
    <n v="1"/>
    <x v="86"/>
  </r>
  <r>
    <x v="2"/>
    <d v="2020-03-31T00:00:00"/>
    <d v="2020-04-02T00:00:00"/>
    <n v="307"/>
    <n v="1"/>
    <n v="266.01"/>
    <n v="422.07"/>
    <n v="1.32"/>
    <n v="2.11"/>
    <s v="Z-US$"/>
    <x v="11"/>
    <x v="13"/>
    <n v="1"/>
    <x v="27"/>
  </r>
  <r>
    <x v="2"/>
    <d v="2020-03-31T00:00:00"/>
    <d v="2020-04-02T00:00:00"/>
    <n v="22"/>
    <n v="1"/>
    <n v="18.62"/>
    <n v="37.6"/>
    <n v="1.32"/>
    <n v="2.69"/>
    <s v="Z-US$"/>
    <x v="52"/>
    <x v="13"/>
    <n v="1"/>
    <x v="685"/>
  </r>
  <r>
    <x v="26"/>
    <d v="2020-03-31T00:00:00"/>
    <d v="2020-04-02T00:00:00"/>
    <n v="7"/>
    <n v="1"/>
    <n v="104.52"/>
    <n v="0"/>
    <n v="26.12"/>
    <n v="0"/>
    <s v="Z-US$"/>
    <x v="48"/>
    <x v="13"/>
    <n v="1"/>
    <x v="86"/>
  </r>
  <r>
    <x v="23"/>
    <d v="2020-04-01T00:00:00"/>
    <d v="2020-04-01T00:00:00"/>
    <n v="2"/>
    <n v="500"/>
    <n v="428.47"/>
    <n v="1119.1300000000001"/>
    <n v="428.47"/>
    <n v="1119.1300000000001"/>
    <s v="Z-US$"/>
    <x v="127"/>
    <x v="13"/>
    <n v="1"/>
    <x v="582"/>
  </r>
  <r>
    <x v="49"/>
    <d v="2020-04-01T00:00:00"/>
    <d v="2020-04-01T00:00:00"/>
    <n v="2"/>
    <n v="1"/>
    <n v="35.36"/>
    <n v="57.56"/>
    <n v="35.36"/>
    <n v="57.56"/>
    <s v="Z-US$"/>
    <x v="10"/>
    <x v="13"/>
    <n v="1"/>
    <x v="686"/>
  </r>
  <r>
    <x v="16"/>
    <d v="2020-04-01T00:00:00"/>
    <d v="2020-04-02T00:00:00"/>
    <n v="46"/>
    <n v="1"/>
    <n v="25.71"/>
    <n v="69.069999999999993"/>
    <n v="0.86"/>
    <n v="2.2999999999999998"/>
    <s v="Z-US$"/>
    <x v="74"/>
    <x v="13"/>
    <n v="1"/>
    <x v="24"/>
  </r>
  <r>
    <x v="26"/>
    <d v="2020-04-01T00:00:00"/>
    <d v="2020-04-02T00:00:00"/>
    <n v="2"/>
    <n v="1"/>
    <n v="26.13"/>
    <n v="0"/>
    <n v="26.12"/>
    <n v="0"/>
    <s v="Z-US$"/>
    <x v="10"/>
    <x v="13"/>
    <n v="1"/>
    <x v="86"/>
  </r>
  <r>
    <x v="16"/>
    <d v="2020-04-01T00:00:00"/>
    <d v="2020-04-02T00:00:00"/>
    <n v="10"/>
    <n v="1"/>
    <n v="5.14"/>
    <n v="13.81"/>
    <n v="0.86"/>
    <n v="2.2999999999999998"/>
    <s v="Z-US$"/>
    <x v="47"/>
    <x v="13"/>
    <n v="1"/>
    <x v="71"/>
  </r>
  <r>
    <x v="26"/>
    <d v="2020-04-01T00:00:00"/>
    <d v="2020-04-02T00:00:00"/>
    <n v="2"/>
    <n v="1"/>
    <n v="26.13"/>
    <n v="0"/>
    <n v="26.12"/>
    <n v="0"/>
    <s v="Z-US$"/>
    <x v="10"/>
    <x v="13"/>
    <n v="1"/>
    <x v="86"/>
  </r>
  <r>
    <x v="16"/>
    <d v="2020-04-01T00:00:00"/>
    <d v="2020-04-02T00:00:00"/>
    <n v="66"/>
    <n v="1"/>
    <n v="36.85"/>
    <n v="99"/>
    <n v="0.86"/>
    <n v="2.2999999999999998"/>
    <s v="Z-US$"/>
    <x v="279"/>
    <x v="13"/>
    <n v="1"/>
    <x v="687"/>
  </r>
  <r>
    <x v="26"/>
    <d v="2020-04-01T00:00:00"/>
    <d v="2020-04-02T00:00:00"/>
    <n v="2"/>
    <n v="1"/>
    <n v="26.13"/>
    <n v="0"/>
    <n v="26.12"/>
    <n v="0"/>
    <s v="Z-US$"/>
    <x v="10"/>
    <x v="13"/>
    <n v="1"/>
    <x v="86"/>
  </r>
  <r>
    <x v="10"/>
    <d v="2020-04-01T00:00:00"/>
    <d v="2020-04-01T00:00:00"/>
    <n v="154"/>
    <n v="1"/>
    <n v="2327.7800000000002"/>
    <n v="3315.17"/>
    <n v="23.28"/>
    <n v="33.15"/>
    <s v="Z-US$"/>
    <x v="17"/>
    <x v="13"/>
    <n v="1"/>
    <x v="688"/>
  </r>
  <r>
    <x v="0"/>
    <d v="2020-04-01T00:00:00"/>
    <d v="2020-04-01T00:00:00"/>
    <n v="766"/>
    <n v="2"/>
    <n v="1392.45"/>
    <n v="2046.4"/>
    <n v="2.78"/>
    <n v="4.09"/>
    <s v="Z-US$"/>
    <x v="2"/>
    <x v="13"/>
    <n v="1"/>
    <x v="224"/>
  </r>
  <r>
    <x v="84"/>
    <d v="2020-04-01T00:00:00"/>
    <d v="2020-04-01T00:00:00"/>
    <n v="16"/>
    <n v="100"/>
    <n v="856.93"/>
    <n v="1918.5"/>
    <n v="85.69"/>
    <n v="191.85"/>
    <s v="Z-US$"/>
    <x v="150"/>
    <x v="13"/>
    <n v="1"/>
    <x v="63"/>
  </r>
  <r>
    <x v="198"/>
    <d v="2020-04-02T00:00:00"/>
    <d v="2020-04-02T00:00:00"/>
    <n v="1724"/>
    <n v="1"/>
    <n v="1239.74"/>
    <n v="2446.09"/>
    <n v="1.1000000000000001"/>
    <n v="2.17"/>
    <s v="Z-US$"/>
    <x v="280"/>
    <x v="13"/>
    <n v="1"/>
    <x v="689"/>
  </r>
  <r>
    <x v="30"/>
    <d v="2020-04-02T00:00:00"/>
    <d v="2020-04-02T00:00:00"/>
    <n v="1686"/>
    <n v="1"/>
    <n v="1083.31"/>
    <n v="2110.35"/>
    <n v="0.99"/>
    <n v="1.92"/>
    <s v="Z-US$"/>
    <x v="261"/>
    <x v="13"/>
    <n v="1"/>
    <x v="241"/>
  </r>
  <r>
    <x v="2"/>
    <d v="2020-04-02T00:00:00"/>
    <d v="2020-04-03T00:00:00"/>
    <n v="77"/>
    <n v="2"/>
    <n v="133"/>
    <n v="268.58999999999997"/>
    <n v="2.65"/>
    <n v="5.37"/>
    <s v="Z-US$"/>
    <x v="17"/>
    <x v="13"/>
    <n v="1"/>
    <x v="690"/>
  </r>
  <r>
    <x v="26"/>
    <d v="2020-04-02T00:00:00"/>
    <d v="2020-04-03T00:00:00"/>
    <n v="4"/>
    <n v="1"/>
    <n v="52.26"/>
    <n v="0"/>
    <n v="26.12"/>
    <n v="0"/>
    <s v="Z-US$"/>
    <x v="16"/>
    <x v="13"/>
    <n v="1"/>
    <x v="86"/>
  </r>
  <r>
    <x v="29"/>
    <d v="2020-04-02T00:00:00"/>
    <d v="2020-05-18T00:00:00"/>
    <n v="766"/>
    <n v="1"/>
    <n v="30005.34"/>
    <n v="47962.5"/>
    <n v="60.01"/>
    <n v="95.93"/>
    <s v="Z-US$"/>
    <x v="3"/>
    <x v="13"/>
    <n v="1"/>
    <x v="402"/>
  </r>
  <r>
    <x v="65"/>
    <d v="2020-04-02T00:00:00"/>
    <d v="2020-04-02T00:00:00"/>
    <n v="2298"/>
    <n v="2"/>
    <n v="1920.8"/>
    <n v="10359.9"/>
    <n v="1.28"/>
    <n v="6.91"/>
    <s v="Z-US$"/>
    <x v="57"/>
    <x v="13"/>
    <n v="1"/>
    <x v="691"/>
  </r>
  <r>
    <x v="23"/>
    <d v="2020-04-02T00:00:00"/>
    <d v="2020-04-13T00:00:00"/>
    <n v="273"/>
    <n v="1"/>
    <n v="152.53"/>
    <n v="546.39"/>
    <n v="0.86"/>
    <n v="3.07"/>
    <s v="Z-US$"/>
    <x v="281"/>
    <x v="13"/>
    <n v="1"/>
    <x v="692"/>
  </r>
  <r>
    <x v="26"/>
    <d v="2020-04-02T00:00:00"/>
    <d v="2020-04-13T00:00:00"/>
    <n v="10"/>
    <n v="1"/>
    <n v="156.77000000000001"/>
    <n v="0"/>
    <n v="26.12"/>
    <n v="0"/>
    <s v="Z-US$"/>
    <x v="47"/>
    <x v="13"/>
    <n v="1"/>
    <x v="86"/>
  </r>
  <r>
    <x v="202"/>
    <d v="2020-04-03T00:00:00"/>
    <d v="2020-04-03T00:00:00"/>
    <n v="77"/>
    <n v="1"/>
    <n v="61.39"/>
    <n v="153.47999999999999"/>
    <n v="1.23"/>
    <n v="3.07"/>
    <s v="Z-US$"/>
    <x v="81"/>
    <x v="13"/>
    <n v="1"/>
    <x v="85"/>
  </r>
  <r>
    <x v="155"/>
    <d v="2020-04-03T00:00:00"/>
    <d v="2020-04-03T00:00:00"/>
    <n v="230"/>
    <n v="1"/>
    <n v="163.07"/>
    <n v="287.77999999999997"/>
    <n v="1.0900000000000001"/>
    <n v="1.92"/>
    <s v="Z-US$"/>
    <x v="93"/>
    <x v="13"/>
    <n v="1"/>
    <x v="334"/>
  </r>
  <r>
    <x v="186"/>
    <d v="2020-04-03T00:00:00"/>
    <d v="2020-04-03T00:00:00"/>
    <n v="24512"/>
    <n v="1"/>
    <n v="4379.3"/>
    <n v="8594.8799999999992"/>
    <n v="0.27"/>
    <n v="0.54"/>
    <s v="Z-US$"/>
    <x v="177"/>
    <x v="13"/>
    <n v="1"/>
    <x v="693"/>
  </r>
  <r>
    <x v="38"/>
    <d v="2020-04-03T00:00:00"/>
    <d v="2020-04-03T00:00:00"/>
    <n v="2"/>
    <n v="1"/>
    <n v="42.3"/>
    <n v="93.62"/>
    <n v="42.3"/>
    <n v="93.62"/>
    <s v="Z-US$"/>
    <x v="10"/>
    <x v="13"/>
    <n v="1"/>
    <x v="694"/>
  </r>
  <r>
    <x v="2"/>
    <d v="2020-04-06T00:00:00"/>
    <d v="2020-04-07T00:00:00"/>
    <n v="123"/>
    <n v="1"/>
    <n v="106.4"/>
    <n v="168.83"/>
    <n v="1.32"/>
    <n v="2.11"/>
    <s v="Z-US$"/>
    <x v="60"/>
    <x v="14"/>
    <n v="1"/>
    <x v="92"/>
  </r>
  <r>
    <x v="47"/>
    <d v="2020-04-06T00:00:00"/>
    <d v="2020-04-07T00:00:00"/>
    <n v="31"/>
    <n v="1"/>
    <n v="21.26"/>
    <n v="34.53"/>
    <n v="1.06"/>
    <n v="1.73"/>
    <s v="Z-US$"/>
    <x v="7"/>
    <x v="14"/>
    <n v="1"/>
    <x v="26"/>
  </r>
  <r>
    <x v="26"/>
    <d v="2020-04-06T00:00:00"/>
    <d v="2020-04-07T00:00:00"/>
    <n v="4"/>
    <n v="1"/>
    <n v="52.26"/>
    <n v="0"/>
    <n v="26.12"/>
    <n v="0"/>
    <s v="Z-US$"/>
    <x v="16"/>
    <x v="14"/>
    <n v="1"/>
    <x v="86"/>
  </r>
  <r>
    <x v="2"/>
    <d v="2020-04-06T00:00:00"/>
    <d v="2020-04-07T00:00:00"/>
    <n v="246"/>
    <n v="1"/>
    <n v="212.8"/>
    <n v="337.66"/>
    <n v="1.32"/>
    <n v="2.11"/>
    <s v="Z-US$"/>
    <x v="97"/>
    <x v="14"/>
    <n v="1"/>
    <x v="161"/>
  </r>
  <r>
    <x v="2"/>
    <d v="2020-04-06T00:00:00"/>
    <d v="2020-04-07T00:00:00"/>
    <n v="7"/>
    <n v="1"/>
    <n v="5.32"/>
    <n v="10.74"/>
    <n v="1.32"/>
    <n v="2.69"/>
    <s v="Z-US$"/>
    <x v="48"/>
    <x v="14"/>
    <n v="1"/>
    <x v="695"/>
  </r>
  <r>
    <x v="47"/>
    <d v="2020-04-06T00:00:00"/>
    <d v="2020-04-07T00:00:00"/>
    <n v="77"/>
    <n v="1"/>
    <n v="53.16"/>
    <n v="86.33"/>
    <n v="1.06"/>
    <n v="1.73"/>
    <s v="Z-US$"/>
    <x v="81"/>
    <x v="14"/>
    <n v="1"/>
    <x v="696"/>
  </r>
  <r>
    <x v="26"/>
    <d v="2020-04-06T00:00:00"/>
    <d v="2020-04-07T00:00:00"/>
    <n v="7"/>
    <n v="1"/>
    <n v="104.52"/>
    <n v="0"/>
    <n v="26.12"/>
    <n v="0"/>
    <s v="Z-US$"/>
    <x v="48"/>
    <x v="14"/>
    <n v="1"/>
    <x v="86"/>
  </r>
  <r>
    <x v="16"/>
    <d v="2020-04-06T00:00:00"/>
    <d v="2020-04-07T00:00:00"/>
    <n v="86"/>
    <n v="1"/>
    <n v="47.99"/>
    <n v="128.91999999999999"/>
    <n v="0.86"/>
    <n v="2.2999999999999998"/>
    <s v="Z-US$"/>
    <x v="87"/>
    <x v="14"/>
    <n v="1"/>
    <x v="171"/>
  </r>
  <r>
    <x v="26"/>
    <d v="2020-04-06T00:00:00"/>
    <d v="2020-04-07T00:00:00"/>
    <n v="2"/>
    <n v="1"/>
    <n v="26.13"/>
    <n v="0"/>
    <n v="26.12"/>
    <n v="0"/>
    <s v="Z-US$"/>
    <x v="10"/>
    <x v="14"/>
    <n v="1"/>
    <x v="86"/>
  </r>
  <r>
    <x v="2"/>
    <d v="2020-04-06T00:00:00"/>
    <d v="2020-04-07T00:00:00"/>
    <n v="63"/>
    <n v="2"/>
    <n v="109.06"/>
    <n v="220.24"/>
    <n v="2.65"/>
    <n v="5.37"/>
    <s v="Z-US$"/>
    <x v="158"/>
    <x v="14"/>
    <n v="1"/>
    <x v="446"/>
  </r>
  <r>
    <x v="71"/>
    <d v="2020-04-06T00:00:00"/>
    <d v="2020-04-07T00:00:00"/>
    <n v="63"/>
    <n v="2"/>
    <n v="108.55"/>
    <n v="262.2"/>
    <n v="2.65"/>
    <n v="6.4"/>
    <s v="Z-US$"/>
    <x v="158"/>
    <x v="14"/>
    <n v="1"/>
    <x v="697"/>
  </r>
  <r>
    <x v="26"/>
    <d v="2020-04-06T00:00:00"/>
    <d v="2020-04-07T00:00:00"/>
    <n v="5"/>
    <n v="1"/>
    <n v="78.39"/>
    <n v="0"/>
    <n v="26.12"/>
    <n v="0"/>
    <s v="Z-US$"/>
    <x v="30"/>
    <x v="14"/>
    <n v="1"/>
    <x v="86"/>
  </r>
  <r>
    <x v="203"/>
    <d v="2020-04-06T00:00:00"/>
    <d v="2020-04-07T00:00:00"/>
    <n v="766"/>
    <n v="1"/>
    <n v="351.73"/>
    <n v="549.97"/>
    <n v="0.7"/>
    <n v="1.1000000000000001"/>
    <s v="Z-US$"/>
    <x v="3"/>
    <x v="14"/>
    <n v="1"/>
    <x v="383"/>
  </r>
  <r>
    <x v="11"/>
    <d v="2020-04-06T00:00:00"/>
    <d v="2020-04-06T00:00:00"/>
    <n v="16"/>
    <n v="1"/>
    <n v="145.81"/>
    <n v="243.01"/>
    <n v="14.58"/>
    <n v="24.3"/>
    <s v="Z-US$"/>
    <x v="32"/>
    <x v="14"/>
    <n v="1"/>
    <x v="357"/>
  </r>
  <r>
    <x v="11"/>
    <d v="2020-04-06T00:00:00"/>
    <d v="2020-04-06T00:00:00"/>
    <n v="46"/>
    <n v="1"/>
    <n v="437.42"/>
    <n v="729.03"/>
    <n v="14.58"/>
    <n v="24.3"/>
    <s v="Z-US$"/>
    <x v="74"/>
    <x v="14"/>
    <n v="1"/>
    <x v="698"/>
  </r>
  <r>
    <x v="2"/>
    <d v="2020-04-06T00:00:00"/>
    <d v="2020-04-07T00:00:00"/>
    <n v="246"/>
    <n v="1"/>
    <n v="206.18"/>
    <n v="337.66"/>
    <n v="1.28"/>
    <n v="2.11"/>
    <s v="Z-US$"/>
    <x v="97"/>
    <x v="14"/>
    <n v="1"/>
    <x v="161"/>
  </r>
  <r>
    <x v="2"/>
    <d v="2020-04-06T00:00:00"/>
    <d v="2020-04-07T00:00:00"/>
    <n v="25"/>
    <n v="1"/>
    <n v="20.62"/>
    <n v="42.97"/>
    <n v="1.28"/>
    <n v="2.69"/>
    <s v="Z-US$"/>
    <x v="55"/>
    <x v="14"/>
    <n v="1"/>
    <x v="77"/>
  </r>
  <r>
    <x v="26"/>
    <d v="2020-04-06T00:00:00"/>
    <d v="2020-04-07T00:00:00"/>
    <n v="7"/>
    <n v="1"/>
    <n v="104.52"/>
    <n v="0"/>
    <n v="26.12"/>
    <n v="0"/>
    <s v="Z-US$"/>
    <x v="48"/>
    <x v="14"/>
    <n v="1"/>
    <x v="86"/>
  </r>
  <r>
    <x v="52"/>
    <d v="2020-04-06T00:00:00"/>
    <d v="2020-04-21T00:00:00"/>
    <n v="31"/>
    <n v="1"/>
    <n v="303.12"/>
    <n v="549.97"/>
    <n v="15.16"/>
    <n v="27.5"/>
    <s v="Z-US$"/>
    <x v="7"/>
    <x v="14"/>
    <n v="1"/>
    <x v="383"/>
  </r>
  <r>
    <x v="28"/>
    <d v="2020-04-06T00:00:00"/>
    <d v="2020-04-21T00:00:00"/>
    <n v="138"/>
    <n v="1"/>
    <n v="3308.26"/>
    <n v="5628.88"/>
    <n v="36.76"/>
    <n v="62.54"/>
    <s v="Z-US$"/>
    <x v="86"/>
    <x v="14"/>
    <n v="1"/>
    <x v="384"/>
  </r>
  <r>
    <x v="32"/>
    <d v="2020-04-06T00:00:00"/>
    <d v="2020-04-21T00:00:00"/>
    <n v="138"/>
    <n v="1"/>
    <n v="2443.79"/>
    <n v="4224.54"/>
    <n v="27.15"/>
    <n v="46.94"/>
    <s v="Z-US$"/>
    <x v="86"/>
    <x v="14"/>
    <n v="1"/>
    <x v="157"/>
  </r>
  <r>
    <x v="53"/>
    <d v="2020-04-06T00:00:00"/>
    <d v="2020-04-21T00:00:00"/>
    <n v="31"/>
    <n v="1"/>
    <n v="255.03"/>
    <n v="470.67"/>
    <n v="12.75"/>
    <n v="23.53"/>
    <s v="Z-US$"/>
    <x v="7"/>
    <x v="14"/>
    <n v="1"/>
    <x v="428"/>
  </r>
  <r>
    <x v="58"/>
    <d v="2020-04-06T00:00:00"/>
    <d v="2020-04-21T00:00:00"/>
    <n v="31"/>
    <n v="1"/>
    <n v="927.28"/>
    <n v="1547.59"/>
    <n v="46.36"/>
    <n v="77.38"/>
    <s v="Z-US$"/>
    <x v="7"/>
    <x v="14"/>
    <n v="1"/>
    <x v="234"/>
  </r>
  <r>
    <x v="16"/>
    <d v="2020-04-06T00:00:00"/>
    <d v="2020-04-07T00:00:00"/>
    <n v="86"/>
    <n v="1"/>
    <n v="47.99"/>
    <n v="128.91999999999999"/>
    <n v="0.86"/>
    <n v="2.2999999999999998"/>
    <s v="Z-US$"/>
    <x v="87"/>
    <x v="14"/>
    <n v="1"/>
    <x v="171"/>
  </r>
  <r>
    <x v="26"/>
    <d v="2020-04-06T00:00:00"/>
    <d v="2020-04-07T00:00:00"/>
    <n v="2"/>
    <n v="1"/>
    <n v="26.13"/>
    <n v="0"/>
    <n v="26.12"/>
    <n v="0"/>
    <s v="Z-US$"/>
    <x v="10"/>
    <x v="14"/>
    <n v="1"/>
    <x v="86"/>
  </r>
  <r>
    <x v="29"/>
    <d v="2020-04-07T00:00:00"/>
    <d v="2020-05-18T00:00:00"/>
    <n v="37"/>
    <n v="1"/>
    <n v="1440.26"/>
    <n v="2148.7199999999998"/>
    <n v="60.01"/>
    <n v="89.53"/>
    <s v="Z-US$"/>
    <x v="54"/>
    <x v="14"/>
    <n v="1"/>
    <x v="183"/>
  </r>
  <r>
    <x v="29"/>
    <d v="2020-04-07T00:00:00"/>
    <d v="2020-05-18T00:00:00"/>
    <n v="111"/>
    <n v="1"/>
    <n v="2519.5300000000002"/>
    <n v="6446.16"/>
    <n v="34.99"/>
    <n v="89.53"/>
    <s v="Z-US$"/>
    <x v="92"/>
    <x v="14"/>
    <n v="1"/>
    <x v="699"/>
  </r>
  <r>
    <x v="29"/>
    <d v="2020-04-07T00:00:00"/>
    <d v="2020-06-08T00:00:00"/>
    <n v="148"/>
    <n v="1"/>
    <n v="5761.03"/>
    <n v="8594.8799999999992"/>
    <n v="60.01"/>
    <n v="89.53"/>
    <s v="Z-US$"/>
    <x v="5"/>
    <x v="14"/>
    <n v="1"/>
    <x v="693"/>
  </r>
  <r>
    <x v="131"/>
    <d v="2020-04-07T00:00:00"/>
    <d v="2020-04-21T00:00:00"/>
    <n v="1839"/>
    <n v="1"/>
    <n v="1242.1099999999999"/>
    <n v="1918.5"/>
    <n v="1.02"/>
    <n v="1.6"/>
    <s v="Z-US$"/>
    <x v="152"/>
    <x v="14"/>
    <n v="1"/>
    <x v="63"/>
  </r>
  <r>
    <x v="2"/>
    <d v="2020-04-07T00:00:00"/>
    <d v="2020-04-08T00:00:00"/>
    <n v="123"/>
    <n v="1"/>
    <n v="106.4"/>
    <n v="168.83"/>
    <n v="1.32"/>
    <n v="2.11"/>
    <s v="Z-US$"/>
    <x v="60"/>
    <x v="14"/>
    <n v="1"/>
    <x v="92"/>
  </r>
  <r>
    <x v="2"/>
    <d v="2020-04-07T00:00:00"/>
    <d v="2020-04-08T00:00:00"/>
    <n v="4"/>
    <n v="1"/>
    <n v="2.66"/>
    <n v="5.37"/>
    <n v="1.32"/>
    <n v="2.69"/>
    <s v="Z-US$"/>
    <x v="16"/>
    <x v="14"/>
    <n v="1"/>
    <x v="184"/>
  </r>
  <r>
    <x v="47"/>
    <d v="2020-04-07T00:00:00"/>
    <d v="2020-04-08T00:00:00"/>
    <n v="42"/>
    <n v="1"/>
    <n v="28.7"/>
    <n v="46.62"/>
    <n v="1.06"/>
    <n v="1.73"/>
    <s v="Z-US$"/>
    <x v="149"/>
    <x v="14"/>
    <n v="1"/>
    <x v="700"/>
  </r>
  <r>
    <x v="26"/>
    <d v="2020-04-07T00:00:00"/>
    <d v="2020-04-08T00:00:00"/>
    <n v="4"/>
    <n v="1"/>
    <n v="52.26"/>
    <n v="0"/>
    <n v="26.12"/>
    <n v="0"/>
    <s v="Z-US$"/>
    <x v="16"/>
    <x v="14"/>
    <n v="1"/>
    <x v="86"/>
  </r>
  <r>
    <x v="166"/>
    <d v="2020-04-07T00:00:00"/>
    <d v="2020-04-07T00:00:00"/>
    <n v="304"/>
    <n v="1"/>
    <n v="248.56"/>
    <n v="481.16"/>
    <n v="1.25"/>
    <n v="2.4300000000000002"/>
    <s v="Z-US$"/>
    <x v="282"/>
    <x v="14"/>
    <n v="1"/>
    <x v="701"/>
  </r>
  <r>
    <x v="29"/>
    <d v="2020-04-07T00:00:00"/>
    <d v="2020-04-08T00:00:00"/>
    <n v="4"/>
    <n v="1"/>
    <n v="120.02"/>
    <n v="193.39"/>
    <n v="60.01"/>
    <n v="96.69"/>
    <s v="Z-US$"/>
    <x v="16"/>
    <x v="14"/>
    <n v="1"/>
    <x v="35"/>
  </r>
  <r>
    <x v="10"/>
    <d v="2020-04-09T00:00:00"/>
    <d v="2020-04-09T00:00:00"/>
    <n v="13"/>
    <n v="1"/>
    <n v="186.22"/>
    <n v="245.57"/>
    <n v="23.27"/>
    <n v="30.7"/>
    <s v="Z-US$"/>
    <x v="76"/>
    <x v="14"/>
    <n v="1"/>
    <x v="231"/>
  </r>
  <r>
    <x v="7"/>
    <d v="2020-04-09T00:00:00"/>
    <d v="2020-04-09T00:00:00"/>
    <n v="307"/>
    <n v="1"/>
    <n v="173.94"/>
    <n v="447.65"/>
    <n v="0.87"/>
    <n v="2.2400000000000002"/>
    <s v="Z-US$"/>
    <x v="11"/>
    <x v="14"/>
    <n v="1"/>
    <x v="569"/>
  </r>
  <r>
    <x v="88"/>
    <d v="2020-04-09T00:00:00"/>
    <d v="2020-04-09T00:00:00"/>
    <n v="307"/>
    <n v="1"/>
    <n v="259"/>
    <n v="537.17999999999995"/>
    <n v="1.29"/>
    <n v="2.69"/>
    <s v="Z-US$"/>
    <x v="11"/>
    <x v="14"/>
    <n v="1"/>
    <x v="113"/>
  </r>
  <r>
    <x v="36"/>
    <d v="2020-04-09T00:00:00"/>
    <d v="2020-04-09T00:00:00"/>
    <n v="16"/>
    <n v="100"/>
    <n v="984.83"/>
    <n v="1662.7"/>
    <n v="98.48"/>
    <n v="166.27"/>
    <s v="Z-US$"/>
    <x v="150"/>
    <x v="14"/>
    <n v="1"/>
    <x v="270"/>
  </r>
  <r>
    <x v="114"/>
    <d v="2020-04-09T00:00:00"/>
    <d v="2020-04-13T00:00:00"/>
    <n v="383"/>
    <n v="1"/>
    <n v="6319.07"/>
    <n v="9576.51"/>
    <n v="25.27"/>
    <n v="38.31"/>
    <s v="Z-US$"/>
    <x v="80"/>
    <x v="14"/>
    <n v="1"/>
    <x v="702"/>
  </r>
  <r>
    <x v="114"/>
    <d v="2020-04-09T00:00:00"/>
    <d v="2020-05-11T00:00:00"/>
    <n v="383"/>
    <n v="1"/>
    <n v="6319.07"/>
    <n v="9576.51"/>
    <n v="25.27"/>
    <n v="38.31"/>
    <s v="Z-US$"/>
    <x v="80"/>
    <x v="14"/>
    <n v="1"/>
    <x v="702"/>
  </r>
  <r>
    <x v="114"/>
    <d v="2020-04-09T00:00:00"/>
    <d v="2020-06-08T00:00:00"/>
    <n v="383"/>
    <n v="1"/>
    <n v="6319.07"/>
    <n v="9576.51"/>
    <n v="25.27"/>
    <n v="38.31"/>
    <s v="Z-US$"/>
    <x v="80"/>
    <x v="14"/>
    <n v="1"/>
    <x v="702"/>
  </r>
  <r>
    <x v="114"/>
    <d v="2020-04-09T00:00:00"/>
    <d v="2020-07-10T00:00:00"/>
    <n v="383"/>
    <n v="1"/>
    <n v="6319.07"/>
    <n v="9576.51"/>
    <n v="25.27"/>
    <n v="38.31"/>
    <s v="Z-US$"/>
    <x v="80"/>
    <x v="14"/>
    <n v="1"/>
    <x v="702"/>
  </r>
  <r>
    <x v="114"/>
    <d v="2020-04-09T00:00:00"/>
    <d v="2020-08-10T00:00:00"/>
    <n v="383"/>
    <n v="1"/>
    <n v="6319.07"/>
    <n v="9576.51"/>
    <n v="25.27"/>
    <n v="38.31"/>
    <s v="Z-US$"/>
    <x v="80"/>
    <x v="14"/>
    <n v="1"/>
    <x v="702"/>
  </r>
  <r>
    <x v="114"/>
    <d v="2020-04-09T00:00:00"/>
    <d v="2020-09-07T00:00:00"/>
    <n v="383"/>
    <n v="1"/>
    <n v="6319.07"/>
    <n v="9576.51"/>
    <n v="25.27"/>
    <n v="38.31"/>
    <s v="Z-US$"/>
    <x v="80"/>
    <x v="14"/>
    <n v="1"/>
    <x v="702"/>
  </r>
  <r>
    <x v="114"/>
    <d v="2020-04-09T00:00:00"/>
    <d v="2020-10-09T00:00:00"/>
    <n v="383"/>
    <n v="1"/>
    <n v="6319.07"/>
    <n v="9576.51"/>
    <n v="25.27"/>
    <n v="38.31"/>
    <s v="Z-US$"/>
    <x v="80"/>
    <x v="14"/>
    <n v="1"/>
    <x v="702"/>
  </r>
  <r>
    <x v="114"/>
    <d v="2020-04-09T00:00:00"/>
    <d v="2020-11-09T00:00:00"/>
    <n v="383"/>
    <n v="1"/>
    <n v="6319.07"/>
    <n v="9576.51"/>
    <n v="25.27"/>
    <n v="38.31"/>
    <s v="Z-US$"/>
    <x v="80"/>
    <x v="14"/>
    <n v="1"/>
    <x v="702"/>
  </r>
  <r>
    <x v="28"/>
    <d v="2020-04-09T00:00:00"/>
    <d v="2020-04-23T00:00:00"/>
    <n v="92"/>
    <n v="1"/>
    <n v="2205.5100000000002"/>
    <n v="3752.59"/>
    <n v="36.76"/>
    <n v="62.54"/>
    <s v="Z-US$"/>
    <x v="34"/>
    <x v="14"/>
    <n v="1"/>
    <x v="53"/>
  </r>
  <r>
    <x v="54"/>
    <d v="2020-04-09T00:00:00"/>
    <d v="2020-04-23T00:00:00"/>
    <n v="46"/>
    <n v="1"/>
    <n v="738.24"/>
    <n v="1250.8599999999999"/>
    <n v="24.61"/>
    <n v="41.7"/>
    <s v="Z-US$"/>
    <x v="74"/>
    <x v="14"/>
    <n v="1"/>
    <x v="147"/>
  </r>
  <r>
    <x v="32"/>
    <d v="2020-04-09T00:00:00"/>
    <d v="2020-04-23T00:00:00"/>
    <n v="31"/>
    <n v="1"/>
    <n v="303.12"/>
    <n v="549.97"/>
    <n v="15.16"/>
    <n v="27.5"/>
    <s v="Z-US$"/>
    <x v="7"/>
    <x v="14"/>
    <n v="1"/>
    <x v="383"/>
  </r>
  <r>
    <x v="53"/>
    <d v="2020-04-09T00:00:00"/>
    <d v="2020-04-23T00:00:00"/>
    <n v="62"/>
    <n v="1"/>
    <n v="510.07"/>
    <n v="941.34"/>
    <n v="12.75"/>
    <n v="23.53"/>
    <s v="Z-US$"/>
    <x v="6"/>
    <x v="14"/>
    <n v="1"/>
    <x v="596"/>
  </r>
  <r>
    <x v="10"/>
    <d v="2020-04-13T00:00:00"/>
    <d v="2020-04-14T00:00:00"/>
    <n v="154"/>
    <n v="1"/>
    <n v="2327.7399999999998"/>
    <n v="2813.8"/>
    <n v="23.27"/>
    <n v="28.14"/>
    <s v="Z-US$"/>
    <x v="17"/>
    <x v="15"/>
    <n v="1"/>
    <x v="541"/>
  </r>
  <r>
    <x v="2"/>
    <d v="2020-04-13T00:00:00"/>
    <d v="2020-04-14T00:00:00"/>
    <n v="184"/>
    <n v="1"/>
    <n v="75.959999999999994"/>
    <n v="253.24"/>
    <n v="0.63"/>
    <n v="2.11"/>
    <s v="Z-US$"/>
    <x v="49"/>
    <x v="15"/>
    <n v="1"/>
    <x v="296"/>
  </r>
  <r>
    <x v="26"/>
    <d v="2020-04-13T00:00:00"/>
    <d v="2020-04-14T00:00:00"/>
    <n v="4"/>
    <n v="1"/>
    <n v="52.26"/>
    <n v="0"/>
    <n v="26.12"/>
    <n v="0"/>
    <s v="Z-US$"/>
    <x v="16"/>
    <x v="15"/>
    <n v="1"/>
    <x v="86"/>
  </r>
  <r>
    <x v="16"/>
    <d v="2020-04-13T00:00:00"/>
    <d v="2020-04-14T00:00:00"/>
    <n v="86"/>
    <n v="1"/>
    <n v="47.99"/>
    <n v="128.91999999999999"/>
    <n v="0.86"/>
    <n v="2.2999999999999998"/>
    <s v="Z-US$"/>
    <x v="87"/>
    <x v="15"/>
    <n v="1"/>
    <x v="171"/>
  </r>
  <r>
    <x v="26"/>
    <d v="2020-04-13T00:00:00"/>
    <d v="2020-04-14T00:00:00"/>
    <n v="2"/>
    <n v="1"/>
    <n v="26.13"/>
    <n v="0"/>
    <n v="26.12"/>
    <n v="0"/>
    <s v="Z-US$"/>
    <x v="10"/>
    <x v="15"/>
    <n v="1"/>
    <x v="86"/>
  </r>
  <r>
    <x v="16"/>
    <d v="2020-04-13T00:00:00"/>
    <d v="2020-04-13T00:00:00"/>
    <n v="31"/>
    <n v="500"/>
    <n v="8569.2999999999993"/>
    <n v="19185"/>
    <n v="428.47"/>
    <n v="959.25"/>
    <s v="Z-US$"/>
    <x v="283"/>
    <x v="15"/>
    <n v="1"/>
    <x v="703"/>
  </r>
  <r>
    <x v="10"/>
    <d v="2020-04-13T00:00:00"/>
    <d v="2020-04-13T00:00:00"/>
    <n v="46"/>
    <n v="1"/>
    <n v="698.32"/>
    <n v="920.88"/>
    <n v="23.27"/>
    <n v="30.7"/>
    <s v="Z-US$"/>
    <x v="74"/>
    <x v="15"/>
    <n v="1"/>
    <x v="704"/>
  </r>
  <r>
    <x v="23"/>
    <d v="2020-04-14T00:00:00"/>
    <d v="2020-04-14T00:00:00"/>
    <n v="766"/>
    <n v="1"/>
    <n v="428.47"/>
    <n v="1055.18"/>
    <n v="0.86"/>
    <n v="2.11"/>
    <s v="Z-US$"/>
    <x v="3"/>
    <x v="15"/>
    <n v="1"/>
    <x v="5"/>
  </r>
  <r>
    <x v="51"/>
    <d v="2020-04-15T00:00:00"/>
    <d v="2020-04-15T00:00:00"/>
    <n v="77"/>
    <n v="2"/>
    <n v="125.53"/>
    <n v="319.75"/>
    <n v="2.5099999999999998"/>
    <n v="6.4"/>
    <s v="Z-US$"/>
    <x v="17"/>
    <x v="15"/>
    <n v="1"/>
    <x v="705"/>
  </r>
  <r>
    <x v="51"/>
    <d v="2020-04-15T00:00:00"/>
    <d v="2020-04-15T00:00:00"/>
    <n v="77"/>
    <n v="2"/>
    <n v="125.53"/>
    <n v="319.75"/>
    <n v="2.5099999999999998"/>
    <n v="6.4"/>
    <s v="Z-US$"/>
    <x v="17"/>
    <x v="15"/>
    <n v="1"/>
    <x v="705"/>
  </r>
  <r>
    <x v="3"/>
    <d v="2020-04-15T00:00:00"/>
    <d v="2020-04-16T00:00:00"/>
    <n v="1532"/>
    <n v="2"/>
    <n v="2672.85"/>
    <n v="5116"/>
    <n v="2.66"/>
    <n v="5.12"/>
    <s v="Z-US$"/>
    <x v="0"/>
    <x v="15"/>
    <n v="1"/>
    <x v="46"/>
  </r>
  <r>
    <x v="23"/>
    <d v="2020-04-15T00:00:00"/>
    <d v="2020-04-16T00:00:00"/>
    <n v="71"/>
    <n v="1"/>
    <n v="39.42"/>
    <n v="141.19999999999999"/>
    <n v="0.86"/>
    <n v="3.07"/>
    <s v="Z-US$"/>
    <x v="202"/>
    <x v="15"/>
    <n v="1"/>
    <x v="706"/>
  </r>
  <r>
    <x v="26"/>
    <d v="2020-04-15T00:00:00"/>
    <d v="2020-04-16T00:00:00"/>
    <n v="4"/>
    <n v="1"/>
    <n v="52.26"/>
    <n v="0"/>
    <n v="26.12"/>
    <n v="0"/>
    <s v="Z-US$"/>
    <x v="16"/>
    <x v="15"/>
    <n v="1"/>
    <x v="86"/>
  </r>
  <r>
    <x v="16"/>
    <d v="2020-04-15T00:00:00"/>
    <d v="2020-04-16T00:00:00"/>
    <n v="91"/>
    <n v="1"/>
    <n v="50.56"/>
    <n v="135.83000000000001"/>
    <n v="0.86"/>
    <n v="2.2999999999999998"/>
    <s v="Z-US$"/>
    <x v="46"/>
    <x v="15"/>
    <n v="1"/>
    <x v="70"/>
  </r>
  <r>
    <x v="26"/>
    <d v="2020-04-15T00:00:00"/>
    <d v="2020-04-16T00:00:00"/>
    <n v="2"/>
    <n v="1"/>
    <n v="26.13"/>
    <n v="0"/>
    <n v="26.12"/>
    <n v="0"/>
    <s v="Z-US$"/>
    <x v="10"/>
    <x v="15"/>
    <n v="1"/>
    <x v="86"/>
  </r>
  <r>
    <x v="104"/>
    <d v="2020-04-15T00:00:00"/>
    <d v="2020-04-15T00:00:00"/>
    <n v="6128"/>
    <n v="1"/>
    <n v="2813.8"/>
    <n v="4860.2"/>
    <n v="0.7"/>
    <n v="1.22"/>
    <s v="Z-US$"/>
    <x v="27"/>
    <x v="15"/>
    <n v="1"/>
    <x v="120"/>
  </r>
  <r>
    <x v="90"/>
    <d v="2020-04-15T00:00:00"/>
    <d v="2020-04-16T00:00:00"/>
    <n v="307"/>
    <n v="1"/>
    <n v="140.69"/>
    <n v="217.43"/>
    <n v="0.7"/>
    <n v="1.0900000000000001"/>
    <s v="Z-US$"/>
    <x v="11"/>
    <x v="15"/>
    <n v="1"/>
    <x v="180"/>
  </r>
  <r>
    <x v="16"/>
    <d v="2020-04-16T00:00:00"/>
    <d v="2020-04-17T00:00:00"/>
    <n v="766"/>
    <n v="1"/>
    <n v="428.47"/>
    <n v="895.3"/>
    <n v="0.86"/>
    <n v="1.79"/>
    <s v="Z-US$"/>
    <x v="3"/>
    <x v="15"/>
    <n v="1"/>
    <x v="6"/>
  </r>
  <r>
    <x v="2"/>
    <d v="2020-04-16T00:00:00"/>
    <d v="2020-04-17T00:00:00"/>
    <n v="246"/>
    <n v="1"/>
    <n v="212.8"/>
    <n v="337.66"/>
    <n v="1.32"/>
    <n v="2.11"/>
    <s v="Z-US$"/>
    <x v="97"/>
    <x v="15"/>
    <n v="1"/>
    <x v="161"/>
  </r>
  <r>
    <x v="11"/>
    <d v="2020-04-16T00:00:00"/>
    <d v="2020-04-17T00:00:00"/>
    <n v="4"/>
    <n v="1"/>
    <n v="29.16"/>
    <n v="51.16"/>
    <n v="14.58"/>
    <n v="25.58"/>
    <s v="Z-US$"/>
    <x v="16"/>
    <x v="15"/>
    <n v="1"/>
    <x v="267"/>
  </r>
  <r>
    <x v="26"/>
    <d v="2020-04-16T00:00:00"/>
    <d v="2020-04-17T00:00:00"/>
    <n v="4"/>
    <n v="1"/>
    <n v="52.26"/>
    <n v="0"/>
    <n v="26.12"/>
    <n v="0"/>
    <s v="Z-US$"/>
    <x v="16"/>
    <x v="15"/>
    <n v="1"/>
    <x v="86"/>
  </r>
  <r>
    <x v="2"/>
    <d v="2020-04-16T00:00:00"/>
    <d v="2020-04-17T00:00:00"/>
    <n v="62"/>
    <n v="1"/>
    <n v="53.21"/>
    <n v="84.41"/>
    <n v="1.32"/>
    <n v="2.11"/>
    <s v="Z-US$"/>
    <x v="6"/>
    <x v="15"/>
    <n v="1"/>
    <x v="292"/>
  </r>
  <r>
    <x v="2"/>
    <d v="2020-04-16T00:00:00"/>
    <d v="2020-04-17T00:00:00"/>
    <n v="30"/>
    <n v="1"/>
    <n v="25.27"/>
    <n v="51.03"/>
    <n v="1.32"/>
    <n v="2.69"/>
    <s v="Z-US$"/>
    <x v="114"/>
    <x v="15"/>
    <n v="1"/>
    <x v="707"/>
  </r>
  <r>
    <x v="26"/>
    <d v="2020-04-16T00:00:00"/>
    <d v="2020-04-17T00:00:00"/>
    <n v="2"/>
    <n v="1"/>
    <n v="26.13"/>
    <n v="0"/>
    <n v="26.12"/>
    <n v="0"/>
    <s v="Z-US$"/>
    <x v="10"/>
    <x v="15"/>
    <n v="1"/>
    <x v="86"/>
  </r>
  <r>
    <x v="2"/>
    <d v="2020-04-16T00:00:00"/>
    <d v="2020-04-17T00:00:00"/>
    <n v="123"/>
    <n v="1"/>
    <n v="106.4"/>
    <n v="168.83"/>
    <n v="1.32"/>
    <n v="2.11"/>
    <s v="Z-US$"/>
    <x v="60"/>
    <x v="15"/>
    <n v="1"/>
    <x v="92"/>
  </r>
  <r>
    <x v="11"/>
    <d v="2020-04-16T00:00:00"/>
    <d v="2020-04-17T00:00:00"/>
    <n v="2"/>
    <n v="1"/>
    <n v="14.58"/>
    <n v="25.58"/>
    <n v="14.58"/>
    <n v="25.58"/>
    <s v="Z-US$"/>
    <x v="10"/>
    <x v="15"/>
    <n v="1"/>
    <x v="624"/>
  </r>
  <r>
    <x v="26"/>
    <d v="2020-04-16T00:00:00"/>
    <d v="2020-04-17T00:00:00"/>
    <n v="2"/>
    <n v="1"/>
    <n v="26.13"/>
    <n v="0"/>
    <n v="26.12"/>
    <n v="0"/>
    <s v="Z-US$"/>
    <x v="10"/>
    <x v="15"/>
    <n v="1"/>
    <x v="86"/>
  </r>
  <r>
    <x v="98"/>
    <d v="2020-04-17T00:00:00"/>
    <d v="2020-04-17T00:00:00"/>
    <n v="766"/>
    <n v="2"/>
    <n v="1296.6500000000001"/>
    <n v="2110.35"/>
    <n v="2.58"/>
    <n v="4.22"/>
    <s v="Z-US$"/>
    <x v="2"/>
    <x v="15"/>
    <n v="1"/>
    <x v="241"/>
  </r>
  <r>
    <x v="38"/>
    <d v="2020-04-17T00:00:00"/>
    <d v="2020-04-17T00:00:00"/>
    <n v="31"/>
    <n v="1"/>
    <n v="845.93"/>
    <n v="1534.8"/>
    <n v="42.3"/>
    <n v="76.739999999999995"/>
    <s v="Z-US$"/>
    <x v="7"/>
    <x v="15"/>
    <n v="1"/>
    <x v="162"/>
  </r>
  <r>
    <x v="52"/>
    <d v="2020-04-17T00:00:00"/>
    <d v="2020-05-01T00:00:00"/>
    <n v="31"/>
    <n v="1"/>
    <n v="543.05999999999995"/>
    <n v="938.79"/>
    <n v="27.15"/>
    <n v="46.94"/>
    <s v="Z-US$"/>
    <x v="7"/>
    <x v="15"/>
    <n v="1"/>
    <x v="387"/>
  </r>
  <r>
    <x v="15"/>
    <d v="2020-04-17T00:00:00"/>
    <d v="2020-05-01T00:00:00"/>
    <n v="31"/>
    <n v="1"/>
    <n v="639.24"/>
    <n v="1089.71"/>
    <n v="31.96"/>
    <n v="54.49"/>
    <s v="Z-US$"/>
    <x v="7"/>
    <x v="15"/>
    <n v="1"/>
    <x v="558"/>
  </r>
  <r>
    <x v="13"/>
    <d v="2020-04-17T00:00:00"/>
    <d v="2020-05-01T00:00:00"/>
    <n v="31"/>
    <n v="1"/>
    <n v="573.5"/>
    <n v="1133.19"/>
    <n v="28.68"/>
    <n v="56.66"/>
    <s v="Z-US$"/>
    <x v="7"/>
    <x v="15"/>
    <n v="1"/>
    <x v="597"/>
  </r>
  <r>
    <x v="7"/>
    <d v="2020-04-17T00:00:00"/>
    <d v="2020-04-17T00:00:00"/>
    <n v="54"/>
    <n v="100"/>
    <n v="3044.02"/>
    <n v="7833.88"/>
    <n v="86.97"/>
    <n v="223.83"/>
    <s v="Z-US$"/>
    <x v="284"/>
    <x v="15"/>
    <n v="1"/>
    <x v="708"/>
  </r>
  <r>
    <x v="2"/>
    <d v="2020-03-20T00:00:00"/>
    <d v="2020-04-30T00:00:00"/>
    <n v="766"/>
    <n v="2"/>
    <n v="1330.03"/>
    <n v="2110.35"/>
    <n v="2.65"/>
    <n v="4.22"/>
    <s v="Z-US$"/>
    <x v="2"/>
    <x v="11"/>
    <n v="1"/>
    <x v="241"/>
  </r>
  <r>
    <x v="69"/>
    <d v="2020-02-20T00:00:00"/>
    <d v="2020-05-15T00:00:00"/>
    <n v="36768"/>
    <n v="1"/>
    <n v="24556.799999999999"/>
    <n v="32230.799999999999"/>
    <n v="1.02"/>
    <n v="1.34"/>
    <s v="Z-US$"/>
    <x v="285"/>
    <x v="7"/>
    <n v="1"/>
    <x v="709"/>
  </r>
  <r>
    <x v="10"/>
    <d v="2020-02-20T00:00:00"/>
    <d v="2020-06-17T00:00:00"/>
    <n v="766"/>
    <n v="1"/>
    <n v="11638.71"/>
    <n v="15348"/>
    <n v="23.27"/>
    <n v="30.7"/>
    <s v="Z-US$"/>
    <x v="3"/>
    <x v="7"/>
    <n v="1"/>
    <x v="710"/>
  </r>
  <r>
    <x v="16"/>
    <d v="2020-04-17T00:00:00"/>
    <d v="2020-04-20T00:00:00"/>
    <n v="95"/>
    <n v="1"/>
    <n v="53.13"/>
    <n v="142.74"/>
    <n v="0.86"/>
    <n v="2.2999999999999998"/>
    <s v="Z-US$"/>
    <x v="137"/>
    <x v="15"/>
    <n v="1"/>
    <x v="711"/>
  </r>
  <r>
    <x v="26"/>
    <d v="2020-04-17T00:00:00"/>
    <d v="2020-04-20T00:00:00"/>
    <n v="2"/>
    <n v="1"/>
    <n v="26.13"/>
    <n v="0"/>
    <n v="26.12"/>
    <n v="0"/>
    <s v="Z-US$"/>
    <x v="10"/>
    <x v="15"/>
    <n v="1"/>
    <x v="86"/>
  </r>
  <r>
    <x v="29"/>
    <d v="2020-04-20T00:00:00"/>
    <d v="2020-04-20T00:00:00"/>
    <n v="7"/>
    <n v="1"/>
    <n v="240.04"/>
    <n v="358.12"/>
    <n v="60.01"/>
    <n v="89.53"/>
    <s v="Z-US$"/>
    <x v="48"/>
    <x v="16"/>
    <n v="1"/>
    <x v="23"/>
  </r>
  <r>
    <x v="11"/>
    <d v="2020-04-20T00:00:00"/>
    <d v="2020-04-20T00:00:00"/>
    <n v="46"/>
    <n v="1"/>
    <n v="437.42"/>
    <n v="729.03"/>
    <n v="14.58"/>
    <n v="24.3"/>
    <s v="Z-US$"/>
    <x v="74"/>
    <x v="16"/>
    <n v="1"/>
    <x v="698"/>
  </r>
  <r>
    <x v="29"/>
    <d v="2020-04-20T00:00:00"/>
    <d v="2020-05-25T00:00:00"/>
    <n v="40"/>
    <n v="1"/>
    <n v="1560.28"/>
    <n v="2327.7800000000002"/>
    <n v="60.01"/>
    <n v="89.53"/>
    <s v="Z-US$"/>
    <x v="182"/>
    <x v="16"/>
    <n v="1"/>
    <x v="712"/>
  </r>
  <r>
    <x v="2"/>
    <d v="2020-04-20T00:00:00"/>
    <d v="2020-04-20T00:00:00"/>
    <n v="2"/>
    <n v="200"/>
    <n v="266.01"/>
    <n v="486.02"/>
    <n v="266.01"/>
    <n v="486.02"/>
    <s v="Z-US$"/>
    <x v="106"/>
    <x v="16"/>
    <n v="1"/>
    <x v="165"/>
  </r>
  <r>
    <x v="47"/>
    <d v="2020-04-20T00:00:00"/>
    <d v="2020-04-20T00:00:00"/>
    <n v="4"/>
    <n v="60"/>
    <n v="127.57"/>
    <n v="191.85"/>
    <n v="63.78"/>
    <n v="95.93"/>
    <s v="Z-US$"/>
    <x v="218"/>
    <x v="16"/>
    <n v="1"/>
    <x v="50"/>
  </r>
  <r>
    <x v="29"/>
    <d v="2020-04-20T00:00:00"/>
    <d v="2020-04-20T00:00:00"/>
    <n v="31"/>
    <n v="1"/>
    <n v="1200.21"/>
    <n v="1790.6"/>
    <n v="60.01"/>
    <n v="89.53"/>
    <s v="Z-US$"/>
    <x v="7"/>
    <x v="16"/>
    <n v="1"/>
    <x v="164"/>
  </r>
  <r>
    <x v="10"/>
    <d v="2020-04-20T00:00:00"/>
    <d v="2020-04-20T00:00:00"/>
    <n v="230"/>
    <n v="1"/>
    <n v="3491.67"/>
    <n v="4604.3999999999996"/>
    <n v="23.28"/>
    <n v="30.7"/>
    <s v="Z-US$"/>
    <x v="93"/>
    <x v="16"/>
    <n v="1"/>
    <x v="359"/>
  </r>
  <r>
    <x v="29"/>
    <d v="2020-04-20T00:00:00"/>
    <d v="2020-04-20T00:00:00"/>
    <n v="46"/>
    <n v="1"/>
    <n v="1800.32"/>
    <n v="2685.9"/>
    <n v="60.01"/>
    <n v="89.53"/>
    <s v="Z-US$"/>
    <x v="74"/>
    <x v="16"/>
    <n v="1"/>
    <x v="117"/>
  </r>
  <r>
    <x v="10"/>
    <d v="2020-04-20T00:00:00"/>
    <d v="2020-04-20T00:00:00"/>
    <n v="380"/>
    <n v="1"/>
    <n v="5772.89"/>
    <n v="7612.61"/>
    <n v="23.28"/>
    <n v="30.7"/>
    <s v="Z-US$"/>
    <x v="286"/>
    <x v="16"/>
    <n v="1"/>
    <x v="713"/>
  </r>
  <r>
    <x v="52"/>
    <d v="2020-04-20T00:00:00"/>
    <d v="2020-05-04T00:00:00"/>
    <n v="16"/>
    <n v="1"/>
    <n v="271.52999999999997"/>
    <n v="493.69"/>
    <n v="27.15"/>
    <n v="49.37"/>
    <s v="Z-US$"/>
    <x v="32"/>
    <x v="16"/>
    <n v="1"/>
    <x v="134"/>
  </r>
  <r>
    <x v="15"/>
    <d v="2020-04-20T00:00:00"/>
    <d v="2020-05-04T00:00:00"/>
    <n v="46"/>
    <n v="1"/>
    <n v="958.87"/>
    <n v="1692.12"/>
    <n v="31.96"/>
    <n v="56.4"/>
    <s v="Z-US$"/>
    <x v="74"/>
    <x v="16"/>
    <n v="1"/>
    <x v="714"/>
  </r>
  <r>
    <x v="93"/>
    <d v="2020-04-20T00:00:00"/>
    <d v="2020-04-20T00:00:00"/>
    <n v="15320"/>
    <n v="1"/>
    <n v="7034.5"/>
    <n v="12150.5"/>
    <n v="0.7"/>
    <n v="1.22"/>
    <s v="Z-US$"/>
    <x v="176"/>
    <x v="16"/>
    <n v="1"/>
    <x v="572"/>
  </r>
  <r>
    <x v="10"/>
    <d v="2020-04-20T00:00:00"/>
    <d v="2020-04-20T00:00:00"/>
    <n v="295"/>
    <n v="1"/>
    <n v="4469.34"/>
    <n v="5402.5"/>
    <n v="23.28"/>
    <n v="28.14"/>
    <s v="Z-US$"/>
    <x v="70"/>
    <x v="16"/>
    <n v="1"/>
    <x v="580"/>
  </r>
  <r>
    <x v="170"/>
    <d v="2020-04-20T00:00:00"/>
    <d v="2020-04-20T00:00:00"/>
    <n v="307"/>
    <n v="1"/>
    <n v="171.39"/>
    <n v="281.38"/>
    <n v="0.86"/>
    <n v="1.41"/>
    <s v="Z-US$"/>
    <x v="11"/>
    <x v="16"/>
    <n v="1"/>
    <x v="327"/>
  </r>
  <r>
    <x v="29"/>
    <d v="2020-04-20T00:00:00"/>
    <d v="2020-04-20T00:00:00"/>
    <n v="2"/>
    <n v="1"/>
    <n v="60.01"/>
    <n v="86.97"/>
    <n v="60.01"/>
    <n v="86.97"/>
    <s v="Z-US$"/>
    <x v="10"/>
    <x v="16"/>
    <n v="1"/>
    <x v="470"/>
  </r>
  <r>
    <x v="16"/>
    <d v="2020-04-20T00:00:00"/>
    <d v="2020-04-21T00:00:00"/>
    <n v="103"/>
    <n v="1"/>
    <n v="57.41"/>
    <n v="154.25"/>
    <n v="0.86"/>
    <n v="2.2999999999999998"/>
    <s v="Z-US$"/>
    <x v="84"/>
    <x v="16"/>
    <n v="1"/>
    <x v="150"/>
  </r>
  <r>
    <x v="26"/>
    <d v="2020-04-20T00:00:00"/>
    <d v="2020-04-21T00:00:00"/>
    <n v="2"/>
    <n v="1"/>
    <n v="26.13"/>
    <n v="0"/>
    <n v="26.12"/>
    <n v="0"/>
    <s v="Z-US$"/>
    <x v="10"/>
    <x v="16"/>
    <n v="1"/>
    <x v="86"/>
  </r>
  <r>
    <x v="65"/>
    <d v="2020-04-20T00:00:00"/>
    <d v="2020-04-22T00:00:00"/>
    <n v="307"/>
    <n v="2"/>
    <n v="537.49"/>
    <n v="1412.02"/>
    <n v="2.69"/>
    <n v="7.06"/>
    <s v="Z-US$"/>
    <x v="31"/>
    <x v="16"/>
    <n v="1"/>
    <x v="137"/>
  </r>
  <r>
    <x v="47"/>
    <d v="2020-04-20T00:00:00"/>
    <d v="2020-04-20T00:00:00"/>
    <n v="7"/>
    <n v="60"/>
    <n v="255.15"/>
    <n v="383.7"/>
    <n v="63.78"/>
    <n v="95.93"/>
    <s v="Z-US$"/>
    <x v="287"/>
    <x v="16"/>
    <n v="1"/>
    <x v="200"/>
  </r>
  <r>
    <x v="9"/>
    <d v="2020-01-23T00:00:00"/>
    <d v="2020-05-13T00:00:00"/>
    <n v="74"/>
    <n v="1"/>
    <n v="1369.04"/>
    <n v="1964.54"/>
    <n v="28.52"/>
    <n v="40.93"/>
    <s v="Z-US$"/>
    <x v="44"/>
    <x v="3"/>
    <n v="1"/>
    <x v="240"/>
  </r>
  <r>
    <x v="204"/>
    <d v="2020-04-20T00:00:00"/>
    <d v="2020-04-20T00:00:00"/>
    <n v="4"/>
    <n v="100"/>
    <n v="171.39"/>
    <n v="383.7"/>
    <n v="85.69"/>
    <n v="191.85"/>
    <s v="Z-US$"/>
    <x v="106"/>
    <x v="16"/>
    <n v="1"/>
    <x v="200"/>
  </r>
  <r>
    <x v="16"/>
    <d v="2020-04-20T00:00:00"/>
    <d v="2020-04-21T00:00:00"/>
    <n v="285"/>
    <n v="1"/>
    <n v="159.38999999999999"/>
    <n v="428.21"/>
    <n v="0.86"/>
    <n v="2.2999999999999998"/>
    <s v="Z-US$"/>
    <x v="288"/>
    <x v="16"/>
    <n v="1"/>
    <x v="715"/>
  </r>
  <r>
    <x v="26"/>
    <d v="2020-04-20T00:00:00"/>
    <d v="2020-04-21T00:00:00"/>
    <n v="7"/>
    <n v="1"/>
    <n v="104.52"/>
    <n v="0"/>
    <n v="26.12"/>
    <n v="0"/>
    <s v="Z-US$"/>
    <x v="48"/>
    <x v="16"/>
    <n v="1"/>
    <x v="86"/>
  </r>
  <r>
    <x v="23"/>
    <d v="2020-04-20T00:00:00"/>
    <d v="2020-04-21T00:00:00"/>
    <n v="102"/>
    <n v="1"/>
    <n v="56.56"/>
    <n v="202.59"/>
    <n v="0.86"/>
    <n v="3.07"/>
    <s v="Z-US$"/>
    <x v="85"/>
    <x v="16"/>
    <n v="1"/>
    <x v="467"/>
  </r>
  <r>
    <x v="26"/>
    <d v="2020-04-20T00:00:00"/>
    <d v="2020-04-21T00:00:00"/>
    <n v="4"/>
    <n v="1"/>
    <n v="52.26"/>
    <n v="0"/>
    <n v="26.12"/>
    <n v="0"/>
    <s v="Z-US$"/>
    <x v="16"/>
    <x v="16"/>
    <n v="1"/>
    <x v="86"/>
  </r>
  <r>
    <x v="23"/>
    <d v="2020-04-21T00:00:00"/>
    <d v="2020-04-22T00:00:00"/>
    <n v="632"/>
    <n v="1"/>
    <n v="353.06"/>
    <n v="1264.68"/>
    <n v="0.86"/>
    <n v="3.07"/>
    <s v="Z-US$"/>
    <x v="289"/>
    <x v="16"/>
    <n v="1"/>
    <x v="716"/>
  </r>
  <r>
    <x v="26"/>
    <d v="2020-04-21T00:00:00"/>
    <d v="2020-04-22T00:00:00"/>
    <n v="22"/>
    <n v="1"/>
    <n v="365.79"/>
    <n v="0"/>
    <n v="26.12"/>
    <n v="0"/>
    <s v="Z-US$"/>
    <x v="52"/>
    <x v="16"/>
    <n v="1"/>
    <x v="86"/>
  </r>
  <r>
    <x v="16"/>
    <d v="2020-04-21T00:00:00"/>
    <d v="2020-04-21T00:00:00"/>
    <n v="2298"/>
    <n v="1"/>
    <n v="1285.4000000000001"/>
    <n v="2877.75"/>
    <n v="0.86"/>
    <n v="1.92"/>
    <s v="Z-US$"/>
    <x v="1"/>
    <x v="16"/>
    <n v="1"/>
    <x v="159"/>
  </r>
  <r>
    <x v="7"/>
    <d v="2020-04-21T00:00:00"/>
    <d v="2020-04-21T00:00:00"/>
    <n v="1226"/>
    <n v="1"/>
    <n v="695.78"/>
    <n v="1790.6"/>
    <n v="0.87"/>
    <n v="2.2400000000000002"/>
    <s v="Z-US$"/>
    <x v="107"/>
    <x v="16"/>
    <n v="1"/>
    <x v="164"/>
  </r>
  <r>
    <x v="26"/>
    <d v="2020-04-21T00:00:00"/>
    <d v="2020-04-30T00:00:00"/>
    <n v="246"/>
    <n v="1"/>
    <n v="4180.55"/>
    <n v="6139.2"/>
    <n v="26.12"/>
    <n v="38.369999999999997"/>
    <s v="Z-US$"/>
    <x v="97"/>
    <x v="16"/>
    <n v="1"/>
    <x v="88"/>
  </r>
  <r>
    <x v="72"/>
    <d v="2020-04-21T00:00:00"/>
    <d v="2020-04-29T00:00:00"/>
    <n v="460"/>
    <n v="2"/>
    <n v="828.79"/>
    <n v="1841.76"/>
    <n v="2.76"/>
    <n v="6.14"/>
    <s v="Z-US$"/>
    <x v="88"/>
    <x v="16"/>
    <n v="1"/>
    <x v="457"/>
  </r>
  <r>
    <x v="38"/>
    <d v="2020-04-21T00:00:00"/>
    <d v="2020-04-22T00:00:00"/>
    <n v="2"/>
    <n v="1"/>
    <n v="42.3"/>
    <n v="76.739999999999995"/>
    <n v="42.3"/>
    <n v="76.739999999999995"/>
    <s v="Z-US$"/>
    <x v="10"/>
    <x v="16"/>
    <n v="1"/>
    <x v="255"/>
  </r>
  <r>
    <x v="16"/>
    <d v="2020-04-21T00:00:00"/>
    <d v="2020-04-22T00:00:00"/>
    <n v="138"/>
    <n v="1"/>
    <n v="77.12"/>
    <n v="207.2"/>
    <n v="0.86"/>
    <n v="2.2999999999999998"/>
    <s v="Z-US$"/>
    <x v="86"/>
    <x v="16"/>
    <n v="1"/>
    <x v="290"/>
  </r>
  <r>
    <x v="26"/>
    <d v="2020-04-21T00:00:00"/>
    <d v="2020-04-22T00:00:00"/>
    <n v="4"/>
    <n v="1"/>
    <n v="52.26"/>
    <n v="0"/>
    <n v="26.12"/>
    <n v="0"/>
    <s v="Z-US$"/>
    <x v="16"/>
    <x v="16"/>
    <n v="1"/>
    <x v="86"/>
  </r>
  <r>
    <x v="151"/>
    <d v="2020-04-22T00:00:00"/>
    <d v="2020-04-29T00:00:00"/>
    <n v="4"/>
    <n v="1"/>
    <n v="10.08"/>
    <n v="27.88"/>
    <n v="5.04"/>
    <n v="13.94"/>
    <s v="Z-US$"/>
    <x v="16"/>
    <x v="16"/>
    <n v="1"/>
    <x v="717"/>
  </r>
  <r>
    <x v="150"/>
    <d v="2020-04-22T00:00:00"/>
    <d v="2020-04-29T00:00:00"/>
    <n v="11"/>
    <n v="1"/>
    <n v="55.24"/>
    <n v="121.76"/>
    <n v="7.89"/>
    <n v="17.39"/>
    <s v="Z-US$"/>
    <x v="126"/>
    <x v="16"/>
    <n v="1"/>
    <x v="718"/>
  </r>
  <r>
    <x v="149"/>
    <d v="2020-04-22T00:00:00"/>
    <d v="2020-04-29T00:00:00"/>
    <n v="8"/>
    <n v="1"/>
    <n v="53.78"/>
    <n v="114.47"/>
    <n v="10.76"/>
    <n v="22.89"/>
    <s v="Z-US$"/>
    <x v="100"/>
    <x v="16"/>
    <n v="1"/>
    <x v="719"/>
  </r>
  <r>
    <x v="10"/>
    <d v="2020-04-22T00:00:00"/>
    <d v="2020-04-29T00:00:00"/>
    <n v="4"/>
    <n v="1"/>
    <n v="45.12"/>
    <n v="61.39"/>
    <n v="22.56"/>
    <n v="30.7"/>
    <s v="Z-US$"/>
    <x v="16"/>
    <x v="16"/>
    <n v="1"/>
    <x v="103"/>
  </r>
  <r>
    <x v="84"/>
    <d v="2020-04-22T00:00:00"/>
    <d v="2020-04-22T00:00:00"/>
    <n v="10724"/>
    <n v="1"/>
    <n v="5998.51"/>
    <n v="12534.2"/>
    <n v="0.86"/>
    <n v="1.79"/>
    <s v="Z-US$"/>
    <x v="251"/>
    <x v="16"/>
    <n v="1"/>
    <x v="720"/>
  </r>
  <r>
    <x v="204"/>
    <d v="2020-04-22T00:00:00"/>
    <d v="2020-04-22T00:00:00"/>
    <n v="2"/>
    <n v="100"/>
    <n v="85.69"/>
    <n v="191.85"/>
    <n v="85.69"/>
    <n v="191.85"/>
    <s v="Z-US$"/>
    <x v="28"/>
    <x v="16"/>
    <n v="1"/>
    <x v="50"/>
  </r>
  <r>
    <x v="2"/>
    <d v="2020-04-22T00:00:00"/>
    <d v="2020-04-23T00:00:00"/>
    <n v="63"/>
    <n v="2"/>
    <n v="109.06"/>
    <n v="220.24"/>
    <n v="2.65"/>
    <n v="5.37"/>
    <s v="Z-US$"/>
    <x v="158"/>
    <x v="16"/>
    <n v="1"/>
    <x v="446"/>
  </r>
  <r>
    <x v="71"/>
    <d v="2020-04-22T00:00:00"/>
    <d v="2020-04-23T00:00:00"/>
    <n v="63"/>
    <n v="2"/>
    <n v="111.57"/>
    <n v="262.2"/>
    <n v="2.71"/>
    <n v="6.4"/>
    <s v="Z-US$"/>
    <x v="158"/>
    <x v="16"/>
    <n v="1"/>
    <x v="697"/>
  </r>
  <r>
    <x v="26"/>
    <d v="2020-04-22T00:00:00"/>
    <d v="2020-04-23T00:00:00"/>
    <n v="5"/>
    <n v="1"/>
    <n v="78.39"/>
    <n v="0"/>
    <n v="26.12"/>
    <n v="0"/>
    <s v="Z-US$"/>
    <x v="30"/>
    <x v="16"/>
    <n v="1"/>
    <x v="86"/>
  </r>
  <r>
    <x v="205"/>
    <d v="2020-04-22T00:00:00"/>
    <d v="2020-05-06T00:00:00"/>
    <n v="16"/>
    <n v="1"/>
    <n v="349.3"/>
    <n v="566.6"/>
    <n v="34.93"/>
    <n v="56.66"/>
    <s v="Z-US$"/>
    <x v="32"/>
    <x v="16"/>
    <n v="1"/>
    <x v="721"/>
  </r>
  <r>
    <x v="55"/>
    <d v="2020-04-22T00:00:00"/>
    <d v="2020-05-06T00:00:00"/>
    <n v="8"/>
    <n v="1"/>
    <n v="115.69"/>
    <n v="268.58999999999997"/>
    <n v="23.14"/>
    <n v="53.72"/>
    <s v="Z-US$"/>
    <x v="100"/>
    <x v="16"/>
    <n v="1"/>
    <x v="690"/>
  </r>
  <r>
    <x v="2"/>
    <d v="2020-04-22T00:00:00"/>
    <d v="2020-04-23T00:00:00"/>
    <n v="95"/>
    <n v="2"/>
    <n v="164.93"/>
    <n v="333.05"/>
    <n v="2.65"/>
    <n v="5.37"/>
    <s v="Z-US$"/>
    <x v="242"/>
    <x v="16"/>
    <n v="1"/>
    <x v="304"/>
  </r>
  <r>
    <x v="26"/>
    <d v="2020-04-22T00:00:00"/>
    <d v="2020-04-23T00:00:00"/>
    <n v="4"/>
    <n v="1"/>
    <n v="52.26"/>
    <n v="0"/>
    <n v="26.12"/>
    <n v="0"/>
    <s v="Z-US$"/>
    <x v="16"/>
    <x v="16"/>
    <n v="1"/>
    <x v="86"/>
  </r>
  <r>
    <x v="34"/>
    <d v="2020-04-23T00:00:00"/>
    <d v="2020-05-08T00:00:00"/>
    <n v="46"/>
    <n v="1"/>
    <n v="1246.6400000000001"/>
    <n v="2083.4899999999998"/>
    <n v="41.56"/>
    <n v="69.45"/>
    <s v="Z-US$"/>
    <x v="74"/>
    <x v="16"/>
    <n v="1"/>
    <x v="722"/>
  </r>
  <r>
    <x v="56"/>
    <d v="2020-04-23T00:00:00"/>
    <d v="2020-05-08T00:00:00"/>
    <n v="46"/>
    <n v="1"/>
    <n v="1390.91"/>
    <n v="2321.39"/>
    <n v="46.36"/>
    <n v="77.38"/>
    <s v="Z-US$"/>
    <x v="74"/>
    <x v="16"/>
    <n v="1"/>
    <x v="723"/>
  </r>
  <r>
    <x v="31"/>
    <d v="2020-04-23T00:00:00"/>
    <d v="2020-05-08T00:00:00"/>
    <n v="46"/>
    <n v="1"/>
    <n v="1246.6400000000001"/>
    <n v="2083.4899999999998"/>
    <n v="41.56"/>
    <n v="69.45"/>
    <s v="Z-US$"/>
    <x v="74"/>
    <x v="16"/>
    <n v="1"/>
    <x v="722"/>
  </r>
  <r>
    <x v="15"/>
    <d v="2020-04-23T00:00:00"/>
    <d v="2020-05-08T00:00:00"/>
    <n v="46"/>
    <n v="1"/>
    <n v="958.87"/>
    <n v="1634.56"/>
    <n v="31.96"/>
    <n v="54.49"/>
    <s v="Z-US$"/>
    <x v="74"/>
    <x v="16"/>
    <n v="1"/>
    <x v="154"/>
  </r>
  <r>
    <x v="28"/>
    <d v="2020-04-23T00:00:00"/>
    <d v="2020-05-08T00:00:00"/>
    <n v="138"/>
    <n v="1"/>
    <n v="3308.26"/>
    <n v="5628.88"/>
    <n v="36.76"/>
    <n v="62.54"/>
    <s v="Z-US$"/>
    <x v="86"/>
    <x v="16"/>
    <n v="1"/>
    <x v="384"/>
  </r>
  <r>
    <x v="94"/>
    <d v="2020-04-23T00:00:00"/>
    <d v="2020-05-08T00:00:00"/>
    <n v="46"/>
    <n v="1"/>
    <n v="958.87"/>
    <n v="1634.56"/>
    <n v="31.96"/>
    <n v="54.49"/>
    <s v="Z-US$"/>
    <x v="74"/>
    <x v="16"/>
    <n v="1"/>
    <x v="154"/>
  </r>
  <r>
    <x v="32"/>
    <d v="2020-04-23T00:00:00"/>
    <d v="2020-05-08T00:00:00"/>
    <n v="138"/>
    <n v="1"/>
    <n v="2443.79"/>
    <n v="4224.54"/>
    <n v="27.15"/>
    <n v="46.94"/>
    <s v="Z-US$"/>
    <x v="86"/>
    <x v="16"/>
    <n v="1"/>
    <x v="157"/>
  </r>
  <r>
    <x v="95"/>
    <d v="2020-04-23T00:00:00"/>
    <d v="2020-05-08T00:00:00"/>
    <n v="92"/>
    <n v="1"/>
    <n v="1341.42"/>
    <n v="2463.35"/>
    <n v="22.36"/>
    <n v="41.06"/>
    <s v="Z-US$"/>
    <x v="34"/>
    <x v="16"/>
    <n v="1"/>
    <x v="630"/>
  </r>
  <r>
    <x v="53"/>
    <d v="2020-04-23T00:00:00"/>
    <d v="2020-05-08T00:00:00"/>
    <n v="62"/>
    <n v="1"/>
    <n v="510.07"/>
    <n v="941.34"/>
    <n v="12.75"/>
    <n v="23.53"/>
    <s v="Z-US$"/>
    <x v="6"/>
    <x v="16"/>
    <n v="1"/>
    <x v="596"/>
  </r>
  <r>
    <x v="67"/>
    <d v="2020-04-23T00:00:00"/>
    <d v="2020-04-23T00:00:00"/>
    <n v="148"/>
    <n v="1"/>
    <n v="349.87"/>
    <n v="996.02"/>
    <n v="3.63"/>
    <n v="10.37"/>
    <s v="Z-US$"/>
    <x v="5"/>
    <x v="16"/>
    <n v="1"/>
    <x v="724"/>
  </r>
  <r>
    <x v="94"/>
    <d v="2020-04-23T00:00:00"/>
    <d v="2020-04-23T00:00:00"/>
    <n v="5"/>
    <n v="1"/>
    <n v="95.89"/>
    <n v="192.62"/>
    <n v="31.96"/>
    <n v="64.209999999999994"/>
    <s v="Z-US$"/>
    <x v="30"/>
    <x v="16"/>
    <n v="1"/>
    <x v="725"/>
  </r>
  <r>
    <x v="93"/>
    <d v="2020-04-23T00:00:00"/>
    <d v="2020-04-23T00:00:00"/>
    <n v="460"/>
    <n v="1"/>
    <n v="211.04"/>
    <n v="399.05"/>
    <n v="0.7"/>
    <n v="1.33"/>
    <s v="Z-US$"/>
    <x v="18"/>
    <x v="16"/>
    <n v="1"/>
    <x v="726"/>
  </r>
  <r>
    <x v="16"/>
    <d v="2020-04-23T00:00:00"/>
    <d v="2020-04-23T00:00:00"/>
    <n v="826"/>
    <n v="1"/>
    <n v="461.89"/>
    <n v="1240.8900000000001"/>
    <n v="0.86"/>
    <n v="2.2999999999999998"/>
    <s v="Z-US$"/>
    <x v="290"/>
    <x v="16"/>
    <n v="1"/>
    <x v="727"/>
  </r>
  <r>
    <x v="23"/>
    <d v="2020-04-23T00:00:00"/>
    <d v="2020-04-23T00:00:00"/>
    <n v="190"/>
    <n v="1"/>
    <n v="106.26"/>
    <n v="380.63"/>
    <n v="0.86"/>
    <n v="3.07"/>
    <s v="Z-US$"/>
    <x v="242"/>
    <x v="16"/>
    <n v="1"/>
    <x v="728"/>
  </r>
  <r>
    <x v="38"/>
    <d v="2020-04-23T00:00:00"/>
    <d v="2020-04-23T00:00:00"/>
    <n v="10"/>
    <n v="1"/>
    <n v="253.78"/>
    <n v="514.16"/>
    <n v="42.3"/>
    <n v="85.69"/>
    <s v="Z-US$"/>
    <x v="47"/>
    <x v="16"/>
    <n v="1"/>
    <x v="729"/>
  </r>
  <r>
    <x v="29"/>
    <d v="2020-04-23T00:00:00"/>
    <d v="2020-04-23T00:00:00"/>
    <n v="4"/>
    <n v="1"/>
    <n v="120.02"/>
    <n v="209.76"/>
    <n v="60.01"/>
    <n v="104.88"/>
    <s v="Z-US$"/>
    <x v="16"/>
    <x v="16"/>
    <n v="1"/>
    <x v="75"/>
  </r>
  <r>
    <x v="10"/>
    <d v="2020-04-23T00:00:00"/>
    <d v="2020-04-23T00:00:00"/>
    <n v="8"/>
    <n v="1"/>
    <n v="112.81"/>
    <n v="182.71"/>
    <n v="22.56"/>
    <n v="36.54"/>
    <s v="Z-US$"/>
    <x v="100"/>
    <x v="16"/>
    <n v="1"/>
    <x v="730"/>
  </r>
  <r>
    <x v="55"/>
    <d v="2020-04-23T00:00:00"/>
    <d v="2020-04-23T00:00:00"/>
    <n v="2"/>
    <n v="1"/>
    <n v="23.14"/>
    <n v="58.83"/>
    <n v="23.14"/>
    <n v="58.83"/>
    <s v="Z-US$"/>
    <x v="10"/>
    <x v="16"/>
    <n v="1"/>
    <x v="303"/>
  </r>
  <r>
    <x v="16"/>
    <d v="2020-04-23T00:00:00"/>
    <d v="2020-04-24T00:00:00"/>
    <n v="203"/>
    <n v="1"/>
    <n v="113.12"/>
    <n v="303.89"/>
    <n v="0.86"/>
    <n v="2.2999999999999998"/>
    <s v="Z-US$"/>
    <x v="108"/>
    <x v="16"/>
    <n v="1"/>
    <x v="249"/>
  </r>
  <r>
    <x v="26"/>
    <d v="2020-04-23T00:00:00"/>
    <d v="2020-04-24T00:00:00"/>
    <n v="4"/>
    <n v="1"/>
    <n v="52.26"/>
    <n v="0"/>
    <n v="26.12"/>
    <n v="0"/>
    <s v="Z-US$"/>
    <x v="16"/>
    <x v="16"/>
    <n v="1"/>
    <x v="86"/>
  </r>
  <r>
    <x v="2"/>
    <d v="2020-04-23T00:00:00"/>
    <d v="2020-04-24T00:00:00"/>
    <n v="184"/>
    <n v="1"/>
    <n v="159.61000000000001"/>
    <n v="253.24"/>
    <n v="1.32"/>
    <n v="2.11"/>
    <s v="Z-US$"/>
    <x v="49"/>
    <x v="16"/>
    <n v="1"/>
    <x v="296"/>
  </r>
  <r>
    <x v="2"/>
    <d v="2020-04-23T00:00:00"/>
    <d v="2020-04-24T00:00:00"/>
    <n v="19"/>
    <n v="1"/>
    <n v="15.96"/>
    <n v="32.229999999999997"/>
    <n v="1.32"/>
    <n v="2.69"/>
    <s v="Z-US$"/>
    <x v="56"/>
    <x v="16"/>
    <n v="1"/>
    <x v="414"/>
  </r>
  <r>
    <x v="47"/>
    <d v="2020-04-23T00:00:00"/>
    <d v="2020-04-24T00:00:00"/>
    <n v="62"/>
    <n v="1"/>
    <n v="42.53"/>
    <n v="69.069999999999993"/>
    <n v="1.06"/>
    <n v="1.73"/>
    <s v="Z-US$"/>
    <x v="6"/>
    <x v="16"/>
    <n v="1"/>
    <x v="24"/>
  </r>
  <r>
    <x v="26"/>
    <d v="2020-04-23T00:00:00"/>
    <d v="2020-04-24T00:00:00"/>
    <n v="7"/>
    <n v="1"/>
    <n v="104.52"/>
    <n v="0"/>
    <n v="26.12"/>
    <n v="0"/>
    <s v="Z-US$"/>
    <x v="48"/>
    <x v="16"/>
    <n v="1"/>
    <x v="86"/>
  </r>
  <r>
    <x v="16"/>
    <d v="2020-04-27T00:00:00"/>
    <d v="2020-04-27T00:00:00"/>
    <n v="154"/>
    <n v="1"/>
    <n v="85.69"/>
    <n v="191.85"/>
    <n v="0.86"/>
    <n v="1.92"/>
    <s v="Z-US$"/>
    <x v="17"/>
    <x v="17"/>
    <n v="1"/>
    <x v="50"/>
  </r>
  <r>
    <x v="87"/>
    <d v="2020-04-27T00:00:00"/>
    <d v="2020-04-27T00:00:00"/>
    <n v="4137"/>
    <n v="1"/>
    <n v="2175.58"/>
    <n v="5352.62"/>
    <n v="0.81"/>
    <n v="1.98"/>
    <s v="Z-US$"/>
    <x v="291"/>
    <x v="17"/>
    <n v="1"/>
    <x v="731"/>
  </r>
  <r>
    <x v="86"/>
    <d v="2020-04-27T00:00:00"/>
    <d v="2020-04-27T00:00:00"/>
    <n v="3677"/>
    <n v="1"/>
    <n v="2670.55"/>
    <n v="4297.4399999999996"/>
    <n v="1.1100000000000001"/>
    <n v="1.79"/>
    <s v="Z-US$"/>
    <x v="112"/>
    <x v="17"/>
    <n v="1"/>
    <x v="552"/>
  </r>
  <r>
    <x v="88"/>
    <d v="2020-04-27T00:00:00"/>
    <d v="2020-04-27T00:00:00"/>
    <n v="920"/>
    <n v="1"/>
    <n v="776.99"/>
    <n v="1611.54"/>
    <n v="1.29"/>
    <n v="2.69"/>
    <s v="Z-US$"/>
    <x v="88"/>
    <x v="17"/>
    <n v="1"/>
    <x v="130"/>
  </r>
  <r>
    <x v="16"/>
    <d v="2020-04-27T00:00:00"/>
    <d v="2020-04-28T00:00:00"/>
    <n v="145"/>
    <n v="1"/>
    <n v="80.55"/>
    <n v="216.41"/>
    <n v="0.86"/>
    <n v="2.2999999999999998"/>
    <s v="Z-US$"/>
    <x v="292"/>
    <x v="17"/>
    <n v="1"/>
    <x v="732"/>
  </r>
  <r>
    <x v="101"/>
    <d v="2020-04-27T00:00:00"/>
    <d v="2020-04-28T00:00:00"/>
    <n v="160"/>
    <n v="1"/>
    <n v="119.05"/>
    <n v="332.54"/>
    <n v="1.1399999999999999"/>
    <n v="3.2"/>
    <s v="Z-US$"/>
    <x v="95"/>
    <x v="17"/>
    <n v="1"/>
    <x v="733"/>
  </r>
  <r>
    <x v="26"/>
    <d v="2020-04-27T00:00:00"/>
    <d v="2020-04-28T00:00:00"/>
    <n v="2"/>
    <n v="1"/>
    <n v="26.13"/>
    <n v="0"/>
    <n v="26.12"/>
    <n v="0"/>
    <s v="Z-US$"/>
    <x v="10"/>
    <x v="17"/>
    <n v="1"/>
    <x v="86"/>
  </r>
  <r>
    <x v="29"/>
    <d v="2020-04-27T00:00:00"/>
    <d v="2020-04-28T00:00:00"/>
    <n v="2"/>
    <n v="1"/>
    <n v="60.01"/>
    <n v="104.88"/>
    <n v="60.01"/>
    <n v="104.88"/>
    <s v="Z-US$"/>
    <x v="10"/>
    <x v="17"/>
    <n v="1"/>
    <x v="49"/>
  </r>
  <r>
    <x v="38"/>
    <d v="2020-04-27T00:00:00"/>
    <d v="2020-04-27T00:00:00"/>
    <n v="2"/>
    <n v="1"/>
    <n v="42.3"/>
    <n v="76.739999999999995"/>
    <n v="42.3"/>
    <n v="76.739999999999995"/>
    <s v="Z-US$"/>
    <x v="10"/>
    <x v="17"/>
    <n v="1"/>
    <x v="255"/>
  </r>
  <r>
    <x v="24"/>
    <d v="2020-04-27T00:00:00"/>
    <d v="2020-04-27T00:00:00"/>
    <n v="1686"/>
    <n v="2"/>
    <n v="3332.67"/>
    <n v="6893.81"/>
    <n v="3.02"/>
    <n v="6.27"/>
    <s v="Z-US$"/>
    <x v="293"/>
    <x v="17"/>
    <n v="1"/>
    <x v="734"/>
  </r>
  <r>
    <x v="0"/>
    <d v="2020-04-27T00:00:00"/>
    <d v="2020-04-27T00:00:00"/>
    <n v="460"/>
    <n v="2"/>
    <n v="835.47"/>
    <n v="1227.8399999999999"/>
    <n v="2.78"/>
    <n v="4.09"/>
    <s v="Z-US$"/>
    <x v="88"/>
    <x v="17"/>
    <n v="1"/>
    <x v="116"/>
  </r>
  <r>
    <x v="3"/>
    <d v="2020-04-27T00:00:00"/>
    <d v="2020-04-27T00:00:00"/>
    <n v="1392"/>
    <n v="1"/>
    <n v="1244.8399999999999"/>
    <n v="3135.6"/>
    <n v="1.37"/>
    <n v="3.45"/>
    <s v="Z-US$"/>
    <x v="294"/>
    <x v="17"/>
    <n v="1"/>
    <x v="735"/>
  </r>
  <r>
    <x v="109"/>
    <d v="2020-04-27T00:00:00"/>
    <d v="2020-04-27T00:00:00"/>
    <n v="1839"/>
    <n v="2"/>
    <n v="3157.39"/>
    <n v="7674"/>
    <n v="2.62"/>
    <n v="6.4"/>
    <s v="Z-US$"/>
    <x v="170"/>
    <x v="17"/>
    <n v="1"/>
    <x v="563"/>
  </r>
  <r>
    <x v="21"/>
    <d v="2020-04-27T00:00:00"/>
    <d v="2020-04-27T00:00:00"/>
    <n v="33"/>
    <n v="1"/>
    <n v="14.77"/>
    <n v="25.52"/>
    <n v="0.7"/>
    <n v="1.22"/>
    <s v="Z-US$"/>
    <x v="168"/>
    <x v="17"/>
    <n v="1"/>
    <x v="736"/>
  </r>
  <r>
    <x v="93"/>
    <d v="2020-04-27T00:00:00"/>
    <d v="2020-04-27T00:00:00"/>
    <n v="529"/>
    <n v="1"/>
    <n v="242.69"/>
    <n v="419.19"/>
    <n v="0.7"/>
    <n v="1.22"/>
    <s v="Z-US$"/>
    <x v="295"/>
    <x v="17"/>
    <n v="1"/>
    <x v="737"/>
  </r>
  <r>
    <x v="16"/>
    <d v="2020-04-27T00:00:00"/>
    <d v="2020-04-27T00:00:00"/>
    <n v="1753"/>
    <n v="1"/>
    <n v="980.33"/>
    <n v="2194.7600000000002"/>
    <n v="0.86"/>
    <n v="1.92"/>
    <s v="Z-US$"/>
    <x v="296"/>
    <x v="17"/>
    <n v="1"/>
    <x v="738"/>
  </r>
  <r>
    <x v="9"/>
    <d v="2020-04-27T00:00:00"/>
    <d v="2020-04-27T00:00:00"/>
    <n v="40"/>
    <n v="1"/>
    <n v="741.56"/>
    <n v="1064.1300000000001"/>
    <n v="28.52"/>
    <n v="40.93"/>
    <s v="Z-US$"/>
    <x v="182"/>
    <x v="17"/>
    <n v="1"/>
    <x v="739"/>
  </r>
  <r>
    <x v="10"/>
    <d v="2020-04-27T00:00:00"/>
    <d v="2020-04-27T00:00:00"/>
    <n v="40"/>
    <n v="1"/>
    <n v="586.6"/>
    <n v="798.1"/>
    <n v="22.56"/>
    <n v="30.7"/>
    <s v="Z-US$"/>
    <x v="182"/>
    <x v="17"/>
    <n v="1"/>
    <x v="740"/>
  </r>
  <r>
    <x v="202"/>
    <d v="2020-04-27T00:00:00"/>
    <d v="2020-04-28T00:00:00"/>
    <n v="1532"/>
    <n v="1"/>
    <n v="1227.8399999999999"/>
    <n v="3069.6"/>
    <n v="1.23"/>
    <n v="3.07"/>
    <s v="Z-US$"/>
    <x v="2"/>
    <x v="17"/>
    <n v="1"/>
    <x v="577"/>
  </r>
  <r>
    <x v="2"/>
    <d v="2020-04-28T00:00:00"/>
    <d v="2020-04-29T00:00:00"/>
    <n v="246"/>
    <n v="1"/>
    <n v="212.8"/>
    <n v="337.66"/>
    <n v="1.32"/>
    <n v="2.11"/>
    <s v="Z-US$"/>
    <x v="97"/>
    <x v="17"/>
    <n v="1"/>
    <x v="161"/>
  </r>
  <r>
    <x v="2"/>
    <d v="2020-04-28T00:00:00"/>
    <d v="2020-04-29T00:00:00"/>
    <n v="20"/>
    <n v="1"/>
    <n v="17.29"/>
    <n v="34.92"/>
    <n v="1.32"/>
    <n v="2.69"/>
    <s v="Z-US$"/>
    <x v="104"/>
    <x v="17"/>
    <n v="1"/>
    <x v="195"/>
  </r>
  <r>
    <x v="47"/>
    <d v="2020-04-28T00:00:00"/>
    <d v="2020-04-29T00:00:00"/>
    <n v="42"/>
    <n v="1"/>
    <n v="28.7"/>
    <n v="46.62"/>
    <n v="1.06"/>
    <n v="1.73"/>
    <s v="Z-US$"/>
    <x v="149"/>
    <x v="17"/>
    <n v="1"/>
    <x v="700"/>
  </r>
  <r>
    <x v="26"/>
    <d v="2020-04-28T00:00:00"/>
    <d v="2020-04-29T00:00:00"/>
    <n v="7"/>
    <n v="1"/>
    <n v="104.52"/>
    <n v="0"/>
    <n v="26.12"/>
    <n v="0"/>
    <s v="Z-US$"/>
    <x v="48"/>
    <x v="17"/>
    <n v="1"/>
    <x v="86"/>
  </r>
  <r>
    <x v="5"/>
    <d v="2020-04-28T00:00:00"/>
    <d v="2020-04-28T00:00:00"/>
    <n v="4"/>
    <n v="200"/>
    <n v="502.14"/>
    <n v="972.04"/>
    <n v="251.07"/>
    <n v="486.02"/>
    <s v="Z-US$"/>
    <x v="45"/>
    <x v="17"/>
    <n v="1"/>
    <x v="9"/>
  </r>
  <r>
    <x v="10"/>
    <d v="2020-04-28T00:00:00"/>
    <d v="2020-04-28T00:00:00"/>
    <n v="74"/>
    <n v="1"/>
    <n v="1117.33"/>
    <n v="1753.97"/>
    <n v="23.28"/>
    <n v="36.54"/>
    <s v="Z-US$"/>
    <x v="44"/>
    <x v="17"/>
    <n v="1"/>
    <x v="741"/>
  </r>
  <r>
    <x v="181"/>
    <d v="2020-04-28T00:00:00"/>
    <d v="2020-04-28T00:00:00"/>
    <n v="5"/>
    <n v="30"/>
    <n v="33.380000000000003"/>
    <n v="253.24"/>
    <n v="11.13"/>
    <n v="84.41"/>
    <s v="Z-US$"/>
    <x v="66"/>
    <x v="17"/>
    <n v="1"/>
    <x v="296"/>
  </r>
  <r>
    <x v="2"/>
    <d v="2020-04-28T00:00:00"/>
    <d v="2020-04-29T00:00:00"/>
    <n v="62"/>
    <n v="1"/>
    <n v="53.21"/>
    <n v="84.41"/>
    <n v="1.32"/>
    <n v="2.11"/>
    <s v="Z-US$"/>
    <x v="6"/>
    <x v="17"/>
    <n v="1"/>
    <x v="292"/>
  </r>
  <r>
    <x v="2"/>
    <d v="2020-04-28T00:00:00"/>
    <d v="2020-04-29T00:00:00"/>
    <n v="16"/>
    <n v="1"/>
    <n v="13.3"/>
    <n v="26.86"/>
    <n v="1.32"/>
    <n v="2.69"/>
    <s v="Z-US$"/>
    <x v="32"/>
    <x v="17"/>
    <n v="1"/>
    <x v="448"/>
  </r>
  <r>
    <x v="47"/>
    <d v="2020-04-28T00:00:00"/>
    <d v="2020-04-29T00:00:00"/>
    <n v="19"/>
    <n v="1"/>
    <n v="12.75"/>
    <n v="20.72"/>
    <n v="1.06"/>
    <n v="1.73"/>
    <s v="Z-US$"/>
    <x v="56"/>
    <x v="17"/>
    <n v="1"/>
    <x v="633"/>
  </r>
  <r>
    <x v="26"/>
    <d v="2020-04-28T00:00:00"/>
    <d v="2020-04-29T00:00:00"/>
    <n v="2"/>
    <n v="1"/>
    <n v="26.13"/>
    <n v="0"/>
    <n v="26.12"/>
    <n v="0"/>
    <s v="Z-US$"/>
    <x v="10"/>
    <x v="17"/>
    <n v="1"/>
    <x v="86"/>
  </r>
  <r>
    <x v="2"/>
    <d v="2020-04-29T00:00:00"/>
    <d v="2020-04-30T00:00:00"/>
    <n v="62"/>
    <n v="1"/>
    <n v="53.21"/>
    <n v="84.41"/>
    <n v="1.32"/>
    <n v="2.11"/>
    <s v="Z-US$"/>
    <x v="6"/>
    <x v="17"/>
    <n v="1"/>
    <x v="292"/>
  </r>
  <r>
    <x v="2"/>
    <d v="2020-04-29T00:00:00"/>
    <d v="2020-04-30T00:00:00"/>
    <n v="42"/>
    <n v="1"/>
    <n v="35.909999999999997"/>
    <n v="72.52"/>
    <n v="1.32"/>
    <n v="2.69"/>
    <s v="Z-US$"/>
    <x v="149"/>
    <x v="17"/>
    <n v="1"/>
    <x v="319"/>
  </r>
  <r>
    <x v="26"/>
    <d v="2020-04-29T00:00:00"/>
    <d v="2020-04-30T00:00:00"/>
    <n v="2"/>
    <n v="1"/>
    <n v="26.13"/>
    <n v="0"/>
    <n v="26.12"/>
    <n v="0"/>
    <s v="Z-US$"/>
    <x v="10"/>
    <x v="17"/>
    <n v="1"/>
    <x v="86"/>
  </r>
  <r>
    <x v="38"/>
    <d v="2020-04-29T00:00:00"/>
    <d v="2020-04-29T00:00:00"/>
    <n v="74"/>
    <n v="1"/>
    <n v="2030.23"/>
    <n v="2332.9"/>
    <n v="42.3"/>
    <n v="48.6"/>
    <s v="Z-US$"/>
    <x v="44"/>
    <x v="17"/>
    <n v="1"/>
    <x v="742"/>
  </r>
  <r>
    <x v="24"/>
    <d v="2020-04-29T00:00:00"/>
    <d v="2020-04-29T00:00:00"/>
    <n v="307"/>
    <n v="1"/>
    <n v="302.97000000000003"/>
    <n v="716.24"/>
    <n v="1.51"/>
    <n v="3.58"/>
    <s v="Z-US$"/>
    <x v="11"/>
    <x v="17"/>
    <n v="1"/>
    <x v="17"/>
  </r>
  <r>
    <x v="0"/>
    <d v="2020-04-29T00:00:00"/>
    <d v="2020-04-29T00:00:00"/>
    <n v="77"/>
    <n v="1"/>
    <n v="69.63"/>
    <n v="102.32"/>
    <n v="1.38"/>
    <n v="2.0499999999999998"/>
    <s v="Z-US$"/>
    <x v="81"/>
    <x v="17"/>
    <n v="1"/>
    <x v="144"/>
  </r>
  <r>
    <x v="10"/>
    <d v="2020-04-29T00:00:00"/>
    <d v="2020-04-29T00:00:00"/>
    <n v="4"/>
    <n v="1"/>
    <n v="46.56"/>
    <n v="61.39"/>
    <n v="23.28"/>
    <n v="30.7"/>
    <s v="Z-US$"/>
    <x v="16"/>
    <x v="17"/>
    <n v="1"/>
    <x v="103"/>
  </r>
  <r>
    <x v="146"/>
    <d v="2020-04-29T00:00:00"/>
    <d v="2020-04-30T00:00:00"/>
    <n v="2758"/>
    <n v="1"/>
    <n v="630.79999999999995"/>
    <n v="1358.3"/>
    <n v="0.35"/>
    <n v="0.76"/>
    <s v="Z-US$"/>
    <x v="117"/>
    <x v="17"/>
    <n v="1"/>
    <x v="615"/>
  </r>
  <r>
    <x v="90"/>
    <d v="2020-04-29T00:00:00"/>
    <d v="2020-04-29T00:00:00"/>
    <n v="9192"/>
    <n v="1"/>
    <n v="4220.7"/>
    <n v="6522.9"/>
    <n v="0.7"/>
    <n v="1.0900000000000001"/>
    <s v="Z-US$"/>
    <x v="20"/>
    <x v="17"/>
    <n v="1"/>
    <x v="30"/>
  </r>
  <r>
    <x v="23"/>
    <d v="2020-04-29T00:00:00"/>
    <d v="2020-04-29T00:00:00"/>
    <n v="920"/>
    <n v="1"/>
    <n v="514.16"/>
    <n v="1227.8399999999999"/>
    <n v="0.86"/>
    <n v="2.0499999999999998"/>
    <s v="Z-US$"/>
    <x v="88"/>
    <x v="17"/>
    <n v="1"/>
    <x v="116"/>
  </r>
  <r>
    <x v="10"/>
    <d v="2020-04-29T00:00:00"/>
    <d v="2020-04-29T00:00:00"/>
    <n v="22"/>
    <n v="1"/>
    <n v="325.89"/>
    <n v="429.74"/>
    <n v="23.28"/>
    <n v="30.7"/>
    <s v="Z-US$"/>
    <x v="52"/>
    <x v="17"/>
    <n v="1"/>
    <x v="193"/>
  </r>
  <r>
    <x v="16"/>
    <d v="2020-04-29T00:00:00"/>
    <d v="2020-04-30T00:00:00"/>
    <n v="154"/>
    <n v="1"/>
    <n v="85.69"/>
    <n v="211.04"/>
    <n v="0.86"/>
    <n v="2.11"/>
    <s v="Z-US$"/>
    <x v="17"/>
    <x v="17"/>
    <n v="1"/>
    <x v="34"/>
  </r>
  <r>
    <x v="26"/>
    <d v="2020-04-29T00:00:00"/>
    <d v="2020-04-30T00:00:00"/>
    <n v="4"/>
    <n v="1"/>
    <n v="52.26"/>
    <n v="0"/>
    <n v="26.12"/>
    <n v="0"/>
    <s v="Z-US$"/>
    <x v="16"/>
    <x v="17"/>
    <n v="1"/>
    <x v="86"/>
  </r>
  <r>
    <x v="146"/>
    <d v="2020-04-29T00:00:00"/>
    <d v="2020-04-30T00:00:00"/>
    <n v="3677"/>
    <n v="1"/>
    <n v="841.07"/>
    <n v="1811.06"/>
    <n v="0.35"/>
    <n v="0.76"/>
    <s v="Z-US$"/>
    <x v="112"/>
    <x v="17"/>
    <n v="1"/>
    <x v="743"/>
  </r>
  <r>
    <x v="2"/>
    <d v="2020-04-29T00:00:00"/>
    <d v="2020-04-30T00:00:00"/>
    <n v="4596"/>
    <n v="2"/>
    <n v="7980.19"/>
    <n v="14580.6"/>
    <n v="2.65"/>
    <n v="4.8600000000000003"/>
    <s v="Z-US$"/>
    <x v="20"/>
    <x v="17"/>
    <n v="1"/>
    <x v="41"/>
  </r>
  <r>
    <x v="85"/>
    <d v="2020-04-29T00:00:00"/>
    <d v="2020-04-30T00:00:00"/>
    <n v="200"/>
    <n v="1"/>
    <n v="109.74"/>
    <n v="191.21"/>
    <n v="0.84"/>
    <n v="1.47"/>
    <s v="Z-US$"/>
    <x v="28"/>
    <x v="17"/>
    <n v="1"/>
    <x v="647"/>
  </r>
  <r>
    <x v="46"/>
    <d v="2020-04-29T00:00:00"/>
    <d v="2020-04-30T00:00:00"/>
    <n v="2"/>
    <n v="1"/>
    <n v="15.99"/>
    <n v="30.7"/>
    <n v="15.99"/>
    <n v="30.7"/>
    <s v="Z-US$"/>
    <x v="10"/>
    <x v="17"/>
    <n v="1"/>
    <x v="94"/>
  </r>
  <r>
    <x v="23"/>
    <d v="2020-04-30T00:00:00"/>
    <d v="2020-04-30T00:00:00"/>
    <n v="766"/>
    <n v="1"/>
    <n v="428.47"/>
    <n v="1055.18"/>
    <n v="0.86"/>
    <n v="2.11"/>
    <s v="Z-US$"/>
    <x v="3"/>
    <x v="17"/>
    <n v="1"/>
    <x v="5"/>
  </r>
  <r>
    <x v="29"/>
    <d v="2020-04-30T00:00:00"/>
    <d v="2020-04-30T00:00:00"/>
    <n v="5"/>
    <n v="1"/>
    <n v="180.03"/>
    <n v="260.92"/>
    <n v="60.01"/>
    <n v="86.97"/>
    <s v="Z-US$"/>
    <x v="30"/>
    <x v="17"/>
    <n v="1"/>
    <x v="744"/>
  </r>
  <r>
    <x v="98"/>
    <d v="2020-04-30T00:00:00"/>
    <d v="2020-05-05T00:00:00"/>
    <n v="766"/>
    <n v="2"/>
    <n v="1296.6500000000001"/>
    <n v="2110.35"/>
    <n v="2.58"/>
    <n v="4.22"/>
    <s v="Z-US$"/>
    <x v="2"/>
    <x v="17"/>
    <n v="1"/>
    <x v="241"/>
  </r>
  <r>
    <x v="13"/>
    <d v="2020-04-30T00:00:00"/>
    <d v="2020-05-14T00:00:00"/>
    <n v="31"/>
    <n v="1"/>
    <n v="573.5"/>
    <n v="1133.19"/>
    <n v="28.68"/>
    <n v="56.66"/>
    <s v="Z-US$"/>
    <x v="7"/>
    <x v="17"/>
    <n v="1"/>
    <x v="597"/>
  </r>
  <r>
    <x v="16"/>
    <d v="2020-04-30T00:00:00"/>
    <d v="2020-05-01T00:00:00"/>
    <n v="224"/>
    <n v="1"/>
    <n v="125.11"/>
    <n v="336.12"/>
    <n v="0.86"/>
    <n v="2.2999999999999998"/>
    <s v="Z-US$"/>
    <x v="297"/>
    <x v="17"/>
    <n v="1"/>
    <x v="745"/>
  </r>
  <r>
    <x v="26"/>
    <d v="2020-04-30T00:00:00"/>
    <d v="2020-05-01T00:00:00"/>
    <n v="7"/>
    <n v="1"/>
    <n v="104.52"/>
    <n v="0"/>
    <n v="26.12"/>
    <n v="0"/>
    <s v="Z-US$"/>
    <x v="48"/>
    <x v="17"/>
    <n v="1"/>
    <x v="86"/>
  </r>
  <r>
    <x v="16"/>
    <d v="2020-04-30T00:00:00"/>
    <d v="2020-05-01T00:00:00"/>
    <n v="76"/>
    <n v="1"/>
    <n v="41.99"/>
    <n v="112.81"/>
    <n v="0.86"/>
    <n v="2.2999999999999998"/>
    <s v="Z-US$"/>
    <x v="39"/>
    <x v="17"/>
    <n v="1"/>
    <x v="62"/>
  </r>
  <r>
    <x v="26"/>
    <d v="2020-04-30T00:00:00"/>
    <d v="2020-05-01T00:00:00"/>
    <n v="2"/>
    <n v="1"/>
    <n v="26.13"/>
    <n v="0"/>
    <n v="26.12"/>
    <n v="0"/>
    <s v="Z-US$"/>
    <x v="10"/>
    <x v="17"/>
    <n v="1"/>
    <x v="86"/>
  </r>
  <r>
    <x v="23"/>
    <d v="2020-04-30T00:00:00"/>
    <d v="2020-04-30T00:00:00"/>
    <n v="920"/>
    <n v="1"/>
    <n v="514.16"/>
    <n v="1227.8399999999999"/>
    <n v="0.86"/>
    <n v="2.0499999999999998"/>
    <s v="Z-US$"/>
    <x v="88"/>
    <x v="17"/>
    <n v="1"/>
    <x v="116"/>
  </r>
  <r>
    <x v="10"/>
    <d v="2020-04-30T00:00:00"/>
    <d v="2020-04-30T00:00:00"/>
    <n v="22"/>
    <n v="1"/>
    <n v="325.89"/>
    <n v="429.74"/>
    <n v="23.28"/>
    <n v="30.7"/>
    <s v="Z-US$"/>
    <x v="52"/>
    <x v="17"/>
    <n v="1"/>
    <x v="193"/>
  </r>
  <r>
    <x v="2"/>
    <d v="2020-04-30T00:00:00"/>
    <d v="2020-05-01T00:00:00"/>
    <n v="62"/>
    <n v="1"/>
    <n v="53.21"/>
    <n v="84.41"/>
    <n v="1.32"/>
    <n v="2.11"/>
    <s v="Z-US$"/>
    <x v="6"/>
    <x v="17"/>
    <n v="1"/>
    <x v="292"/>
  </r>
  <r>
    <x v="2"/>
    <d v="2020-04-30T00:00:00"/>
    <d v="2020-05-01T00:00:00"/>
    <n v="37"/>
    <n v="1"/>
    <n v="31.92"/>
    <n v="64.459999999999994"/>
    <n v="1.32"/>
    <n v="2.69"/>
    <s v="Z-US$"/>
    <x v="54"/>
    <x v="17"/>
    <n v="1"/>
    <x v="538"/>
  </r>
  <r>
    <x v="26"/>
    <d v="2020-04-30T00:00:00"/>
    <d v="2020-05-01T00:00:00"/>
    <n v="2"/>
    <n v="1"/>
    <n v="26.13"/>
    <n v="0"/>
    <n v="26.12"/>
    <n v="0"/>
    <s v="Z-US$"/>
    <x v="10"/>
    <x v="17"/>
    <n v="1"/>
    <x v="86"/>
  </r>
  <r>
    <x v="85"/>
    <d v="2020-05-01T00:00:00"/>
    <d v="2020-05-01T00:00:00"/>
    <n v="2"/>
    <n v="150"/>
    <n v="126.62"/>
    <n v="211.04"/>
    <n v="126.62"/>
    <n v="211.04"/>
    <s v="Z-US$"/>
    <x v="156"/>
    <x v="17"/>
    <n v="1"/>
    <x v="34"/>
  </r>
  <r>
    <x v="8"/>
    <d v="2020-05-01T00:00:00"/>
    <d v="2020-05-04T00:00:00"/>
    <n v="766"/>
    <n v="1"/>
    <n v="428.47"/>
    <n v="959.25"/>
    <n v="0.86"/>
    <n v="1.92"/>
    <s v="Z-US$"/>
    <x v="3"/>
    <x v="17"/>
    <n v="1"/>
    <x v="12"/>
  </r>
  <r>
    <x v="16"/>
    <d v="2020-05-01T00:00:00"/>
    <d v="2020-05-04T00:00:00"/>
    <n v="766"/>
    <n v="1"/>
    <n v="428.47"/>
    <n v="959.25"/>
    <n v="0.86"/>
    <n v="1.92"/>
    <s v="Z-US$"/>
    <x v="3"/>
    <x v="17"/>
    <n v="1"/>
    <x v="12"/>
  </r>
  <r>
    <x v="46"/>
    <d v="2020-05-01T00:00:00"/>
    <d v="2020-05-04T00:00:00"/>
    <n v="46"/>
    <n v="1"/>
    <n v="479.63"/>
    <n v="844.14"/>
    <n v="15.99"/>
    <n v="28.14"/>
    <s v="Z-US$"/>
    <x v="74"/>
    <x v="17"/>
    <n v="1"/>
    <x v="45"/>
  </r>
  <r>
    <x v="93"/>
    <d v="2020-05-01T00:00:00"/>
    <d v="2020-05-04T00:00:00"/>
    <n v="766"/>
    <n v="1"/>
    <n v="351.73"/>
    <n v="511.6"/>
    <n v="0.7"/>
    <n v="1.02"/>
    <s v="Z-US$"/>
    <x v="3"/>
    <x v="17"/>
    <n v="1"/>
    <x v="212"/>
  </r>
  <r>
    <x v="23"/>
    <d v="2020-05-01T00:00:00"/>
    <d v="2020-05-04T00:00:00"/>
    <n v="350"/>
    <n v="1"/>
    <n v="195.38"/>
    <n v="699.87"/>
    <n v="0.86"/>
    <n v="3.07"/>
    <s v="Z-US$"/>
    <x v="160"/>
    <x v="17"/>
    <n v="1"/>
    <x v="746"/>
  </r>
  <r>
    <x v="26"/>
    <d v="2020-05-01T00:00:00"/>
    <d v="2020-05-04T00:00:00"/>
    <n v="14"/>
    <n v="1"/>
    <n v="235.16"/>
    <n v="0"/>
    <n v="26.12"/>
    <n v="0"/>
    <s v="Z-US$"/>
    <x v="143"/>
    <x v="17"/>
    <n v="1"/>
    <x v="86"/>
  </r>
  <r>
    <x v="190"/>
    <d v="2020-05-01T00:00:00"/>
    <d v="2020-05-01T00:00:00"/>
    <n v="152"/>
    <n v="1"/>
    <n v="1696.72"/>
    <n v="3165.53"/>
    <n v="17.14"/>
    <n v="31.98"/>
    <s v="Z-US$"/>
    <x v="211"/>
    <x v="17"/>
    <n v="1"/>
    <x v="626"/>
  </r>
  <r>
    <x v="206"/>
    <d v="2020-05-01T00:00:00"/>
    <d v="2020-05-01T00:00:00"/>
    <n v="1149"/>
    <n v="1"/>
    <n v="556.37"/>
    <n v="1103.1400000000001"/>
    <n v="0.74"/>
    <n v="1.47"/>
    <s v="Z-US$"/>
    <x v="298"/>
    <x v="17"/>
    <n v="1"/>
    <x v="747"/>
  </r>
  <r>
    <x v="88"/>
    <d v="2020-05-01T00:00:00"/>
    <d v="2020-05-01T00:00:00"/>
    <n v="613"/>
    <n v="1"/>
    <n v="516.72"/>
    <n v="1074.3599999999999"/>
    <n v="1.29"/>
    <n v="2.69"/>
    <s v="Z-US$"/>
    <x v="98"/>
    <x v="17"/>
    <n v="1"/>
    <x v="252"/>
  </r>
  <r>
    <x v="10"/>
    <d v="2020-05-01T00:00:00"/>
    <d v="2020-05-01T00:00:00"/>
    <n v="31"/>
    <n v="1"/>
    <n v="465.56"/>
    <n v="716.24"/>
    <n v="23.28"/>
    <n v="35.81"/>
    <s v="Z-US$"/>
    <x v="7"/>
    <x v="17"/>
    <n v="1"/>
    <x v="17"/>
  </r>
  <r>
    <x v="35"/>
    <d v="2020-05-01T00:00:00"/>
    <d v="2020-05-15T00:00:00"/>
    <n v="31"/>
    <n v="1"/>
    <n v="735.17"/>
    <n v="1250.8599999999999"/>
    <n v="36.76"/>
    <n v="62.54"/>
    <s v="Z-US$"/>
    <x v="7"/>
    <x v="17"/>
    <n v="1"/>
    <x v="147"/>
  </r>
  <r>
    <x v="94"/>
    <d v="2020-05-01T00:00:00"/>
    <d v="2020-05-15T00:00:00"/>
    <n v="46"/>
    <n v="1"/>
    <n v="958.87"/>
    <n v="1634.56"/>
    <n v="31.96"/>
    <n v="54.49"/>
    <s v="Z-US$"/>
    <x v="74"/>
    <x v="17"/>
    <n v="1"/>
    <x v="154"/>
  </r>
  <r>
    <x v="32"/>
    <d v="2020-05-01T00:00:00"/>
    <d v="2020-05-15T00:00:00"/>
    <n v="31"/>
    <n v="1"/>
    <n v="303.12"/>
    <n v="549.97"/>
    <n v="15.16"/>
    <n v="27.5"/>
    <s v="Z-US$"/>
    <x v="7"/>
    <x v="17"/>
    <n v="1"/>
    <x v="383"/>
  </r>
  <r>
    <x v="53"/>
    <d v="2020-05-01T00:00:00"/>
    <d v="2020-05-15T00:00:00"/>
    <n v="31"/>
    <n v="1"/>
    <n v="255.03"/>
    <n v="470.67"/>
    <n v="12.75"/>
    <n v="23.53"/>
    <s v="Z-US$"/>
    <x v="7"/>
    <x v="17"/>
    <n v="1"/>
    <x v="428"/>
  </r>
  <r>
    <x v="34"/>
    <d v="2020-05-01T00:00:00"/>
    <d v="2020-05-15T00:00:00"/>
    <n v="31"/>
    <n v="1"/>
    <n v="831.09"/>
    <n v="1388.99"/>
    <n v="41.56"/>
    <n v="69.45"/>
    <s v="Z-US$"/>
    <x v="7"/>
    <x v="17"/>
    <n v="1"/>
    <x v="51"/>
  </r>
  <r>
    <x v="207"/>
    <d v="2020-05-01T00:00:00"/>
    <d v="2020-05-08T00:00:00"/>
    <n v="307"/>
    <n v="1"/>
    <n v="255.8"/>
    <n v="434.86"/>
    <n v="1.28"/>
    <n v="2.17"/>
    <s v="Z-US$"/>
    <x v="11"/>
    <x v="17"/>
    <n v="1"/>
    <x v="579"/>
  </r>
  <r>
    <x v="23"/>
    <d v="2020-05-01T00:00:00"/>
    <d v="2020-05-01T00:00:00"/>
    <n v="460"/>
    <n v="1"/>
    <n v="257.08"/>
    <n v="613.91999999999996"/>
    <n v="0.86"/>
    <n v="2.0499999999999998"/>
    <s v="Z-US$"/>
    <x v="18"/>
    <x v="17"/>
    <n v="1"/>
    <x v="187"/>
  </r>
  <r>
    <x v="10"/>
    <d v="2020-05-01T00:00:00"/>
    <d v="2020-05-01T00:00:00"/>
    <n v="10"/>
    <n v="1"/>
    <n v="139.66999999999999"/>
    <n v="184.18"/>
    <n v="23.28"/>
    <n v="30.7"/>
    <s v="Z-US$"/>
    <x v="47"/>
    <x v="17"/>
    <n v="1"/>
    <x v="346"/>
  </r>
  <r>
    <x v="16"/>
    <d v="2020-05-01T00:00:00"/>
    <d v="2020-05-04T00:00:00"/>
    <n v="62"/>
    <n v="1"/>
    <n v="34.28"/>
    <n v="92.09"/>
    <n v="0.86"/>
    <n v="2.2999999999999998"/>
    <s v="Z-US$"/>
    <x v="6"/>
    <x v="17"/>
    <n v="1"/>
    <x v="114"/>
  </r>
  <r>
    <x v="26"/>
    <d v="2020-05-01T00:00:00"/>
    <d v="2020-05-04T00:00:00"/>
    <n v="2"/>
    <n v="1"/>
    <n v="26.13"/>
    <n v="0"/>
    <n v="26.12"/>
    <n v="0"/>
    <s v="Z-US$"/>
    <x v="10"/>
    <x v="17"/>
    <n v="1"/>
    <x v="86"/>
  </r>
  <r>
    <x v="23"/>
    <d v="2020-05-01T00:00:00"/>
    <d v="2020-05-11T00:00:00"/>
    <n v="396"/>
    <n v="1"/>
    <n v="221.09"/>
    <n v="791.96"/>
    <n v="0.86"/>
    <n v="3.07"/>
    <s v="Z-US$"/>
    <x v="212"/>
    <x v="17"/>
    <n v="1"/>
    <x v="468"/>
  </r>
  <r>
    <x v="26"/>
    <d v="2020-05-01T00:00:00"/>
    <d v="2020-05-11T00:00:00"/>
    <n v="11"/>
    <n v="1"/>
    <n v="182.9"/>
    <n v="0"/>
    <n v="26.12"/>
    <n v="0"/>
    <s v="Z-US$"/>
    <x v="126"/>
    <x v="17"/>
    <n v="1"/>
    <x v="86"/>
  </r>
  <r>
    <x v="24"/>
    <d v="2020-05-04T00:00:00"/>
    <d v="2020-05-04T00:00:00"/>
    <n v="307"/>
    <n v="2"/>
    <n v="605.94000000000005"/>
    <n v="1432.48"/>
    <n v="3.02"/>
    <n v="7.16"/>
    <s v="Z-US$"/>
    <x v="31"/>
    <x v="18"/>
    <n v="1"/>
    <x v="336"/>
  </r>
  <r>
    <x v="199"/>
    <d v="2020-05-04T00:00:00"/>
    <d v="2020-05-05T00:00:00"/>
    <n v="20"/>
    <n v="40"/>
    <n v="18.96"/>
    <n v="1330.16"/>
    <n v="1.46"/>
    <n v="102.32"/>
    <s v="Z-US$"/>
    <x v="45"/>
    <x v="18"/>
    <n v="1"/>
    <x v="748"/>
  </r>
  <r>
    <x v="10"/>
    <d v="2020-05-04T00:00:00"/>
    <d v="2020-05-05T00:00:00"/>
    <n v="13"/>
    <n v="1"/>
    <n v="186.22"/>
    <n v="245.57"/>
    <n v="23.28"/>
    <n v="30.7"/>
    <s v="Z-US$"/>
    <x v="76"/>
    <x v="18"/>
    <n v="1"/>
    <x v="231"/>
  </r>
  <r>
    <x v="86"/>
    <d v="2020-05-04T00:00:00"/>
    <d v="2020-05-04T00:00:00"/>
    <n v="690"/>
    <n v="1"/>
    <n v="500.73"/>
    <n v="805.77"/>
    <n v="1.1100000000000001"/>
    <n v="1.79"/>
    <s v="Z-US$"/>
    <x v="113"/>
    <x v="18"/>
    <n v="1"/>
    <x v="455"/>
  </r>
  <r>
    <x v="87"/>
    <d v="2020-05-04T00:00:00"/>
    <d v="2020-05-04T00:00:00"/>
    <n v="690"/>
    <n v="1"/>
    <n v="362.6"/>
    <n v="892.1"/>
    <n v="0.81"/>
    <n v="1.98"/>
    <s v="Z-US$"/>
    <x v="113"/>
    <x v="18"/>
    <n v="1"/>
    <x v="749"/>
  </r>
  <r>
    <x v="16"/>
    <d v="2020-05-04T00:00:00"/>
    <d v="2020-05-05T00:00:00"/>
    <n v="235"/>
    <n v="1"/>
    <n v="131.11000000000001"/>
    <n v="352.24"/>
    <n v="0.86"/>
    <n v="2.2999999999999998"/>
    <s v="Z-US$"/>
    <x v="299"/>
    <x v="18"/>
    <n v="1"/>
    <x v="750"/>
  </r>
  <r>
    <x v="26"/>
    <d v="2020-05-04T00:00:00"/>
    <d v="2020-05-05T00:00:00"/>
    <n v="2"/>
    <n v="1"/>
    <n v="26.13"/>
    <n v="0"/>
    <n v="26.12"/>
    <n v="0"/>
    <s v="Z-US$"/>
    <x v="10"/>
    <x v="18"/>
    <n v="1"/>
    <x v="86"/>
  </r>
  <r>
    <x v="29"/>
    <d v="2020-05-04T00:00:00"/>
    <d v="2020-05-05T00:00:00"/>
    <n v="2"/>
    <n v="1"/>
    <n v="34.99"/>
    <n v="104.88"/>
    <n v="34.99"/>
    <n v="104.88"/>
    <s v="Z-US$"/>
    <x v="10"/>
    <x v="18"/>
    <n v="1"/>
    <x v="49"/>
  </r>
  <r>
    <x v="208"/>
    <d v="2020-05-04T00:00:00"/>
    <d v="2020-05-18T00:00:00"/>
    <n v="7"/>
    <n v="1"/>
    <n v="56.99"/>
    <n v="105.39"/>
    <n v="14.25"/>
    <n v="26.35"/>
    <s v="Z-US$"/>
    <x v="48"/>
    <x v="18"/>
    <n v="1"/>
    <x v="751"/>
  </r>
  <r>
    <x v="114"/>
    <d v="2020-05-04T00:00:00"/>
    <d v="2020-05-18T00:00:00"/>
    <n v="2"/>
    <n v="1"/>
    <n v="26.46"/>
    <n v="49.88"/>
    <n v="26.45"/>
    <n v="49.88"/>
    <s v="Z-US$"/>
    <x v="10"/>
    <x v="18"/>
    <n v="1"/>
    <x v="318"/>
  </r>
  <r>
    <x v="91"/>
    <d v="2020-05-04T00:00:00"/>
    <d v="2020-05-18T00:00:00"/>
    <n v="20"/>
    <n v="1"/>
    <n v="228.29"/>
    <n v="495.49"/>
    <n v="17.559999999999999"/>
    <n v="38.11"/>
    <s v="Z-US$"/>
    <x v="104"/>
    <x v="18"/>
    <n v="1"/>
    <x v="752"/>
  </r>
  <r>
    <x v="23"/>
    <d v="2020-05-04T00:00:00"/>
    <d v="2020-05-05T00:00:00"/>
    <n v="102"/>
    <n v="1"/>
    <n v="56.56"/>
    <n v="202.59"/>
    <n v="0.86"/>
    <n v="3.07"/>
    <s v="Z-US$"/>
    <x v="85"/>
    <x v="18"/>
    <n v="1"/>
    <x v="467"/>
  </r>
  <r>
    <x v="26"/>
    <d v="2020-05-04T00:00:00"/>
    <d v="2020-05-05T00:00:00"/>
    <n v="4"/>
    <n v="1"/>
    <n v="52.26"/>
    <n v="0"/>
    <n v="26.12"/>
    <n v="0"/>
    <s v="Z-US$"/>
    <x v="16"/>
    <x v="18"/>
    <n v="1"/>
    <x v="86"/>
  </r>
  <r>
    <x v="48"/>
    <d v="2020-05-04T00:00:00"/>
    <d v="2020-05-05T00:00:00"/>
    <n v="5"/>
    <n v="40"/>
    <n v="4"/>
    <n v="299.29000000000002"/>
    <n v="1.33"/>
    <n v="99.76"/>
    <s v="Z-US$"/>
    <x v="28"/>
    <x v="18"/>
    <n v="1"/>
    <x v="409"/>
  </r>
  <r>
    <x v="54"/>
    <d v="2020-05-05T00:00:00"/>
    <d v="2020-05-19T00:00:00"/>
    <n v="19"/>
    <n v="1"/>
    <n v="295.3"/>
    <n v="500.35"/>
    <n v="24.61"/>
    <n v="41.7"/>
    <s v="Z-US$"/>
    <x v="56"/>
    <x v="18"/>
    <n v="1"/>
    <x v="753"/>
  </r>
  <r>
    <x v="55"/>
    <d v="2020-05-05T00:00:00"/>
    <d v="2020-05-19T00:00:00"/>
    <n v="7"/>
    <n v="1"/>
    <n v="92.55"/>
    <n v="219.99"/>
    <n v="23.14"/>
    <n v="55"/>
    <s v="Z-US$"/>
    <x v="48"/>
    <x v="18"/>
    <n v="1"/>
    <x v="754"/>
  </r>
  <r>
    <x v="10"/>
    <d v="2020-05-05T00:00:00"/>
    <d v="2020-05-06T00:00:00"/>
    <n v="368"/>
    <n v="1"/>
    <n v="5586.67"/>
    <n v="7367.04"/>
    <n v="23.28"/>
    <n v="30.7"/>
    <s v="Z-US$"/>
    <x v="26"/>
    <x v="18"/>
    <n v="1"/>
    <x v="564"/>
  </r>
  <r>
    <x v="4"/>
    <d v="2020-05-05T00:00:00"/>
    <d v="2020-05-06T00:00:00"/>
    <n v="920"/>
    <n v="2"/>
    <n v="1256.3900000000001"/>
    <n v="3069.6"/>
    <n v="2.09"/>
    <n v="5.12"/>
    <s v="Z-US$"/>
    <x v="8"/>
    <x v="18"/>
    <n v="1"/>
    <x v="577"/>
  </r>
  <r>
    <x v="29"/>
    <d v="2020-05-06T00:00:00"/>
    <d v="2020-05-06T00:00:00"/>
    <n v="92"/>
    <n v="1"/>
    <n v="2099.61"/>
    <n v="5218.32"/>
    <n v="34.99"/>
    <n v="86.97"/>
    <s v="Z-US$"/>
    <x v="34"/>
    <x v="18"/>
    <n v="1"/>
    <x v="755"/>
  </r>
  <r>
    <x v="10"/>
    <d v="2020-05-06T00:00:00"/>
    <d v="2020-05-06T00:00:00"/>
    <n v="154"/>
    <n v="1"/>
    <n v="2327.7800000000002"/>
    <n v="2813.8"/>
    <n v="23.28"/>
    <n v="28.14"/>
    <s v="Z-US$"/>
    <x v="17"/>
    <x v="18"/>
    <n v="1"/>
    <x v="541"/>
  </r>
  <r>
    <x v="2"/>
    <d v="2020-05-06T00:00:00"/>
    <d v="2020-05-07T00:00:00"/>
    <n v="62"/>
    <n v="1"/>
    <n v="53.21"/>
    <n v="84.41"/>
    <n v="1.32"/>
    <n v="2.11"/>
    <s v="Z-US$"/>
    <x v="6"/>
    <x v="18"/>
    <n v="1"/>
    <x v="292"/>
  </r>
  <r>
    <x v="2"/>
    <d v="2020-05-06T00:00:00"/>
    <d v="2020-05-07T00:00:00"/>
    <n v="16"/>
    <n v="1"/>
    <n v="13.3"/>
    <n v="26.86"/>
    <n v="1.32"/>
    <n v="2.69"/>
    <s v="Z-US$"/>
    <x v="32"/>
    <x v="18"/>
    <n v="1"/>
    <x v="448"/>
  </r>
  <r>
    <x v="47"/>
    <d v="2020-05-06T00:00:00"/>
    <d v="2020-05-07T00:00:00"/>
    <n v="19"/>
    <n v="1"/>
    <n v="12.75"/>
    <n v="20.72"/>
    <n v="1.06"/>
    <n v="1.73"/>
    <s v="Z-US$"/>
    <x v="56"/>
    <x v="18"/>
    <n v="1"/>
    <x v="633"/>
  </r>
  <r>
    <x v="26"/>
    <d v="2020-05-06T00:00:00"/>
    <d v="2020-05-07T00:00:00"/>
    <n v="2"/>
    <n v="1"/>
    <n v="26.13"/>
    <n v="0"/>
    <n v="26.12"/>
    <n v="0"/>
    <s v="Z-US$"/>
    <x v="10"/>
    <x v="18"/>
    <n v="1"/>
    <x v="86"/>
  </r>
  <r>
    <x v="36"/>
    <d v="2020-05-06T00:00:00"/>
    <d v="2020-05-06T00:00:00"/>
    <n v="16"/>
    <n v="100"/>
    <n v="984.83"/>
    <n v="1662.7"/>
    <n v="98.48"/>
    <n v="166.27"/>
    <s v="Z-US$"/>
    <x v="150"/>
    <x v="18"/>
    <n v="1"/>
    <x v="270"/>
  </r>
  <r>
    <x v="84"/>
    <d v="2020-05-06T00:00:00"/>
    <d v="2020-05-06T00:00:00"/>
    <n v="4596"/>
    <n v="1"/>
    <n v="2570.79"/>
    <n v="6331.05"/>
    <n v="0.86"/>
    <n v="2.11"/>
    <s v="Z-US$"/>
    <x v="57"/>
    <x v="18"/>
    <n v="1"/>
    <x v="586"/>
  </r>
  <r>
    <x v="10"/>
    <d v="2020-05-06T00:00:00"/>
    <d v="2020-05-06T00:00:00"/>
    <n v="184"/>
    <n v="1"/>
    <n v="2793.34"/>
    <n v="3990.48"/>
    <n v="23.28"/>
    <n v="33.25"/>
    <s v="Z-US$"/>
    <x v="49"/>
    <x v="18"/>
    <n v="1"/>
    <x v="756"/>
  </r>
  <r>
    <x v="2"/>
    <d v="2020-05-06T00:00:00"/>
    <d v="2020-05-07T00:00:00"/>
    <n v="368"/>
    <n v="1"/>
    <n v="319.20999999999998"/>
    <n v="506.48"/>
    <n v="1.32"/>
    <n v="2.11"/>
    <s v="Z-US$"/>
    <x v="26"/>
    <x v="18"/>
    <n v="1"/>
    <x v="237"/>
  </r>
  <r>
    <x v="26"/>
    <d v="2020-05-06T00:00:00"/>
    <d v="2020-05-07T00:00:00"/>
    <n v="7"/>
    <n v="1"/>
    <n v="104.52"/>
    <n v="0"/>
    <n v="26.12"/>
    <n v="0"/>
    <s v="Z-US$"/>
    <x v="48"/>
    <x v="18"/>
    <n v="1"/>
    <x v="86"/>
  </r>
  <r>
    <x v="16"/>
    <d v="2020-05-06T00:00:00"/>
    <d v="2020-05-06T00:00:00"/>
    <n v="5"/>
    <n v="100"/>
    <n v="257.08"/>
    <n v="575.54999999999995"/>
    <n v="85.69"/>
    <n v="191.85"/>
    <s v="Z-US$"/>
    <x v="300"/>
    <x v="18"/>
    <n v="1"/>
    <x v="262"/>
  </r>
  <r>
    <x v="85"/>
    <d v="2020-05-06T00:00:00"/>
    <d v="2020-05-06T00:00:00"/>
    <n v="5"/>
    <n v="150"/>
    <n v="379.86"/>
    <n v="633.11"/>
    <n v="126.62"/>
    <n v="211.04"/>
    <s v="Z-US$"/>
    <x v="301"/>
    <x v="18"/>
    <n v="1"/>
    <x v="757"/>
  </r>
  <r>
    <x v="23"/>
    <d v="2020-05-06T00:00:00"/>
    <d v="2020-05-06T00:00:00"/>
    <n v="8"/>
    <n v="100"/>
    <n v="428.47"/>
    <n v="1119.1300000000001"/>
    <n v="85.69"/>
    <n v="223.83"/>
    <s v="Z-US$"/>
    <x v="45"/>
    <x v="18"/>
    <n v="1"/>
    <x v="582"/>
  </r>
  <r>
    <x v="7"/>
    <d v="2020-05-06T00:00:00"/>
    <d v="2020-05-06T00:00:00"/>
    <n v="1226"/>
    <n v="1"/>
    <n v="695.78"/>
    <n v="1790.6"/>
    <n v="0.87"/>
    <n v="2.2400000000000002"/>
    <s v="Z-US$"/>
    <x v="107"/>
    <x v="18"/>
    <n v="1"/>
    <x v="164"/>
  </r>
  <r>
    <x v="2"/>
    <d v="2020-05-06T00:00:00"/>
    <d v="2020-05-07T00:00:00"/>
    <n v="368"/>
    <n v="1"/>
    <n v="319.20999999999998"/>
    <n v="506.48"/>
    <n v="1.32"/>
    <n v="2.11"/>
    <s v="Z-US$"/>
    <x v="26"/>
    <x v="18"/>
    <n v="1"/>
    <x v="237"/>
  </r>
  <r>
    <x v="26"/>
    <d v="2020-05-06T00:00:00"/>
    <d v="2020-05-07T00:00:00"/>
    <n v="7"/>
    <n v="1"/>
    <n v="104.52"/>
    <n v="0"/>
    <n v="26.12"/>
    <n v="0"/>
    <s v="Z-US$"/>
    <x v="48"/>
    <x v="18"/>
    <n v="1"/>
    <x v="86"/>
  </r>
  <r>
    <x v="168"/>
    <d v="2020-05-06T00:00:00"/>
    <d v="2020-05-06T00:00:00"/>
    <n v="6128"/>
    <n v="1"/>
    <n v="2813.8"/>
    <n v="4860.2"/>
    <n v="0.7"/>
    <n v="1.22"/>
    <s v="Z-US$"/>
    <x v="27"/>
    <x v="18"/>
    <n v="1"/>
    <x v="120"/>
  </r>
  <r>
    <x v="38"/>
    <d v="2020-05-06T00:00:00"/>
    <d v="2020-05-07T00:00:00"/>
    <n v="16"/>
    <n v="1"/>
    <n v="422.97"/>
    <n v="767.4"/>
    <n v="42.3"/>
    <n v="76.739999999999995"/>
    <s v="Z-US$"/>
    <x v="32"/>
    <x v="18"/>
    <n v="1"/>
    <x v="177"/>
  </r>
  <r>
    <x v="2"/>
    <d v="2020-05-06T00:00:00"/>
    <d v="2020-05-07T00:00:00"/>
    <n v="39"/>
    <n v="2"/>
    <n v="66.510000000000005"/>
    <n v="134.30000000000001"/>
    <n v="2.65"/>
    <n v="5.37"/>
    <s v="Z-US$"/>
    <x v="68"/>
    <x v="18"/>
    <n v="1"/>
    <x v="331"/>
  </r>
  <r>
    <x v="26"/>
    <d v="2020-05-06T00:00:00"/>
    <d v="2020-05-07T00:00:00"/>
    <n v="2"/>
    <n v="1"/>
    <n v="26.13"/>
    <n v="0"/>
    <n v="26.12"/>
    <n v="0"/>
    <s v="Z-US$"/>
    <x v="10"/>
    <x v="18"/>
    <n v="1"/>
    <x v="86"/>
  </r>
  <r>
    <x v="16"/>
    <d v="2020-05-08T00:00:00"/>
    <d v="2020-05-08T00:00:00"/>
    <n v="1532"/>
    <n v="1"/>
    <n v="856.93"/>
    <n v="1790.6"/>
    <n v="0.86"/>
    <n v="1.79"/>
    <s v="Z-US$"/>
    <x v="2"/>
    <x v="18"/>
    <n v="1"/>
    <x v="164"/>
  </r>
  <r>
    <x v="6"/>
    <d v="2020-05-08T00:00:00"/>
    <d v="2020-05-08T00:00:00"/>
    <n v="5"/>
    <n v="40"/>
    <n v="3.8"/>
    <n v="228.69"/>
    <n v="1.27"/>
    <n v="76.23"/>
    <s v="Z-US$"/>
    <x v="28"/>
    <x v="18"/>
    <n v="1"/>
    <x v="758"/>
  </r>
  <r>
    <x v="10"/>
    <d v="2020-05-08T00:00:00"/>
    <d v="2020-05-08T00:00:00"/>
    <n v="4"/>
    <n v="1"/>
    <n v="46.56"/>
    <n v="61.39"/>
    <n v="23.28"/>
    <n v="30.7"/>
    <s v="Z-US$"/>
    <x v="16"/>
    <x v="18"/>
    <n v="1"/>
    <x v="103"/>
  </r>
  <r>
    <x v="152"/>
    <d v="2020-05-08T00:00:00"/>
    <d v="2020-05-08T00:00:00"/>
    <n v="154"/>
    <n v="1"/>
    <n v="2161.5100000000002"/>
    <n v="4220.7"/>
    <n v="21.62"/>
    <n v="42.21"/>
    <s v="Z-US$"/>
    <x v="17"/>
    <x v="18"/>
    <n v="1"/>
    <x v="2"/>
  </r>
  <r>
    <x v="94"/>
    <d v="2020-05-08T00:00:00"/>
    <d v="2020-05-22T00:00:00"/>
    <n v="25"/>
    <n v="1"/>
    <n v="511.4"/>
    <n v="871.77"/>
    <n v="31.96"/>
    <n v="54.49"/>
    <s v="Z-US$"/>
    <x v="55"/>
    <x v="18"/>
    <n v="1"/>
    <x v="759"/>
  </r>
  <r>
    <x v="55"/>
    <d v="2020-05-08T00:00:00"/>
    <d v="2020-05-22T00:00:00"/>
    <n v="5"/>
    <n v="1"/>
    <n v="69.41"/>
    <n v="164.99"/>
    <n v="23.14"/>
    <n v="55"/>
    <s v="Z-US$"/>
    <x v="30"/>
    <x v="18"/>
    <n v="1"/>
    <x v="568"/>
  </r>
  <r>
    <x v="27"/>
    <d v="2020-05-08T00:00:00"/>
    <d v="2020-05-11T00:00:00"/>
    <n v="1532"/>
    <n v="2"/>
    <n v="2509.65"/>
    <n v="4220.7"/>
    <n v="2.5099999999999998"/>
    <n v="4.22"/>
    <s v="Z-US$"/>
    <x v="0"/>
    <x v="18"/>
    <n v="1"/>
    <x v="2"/>
  </r>
  <r>
    <x v="23"/>
    <d v="2020-05-08T00:00:00"/>
    <d v="2020-05-11T00:00:00"/>
    <n v="102"/>
    <n v="1"/>
    <n v="56.56"/>
    <n v="202.59"/>
    <n v="0.86"/>
    <n v="3.07"/>
    <s v="Z-US$"/>
    <x v="85"/>
    <x v="18"/>
    <n v="1"/>
    <x v="467"/>
  </r>
  <r>
    <x v="26"/>
    <d v="2020-05-08T00:00:00"/>
    <d v="2020-05-11T00:00:00"/>
    <n v="4"/>
    <n v="1"/>
    <n v="52.26"/>
    <n v="0"/>
    <n v="26.12"/>
    <n v="0"/>
    <s v="Z-US$"/>
    <x v="16"/>
    <x v="18"/>
    <n v="1"/>
    <x v="86"/>
  </r>
  <r>
    <x v="206"/>
    <d v="2020-05-11T00:00:00"/>
    <d v="2020-05-11T00:00:00"/>
    <n v="1379"/>
    <n v="1"/>
    <n v="667.64"/>
    <n v="1323.77"/>
    <n v="0.74"/>
    <n v="1.47"/>
    <s v="Z-US$"/>
    <x v="244"/>
    <x v="19"/>
    <n v="1"/>
    <x v="760"/>
  </r>
  <r>
    <x v="88"/>
    <d v="2020-05-11T00:00:00"/>
    <d v="2020-05-11T00:00:00"/>
    <n v="613"/>
    <n v="1"/>
    <n v="516.72"/>
    <n v="1074.3599999999999"/>
    <n v="1.29"/>
    <n v="2.69"/>
    <s v="Z-US$"/>
    <x v="98"/>
    <x v="19"/>
    <n v="1"/>
    <x v="252"/>
  </r>
  <r>
    <x v="10"/>
    <d v="2020-05-11T00:00:00"/>
    <d v="2020-05-11T00:00:00"/>
    <n v="23"/>
    <n v="1"/>
    <n v="349.17"/>
    <n v="537.17999999999995"/>
    <n v="23.28"/>
    <n v="35.81"/>
    <s v="Z-US$"/>
    <x v="61"/>
    <x v="19"/>
    <n v="1"/>
    <x v="113"/>
  </r>
  <r>
    <x v="5"/>
    <d v="2020-05-11T00:00:00"/>
    <d v="2020-05-11T00:00:00"/>
    <n v="23"/>
    <n v="40"/>
    <n v="753.2"/>
    <n v="1458.06"/>
    <n v="50.21"/>
    <n v="97.2"/>
    <s v="Z-US$"/>
    <x v="88"/>
    <x v="19"/>
    <n v="1"/>
    <x v="257"/>
  </r>
  <r>
    <x v="146"/>
    <d v="2020-05-11T00:00:00"/>
    <d v="2020-05-12T00:00:00"/>
    <n v="3677"/>
    <n v="1"/>
    <n v="841.07"/>
    <n v="1811.06"/>
    <n v="0.35"/>
    <n v="0.76"/>
    <s v="Z-US$"/>
    <x v="112"/>
    <x v="19"/>
    <n v="1"/>
    <x v="743"/>
  </r>
  <r>
    <x v="16"/>
    <d v="2020-05-11T00:00:00"/>
    <d v="2020-05-12T00:00:00"/>
    <n v="73"/>
    <n v="1"/>
    <n v="40.28"/>
    <n v="108.2"/>
    <n v="0.86"/>
    <n v="2.2999999999999998"/>
    <s v="Z-US$"/>
    <x v="302"/>
    <x v="19"/>
    <n v="1"/>
    <x v="761"/>
  </r>
  <r>
    <x v="26"/>
    <d v="2020-05-11T00:00:00"/>
    <d v="2020-05-12T00:00:00"/>
    <n v="2"/>
    <n v="1"/>
    <n v="26.13"/>
    <n v="0"/>
    <n v="26.12"/>
    <n v="0"/>
    <s v="Z-US$"/>
    <x v="10"/>
    <x v="19"/>
    <n v="1"/>
    <x v="86"/>
  </r>
  <r>
    <x v="31"/>
    <d v="2020-05-11T00:00:00"/>
    <d v="2020-05-25T00:00:00"/>
    <n v="86"/>
    <n v="1"/>
    <n v="2327.06"/>
    <n v="3889.18"/>
    <n v="41.56"/>
    <n v="69.45"/>
    <s v="Z-US$"/>
    <x v="87"/>
    <x v="19"/>
    <n v="1"/>
    <x v="762"/>
  </r>
  <r>
    <x v="55"/>
    <d v="2020-05-11T00:00:00"/>
    <d v="2020-05-25T00:00:00"/>
    <n v="43"/>
    <n v="1"/>
    <n v="647.84"/>
    <n v="1539.92"/>
    <n v="23.14"/>
    <n v="55"/>
    <s v="Z-US$"/>
    <x v="115"/>
    <x v="19"/>
    <n v="1"/>
    <x v="763"/>
  </r>
  <r>
    <x v="7"/>
    <d v="2020-05-11T00:00:00"/>
    <d v="2020-05-11T00:00:00"/>
    <n v="1532"/>
    <n v="1"/>
    <n v="869.72"/>
    <n v="2046.4"/>
    <n v="0.87"/>
    <n v="2.0499999999999998"/>
    <s v="Z-US$"/>
    <x v="2"/>
    <x v="19"/>
    <n v="1"/>
    <x v="224"/>
  </r>
  <r>
    <x v="209"/>
    <d v="2020-04-28T00:00:00"/>
    <d v="2020-04-28T00:00:00"/>
    <n v="5362"/>
    <n v="1"/>
    <n v="4133.1499999999996"/>
    <n v="7386.23"/>
    <n v="1.18"/>
    <n v="2.11"/>
    <s v="Z-US$"/>
    <x v="197"/>
    <x v="17"/>
    <n v="1"/>
    <x v="764"/>
  </r>
  <r>
    <x v="10"/>
    <d v="2020-05-11T00:00:00"/>
    <d v="2020-05-11T00:00:00"/>
    <n v="221"/>
    <n v="1"/>
    <n v="3352"/>
    <n v="4051.87"/>
    <n v="23.28"/>
    <n v="28.14"/>
    <s v="Z-US$"/>
    <x v="37"/>
    <x v="19"/>
    <n v="1"/>
    <x v="645"/>
  </r>
  <r>
    <x v="16"/>
    <d v="2020-05-11T00:00:00"/>
    <d v="2020-05-12T00:00:00"/>
    <n v="169"/>
    <n v="1"/>
    <n v="94.26"/>
    <n v="253.24"/>
    <n v="0.86"/>
    <n v="2.2999999999999998"/>
    <s v="Z-US$"/>
    <x v="303"/>
    <x v="19"/>
    <n v="1"/>
    <x v="296"/>
  </r>
  <r>
    <x v="26"/>
    <d v="2020-05-11T00:00:00"/>
    <d v="2020-05-12T00:00:00"/>
    <n v="4"/>
    <n v="1"/>
    <n v="52.26"/>
    <n v="0"/>
    <n v="26.12"/>
    <n v="0"/>
    <s v="Z-US$"/>
    <x v="16"/>
    <x v="19"/>
    <n v="1"/>
    <x v="86"/>
  </r>
  <r>
    <x v="16"/>
    <d v="2020-05-11T00:00:00"/>
    <d v="2020-05-12T00:00:00"/>
    <n v="141"/>
    <n v="1"/>
    <n v="78.84"/>
    <n v="211.8"/>
    <n v="0.86"/>
    <n v="2.2999999999999998"/>
    <s v="Z-US$"/>
    <x v="304"/>
    <x v="19"/>
    <n v="1"/>
    <x v="765"/>
  </r>
  <r>
    <x v="26"/>
    <d v="2020-05-11T00:00:00"/>
    <d v="2020-05-12T00:00:00"/>
    <n v="4"/>
    <n v="1"/>
    <n v="52.26"/>
    <n v="0"/>
    <n v="26.12"/>
    <n v="0"/>
    <s v="Z-US$"/>
    <x v="16"/>
    <x v="19"/>
    <n v="1"/>
    <x v="86"/>
  </r>
  <r>
    <x v="23"/>
    <d v="2020-05-12T00:00:00"/>
    <d v="2020-05-19T00:00:00"/>
    <n v="920"/>
    <n v="1"/>
    <n v="514.16"/>
    <n v="1227.8399999999999"/>
    <n v="0.86"/>
    <n v="2.0499999999999998"/>
    <s v="Z-US$"/>
    <x v="88"/>
    <x v="19"/>
    <n v="1"/>
    <x v="116"/>
  </r>
  <r>
    <x v="10"/>
    <d v="2020-05-12T00:00:00"/>
    <d v="2020-05-19T00:00:00"/>
    <n v="23"/>
    <n v="1"/>
    <n v="349.17"/>
    <n v="460.44"/>
    <n v="23.28"/>
    <n v="30.7"/>
    <s v="Z-US$"/>
    <x v="61"/>
    <x v="19"/>
    <n v="1"/>
    <x v="203"/>
  </r>
  <r>
    <x v="51"/>
    <d v="2020-05-12T00:00:00"/>
    <d v="2020-05-13T00:00:00"/>
    <n v="613"/>
    <n v="2"/>
    <n v="1004.27"/>
    <n v="2046.4"/>
    <n v="2.5099999999999998"/>
    <n v="5.12"/>
    <s v="Z-US$"/>
    <x v="107"/>
    <x v="19"/>
    <n v="1"/>
    <x v="224"/>
  </r>
  <r>
    <x v="10"/>
    <d v="2020-05-12T00:00:00"/>
    <d v="2020-05-12T00:00:00"/>
    <n v="37"/>
    <n v="1"/>
    <n v="558.66999999999996"/>
    <n v="859.49"/>
    <n v="23.28"/>
    <n v="35.81"/>
    <s v="Z-US$"/>
    <x v="54"/>
    <x v="19"/>
    <n v="1"/>
    <x v="80"/>
  </r>
  <r>
    <x v="85"/>
    <d v="2020-05-13T00:00:00"/>
    <d v="2020-05-13T00:00:00"/>
    <n v="7"/>
    <n v="150"/>
    <n v="560.20000000000005"/>
    <n v="844.14"/>
    <n v="140.05000000000001"/>
    <n v="211.04"/>
    <s v="Z-US$"/>
    <x v="166"/>
    <x v="19"/>
    <n v="1"/>
    <x v="45"/>
  </r>
  <r>
    <x v="16"/>
    <d v="2020-05-13T00:00:00"/>
    <d v="2020-05-14T00:00:00"/>
    <n v="125"/>
    <n v="1"/>
    <n v="69.41"/>
    <n v="186.48"/>
    <n v="0.86"/>
    <n v="2.2999999999999998"/>
    <s v="Z-US$"/>
    <x v="305"/>
    <x v="19"/>
    <n v="1"/>
    <x v="766"/>
  </r>
  <r>
    <x v="36"/>
    <d v="2020-05-13T00:00:00"/>
    <d v="2020-05-14T00:00:00"/>
    <n v="56"/>
    <n v="1"/>
    <n v="35.450000000000003"/>
    <n v="82.88"/>
    <n v="0.99"/>
    <n v="2.2999999999999998"/>
    <s v="Z-US$"/>
    <x v="90"/>
    <x v="19"/>
    <n v="1"/>
    <x v="97"/>
  </r>
  <r>
    <x v="26"/>
    <d v="2020-05-13T00:00:00"/>
    <d v="2020-05-14T00:00:00"/>
    <n v="4"/>
    <n v="1"/>
    <n v="52.26"/>
    <n v="0"/>
    <n v="26.12"/>
    <n v="0"/>
    <s v="Z-US$"/>
    <x v="16"/>
    <x v="19"/>
    <n v="1"/>
    <x v="86"/>
  </r>
  <r>
    <x v="45"/>
    <d v="2020-05-14T00:00:00"/>
    <d v="2020-05-15T00:00:00"/>
    <n v="1839"/>
    <n v="1"/>
    <n v="1043.6600000000001"/>
    <n v="2532.42"/>
    <n v="0.87"/>
    <n v="2.11"/>
    <s v="Z-US$"/>
    <x v="152"/>
    <x v="19"/>
    <n v="1"/>
    <x v="662"/>
  </r>
  <r>
    <x v="23"/>
    <d v="2020-05-08T00:00:00"/>
    <d v="2020-05-08T00:00:00"/>
    <n v="307"/>
    <n v="1"/>
    <n v="171.39"/>
    <n v="409.28"/>
    <n v="0.86"/>
    <n v="2.0499999999999998"/>
    <s v="Z-US$"/>
    <x v="11"/>
    <x v="18"/>
    <n v="1"/>
    <x v="188"/>
  </r>
  <r>
    <x v="10"/>
    <d v="2020-05-08T00:00:00"/>
    <d v="2020-05-08T00:00:00"/>
    <n v="5"/>
    <n v="1"/>
    <n v="69.83"/>
    <n v="92.09"/>
    <n v="23.28"/>
    <n v="30.7"/>
    <s v="Z-US$"/>
    <x v="30"/>
    <x v="18"/>
    <n v="1"/>
    <x v="114"/>
  </r>
  <r>
    <x v="47"/>
    <d v="2020-05-14T00:00:00"/>
    <d v="2020-05-14T00:00:00"/>
    <n v="1379"/>
    <n v="1"/>
    <n v="956.79"/>
    <n v="1553.99"/>
    <n v="1.06"/>
    <n v="1.73"/>
    <s v="Z-US$"/>
    <x v="244"/>
    <x v="19"/>
    <n v="1"/>
    <x v="767"/>
  </r>
  <r>
    <x v="28"/>
    <d v="2020-05-14T00:00:00"/>
    <d v="2020-05-28T00:00:00"/>
    <n v="138"/>
    <n v="1"/>
    <n v="3308.26"/>
    <n v="5628.88"/>
    <n v="36.76"/>
    <n v="62.54"/>
    <s v="Z-US$"/>
    <x v="86"/>
    <x v="19"/>
    <n v="1"/>
    <x v="384"/>
  </r>
  <r>
    <x v="94"/>
    <d v="2020-05-14T00:00:00"/>
    <d v="2020-05-28T00:00:00"/>
    <n v="92"/>
    <n v="1"/>
    <n v="1917.73"/>
    <n v="3269.12"/>
    <n v="31.96"/>
    <n v="54.49"/>
    <s v="Z-US$"/>
    <x v="34"/>
    <x v="19"/>
    <n v="1"/>
    <x v="386"/>
  </r>
  <r>
    <x v="95"/>
    <d v="2020-05-14T00:00:00"/>
    <d v="2020-05-28T00:00:00"/>
    <n v="92"/>
    <n v="1"/>
    <n v="1341.42"/>
    <n v="2463.35"/>
    <n v="22.36"/>
    <n v="41.06"/>
    <s v="Z-US$"/>
    <x v="34"/>
    <x v="19"/>
    <n v="1"/>
    <x v="630"/>
  </r>
  <r>
    <x v="56"/>
    <d v="2020-05-14T00:00:00"/>
    <d v="2020-05-28T00:00:00"/>
    <n v="31"/>
    <n v="1"/>
    <n v="927.28"/>
    <n v="1547.59"/>
    <n v="46.36"/>
    <n v="77.38"/>
    <s v="Z-US$"/>
    <x v="7"/>
    <x v="19"/>
    <n v="1"/>
    <x v="234"/>
  </r>
  <r>
    <x v="121"/>
    <d v="2020-05-14T00:00:00"/>
    <d v="2020-05-14T00:00:00"/>
    <n v="2758"/>
    <n v="1"/>
    <n v="1611.54"/>
    <n v="2532.42"/>
    <n v="0.9"/>
    <n v="1.41"/>
    <s v="Z-US$"/>
    <x v="117"/>
    <x v="19"/>
    <n v="1"/>
    <x v="662"/>
  </r>
  <r>
    <x v="23"/>
    <d v="2020-05-14T00:00:00"/>
    <d v="2020-05-15T00:00:00"/>
    <n v="125"/>
    <n v="1"/>
    <n v="69.41"/>
    <n v="248.64"/>
    <n v="0.86"/>
    <n v="3.07"/>
    <s v="Z-US$"/>
    <x v="305"/>
    <x v="19"/>
    <n v="1"/>
    <x v="441"/>
  </r>
  <r>
    <x v="26"/>
    <d v="2020-05-14T00:00:00"/>
    <d v="2020-05-15T00:00:00"/>
    <n v="4"/>
    <n v="1"/>
    <n v="52.26"/>
    <n v="0"/>
    <n v="26.12"/>
    <n v="0"/>
    <s v="Z-US$"/>
    <x v="16"/>
    <x v="19"/>
    <n v="1"/>
    <x v="86"/>
  </r>
  <r>
    <x v="210"/>
    <d v="2020-05-15T00:00:00"/>
    <d v="2020-05-15T00:00:00"/>
    <n v="230"/>
    <n v="1"/>
    <n v="163.07"/>
    <n v="287.77999999999997"/>
    <n v="1.0900000000000001"/>
    <n v="1.92"/>
    <s v="Z-US$"/>
    <x v="93"/>
    <x v="19"/>
    <n v="1"/>
    <x v="334"/>
  </r>
  <r>
    <x v="117"/>
    <d v="2020-05-15T00:00:00"/>
    <d v="2020-05-15T00:00:00"/>
    <n v="230"/>
    <n v="1"/>
    <n v="103.6"/>
    <n v="287.77999999999997"/>
    <n v="0.69"/>
    <n v="1.92"/>
    <s v="Z-US$"/>
    <x v="93"/>
    <x v="19"/>
    <n v="1"/>
    <x v="334"/>
  </r>
  <r>
    <x v="2"/>
    <d v="2020-05-15T00:00:00"/>
    <d v="2020-05-15T00:00:00"/>
    <n v="115"/>
    <n v="2"/>
    <n v="199.51"/>
    <n v="402.89"/>
    <n v="2.65"/>
    <n v="5.37"/>
    <s v="Z-US$"/>
    <x v="93"/>
    <x v="19"/>
    <n v="1"/>
    <x v="768"/>
  </r>
  <r>
    <x v="26"/>
    <d v="2020-05-15T00:00:00"/>
    <d v="2020-05-15T00:00:00"/>
    <n v="5"/>
    <n v="1"/>
    <n v="78.39"/>
    <n v="0"/>
    <n v="26.12"/>
    <n v="0"/>
    <s v="Z-US$"/>
    <x v="30"/>
    <x v="19"/>
    <n v="1"/>
    <x v="86"/>
  </r>
  <r>
    <x v="10"/>
    <d v="2020-05-15T00:00:00"/>
    <d v="2020-05-15T00:00:00"/>
    <n v="2"/>
    <n v="1"/>
    <n v="23.28"/>
    <n v="30.7"/>
    <n v="23.28"/>
    <n v="30.7"/>
    <s v="Z-US$"/>
    <x v="10"/>
    <x v="19"/>
    <n v="1"/>
    <x v="94"/>
  </r>
  <r>
    <x v="16"/>
    <d v="2020-05-15T00:00:00"/>
    <d v="2020-05-15T00:00:00"/>
    <n v="200"/>
    <n v="1"/>
    <n v="111.4"/>
    <n v="299.29000000000002"/>
    <n v="0.86"/>
    <n v="2.2999999999999998"/>
    <s v="Z-US$"/>
    <x v="28"/>
    <x v="19"/>
    <n v="1"/>
    <x v="409"/>
  </r>
  <r>
    <x v="26"/>
    <d v="2020-05-15T00:00:00"/>
    <d v="2020-05-15T00:00:00"/>
    <n v="7"/>
    <n v="1"/>
    <n v="104.52"/>
    <n v="0"/>
    <n v="26.12"/>
    <n v="0"/>
    <s v="Z-US$"/>
    <x v="48"/>
    <x v="19"/>
    <n v="1"/>
    <x v="86"/>
  </r>
  <r>
    <x v="158"/>
    <d v="2020-05-15T00:00:00"/>
    <d v="2020-05-18T00:00:00"/>
    <n v="308"/>
    <n v="1"/>
    <n v="172.24"/>
    <n v="462.74"/>
    <n v="0.86"/>
    <n v="2.2999999999999998"/>
    <s v="Z-US$"/>
    <x v="25"/>
    <x v="19"/>
    <n v="1"/>
    <x v="769"/>
  </r>
  <r>
    <x v="101"/>
    <d v="2020-05-15T00:00:00"/>
    <d v="2020-05-18T00:00:00"/>
    <n v="99"/>
    <n v="1"/>
    <n v="73.260000000000005"/>
    <n v="204.64"/>
    <n v="1.1399999999999999"/>
    <n v="3.2"/>
    <s v="Z-US$"/>
    <x v="24"/>
    <x v="19"/>
    <n v="1"/>
    <x v="236"/>
  </r>
  <r>
    <x v="26"/>
    <d v="2020-05-15T00:00:00"/>
    <d v="2020-05-18T00:00:00"/>
    <n v="7"/>
    <n v="1"/>
    <n v="104.52"/>
    <n v="0"/>
    <n v="26.12"/>
    <n v="0"/>
    <s v="Z-US$"/>
    <x v="48"/>
    <x v="19"/>
    <n v="1"/>
    <x v="86"/>
  </r>
  <r>
    <x v="10"/>
    <d v="2020-05-18T00:00:00"/>
    <d v="2020-05-19T00:00:00"/>
    <n v="230"/>
    <n v="1"/>
    <n v="3491.67"/>
    <n v="4220.7"/>
    <n v="23.28"/>
    <n v="28.14"/>
    <s v="Z-US$"/>
    <x v="93"/>
    <x v="20"/>
    <n v="1"/>
    <x v="2"/>
  </r>
  <r>
    <x v="84"/>
    <d v="2020-05-18T00:00:00"/>
    <d v="2020-05-19T00:00:00"/>
    <n v="15320"/>
    <n v="1"/>
    <n v="8569.2999999999993"/>
    <n v="14069"/>
    <n v="0.86"/>
    <n v="1.41"/>
    <s v="Z-US$"/>
    <x v="176"/>
    <x v="20"/>
    <n v="1"/>
    <x v="403"/>
  </r>
  <r>
    <x v="63"/>
    <d v="2020-05-18T00:00:00"/>
    <d v="2020-06-02T00:00:00"/>
    <n v="31"/>
    <n v="1"/>
    <n v="351.21"/>
    <n v="647.16999999999996"/>
    <n v="17.559999999999999"/>
    <n v="32.36"/>
    <s v="Z-US$"/>
    <x v="7"/>
    <x v="20"/>
    <n v="1"/>
    <x v="148"/>
  </r>
  <r>
    <x v="12"/>
    <d v="2020-05-18T00:00:00"/>
    <d v="2020-06-02T00:00:00"/>
    <n v="31"/>
    <n v="1"/>
    <n v="447.14"/>
    <n v="821.12"/>
    <n v="22.36"/>
    <n v="41.06"/>
    <s v="Z-US$"/>
    <x v="7"/>
    <x v="20"/>
    <n v="1"/>
    <x v="10"/>
  </r>
  <r>
    <x v="52"/>
    <d v="2020-05-18T00:00:00"/>
    <d v="2020-06-02T00:00:00"/>
    <n v="31"/>
    <n v="1"/>
    <n v="543.05999999999995"/>
    <n v="938.79"/>
    <n v="27.15"/>
    <n v="46.94"/>
    <s v="Z-US$"/>
    <x v="7"/>
    <x v="20"/>
    <n v="1"/>
    <x v="387"/>
  </r>
  <r>
    <x v="13"/>
    <d v="2020-05-18T00:00:00"/>
    <d v="2020-06-02T00:00:00"/>
    <n v="31"/>
    <n v="1"/>
    <n v="344.82"/>
    <n v="657.41"/>
    <n v="17.239999999999998"/>
    <n v="32.869999999999997"/>
    <s v="Z-US$"/>
    <x v="7"/>
    <x v="20"/>
    <n v="1"/>
    <x v="11"/>
  </r>
  <r>
    <x v="14"/>
    <d v="2020-05-18T00:00:00"/>
    <d v="2020-06-02T00:00:00"/>
    <n v="31"/>
    <n v="1"/>
    <n v="494.21"/>
    <n v="959.25"/>
    <n v="24.71"/>
    <n v="47.96"/>
    <s v="Z-US$"/>
    <x v="7"/>
    <x v="20"/>
    <n v="1"/>
    <x v="12"/>
  </r>
  <r>
    <x v="13"/>
    <d v="2020-05-18T00:00:00"/>
    <d v="2020-06-02T00:00:00"/>
    <n v="16"/>
    <n v="1"/>
    <n v="286.75"/>
    <n v="566.6"/>
    <n v="28.68"/>
    <n v="56.66"/>
    <s v="Z-US$"/>
    <x v="32"/>
    <x v="20"/>
    <n v="1"/>
    <x v="721"/>
  </r>
  <r>
    <x v="107"/>
    <d v="2020-05-18T00:00:00"/>
    <d v="2020-05-19T00:00:00"/>
    <n v="644"/>
    <n v="1"/>
    <n v="1955.39"/>
    <n v="4297.4399999999996"/>
    <n v="4.66"/>
    <n v="10.23"/>
    <s v="Z-US$"/>
    <x v="223"/>
    <x v="20"/>
    <n v="1"/>
    <x v="552"/>
  </r>
  <r>
    <x v="4"/>
    <d v="2020-05-18T00:00:00"/>
    <d v="2020-05-19T00:00:00"/>
    <n v="1532"/>
    <n v="2"/>
    <n v="2093.98"/>
    <n v="5116"/>
    <n v="2.09"/>
    <n v="5.12"/>
    <s v="Z-US$"/>
    <x v="0"/>
    <x v="20"/>
    <n v="1"/>
    <x v="46"/>
  </r>
  <r>
    <x v="7"/>
    <d v="2020-05-18T00:00:00"/>
    <d v="2020-05-19T00:00:00"/>
    <n v="766"/>
    <n v="1"/>
    <n v="434.86"/>
    <n v="1055.18"/>
    <n v="0.87"/>
    <n v="2.11"/>
    <s v="Z-US$"/>
    <x v="3"/>
    <x v="20"/>
    <n v="1"/>
    <x v="5"/>
  </r>
  <r>
    <x v="16"/>
    <d v="2020-05-18T00:00:00"/>
    <d v="2020-05-19T00:00:00"/>
    <n v="766"/>
    <n v="1"/>
    <n v="428.47"/>
    <n v="895.3"/>
    <n v="0.86"/>
    <n v="1.79"/>
    <s v="Z-US$"/>
    <x v="3"/>
    <x v="20"/>
    <n v="1"/>
    <x v="6"/>
  </r>
  <r>
    <x v="10"/>
    <d v="2020-05-18T00:00:00"/>
    <d v="2020-05-19T00:00:00"/>
    <n v="148"/>
    <n v="1"/>
    <n v="2234.67"/>
    <n v="2946.82"/>
    <n v="23.28"/>
    <n v="30.7"/>
    <s v="Z-US$"/>
    <x v="5"/>
    <x v="20"/>
    <n v="1"/>
    <x v="8"/>
  </r>
  <r>
    <x v="12"/>
    <d v="2020-05-18T00:00:00"/>
    <d v="2020-06-01T00:00:00"/>
    <n v="62"/>
    <n v="1"/>
    <n v="894.28"/>
    <n v="1642.24"/>
    <n v="22.36"/>
    <n v="41.06"/>
    <s v="Z-US$"/>
    <x v="6"/>
    <x v="20"/>
    <n v="1"/>
    <x v="770"/>
  </r>
  <r>
    <x v="16"/>
    <d v="2020-05-18T00:00:00"/>
    <d v="2020-05-19T00:00:00"/>
    <n v="95"/>
    <n v="1"/>
    <n v="53.13"/>
    <n v="142.74"/>
    <n v="0.86"/>
    <n v="2.2999999999999998"/>
    <s v="Z-US$"/>
    <x v="137"/>
    <x v="20"/>
    <n v="1"/>
    <x v="711"/>
  </r>
  <r>
    <x v="26"/>
    <d v="2020-05-18T00:00:00"/>
    <d v="2020-05-19T00:00:00"/>
    <n v="2"/>
    <n v="1"/>
    <n v="26.13"/>
    <n v="0"/>
    <n v="26.12"/>
    <n v="0"/>
    <s v="Z-US$"/>
    <x v="10"/>
    <x v="20"/>
    <n v="1"/>
    <x v="86"/>
  </r>
  <r>
    <x v="16"/>
    <d v="2020-05-18T00:00:00"/>
    <d v="2020-05-19T00:00:00"/>
    <n v="68"/>
    <n v="1"/>
    <n v="37.71"/>
    <n v="101.3"/>
    <n v="0.86"/>
    <n v="2.2999999999999998"/>
    <s v="Z-US$"/>
    <x v="161"/>
    <x v="20"/>
    <n v="1"/>
    <x v="348"/>
  </r>
  <r>
    <x v="16"/>
    <d v="2020-05-18T00:00:00"/>
    <d v="2020-05-19T00:00:00"/>
    <n v="169"/>
    <n v="1"/>
    <n v="94.26"/>
    <n v="253.24"/>
    <n v="0.86"/>
    <n v="2.2999999999999998"/>
    <s v="Z-US$"/>
    <x v="303"/>
    <x v="20"/>
    <n v="1"/>
    <x v="296"/>
  </r>
  <r>
    <x v="211"/>
    <d v="2020-05-19T00:00:00"/>
    <d v="2020-05-19T00:00:00"/>
    <n v="766"/>
    <n v="1"/>
    <n v="351.73"/>
    <n v="639.5"/>
    <n v="0.7"/>
    <n v="1.28"/>
    <s v="Z-US$"/>
    <x v="3"/>
    <x v="20"/>
    <n v="1"/>
    <x v="47"/>
  </r>
  <r>
    <x v="23"/>
    <d v="2020-05-19T00:00:00"/>
    <d v="2020-05-19T00:00:00"/>
    <n v="307"/>
    <n v="1"/>
    <n v="171.39"/>
    <n v="409.28"/>
    <n v="0.86"/>
    <n v="2.0499999999999998"/>
    <s v="Z-US$"/>
    <x v="11"/>
    <x v="20"/>
    <n v="1"/>
    <x v="188"/>
  </r>
  <r>
    <x v="10"/>
    <d v="2020-05-19T00:00:00"/>
    <d v="2020-05-19T00:00:00"/>
    <n v="10"/>
    <n v="1"/>
    <n v="139.66999999999999"/>
    <n v="184.18"/>
    <n v="23.28"/>
    <n v="30.7"/>
    <s v="Z-US$"/>
    <x v="47"/>
    <x v="20"/>
    <n v="1"/>
    <x v="346"/>
  </r>
  <r>
    <x v="7"/>
    <d v="2020-05-19T00:00:00"/>
    <d v="2020-05-19T00:00:00"/>
    <n v="31"/>
    <n v="100"/>
    <n v="1739.44"/>
    <n v="4476.5"/>
    <n v="86.97"/>
    <n v="223.83"/>
    <s v="Z-US$"/>
    <x v="73"/>
    <x v="20"/>
    <n v="1"/>
    <x v="360"/>
  </r>
  <r>
    <x v="45"/>
    <d v="2020-05-19T00:00:00"/>
    <d v="2020-05-19T00:00:00"/>
    <n v="31"/>
    <n v="100"/>
    <n v="1739.44"/>
    <n v="4476.5"/>
    <n v="86.97"/>
    <n v="223.83"/>
    <s v="Z-US$"/>
    <x v="73"/>
    <x v="20"/>
    <n v="1"/>
    <x v="360"/>
  </r>
  <r>
    <x v="26"/>
    <d v="2020-05-19T00:00:00"/>
    <d v="2020-05-19T00:00:00"/>
    <n v="154"/>
    <n v="1"/>
    <n v="2612.84"/>
    <n v="3837"/>
    <n v="26.12"/>
    <n v="38.369999999999997"/>
    <s v="Z-US$"/>
    <x v="17"/>
    <x v="20"/>
    <n v="1"/>
    <x v="99"/>
  </r>
  <r>
    <x v="23"/>
    <d v="2020-05-19T00:00:00"/>
    <d v="2020-06-02T00:00:00"/>
    <n v="42"/>
    <n v="1"/>
    <n v="23.14"/>
    <n v="82.88"/>
    <n v="0.86"/>
    <n v="3.07"/>
    <s v="Z-US$"/>
    <x v="149"/>
    <x v="20"/>
    <n v="1"/>
    <x v="97"/>
  </r>
  <r>
    <x v="26"/>
    <d v="2020-05-19T00:00:00"/>
    <d v="2020-05-20T00:00:00"/>
    <n v="2"/>
    <n v="1"/>
    <n v="26.13"/>
    <n v="0"/>
    <n v="26.12"/>
    <n v="0"/>
    <s v="Z-US$"/>
    <x v="10"/>
    <x v="20"/>
    <n v="1"/>
    <x v="86"/>
  </r>
  <r>
    <x v="208"/>
    <d v="2020-05-19T00:00:00"/>
    <d v="2020-06-02T00:00:00"/>
    <n v="7"/>
    <n v="1"/>
    <n v="56.99"/>
    <n v="105.39"/>
    <n v="14.25"/>
    <n v="26.35"/>
    <s v="Z-US$"/>
    <x v="48"/>
    <x v="20"/>
    <n v="1"/>
    <x v="751"/>
  </r>
  <r>
    <x v="114"/>
    <d v="2020-05-19T00:00:00"/>
    <d v="2020-06-02T00:00:00"/>
    <n v="2"/>
    <n v="1"/>
    <n v="26.46"/>
    <n v="49.88"/>
    <n v="26.45"/>
    <n v="49.88"/>
    <s v="Z-US$"/>
    <x v="10"/>
    <x v="20"/>
    <n v="1"/>
    <x v="318"/>
  </r>
  <r>
    <x v="2"/>
    <d v="2020-05-19T00:00:00"/>
    <d v="2020-05-20T00:00:00"/>
    <n v="54"/>
    <n v="2"/>
    <n v="93.1"/>
    <n v="188.01"/>
    <n v="2.65"/>
    <n v="5.37"/>
    <s v="Z-US$"/>
    <x v="21"/>
    <x v="20"/>
    <n v="1"/>
    <x v="151"/>
  </r>
  <r>
    <x v="71"/>
    <d v="2020-05-19T00:00:00"/>
    <d v="2020-05-20T00:00:00"/>
    <n v="54"/>
    <n v="2"/>
    <n v="95.25"/>
    <n v="223.83"/>
    <n v="2.71"/>
    <n v="6.4"/>
    <s v="Z-US$"/>
    <x v="21"/>
    <x v="20"/>
    <n v="1"/>
    <x v="182"/>
  </r>
  <r>
    <x v="26"/>
    <d v="2020-05-19T00:00:00"/>
    <d v="2020-05-20T00:00:00"/>
    <n v="4"/>
    <n v="1"/>
    <n v="52.26"/>
    <n v="0"/>
    <n v="26.12"/>
    <n v="0"/>
    <s v="Z-US$"/>
    <x v="16"/>
    <x v="20"/>
    <n v="1"/>
    <x v="86"/>
  </r>
  <r>
    <x v="84"/>
    <d v="2020-05-19T00:00:00"/>
    <d v="2020-05-19T00:00:00"/>
    <n v="4596"/>
    <n v="1"/>
    <n v="2570.79"/>
    <n v="6331.05"/>
    <n v="0.86"/>
    <n v="2.11"/>
    <s v="Z-US$"/>
    <x v="57"/>
    <x v="20"/>
    <n v="1"/>
    <x v="586"/>
  </r>
  <r>
    <x v="36"/>
    <d v="2020-05-19T00:00:00"/>
    <d v="2020-05-19T00:00:00"/>
    <n v="1149"/>
    <n v="1"/>
    <n v="738.62"/>
    <n v="1525.21"/>
    <n v="0.99"/>
    <n v="2.0299999999999998"/>
    <s v="Z-US$"/>
    <x v="298"/>
    <x v="20"/>
    <n v="1"/>
    <x v="771"/>
  </r>
  <r>
    <x v="154"/>
    <d v="2020-05-20T00:00:00"/>
    <d v="2020-05-20T00:00:00"/>
    <n v="1532"/>
    <n v="1"/>
    <n v="856.93"/>
    <n v="2046.4"/>
    <n v="0.86"/>
    <n v="2.0499999999999998"/>
    <s v="Z-US$"/>
    <x v="2"/>
    <x v="20"/>
    <n v="1"/>
    <x v="224"/>
  </r>
  <r>
    <x v="10"/>
    <d v="2020-05-20T00:00:00"/>
    <d v="2020-05-22T00:00:00"/>
    <n v="154"/>
    <n v="1"/>
    <n v="2256.16"/>
    <n v="2813.8"/>
    <n v="22.56"/>
    <n v="28.14"/>
    <s v="Z-US$"/>
    <x v="17"/>
    <x v="20"/>
    <n v="1"/>
    <x v="541"/>
  </r>
  <r>
    <x v="29"/>
    <d v="2020-05-20T00:00:00"/>
    <d v="2020-05-29T00:00:00"/>
    <n v="154"/>
    <n v="1"/>
    <n v="3499.34"/>
    <n v="8953"/>
    <n v="34.99"/>
    <n v="89.53"/>
    <s v="Z-US$"/>
    <x v="17"/>
    <x v="20"/>
    <n v="1"/>
    <x v="420"/>
  </r>
  <r>
    <x v="51"/>
    <d v="2020-05-20T00:00:00"/>
    <d v="2020-05-21T00:00:00"/>
    <n v="613"/>
    <n v="2"/>
    <n v="1004.27"/>
    <n v="2046.4"/>
    <n v="2.5099999999999998"/>
    <n v="5.12"/>
    <s v="Z-US$"/>
    <x v="107"/>
    <x v="20"/>
    <n v="1"/>
    <x v="224"/>
  </r>
  <r>
    <x v="66"/>
    <d v="2020-05-21T00:00:00"/>
    <d v="2020-05-21T00:00:00"/>
    <n v="19"/>
    <n v="1"/>
    <n v="46.63"/>
    <n v="115.11"/>
    <n v="3.88"/>
    <n v="9.59"/>
    <s v="Z-US$"/>
    <x v="56"/>
    <x v="20"/>
    <n v="1"/>
    <x v="44"/>
  </r>
  <r>
    <x v="67"/>
    <d v="2020-05-21T00:00:00"/>
    <d v="2020-05-21T00:00:00"/>
    <n v="197"/>
    <n v="1"/>
    <n v="466.5"/>
    <n v="1328.04"/>
    <n v="3.63"/>
    <n v="10.37"/>
    <s v="Z-US$"/>
    <x v="94"/>
    <x v="20"/>
    <n v="1"/>
    <x v="772"/>
  </r>
  <r>
    <x v="4"/>
    <d v="2020-05-21T00:00:00"/>
    <d v="2020-05-21T00:00:00"/>
    <n v="236"/>
    <n v="2"/>
    <n v="322.47000000000003"/>
    <n v="1122.71"/>
    <n v="2.09"/>
    <n v="7.29"/>
    <s v="Z-US$"/>
    <x v="306"/>
    <x v="20"/>
    <n v="1"/>
    <x v="773"/>
  </r>
  <r>
    <x v="93"/>
    <d v="2020-05-21T00:00:00"/>
    <d v="2020-05-21T00:00:00"/>
    <n v="10"/>
    <n v="1"/>
    <n v="4.22"/>
    <n v="7.98"/>
    <n v="0.7"/>
    <n v="1.33"/>
    <s v="Z-US$"/>
    <x v="47"/>
    <x v="20"/>
    <n v="1"/>
    <x v="671"/>
  </r>
  <r>
    <x v="16"/>
    <d v="2020-05-21T00:00:00"/>
    <d v="2020-05-21T00:00:00"/>
    <n v="1024"/>
    <n v="1"/>
    <n v="572.42999999999995"/>
    <n v="1537.87"/>
    <n v="0.86"/>
    <n v="2.2999999999999998"/>
    <s v="Z-US$"/>
    <x v="307"/>
    <x v="20"/>
    <n v="1"/>
    <x v="774"/>
  </r>
  <r>
    <x v="23"/>
    <d v="2020-05-21T00:00:00"/>
    <d v="2020-05-21T00:00:00"/>
    <n v="313"/>
    <n v="1"/>
    <n v="174.81"/>
    <n v="626.20000000000005"/>
    <n v="0.86"/>
    <n v="3.07"/>
    <s v="Z-US$"/>
    <x v="308"/>
    <x v="20"/>
    <n v="1"/>
    <x v="775"/>
  </r>
  <r>
    <x v="38"/>
    <d v="2020-05-21T00:00:00"/>
    <d v="2020-05-21T00:00:00"/>
    <n v="11"/>
    <n v="1"/>
    <n v="296.08"/>
    <n v="599.85"/>
    <n v="42.3"/>
    <n v="85.69"/>
    <s v="Z-US$"/>
    <x v="126"/>
    <x v="20"/>
    <n v="1"/>
    <x v="776"/>
  </r>
  <r>
    <x v="29"/>
    <d v="2020-05-21T00:00:00"/>
    <d v="2020-05-21T00:00:00"/>
    <n v="4"/>
    <n v="1"/>
    <n v="69.989999999999995"/>
    <n v="209.76"/>
    <n v="34.99"/>
    <n v="104.88"/>
    <s v="Z-US$"/>
    <x v="16"/>
    <x v="20"/>
    <n v="1"/>
    <x v="75"/>
  </r>
  <r>
    <x v="10"/>
    <d v="2020-05-21T00:00:00"/>
    <d v="2020-05-21T00:00:00"/>
    <n v="46"/>
    <n v="1"/>
    <n v="676.85"/>
    <n v="1096.23"/>
    <n v="22.56"/>
    <n v="36.54"/>
    <s v="Z-US$"/>
    <x v="74"/>
    <x v="20"/>
    <n v="1"/>
    <x v="531"/>
  </r>
  <r>
    <x v="46"/>
    <d v="2020-05-21T00:00:00"/>
    <d v="2020-05-21T00:00:00"/>
    <n v="2"/>
    <n v="1"/>
    <n v="15.99"/>
    <n v="30.7"/>
    <n v="15.99"/>
    <n v="30.7"/>
    <s v="Z-US$"/>
    <x v="10"/>
    <x v="20"/>
    <n v="1"/>
    <x v="94"/>
  </r>
  <r>
    <x v="2"/>
    <d v="2020-05-21T00:00:00"/>
    <d v="2020-05-22T00:00:00"/>
    <n v="348"/>
    <n v="1"/>
    <n v="301.92"/>
    <n v="609.70000000000005"/>
    <n v="1.32"/>
    <n v="2.69"/>
    <s v="Z-US$"/>
    <x v="217"/>
    <x v="20"/>
    <n v="1"/>
    <x v="777"/>
  </r>
  <r>
    <x v="26"/>
    <d v="2020-05-21T00:00:00"/>
    <d v="2020-05-22T00:00:00"/>
    <n v="2"/>
    <n v="1"/>
    <n v="26.13"/>
    <n v="0"/>
    <n v="26.12"/>
    <n v="0"/>
    <s v="Z-US$"/>
    <x v="10"/>
    <x v="20"/>
    <n v="1"/>
    <x v="86"/>
  </r>
  <r>
    <x v="16"/>
    <d v="2020-05-21T00:00:00"/>
    <d v="2020-05-22T00:00:00"/>
    <n v="215"/>
    <n v="1"/>
    <n v="119.97"/>
    <n v="322.31"/>
    <n v="0.86"/>
    <n v="2.2999999999999998"/>
    <s v="Z-US$"/>
    <x v="259"/>
    <x v="20"/>
    <n v="1"/>
    <x v="375"/>
  </r>
  <r>
    <x v="40"/>
    <d v="2020-05-21T00:00:00"/>
    <d v="2020-05-21T00:00:00"/>
    <n v="197"/>
    <n v="1"/>
    <n v="453.33"/>
    <n v="900.42"/>
    <n v="3.53"/>
    <n v="7.04"/>
    <s v="Z-US$"/>
    <x v="94"/>
    <x v="20"/>
    <n v="1"/>
    <x v="179"/>
  </r>
  <r>
    <x v="10"/>
    <d v="2020-05-26T00:00:00"/>
    <d v="2020-05-26T00:00:00"/>
    <n v="56"/>
    <n v="1"/>
    <n v="812.22"/>
    <n v="1105.06"/>
    <n v="22.56"/>
    <n v="30.7"/>
    <s v="Z-US$"/>
    <x v="90"/>
    <x v="21"/>
    <n v="1"/>
    <x v="438"/>
  </r>
  <r>
    <x v="93"/>
    <d v="2020-05-26T00:00:00"/>
    <d v="2020-05-26T00:00:00"/>
    <n v="3064"/>
    <n v="1"/>
    <n v="1406.9"/>
    <n v="2430.1"/>
    <n v="0.7"/>
    <n v="1.22"/>
    <s v="Z-US$"/>
    <x v="0"/>
    <x v="21"/>
    <n v="1"/>
    <x v="320"/>
  </r>
  <r>
    <x v="16"/>
    <d v="2020-05-26T00:00:00"/>
    <d v="2020-05-26T00:00:00"/>
    <n v="3064"/>
    <n v="1"/>
    <n v="1713.86"/>
    <n v="3581.2"/>
    <n v="0.86"/>
    <n v="1.79"/>
    <s v="Z-US$"/>
    <x v="0"/>
    <x v="21"/>
    <n v="1"/>
    <x v="40"/>
  </r>
  <r>
    <x v="103"/>
    <d v="2020-05-26T00:00:00"/>
    <d v="2020-05-26T00:00:00"/>
    <n v="154"/>
    <n v="1"/>
    <n v="70.349999999999994"/>
    <n v="147.09"/>
    <n v="0.7"/>
    <n v="1.47"/>
    <s v="Z-US$"/>
    <x v="17"/>
    <x v="21"/>
    <n v="1"/>
    <x v="527"/>
  </r>
  <r>
    <x v="23"/>
    <d v="2020-05-26T00:00:00"/>
    <d v="2020-05-26T00:00:00"/>
    <n v="36"/>
    <n v="1"/>
    <n v="19.71"/>
    <n v="70.599999999999994"/>
    <n v="0.86"/>
    <n v="3.07"/>
    <s v="Z-US$"/>
    <x v="173"/>
    <x v="21"/>
    <n v="1"/>
    <x v="778"/>
  </r>
  <r>
    <x v="26"/>
    <d v="2020-05-26T00:00:00"/>
    <d v="2020-05-26T00:00:00"/>
    <n v="2"/>
    <n v="1"/>
    <n v="26.13"/>
    <n v="0"/>
    <n v="26.12"/>
    <n v="0"/>
    <s v="Z-US$"/>
    <x v="10"/>
    <x v="21"/>
    <n v="1"/>
    <x v="86"/>
  </r>
  <r>
    <x v="10"/>
    <d v="2020-05-26T00:00:00"/>
    <d v="2020-05-27T00:00:00"/>
    <n v="13"/>
    <n v="1"/>
    <n v="180.49"/>
    <n v="299.58999999999997"/>
    <n v="22.56"/>
    <n v="37.450000000000003"/>
    <s v="Z-US$"/>
    <x v="76"/>
    <x v="21"/>
    <n v="1"/>
    <x v="779"/>
  </r>
  <r>
    <x v="65"/>
    <d v="2020-05-26T00:00:00"/>
    <d v="2020-05-27T00:00:00"/>
    <n v="307"/>
    <n v="2"/>
    <n v="518.20000000000005"/>
    <n v="1412.02"/>
    <n v="2.58"/>
    <n v="7.06"/>
    <s v="Z-US$"/>
    <x v="31"/>
    <x v="21"/>
    <n v="1"/>
    <x v="137"/>
  </r>
  <r>
    <x v="101"/>
    <d v="2020-05-26T00:00:00"/>
    <d v="2020-05-26T00:00:00"/>
    <n v="4"/>
    <n v="40"/>
    <n v="91.58"/>
    <n v="240.45"/>
    <n v="45.79"/>
    <n v="120.23"/>
    <s v="Z-US$"/>
    <x v="95"/>
    <x v="21"/>
    <n v="1"/>
    <x v="780"/>
  </r>
  <r>
    <x v="24"/>
    <d v="2020-05-26T00:00:00"/>
    <d v="2020-05-26T00:00:00"/>
    <n v="2145"/>
    <n v="2"/>
    <n v="4166.01"/>
    <n v="10027.36"/>
    <n v="2.97"/>
    <n v="7.16"/>
    <s v="Z-US$"/>
    <x v="309"/>
    <x v="21"/>
    <n v="1"/>
    <x v="781"/>
  </r>
  <r>
    <x v="0"/>
    <d v="2020-05-26T00:00:00"/>
    <d v="2020-05-26T00:00:00"/>
    <n v="154"/>
    <n v="2"/>
    <n v="278.49"/>
    <n v="409.28"/>
    <n v="2.78"/>
    <n v="4.09"/>
    <s v="Z-US$"/>
    <x v="25"/>
    <x v="21"/>
    <n v="1"/>
    <x v="188"/>
  </r>
  <r>
    <x v="108"/>
    <d v="2020-05-26T00:00:00"/>
    <d v="2020-05-26T00:00:00"/>
    <n v="307"/>
    <n v="2"/>
    <n v="445.35"/>
    <n v="665.08"/>
    <n v="2.23"/>
    <n v="3.33"/>
    <s v="Z-US$"/>
    <x v="31"/>
    <x v="21"/>
    <n v="1"/>
    <x v="536"/>
  </r>
  <r>
    <x v="3"/>
    <d v="2020-05-26T00:00:00"/>
    <d v="2020-05-26T00:00:00"/>
    <n v="1966"/>
    <n v="1"/>
    <n v="1652.78"/>
    <n v="4430.58"/>
    <n v="1.28"/>
    <n v="3.45"/>
    <s v="Z-US$"/>
    <x v="310"/>
    <x v="21"/>
    <n v="1"/>
    <x v="782"/>
  </r>
  <r>
    <x v="109"/>
    <d v="2020-05-26T00:00:00"/>
    <d v="2020-05-26T00:00:00"/>
    <n v="1839"/>
    <n v="2"/>
    <n v="3157.39"/>
    <n v="7674"/>
    <n v="2.62"/>
    <n v="6.4"/>
    <s v="Z-US$"/>
    <x v="170"/>
    <x v="21"/>
    <n v="1"/>
    <x v="563"/>
  </r>
  <r>
    <x v="6"/>
    <d v="2020-05-26T00:00:00"/>
    <d v="2020-05-26T00:00:00"/>
    <n v="920"/>
    <n v="2"/>
    <n v="1104.1400000000001"/>
    <n v="2286.85"/>
    <n v="1.83"/>
    <n v="3.81"/>
    <s v="Z-US$"/>
    <x v="8"/>
    <x v="21"/>
    <n v="1"/>
    <x v="783"/>
  </r>
  <r>
    <x v="21"/>
    <d v="2020-05-26T00:00:00"/>
    <d v="2020-05-26T00:00:00"/>
    <n v="60"/>
    <n v="1"/>
    <n v="27.44"/>
    <n v="47.39"/>
    <n v="0.7"/>
    <n v="1.22"/>
    <s v="Z-US$"/>
    <x v="230"/>
    <x v="21"/>
    <n v="1"/>
    <x v="784"/>
  </r>
  <r>
    <x v="93"/>
    <d v="2020-05-26T00:00:00"/>
    <d v="2020-05-26T00:00:00"/>
    <n v="2367"/>
    <n v="1"/>
    <n v="1086.83"/>
    <n v="1877.25"/>
    <n v="0.7"/>
    <n v="1.22"/>
    <s v="Z-US$"/>
    <x v="311"/>
    <x v="21"/>
    <n v="1"/>
    <x v="785"/>
  </r>
  <r>
    <x v="8"/>
    <d v="2020-05-26T00:00:00"/>
    <d v="2020-05-26T00:00:00"/>
    <n v="100"/>
    <n v="1"/>
    <n v="55.7"/>
    <n v="124.7"/>
    <n v="0.86"/>
    <n v="1.92"/>
    <s v="Z-US$"/>
    <x v="69"/>
    <x v="21"/>
    <n v="1"/>
    <x v="786"/>
  </r>
  <r>
    <x v="16"/>
    <d v="2020-05-26T00:00:00"/>
    <d v="2020-05-26T00:00:00"/>
    <n v="5292"/>
    <n v="1"/>
    <n v="2959.84"/>
    <n v="6626.5"/>
    <n v="0.86"/>
    <n v="1.92"/>
    <s v="Z-US$"/>
    <x v="312"/>
    <x v="21"/>
    <n v="1"/>
    <x v="787"/>
  </r>
  <r>
    <x v="9"/>
    <d v="2020-05-26T00:00:00"/>
    <d v="2020-05-26T00:00:00"/>
    <n v="31"/>
    <n v="1"/>
    <n v="597.05999999999995"/>
    <n v="818.56"/>
    <n v="29.85"/>
    <n v="40.93"/>
    <s v="Z-US$"/>
    <x v="7"/>
    <x v="21"/>
    <n v="1"/>
    <x v="52"/>
  </r>
  <r>
    <x v="10"/>
    <d v="2020-05-26T00:00:00"/>
    <d v="2020-05-26T00:00:00"/>
    <n v="65"/>
    <n v="1"/>
    <n v="947.59"/>
    <n v="1289.23"/>
    <n v="22.56"/>
    <n v="30.7"/>
    <s v="Z-US$"/>
    <x v="78"/>
    <x v="21"/>
    <n v="1"/>
    <x v="788"/>
  </r>
  <r>
    <x v="28"/>
    <d v="2020-05-26T00:00:00"/>
    <d v="2020-06-09T00:00:00"/>
    <n v="138"/>
    <n v="1"/>
    <n v="3308.26"/>
    <n v="5628.88"/>
    <n v="36.76"/>
    <n v="62.54"/>
    <s v="Z-US$"/>
    <x v="86"/>
    <x v="21"/>
    <n v="1"/>
    <x v="384"/>
  </r>
  <r>
    <x v="94"/>
    <d v="2020-05-26T00:00:00"/>
    <d v="2020-06-09T00:00:00"/>
    <n v="138"/>
    <n v="1"/>
    <n v="2876.6"/>
    <n v="4903.6899999999996"/>
    <n v="31.96"/>
    <n v="54.49"/>
    <s v="Z-US$"/>
    <x v="86"/>
    <x v="21"/>
    <n v="1"/>
    <x v="385"/>
  </r>
  <r>
    <x v="32"/>
    <d v="2020-05-26T00:00:00"/>
    <d v="2020-06-09T00:00:00"/>
    <n v="138"/>
    <n v="1"/>
    <n v="2443.79"/>
    <n v="4224.54"/>
    <n v="27.15"/>
    <n v="46.94"/>
    <s v="Z-US$"/>
    <x v="86"/>
    <x v="21"/>
    <n v="1"/>
    <x v="157"/>
  </r>
  <r>
    <x v="56"/>
    <d v="2020-05-26T00:00:00"/>
    <d v="2020-06-09T00:00:00"/>
    <n v="46"/>
    <n v="1"/>
    <n v="1390.91"/>
    <n v="2321.39"/>
    <n v="46.36"/>
    <n v="77.38"/>
    <s v="Z-US$"/>
    <x v="74"/>
    <x v="21"/>
    <n v="1"/>
    <x v="723"/>
  </r>
  <r>
    <x v="16"/>
    <d v="2020-05-26T00:00:00"/>
    <d v="2020-05-26T00:00:00"/>
    <n v="766"/>
    <n v="1"/>
    <n v="428.47"/>
    <n v="959.25"/>
    <n v="0.86"/>
    <n v="1.92"/>
    <s v="Z-US$"/>
    <x v="3"/>
    <x v="21"/>
    <n v="1"/>
    <x v="12"/>
  </r>
  <r>
    <x v="151"/>
    <d v="2020-05-26T00:00:00"/>
    <d v="2020-06-09T00:00:00"/>
    <n v="25"/>
    <n v="1"/>
    <n v="80.63"/>
    <n v="223.06"/>
    <n v="5.04"/>
    <n v="13.94"/>
    <s v="Z-US$"/>
    <x v="55"/>
    <x v="21"/>
    <n v="1"/>
    <x v="789"/>
  </r>
  <r>
    <x v="150"/>
    <d v="2020-05-26T00:00:00"/>
    <d v="2020-06-09T00:00:00"/>
    <n v="10"/>
    <n v="1"/>
    <n v="47.35"/>
    <n v="104.37"/>
    <n v="7.89"/>
    <n v="17.39"/>
    <s v="Z-US$"/>
    <x v="47"/>
    <x v="21"/>
    <n v="1"/>
    <x v="790"/>
  </r>
  <r>
    <x v="149"/>
    <d v="2020-05-26T00:00:00"/>
    <d v="2020-06-09T00:00:00"/>
    <n v="20"/>
    <n v="1"/>
    <n v="139.83000000000001"/>
    <n v="297.62"/>
    <n v="10.76"/>
    <n v="22.89"/>
    <s v="Z-US$"/>
    <x v="104"/>
    <x v="21"/>
    <n v="1"/>
    <x v="791"/>
  </r>
  <r>
    <x v="10"/>
    <d v="2020-05-26T00:00:00"/>
    <d v="2020-06-09T00:00:00"/>
    <n v="16"/>
    <n v="1"/>
    <n v="225.62"/>
    <n v="306.95999999999998"/>
    <n v="22.56"/>
    <n v="30.7"/>
    <s v="Z-US$"/>
    <x v="32"/>
    <x v="21"/>
    <n v="1"/>
    <x v="72"/>
  </r>
  <r>
    <x v="11"/>
    <d v="2020-05-26T00:00:00"/>
    <d v="2020-05-26T00:00:00"/>
    <n v="62"/>
    <n v="1"/>
    <n v="583.22"/>
    <n v="1023.2"/>
    <n v="14.58"/>
    <n v="25.58"/>
    <s v="Z-US$"/>
    <x v="6"/>
    <x v="21"/>
    <n v="1"/>
    <x v="201"/>
  </r>
  <r>
    <x v="88"/>
    <d v="2020-05-26T00:00:00"/>
    <d v="2020-05-26T00:00:00"/>
    <n v="307"/>
    <n v="1"/>
    <n v="258.36"/>
    <n v="537.17999999999995"/>
    <n v="1.29"/>
    <n v="2.69"/>
    <s v="Z-US$"/>
    <x v="11"/>
    <x v="21"/>
    <n v="1"/>
    <x v="113"/>
  </r>
  <r>
    <x v="87"/>
    <d v="2020-05-26T00:00:00"/>
    <d v="2020-05-26T00:00:00"/>
    <n v="460"/>
    <n v="1"/>
    <n v="241.73"/>
    <n v="594.74"/>
    <n v="0.81"/>
    <n v="1.98"/>
    <s v="Z-US$"/>
    <x v="18"/>
    <x v="21"/>
    <n v="1"/>
    <x v="792"/>
  </r>
  <r>
    <x v="86"/>
    <d v="2020-05-26T00:00:00"/>
    <d v="2020-05-26T00:00:00"/>
    <n v="460"/>
    <n v="1"/>
    <n v="333.82"/>
    <n v="537.17999999999995"/>
    <n v="1.1100000000000001"/>
    <n v="1.79"/>
    <s v="Z-US$"/>
    <x v="18"/>
    <x v="21"/>
    <n v="1"/>
    <x v="113"/>
  </r>
  <r>
    <x v="5"/>
    <d v="2020-05-26T00:00:00"/>
    <d v="2020-05-27T00:00:00"/>
    <n v="2"/>
    <n v="40"/>
    <n v="50.21"/>
    <n v="97.2"/>
    <n v="50.21"/>
    <n v="97.2"/>
    <s v="Z-US$"/>
    <x v="96"/>
    <x v="21"/>
    <n v="1"/>
    <x v="347"/>
  </r>
  <r>
    <x v="104"/>
    <d v="2020-05-27T00:00:00"/>
    <d v="2020-05-27T00:00:00"/>
    <n v="7660"/>
    <n v="1"/>
    <n v="3517.25"/>
    <n v="6075.25"/>
    <n v="0.7"/>
    <n v="1.22"/>
    <s v="Z-US$"/>
    <x v="130"/>
    <x v="21"/>
    <n v="1"/>
    <x v="263"/>
  </r>
  <r>
    <x v="10"/>
    <d v="2020-05-27T00:00:00"/>
    <d v="2020-05-27T00:00:00"/>
    <n v="184"/>
    <n v="1"/>
    <n v="2707.39"/>
    <n v="3376.56"/>
    <n v="22.56"/>
    <n v="28.14"/>
    <s v="Z-US$"/>
    <x v="49"/>
    <x v="21"/>
    <n v="1"/>
    <x v="209"/>
  </r>
  <r>
    <x v="8"/>
    <d v="2020-05-27T00:00:00"/>
    <d v="2020-05-27T00:00:00"/>
    <n v="3064"/>
    <n v="1"/>
    <n v="1713.86"/>
    <n v="3581.2"/>
    <n v="0.86"/>
    <n v="1.79"/>
    <s v="Z-US$"/>
    <x v="0"/>
    <x v="21"/>
    <n v="1"/>
    <x v="40"/>
  </r>
  <r>
    <x v="16"/>
    <d v="2020-05-27T00:00:00"/>
    <d v="2020-05-27T00:00:00"/>
    <n v="77"/>
    <n v="1"/>
    <n v="42.85"/>
    <n v="115.11"/>
    <n v="0.86"/>
    <n v="2.2999999999999998"/>
    <s v="Z-US$"/>
    <x v="81"/>
    <x v="21"/>
    <n v="1"/>
    <x v="44"/>
  </r>
  <r>
    <x v="26"/>
    <d v="2020-05-27T00:00:00"/>
    <d v="2020-05-27T00:00:00"/>
    <n v="2"/>
    <n v="1"/>
    <n v="26.13"/>
    <n v="0"/>
    <n v="26.12"/>
    <n v="0"/>
    <s v="Z-US$"/>
    <x v="10"/>
    <x v="21"/>
    <n v="1"/>
    <x v="86"/>
  </r>
  <r>
    <x v="29"/>
    <d v="2020-05-27T00:00:00"/>
    <d v="2020-05-27T00:00:00"/>
    <n v="5"/>
    <n v="1"/>
    <n v="179.99"/>
    <n v="268.58999999999997"/>
    <n v="60"/>
    <n v="89.53"/>
    <s v="Z-US$"/>
    <x v="30"/>
    <x v="21"/>
    <n v="1"/>
    <x v="690"/>
  </r>
  <r>
    <x v="29"/>
    <d v="2020-05-27T00:00:00"/>
    <d v="2020-05-27T00:00:00"/>
    <n v="4"/>
    <n v="1"/>
    <n v="120"/>
    <n v="179.06"/>
    <n v="60"/>
    <n v="89.53"/>
    <s v="Z-US$"/>
    <x v="16"/>
    <x v="21"/>
    <n v="1"/>
    <x v="102"/>
  </r>
  <r>
    <x v="38"/>
    <d v="2020-05-27T00:00:00"/>
    <d v="2020-05-28T00:00:00"/>
    <n v="766"/>
    <n v="1"/>
    <n v="21148.27"/>
    <n v="9592.5"/>
    <n v="42.3"/>
    <n v="19.190000000000001"/>
    <s v="Z-US$"/>
    <x v="3"/>
    <x v="21"/>
    <n v="1"/>
    <x v="323"/>
  </r>
  <r>
    <x v="10"/>
    <d v="2020-05-27T00:00:00"/>
    <d v="2020-05-27T00:00:00"/>
    <n v="4"/>
    <n v="1"/>
    <n v="45.12"/>
    <n v="61.39"/>
    <n v="22.56"/>
    <n v="30.7"/>
    <s v="Z-US$"/>
    <x v="16"/>
    <x v="21"/>
    <n v="1"/>
    <x v="103"/>
  </r>
  <r>
    <x v="2"/>
    <d v="2020-05-27T00:00:00"/>
    <d v="2020-05-28T00:00:00"/>
    <n v="184"/>
    <n v="1"/>
    <n v="154.58000000000001"/>
    <n v="253.24"/>
    <n v="1.28"/>
    <n v="2.11"/>
    <s v="Z-US$"/>
    <x v="49"/>
    <x v="21"/>
    <n v="1"/>
    <x v="296"/>
  </r>
  <r>
    <x v="26"/>
    <d v="2020-05-27T00:00:00"/>
    <d v="2020-05-28T00:00:00"/>
    <n v="4"/>
    <n v="1"/>
    <n v="52.26"/>
    <n v="0"/>
    <n v="26.12"/>
    <n v="0"/>
    <s v="Z-US$"/>
    <x v="16"/>
    <x v="21"/>
    <n v="1"/>
    <x v="86"/>
  </r>
  <r>
    <x v="16"/>
    <d v="2020-05-28T00:00:00"/>
    <d v="2020-05-28T00:00:00"/>
    <n v="766"/>
    <n v="1"/>
    <n v="428.47"/>
    <n v="895.3"/>
    <n v="0.86"/>
    <n v="1.79"/>
    <s v="Z-US$"/>
    <x v="3"/>
    <x v="21"/>
    <n v="1"/>
    <x v="6"/>
  </r>
  <r>
    <x v="10"/>
    <d v="2020-05-28T00:00:00"/>
    <d v="2020-05-28T00:00:00"/>
    <n v="37"/>
    <n v="1"/>
    <n v="541.48"/>
    <n v="859.49"/>
    <n v="22.56"/>
    <n v="35.81"/>
    <s v="Z-US$"/>
    <x v="54"/>
    <x v="21"/>
    <n v="1"/>
    <x v="80"/>
  </r>
  <r>
    <x v="212"/>
    <d v="2020-05-28T00:00:00"/>
    <d v="2020-05-28T00:00:00"/>
    <n v="20"/>
    <n v="5"/>
    <n v="39.24"/>
    <n v="379.1"/>
    <n v="3.02"/>
    <n v="29.16"/>
    <s v="Z-US$"/>
    <x v="69"/>
    <x v="21"/>
    <n v="1"/>
    <x v="793"/>
  </r>
  <r>
    <x v="2"/>
    <d v="2020-05-28T00:00:00"/>
    <d v="2020-05-29T00:00:00"/>
    <n v="246"/>
    <n v="1"/>
    <n v="206.11"/>
    <n v="337.66"/>
    <n v="1.28"/>
    <n v="2.11"/>
    <s v="Z-US$"/>
    <x v="97"/>
    <x v="21"/>
    <n v="1"/>
    <x v="161"/>
  </r>
  <r>
    <x v="2"/>
    <d v="2020-05-28T00:00:00"/>
    <d v="2020-05-29T00:00:00"/>
    <n v="7"/>
    <n v="1"/>
    <n v="5.15"/>
    <n v="10.74"/>
    <n v="1.28"/>
    <n v="2.69"/>
    <s v="Z-US$"/>
    <x v="48"/>
    <x v="21"/>
    <n v="1"/>
    <x v="695"/>
  </r>
  <r>
    <x v="47"/>
    <d v="2020-05-28T00:00:00"/>
    <d v="2020-05-29T00:00:00"/>
    <n v="83"/>
    <n v="1"/>
    <n v="57.4"/>
    <n v="93.24"/>
    <n v="1.06"/>
    <n v="1.73"/>
    <s v="Z-US$"/>
    <x v="155"/>
    <x v="21"/>
    <n v="1"/>
    <x v="794"/>
  </r>
  <r>
    <x v="26"/>
    <d v="2020-05-28T00:00:00"/>
    <d v="2020-05-29T00:00:00"/>
    <n v="7"/>
    <n v="1"/>
    <n v="104.52"/>
    <n v="0"/>
    <n v="26.12"/>
    <n v="0"/>
    <s v="Z-US$"/>
    <x v="48"/>
    <x v="21"/>
    <n v="1"/>
    <x v="86"/>
  </r>
  <r>
    <x v="36"/>
    <d v="2020-05-28T00:00:00"/>
    <d v="2020-05-29T00:00:00"/>
    <n v="112"/>
    <n v="1"/>
    <n v="71.89"/>
    <n v="168.06"/>
    <n v="0.99"/>
    <n v="2.2999999999999998"/>
    <s v="Z-US$"/>
    <x v="64"/>
    <x v="21"/>
    <n v="1"/>
    <x v="795"/>
  </r>
  <r>
    <x v="26"/>
    <d v="2020-05-28T00:00:00"/>
    <d v="2020-05-29T00:00:00"/>
    <n v="4"/>
    <n v="1"/>
    <n v="52.26"/>
    <n v="0"/>
    <n v="26.12"/>
    <n v="0"/>
    <s v="Z-US$"/>
    <x v="16"/>
    <x v="21"/>
    <n v="1"/>
    <x v="86"/>
  </r>
  <r>
    <x v="118"/>
    <d v="2020-05-28T00:00:00"/>
    <d v="2020-05-29T00:00:00"/>
    <n v="154"/>
    <n v="2"/>
    <n v="248.87"/>
    <n v="601.13"/>
    <n v="2.48"/>
    <n v="6.01"/>
    <s v="Z-US$"/>
    <x v="25"/>
    <x v="21"/>
    <n v="1"/>
    <x v="229"/>
  </r>
  <r>
    <x v="26"/>
    <d v="2020-05-28T00:00:00"/>
    <d v="2020-05-29T00:00:00"/>
    <n v="4"/>
    <n v="1"/>
    <n v="52.26"/>
    <n v="76.739999999999995"/>
    <n v="26.12"/>
    <n v="38.369999999999997"/>
    <s v="Z-US$"/>
    <x v="16"/>
    <x v="21"/>
    <n v="1"/>
    <x v="255"/>
  </r>
  <r>
    <x v="2"/>
    <d v="2020-05-28T00:00:00"/>
    <d v="2020-05-29T00:00:00"/>
    <n v="368"/>
    <n v="1"/>
    <n v="309.17"/>
    <n v="506.48"/>
    <n v="1.28"/>
    <n v="2.11"/>
    <s v="Z-US$"/>
    <x v="26"/>
    <x v="21"/>
    <n v="1"/>
    <x v="237"/>
  </r>
  <r>
    <x v="26"/>
    <d v="2020-05-28T00:00:00"/>
    <d v="2020-05-29T00:00:00"/>
    <n v="7"/>
    <n v="1"/>
    <n v="104.52"/>
    <n v="0"/>
    <n v="26.12"/>
    <n v="0"/>
    <s v="Z-US$"/>
    <x v="48"/>
    <x v="21"/>
    <n v="1"/>
    <x v="86"/>
  </r>
  <r>
    <x v="16"/>
    <d v="2020-05-29T00:00:00"/>
    <d v="2020-05-29T00:00:00"/>
    <n v="766"/>
    <n v="1"/>
    <n v="428.47"/>
    <n v="959.25"/>
    <n v="0.86"/>
    <n v="1.92"/>
    <s v="Z-US$"/>
    <x v="3"/>
    <x v="21"/>
    <n v="1"/>
    <x v="12"/>
  </r>
  <r>
    <x v="7"/>
    <d v="2020-05-29T00:00:00"/>
    <d v="2020-05-29T00:00:00"/>
    <n v="613"/>
    <n v="1"/>
    <n v="347.89"/>
    <n v="895.3"/>
    <n v="0.87"/>
    <n v="2.2400000000000002"/>
    <s v="Z-US$"/>
    <x v="98"/>
    <x v="21"/>
    <n v="1"/>
    <x v="6"/>
  </r>
  <r>
    <x v="119"/>
    <d v="2020-05-29T00:00:00"/>
    <d v="2020-05-29T00:00:00"/>
    <n v="690"/>
    <n v="1"/>
    <n v="460.44"/>
    <n v="633.11"/>
    <n v="1.02"/>
    <n v="1.41"/>
    <s v="Z-US$"/>
    <x v="113"/>
    <x v="21"/>
    <n v="1"/>
    <x v="757"/>
  </r>
  <r>
    <x v="90"/>
    <d v="2020-05-29T00:00:00"/>
    <d v="2020-06-01T00:00:00"/>
    <n v="255"/>
    <n v="1"/>
    <n v="116.77"/>
    <n v="201.7"/>
    <n v="0.7"/>
    <n v="1.22"/>
    <s v="Z-US$"/>
    <x v="188"/>
    <x v="21"/>
    <n v="1"/>
    <x v="447"/>
  </r>
  <r>
    <x v="7"/>
    <d v="2020-06-01T00:00:00"/>
    <d v="2020-06-01T00:00:00"/>
    <n v="7"/>
    <n v="100"/>
    <n v="347.89"/>
    <n v="895.3"/>
    <n v="86.97"/>
    <n v="223.83"/>
    <s v="Z-US$"/>
    <x v="313"/>
    <x v="22"/>
    <n v="1"/>
    <x v="6"/>
  </r>
  <r>
    <x v="23"/>
    <d v="2020-06-01T00:00:00"/>
    <d v="2020-06-02T00:00:00"/>
    <n v="30"/>
    <n v="1"/>
    <n v="16.28"/>
    <n v="58.32"/>
    <n v="0.86"/>
    <n v="3.07"/>
    <s v="Z-US$"/>
    <x v="114"/>
    <x v="22"/>
    <n v="1"/>
    <x v="436"/>
  </r>
  <r>
    <x v="26"/>
    <d v="2020-06-01T00:00:00"/>
    <d v="2020-06-02T00:00:00"/>
    <n v="2"/>
    <n v="1"/>
    <n v="26.13"/>
    <n v="0"/>
    <n v="26.12"/>
    <n v="0"/>
    <s v="Z-US$"/>
    <x v="10"/>
    <x v="22"/>
    <n v="1"/>
    <x v="86"/>
  </r>
  <r>
    <x v="98"/>
    <d v="2020-06-01T00:00:00"/>
    <d v="2020-06-02T00:00:00"/>
    <n v="766"/>
    <n v="2"/>
    <n v="1296.6500000000001"/>
    <n v="2110.35"/>
    <n v="2.58"/>
    <n v="4.22"/>
    <s v="Z-US$"/>
    <x v="2"/>
    <x v="22"/>
    <n v="1"/>
    <x v="241"/>
  </r>
  <r>
    <x v="107"/>
    <d v="2020-06-01T00:00:00"/>
    <d v="2020-06-02T00:00:00"/>
    <n v="644"/>
    <n v="1"/>
    <n v="1955.39"/>
    <n v="4297.4399999999996"/>
    <n v="4.66"/>
    <n v="10.23"/>
    <s v="Z-US$"/>
    <x v="223"/>
    <x v="22"/>
    <n v="1"/>
    <x v="552"/>
  </r>
  <r>
    <x v="45"/>
    <d v="2020-06-01T00:00:00"/>
    <d v="2020-06-02T00:00:00"/>
    <n v="1532"/>
    <n v="1"/>
    <n v="869.72"/>
    <n v="2110.35"/>
    <n v="0.87"/>
    <n v="2.11"/>
    <s v="Z-US$"/>
    <x v="2"/>
    <x v="22"/>
    <n v="1"/>
    <x v="241"/>
  </r>
  <r>
    <x v="10"/>
    <d v="2020-06-01T00:00:00"/>
    <d v="2020-06-02T00:00:00"/>
    <n v="148"/>
    <n v="1"/>
    <n v="2234.67"/>
    <n v="2946.82"/>
    <n v="23.28"/>
    <n v="30.7"/>
    <s v="Z-US$"/>
    <x v="5"/>
    <x v="22"/>
    <n v="1"/>
    <x v="8"/>
  </r>
  <r>
    <x v="27"/>
    <d v="2020-06-01T00:00:00"/>
    <d v="2020-06-02T00:00:00"/>
    <n v="766"/>
    <n v="2"/>
    <n v="1254.83"/>
    <n v="2110.35"/>
    <n v="2.5099999999999998"/>
    <n v="4.22"/>
    <s v="Z-US$"/>
    <x v="2"/>
    <x v="22"/>
    <n v="1"/>
    <x v="241"/>
  </r>
  <r>
    <x v="10"/>
    <d v="2020-06-01T00:00:00"/>
    <d v="2020-06-01T00:00:00"/>
    <n v="37"/>
    <n v="1"/>
    <n v="558.66999999999996"/>
    <n v="890.18"/>
    <n v="23.28"/>
    <n v="37.090000000000003"/>
    <s v="Z-US$"/>
    <x v="54"/>
    <x v="22"/>
    <n v="1"/>
    <x v="135"/>
  </r>
  <r>
    <x v="4"/>
    <d v="2020-06-01T00:00:00"/>
    <d v="2020-06-01T00:00:00"/>
    <n v="2"/>
    <n v="40"/>
    <n v="41.87"/>
    <n v="127.9"/>
    <n v="41.87"/>
    <n v="127.9"/>
    <s v="Z-US$"/>
    <x v="96"/>
    <x v="22"/>
    <n v="1"/>
    <x v="142"/>
  </r>
  <r>
    <x v="10"/>
    <d v="2020-06-01T00:00:00"/>
    <d v="2020-06-01T00:00:00"/>
    <n v="2"/>
    <n v="1"/>
    <n v="23.28"/>
    <n v="30.7"/>
    <n v="23.28"/>
    <n v="30.7"/>
    <s v="Z-US$"/>
    <x v="10"/>
    <x v="22"/>
    <n v="1"/>
    <x v="94"/>
  </r>
  <r>
    <x v="199"/>
    <d v="2020-06-01T00:00:00"/>
    <d v="2020-06-01T00:00:00"/>
    <n v="19"/>
    <n v="40"/>
    <n v="17.5"/>
    <n v="1166.45"/>
    <n v="1.46"/>
    <n v="97.2"/>
    <s v="Z-US$"/>
    <x v="314"/>
    <x v="22"/>
    <n v="1"/>
    <x v="796"/>
  </r>
  <r>
    <x v="10"/>
    <d v="2020-06-01T00:00:00"/>
    <d v="2020-06-01T00:00:00"/>
    <n v="16"/>
    <n v="1"/>
    <n v="232.78"/>
    <n v="306.95999999999998"/>
    <n v="23.28"/>
    <n v="30.7"/>
    <s v="Z-US$"/>
    <x v="32"/>
    <x v="22"/>
    <n v="1"/>
    <x v="72"/>
  </r>
  <r>
    <x v="16"/>
    <d v="2020-06-01T00:00:00"/>
    <d v="2020-06-02T00:00:00"/>
    <n v="4596"/>
    <n v="1"/>
    <n v="2570.79"/>
    <n v="5755.5"/>
    <n v="0.86"/>
    <n v="1.92"/>
    <s v="Z-US$"/>
    <x v="57"/>
    <x v="22"/>
    <n v="1"/>
    <x v="797"/>
  </r>
  <r>
    <x v="118"/>
    <d v="2020-06-01T00:00:00"/>
    <d v="2020-06-02T00:00:00"/>
    <n v="154"/>
    <n v="2"/>
    <n v="248.87"/>
    <n v="601.13"/>
    <n v="2.48"/>
    <n v="6.01"/>
    <s v="Z-US$"/>
    <x v="25"/>
    <x v="22"/>
    <n v="1"/>
    <x v="229"/>
  </r>
  <r>
    <x v="26"/>
    <d v="2020-06-01T00:00:00"/>
    <d v="2020-06-02T00:00:00"/>
    <n v="10"/>
    <n v="1"/>
    <n v="156.77000000000001"/>
    <n v="230.22"/>
    <n v="26.12"/>
    <n v="38.369999999999997"/>
    <s v="Z-US$"/>
    <x v="47"/>
    <x v="22"/>
    <n v="1"/>
    <x v="78"/>
  </r>
  <r>
    <x v="10"/>
    <d v="2020-06-01T00:00:00"/>
    <d v="2020-06-01T00:00:00"/>
    <n v="37"/>
    <n v="1"/>
    <n v="558.66999999999996"/>
    <n v="859.49"/>
    <n v="23.28"/>
    <n v="35.81"/>
    <s v="Z-US$"/>
    <x v="54"/>
    <x v="22"/>
    <n v="1"/>
    <x v="80"/>
  </r>
  <r>
    <x v="16"/>
    <d v="2020-06-02T00:00:00"/>
    <d v="2020-06-02T00:00:00"/>
    <n v="3064"/>
    <n v="1"/>
    <n v="1713.86"/>
    <n v="3581.2"/>
    <n v="0.86"/>
    <n v="1.79"/>
    <s v="Z-US$"/>
    <x v="0"/>
    <x v="22"/>
    <n v="1"/>
    <x v="40"/>
  </r>
  <r>
    <x v="45"/>
    <d v="2020-06-02T00:00:00"/>
    <d v="2020-06-02T00:00:00"/>
    <n v="1532"/>
    <n v="1"/>
    <n v="869.72"/>
    <n v="2046.4"/>
    <n v="0.87"/>
    <n v="2.0499999999999998"/>
    <s v="Z-US$"/>
    <x v="2"/>
    <x v="22"/>
    <n v="1"/>
    <x v="224"/>
  </r>
  <r>
    <x v="10"/>
    <d v="2020-06-02T00:00:00"/>
    <d v="2020-06-02T00:00:00"/>
    <n v="92"/>
    <n v="1"/>
    <n v="1396.67"/>
    <n v="1841.76"/>
    <n v="23.28"/>
    <n v="30.7"/>
    <s v="Z-US$"/>
    <x v="34"/>
    <x v="22"/>
    <n v="1"/>
    <x v="457"/>
  </r>
  <r>
    <x v="114"/>
    <d v="2020-06-02T00:00:00"/>
    <d v="2020-06-02T00:00:00"/>
    <n v="16"/>
    <n v="1"/>
    <n v="264.57"/>
    <n v="498.81"/>
    <n v="26.45"/>
    <n v="49.88"/>
    <s v="Z-US$"/>
    <x v="32"/>
    <x v="22"/>
    <n v="1"/>
    <x v="798"/>
  </r>
  <r>
    <x v="16"/>
    <d v="2020-06-02T00:00:00"/>
    <d v="2020-06-02T00:00:00"/>
    <n v="4"/>
    <n v="500"/>
    <n v="856.93"/>
    <n v="1918.5"/>
    <n v="428.47"/>
    <n v="959.25"/>
    <s v="Z-US$"/>
    <x v="315"/>
    <x v="22"/>
    <n v="1"/>
    <x v="63"/>
  </r>
  <r>
    <x v="16"/>
    <d v="2020-06-02T00:00:00"/>
    <d v="2020-06-02T00:00:00"/>
    <n v="8"/>
    <n v="500"/>
    <n v="2142.33"/>
    <n v="4796.25"/>
    <n v="428.47"/>
    <n v="959.25"/>
    <s v="Z-US$"/>
    <x v="151"/>
    <x v="22"/>
    <n v="1"/>
    <x v="321"/>
  </r>
  <r>
    <x v="10"/>
    <d v="2020-06-02T00:00:00"/>
    <d v="2020-06-02T00:00:00"/>
    <n v="138"/>
    <n v="1"/>
    <n v="2095"/>
    <n v="2762.64"/>
    <n v="23.28"/>
    <n v="30.7"/>
    <s v="Z-US$"/>
    <x v="86"/>
    <x v="22"/>
    <n v="1"/>
    <x v="230"/>
  </r>
  <r>
    <x v="2"/>
    <d v="2020-06-02T00:00:00"/>
    <d v="2020-06-02T00:00:00"/>
    <n v="5"/>
    <n v="200"/>
    <n v="772.93"/>
    <n v="1458.06"/>
    <n v="257.64"/>
    <n v="486.02"/>
    <s v="Z-US$"/>
    <x v="127"/>
    <x v="22"/>
    <n v="1"/>
    <x v="257"/>
  </r>
  <r>
    <x v="10"/>
    <d v="2020-06-02T00:00:00"/>
    <d v="2020-06-02T00:00:00"/>
    <n v="345"/>
    <n v="1"/>
    <n v="5237.51"/>
    <n v="6906.6"/>
    <n v="23.28"/>
    <n v="30.7"/>
    <s v="Z-US$"/>
    <x v="316"/>
    <x v="22"/>
    <n v="1"/>
    <x v="799"/>
  </r>
  <r>
    <x v="2"/>
    <d v="2020-06-02T00:00:00"/>
    <d v="2020-06-02T00:00:00"/>
    <n v="11"/>
    <n v="200"/>
    <n v="1803.49"/>
    <n v="3402.14"/>
    <n v="257.64"/>
    <n v="486.02"/>
    <s v="Z-US$"/>
    <x v="317"/>
    <x v="22"/>
    <n v="1"/>
    <x v="800"/>
  </r>
  <r>
    <x v="16"/>
    <d v="2020-06-02T00:00:00"/>
    <d v="2020-06-02T00:00:00"/>
    <n v="8"/>
    <n v="500"/>
    <n v="2142.33"/>
    <n v="4796.25"/>
    <n v="428.47"/>
    <n v="959.25"/>
    <s v="Z-US$"/>
    <x v="151"/>
    <x v="22"/>
    <n v="1"/>
    <x v="321"/>
  </r>
  <r>
    <x v="29"/>
    <d v="2020-06-02T00:00:00"/>
    <d v="2020-06-02T00:00:00"/>
    <n v="2"/>
    <n v="1"/>
    <n v="60"/>
    <n v="89.53"/>
    <n v="60"/>
    <n v="89.53"/>
    <s v="Z-US$"/>
    <x v="10"/>
    <x v="22"/>
    <n v="1"/>
    <x v="801"/>
  </r>
  <r>
    <x v="2"/>
    <d v="2020-06-02T00:00:00"/>
    <d v="2020-06-02T00:00:00"/>
    <n v="5"/>
    <n v="200"/>
    <n v="772.93"/>
    <n v="1458.06"/>
    <n v="257.64"/>
    <n v="486.02"/>
    <s v="Z-US$"/>
    <x v="127"/>
    <x v="22"/>
    <n v="1"/>
    <x v="257"/>
  </r>
  <r>
    <x v="16"/>
    <d v="2020-06-02T00:00:00"/>
    <d v="2020-06-02T00:00:00"/>
    <n v="4"/>
    <n v="500"/>
    <n v="856.93"/>
    <n v="1918.5"/>
    <n v="428.47"/>
    <n v="959.25"/>
    <s v="Z-US$"/>
    <x v="315"/>
    <x v="22"/>
    <n v="1"/>
    <x v="63"/>
  </r>
  <r>
    <x v="11"/>
    <d v="2020-06-02T00:00:00"/>
    <d v="2020-06-02T00:00:00"/>
    <n v="46"/>
    <n v="1"/>
    <n v="437.42"/>
    <n v="729.03"/>
    <n v="14.58"/>
    <n v="24.3"/>
    <s v="Z-US$"/>
    <x v="74"/>
    <x v="22"/>
    <n v="1"/>
    <x v="698"/>
  </r>
  <r>
    <x v="29"/>
    <d v="2020-06-02T00:00:00"/>
    <d v="2020-06-02T00:00:00"/>
    <n v="16"/>
    <n v="1"/>
    <n v="599.98"/>
    <n v="895.3"/>
    <n v="60"/>
    <n v="89.53"/>
    <s v="Z-US$"/>
    <x v="32"/>
    <x v="22"/>
    <n v="1"/>
    <x v="6"/>
  </r>
  <r>
    <x v="10"/>
    <d v="2020-06-02T00:00:00"/>
    <d v="2020-06-02T00:00:00"/>
    <n v="46"/>
    <n v="1"/>
    <n v="698.33"/>
    <n v="920.88"/>
    <n v="23.28"/>
    <n v="30.7"/>
    <s v="Z-US$"/>
    <x v="74"/>
    <x v="22"/>
    <n v="1"/>
    <x v="704"/>
  </r>
  <r>
    <x v="2"/>
    <d v="2020-06-02T00:00:00"/>
    <d v="2020-06-02T00:00:00"/>
    <n v="4"/>
    <n v="200"/>
    <n v="515.28"/>
    <n v="972.04"/>
    <n v="257.64"/>
    <n v="486.02"/>
    <s v="Z-US$"/>
    <x v="45"/>
    <x v="22"/>
    <n v="1"/>
    <x v="9"/>
  </r>
  <r>
    <x v="23"/>
    <d v="2020-06-02T00:00:00"/>
    <d v="2020-06-02T00:00:00"/>
    <n v="31"/>
    <n v="100"/>
    <n v="1713.86"/>
    <n v="4476.5"/>
    <n v="85.69"/>
    <n v="223.83"/>
    <s v="Z-US$"/>
    <x v="73"/>
    <x v="22"/>
    <n v="1"/>
    <x v="360"/>
  </r>
  <r>
    <x v="10"/>
    <d v="2020-06-02T00:00:00"/>
    <d v="2020-06-02T00:00:00"/>
    <n v="383"/>
    <n v="1"/>
    <n v="5819.45"/>
    <n v="7674"/>
    <n v="23.28"/>
    <n v="30.7"/>
    <s v="Z-US$"/>
    <x v="80"/>
    <x v="22"/>
    <n v="1"/>
    <x v="563"/>
  </r>
  <r>
    <x v="114"/>
    <d v="2020-06-02T00:00:00"/>
    <d v="2020-06-02T00:00:00"/>
    <n v="31"/>
    <n v="1"/>
    <n v="529.16"/>
    <n v="997.62"/>
    <n v="26.45"/>
    <n v="49.88"/>
    <s v="Z-US$"/>
    <x v="7"/>
    <x v="22"/>
    <n v="1"/>
    <x v="316"/>
  </r>
  <r>
    <x v="2"/>
    <d v="2020-06-02T00:00:00"/>
    <d v="2020-06-02T00:00:00"/>
    <n v="2"/>
    <n v="200"/>
    <n v="257.64"/>
    <n v="486.02"/>
    <n v="257.64"/>
    <n v="486.02"/>
    <s v="Z-US$"/>
    <x v="106"/>
    <x v="22"/>
    <n v="1"/>
    <x v="165"/>
  </r>
  <r>
    <x v="29"/>
    <d v="2020-06-02T00:00:00"/>
    <d v="2020-06-02T00:00:00"/>
    <n v="8"/>
    <n v="1"/>
    <n v="299.99"/>
    <n v="447.65"/>
    <n v="60"/>
    <n v="89.53"/>
    <s v="Z-US$"/>
    <x v="100"/>
    <x v="22"/>
    <n v="1"/>
    <x v="569"/>
  </r>
  <r>
    <x v="58"/>
    <d v="2020-06-02T00:00:00"/>
    <d v="2020-06-16T00:00:00"/>
    <n v="31"/>
    <n v="1"/>
    <n v="927.28"/>
    <n v="1611.54"/>
    <n v="46.36"/>
    <n v="80.58"/>
    <s v="Z-US$"/>
    <x v="7"/>
    <x v="22"/>
    <n v="1"/>
    <x v="130"/>
  </r>
  <r>
    <x v="56"/>
    <d v="2020-06-02T00:00:00"/>
    <d v="2020-06-16T00:00:00"/>
    <n v="8"/>
    <n v="1"/>
    <n v="231.82"/>
    <n v="402.89"/>
    <n v="46.36"/>
    <n v="80.58"/>
    <s v="Z-US$"/>
    <x v="100"/>
    <x v="22"/>
    <n v="1"/>
    <x v="768"/>
  </r>
  <r>
    <x v="52"/>
    <d v="2020-06-02T00:00:00"/>
    <d v="2020-06-16T00:00:00"/>
    <n v="16"/>
    <n v="1"/>
    <n v="271.52999999999997"/>
    <n v="493.69"/>
    <n v="27.15"/>
    <n v="49.37"/>
    <s v="Z-US$"/>
    <x v="32"/>
    <x v="22"/>
    <n v="1"/>
    <x v="134"/>
  </r>
  <r>
    <x v="15"/>
    <d v="2020-06-02T00:00:00"/>
    <d v="2020-06-16T00:00:00"/>
    <n v="16"/>
    <n v="1"/>
    <n v="319.62"/>
    <n v="564.04"/>
    <n v="31.96"/>
    <n v="56.4"/>
    <s v="Z-US$"/>
    <x v="32"/>
    <x v="22"/>
    <n v="1"/>
    <x v="802"/>
  </r>
  <r>
    <x v="32"/>
    <d v="2020-06-02T00:00:00"/>
    <d v="2020-06-16T00:00:00"/>
    <n v="16"/>
    <n v="1"/>
    <n v="271.52999999999997"/>
    <n v="493.69"/>
    <n v="27.15"/>
    <n v="49.37"/>
    <s v="Z-US$"/>
    <x v="32"/>
    <x v="22"/>
    <n v="1"/>
    <x v="134"/>
  </r>
  <r>
    <x v="2"/>
    <d v="2020-06-02T00:00:00"/>
    <d v="2020-06-03T00:00:00"/>
    <n v="246"/>
    <n v="1"/>
    <n v="206.11"/>
    <n v="337.66"/>
    <n v="1.28"/>
    <n v="2.11"/>
    <s v="Z-US$"/>
    <x v="97"/>
    <x v="22"/>
    <n v="1"/>
    <x v="161"/>
  </r>
  <r>
    <x v="26"/>
    <d v="2020-06-02T00:00:00"/>
    <d v="2020-06-03T00:00:00"/>
    <n v="7"/>
    <n v="1"/>
    <n v="104.52"/>
    <n v="0"/>
    <n v="26.12"/>
    <n v="0"/>
    <s v="Z-US$"/>
    <x v="48"/>
    <x v="22"/>
    <n v="1"/>
    <x v="86"/>
  </r>
  <r>
    <x v="213"/>
    <d v="2020-06-02T00:00:00"/>
    <d v="2020-06-02T00:00:00"/>
    <n v="2"/>
    <n v="150"/>
    <n v="74.819999999999993"/>
    <n v="211.04"/>
    <n v="74.819999999999993"/>
    <n v="211.04"/>
    <s v="Z-US$"/>
    <x v="156"/>
    <x v="22"/>
    <n v="1"/>
    <x v="34"/>
  </r>
  <r>
    <x v="10"/>
    <d v="2020-06-02T00:00:00"/>
    <d v="2020-06-02T00:00:00"/>
    <n v="2"/>
    <n v="1"/>
    <n v="23.28"/>
    <n v="30.7"/>
    <n v="23.28"/>
    <n v="30.7"/>
    <s v="Z-US$"/>
    <x v="10"/>
    <x v="22"/>
    <n v="1"/>
    <x v="94"/>
  </r>
  <r>
    <x v="7"/>
    <d v="2020-06-02T00:00:00"/>
    <d v="2020-06-02T00:00:00"/>
    <n v="1532"/>
    <n v="1"/>
    <n v="869.72"/>
    <n v="2046.4"/>
    <n v="0.87"/>
    <n v="2.0499999999999998"/>
    <s v="Z-US$"/>
    <x v="2"/>
    <x v="22"/>
    <n v="1"/>
    <x v="224"/>
  </r>
  <r>
    <x v="38"/>
    <d v="2020-06-02T00:00:00"/>
    <d v="2020-06-02T00:00:00"/>
    <n v="19"/>
    <n v="1"/>
    <n v="507.56"/>
    <n v="920.88"/>
    <n v="42.3"/>
    <n v="76.739999999999995"/>
    <s v="Z-US$"/>
    <x v="56"/>
    <x v="22"/>
    <n v="1"/>
    <x v="704"/>
  </r>
  <r>
    <x v="16"/>
    <d v="2020-06-02T00:00:00"/>
    <d v="2020-06-03T00:00:00"/>
    <n v="73"/>
    <n v="1"/>
    <n v="40.28"/>
    <n v="108.2"/>
    <n v="0.86"/>
    <n v="2.2999999999999998"/>
    <s v="Z-US$"/>
    <x v="302"/>
    <x v="22"/>
    <n v="1"/>
    <x v="761"/>
  </r>
  <r>
    <x v="26"/>
    <d v="2020-06-02T00:00:00"/>
    <d v="2020-06-03T00:00:00"/>
    <n v="2"/>
    <n v="1"/>
    <n v="26.13"/>
    <n v="0"/>
    <n v="26.12"/>
    <n v="0"/>
    <s v="Z-US$"/>
    <x v="10"/>
    <x v="22"/>
    <n v="1"/>
    <x v="86"/>
  </r>
  <r>
    <x v="24"/>
    <d v="2020-06-02T00:00:00"/>
    <d v="2020-06-03T00:00:00"/>
    <n v="154"/>
    <n v="2"/>
    <n v="297.57"/>
    <n v="716.24"/>
    <n v="2.97"/>
    <n v="7.16"/>
    <s v="Z-US$"/>
    <x v="25"/>
    <x v="22"/>
    <n v="1"/>
    <x v="17"/>
  </r>
  <r>
    <x v="3"/>
    <d v="2020-06-02T00:00:00"/>
    <d v="2020-06-03T00:00:00"/>
    <n v="613"/>
    <n v="2"/>
    <n v="1069.1400000000001"/>
    <n v="2046.4"/>
    <n v="2.66"/>
    <n v="5.12"/>
    <s v="Z-US$"/>
    <x v="107"/>
    <x v="22"/>
    <n v="1"/>
    <x v="224"/>
  </r>
  <r>
    <x v="147"/>
    <d v="2020-06-03T00:00:00"/>
    <d v="2020-06-04T00:00:00"/>
    <n v="24512"/>
    <n v="1"/>
    <n v="15961.92"/>
    <n v="22510.400000000001"/>
    <n v="1"/>
    <n v="1.41"/>
    <s v="Z-US$"/>
    <x v="177"/>
    <x v="22"/>
    <n v="1"/>
    <x v="803"/>
  </r>
  <r>
    <x v="214"/>
    <d v="2020-06-03T00:00:00"/>
    <d v="2020-06-05T00:00:00"/>
    <n v="184"/>
    <n v="2"/>
    <n v="301.52"/>
    <n v="583.22"/>
    <n v="2.5099999999999998"/>
    <n v="4.8600000000000003"/>
    <s v="Z-US$"/>
    <x v="26"/>
    <x v="22"/>
    <n v="1"/>
    <x v="804"/>
  </r>
  <r>
    <x v="46"/>
    <d v="2020-06-03T00:00:00"/>
    <d v="2020-06-03T00:00:00"/>
    <n v="39"/>
    <n v="1"/>
    <n v="399.69"/>
    <n v="703.45"/>
    <n v="15.99"/>
    <n v="28.14"/>
    <s v="Z-US$"/>
    <x v="154"/>
    <x v="22"/>
    <n v="1"/>
    <x v="805"/>
  </r>
  <r>
    <x v="16"/>
    <d v="2020-06-03T00:00:00"/>
    <d v="2020-06-04T00:00:00"/>
    <n v="155"/>
    <n v="1"/>
    <n v="86.55"/>
    <n v="232.52"/>
    <n v="0.86"/>
    <n v="2.2999999999999998"/>
    <s v="Z-US$"/>
    <x v="318"/>
    <x v="22"/>
    <n v="1"/>
    <x v="806"/>
  </r>
  <r>
    <x v="26"/>
    <d v="2020-06-03T00:00:00"/>
    <d v="2020-06-04T00:00:00"/>
    <n v="4"/>
    <n v="1"/>
    <n v="52.26"/>
    <n v="0"/>
    <n v="26.12"/>
    <n v="0"/>
    <s v="Z-US$"/>
    <x v="16"/>
    <x v="22"/>
    <n v="1"/>
    <x v="86"/>
  </r>
  <r>
    <x v="101"/>
    <d v="2020-06-03T00:00:00"/>
    <d v="2020-06-04T00:00:00"/>
    <n v="122"/>
    <n v="1"/>
    <n v="90.44"/>
    <n v="252.6"/>
    <n v="1.1399999999999999"/>
    <n v="3.2"/>
    <s v="Z-US$"/>
    <x v="43"/>
    <x v="22"/>
    <n v="1"/>
    <x v="807"/>
  </r>
  <r>
    <x v="3"/>
    <d v="2020-06-03T00:00:00"/>
    <d v="2020-06-03T00:00:00"/>
    <n v="2298"/>
    <n v="2"/>
    <n v="4009.28"/>
    <n v="7674"/>
    <n v="2.66"/>
    <n v="5.12"/>
    <s v="Z-US$"/>
    <x v="57"/>
    <x v="22"/>
    <n v="1"/>
    <x v="563"/>
  </r>
  <r>
    <x v="215"/>
    <d v="2020-06-03T00:00:00"/>
    <d v="2020-06-09T00:00:00"/>
    <n v="31"/>
    <n v="1"/>
    <n v="106.16"/>
    <n v="511.6"/>
    <n v="5.31"/>
    <n v="25.58"/>
    <s v="Z-US$"/>
    <x v="7"/>
    <x v="22"/>
    <n v="1"/>
    <x v="212"/>
  </r>
  <r>
    <x v="2"/>
    <d v="2020-06-03T00:00:00"/>
    <d v="2020-06-04T00:00:00"/>
    <n v="123"/>
    <n v="1"/>
    <n v="103.06"/>
    <n v="168.83"/>
    <n v="1.28"/>
    <n v="2.11"/>
    <s v="Z-US$"/>
    <x v="60"/>
    <x v="22"/>
    <n v="1"/>
    <x v="92"/>
  </r>
  <r>
    <x v="2"/>
    <d v="2020-06-03T00:00:00"/>
    <d v="2020-06-04T00:00:00"/>
    <n v="13"/>
    <n v="1"/>
    <n v="10.31"/>
    <n v="21.49"/>
    <n v="1.28"/>
    <n v="2.69"/>
    <s v="Z-US$"/>
    <x v="76"/>
    <x v="22"/>
    <n v="1"/>
    <x v="632"/>
  </r>
  <r>
    <x v="26"/>
    <d v="2020-06-03T00:00:00"/>
    <d v="2020-06-04T00:00:00"/>
    <n v="4"/>
    <n v="1"/>
    <n v="52.26"/>
    <n v="0"/>
    <n v="26.12"/>
    <n v="0"/>
    <s v="Z-US$"/>
    <x v="16"/>
    <x v="22"/>
    <n v="1"/>
    <x v="86"/>
  </r>
  <r>
    <x v="2"/>
    <d v="2020-06-03T00:00:00"/>
    <d v="2020-06-04T00:00:00"/>
    <n v="62"/>
    <n v="1"/>
    <n v="51.53"/>
    <n v="84.41"/>
    <n v="1.28"/>
    <n v="2.11"/>
    <s v="Z-US$"/>
    <x v="6"/>
    <x v="22"/>
    <n v="1"/>
    <x v="292"/>
  </r>
  <r>
    <x v="2"/>
    <d v="2020-06-03T00:00:00"/>
    <d v="2020-06-04T00:00:00"/>
    <n v="40"/>
    <n v="1"/>
    <n v="33.5"/>
    <n v="69.83"/>
    <n v="1.28"/>
    <n v="2.69"/>
    <s v="Z-US$"/>
    <x v="182"/>
    <x v="22"/>
    <n v="1"/>
    <x v="432"/>
  </r>
  <r>
    <x v="47"/>
    <d v="2020-06-03T00:00:00"/>
    <d v="2020-06-04T00:00:00"/>
    <n v="33"/>
    <n v="1"/>
    <n v="22.33"/>
    <n v="36.26"/>
    <n v="1.06"/>
    <n v="1.73"/>
    <s v="Z-US$"/>
    <x v="168"/>
    <x v="22"/>
    <n v="1"/>
    <x v="808"/>
  </r>
  <r>
    <x v="26"/>
    <d v="2020-06-03T00:00:00"/>
    <d v="2020-06-04T00:00:00"/>
    <n v="4"/>
    <n v="1"/>
    <n v="52.26"/>
    <n v="0"/>
    <n v="26.12"/>
    <n v="0"/>
    <s v="Z-US$"/>
    <x v="16"/>
    <x v="22"/>
    <n v="1"/>
    <x v="86"/>
  </r>
  <r>
    <x v="23"/>
    <d v="2020-06-03T00:00:00"/>
    <d v="2020-06-04T00:00:00"/>
    <n v="5"/>
    <n v="100"/>
    <n v="257.08"/>
    <n v="671.48"/>
    <n v="85.69"/>
    <n v="223.83"/>
    <s v="Z-US$"/>
    <x v="300"/>
    <x v="22"/>
    <n v="1"/>
    <x v="178"/>
  </r>
  <r>
    <x v="16"/>
    <d v="2020-06-03T00:00:00"/>
    <d v="2020-06-04T00:00:00"/>
    <n v="123"/>
    <n v="1"/>
    <n v="68.55"/>
    <n v="184.18"/>
    <n v="0.86"/>
    <n v="2.2999999999999998"/>
    <s v="Z-US$"/>
    <x v="60"/>
    <x v="22"/>
    <n v="1"/>
    <x v="346"/>
  </r>
  <r>
    <x v="26"/>
    <d v="2020-06-03T00:00:00"/>
    <d v="2020-06-04T00:00:00"/>
    <n v="2"/>
    <n v="1"/>
    <n v="26.13"/>
    <n v="0"/>
    <n v="26.12"/>
    <n v="0"/>
    <s v="Z-US$"/>
    <x v="10"/>
    <x v="22"/>
    <n v="1"/>
    <x v="86"/>
  </r>
  <r>
    <x v="36"/>
    <d v="2020-06-03T00:00:00"/>
    <d v="2020-06-04T00:00:00"/>
    <n v="112"/>
    <n v="1"/>
    <n v="71.89"/>
    <n v="168.06"/>
    <n v="0.99"/>
    <n v="2.2999999999999998"/>
    <s v="Z-US$"/>
    <x v="64"/>
    <x v="22"/>
    <n v="1"/>
    <x v="795"/>
  </r>
  <r>
    <x v="26"/>
    <d v="2020-06-03T00:00:00"/>
    <d v="2020-06-04T00:00:00"/>
    <n v="4"/>
    <n v="1"/>
    <n v="52.26"/>
    <n v="0"/>
    <n v="26.12"/>
    <n v="0"/>
    <s v="Z-US$"/>
    <x v="16"/>
    <x v="22"/>
    <n v="1"/>
    <x v="86"/>
  </r>
  <r>
    <x v="7"/>
    <d v="2020-06-04T00:00:00"/>
    <d v="2020-06-04T00:00:00"/>
    <n v="3064"/>
    <n v="1"/>
    <n v="1739.44"/>
    <n v="4092.8"/>
    <n v="0.87"/>
    <n v="2.0499999999999998"/>
    <s v="Z-US$"/>
    <x v="0"/>
    <x v="22"/>
    <n v="1"/>
    <x v="0"/>
  </r>
  <r>
    <x v="8"/>
    <d v="2020-06-04T00:00:00"/>
    <d v="2020-06-05T00:00:00"/>
    <n v="460"/>
    <n v="1"/>
    <n v="257.08"/>
    <n v="537.17999999999995"/>
    <n v="0.86"/>
    <n v="1.79"/>
    <s v="Z-US$"/>
    <x v="18"/>
    <x v="22"/>
    <n v="1"/>
    <x v="113"/>
  </r>
  <r>
    <x v="17"/>
    <d v="2020-06-04T00:00:00"/>
    <d v="2020-06-04T00:00:00"/>
    <n v="31"/>
    <n v="1"/>
    <n v="419.51"/>
    <n v="690.66"/>
    <n v="20.98"/>
    <n v="34.53"/>
    <s v="Z-US$"/>
    <x v="7"/>
    <x v="22"/>
    <n v="1"/>
    <x v="199"/>
  </r>
  <r>
    <x v="52"/>
    <d v="2020-06-04T00:00:00"/>
    <d v="2020-06-18T00:00:00"/>
    <n v="46"/>
    <n v="1"/>
    <n v="814.6"/>
    <n v="1408.18"/>
    <n v="27.15"/>
    <n v="46.94"/>
    <s v="Z-US$"/>
    <x v="74"/>
    <x v="22"/>
    <n v="1"/>
    <x v="382"/>
  </r>
  <r>
    <x v="28"/>
    <d v="2020-06-04T00:00:00"/>
    <d v="2020-06-18T00:00:00"/>
    <n v="138"/>
    <n v="1"/>
    <n v="3308.26"/>
    <n v="5628.88"/>
    <n v="36.76"/>
    <n v="62.54"/>
    <s v="Z-US$"/>
    <x v="86"/>
    <x v="22"/>
    <n v="1"/>
    <x v="384"/>
  </r>
  <r>
    <x v="32"/>
    <d v="2020-06-04T00:00:00"/>
    <d v="2020-06-18T00:00:00"/>
    <n v="138"/>
    <n v="1"/>
    <n v="2443.79"/>
    <n v="4224.54"/>
    <n v="27.15"/>
    <n v="46.94"/>
    <s v="Z-US$"/>
    <x v="86"/>
    <x v="22"/>
    <n v="1"/>
    <x v="157"/>
  </r>
  <r>
    <x v="7"/>
    <d v="2020-06-04T00:00:00"/>
    <d v="2020-06-04T00:00:00"/>
    <n v="3064"/>
    <n v="1"/>
    <n v="1739.44"/>
    <n v="4092.8"/>
    <n v="0.87"/>
    <n v="2.0499999999999998"/>
    <s v="Z-US$"/>
    <x v="0"/>
    <x v="22"/>
    <n v="1"/>
    <x v="0"/>
  </r>
  <r>
    <x v="10"/>
    <d v="2020-06-04T00:00:00"/>
    <d v="2020-06-04T00:00:00"/>
    <n v="184"/>
    <n v="1"/>
    <n v="2793.34"/>
    <n v="3376.56"/>
    <n v="23.28"/>
    <n v="28.14"/>
    <s v="Z-US$"/>
    <x v="49"/>
    <x v="22"/>
    <n v="1"/>
    <x v="209"/>
  </r>
  <r>
    <x v="2"/>
    <d v="2020-06-04T00:00:00"/>
    <d v="2020-06-04T00:00:00"/>
    <n v="1532"/>
    <n v="1"/>
    <n v="1288.21"/>
    <n v="2404.52"/>
    <n v="1.28"/>
    <n v="2.41"/>
    <s v="Z-US$"/>
    <x v="2"/>
    <x v="22"/>
    <n v="1"/>
    <x v="298"/>
  </r>
  <r>
    <x v="16"/>
    <d v="2020-06-04T00:00:00"/>
    <d v="2020-06-04T00:00:00"/>
    <n v="3064"/>
    <n v="1"/>
    <n v="1713.86"/>
    <n v="3581.2"/>
    <n v="0.86"/>
    <n v="1.79"/>
    <s v="Z-US$"/>
    <x v="0"/>
    <x v="22"/>
    <n v="1"/>
    <x v="40"/>
  </r>
  <r>
    <x v="23"/>
    <d v="2020-06-04T00:00:00"/>
    <d v="2020-06-05T00:00:00"/>
    <n v="289"/>
    <n v="1"/>
    <n v="161.1"/>
    <n v="577.09"/>
    <n v="0.86"/>
    <n v="3.07"/>
    <s v="Z-US$"/>
    <x v="267"/>
    <x v="22"/>
    <n v="1"/>
    <x v="809"/>
  </r>
  <r>
    <x v="26"/>
    <d v="2020-06-04T00:00:00"/>
    <d v="2020-06-05T00:00:00"/>
    <n v="8"/>
    <n v="1"/>
    <n v="130.63999999999999"/>
    <n v="0"/>
    <n v="26.12"/>
    <n v="0"/>
    <s v="Z-US$"/>
    <x v="100"/>
    <x v="22"/>
    <n v="1"/>
    <x v="86"/>
  </r>
  <r>
    <x v="16"/>
    <d v="2020-06-08T00:00:00"/>
    <d v="2020-06-08T00:00:00"/>
    <n v="766"/>
    <n v="1"/>
    <n v="428.47"/>
    <n v="959.25"/>
    <n v="0.86"/>
    <n v="1.92"/>
    <s v="Z-US$"/>
    <x v="3"/>
    <x v="23"/>
    <n v="1"/>
    <x v="12"/>
  </r>
  <r>
    <x v="10"/>
    <d v="2020-06-08T00:00:00"/>
    <d v="2020-06-18T00:00:00"/>
    <n v="2"/>
    <n v="1"/>
    <n v="22.56"/>
    <n v="30.7"/>
    <n v="22.56"/>
    <n v="30.7"/>
    <s v="Z-US$"/>
    <x v="10"/>
    <x v="23"/>
    <n v="1"/>
    <x v="94"/>
  </r>
  <r>
    <x v="24"/>
    <d v="2020-06-08T00:00:00"/>
    <d v="2020-06-18T00:00:00"/>
    <n v="307"/>
    <n v="1"/>
    <n v="297.57"/>
    <n v="716.24"/>
    <n v="1.48"/>
    <n v="3.58"/>
    <s v="Z-US$"/>
    <x v="11"/>
    <x v="23"/>
    <n v="1"/>
    <x v="17"/>
  </r>
  <r>
    <x v="0"/>
    <d v="2020-06-08T00:00:00"/>
    <d v="2020-06-18T00:00:00"/>
    <n v="77"/>
    <n v="1"/>
    <n v="69.63"/>
    <n v="102.32"/>
    <n v="1.38"/>
    <n v="2.0499999999999998"/>
    <s v="Z-US$"/>
    <x v="81"/>
    <x v="23"/>
    <n v="1"/>
    <x v="144"/>
  </r>
  <r>
    <x v="3"/>
    <d v="2020-06-08T00:00:00"/>
    <d v="2020-07-06T00:00:00"/>
    <n v="15320"/>
    <n v="1"/>
    <n v="12882.09"/>
    <n v="39649"/>
    <n v="1.28"/>
    <n v="3.97"/>
    <s v="Z-US$"/>
    <x v="176"/>
    <x v="23"/>
    <n v="1"/>
    <x v="638"/>
  </r>
  <r>
    <x v="16"/>
    <d v="2020-06-08T00:00:00"/>
    <d v="2020-06-08T00:00:00"/>
    <n v="307"/>
    <n v="1"/>
    <n v="171.39"/>
    <n v="358.12"/>
    <n v="0.86"/>
    <n v="1.79"/>
    <s v="Z-US$"/>
    <x v="11"/>
    <x v="23"/>
    <n v="1"/>
    <x v="23"/>
  </r>
  <r>
    <x v="10"/>
    <d v="2020-06-08T00:00:00"/>
    <d v="2020-06-08T00:00:00"/>
    <n v="5"/>
    <n v="1"/>
    <n v="67.69"/>
    <n v="92.09"/>
    <n v="22.56"/>
    <n v="30.7"/>
    <s v="Z-US$"/>
    <x v="30"/>
    <x v="23"/>
    <n v="1"/>
    <x v="114"/>
  </r>
  <r>
    <x v="56"/>
    <d v="2020-06-08T00:00:00"/>
    <d v="2020-06-22T00:00:00"/>
    <n v="25"/>
    <n v="1"/>
    <n v="741.82"/>
    <n v="1238.07"/>
    <n v="46.36"/>
    <n v="77.38"/>
    <s v="Z-US$"/>
    <x v="55"/>
    <x v="23"/>
    <n v="1"/>
    <x v="810"/>
  </r>
  <r>
    <x v="55"/>
    <d v="2020-06-08T00:00:00"/>
    <d v="2020-06-22T00:00:00"/>
    <n v="13"/>
    <n v="1"/>
    <n v="185.1"/>
    <n v="439.98"/>
    <n v="23.14"/>
    <n v="55"/>
    <s v="Z-US$"/>
    <x v="76"/>
    <x v="23"/>
    <n v="1"/>
    <x v="424"/>
  </r>
  <r>
    <x v="32"/>
    <d v="2020-06-08T00:00:00"/>
    <d v="2020-06-22T00:00:00"/>
    <n v="13"/>
    <n v="1"/>
    <n v="217.23"/>
    <n v="375.51"/>
    <n v="27.15"/>
    <n v="46.94"/>
    <s v="Z-US$"/>
    <x v="76"/>
    <x v="23"/>
    <n v="1"/>
    <x v="811"/>
  </r>
  <r>
    <x v="55"/>
    <d v="2020-06-08T00:00:00"/>
    <d v="2020-06-22T00:00:00"/>
    <n v="5"/>
    <n v="1"/>
    <n v="69.41"/>
    <n v="164.99"/>
    <n v="23.14"/>
    <n v="55"/>
    <s v="Z-US$"/>
    <x v="30"/>
    <x v="23"/>
    <n v="1"/>
    <x v="568"/>
  </r>
  <r>
    <x v="158"/>
    <d v="2020-06-09T00:00:00"/>
    <d v="2020-06-09T00:00:00"/>
    <n v="154"/>
    <n v="1"/>
    <n v="85.69"/>
    <n v="191.85"/>
    <n v="0.86"/>
    <n v="1.92"/>
    <s v="Z-US$"/>
    <x v="17"/>
    <x v="23"/>
    <n v="1"/>
    <x v="50"/>
  </r>
  <r>
    <x v="12"/>
    <d v="2020-06-09T00:00:00"/>
    <d v="2020-06-23T00:00:00"/>
    <n v="31"/>
    <n v="1"/>
    <n v="447.14"/>
    <n v="821.12"/>
    <n v="22.36"/>
    <n v="41.06"/>
    <s v="Z-US$"/>
    <x v="7"/>
    <x v="23"/>
    <n v="1"/>
    <x v="10"/>
  </r>
  <r>
    <x v="13"/>
    <d v="2020-06-09T00:00:00"/>
    <d v="2020-06-23T00:00:00"/>
    <n v="46"/>
    <n v="1"/>
    <n v="517.23"/>
    <n v="986.11"/>
    <n v="17.239999999999998"/>
    <n v="32.869999999999997"/>
    <s v="Z-US$"/>
    <x v="74"/>
    <x v="23"/>
    <n v="1"/>
    <x v="812"/>
  </r>
  <r>
    <x v="14"/>
    <d v="2020-06-09T00:00:00"/>
    <d v="2020-06-23T00:00:00"/>
    <n v="31"/>
    <n v="1"/>
    <n v="494.21"/>
    <n v="959.25"/>
    <n v="24.71"/>
    <n v="47.96"/>
    <s v="Z-US$"/>
    <x v="7"/>
    <x v="23"/>
    <n v="1"/>
    <x v="12"/>
  </r>
  <r>
    <x v="58"/>
    <d v="2020-06-09T00:00:00"/>
    <d v="2020-06-23T00:00:00"/>
    <n v="31"/>
    <n v="1"/>
    <n v="927.28"/>
    <n v="1547.59"/>
    <n v="46.36"/>
    <n v="77.38"/>
    <s v="Z-US$"/>
    <x v="7"/>
    <x v="23"/>
    <n v="1"/>
    <x v="234"/>
  </r>
  <r>
    <x v="2"/>
    <d v="2020-06-09T00:00:00"/>
    <d v="2020-06-10T00:00:00"/>
    <n v="246"/>
    <n v="1"/>
    <n v="206.11"/>
    <n v="337.66"/>
    <n v="1.28"/>
    <n v="2.11"/>
    <s v="Z-US$"/>
    <x v="97"/>
    <x v="23"/>
    <n v="1"/>
    <x v="161"/>
  </r>
  <r>
    <x v="2"/>
    <d v="2020-06-09T00:00:00"/>
    <d v="2020-06-10T00:00:00"/>
    <n v="7"/>
    <n v="1"/>
    <n v="5.15"/>
    <n v="10.74"/>
    <n v="1.28"/>
    <n v="2.69"/>
    <s v="Z-US$"/>
    <x v="48"/>
    <x v="23"/>
    <n v="1"/>
    <x v="695"/>
  </r>
  <r>
    <x v="47"/>
    <d v="2020-06-09T00:00:00"/>
    <d v="2020-06-10T00:00:00"/>
    <n v="83"/>
    <n v="1"/>
    <n v="57.4"/>
    <n v="93.24"/>
    <n v="1.06"/>
    <n v="1.73"/>
    <s v="Z-US$"/>
    <x v="155"/>
    <x v="23"/>
    <n v="1"/>
    <x v="794"/>
  </r>
  <r>
    <x v="26"/>
    <d v="2020-06-09T00:00:00"/>
    <d v="2020-06-10T00:00:00"/>
    <n v="7"/>
    <n v="1"/>
    <n v="104.52"/>
    <n v="0"/>
    <n v="26.12"/>
    <n v="0"/>
    <s v="Z-US$"/>
    <x v="48"/>
    <x v="23"/>
    <n v="1"/>
    <x v="86"/>
  </r>
  <r>
    <x v="87"/>
    <d v="2020-06-09T00:00:00"/>
    <d v="2020-06-09T00:00:00"/>
    <n v="460"/>
    <n v="1"/>
    <n v="241.73"/>
    <n v="556.37"/>
    <n v="0.81"/>
    <n v="1.86"/>
    <s v="Z-US$"/>
    <x v="18"/>
    <x v="23"/>
    <n v="1"/>
    <x v="813"/>
  </r>
  <r>
    <x v="155"/>
    <d v="2020-06-09T00:00:00"/>
    <d v="2020-06-09T00:00:00"/>
    <n v="766"/>
    <n v="1"/>
    <n v="543.58000000000004"/>
    <n v="927.28"/>
    <n v="1.0900000000000001"/>
    <n v="1.86"/>
    <s v="Z-US$"/>
    <x v="3"/>
    <x v="23"/>
    <n v="1"/>
    <x v="814"/>
  </r>
  <r>
    <x v="216"/>
    <d v="2020-06-09T00:00:00"/>
    <d v="2020-06-23T00:00:00"/>
    <n v="16"/>
    <n v="1"/>
    <n v="0"/>
    <n v="359.4"/>
    <n v="0"/>
    <n v="35.94"/>
    <s v="Z-US$"/>
    <x v="32"/>
    <x v="23"/>
    <n v="1"/>
    <x v="815"/>
  </r>
  <r>
    <x v="217"/>
    <d v="2020-06-09T00:00:00"/>
    <d v="2020-06-23T00:00:00"/>
    <n v="13"/>
    <n v="1"/>
    <n v="187.14"/>
    <n v="319.24"/>
    <n v="23.39"/>
    <n v="39.909999999999997"/>
    <s v="Z-US$"/>
    <x v="76"/>
    <x v="23"/>
    <n v="1"/>
    <x v="816"/>
  </r>
  <r>
    <x v="218"/>
    <d v="2020-06-09T00:00:00"/>
    <d v="2020-06-23T00:00:00"/>
    <n v="65"/>
    <n v="1"/>
    <n v="698.87"/>
    <n v="1251.6300000000001"/>
    <n v="16.64"/>
    <n v="29.8"/>
    <s v="Z-US$"/>
    <x v="78"/>
    <x v="23"/>
    <n v="1"/>
    <x v="817"/>
  </r>
  <r>
    <x v="2"/>
    <d v="2020-06-09T00:00:00"/>
    <d v="2020-06-23T00:00:00"/>
    <n v="4"/>
    <n v="40"/>
    <n v="103.06"/>
    <n v="194.41"/>
    <n v="51.52"/>
    <n v="97.2"/>
    <s v="Z-US$"/>
    <x v="95"/>
    <x v="23"/>
    <n v="1"/>
    <x v="818"/>
  </r>
  <r>
    <x v="10"/>
    <d v="2020-06-09T00:00:00"/>
    <d v="2020-06-23T00:00:00"/>
    <n v="14"/>
    <n v="1"/>
    <n v="203.05"/>
    <n v="276.26"/>
    <n v="22.56"/>
    <n v="30.7"/>
    <s v="Z-US$"/>
    <x v="143"/>
    <x v="23"/>
    <n v="1"/>
    <x v="73"/>
  </r>
  <r>
    <x v="114"/>
    <d v="2020-06-09T00:00:00"/>
    <d v="2020-06-23T00:00:00"/>
    <n v="25"/>
    <n v="1"/>
    <n v="423.32"/>
    <n v="798.1"/>
    <n v="26.45"/>
    <n v="49.88"/>
    <s v="Z-US$"/>
    <x v="55"/>
    <x v="23"/>
    <n v="1"/>
    <x v="740"/>
  </r>
  <r>
    <x v="0"/>
    <d v="2020-06-09T00:00:00"/>
    <d v="2020-06-18T00:00:00"/>
    <n v="77"/>
    <n v="1"/>
    <n v="69.63"/>
    <n v="102.32"/>
    <n v="1.38"/>
    <n v="2.0499999999999998"/>
    <s v="Z-US$"/>
    <x v="81"/>
    <x v="23"/>
    <n v="1"/>
    <x v="144"/>
  </r>
  <r>
    <x v="10"/>
    <d v="2020-06-09T00:00:00"/>
    <d v="2020-06-18T00:00:00"/>
    <n v="2"/>
    <n v="1"/>
    <n v="22.56"/>
    <n v="30.7"/>
    <n v="22.56"/>
    <n v="30.7"/>
    <s v="Z-US$"/>
    <x v="10"/>
    <x v="23"/>
    <n v="1"/>
    <x v="94"/>
  </r>
  <r>
    <x v="23"/>
    <d v="2020-06-10T00:00:00"/>
    <d v="2020-06-10T00:00:00"/>
    <n v="3064"/>
    <n v="1"/>
    <n v="1713.86"/>
    <n v="4092.8"/>
    <n v="0.86"/>
    <n v="2.0499999999999998"/>
    <s v="Z-US$"/>
    <x v="0"/>
    <x v="23"/>
    <n v="1"/>
    <x v="0"/>
  </r>
  <r>
    <x v="10"/>
    <d v="2020-06-10T00:00:00"/>
    <d v="2020-06-10T00:00:00"/>
    <n v="184"/>
    <n v="1"/>
    <n v="2707.39"/>
    <n v="3376.56"/>
    <n v="22.56"/>
    <n v="28.14"/>
    <s v="Z-US$"/>
    <x v="49"/>
    <x v="23"/>
    <n v="1"/>
    <x v="209"/>
  </r>
  <r>
    <x v="86"/>
    <d v="2020-06-10T00:00:00"/>
    <d v="2020-06-10T00:00:00"/>
    <n v="2"/>
    <n v="150"/>
    <n v="166.91"/>
    <n v="259"/>
    <n v="166.91"/>
    <n v="259"/>
    <s v="Z-US$"/>
    <x v="156"/>
    <x v="23"/>
    <n v="1"/>
    <x v="819"/>
  </r>
  <r>
    <x v="10"/>
    <d v="2020-06-10T00:00:00"/>
    <d v="2020-06-10T00:00:00"/>
    <n v="2"/>
    <n v="1"/>
    <n v="22.56"/>
    <n v="30.7"/>
    <n v="22.56"/>
    <n v="30.7"/>
    <s v="Z-US$"/>
    <x v="10"/>
    <x v="23"/>
    <n v="1"/>
    <x v="94"/>
  </r>
  <r>
    <x v="23"/>
    <d v="2020-06-10T00:00:00"/>
    <d v="2020-06-10T00:00:00"/>
    <n v="8"/>
    <n v="100"/>
    <n v="428.47"/>
    <n v="1119.1300000000001"/>
    <n v="85.69"/>
    <n v="223.83"/>
    <s v="Z-US$"/>
    <x v="45"/>
    <x v="23"/>
    <n v="1"/>
    <x v="582"/>
  </r>
  <r>
    <x v="10"/>
    <d v="2020-06-10T00:00:00"/>
    <d v="2020-06-10T00:00:00"/>
    <n v="22"/>
    <n v="1"/>
    <n v="315.86"/>
    <n v="429.74"/>
    <n v="22.56"/>
    <n v="30.7"/>
    <s v="Z-US$"/>
    <x v="52"/>
    <x v="23"/>
    <n v="1"/>
    <x v="193"/>
  </r>
  <r>
    <x v="98"/>
    <d v="2020-06-10T00:00:00"/>
    <d v="2020-06-10T00:00:00"/>
    <n v="766"/>
    <n v="2"/>
    <n v="1356.76"/>
    <n v="2110.35"/>
    <n v="2.71"/>
    <n v="4.22"/>
    <s v="Z-US$"/>
    <x v="2"/>
    <x v="23"/>
    <n v="1"/>
    <x v="241"/>
  </r>
  <r>
    <x v="11"/>
    <d v="2020-06-10T00:00:00"/>
    <d v="2020-06-10T00:00:00"/>
    <n v="77"/>
    <n v="1"/>
    <n v="729.03"/>
    <n v="1215.05"/>
    <n v="14.58"/>
    <n v="24.3"/>
    <s v="Z-US$"/>
    <x v="81"/>
    <x v="23"/>
    <n v="1"/>
    <x v="297"/>
  </r>
  <r>
    <x v="36"/>
    <d v="2020-06-10T00:00:00"/>
    <d v="2020-06-11T00:00:00"/>
    <n v="112"/>
    <n v="1"/>
    <n v="71.89"/>
    <n v="168.06"/>
    <n v="0.99"/>
    <n v="2.2999999999999998"/>
    <s v="Z-US$"/>
    <x v="64"/>
    <x v="23"/>
    <n v="1"/>
    <x v="795"/>
  </r>
  <r>
    <x v="26"/>
    <d v="2020-06-10T00:00:00"/>
    <d v="2020-06-11T00:00:00"/>
    <n v="4"/>
    <n v="1"/>
    <n v="52.26"/>
    <n v="0"/>
    <n v="26.12"/>
    <n v="0"/>
    <s v="Z-US$"/>
    <x v="16"/>
    <x v="23"/>
    <n v="1"/>
    <x v="86"/>
  </r>
  <r>
    <x v="6"/>
    <d v="2020-06-11T00:00:00"/>
    <d v="2020-06-11T00:00:00"/>
    <n v="3064"/>
    <n v="1"/>
    <n v="1840.23"/>
    <n v="3581.2"/>
    <n v="0.91"/>
    <n v="1.79"/>
    <s v="Z-US$"/>
    <x v="0"/>
    <x v="23"/>
    <n v="1"/>
    <x v="40"/>
  </r>
  <r>
    <x v="83"/>
    <d v="2020-06-11T00:00:00"/>
    <d v="2020-06-11T00:00:00"/>
    <n v="154"/>
    <n v="1"/>
    <n v="85.69"/>
    <n v="179.06"/>
    <n v="0.86"/>
    <n v="1.79"/>
    <s v="Z-US$"/>
    <x v="17"/>
    <x v="23"/>
    <n v="1"/>
    <x v="102"/>
  </r>
  <r>
    <x v="168"/>
    <d v="2020-06-11T00:00:00"/>
    <d v="2020-06-11T00:00:00"/>
    <n v="766"/>
    <n v="1"/>
    <n v="351.73"/>
    <n v="639.5"/>
    <n v="0.7"/>
    <n v="1.28"/>
    <s v="Z-US$"/>
    <x v="3"/>
    <x v="23"/>
    <n v="1"/>
    <x v="47"/>
  </r>
  <r>
    <x v="8"/>
    <d v="2020-06-11T00:00:00"/>
    <d v="2020-06-11T00:00:00"/>
    <n v="766"/>
    <n v="1"/>
    <n v="428.47"/>
    <n v="895.3"/>
    <n v="0.86"/>
    <n v="1.79"/>
    <s v="Z-US$"/>
    <x v="3"/>
    <x v="23"/>
    <n v="1"/>
    <x v="6"/>
  </r>
  <r>
    <x v="7"/>
    <d v="2020-06-11T00:00:00"/>
    <d v="2020-06-11T00:00:00"/>
    <n v="1532"/>
    <n v="1"/>
    <n v="869.72"/>
    <n v="2110.35"/>
    <n v="0.87"/>
    <n v="2.11"/>
    <s v="Z-US$"/>
    <x v="2"/>
    <x v="23"/>
    <n v="1"/>
    <x v="241"/>
  </r>
  <r>
    <x v="8"/>
    <d v="2020-06-11T00:00:00"/>
    <d v="2020-06-11T00:00:00"/>
    <n v="766"/>
    <n v="1"/>
    <n v="428.47"/>
    <n v="895.3"/>
    <n v="0.86"/>
    <n v="1.79"/>
    <s v="Z-US$"/>
    <x v="3"/>
    <x v="23"/>
    <n v="1"/>
    <x v="6"/>
  </r>
  <r>
    <x v="66"/>
    <d v="2020-06-11T00:00:00"/>
    <d v="2020-06-11T00:00:00"/>
    <n v="393"/>
    <n v="1"/>
    <n v="994.85"/>
    <n v="2291.9699999999998"/>
    <n v="3.88"/>
    <n v="8.9499999999999993"/>
    <s v="Z-US$"/>
    <x v="192"/>
    <x v="23"/>
    <n v="1"/>
    <x v="635"/>
  </r>
  <r>
    <x v="67"/>
    <d v="2020-06-11T00:00:00"/>
    <d v="2020-06-11T00:00:00"/>
    <n v="393"/>
    <n v="1"/>
    <n v="932.99"/>
    <n v="1800.83"/>
    <n v="3.63"/>
    <n v="7.04"/>
    <s v="Z-US$"/>
    <x v="192"/>
    <x v="23"/>
    <n v="1"/>
    <x v="459"/>
  </r>
  <r>
    <x v="41"/>
    <d v="2020-06-11T00:00:00"/>
    <d v="2020-06-11T00:00:00"/>
    <n v="16"/>
    <n v="10"/>
    <n v="12.79"/>
    <n v="447.65"/>
    <n v="1.28"/>
    <n v="44.77"/>
    <s v="Z-US$"/>
    <x v="95"/>
    <x v="23"/>
    <n v="1"/>
    <x v="569"/>
  </r>
  <r>
    <x v="79"/>
    <d v="2020-06-11T00:00:00"/>
    <d v="2020-06-22T00:00:00"/>
    <n v="197"/>
    <n v="1"/>
    <n v="484.26"/>
    <n v="1145.98"/>
    <n v="3.77"/>
    <n v="8.9499999999999993"/>
    <s v="Z-US$"/>
    <x v="94"/>
    <x v="23"/>
    <n v="1"/>
    <x v="458"/>
  </r>
  <r>
    <x v="40"/>
    <d v="2020-06-11T00:00:00"/>
    <d v="2020-06-11T00:00:00"/>
    <n v="99"/>
    <n v="1"/>
    <n v="226.66"/>
    <n v="450.21"/>
    <n v="3.53"/>
    <n v="7.04"/>
    <s v="Z-US$"/>
    <x v="24"/>
    <x v="23"/>
    <n v="1"/>
    <x v="100"/>
  </r>
  <r>
    <x v="44"/>
    <d v="2020-06-11T00:00:00"/>
    <d v="2020-06-11T00:00:00"/>
    <n v="77"/>
    <n v="1"/>
    <n v="111.27"/>
    <n v="223.83"/>
    <n v="2.23"/>
    <n v="4.4800000000000004"/>
    <s v="Z-US$"/>
    <x v="81"/>
    <x v="23"/>
    <n v="1"/>
    <x v="182"/>
  </r>
  <r>
    <x v="44"/>
    <d v="2020-06-11T00:00:00"/>
    <d v="2020-06-11T00:00:00"/>
    <n v="68"/>
    <n v="1"/>
    <n v="97.92"/>
    <n v="0"/>
    <n v="2.23"/>
    <n v="0"/>
    <s v="Z-US$"/>
    <x v="161"/>
    <x v="23"/>
    <n v="1"/>
    <x v="86"/>
  </r>
  <r>
    <x v="219"/>
    <d v="2020-06-11T00:00:00"/>
    <d v="2020-06-11T00:00:00"/>
    <n v="148"/>
    <n v="1"/>
    <n v="0"/>
    <n v="1105.06"/>
    <n v="0"/>
    <n v="11.51"/>
    <s v="Z-US$"/>
    <x v="5"/>
    <x v="23"/>
    <n v="1"/>
    <x v="438"/>
  </r>
  <r>
    <x v="90"/>
    <d v="2020-06-11T00:00:00"/>
    <d v="2020-06-12T00:00:00"/>
    <n v="126"/>
    <n v="100"/>
    <n v="5768.29"/>
    <n v="8390.24"/>
    <n v="70.349999999999994"/>
    <n v="102.32"/>
    <s v="Z-US$"/>
    <x v="319"/>
    <x v="23"/>
    <n v="1"/>
    <x v="820"/>
  </r>
  <r>
    <x v="220"/>
    <d v="2020-06-11T00:00:00"/>
    <d v="2020-06-12T00:00:00"/>
    <n v="126"/>
    <n v="100"/>
    <n v="5768.29"/>
    <n v="8390.24"/>
    <n v="70.349999999999994"/>
    <n v="102.32"/>
    <s v="Z-US$"/>
    <x v="319"/>
    <x v="23"/>
    <n v="1"/>
    <x v="820"/>
  </r>
  <r>
    <x v="26"/>
    <d v="2020-06-11T00:00:00"/>
    <d v="2020-06-12T00:00:00"/>
    <n v="123"/>
    <n v="1"/>
    <n v="2090.27"/>
    <n v="3069.6"/>
    <n v="26.12"/>
    <n v="38.369999999999997"/>
    <s v="Z-US$"/>
    <x v="60"/>
    <x v="23"/>
    <n v="1"/>
    <x v="577"/>
  </r>
  <r>
    <x v="32"/>
    <d v="2020-06-11T00:00:00"/>
    <d v="2020-06-25T00:00:00"/>
    <n v="13"/>
    <n v="1"/>
    <n v="217.23"/>
    <n v="375.51"/>
    <n v="27.15"/>
    <n v="46.94"/>
    <s v="Z-US$"/>
    <x v="76"/>
    <x v="23"/>
    <n v="1"/>
    <x v="811"/>
  </r>
  <r>
    <x v="55"/>
    <d v="2020-06-11T00:00:00"/>
    <d v="2020-06-25T00:00:00"/>
    <n v="7"/>
    <n v="1"/>
    <n v="92.55"/>
    <n v="219.99"/>
    <n v="23.14"/>
    <n v="55"/>
    <s v="Z-US$"/>
    <x v="48"/>
    <x v="23"/>
    <n v="1"/>
    <x v="754"/>
  </r>
  <r>
    <x v="7"/>
    <d v="2020-06-11T00:00:00"/>
    <d v="2020-06-11T00:00:00"/>
    <n v="5"/>
    <n v="100"/>
    <n v="260.92"/>
    <n v="671.48"/>
    <n v="86.97"/>
    <n v="223.83"/>
    <s v="Z-US$"/>
    <x v="300"/>
    <x v="23"/>
    <n v="1"/>
    <x v="178"/>
  </r>
  <r>
    <x v="170"/>
    <d v="2020-06-11T00:00:00"/>
    <d v="2020-06-12T00:00:00"/>
    <n v="1532"/>
    <n v="1"/>
    <n v="856.93"/>
    <n v="1406.9"/>
    <n v="0.86"/>
    <n v="1.41"/>
    <s v="Z-US$"/>
    <x v="2"/>
    <x v="23"/>
    <n v="1"/>
    <x v="219"/>
  </r>
  <r>
    <x v="2"/>
    <d v="2020-06-11T00:00:00"/>
    <d v="2020-06-12T00:00:00"/>
    <n v="246"/>
    <n v="1"/>
    <n v="212.8"/>
    <n v="337.66"/>
    <n v="1.32"/>
    <n v="2.11"/>
    <s v="Z-US$"/>
    <x v="97"/>
    <x v="23"/>
    <n v="1"/>
    <x v="161"/>
  </r>
  <r>
    <x v="11"/>
    <d v="2020-06-11T00:00:00"/>
    <d v="2020-06-12T00:00:00"/>
    <n v="4"/>
    <n v="1"/>
    <n v="29.16"/>
    <n v="51.16"/>
    <n v="14.58"/>
    <n v="25.58"/>
    <s v="Z-US$"/>
    <x v="16"/>
    <x v="23"/>
    <n v="1"/>
    <x v="267"/>
  </r>
  <r>
    <x v="26"/>
    <d v="2020-06-11T00:00:00"/>
    <d v="2020-06-12T00:00:00"/>
    <n v="4"/>
    <n v="1"/>
    <n v="52.26"/>
    <n v="0"/>
    <n v="26.12"/>
    <n v="0"/>
    <s v="Z-US$"/>
    <x v="16"/>
    <x v="23"/>
    <n v="1"/>
    <x v="86"/>
  </r>
  <r>
    <x v="86"/>
    <d v="2020-06-11T00:00:00"/>
    <d v="2020-06-12T00:00:00"/>
    <n v="2"/>
    <n v="150"/>
    <n v="166.91"/>
    <n v="259"/>
    <n v="166.91"/>
    <n v="259"/>
    <s v="Z-US$"/>
    <x v="156"/>
    <x v="23"/>
    <n v="1"/>
    <x v="819"/>
  </r>
  <r>
    <x v="87"/>
    <d v="2020-06-11T00:00:00"/>
    <d v="2020-06-12T00:00:00"/>
    <n v="2"/>
    <n v="150"/>
    <n v="120.87"/>
    <n v="287.77999999999997"/>
    <n v="120.87"/>
    <n v="287.77999999999997"/>
    <s v="Z-US$"/>
    <x v="156"/>
    <x v="23"/>
    <n v="1"/>
    <x v="334"/>
  </r>
  <r>
    <x v="4"/>
    <d v="2020-06-11T00:00:00"/>
    <d v="2020-06-11T00:00:00"/>
    <n v="920"/>
    <n v="1"/>
    <n v="628.19000000000005"/>
    <n v="1918.5"/>
    <n v="1.04"/>
    <n v="3.2"/>
    <s v="Z-US$"/>
    <x v="88"/>
    <x v="23"/>
    <n v="1"/>
    <x v="63"/>
  </r>
  <r>
    <x v="29"/>
    <d v="2020-06-12T00:00:00"/>
    <d v="2020-06-12T00:00:00"/>
    <n v="766"/>
    <n v="1"/>
    <n v="30005.34"/>
    <n v="47962.5"/>
    <n v="60.01"/>
    <n v="95.93"/>
    <s v="Z-US$"/>
    <x v="3"/>
    <x v="23"/>
    <n v="1"/>
    <x v="402"/>
  </r>
  <r>
    <x v="35"/>
    <d v="2020-06-12T00:00:00"/>
    <d v="2020-06-22T00:00:00"/>
    <n v="46"/>
    <n v="1"/>
    <n v="1102.75"/>
    <n v="1876.29"/>
    <n v="36.76"/>
    <n v="62.54"/>
    <s v="Z-US$"/>
    <x v="74"/>
    <x v="23"/>
    <n v="1"/>
    <x v="153"/>
  </r>
  <r>
    <x v="15"/>
    <d v="2020-06-12T00:00:00"/>
    <d v="2020-06-22T00:00:00"/>
    <n v="92"/>
    <n v="1"/>
    <n v="1917.73"/>
    <n v="3269.12"/>
    <n v="31.96"/>
    <n v="54.49"/>
    <s v="Z-US$"/>
    <x v="34"/>
    <x v="23"/>
    <n v="1"/>
    <x v="386"/>
  </r>
  <r>
    <x v="12"/>
    <d v="2020-06-12T00:00:00"/>
    <d v="2020-06-22T00:00:00"/>
    <n v="46"/>
    <n v="1"/>
    <n v="670.71"/>
    <n v="1231.68"/>
    <n v="22.36"/>
    <n v="41.06"/>
    <s v="Z-US$"/>
    <x v="74"/>
    <x v="23"/>
    <n v="1"/>
    <x v="156"/>
  </r>
  <r>
    <x v="94"/>
    <d v="2020-06-12T00:00:00"/>
    <d v="2020-06-22T00:00:00"/>
    <n v="92"/>
    <n v="1"/>
    <n v="1917.73"/>
    <n v="3269.12"/>
    <n v="31.96"/>
    <n v="54.49"/>
    <s v="Z-US$"/>
    <x v="34"/>
    <x v="23"/>
    <n v="1"/>
    <x v="386"/>
  </r>
  <r>
    <x v="95"/>
    <d v="2020-06-12T00:00:00"/>
    <d v="2020-06-22T00:00:00"/>
    <n v="92"/>
    <n v="1"/>
    <n v="1341.42"/>
    <n v="2463.35"/>
    <n v="22.36"/>
    <n v="41.06"/>
    <s v="Z-US$"/>
    <x v="34"/>
    <x v="23"/>
    <n v="1"/>
    <x v="630"/>
  </r>
  <r>
    <x v="91"/>
    <d v="2020-06-12T00:00:00"/>
    <d v="2020-06-22T00:00:00"/>
    <n v="62"/>
    <n v="1"/>
    <n v="702.43"/>
    <n v="1294.3499999999999"/>
    <n v="17.559999999999999"/>
    <n v="32.36"/>
    <s v="Z-US$"/>
    <x v="6"/>
    <x v="23"/>
    <n v="1"/>
    <x v="242"/>
  </r>
  <r>
    <x v="9"/>
    <d v="2020-06-12T00:00:00"/>
    <d v="2020-07-31T00:00:00"/>
    <n v="74"/>
    <n v="1"/>
    <n v="1432.94"/>
    <n v="1964.54"/>
    <n v="29.85"/>
    <n v="40.93"/>
    <s v="Z-US$"/>
    <x v="44"/>
    <x v="23"/>
    <n v="1"/>
    <x v="240"/>
  </r>
  <r>
    <x v="23"/>
    <d v="2020-06-12T00:00:00"/>
    <d v="2020-06-12T00:00:00"/>
    <n v="766"/>
    <n v="1"/>
    <n v="428.47"/>
    <n v="1119.1300000000001"/>
    <n v="0.86"/>
    <n v="2.2400000000000002"/>
    <s v="Z-US$"/>
    <x v="3"/>
    <x v="23"/>
    <n v="1"/>
    <x v="582"/>
  </r>
  <r>
    <x v="213"/>
    <d v="2020-06-12T00:00:00"/>
    <d v="2020-06-12T00:00:00"/>
    <n v="4"/>
    <n v="150"/>
    <n v="149.63999999999999"/>
    <n v="422.07"/>
    <n v="74.819999999999993"/>
    <n v="211.04"/>
    <s v="Z-US$"/>
    <x v="189"/>
    <x v="23"/>
    <n v="1"/>
    <x v="27"/>
  </r>
  <r>
    <x v="2"/>
    <d v="2020-06-15T00:00:00"/>
    <d v="2020-06-15T00:00:00"/>
    <n v="54"/>
    <n v="40"/>
    <n v="1862.05"/>
    <n v="3402.14"/>
    <n v="53.19"/>
    <n v="97.2"/>
    <s v="Z-US$"/>
    <x v="320"/>
    <x v="24"/>
    <n v="1"/>
    <x v="800"/>
  </r>
  <r>
    <x v="10"/>
    <d v="2020-06-15T00:00:00"/>
    <d v="2020-06-15T00:00:00"/>
    <n v="5"/>
    <n v="1"/>
    <n v="69.83"/>
    <n v="92.09"/>
    <n v="23.28"/>
    <n v="30.7"/>
    <s v="Z-US$"/>
    <x v="30"/>
    <x v="24"/>
    <n v="1"/>
    <x v="114"/>
  </r>
  <r>
    <x v="7"/>
    <d v="2020-06-15T00:00:00"/>
    <d v="2020-06-15T00:00:00"/>
    <n v="154"/>
    <n v="1"/>
    <n v="86.97"/>
    <n v="223.83"/>
    <n v="0.87"/>
    <n v="2.2400000000000002"/>
    <s v="Z-US$"/>
    <x v="17"/>
    <x v="24"/>
    <n v="1"/>
    <x v="182"/>
  </r>
  <r>
    <x v="23"/>
    <d v="2020-06-15T00:00:00"/>
    <d v="2020-06-15T00:00:00"/>
    <n v="203"/>
    <n v="1"/>
    <n v="113.12"/>
    <n v="405.19"/>
    <n v="0.86"/>
    <n v="3.07"/>
    <s v="Z-US$"/>
    <x v="108"/>
    <x v="24"/>
    <n v="1"/>
    <x v="821"/>
  </r>
  <r>
    <x v="10"/>
    <d v="2020-06-15T00:00:00"/>
    <d v="2020-06-15T00:00:00"/>
    <n v="7"/>
    <n v="1"/>
    <n v="93.11"/>
    <n v="143.25"/>
    <n v="23.28"/>
    <n v="35.81"/>
    <s v="Z-US$"/>
    <x v="48"/>
    <x v="24"/>
    <n v="1"/>
    <x v="98"/>
  </r>
  <r>
    <x v="152"/>
    <d v="2020-06-15T00:00:00"/>
    <d v="2020-06-15T00:00:00"/>
    <n v="4"/>
    <n v="1"/>
    <n v="44.51"/>
    <n v="90.81"/>
    <n v="22.26"/>
    <n v="45.41"/>
    <s v="Z-US$"/>
    <x v="16"/>
    <x v="24"/>
    <n v="1"/>
    <x v="822"/>
  </r>
  <r>
    <x v="47"/>
    <d v="2020-06-15T00:00:00"/>
    <d v="2020-06-15T00:00:00"/>
    <n v="28"/>
    <n v="3"/>
    <n v="57.4"/>
    <n v="93.24"/>
    <n v="3.19"/>
    <n v="5.18"/>
    <s v="Z-US$"/>
    <x v="321"/>
    <x v="24"/>
    <n v="1"/>
    <x v="794"/>
  </r>
  <r>
    <x v="2"/>
    <d v="2020-06-15T00:00:00"/>
    <d v="2020-06-15T00:00:00"/>
    <n v="129"/>
    <n v="2"/>
    <n v="223.44"/>
    <n v="451.23"/>
    <n v="2.65"/>
    <n v="5.37"/>
    <s v="Z-US$"/>
    <x v="274"/>
    <x v="24"/>
    <n v="1"/>
    <x v="823"/>
  </r>
  <r>
    <x v="46"/>
    <d v="2020-06-15T00:00:00"/>
    <d v="2020-06-15T00:00:00"/>
    <n v="2"/>
    <n v="1"/>
    <n v="15.99"/>
    <n v="30.7"/>
    <n v="15.99"/>
    <n v="30.7"/>
    <s v="Z-US$"/>
    <x v="10"/>
    <x v="24"/>
    <n v="1"/>
    <x v="94"/>
  </r>
  <r>
    <x v="10"/>
    <d v="2020-06-15T00:00:00"/>
    <d v="2020-06-15T00:00:00"/>
    <n v="5"/>
    <n v="1"/>
    <n v="69.83"/>
    <n v="107.44"/>
    <n v="23.28"/>
    <n v="35.81"/>
    <s v="Z-US$"/>
    <x v="30"/>
    <x v="24"/>
    <n v="1"/>
    <x v="59"/>
  </r>
  <r>
    <x v="16"/>
    <d v="2020-06-15T00:00:00"/>
    <d v="2020-06-15T00:00:00"/>
    <n v="132"/>
    <n v="1"/>
    <n v="73.7"/>
    <n v="197.99"/>
    <n v="0.86"/>
    <n v="2.2999999999999998"/>
    <s v="Z-US$"/>
    <x v="322"/>
    <x v="24"/>
    <n v="1"/>
    <x v="824"/>
  </r>
  <r>
    <x v="26"/>
    <d v="2020-06-15T00:00:00"/>
    <d v="2020-06-15T00:00:00"/>
    <n v="4"/>
    <n v="1"/>
    <n v="52.26"/>
    <n v="0"/>
    <n v="26.12"/>
    <n v="0"/>
    <s v="Z-US$"/>
    <x v="16"/>
    <x v="24"/>
    <n v="1"/>
    <x v="86"/>
  </r>
  <r>
    <x v="16"/>
    <d v="2020-06-15T00:00:00"/>
    <d v="2020-06-15T00:00:00"/>
    <n v="132"/>
    <n v="1"/>
    <n v="73.7"/>
    <n v="197.99"/>
    <n v="0.86"/>
    <n v="2.2999999999999998"/>
    <s v="Z-US$"/>
    <x v="322"/>
    <x v="24"/>
    <n v="1"/>
    <x v="824"/>
  </r>
  <r>
    <x v="26"/>
    <d v="2020-06-15T00:00:00"/>
    <d v="2020-06-15T00:00:00"/>
    <n v="4"/>
    <n v="1"/>
    <n v="52.26"/>
    <n v="0"/>
    <n v="26.12"/>
    <n v="0"/>
    <s v="Z-US$"/>
    <x v="16"/>
    <x v="24"/>
    <n v="1"/>
    <x v="86"/>
  </r>
  <r>
    <x v="10"/>
    <d v="2020-06-15T00:00:00"/>
    <d v="2020-06-15T00:00:00"/>
    <n v="295"/>
    <n v="1"/>
    <n v="4469.34"/>
    <n v="5402.5"/>
    <n v="23.28"/>
    <n v="28.14"/>
    <s v="Z-US$"/>
    <x v="70"/>
    <x v="24"/>
    <n v="1"/>
    <x v="580"/>
  </r>
  <r>
    <x v="29"/>
    <d v="2020-06-15T00:00:00"/>
    <d v="2020-06-15T00:00:00"/>
    <n v="37"/>
    <n v="1"/>
    <n v="1440.26"/>
    <n v="2087.33"/>
    <n v="60.01"/>
    <n v="86.97"/>
    <s v="Z-US$"/>
    <x v="54"/>
    <x v="24"/>
    <n v="1"/>
    <x v="226"/>
  </r>
  <r>
    <x v="36"/>
    <d v="2020-06-15T00:00:00"/>
    <d v="2020-06-16T00:00:00"/>
    <n v="112"/>
    <n v="1"/>
    <n v="71.89"/>
    <n v="168.06"/>
    <n v="0.99"/>
    <n v="2.2999999999999998"/>
    <s v="Z-US$"/>
    <x v="64"/>
    <x v="24"/>
    <n v="1"/>
    <x v="795"/>
  </r>
  <r>
    <x v="26"/>
    <d v="2020-06-15T00:00:00"/>
    <d v="2020-06-16T00:00:00"/>
    <n v="4"/>
    <n v="1"/>
    <n v="52.26"/>
    <n v="0"/>
    <n v="26.12"/>
    <n v="0"/>
    <s v="Z-US$"/>
    <x v="16"/>
    <x v="24"/>
    <n v="1"/>
    <x v="86"/>
  </r>
  <r>
    <x v="65"/>
    <d v="2020-06-15T00:00:00"/>
    <d v="2020-06-15T00:00:00"/>
    <n v="5"/>
    <n v="40"/>
    <n v="155.46"/>
    <n v="383.7"/>
    <n v="51.81"/>
    <n v="127.9"/>
    <s v="Z-US$"/>
    <x v="28"/>
    <x v="24"/>
    <n v="1"/>
    <x v="200"/>
  </r>
  <r>
    <x v="87"/>
    <d v="2020-06-16T00:00:00"/>
    <d v="2020-06-24T00:00:00"/>
    <n v="13"/>
    <n v="150"/>
    <n v="966.92"/>
    <n v="2302.1999999999998"/>
    <n v="120.87"/>
    <n v="287.77999999999997"/>
    <s v="Z-US$"/>
    <x v="323"/>
    <x v="24"/>
    <n v="1"/>
    <x v="505"/>
  </r>
  <r>
    <x v="221"/>
    <d v="2020-06-16T00:00:00"/>
    <d v="2020-06-29T00:00:00"/>
    <n v="613"/>
    <n v="1"/>
    <n v="162.69"/>
    <n v="1043.6600000000001"/>
    <n v="0.4"/>
    <n v="2.61"/>
    <s v="Z-US$"/>
    <x v="98"/>
    <x v="24"/>
    <n v="1"/>
    <x v="825"/>
  </r>
  <r>
    <x v="10"/>
    <d v="2020-06-16T00:00:00"/>
    <d v="2020-06-29T00:00:00"/>
    <n v="8"/>
    <n v="1"/>
    <n v="116.39"/>
    <n v="166.27"/>
    <n v="23.28"/>
    <n v="33.25"/>
    <s v="Z-US$"/>
    <x v="100"/>
    <x v="24"/>
    <n v="1"/>
    <x v="826"/>
  </r>
  <r>
    <x v="7"/>
    <d v="2020-06-16T00:00:00"/>
    <d v="2020-06-16T00:00:00"/>
    <n v="613"/>
    <n v="1"/>
    <n v="347.89"/>
    <n v="895.3"/>
    <n v="0.87"/>
    <n v="2.2400000000000002"/>
    <s v="Z-US$"/>
    <x v="98"/>
    <x v="24"/>
    <n v="1"/>
    <x v="6"/>
  </r>
  <r>
    <x v="218"/>
    <d v="2020-06-16T00:00:00"/>
    <d v="2020-06-30T00:00:00"/>
    <n v="37"/>
    <n v="1"/>
    <n v="399.36"/>
    <n v="715.22"/>
    <n v="16.64"/>
    <n v="29.8"/>
    <s v="Z-US$"/>
    <x v="54"/>
    <x v="24"/>
    <n v="1"/>
    <x v="827"/>
  </r>
  <r>
    <x v="216"/>
    <d v="2020-06-16T00:00:00"/>
    <d v="2020-06-30T00:00:00"/>
    <n v="31"/>
    <n v="1"/>
    <n v="349.93"/>
    <n v="718.8"/>
    <n v="17.5"/>
    <n v="35.94"/>
    <s v="Z-US$"/>
    <x v="7"/>
    <x v="24"/>
    <n v="1"/>
    <x v="828"/>
  </r>
  <r>
    <x v="114"/>
    <d v="2020-06-16T00:00:00"/>
    <d v="2020-06-30T00:00:00"/>
    <n v="10"/>
    <n v="1"/>
    <n v="158.75"/>
    <n v="299.29000000000002"/>
    <n v="26.45"/>
    <n v="49.88"/>
    <s v="Z-US$"/>
    <x v="47"/>
    <x v="24"/>
    <n v="1"/>
    <x v="409"/>
  </r>
  <r>
    <x v="98"/>
    <d v="2020-06-17T00:00:00"/>
    <d v="2020-06-17T00:00:00"/>
    <n v="766"/>
    <n v="2"/>
    <n v="1356.76"/>
    <n v="2110.35"/>
    <n v="2.71"/>
    <n v="4.22"/>
    <s v="Z-US$"/>
    <x v="2"/>
    <x v="24"/>
    <n v="1"/>
    <x v="241"/>
  </r>
  <r>
    <x v="99"/>
    <d v="2020-06-17T00:00:00"/>
    <d v="2020-06-17T00:00:00"/>
    <n v="766"/>
    <n v="1"/>
    <n v="351.73"/>
    <n v="639.5"/>
    <n v="0.7"/>
    <n v="1.28"/>
    <s v="Z-US$"/>
    <x v="3"/>
    <x v="24"/>
    <n v="1"/>
    <x v="47"/>
  </r>
  <r>
    <x v="2"/>
    <d v="2020-06-17T00:00:00"/>
    <d v="2020-06-17T00:00:00"/>
    <n v="154"/>
    <n v="2"/>
    <n v="266.01"/>
    <n v="537.17999999999995"/>
    <n v="2.65"/>
    <n v="5.37"/>
    <s v="Z-US$"/>
    <x v="25"/>
    <x v="24"/>
    <n v="1"/>
    <x v="113"/>
  </r>
  <r>
    <x v="10"/>
    <d v="2020-06-17T00:00:00"/>
    <d v="2020-06-17T00:00:00"/>
    <n v="8"/>
    <n v="1"/>
    <n v="116.39"/>
    <n v="179.06"/>
    <n v="23.28"/>
    <n v="35.81"/>
    <s v="Z-US$"/>
    <x v="100"/>
    <x v="24"/>
    <n v="1"/>
    <x v="102"/>
  </r>
  <r>
    <x v="58"/>
    <d v="2020-06-17T00:00:00"/>
    <d v="2020-07-01T00:00:00"/>
    <n v="31"/>
    <n v="1"/>
    <n v="927.28"/>
    <n v="1547.59"/>
    <n v="46.36"/>
    <n v="77.38"/>
    <s v="Z-US$"/>
    <x v="7"/>
    <x v="24"/>
    <n v="1"/>
    <x v="234"/>
  </r>
  <r>
    <x v="14"/>
    <d v="2020-06-17T00:00:00"/>
    <d v="2020-07-01T00:00:00"/>
    <n v="31"/>
    <n v="1"/>
    <n v="494.21"/>
    <n v="959.25"/>
    <n v="24.71"/>
    <n v="47.96"/>
    <s v="Z-US$"/>
    <x v="7"/>
    <x v="24"/>
    <n v="1"/>
    <x v="12"/>
  </r>
  <r>
    <x v="11"/>
    <d v="2020-06-17T00:00:00"/>
    <d v="2020-06-18T00:00:00"/>
    <n v="62"/>
    <n v="1"/>
    <n v="583.22"/>
    <n v="972.04"/>
    <n v="14.58"/>
    <n v="24.3"/>
    <s v="Z-US$"/>
    <x v="6"/>
    <x v="24"/>
    <n v="1"/>
    <x v="9"/>
  </r>
  <r>
    <x v="168"/>
    <d v="2020-06-17T00:00:00"/>
    <d v="2020-06-18T00:00:00"/>
    <n v="766"/>
    <n v="1"/>
    <n v="351.73"/>
    <n v="639.5"/>
    <n v="0.7"/>
    <n v="1.28"/>
    <s v="Z-US$"/>
    <x v="3"/>
    <x v="24"/>
    <n v="1"/>
    <x v="47"/>
  </r>
  <r>
    <x v="45"/>
    <d v="2020-06-17T00:00:00"/>
    <d v="2020-07-09T00:00:00"/>
    <n v="766"/>
    <n v="1"/>
    <n v="434.86"/>
    <n v="1055.18"/>
    <n v="0.87"/>
    <n v="2.11"/>
    <s v="Z-US$"/>
    <x v="3"/>
    <x v="24"/>
    <n v="1"/>
    <x v="5"/>
  </r>
  <r>
    <x v="16"/>
    <d v="2020-06-17T00:00:00"/>
    <d v="2020-06-18T00:00:00"/>
    <n v="27"/>
    <n v="1"/>
    <n v="14.57"/>
    <n v="39.14"/>
    <n v="0.86"/>
    <n v="2.2999999999999998"/>
    <s v="Z-US$"/>
    <x v="128"/>
    <x v="24"/>
    <n v="1"/>
    <x v="259"/>
  </r>
  <r>
    <x v="19"/>
    <d v="2020-06-17T00:00:00"/>
    <d v="2020-06-18T00:00:00"/>
    <n v="37"/>
    <n v="2"/>
    <n v="53.45"/>
    <n v="67.53"/>
    <n v="2.23"/>
    <n v="2.81"/>
    <s v="Z-US$"/>
    <x v="44"/>
    <x v="24"/>
    <n v="1"/>
    <x v="628"/>
  </r>
  <r>
    <x v="26"/>
    <d v="2020-06-17T00:00:00"/>
    <d v="2020-06-18T00:00:00"/>
    <n v="2"/>
    <n v="1"/>
    <n v="26.13"/>
    <n v="0"/>
    <n v="26.12"/>
    <n v="0"/>
    <s v="Z-US$"/>
    <x v="10"/>
    <x v="24"/>
    <n v="1"/>
    <x v="86"/>
  </r>
  <r>
    <x v="23"/>
    <d v="2020-06-17T00:00:00"/>
    <d v="2020-06-18T00:00:00"/>
    <n v="183"/>
    <n v="1"/>
    <n v="101.98"/>
    <n v="365.28"/>
    <n v="0.86"/>
    <n v="3.07"/>
    <s v="Z-US$"/>
    <x v="324"/>
    <x v="24"/>
    <n v="1"/>
    <x v="829"/>
  </r>
  <r>
    <x v="16"/>
    <d v="2020-06-17T00:00:00"/>
    <d v="2020-06-18T00:00:00"/>
    <n v="148"/>
    <n v="1"/>
    <n v="82.27"/>
    <n v="221.01"/>
    <n v="0.86"/>
    <n v="2.2999999999999998"/>
    <s v="Z-US$"/>
    <x v="5"/>
    <x v="24"/>
    <n v="1"/>
    <x v="608"/>
  </r>
  <r>
    <x v="26"/>
    <d v="2020-06-17T00:00:00"/>
    <d v="2020-06-18T00:00:00"/>
    <n v="10"/>
    <n v="1"/>
    <n v="156.77000000000001"/>
    <n v="0"/>
    <n v="26.12"/>
    <n v="0"/>
    <s v="Z-US$"/>
    <x v="47"/>
    <x v="24"/>
    <n v="1"/>
    <x v="86"/>
  </r>
  <r>
    <x v="23"/>
    <d v="2020-06-17T00:00:00"/>
    <d v="2020-06-18T00:00:00"/>
    <n v="296"/>
    <n v="1"/>
    <n v="165.39"/>
    <n v="592.42999999999995"/>
    <n v="0.86"/>
    <n v="3.07"/>
    <s v="Z-US$"/>
    <x v="228"/>
    <x v="24"/>
    <n v="1"/>
    <x v="830"/>
  </r>
  <r>
    <x v="2"/>
    <d v="2020-06-18T00:00:00"/>
    <d v="2020-06-18T00:00:00"/>
    <n v="613"/>
    <n v="2"/>
    <n v="1064.03"/>
    <n v="1688.28"/>
    <n v="2.65"/>
    <n v="4.22"/>
    <s v="Z-US$"/>
    <x v="107"/>
    <x v="24"/>
    <n v="1"/>
    <x v="204"/>
  </r>
  <r>
    <x v="87"/>
    <d v="2020-06-18T00:00:00"/>
    <d v="2020-06-18T00:00:00"/>
    <n v="460"/>
    <n v="1"/>
    <n v="241.73"/>
    <n v="556.37"/>
    <n v="0.81"/>
    <n v="1.86"/>
    <s v="Z-US$"/>
    <x v="18"/>
    <x v="24"/>
    <n v="1"/>
    <x v="813"/>
  </r>
  <r>
    <x v="2"/>
    <d v="2020-06-18T00:00:00"/>
    <d v="2020-06-18T00:00:00"/>
    <n v="1532"/>
    <n v="1"/>
    <n v="1330.03"/>
    <n v="2404.52"/>
    <n v="1.32"/>
    <n v="2.41"/>
    <s v="Z-US$"/>
    <x v="2"/>
    <x v="24"/>
    <n v="1"/>
    <x v="298"/>
  </r>
  <r>
    <x v="45"/>
    <d v="2020-06-18T00:00:00"/>
    <d v="2020-06-18T00:00:00"/>
    <n v="1532"/>
    <n v="1"/>
    <n v="869.72"/>
    <n v="2046.4"/>
    <n v="0.87"/>
    <n v="2.0499999999999998"/>
    <s v="Z-US$"/>
    <x v="2"/>
    <x v="24"/>
    <n v="1"/>
    <x v="224"/>
  </r>
  <r>
    <x v="23"/>
    <d v="2020-06-18T00:00:00"/>
    <d v="2020-06-19T00:00:00"/>
    <n v="175"/>
    <n v="1"/>
    <n v="97.69"/>
    <n v="349.93"/>
    <n v="0.86"/>
    <n v="3.07"/>
    <s v="Z-US$"/>
    <x v="325"/>
    <x v="24"/>
    <n v="1"/>
    <x v="831"/>
  </r>
  <r>
    <x v="26"/>
    <d v="2020-06-18T00:00:00"/>
    <d v="2020-06-19T00:00:00"/>
    <n v="5"/>
    <n v="1"/>
    <n v="78.39"/>
    <n v="0"/>
    <n v="26.12"/>
    <n v="0"/>
    <s v="Z-US$"/>
    <x v="30"/>
    <x v="24"/>
    <n v="1"/>
    <x v="86"/>
  </r>
  <r>
    <x v="83"/>
    <d v="2020-06-19T00:00:00"/>
    <d v="2020-06-22T00:00:00"/>
    <n v="1532"/>
    <n v="1"/>
    <n v="856.93"/>
    <n v="1918.5"/>
    <n v="0.86"/>
    <n v="1.92"/>
    <s v="Z-US$"/>
    <x v="2"/>
    <x v="24"/>
    <n v="1"/>
    <x v="63"/>
  </r>
  <r>
    <x v="154"/>
    <d v="2020-06-19T00:00:00"/>
    <d v="2020-06-22T00:00:00"/>
    <n v="1532"/>
    <n v="1"/>
    <n v="856.93"/>
    <n v="2813.8"/>
    <n v="0.86"/>
    <n v="2.81"/>
    <s v="Z-US$"/>
    <x v="2"/>
    <x v="24"/>
    <n v="1"/>
    <x v="541"/>
  </r>
  <r>
    <x v="8"/>
    <d v="2020-06-19T00:00:00"/>
    <d v="2020-06-22T00:00:00"/>
    <n v="6128"/>
    <n v="1"/>
    <n v="3427.72"/>
    <n v="7162.4"/>
    <n v="0.86"/>
    <n v="1.79"/>
    <s v="Z-US$"/>
    <x v="27"/>
    <x v="24"/>
    <n v="1"/>
    <x v="87"/>
  </r>
  <r>
    <x v="45"/>
    <d v="2020-06-19T00:00:00"/>
    <d v="2020-07-09T00:00:00"/>
    <n v="3064"/>
    <n v="1"/>
    <n v="1739.44"/>
    <n v="4220.7"/>
    <n v="0.87"/>
    <n v="2.11"/>
    <s v="Z-US$"/>
    <x v="0"/>
    <x v="24"/>
    <n v="1"/>
    <x v="2"/>
  </r>
  <r>
    <x v="16"/>
    <d v="2020-06-19T00:00:00"/>
    <d v="2020-06-22T00:00:00"/>
    <n v="3064"/>
    <n v="1"/>
    <n v="1713.86"/>
    <n v="3581.2"/>
    <n v="0.86"/>
    <n v="1.79"/>
    <s v="Z-US$"/>
    <x v="0"/>
    <x v="24"/>
    <n v="1"/>
    <x v="40"/>
  </r>
  <r>
    <x v="23"/>
    <d v="2020-06-19T00:00:00"/>
    <d v="2020-06-22T00:00:00"/>
    <n v="94"/>
    <n v="1"/>
    <n v="52.27"/>
    <n v="187.25"/>
    <n v="0.86"/>
    <n v="3.07"/>
    <s v="Z-US$"/>
    <x v="201"/>
    <x v="24"/>
    <n v="1"/>
    <x v="832"/>
  </r>
  <r>
    <x v="26"/>
    <d v="2020-06-19T00:00:00"/>
    <d v="2020-06-22T00:00:00"/>
    <n v="5"/>
    <n v="1"/>
    <n v="78.39"/>
    <n v="0"/>
    <n v="26.12"/>
    <n v="0"/>
    <s v="Z-US$"/>
    <x v="30"/>
    <x v="24"/>
    <n v="1"/>
    <x v="86"/>
  </r>
  <r>
    <x v="83"/>
    <d v="2020-06-22T00:00:00"/>
    <d v="2020-06-22T00:00:00"/>
    <n v="2"/>
    <n v="100"/>
    <n v="85.69"/>
    <n v="191.85"/>
    <n v="85.69"/>
    <n v="191.85"/>
    <s v="Z-US$"/>
    <x v="28"/>
    <x v="25"/>
    <n v="1"/>
    <x v="50"/>
  </r>
  <r>
    <x v="168"/>
    <d v="2020-06-22T00:00:00"/>
    <d v="2020-06-22T00:00:00"/>
    <n v="613"/>
    <n v="1"/>
    <n v="281.38"/>
    <n v="486.02"/>
    <n v="0.7"/>
    <n v="1.22"/>
    <s v="Z-US$"/>
    <x v="98"/>
    <x v="25"/>
    <n v="1"/>
    <x v="165"/>
  </r>
  <r>
    <x v="2"/>
    <d v="2020-06-22T00:00:00"/>
    <d v="2020-06-22T00:00:00"/>
    <n v="3064"/>
    <n v="1"/>
    <n v="2660.06"/>
    <n v="4809.04"/>
    <n v="1.32"/>
    <n v="2.41"/>
    <s v="Z-US$"/>
    <x v="0"/>
    <x v="25"/>
    <n v="1"/>
    <x v="833"/>
  </r>
  <r>
    <x v="16"/>
    <d v="2020-06-22T00:00:00"/>
    <d v="2020-06-23T00:00:00"/>
    <n v="94"/>
    <n v="1"/>
    <n v="52.27"/>
    <n v="140.43"/>
    <n v="0.86"/>
    <n v="2.2999999999999998"/>
    <s v="Z-US$"/>
    <x v="201"/>
    <x v="25"/>
    <n v="1"/>
    <x v="492"/>
  </r>
  <r>
    <x v="26"/>
    <d v="2020-06-22T00:00:00"/>
    <d v="2020-06-23T00:00:00"/>
    <n v="2"/>
    <n v="1"/>
    <n v="26.13"/>
    <n v="0"/>
    <n v="26.12"/>
    <n v="0"/>
    <s v="Z-US$"/>
    <x v="10"/>
    <x v="25"/>
    <n v="1"/>
    <x v="86"/>
  </r>
  <r>
    <x v="191"/>
    <d v="2020-06-22T00:00:00"/>
    <d v="2020-06-22T00:00:00"/>
    <n v="31"/>
    <n v="5"/>
    <n v="19.440000000000001"/>
    <n v="987.39"/>
    <n v="0.97"/>
    <n v="49.37"/>
    <s v="Z-US$"/>
    <x v="318"/>
    <x v="25"/>
    <n v="1"/>
    <x v="136"/>
  </r>
  <r>
    <x v="158"/>
    <d v="2020-06-22T00:00:00"/>
    <d v="2020-06-23T00:00:00"/>
    <n v="4"/>
    <n v="100"/>
    <n v="171.39"/>
    <n v="383.7"/>
    <n v="85.69"/>
    <n v="191.85"/>
    <s v="Z-US$"/>
    <x v="106"/>
    <x v="25"/>
    <n v="1"/>
    <x v="200"/>
  </r>
  <r>
    <x v="16"/>
    <d v="2020-06-22T00:00:00"/>
    <d v="2020-06-22T00:00:00"/>
    <n v="27"/>
    <n v="1"/>
    <n v="14.57"/>
    <n v="39.14"/>
    <n v="0.86"/>
    <n v="2.2999999999999998"/>
    <s v="Z-US$"/>
    <x v="128"/>
    <x v="25"/>
    <n v="1"/>
    <x v="259"/>
  </r>
  <r>
    <x v="127"/>
    <d v="2020-06-22T00:00:00"/>
    <d v="2020-06-22T00:00:00"/>
    <n v="37"/>
    <n v="1"/>
    <n v="27.93"/>
    <n v="55.25"/>
    <n v="1.1599999999999999"/>
    <n v="2.2999999999999998"/>
    <s v="Z-US$"/>
    <x v="54"/>
    <x v="25"/>
    <n v="1"/>
    <x v="450"/>
  </r>
  <r>
    <x v="26"/>
    <d v="2020-06-22T00:00:00"/>
    <d v="2020-06-22T00:00:00"/>
    <n v="2"/>
    <n v="1"/>
    <n v="26.13"/>
    <n v="0"/>
    <n v="26.12"/>
    <n v="0"/>
    <s v="Z-US$"/>
    <x v="10"/>
    <x v="25"/>
    <n v="1"/>
    <x v="86"/>
  </r>
  <r>
    <x v="10"/>
    <d v="2020-06-22T00:00:00"/>
    <d v="2020-06-22T00:00:00"/>
    <n v="37"/>
    <n v="1"/>
    <n v="558.66999999999996"/>
    <n v="736.7"/>
    <n v="23.28"/>
    <n v="30.7"/>
    <s v="Z-US$"/>
    <x v="54"/>
    <x v="25"/>
    <n v="1"/>
    <x v="143"/>
  </r>
  <r>
    <x v="90"/>
    <d v="2020-06-22T00:00:00"/>
    <d v="2020-06-23T00:00:00"/>
    <n v="311"/>
    <n v="1"/>
    <n v="142.80000000000001"/>
    <n v="246.66"/>
    <n v="0.7"/>
    <n v="1.22"/>
    <s v="Z-US$"/>
    <x v="326"/>
    <x v="25"/>
    <n v="1"/>
    <x v="834"/>
  </r>
  <r>
    <x v="47"/>
    <d v="2020-06-23T00:00:00"/>
    <d v="2020-06-23T00:00:00"/>
    <n v="53"/>
    <n v="60"/>
    <n v="2168.7399999999998"/>
    <n v="3261.45"/>
    <n v="63.78"/>
    <n v="95.93"/>
    <s v="Z-US$"/>
    <x v="327"/>
    <x v="25"/>
    <n v="1"/>
    <x v="434"/>
  </r>
  <r>
    <x v="2"/>
    <d v="2020-06-23T00:00:00"/>
    <d v="2020-06-23T00:00:00"/>
    <n v="46"/>
    <n v="40"/>
    <n v="1596.04"/>
    <n v="2916.12"/>
    <n v="53.19"/>
    <n v="97.2"/>
    <s v="Z-US$"/>
    <x v="8"/>
    <x v="25"/>
    <n v="1"/>
    <x v="14"/>
  </r>
  <r>
    <x v="10"/>
    <d v="2020-06-23T00:00:00"/>
    <d v="2020-06-23T00:00:00"/>
    <n v="230"/>
    <n v="1"/>
    <n v="3384.23"/>
    <n v="4604.3999999999996"/>
    <n v="22.56"/>
    <n v="30.7"/>
    <s v="Z-US$"/>
    <x v="93"/>
    <x v="25"/>
    <n v="1"/>
    <x v="359"/>
  </r>
  <r>
    <x v="52"/>
    <d v="2020-06-23T00:00:00"/>
    <d v="2020-07-07T00:00:00"/>
    <n v="77"/>
    <n v="1"/>
    <n v="1357.66"/>
    <n v="2468.4699999999998"/>
    <n v="27.15"/>
    <n v="49.37"/>
    <s v="Z-US$"/>
    <x v="81"/>
    <x v="25"/>
    <n v="1"/>
    <x v="835"/>
  </r>
  <r>
    <x v="35"/>
    <d v="2020-06-23T00:00:00"/>
    <d v="2020-07-07T00:00:00"/>
    <n v="46"/>
    <n v="1"/>
    <n v="1102.75"/>
    <n v="1918.5"/>
    <n v="36.76"/>
    <n v="63.95"/>
    <s v="Z-US$"/>
    <x v="74"/>
    <x v="25"/>
    <n v="1"/>
    <x v="63"/>
  </r>
  <r>
    <x v="16"/>
    <d v="2020-06-23T00:00:00"/>
    <d v="2020-06-24T00:00:00"/>
    <n v="73"/>
    <n v="1"/>
    <n v="40.28"/>
    <n v="108.2"/>
    <n v="0.86"/>
    <n v="2.2999999999999998"/>
    <s v="Z-US$"/>
    <x v="302"/>
    <x v="25"/>
    <n v="1"/>
    <x v="761"/>
  </r>
  <r>
    <x v="36"/>
    <d v="2020-06-23T00:00:00"/>
    <d v="2020-06-24T00:00:00"/>
    <n v="30"/>
    <n v="1"/>
    <n v="18.71"/>
    <n v="43.74"/>
    <n v="0.99"/>
    <n v="2.2999999999999998"/>
    <s v="Z-US$"/>
    <x v="114"/>
    <x v="25"/>
    <n v="1"/>
    <x v="836"/>
  </r>
  <r>
    <x v="26"/>
    <d v="2020-06-23T00:00:00"/>
    <d v="2020-06-24T00:00:00"/>
    <n v="2"/>
    <n v="1"/>
    <n v="26.13"/>
    <n v="0"/>
    <n v="26.12"/>
    <n v="0"/>
    <s v="Z-US$"/>
    <x v="10"/>
    <x v="25"/>
    <n v="1"/>
    <x v="86"/>
  </r>
  <r>
    <x v="203"/>
    <d v="2020-06-23T00:00:00"/>
    <d v="2020-06-24T00:00:00"/>
    <n v="4"/>
    <n v="100"/>
    <n v="1.41"/>
    <n v="219.99"/>
    <n v="0.7"/>
    <n v="109.99"/>
    <s v="Z-US$"/>
    <x v="106"/>
    <x v="25"/>
    <n v="1"/>
    <x v="754"/>
  </r>
  <r>
    <x v="16"/>
    <d v="2020-06-23T00:00:00"/>
    <d v="2020-06-23T00:00:00"/>
    <n v="766"/>
    <n v="1"/>
    <n v="428.47"/>
    <n v="959.25"/>
    <n v="0.86"/>
    <n v="1.92"/>
    <s v="Z-US$"/>
    <x v="3"/>
    <x v="25"/>
    <n v="1"/>
    <x v="12"/>
  </r>
  <r>
    <x v="90"/>
    <d v="2020-06-23T00:00:00"/>
    <d v="2020-06-24T00:00:00"/>
    <n v="368"/>
    <n v="1"/>
    <n v="168.83"/>
    <n v="291.61"/>
    <n v="0.7"/>
    <n v="1.22"/>
    <s v="Z-US$"/>
    <x v="26"/>
    <x v="25"/>
    <n v="1"/>
    <x v="325"/>
  </r>
  <r>
    <x v="36"/>
    <d v="2020-06-23T00:00:00"/>
    <d v="2020-06-24T00:00:00"/>
    <n v="252"/>
    <n v="1"/>
    <n v="161.51"/>
    <n v="377.56"/>
    <n v="0.99"/>
    <n v="2.2999999999999998"/>
    <s v="Z-US$"/>
    <x v="215"/>
    <x v="25"/>
    <n v="1"/>
    <x v="837"/>
  </r>
  <r>
    <x v="26"/>
    <d v="2020-06-23T00:00:00"/>
    <d v="2020-06-24T00:00:00"/>
    <n v="7"/>
    <n v="1"/>
    <n v="104.52"/>
    <n v="0"/>
    <n v="26.12"/>
    <n v="0"/>
    <s v="Z-US$"/>
    <x v="48"/>
    <x v="25"/>
    <n v="1"/>
    <x v="86"/>
  </r>
  <r>
    <x v="16"/>
    <d v="2020-06-23T00:00:00"/>
    <d v="2020-06-24T00:00:00"/>
    <n v="91"/>
    <n v="1"/>
    <n v="50.56"/>
    <n v="135.83000000000001"/>
    <n v="0.86"/>
    <n v="2.2999999999999998"/>
    <s v="Z-US$"/>
    <x v="46"/>
    <x v="25"/>
    <n v="1"/>
    <x v="70"/>
  </r>
  <r>
    <x v="16"/>
    <d v="2020-06-23T00:00:00"/>
    <d v="2020-06-24T00:00:00"/>
    <n v="46"/>
    <n v="1"/>
    <n v="25.71"/>
    <n v="69.069999999999993"/>
    <n v="0.86"/>
    <n v="2.2999999999999998"/>
    <s v="Z-US$"/>
    <x v="74"/>
    <x v="25"/>
    <n v="1"/>
    <x v="24"/>
  </r>
  <r>
    <x v="190"/>
    <d v="2020-06-23T00:00:00"/>
    <d v="2020-06-23T00:00:00"/>
    <n v="77"/>
    <n v="1"/>
    <n v="856.93"/>
    <n v="1598.75"/>
    <n v="17.14"/>
    <n v="31.98"/>
    <s v="Z-US$"/>
    <x v="81"/>
    <x v="25"/>
    <n v="1"/>
    <x v="838"/>
  </r>
  <r>
    <x v="23"/>
    <d v="2020-06-24T00:00:00"/>
    <d v="2020-06-24T00:00:00"/>
    <n v="1532"/>
    <n v="1"/>
    <n v="856.93"/>
    <n v="2046.4"/>
    <n v="0.86"/>
    <n v="2.0499999999999998"/>
    <s v="Z-US$"/>
    <x v="2"/>
    <x v="25"/>
    <n v="1"/>
    <x v="224"/>
  </r>
  <r>
    <x v="8"/>
    <d v="2020-06-24T00:00:00"/>
    <d v="2020-06-24T00:00:00"/>
    <n v="3064"/>
    <n v="1"/>
    <n v="1713.86"/>
    <n v="3581.2"/>
    <n v="0.86"/>
    <n v="1.79"/>
    <s v="Z-US$"/>
    <x v="0"/>
    <x v="25"/>
    <n v="1"/>
    <x v="40"/>
  </r>
  <r>
    <x v="8"/>
    <d v="2020-06-24T00:00:00"/>
    <d v="2020-06-26T00:00:00"/>
    <n v="307"/>
    <n v="1"/>
    <n v="171.39"/>
    <n v="358.12"/>
    <n v="0.86"/>
    <n v="1.79"/>
    <s v="Z-US$"/>
    <x v="11"/>
    <x v="25"/>
    <n v="1"/>
    <x v="23"/>
  </r>
  <r>
    <x v="2"/>
    <d v="2020-06-24T00:00:00"/>
    <d v="2020-06-24T00:00:00"/>
    <n v="51"/>
    <n v="2"/>
    <n v="87.78"/>
    <n v="177.27"/>
    <n v="2.65"/>
    <n v="5.37"/>
    <s v="Z-US$"/>
    <x v="85"/>
    <x v="25"/>
    <n v="1"/>
    <x v="235"/>
  </r>
  <r>
    <x v="71"/>
    <d v="2020-06-24T00:00:00"/>
    <d v="2020-06-24T00:00:00"/>
    <n v="50"/>
    <n v="2"/>
    <n v="87.07"/>
    <n v="204.64"/>
    <n v="2.71"/>
    <n v="6.4"/>
    <s v="Z-US$"/>
    <x v="69"/>
    <x v="25"/>
    <n v="1"/>
    <x v="236"/>
  </r>
  <r>
    <x v="26"/>
    <d v="2020-06-24T00:00:00"/>
    <d v="2020-06-24T00:00:00"/>
    <n v="4"/>
    <n v="1"/>
    <n v="52.26"/>
    <n v="0"/>
    <n v="26.12"/>
    <n v="0"/>
    <s v="Z-US$"/>
    <x v="16"/>
    <x v="25"/>
    <n v="1"/>
    <x v="86"/>
  </r>
  <r>
    <x v="36"/>
    <d v="2020-06-24T00:00:00"/>
    <d v="2020-06-25T00:00:00"/>
    <n v="33"/>
    <n v="1"/>
    <n v="20.68"/>
    <n v="48.35"/>
    <n v="0.99"/>
    <n v="2.2999999999999998"/>
    <s v="Z-US$"/>
    <x v="168"/>
    <x v="25"/>
    <n v="1"/>
    <x v="397"/>
  </r>
  <r>
    <x v="26"/>
    <d v="2020-06-24T00:00:00"/>
    <d v="2020-06-25T00:00:00"/>
    <n v="2"/>
    <n v="1"/>
    <n v="26.13"/>
    <n v="0"/>
    <n v="26.12"/>
    <n v="0"/>
    <s v="Z-US$"/>
    <x v="10"/>
    <x v="25"/>
    <n v="1"/>
    <x v="86"/>
  </r>
  <r>
    <x v="36"/>
    <d v="2020-06-24T00:00:00"/>
    <d v="2020-06-25T00:00:00"/>
    <n v="80"/>
    <n v="1"/>
    <n v="51.21"/>
    <n v="119.71"/>
    <n v="0.99"/>
    <n v="2.2999999999999998"/>
    <s v="Z-US$"/>
    <x v="96"/>
    <x v="25"/>
    <n v="1"/>
    <x v="398"/>
  </r>
  <r>
    <x v="26"/>
    <d v="2020-06-24T00:00:00"/>
    <d v="2020-06-25T00:00:00"/>
    <n v="2"/>
    <n v="1"/>
    <n v="26.13"/>
    <n v="0"/>
    <n v="26.12"/>
    <n v="0"/>
    <s v="Z-US$"/>
    <x v="10"/>
    <x v="25"/>
    <n v="1"/>
    <x v="86"/>
  </r>
  <r>
    <x v="16"/>
    <d v="2020-06-24T00:00:00"/>
    <d v="2020-06-25T00:00:00"/>
    <n v="69"/>
    <n v="1"/>
    <n v="38.56"/>
    <n v="103.6"/>
    <n v="0.86"/>
    <n v="2.2999999999999998"/>
    <s v="Z-US$"/>
    <x v="75"/>
    <x v="25"/>
    <n v="1"/>
    <x v="245"/>
  </r>
  <r>
    <x v="36"/>
    <d v="2020-06-24T00:00:00"/>
    <d v="2020-06-25T00:00:00"/>
    <n v="30"/>
    <n v="1"/>
    <n v="18.71"/>
    <n v="43.74"/>
    <n v="0.99"/>
    <n v="2.2999999999999998"/>
    <s v="Z-US$"/>
    <x v="114"/>
    <x v="25"/>
    <n v="1"/>
    <x v="836"/>
  </r>
  <r>
    <x v="26"/>
    <d v="2020-06-24T00:00:00"/>
    <d v="2020-06-25T00:00:00"/>
    <n v="2"/>
    <n v="1"/>
    <n v="26.13"/>
    <n v="0"/>
    <n v="26.12"/>
    <n v="0"/>
    <s v="Z-US$"/>
    <x v="10"/>
    <x v="25"/>
    <n v="1"/>
    <x v="86"/>
  </r>
  <r>
    <x v="222"/>
    <d v="2020-06-24T00:00:00"/>
    <d v="2020-06-24T00:00:00"/>
    <n v="2528"/>
    <n v="1"/>
    <n v="1857.11"/>
    <n v="2321.39"/>
    <n v="1.1299999999999999"/>
    <n v="1.41"/>
    <s v="Z-US$"/>
    <x v="328"/>
    <x v="25"/>
    <n v="1"/>
    <x v="723"/>
  </r>
  <r>
    <x v="62"/>
    <d v="2020-06-24T00:00:00"/>
    <d v="2020-07-08T00:00:00"/>
    <n v="31"/>
    <n v="1"/>
    <n v="255.03"/>
    <n v="470.67"/>
    <n v="12.75"/>
    <n v="23.53"/>
    <s v="Z-US$"/>
    <x v="7"/>
    <x v="25"/>
    <n v="1"/>
    <x v="428"/>
  </r>
  <r>
    <x v="63"/>
    <d v="2020-06-24T00:00:00"/>
    <d v="2020-07-08T00:00:00"/>
    <n v="31"/>
    <n v="1"/>
    <n v="351.21"/>
    <n v="647.16999999999996"/>
    <n v="17.559999999999999"/>
    <n v="32.36"/>
    <s v="Z-US$"/>
    <x v="7"/>
    <x v="25"/>
    <n v="1"/>
    <x v="148"/>
  </r>
  <r>
    <x v="223"/>
    <d v="2020-06-24T00:00:00"/>
    <d v="2020-07-08T00:00:00"/>
    <n v="16"/>
    <n v="1"/>
    <n v="0"/>
    <n v="333.82"/>
    <n v="0"/>
    <n v="33.380000000000003"/>
    <s v="Z-US$"/>
    <x v="32"/>
    <x v="25"/>
    <n v="1"/>
    <x v="352"/>
  </r>
  <r>
    <x v="224"/>
    <d v="2020-06-24T00:00:00"/>
    <d v="2020-07-08T00:00:00"/>
    <n v="16"/>
    <n v="1"/>
    <n v="0"/>
    <n v="374.75"/>
    <n v="0"/>
    <n v="37.479999999999997"/>
    <s v="Z-US$"/>
    <x v="32"/>
    <x v="25"/>
    <n v="1"/>
    <x v="578"/>
  </r>
  <r>
    <x v="225"/>
    <d v="2020-06-24T00:00:00"/>
    <d v="2020-07-08T00:00:00"/>
    <n v="16"/>
    <n v="1"/>
    <n v="0"/>
    <n v="422.07"/>
    <n v="0"/>
    <n v="42.21"/>
    <s v="Z-US$"/>
    <x v="32"/>
    <x v="25"/>
    <n v="1"/>
    <x v="27"/>
  </r>
  <r>
    <x v="56"/>
    <d v="2020-06-24T00:00:00"/>
    <d v="2020-07-08T00:00:00"/>
    <n v="62"/>
    <n v="1"/>
    <n v="1854.55"/>
    <n v="3095.18"/>
    <n v="46.36"/>
    <n v="77.38"/>
    <s v="Z-US$"/>
    <x v="6"/>
    <x v="25"/>
    <n v="1"/>
    <x v="839"/>
  </r>
  <r>
    <x v="32"/>
    <d v="2020-06-24T00:00:00"/>
    <d v="2020-07-08T00:00:00"/>
    <n v="138"/>
    <n v="1"/>
    <n v="2443.79"/>
    <n v="4224.54"/>
    <n v="27.15"/>
    <n v="46.94"/>
    <s v="Z-US$"/>
    <x v="86"/>
    <x v="25"/>
    <n v="1"/>
    <x v="157"/>
  </r>
  <r>
    <x v="12"/>
    <d v="2020-06-24T00:00:00"/>
    <d v="2020-07-08T00:00:00"/>
    <n v="46"/>
    <n v="1"/>
    <n v="670.71"/>
    <n v="1231.68"/>
    <n v="22.36"/>
    <n v="41.06"/>
    <s v="Z-US$"/>
    <x v="74"/>
    <x v="25"/>
    <n v="1"/>
    <x v="156"/>
  </r>
  <r>
    <x v="65"/>
    <d v="2020-06-24T00:00:00"/>
    <d v="2020-06-25T00:00:00"/>
    <n v="613"/>
    <n v="2"/>
    <n v="1036.4000000000001"/>
    <n v="2824.03"/>
    <n v="2.58"/>
    <n v="7.06"/>
    <s v="Z-US$"/>
    <x v="107"/>
    <x v="25"/>
    <n v="1"/>
    <x v="532"/>
  </r>
  <r>
    <x v="16"/>
    <d v="2020-06-24T00:00:00"/>
    <d v="2020-06-25T00:00:00"/>
    <n v="37"/>
    <n v="1"/>
    <n v="20.57"/>
    <n v="55.25"/>
    <n v="0.86"/>
    <n v="2.2999999999999998"/>
    <s v="Z-US$"/>
    <x v="54"/>
    <x v="25"/>
    <n v="1"/>
    <x v="450"/>
  </r>
  <r>
    <x v="26"/>
    <d v="2020-06-24T00:00:00"/>
    <d v="2020-06-25T00:00:00"/>
    <n v="2"/>
    <n v="1"/>
    <n v="26.13"/>
    <n v="0"/>
    <n v="26.12"/>
    <n v="0"/>
    <s v="Z-US$"/>
    <x v="10"/>
    <x v="25"/>
    <n v="1"/>
    <x v="86"/>
  </r>
  <r>
    <x v="7"/>
    <d v="2020-06-24T00:00:00"/>
    <d v="2020-06-24T00:00:00"/>
    <n v="307"/>
    <n v="1"/>
    <n v="173.94"/>
    <n v="422.07"/>
    <n v="0.87"/>
    <n v="2.11"/>
    <s v="Z-US$"/>
    <x v="11"/>
    <x v="25"/>
    <n v="1"/>
    <x v="27"/>
  </r>
  <r>
    <x v="16"/>
    <d v="2020-06-24T00:00:00"/>
    <d v="2020-06-25T00:00:00"/>
    <n v="69"/>
    <n v="1"/>
    <n v="38.56"/>
    <n v="103.6"/>
    <n v="0.86"/>
    <n v="2.2999999999999998"/>
    <s v="Z-US$"/>
    <x v="75"/>
    <x v="25"/>
    <n v="1"/>
    <x v="245"/>
  </r>
  <r>
    <x v="26"/>
    <d v="2020-06-24T00:00:00"/>
    <d v="2020-06-25T00:00:00"/>
    <n v="2"/>
    <n v="1"/>
    <n v="26.13"/>
    <n v="0"/>
    <n v="26.12"/>
    <n v="0"/>
    <s v="Z-US$"/>
    <x v="10"/>
    <x v="25"/>
    <n v="1"/>
    <x v="86"/>
  </r>
  <r>
    <x v="2"/>
    <d v="2020-06-24T00:00:00"/>
    <d v="2020-06-25T00:00:00"/>
    <n v="62"/>
    <n v="1"/>
    <n v="53.21"/>
    <n v="84.41"/>
    <n v="1.32"/>
    <n v="2.11"/>
    <s v="Z-US$"/>
    <x v="6"/>
    <x v="25"/>
    <n v="1"/>
    <x v="292"/>
  </r>
  <r>
    <x v="2"/>
    <d v="2020-06-24T00:00:00"/>
    <d v="2020-06-25T00:00:00"/>
    <n v="30"/>
    <n v="1"/>
    <n v="25.27"/>
    <n v="51.03"/>
    <n v="1.32"/>
    <n v="2.69"/>
    <s v="Z-US$"/>
    <x v="114"/>
    <x v="25"/>
    <n v="1"/>
    <x v="707"/>
  </r>
  <r>
    <x v="26"/>
    <d v="2020-06-24T00:00:00"/>
    <d v="2020-06-25T00:00:00"/>
    <n v="2"/>
    <n v="1"/>
    <n v="26.13"/>
    <n v="0"/>
    <n v="26.12"/>
    <n v="0"/>
    <s v="Z-US$"/>
    <x v="10"/>
    <x v="25"/>
    <n v="1"/>
    <x v="86"/>
  </r>
  <r>
    <x v="23"/>
    <d v="2020-06-24T00:00:00"/>
    <d v="2020-06-25T00:00:00"/>
    <n v="37"/>
    <n v="1"/>
    <n v="20.57"/>
    <n v="73.67"/>
    <n v="0.86"/>
    <n v="3.07"/>
    <s v="Z-US$"/>
    <x v="54"/>
    <x v="25"/>
    <n v="1"/>
    <x v="89"/>
  </r>
  <r>
    <x v="85"/>
    <d v="2020-06-24T00:00:00"/>
    <d v="2020-06-25T00:00:00"/>
    <n v="330"/>
    <n v="1"/>
    <n v="206.24"/>
    <n v="316.23"/>
    <n v="0.96"/>
    <n v="1.47"/>
    <s v="Z-US$"/>
    <x v="329"/>
    <x v="25"/>
    <n v="1"/>
    <x v="840"/>
  </r>
  <r>
    <x v="26"/>
    <d v="2020-06-24T00:00:00"/>
    <d v="2020-06-25T00:00:00"/>
    <n v="5"/>
    <n v="1"/>
    <n v="78.39"/>
    <n v="0"/>
    <n v="26.12"/>
    <n v="0"/>
    <s v="Z-US$"/>
    <x v="30"/>
    <x v="25"/>
    <n v="1"/>
    <x v="86"/>
  </r>
  <r>
    <x v="24"/>
    <d v="2020-06-24T00:00:00"/>
    <d v="2020-06-24T00:00:00"/>
    <n v="4137"/>
    <n v="2"/>
    <n v="8218.85"/>
    <n v="19338.48"/>
    <n v="3.04"/>
    <n v="7.16"/>
    <s v="Z-US$"/>
    <x v="330"/>
    <x v="25"/>
    <n v="1"/>
    <x v="841"/>
  </r>
  <r>
    <x v="0"/>
    <d v="2020-06-24T00:00:00"/>
    <d v="2020-06-24T00:00:00"/>
    <n v="460"/>
    <n v="2"/>
    <n v="835.47"/>
    <n v="1227.8399999999999"/>
    <n v="2.78"/>
    <n v="4.09"/>
    <s v="Z-US$"/>
    <x v="88"/>
    <x v="25"/>
    <n v="1"/>
    <x v="116"/>
  </r>
  <r>
    <x v="109"/>
    <d v="2020-06-24T00:00:00"/>
    <d v="2020-06-24T00:00:00"/>
    <n v="1532"/>
    <n v="2"/>
    <n v="2631.16"/>
    <n v="6395"/>
    <n v="2.62"/>
    <n v="6.4"/>
    <s v="Z-US$"/>
    <x v="0"/>
    <x v="25"/>
    <n v="1"/>
    <x v="842"/>
  </r>
  <r>
    <x v="6"/>
    <d v="2020-06-24T00:00:00"/>
    <d v="2020-06-24T00:00:00"/>
    <n v="460"/>
    <n v="2"/>
    <n v="552.07000000000005"/>
    <n v="1143.43"/>
    <n v="1.83"/>
    <n v="3.81"/>
    <s v="Z-US$"/>
    <x v="88"/>
    <x v="25"/>
    <n v="1"/>
    <x v="843"/>
  </r>
  <r>
    <x v="93"/>
    <d v="2020-06-24T00:00:00"/>
    <d v="2020-06-24T00:00:00"/>
    <n v="1359"/>
    <n v="1"/>
    <n v="623.96"/>
    <n v="1077.75"/>
    <n v="0.7"/>
    <n v="1.22"/>
    <s v="Z-US$"/>
    <x v="331"/>
    <x v="25"/>
    <n v="1"/>
    <x v="844"/>
  </r>
  <r>
    <x v="8"/>
    <d v="2020-06-24T00:00:00"/>
    <d v="2020-06-24T00:00:00"/>
    <n v="267"/>
    <n v="1"/>
    <n v="149.11000000000001"/>
    <n v="333.82"/>
    <n v="0.86"/>
    <n v="1.92"/>
    <s v="Z-US$"/>
    <x v="332"/>
    <x v="25"/>
    <n v="1"/>
    <x v="352"/>
  </r>
  <r>
    <x v="16"/>
    <d v="2020-06-24T00:00:00"/>
    <d v="2020-06-24T00:00:00"/>
    <n v="4773"/>
    <n v="1"/>
    <n v="2669.34"/>
    <n v="5976.13"/>
    <n v="0.86"/>
    <n v="1.92"/>
    <s v="Z-US$"/>
    <x v="333"/>
    <x v="25"/>
    <n v="1"/>
    <x v="845"/>
  </r>
  <r>
    <x v="7"/>
    <d v="2020-06-24T00:00:00"/>
    <d v="2020-06-24T00:00:00"/>
    <n v="394"/>
    <n v="1"/>
    <n v="223.52"/>
    <n v="624.54"/>
    <n v="0.87"/>
    <n v="2.4300000000000002"/>
    <s v="Z-US$"/>
    <x v="334"/>
    <x v="25"/>
    <n v="1"/>
    <x v="846"/>
  </r>
  <r>
    <x v="39"/>
    <d v="2020-06-24T00:00:00"/>
    <d v="2020-06-24T00:00:00"/>
    <n v="37"/>
    <n v="1"/>
    <n v="29.78"/>
    <n v="73.67"/>
    <n v="1.24"/>
    <n v="3.07"/>
    <s v="Z-US$"/>
    <x v="54"/>
    <x v="25"/>
    <n v="1"/>
    <x v="89"/>
  </r>
  <r>
    <x v="110"/>
    <d v="2020-06-24T00:00:00"/>
    <d v="2020-06-24T00:00:00"/>
    <n v="270"/>
    <n v="1"/>
    <n v="173.33"/>
    <n v="247.61"/>
    <n v="0.99"/>
    <n v="1.41"/>
    <s v="Z-US$"/>
    <x v="335"/>
    <x v="25"/>
    <n v="1"/>
    <x v="847"/>
  </r>
  <r>
    <x v="9"/>
    <d v="2020-06-24T00:00:00"/>
    <d v="2020-06-24T00:00:00"/>
    <n v="190"/>
    <n v="1"/>
    <n v="3701.76"/>
    <n v="5075.07"/>
    <n v="29.85"/>
    <n v="40.93"/>
    <s v="Z-US$"/>
    <x v="242"/>
    <x v="25"/>
    <n v="1"/>
    <x v="848"/>
  </r>
  <r>
    <x v="10"/>
    <d v="2020-06-24T00:00:00"/>
    <d v="2020-06-24T00:00:00"/>
    <n v="59"/>
    <n v="1"/>
    <n v="857.34"/>
    <n v="1166.45"/>
    <n v="22.56"/>
    <n v="30.7"/>
    <s v="Z-US$"/>
    <x v="195"/>
    <x v="25"/>
    <n v="1"/>
    <x v="796"/>
  </r>
  <r>
    <x v="219"/>
    <d v="2020-06-25T00:00:00"/>
    <d v="2020-06-25T00:00:00"/>
    <n v="1300"/>
    <n v="1"/>
    <n v="0"/>
    <n v="9761.33"/>
    <n v="0"/>
    <n v="11.51"/>
    <s v="Z-US$"/>
    <x v="237"/>
    <x v="25"/>
    <n v="1"/>
    <x v="849"/>
  </r>
  <r>
    <x v="90"/>
    <d v="2020-06-25T00:00:00"/>
    <d v="2020-06-25T00:00:00"/>
    <n v="1532"/>
    <n v="1"/>
    <n v="703.45"/>
    <n v="1087.1500000000001"/>
    <n v="0.7"/>
    <n v="1.0900000000000001"/>
    <s v="Z-US$"/>
    <x v="2"/>
    <x v="25"/>
    <n v="1"/>
    <x v="850"/>
  </r>
  <r>
    <x v="10"/>
    <d v="2020-06-25T00:00:00"/>
    <d v="2020-06-25T00:00:00"/>
    <n v="154"/>
    <n v="1"/>
    <n v="2256.16"/>
    <n v="2813.8"/>
    <n v="22.56"/>
    <n v="28.14"/>
    <s v="Z-US$"/>
    <x v="17"/>
    <x v="25"/>
    <n v="1"/>
    <x v="541"/>
  </r>
  <r>
    <x v="11"/>
    <d v="2020-06-25T00:00:00"/>
    <d v="2020-06-26T00:00:00"/>
    <n v="46"/>
    <n v="1"/>
    <n v="437.42"/>
    <n v="729.03"/>
    <n v="14.58"/>
    <n v="24.3"/>
    <s v="Z-US$"/>
    <x v="74"/>
    <x v="25"/>
    <n v="1"/>
    <x v="698"/>
  </r>
  <r>
    <x v="2"/>
    <d v="2020-06-25T00:00:00"/>
    <d v="2020-06-26T00:00:00"/>
    <n v="4"/>
    <n v="200"/>
    <n v="532.01"/>
    <n v="972.04"/>
    <n v="266.01"/>
    <n v="486.02"/>
    <s v="Z-US$"/>
    <x v="45"/>
    <x v="25"/>
    <n v="1"/>
    <x v="9"/>
  </r>
  <r>
    <x v="87"/>
    <d v="2020-06-25T00:00:00"/>
    <d v="2020-06-26T00:00:00"/>
    <n v="8"/>
    <n v="150"/>
    <n v="930.47"/>
    <n v="1055.18"/>
    <n v="186.1"/>
    <n v="211.04"/>
    <s v="Z-US$"/>
    <x v="336"/>
    <x v="25"/>
    <n v="1"/>
    <x v="5"/>
  </r>
  <r>
    <x v="86"/>
    <d v="2020-06-25T00:00:00"/>
    <d v="2020-06-26T00:00:00"/>
    <n v="8"/>
    <n v="150"/>
    <n v="834.55"/>
    <n v="1294.99"/>
    <n v="166.91"/>
    <n v="259"/>
    <s v="Z-US$"/>
    <x v="336"/>
    <x v="25"/>
    <n v="1"/>
    <x v="851"/>
  </r>
  <r>
    <x v="29"/>
    <d v="2020-06-25T00:00:00"/>
    <d v="2020-06-26T00:00:00"/>
    <n v="31"/>
    <n v="1"/>
    <n v="1200.21"/>
    <n v="1790.6"/>
    <n v="60.01"/>
    <n v="89.53"/>
    <s v="Z-US$"/>
    <x v="7"/>
    <x v="25"/>
    <n v="1"/>
    <x v="164"/>
  </r>
  <r>
    <x v="10"/>
    <d v="2020-06-25T00:00:00"/>
    <d v="2020-06-26T00:00:00"/>
    <n v="115"/>
    <n v="1"/>
    <n v="1692.12"/>
    <n v="2302.1999999999998"/>
    <n v="22.56"/>
    <n v="30.7"/>
    <s v="Z-US$"/>
    <x v="180"/>
    <x v="25"/>
    <n v="1"/>
    <x v="505"/>
  </r>
  <r>
    <x v="2"/>
    <d v="2020-06-25T00:00:00"/>
    <d v="2020-06-26T00:00:00"/>
    <n v="10"/>
    <n v="200"/>
    <n v="1596.04"/>
    <n v="2916.12"/>
    <n v="266.01"/>
    <n v="486.02"/>
    <s v="Z-US$"/>
    <x v="315"/>
    <x v="25"/>
    <n v="1"/>
    <x v="14"/>
  </r>
  <r>
    <x v="2"/>
    <d v="2020-06-25T00:00:00"/>
    <d v="2020-06-26T00:00:00"/>
    <n v="63"/>
    <n v="2"/>
    <n v="109.06"/>
    <n v="220.24"/>
    <n v="2.65"/>
    <n v="5.37"/>
    <s v="Z-US$"/>
    <x v="158"/>
    <x v="25"/>
    <n v="1"/>
    <x v="446"/>
  </r>
  <r>
    <x v="71"/>
    <d v="2020-06-25T00:00:00"/>
    <d v="2020-06-26T00:00:00"/>
    <n v="63"/>
    <n v="2"/>
    <n v="111.57"/>
    <n v="262.2"/>
    <n v="2.71"/>
    <n v="6.4"/>
    <s v="Z-US$"/>
    <x v="158"/>
    <x v="25"/>
    <n v="1"/>
    <x v="697"/>
  </r>
  <r>
    <x v="26"/>
    <d v="2020-06-25T00:00:00"/>
    <d v="2020-06-26T00:00:00"/>
    <n v="5"/>
    <n v="1"/>
    <n v="78.39"/>
    <n v="0"/>
    <n v="26.12"/>
    <n v="0"/>
    <s v="Z-US$"/>
    <x v="30"/>
    <x v="25"/>
    <n v="1"/>
    <x v="86"/>
  </r>
  <r>
    <x v="16"/>
    <d v="2020-06-25T00:00:00"/>
    <d v="2020-06-26T00:00:00"/>
    <n v="145"/>
    <n v="1"/>
    <n v="80.55"/>
    <n v="216.41"/>
    <n v="0.86"/>
    <n v="2.2999999999999998"/>
    <s v="Z-US$"/>
    <x v="292"/>
    <x v="25"/>
    <n v="1"/>
    <x v="732"/>
  </r>
  <r>
    <x v="101"/>
    <d v="2020-06-25T00:00:00"/>
    <d v="2020-06-26T00:00:00"/>
    <n v="158"/>
    <n v="1"/>
    <n v="124.36"/>
    <n v="329.34"/>
    <n v="1.2"/>
    <n v="3.2"/>
    <s v="Z-US$"/>
    <x v="337"/>
    <x v="25"/>
    <n v="1"/>
    <x v="852"/>
  </r>
  <r>
    <x v="26"/>
    <d v="2020-06-25T00:00:00"/>
    <d v="2020-06-26T00:00:00"/>
    <n v="2"/>
    <n v="1"/>
    <n v="26.13"/>
    <n v="0"/>
    <n v="26.12"/>
    <n v="0"/>
    <s v="Z-US$"/>
    <x v="10"/>
    <x v="25"/>
    <n v="1"/>
    <x v="86"/>
  </r>
  <r>
    <x v="29"/>
    <d v="2020-06-25T00:00:00"/>
    <d v="2020-06-26T00:00:00"/>
    <n v="2"/>
    <n v="1"/>
    <n v="60.01"/>
    <n v="104.88"/>
    <n v="60.01"/>
    <n v="104.88"/>
    <s v="Z-US$"/>
    <x v="10"/>
    <x v="25"/>
    <n v="1"/>
    <x v="49"/>
  </r>
  <r>
    <x v="16"/>
    <d v="2020-06-25T00:00:00"/>
    <d v="2020-06-26T00:00:00"/>
    <n v="129"/>
    <n v="1"/>
    <n v="71.98"/>
    <n v="193.39"/>
    <n v="0.86"/>
    <n v="2.2999999999999998"/>
    <s v="Z-US$"/>
    <x v="23"/>
    <x v="25"/>
    <n v="1"/>
    <x v="35"/>
  </r>
  <r>
    <x v="26"/>
    <d v="2020-06-25T00:00:00"/>
    <d v="2020-06-26T00:00:00"/>
    <n v="4"/>
    <n v="1"/>
    <n v="52.26"/>
    <n v="0"/>
    <n v="26.12"/>
    <n v="0"/>
    <s v="Z-US$"/>
    <x v="16"/>
    <x v="25"/>
    <n v="1"/>
    <x v="86"/>
  </r>
  <r>
    <x v="16"/>
    <d v="2020-06-25T00:00:00"/>
    <d v="2020-06-26T00:00:00"/>
    <n v="88"/>
    <n v="1"/>
    <n v="48.85"/>
    <n v="131.22999999999999"/>
    <n v="0.86"/>
    <n v="2.2999999999999998"/>
    <s v="Z-US$"/>
    <x v="338"/>
    <x v="25"/>
    <n v="1"/>
    <x v="853"/>
  </r>
  <r>
    <x v="26"/>
    <d v="2020-06-25T00:00:00"/>
    <d v="2020-06-26T00:00:00"/>
    <n v="2"/>
    <n v="1"/>
    <n v="26.13"/>
    <n v="0"/>
    <n v="26.12"/>
    <n v="0"/>
    <s v="Z-US$"/>
    <x v="10"/>
    <x v="25"/>
    <n v="1"/>
    <x v="86"/>
  </r>
  <r>
    <x v="16"/>
    <d v="2020-06-25T00:00:00"/>
    <d v="2020-06-26T00:00:00"/>
    <n v="79"/>
    <n v="1"/>
    <n v="43.7"/>
    <n v="117.41"/>
    <n v="0.86"/>
    <n v="2.2999999999999998"/>
    <s v="Z-US$"/>
    <x v="105"/>
    <x v="25"/>
    <n v="1"/>
    <x v="198"/>
  </r>
  <r>
    <x v="26"/>
    <d v="2020-06-25T00:00:00"/>
    <d v="2020-06-26T00:00:00"/>
    <n v="2"/>
    <n v="1"/>
    <n v="26.13"/>
    <n v="0"/>
    <n v="26.12"/>
    <n v="0"/>
    <s v="Z-US$"/>
    <x v="10"/>
    <x v="25"/>
    <n v="1"/>
    <x v="86"/>
  </r>
  <r>
    <x v="2"/>
    <d v="2020-06-25T00:00:00"/>
    <d v="2020-06-26T00:00:00"/>
    <n v="62"/>
    <n v="1"/>
    <n v="53.21"/>
    <n v="84.41"/>
    <n v="1.32"/>
    <n v="2.11"/>
    <s v="Z-US$"/>
    <x v="6"/>
    <x v="25"/>
    <n v="1"/>
    <x v="292"/>
  </r>
  <r>
    <x v="2"/>
    <d v="2020-06-25T00:00:00"/>
    <d v="2020-06-26T00:00:00"/>
    <n v="28"/>
    <n v="1"/>
    <n v="23.94"/>
    <n v="48.35"/>
    <n v="1.32"/>
    <n v="2.69"/>
    <s v="Z-US$"/>
    <x v="178"/>
    <x v="25"/>
    <n v="1"/>
    <x v="397"/>
  </r>
  <r>
    <x v="47"/>
    <d v="2020-06-25T00:00:00"/>
    <d v="2020-06-26T00:00:00"/>
    <n v="19"/>
    <n v="1"/>
    <n v="12.75"/>
    <n v="20.72"/>
    <n v="1.06"/>
    <n v="1.73"/>
    <s v="Z-US$"/>
    <x v="56"/>
    <x v="25"/>
    <n v="1"/>
    <x v="633"/>
  </r>
  <r>
    <x v="26"/>
    <d v="2020-06-25T00:00:00"/>
    <d v="2020-06-26T00:00:00"/>
    <n v="2"/>
    <n v="1"/>
    <n v="26.13"/>
    <n v="0"/>
    <n v="26.12"/>
    <n v="0"/>
    <s v="Z-US$"/>
    <x v="10"/>
    <x v="25"/>
    <n v="1"/>
    <x v="86"/>
  </r>
  <r>
    <x v="16"/>
    <d v="2020-06-26T00:00:00"/>
    <d v="2020-06-26T00:00:00"/>
    <n v="766"/>
    <n v="1"/>
    <n v="428.47"/>
    <n v="959.25"/>
    <n v="0.86"/>
    <n v="1.92"/>
    <s v="Z-US$"/>
    <x v="3"/>
    <x v="25"/>
    <n v="1"/>
    <x v="12"/>
  </r>
  <r>
    <x v="106"/>
    <d v="2020-06-26T00:00:00"/>
    <d v="2020-07-17T00:00:00"/>
    <n v="1275"/>
    <n v="1"/>
    <n v="5125.16"/>
    <n v="10641.28"/>
    <n v="6.15"/>
    <n v="12.79"/>
    <s v="Z-US$"/>
    <x v="116"/>
    <x v="25"/>
    <n v="1"/>
    <x v="854"/>
  </r>
  <r>
    <x v="107"/>
    <d v="2020-06-26T00:00:00"/>
    <d v="2020-07-17T00:00:00"/>
    <n v="1287"/>
    <n v="1"/>
    <n v="4026.7"/>
    <n v="8594.8799999999992"/>
    <n v="4.78"/>
    <n v="10.23"/>
    <s v="Z-US$"/>
    <x v="339"/>
    <x v="25"/>
    <n v="1"/>
    <x v="693"/>
  </r>
  <r>
    <x v="98"/>
    <d v="2020-06-26T00:00:00"/>
    <d v="2020-06-29T00:00:00"/>
    <n v="766"/>
    <n v="2"/>
    <n v="1356.76"/>
    <n v="2110.35"/>
    <n v="2.71"/>
    <n v="4.22"/>
    <s v="Z-US$"/>
    <x v="2"/>
    <x v="25"/>
    <n v="1"/>
    <x v="241"/>
  </r>
  <r>
    <x v="16"/>
    <d v="2020-06-26T00:00:00"/>
    <d v="2020-06-29T00:00:00"/>
    <n v="766"/>
    <n v="1"/>
    <n v="428.47"/>
    <n v="895.3"/>
    <n v="0.86"/>
    <n v="1.79"/>
    <s v="Z-US$"/>
    <x v="3"/>
    <x v="25"/>
    <n v="1"/>
    <x v="6"/>
  </r>
  <r>
    <x v="8"/>
    <d v="2020-06-26T00:00:00"/>
    <d v="2020-06-29T00:00:00"/>
    <n v="766"/>
    <n v="1"/>
    <n v="428.47"/>
    <n v="895.3"/>
    <n v="0.86"/>
    <n v="1.79"/>
    <s v="Z-US$"/>
    <x v="3"/>
    <x v="25"/>
    <n v="1"/>
    <x v="6"/>
  </r>
  <r>
    <x v="10"/>
    <d v="2020-06-26T00:00:00"/>
    <d v="2020-06-29T00:00:00"/>
    <n v="148"/>
    <n v="1"/>
    <n v="2165.91"/>
    <n v="2946.82"/>
    <n v="22.56"/>
    <n v="30.7"/>
    <s v="Z-US$"/>
    <x v="5"/>
    <x v="25"/>
    <n v="1"/>
    <x v="8"/>
  </r>
  <r>
    <x v="27"/>
    <d v="2020-06-26T00:00:00"/>
    <d v="2020-06-29T00:00:00"/>
    <n v="766"/>
    <n v="2"/>
    <n v="1254.83"/>
    <n v="2110.35"/>
    <n v="2.5099999999999998"/>
    <n v="4.22"/>
    <s v="Z-US$"/>
    <x v="2"/>
    <x v="25"/>
    <n v="1"/>
    <x v="241"/>
  </r>
  <r>
    <x v="106"/>
    <d v="2020-06-26T00:00:00"/>
    <d v="2020-07-03T00:00:00"/>
    <n v="1226"/>
    <n v="1"/>
    <n v="4928.04"/>
    <n v="10232"/>
    <n v="6.15"/>
    <n v="12.79"/>
    <s v="Z-US$"/>
    <x v="107"/>
    <x v="25"/>
    <n v="1"/>
    <x v="342"/>
  </r>
  <r>
    <x v="107"/>
    <d v="2020-06-26T00:00:00"/>
    <d v="2020-07-03T00:00:00"/>
    <n v="1104"/>
    <n v="1"/>
    <n v="3451.46"/>
    <n v="7367.04"/>
    <n v="4.78"/>
    <n v="10.23"/>
    <s v="Z-US$"/>
    <x v="340"/>
    <x v="25"/>
    <n v="1"/>
    <x v="564"/>
  </r>
  <r>
    <x v="93"/>
    <d v="2020-06-26T00:00:00"/>
    <d v="2020-06-26T00:00:00"/>
    <n v="920"/>
    <n v="1"/>
    <n v="422.07"/>
    <n v="613.91999999999996"/>
    <n v="0.7"/>
    <n v="1.02"/>
    <s v="Z-US$"/>
    <x v="88"/>
    <x v="25"/>
    <n v="1"/>
    <x v="187"/>
  </r>
  <r>
    <x v="66"/>
    <d v="2020-06-26T00:00:00"/>
    <d v="2020-06-26T00:00:00"/>
    <n v="2"/>
    <n v="1"/>
    <n v="3.89"/>
    <n v="9.59"/>
    <n v="3.88"/>
    <n v="9.59"/>
    <s v="Z-US$"/>
    <x v="10"/>
    <x v="25"/>
    <n v="1"/>
    <x v="855"/>
  </r>
  <r>
    <x v="67"/>
    <d v="2020-06-26T00:00:00"/>
    <d v="2020-06-26T00:00:00"/>
    <n v="13"/>
    <n v="1"/>
    <n v="29.16"/>
    <n v="83.01"/>
    <n v="3.63"/>
    <n v="10.37"/>
    <s v="Z-US$"/>
    <x v="76"/>
    <x v="25"/>
    <n v="1"/>
    <x v="856"/>
  </r>
  <r>
    <x v="16"/>
    <d v="2020-06-26T00:00:00"/>
    <d v="2020-06-26T00:00:00"/>
    <n v="1090"/>
    <n v="1"/>
    <n v="609.28"/>
    <n v="1636.86"/>
    <n v="0.86"/>
    <n v="2.2999999999999998"/>
    <s v="Z-US$"/>
    <x v="341"/>
    <x v="25"/>
    <n v="1"/>
    <x v="857"/>
  </r>
  <r>
    <x v="23"/>
    <d v="2020-06-26T00:00:00"/>
    <d v="2020-06-26T00:00:00"/>
    <n v="494"/>
    <n v="1"/>
    <n v="275.93"/>
    <n v="988.41"/>
    <n v="0.86"/>
    <n v="3.07"/>
    <s v="Z-US$"/>
    <x v="342"/>
    <x v="25"/>
    <n v="1"/>
    <x v="858"/>
  </r>
  <r>
    <x v="38"/>
    <d v="2020-06-26T00:00:00"/>
    <d v="2020-06-26T00:00:00"/>
    <n v="2"/>
    <n v="1"/>
    <n v="42.3"/>
    <n v="85.69"/>
    <n v="42.3"/>
    <n v="85.69"/>
    <s v="Z-US$"/>
    <x v="10"/>
    <x v="25"/>
    <n v="1"/>
    <x v="379"/>
  </r>
  <r>
    <x v="29"/>
    <d v="2020-06-26T00:00:00"/>
    <d v="2020-06-26T00:00:00"/>
    <n v="5"/>
    <n v="1"/>
    <n v="180.03"/>
    <n v="314.63"/>
    <n v="60.01"/>
    <n v="104.88"/>
    <s v="Z-US$"/>
    <x v="30"/>
    <x v="25"/>
    <n v="1"/>
    <x v="859"/>
  </r>
  <r>
    <x v="10"/>
    <d v="2020-06-26T00:00:00"/>
    <d v="2020-06-26T00:00:00"/>
    <n v="23"/>
    <n v="1"/>
    <n v="338.42"/>
    <n v="548.12"/>
    <n v="22.56"/>
    <n v="36.54"/>
    <s v="Z-US$"/>
    <x v="61"/>
    <x v="25"/>
    <n v="1"/>
    <x v="860"/>
  </r>
  <r>
    <x v="127"/>
    <d v="2020-06-26T00:00:00"/>
    <d v="2020-06-29T00:00:00"/>
    <n v="261"/>
    <n v="1"/>
    <n v="197.86"/>
    <n v="391.37"/>
    <n v="1.1599999999999999"/>
    <n v="2.2999999999999998"/>
    <s v="Z-US$"/>
    <x v="343"/>
    <x v="25"/>
    <n v="1"/>
    <x v="861"/>
  </r>
  <r>
    <x v="26"/>
    <d v="2020-06-26T00:00:00"/>
    <d v="2020-06-29T00:00:00"/>
    <n v="7"/>
    <n v="1"/>
    <n v="104.52"/>
    <n v="0"/>
    <n v="26.12"/>
    <n v="0"/>
    <s v="Z-US$"/>
    <x v="48"/>
    <x v="25"/>
    <n v="1"/>
    <x v="86"/>
  </r>
  <r>
    <x v="154"/>
    <d v="2020-06-29T00:00:00"/>
    <d v="2020-06-29T00:00:00"/>
    <n v="1532"/>
    <n v="1"/>
    <n v="856.93"/>
    <n v="2813.8"/>
    <n v="0.86"/>
    <n v="2.81"/>
    <s v="Z-US$"/>
    <x v="2"/>
    <x v="26"/>
    <n v="1"/>
    <x v="541"/>
  </r>
  <r>
    <x v="36"/>
    <d v="2020-06-29T00:00:00"/>
    <d v="2020-06-29T00:00:00"/>
    <n v="1149"/>
    <n v="1"/>
    <n v="738.62"/>
    <n v="1525.21"/>
    <n v="0.99"/>
    <n v="2.0299999999999998"/>
    <s v="Z-US$"/>
    <x v="298"/>
    <x v="26"/>
    <n v="1"/>
    <x v="771"/>
  </r>
  <r>
    <x v="90"/>
    <d v="2020-06-29T00:00:00"/>
    <d v="2020-06-29T00:00:00"/>
    <n v="1532"/>
    <n v="1"/>
    <n v="703.45"/>
    <n v="1087.1500000000001"/>
    <n v="0.7"/>
    <n v="1.0900000000000001"/>
    <s v="Z-US$"/>
    <x v="2"/>
    <x v="26"/>
    <n v="1"/>
    <x v="850"/>
  </r>
  <r>
    <x v="23"/>
    <d v="2020-06-29T00:00:00"/>
    <d v="2020-06-30T00:00:00"/>
    <n v="175"/>
    <n v="1"/>
    <n v="97.69"/>
    <n v="349.93"/>
    <n v="0.86"/>
    <n v="3.07"/>
    <s v="Z-US$"/>
    <x v="325"/>
    <x v="26"/>
    <n v="1"/>
    <x v="831"/>
  </r>
  <r>
    <x v="26"/>
    <d v="2020-06-29T00:00:00"/>
    <d v="2020-06-30T00:00:00"/>
    <n v="7"/>
    <n v="1"/>
    <n v="104.52"/>
    <n v="0"/>
    <n v="26.12"/>
    <n v="0"/>
    <s v="Z-US$"/>
    <x v="48"/>
    <x v="26"/>
    <n v="1"/>
    <x v="86"/>
  </r>
  <r>
    <x v="23"/>
    <d v="2020-06-30T00:00:00"/>
    <d v="2020-06-30T00:00:00"/>
    <n v="298"/>
    <n v="1"/>
    <n v="166.24"/>
    <n v="595.5"/>
    <n v="0.86"/>
    <n v="3.07"/>
    <s v="Z-US$"/>
    <x v="344"/>
    <x v="26"/>
    <n v="1"/>
    <x v="862"/>
  </r>
  <r>
    <x v="26"/>
    <d v="2020-06-30T00:00:00"/>
    <d v="2020-06-30T00:00:00"/>
    <n v="10"/>
    <n v="1"/>
    <n v="156.77000000000001"/>
    <n v="0"/>
    <n v="26.12"/>
    <n v="0"/>
    <s v="Z-US$"/>
    <x v="47"/>
    <x v="26"/>
    <n v="1"/>
    <x v="86"/>
  </r>
  <r>
    <x v="23"/>
    <d v="2020-06-29T00:00:00"/>
    <d v="2020-06-30T00:00:00"/>
    <n v="175"/>
    <n v="1"/>
    <n v="97.69"/>
    <n v="349.93"/>
    <n v="0.86"/>
    <n v="3.07"/>
    <s v="Z-US$"/>
    <x v="325"/>
    <x v="26"/>
    <n v="1"/>
    <x v="831"/>
  </r>
  <r>
    <x v="26"/>
    <d v="2020-06-29T00:00:00"/>
    <d v="2020-06-30T00:00:00"/>
    <n v="7"/>
    <n v="1"/>
    <n v="104.52"/>
    <n v="0"/>
    <n v="26.12"/>
    <n v="0"/>
    <s v="Z-US$"/>
    <x v="48"/>
    <x v="26"/>
    <n v="1"/>
    <x v="86"/>
  </r>
  <r>
    <x v="16"/>
    <d v="2020-06-30T00:00:00"/>
    <d v="2020-06-30T00:00:00"/>
    <n v="71"/>
    <n v="1"/>
    <n v="39.42"/>
    <n v="105.9"/>
    <n v="0.86"/>
    <n v="2.2999999999999998"/>
    <s v="Z-US$"/>
    <x v="202"/>
    <x v="26"/>
    <n v="1"/>
    <x v="493"/>
  </r>
  <r>
    <x v="26"/>
    <d v="2020-06-30T00:00:00"/>
    <d v="2020-06-30T00:00:00"/>
    <n v="2"/>
    <n v="1"/>
    <n v="26.13"/>
    <n v="0"/>
    <n v="26.12"/>
    <n v="0"/>
    <s v="Z-US$"/>
    <x v="10"/>
    <x v="26"/>
    <n v="1"/>
    <x v="86"/>
  </r>
  <r>
    <x v="184"/>
    <d v="2020-06-30T00:00:00"/>
    <d v="2020-06-30T00:00:00"/>
    <n v="22"/>
    <n v="1"/>
    <n v="12.18"/>
    <n v="45.48"/>
    <n v="0.87"/>
    <n v="3.25"/>
    <s v="Z-US$"/>
    <x v="52"/>
    <x v="26"/>
    <n v="1"/>
    <x v="863"/>
  </r>
  <r>
    <x v="26"/>
    <d v="2020-06-30T00:00:00"/>
    <d v="2020-07-06T00:00:00"/>
    <n v="2"/>
    <n v="1"/>
    <n v="26.13"/>
    <n v="0"/>
    <n v="26.12"/>
    <n v="0"/>
    <s v="Z-US$"/>
    <x v="10"/>
    <x v="26"/>
    <n v="1"/>
    <x v="86"/>
  </r>
  <r>
    <x v="2"/>
    <d v="2020-06-29T00:00:00"/>
    <d v="2020-06-29T00:00:00"/>
    <n v="123"/>
    <n v="1"/>
    <n v="106.4"/>
    <n v="168.83"/>
    <n v="1.32"/>
    <n v="2.11"/>
    <s v="Z-US$"/>
    <x v="60"/>
    <x v="26"/>
    <n v="1"/>
    <x v="92"/>
  </r>
  <r>
    <x v="26"/>
    <d v="2020-06-29T00:00:00"/>
    <d v="2020-06-29T00:00:00"/>
    <n v="4"/>
    <n v="1"/>
    <n v="52.26"/>
    <n v="0"/>
    <n v="26.12"/>
    <n v="0"/>
    <s v="Z-US$"/>
    <x v="16"/>
    <x v="26"/>
    <n v="1"/>
    <x v="86"/>
  </r>
  <r>
    <x v="47"/>
    <d v="2020-06-30T00:00:00"/>
    <d v="2020-06-30T00:00:00"/>
    <n v="10"/>
    <n v="60"/>
    <n v="382.72"/>
    <n v="575.54999999999995"/>
    <n v="63.78"/>
    <n v="95.93"/>
    <s v="Z-US$"/>
    <x v="189"/>
    <x v="26"/>
    <n v="1"/>
    <x v="262"/>
  </r>
  <r>
    <x v="10"/>
    <d v="2020-06-30T00:00:00"/>
    <d v="2020-06-30T00:00:00"/>
    <n v="2"/>
    <n v="1"/>
    <n v="22.56"/>
    <n v="30.7"/>
    <n v="22.56"/>
    <n v="30.7"/>
    <s v="Z-US$"/>
    <x v="10"/>
    <x v="26"/>
    <n v="1"/>
    <x v="94"/>
  </r>
  <r>
    <x v="16"/>
    <d v="2020-06-30T00:00:00"/>
    <d v="2020-06-30T00:00:00"/>
    <n v="766"/>
    <n v="1"/>
    <n v="428.47"/>
    <n v="959.25"/>
    <n v="0.86"/>
    <n v="1.92"/>
    <s v="Z-US$"/>
    <x v="3"/>
    <x v="26"/>
    <n v="1"/>
    <x v="12"/>
  </r>
  <r>
    <x v="2"/>
    <d v="2020-07-01T00:00:00"/>
    <d v="2020-07-01T00:00:00"/>
    <n v="7"/>
    <n v="200"/>
    <n v="1064.03"/>
    <n v="1944.08"/>
    <n v="266.01"/>
    <n v="486.02"/>
    <s v="Z-US$"/>
    <x v="345"/>
    <x v="26"/>
    <n v="1"/>
    <x v="421"/>
  </r>
  <r>
    <x v="29"/>
    <d v="2020-07-01T00:00:00"/>
    <d v="2020-07-06T00:00:00"/>
    <n v="295"/>
    <n v="1"/>
    <n v="11522.05"/>
    <n v="17189.759999999998"/>
    <n v="60.01"/>
    <n v="89.53"/>
    <s v="Z-US$"/>
    <x v="70"/>
    <x v="26"/>
    <n v="1"/>
    <x v="115"/>
  </r>
  <r>
    <x v="7"/>
    <d v="2020-07-01T00:00:00"/>
    <d v="2020-07-01T00:00:00"/>
    <n v="613"/>
    <n v="1"/>
    <n v="347.89"/>
    <n v="895.3"/>
    <n v="0.87"/>
    <n v="2.2400000000000002"/>
    <s v="Z-US$"/>
    <x v="98"/>
    <x v="26"/>
    <n v="1"/>
    <x v="6"/>
  </r>
  <r>
    <x v="16"/>
    <d v="2020-07-01T00:00:00"/>
    <d v="2020-07-02T00:00:00"/>
    <n v="69"/>
    <n v="1"/>
    <n v="38.56"/>
    <n v="103.6"/>
    <n v="0.86"/>
    <n v="2.2999999999999998"/>
    <s v="Z-US$"/>
    <x v="75"/>
    <x v="26"/>
    <n v="1"/>
    <x v="245"/>
  </r>
  <r>
    <x v="36"/>
    <d v="2020-07-01T00:00:00"/>
    <d v="2020-07-02T00:00:00"/>
    <n v="30"/>
    <n v="1"/>
    <n v="18.71"/>
    <n v="43.74"/>
    <n v="0.99"/>
    <n v="2.2999999999999998"/>
    <s v="Z-US$"/>
    <x v="114"/>
    <x v="26"/>
    <n v="1"/>
    <x v="836"/>
  </r>
  <r>
    <x v="26"/>
    <d v="2020-07-01T00:00:00"/>
    <d v="2020-07-02T00:00:00"/>
    <n v="2"/>
    <n v="1"/>
    <n v="26.13"/>
    <n v="0"/>
    <n v="26.12"/>
    <n v="0"/>
    <s v="Z-US$"/>
    <x v="10"/>
    <x v="26"/>
    <n v="1"/>
    <x v="86"/>
  </r>
  <r>
    <x v="16"/>
    <d v="2020-07-01T00:00:00"/>
    <d v="2020-07-02T00:00:00"/>
    <n v="154"/>
    <n v="1"/>
    <n v="85.69"/>
    <n v="230.22"/>
    <n v="0.86"/>
    <n v="2.2999999999999998"/>
    <s v="Z-US$"/>
    <x v="17"/>
    <x v="26"/>
    <n v="1"/>
    <x v="78"/>
  </r>
  <r>
    <x v="26"/>
    <d v="2020-07-01T00:00:00"/>
    <d v="2020-07-02T00:00:00"/>
    <n v="4"/>
    <n v="1"/>
    <n v="52.26"/>
    <n v="0"/>
    <n v="26.12"/>
    <n v="0"/>
    <s v="Z-US$"/>
    <x v="16"/>
    <x v="26"/>
    <n v="1"/>
    <x v="86"/>
  </r>
  <r>
    <x v="85"/>
    <d v="2020-07-02T00:00:00"/>
    <d v="2020-07-17T00:00:00"/>
    <n v="3677"/>
    <n v="1"/>
    <n v="2025.94"/>
    <n v="3223.08"/>
    <n v="0.84"/>
    <n v="1.34"/>
    <s v="Z-US$"/>
    <x v="112"/>
    <x v="26"/>
    <n v="1"/>
    <x v="220"/>
  </r>
  <r>
    <x v="27"/>
    <d v="2020-07-02T00:00:00"/>
    <d v="2020-07-02T00:00:00"/>
    <n v="766"/>
    <n v="2"/>
    <n v="1254.83"/>
    <n v="2110.35"/>
    <n v="2.5099999999999998"/>
    <n v="4.22"/>
    <s v="Z-US$"/>
    <x v="2"/>
    <x v="26"/>
    <n v="1"/>
    <x v="241"/>
  </r>
  <r>
    <x v="23"/>
    <d v="2020-07-02T00:00:00"/>
    <d v="2020-07-06T00:00:00"/>
    <n v="2"/>
    <n v="100"/>
    <n v="85.69"/>
    <n v="223.83"/>
    <n v="85.69"/>
    <n v="223.83"/>
    <s v="Z-US$"/>
    <x v="28"/>
    <x v="26"/>
    <n v="1"/>
    <x v="182"/>
  </r>
  <r>
    <x v="29"/>
    <d v="2020-07-06T00:00:00"/>
    <d v="2020-07-06T00:00:00"/>
    <n v="37"/>
    <n v="1"/>
    <n v="1440.26"/>
    <n v="2087.33"/>
    <n v="60.01"/>
    <n v="86.97"/>
    <s v="Z-US$"/>
    <x v="54"/>
    <x v="27"/>
    <n v="1"/>
    <x v="226"/>
  </r>
  <r>
    <x v="152"/>
    <d v="2020-07-06T00:00:00"/>
    <d v="2020-07-06T00:00:00"/>
    <n v="10"/>
    <n v="1"/>
    <n v="133.53"/>
    <n v="253.24"/>
    <n v="22.26"/>
    <n v="42.21"/>
    <s v="Z-US$"/>
    <x v="47"/>
    <x v="27"/>
    <n v="1"/>
    <x v="296"/>
  </r>
  <r>
    <x v="16"/>
    <d v="2020-07-06T00:00:00"/>
    <d v="2020-07-06T00:00:00"/>
    <n v="1532"/>
    <n v="1"/>
    <n v="856.93"/>
    <n v="1918.5"/>
    <n v="0.86"/>
    <n v="1.92"/>
    <s v="Z-US$"/>
    <x v="2"/>
    <x v="27"/>
    <n v="1"/>
    <x v="63"/>
  </r>
  <r>
    <x v="35"/>
    <d v="2020-07-06T00:00:00"/>
    <d v="2020-07-20T00:00:00"/>
    <n v="46"/>
    <n v="1"/>
    <n v="1102.75"/>
    <n v="1918.5"/>
    <n v="36.76"/>
    <n v="63.95"/>
    <s v="Z-US$"/>
    <x v="74"/>
    <x v="27"/>
    <n v="1"/>
    <x v="63"/>
  </r>
  <r>
    <x v="35"/>
    <d v="2020-07-06T00:00:00"/>
    <d v="2020-07-20T00:00:00"/>
    <n v="46"/>
    <n v="1"/>
    <n v="1102.75"/>
    <n v="1918.5"/>
    <n v="36.76"/>
    <n v="63.95"/>
    <s v="Z-US$"/>
    <x v="74"/>
    <x v="27"/>
    <n v="1"/>
    <x v="63"/>
  </r>
  <r>
    <x v="23"/>
    <d v="2020-07-06T00:00:00"/>
    <d v="2020-07-06T00:00:00"/>
    <n v="616"/>
    <n v="1"/>
    <n v="344.49"/>
    <n v="822.65"/>
    <n v="0.86"/>
    <n v="2.0499999999999998"/>
    <s v="Z-US$"/>
    <x v="346"/>
    <x v="27"/>
    <n v="1"/>
    <x v="864"/>
  </r>
  <r>
    <x v="10"/>
    <d v="2020-07-06T00:00:00"/>
    <d v="2020-07-06T00:00:00"/>
    <n v="19"/>
    <n v="1"/>
    <n v="270.74"/>
    <n v="368.35"/>
    <n v="22.56"/>
    <n v="30.7"/>
    <s v="Z-US$"/>
    <x v="56"/>
    <x v="27"/>
    <n v="1"/>
    <x v="585"/>
  </r>
  <r>
    <x v="2"/>
    <d v="2020-07-06T00:00:00"/>
    <d v="2020-07-07T00:00:00"/>
    <n v="92"/>
    <n v="1"/>
    <n v="79.8"/>
    <n v="161.15"/>
    <n v="1.32"/>
    <n v="2.69"/>
    <s v="Z-US$"/>
    <x v="34"/>
    <x v="27"/>
    <n v="1"/>
    <x v="31"/>
  </r>
  <r>
    <x v="26"/>
    <d v="2020-07-06T00:00:00"/>
    <d v="2020-07-07T00:00:00"/>
    <n v="2"/>
    <n v="1"/>
    <n v="26.13"/>
    <n v="0"/>
    <n v="26.12"/>
    <n v="0"/>
    <s v="Z-US$"/>
    <x v="10"/>
    <x v="27"/>
    <n v="1"/>
    <x v="86"/>
  </r>
  <r>
    <x v="67"/>
    <d v="2020-07-06T00:00:00"/>
    <d v="2020-07-06T00:00:00"/>
    <n v="50"/>
    <n v="1"/>
    <n v="116.62"/>
    <n v="225.1"/>
    <n v="3.63"/>
    <n v="7.04"/>
    <s v="Z-US$"/>
    <x v="4"/>
    <x v="27"/>
    <n v="1"/>
    <x v="496"/>
  </r>
  <r>
    <x v="45"/>
    <d v="2020-07-06T00:00:00"/>
    <d v="2020-07-06T00:00:00"/>
    <n v="5362"/>
    <n v="1"/>
    <n v="3044.02"/>
    <n v="7162.4"/>
    <n v="0.87"/>
    <n v="2.0499999999999998"/>
    <s v="Z-US$"/>
    <x v="197"/>
    <x v="27"/>
    <n v="1"/>
    <x v="87"/>
  </r>
  <r>
    <x v="154"/>
    <d v="2020-07-06T00:00:00"/>
    <d v="2020-07-06T00:00:00"/>
    <n v="3064"/>
    <n v="1"/>
    <n v="1713.86"/>
    <n v="4092.8"/>
    <n v="0.86"/>
    <n v="2.0499999999999998"/>
    <s v="Z-US$"/>
    <x v="0"/>
    <x v="27"/>
    <n v="1"/>
    <x v="0"/>
  </r>
  <r>
    <x v="47"/>
    <d v="2020-07-06T00:00:00"/>
    <d v="2020-07-07T00:00:00"/>
    <n v="42"/>
    <n v="1"/>
    <n v="28.7"/>
    <n v="46.62"/>
    <n v="1.06"/>
    <n v="1.73"/>
    <s v="Z-US$"/>
    <x v="149"/>
    <x v="27"/>
    <n v="1"/>
    <x v="700"/>
  </r>
  <r>
    <x v="2"/>
    <d v="2020-07-06T00:00:00"/>
    <d v="2020-07-07T00:00:00"/>
    <n v="43"/>
    <n v="1"/>
    <n v="37.24"/>
    <n v="75.209999999999994"/>
    <n v="1.32"/>
    <n v="2.69"/>
    <s v="Z-US$"/>
    <x v="115"/>
    <x v="27"/>
    <n v="1"/>
    <x v="865"/>
  </r>
  <r>
    <x v="23"/>
    <d v="2020-07-06T00:00:00"/>
    <d v="2020-07-07T00:00:00"/>
    <n v="233"/>
    <n v="1"/>
    <n v="130.25"/>
    <n v="466.58"/>
    <n v="0.86"/>
    <n v="3.07"/>
    <s v="Z-US$"/>
    <x v="347"/>
    <x v="27"/>
    <n v="1"/>
    <x v="866"/>
  </r>
  <r>
    <x v="26"/>
    <d v="2020-07-06T00:00:00"/>
    <d v="2020-07-07T00:00:00"/>
    <n v="8"/>
    <n v="1"/>
    <n v="130.63999999999999"/>
    <n v="0"/>
    <n v="26.12"/>
    <n v="0"/>
    <s v="Z-US$"/>
    <x v="100"/>
    <x v="27"/>
    <n v="1"/>
    <x v="86"/>
  </r>
  <r>
    <x v="2"/>
    <d v="2020-07-06T00:00:00"/>
    <d v="2020-07-07T00:00:00"/>
    <n v="246"/>
    <n v="1"/>
    <n v="212.8"/>
    <n v="337.66"/>
    <n v="1.32"/>
    <n v="2.11"/>
    <s v="Z-US$"/>
    <x v="97"/>
    <x v="27"/>
    <n v="1"/>
    <x v="161"/>
  </r>
  <r>
    <x v="2"/>
    <d v="2020-07-06T00:00:00"/>
    <d v="2020-07-07T00:00:00"/>
    <n v="30"/>
    <n v="1"/>
    <n v="25.27"/>
    <n v="51.03"/>
    <n v="1.32"/>
    <n v="2.69"/>
    <s v="Z-US$"/>
    <x v="114"/>
    <x v="27"/>
    <n v="1"/>
    <x v="707"/>
  </r>
  <r>
    <x v="26"/>
    <d v="2020-07-06T00:00:00"/>
    <d v="2020-07-07T00:00:00"/>
    <n v="5"/>
    <n v="1"/>
    <n v="78.39"/>
    <n v="0"/>
    <n v="26.12"/>
    <n v="0"/>
    <s v="Z-US$"/>
    <x v="30"/>
    <x v="27"/>
    <n v="1"/>
    <x v="86"/>
  </r>
  <r>
    <x v="2"/>
    <d v="2020-07-06T00:00:00"/>
    <d v="2020-07-07T00:00:00"/>
    <n v="62"/>
    <n v="1"/>
    <n v="53.21"/>
    <n v="84.41"/>
    <n v="1.32"/>
    <n v="2.11"/>
    <s v="Z-US$"/>
    <x v="6"/>
    <x v="27"/>
    <n v="1"/>
    <x v="292"/>
  </r>
  <r>
    <x v="2"/>
    <d v="2020-07-06T00:00:00"/>
    <d v="2020-07-07T00:00:00"/>
    <n v="11"/>
    <n v="1"/>
    <n v="9.31"/>
    <n v="18.8"/>
    <n v="1.32"/>
    <n v="2.69"/>
    <s v="Z-US$"/>
    <x v="126"/>
    <x v="27"/>
    <n v="1"/>
    <x v="867"/>
  </r>
  <r>
    <x v="47"/>
    <d v="2020-07-06T00:00:00"/>
    <d v="2020-07-07T00:00:00"/>
    <n v="20"/>
    <n v="1"/>
    <n v="13.83"/>
    <n v="22.45"/>
    <n v="1.06"/>
    <n v="1.73"/>
    <s v="Z-US$"/>
    <x v="104"/>
    <x v="27"/>
    <n v="1"/>
    <x v="868"/>
  </r>
  <r>
    <x v="26"/>
    <d v="2020-07-06T00:00:00"/>
    <d v="2020-07-07T00:00:00"/>
    <n v="2"/>
    <n v="1"/>
    <n v="26.13"/>
    <n v="0"/>
    <n v="26.12"/>
    <n v="0"/>
    <s v="Z-US$"/>
    <x v="10"/>
    <x v="27"/>
    <n v="1"/>
    <x v="86"/>
  </r>
  <r>
    <x v="207"/>
    <d v="2020-07-06T00:00:00"/>
    <d v="2020-07-06T00:00:00"/>
    <n v="307"/>
    <n v="1"/>
    <n v="255.8"/>
    <n v="255.8"/>
    <n v="1.28"/>
    <n v="1.28"/>
    <s v="Z-US$"/>
    <x v="11"/>
    <x v="27"/>
    <n v="1"/>
    <x v="461"/>
  </r>
  <r>
    <x v="46"/>
    <d v="2020-07-06T00:00:00"/>
    <d v="2020-07-06T00:00:00"/>
    <n v="7"/>
    <n v="1"/>
    <n v="63.95"/>
    <n v="112.55"/>
    <n v="15.99"/>
    <n v="28.14"/>
    <s v="Z-US$"/>
    <x v="48"/>
    <x v="27"/>
    <n v="1"/>
    <x v="82"/>
  </r>
  <r>
    <x v="16"/>
    <d v="2020-07-06T00:00:00"/>
    <d v="2020-07-07T00:00:00"/>
    <n v="149"/>
    <n v="1"/>
    <n v="83.12"/>
    <n v="223.31"/>
    <n v="0.86"/>
    <n v="2.2999999999999998"/>
    <s v="Z-US$"/>
    <x v="110"/>
    <x v="27"/>
    <n v="1"/>
    <x v="208"/>
  </r>
  <r>
    <x v="26"/>
    <d v="2020-07-06T00:00:00"/>
    <d v="2020-07-07T00:00:00"/>
    <n v="4"/>
    <n v="1"/>
    <n v="52.26"/>
    <n v="0"/>
    <n v="26.12"/>
    <n v="0"/>
    <s v="Z-US$"/>
    <x v="16"/>
    <x v="27"/>
    <n v="1"/>
    <x v="86"/>
  </r>
  <r>
    <x v="99"/>
    <d v="2020-07-06T00:00:00"/>
    <d v="2020-07-06T00:00:00"/>
    <n v="3064"/>
    <n v="1"/>
    <n v="1406.9"/>
    <n v="2174.3000000000002"/>
    <n v="0.7"/>
    <n v="1.0900000000000001"/>
    <s v="Z-US$"/>
    <x v="0"/>
    <x v="27"/>
    <n v="1"/>
    <x v="483"/>
  </r>
  <r>
    <x v="72"/>
    <d v="2020-07-06T00:00:00"/>
    <d v="2020-07-06T00:00:00"/>
    <n v="307"/>
    <n v="1"/>
    <n v="222.8"/>
    <n v="358.12"/>
    <n v="1.1100000000000001"/>
    <n v="1.79"/>
    <s v="Z-US$"/>
    <x v="11"/>
    <x v="27"/>
    <n v="1"/>
    <x v="23"/>
  </r>
  <r>
    <x v="93"/>
    <d v="2020-07-06T00:00:00"/>
    <d v="2020-07-06T00:00:00"/>
    <n v="3064"/>
    <n v="1"/>
    <n v="1406.9"/>
    <n v="2430.1"/>
    <n v="0.7"/>
    <n v="1.22"/>
    <s v="Z-US$"/>
    <x v="0"/>
    <x v="27"/>
    <n v="1"/>
    <x v="320"/>
  </r>
  <r>
    <x v="104"/>
    <d v="2020-07-06T00:00:00"/>
    <d v="2020-07-06T00:00:00"/>
    <n v="1532"/>
    <n v="1"/>
    <n v="703.45"/>
    <n v="1215.05"/>
    <n v="0.7"/>
    <n v="1.22"/>
    <s v="Z-US$"/>
    <x v="2"/>
    <x v="27"/>
    <n v="1"/>
    <x v="297"/>
  </r>
  <r>
    <x v="10"/>
    <d v="2020-07-06T00:00:00"/>
    <d v="2020-07-06T00:00:00"/>
    <n v="221"/>
    <n v="1"/>
    <n v="3248.87"/>
    <n v="4051.87"/>
    <n v="22.56"/>
    <n v="28.14"/>
    <s v="Z-US$"/>
    <x v="37"/>
    <x v="27"/>
    <n v="1"/>
    <x v="645"/>
  </r>
  <r>
    <x v="104"/>
    <d v="2020-07-06T00:00:00"/>
    <d v="2020-07-24T00:00:00"/>
    <n v="1073"/>
    <n v="1"/>
    <n v="492.42"/>
    <n v="761.01"/>
    <n v="0.7"/>
    <n v="1.0900000000000001"/>
    <s v="Z-US$"/>
    <x v="258"/>
    <x v="27"/>
    <n v="1"/>
    <x v="869"/>
  </r>
  <r>
    <x v="97"/>
    <d v="2020-07-06T00:00:00"/>
    <d v="2020-07-06T00:00:00"/>
    <n v="730"/>
    <n v="1"/>
    <n v="468.78"/>
    <n v="791.45"/>
    <n v="0.99"/>
    <n v="1.66"/>
    <s v="Z-US$"/>
    <x v="348"/>
    <x v="27"/>
    <n v="1"/>
    <x v="870"/>
  </r>
  <r>
    <x v="158"/>
    <d v="2020-07-07T00:00:00"/>
    <d v="2020-07-07T00:00:00"/>
    <n v="4"/>
    <n v="100"/>
    <n v="171.39"/>
    <n v="383.7"/>
    <n v="85.69"/>
    <n v="191.85"/>
    <s v="Z-US$"/>
    <x v="106"/>
    <x v="27"/>
    <n v="1"/>
    <x v="200"/>
  </r>
  <r>
    <x v="181"/>
    <d v="2020-07-07T00:00:00"/>
    <d v="2020-07-07T00:00:00"/>
    <n v="4"/>
    <n v="30"/>
    <n v="22.26"/>
    <n v="168.83"/>
    <n v="11.13"/>
    <n v="84.41"/>
    <s v="Z-US$"/>
    <x v="58"/>
    <x v="27"/>
    <n v="1"/>
    <x v="92"/>
  </r>
  <r>
    <x v="2"/>
    <d v="2020-07-07T00:00:00"/>
    <d v="2020-07-08T00:00:00"/>
    <n v="246"/>
    <n v="1"/>
    <n v="212.8"/>
    <n v="337.66"/>
    <n v="1.32"/>
    <n v="2.11"/>
    <s v="Z-US$"/>
    <x v="97"/>
    <x v="27"/>
    <n v="1"/>
    <x v="161"/>
  </r>
  <r>
    <x v="2"/>
    <d v="2020-07-07T00:00:00"/>
    <d v="2020-07-08T00:00:00"/>
    <n v="4"/>
    <n v="1"/>
    <n v="2.66"/>
    <n v="5.37"/>
    <n v="1.32"/>
    <n v="2.69"/>
    <s v="Z-US$"/>
    <x v="16"/>
    <x v="27"/>
    <n v="1"/>
    <x v="184"/>
  </r>
  <r>
    <x v="26"/>
    <d v="2020-07-07T00:00:00"/>
    <d v="2020-07-08T00:00:00"/>
    <n v="4"/>
    <n v="1"/>
    <n v="52.26"/>
    <n v="0"/>
    <n v="26.12"/>
    <n v="0"/>
    <s v="Z-US$"/>
    <x v="16"/>
    <x v="27"/>
    <n v="1"/>
    <x v="86"/>
  </r>
  <r>
    <x v="36"/>
    <d v="2020-07-07T00:00:00"/>
    <d v="2020-07-07T00:00:00"/>
    <n v="154"/>
    <n v="1"/>
    <n v="98.48"/>
    <n v="166.27"/>
    <n v="0.99"/>
    <n v="1.66"/>
    <s v="Z-US$"/>
    <x v="17"/>
    <x v="27"/>
    <n v="1"/>
    <x v="826"/>
  </r>
  <r>
    <x v="29"/>
    <d v="2020-07-07T00:00:00"/>
    <d v="2020-07-17T00:00:00"/>
    <n v="4"/>
    <n v="1"/>
    <n v="120.02"/>
    <n v="193.39"/>
    <n v="60.01"/>
    <n v="96.69"/>
    <s v="Z-US$"/>
    <x v="16"/>
    <x v="27"/>
    <n v="1"/>
    <x v="35"/>
  </r>
  <r>
    <x v="226"/>
    <d v="2020-07-07T00:00:00"/>
    <d v="2020-07-17T00:00:00"/>
    <n v="613"/>
    <n v="1"/>
    <n v="445.6"/>
    <n v="511.6"/>
    <n v="1.1100000000000001"/>
    <n v="1.28"/>
    <s v="Z-US$"/>
    <x v="98"/>
    <x v="27"/>
    <n v="1"/>
    <x v="212"/>
  </r>
  <r>
    <x v="93"/>
    <d v="2020-07-07T00:00:00"/>
    <d v="2020-07-07T00:00:00"/>
    <n v="10724"/>
    <n v="1"/>
    <n v="4924.1499999999996"/>
    <n v="7610.05"/>
    <n v="0.7"/>
    <n v="1.0900000000000001"/>
    <s v="Z-US$"/>
    <x v="251"/>
    <x v="27"/>
    <n v="1"/>
    <x v="871"/>
  </r>
  <r>
    <x v="23"/>
    <d v="2020-07-07T00:00:00"/>
    <d v="2020-07-07T00:00:00"/>
    <n v="4596"/>
    <n v="1"/>
    <n v="2570.79"/>
    <n v="6139.2"/>
    <n v="0.86"/>
    <n v="2.0499999999999998"/>
    <s v="Z-US$"/>
    <x v="57"/>
    <x v="27"/>
    <n v="1"/>
    <x v="88"/>
  </r>
  <r>
    <x v="16"/>
    <d v="2020-07-07T00:00:00"/>
    <d v="2020-07-08T00:00:00"/>
    <n v="77"/>
    <n v="100"/>
    <n v="4284.6499999999996"/>
    <n v="8953"/>
    <n v="85.69"/>
    <n v="179.06"/>
    <s v="Z-US$"/>
    <x v="167"/>
    <x v="27"/>
    <n v="1"/>
    <x v="420"/>
  </r>
  <r>
    <x v="23"/>
    <d v="2020-07-07T00:00:00"/>
    <d v="2020-07-08T00:00:00"/>
    <n v="62"/>
    <n v="100"/>
    <n v="3427.72"/>
    <n v="7674"/>
    <n v="85.69"/>
    <n v="191.85"/>
    <s v="Z-US$"/>
    <x v="234"/>
    <x v="27"/>
    <n v="1"/>
    <x v="563"/>
  </r>
  <r>
    <x v="86"/>
    <d v="2020-07-07T00:00:00"/>
    <d v="2020-07-08T00:00:00"/>
    <n v="1839"/>
    <n v="1"/>
    <n v="1335.28"/>
    <n v="2071.98"/>
    <n v="1.1100000000000001"/>
    <n v="1.73"/>
    <s v="Z-US$"/>
    <x v="152"/>
    <x v="27"/>
    <n v="1"/>
    <x v="872"/>
  </r>
  <r>
    <x v="87"/>
    <d v="2020-07-07T00:00:00"/>
    <d v="2020-07-08T00:00:00"/>
    <n v="2069"/>
    <n v="1"/>
    <n v="1674.85"/>
    <n v="2589.98"/>
    <n v="1.24"/>
    <n v="1.92"/>
    <s v="Z-US$"/>
    <x v="349"/>
    <x v="27"/>
    <n v="1"/>
    <x v="494"/>
  </r>
  <r>
    <x v="186"/>
    <d v="2020-07-07T00:00:00"/>
    <d v="2020-07-08T00:00:00"/>
    <n v="2452"/>
    <n v="1"/>
    <n v="437.93"/>
    <n v="859.49"/>
    <n v="0.27"/>
    <n v="0.54"/>
    <s v="Z-US$"/>
    <x v="129"/>
    <x v="27"/>
    <n v="1"/>
    <x v="80"/>
  </r>
  <r>
    <x v="10"/>
    <d v="2020-07-07T00:00:00"/>
    <d v="2020-07-08T00:00:00"/>
    <n v="77"/>
    <n v="1"/>
    <n v="1128.08"/>
    <n v="1406.9"/>
    <n v="22.56"/>
    <n v="28.14"/>
    <s v="Z-US$"/>
    <x v="81"/>
    <x v="27"/>
    <n v="1"/>
    <x v="219"/>
  </r>
  <r>
    <x v="29"/>
    <d v="2020-07-07T00:00:00"/>
    <d v="2020-07-08T00:00:00"/>
    <n v="23"/>
    <n v="1"/>
    <n v="900.16"/>
    <n v="1342.95"/>
    <n v="60.01"/>
    <n v="89.53"/>
    <s v="Z-US$"/>
    <x v="61"/>
    <x v="27"/>
    <n v="1"/>
    <x v="426"/>
  </r>
  <r>
    <x v="11"/>
    <d v="2020-07-07T00:00:00"/>
    <d v="2020-07-08T00:00:00"/>
    <n v="77"/>
    <n v="1"/>
    <n v="729.03"/>
    <n v="1215.05"/>
    <n v="14.58"/>
    <n v="24.3"/>
    <s v="Z-US$"/>
    <x v="81"/>
    <x v="27"/>
    <n v="1"/>
    <x v="297"/>
  </r>
  <r>
    <x v="23"/>
    <d v="2020-07-07T00:00:00"/>
    <d v="2020-07-23T00:00:00"/>
    <n v="4"/>
    <n v="100"/>
    <n v="171.39"/>
    <n v="383.7"/>
    <n v="85.69"/>
    <n v="191.85"/>
    <s v="Z-US$"/>
    <x v="106"/>
    <x v="27"/>
    <n v="1"/>
    <x v="200"/>
  </r>
  <r>
    <x v="73"/>
    <d v="2020-07-07T00:00:00"/>
    <d v="2020-07-07T00:00:00"/>
    <n v="613"/>
    <n v="1"/>
    <n v="516.72"/>
    <n v="1099.94"/>
    <n v="1.29"/>
    <n v="2.75"/>
    <s v="Z-US$"/>
    <x v="98"/>
    <x v="27"/>
    <n v="1"/>
    <x v="54"/>
  </r>
  <r>
    <x v="227"/>
    <d v="2020-07-08T00:00:00"/>
    <d v="2020-07-08T00:00:00"/>
    <n v="154"/>
    <n v="1"/>
    <n v="0"/>
    <n v="102.32"/>
    <n v="0"/>
    <n v="1.02"/>
    <s v="Z-US$"/>
    <x v="17"/>
    <x v="27"/>
    <n v="1"/>
    <x v="144"/>
  </r>
  <r>
    <x v="213"/>
    <d v="2020-07-08T00:00:00"/>
    <d v="2020-07-09T00:00:00"/>
    <n v="2"/>
    <n v="150"/>
    <n v="74.819999999999993"/>
    <n v="211.04"/>
    <n v="74.819999999999993"/>
    <n v="211.04"/>
    <s v="Z-US$"/>
    <x v="156"/>
    <x v="27"/>
    <n v="1"/>
    <x v="34"/>
  </r>
  <r>
    <x v="56"/>
    <d v="2020-07-08T00:00:00"/>
    <d v="2020-07-17T00:00:00"/>
    <n v="46"/>
    <n v="1"/>
    <n v="1390.91"/>
    <n v="2321.39"/>
    <n v="46.36"/>
    <n v="77.38"/>
    <s v="Z-US$"/>
    <x v="74"/>
    <x v="27"/>
    <n v="1"/>
    <x v="723"/>
  </r>
  <r>
    <x v="52"/>
    <d v="2020-07-08T00:00:00"/>
    <d v="2020-07-22T00:00:00"/>
    <n v="31"/>
    <n v="1"/>
    <n v="543.05999999999995"/>
    <n v="938.79"/>
    <n v="27.15"/>
    <n v="46.94"/>
    <s v="Z-US$"/>
    <x v="7"/>
    <x v="27"/>
    <n v="1"/>
    <x v="387"/>
  </r>
  <r>
    <x v="63"/>
    <d v="2020-07-08T00:00:00"/>
    <d v="2020-07-22T00:00:00"/>
    <n v="31"/>
    <n v="1"/>
    <n v="351.21"/>
    <n v="647.16999999999996"/>
    <n v="17.559999999999999"/>
    <n v="32.36"/>
    <s v="Z-US$"/>
    <x v="7"/>
    <x v="27"/>
    <n v="1"/>
    <x v="148"/>
  </r>
  <r>
    <x v="28"/>
    <d v="2020-07-08T00:00:00"/>
    <d v="2020-07-22T00:00:00"/>
    <n v="92"/>
    <n v="1"/>
    <n v="2205.5100000000002"/>
    <n v="3752.59"/>
    <n v="36.76"/>
    <n v="62.54"/>
    <s v="Z-US$"/>
    <x v="34"/>
    <x v="27"/>
    <n v="1"/>
    <x v="53"/>
  </r>
  <r>
    <x v="94"/>
    <d v="2020-07-08T00:00:00"/>
    <d v="2020-07-22T00:00:00"/>
    <n v="138"/>
    <n v="1"/>
    <n v="2876.6"/>
    <n v="4903.6899999999996"/>
    <n v="31.96"/>
    <n v="54.49"/>
    <s v="Z-US$"/>
    <x v="86"/>
    <x v="27"/>
    <n v="1"/>
    <x v="385"/>
  </r>
  <r>
    <x v="32"/>
    <d v="2020-07-08T00:00:00"/>
    <d v="2020-07-22T00:00:00"/>
    <n v="138"/>
    <n v="1"/>
    <n v="2443.79"/>
    <n v="4224.54"/>
    <n v="27.15"/>
    <n v="46.94"/>
    <s v="Z-US$"/>
    <x v="86"/>
    <x v="27"/>
    <n v="1"/>
    <x v="157"/>
  </r>
  <r>
    <x v="95"/>
    <d v="2020-07-08T00:00:00"/>
    <d v="2020-07-22T00:00:00"/>
    <n v="92"/>
    <n v="1"/>
    <n v="1341.42"/>
    <n v="2463.35"/>
    <n v="22.36"/>
    <n v="41.06"/>
    <s v="Z-US$"/>
    <x v="34"/>
    <x v="27"/>
    <n v="1"/>
    <x v="630"/>
  </r>
  <r>
    <x v="91"/>
    <d v="2020-07-08T00:00:00"/>
    <d v="2020-07-22T00:00:00"/>
    <n v="62"/>
    <n v="1"/>
    <n v="702.43"/>
    <n v="1294.3499999999999"/>
    <n v="17.559999999999999"/>
    <n v="32.36"/>
    <s v="Z-US$"/>
    <x v="6"/>
    <x v="27"/>
    <n v="1"/>
    <x v="242"/>
  </r>
  <r>
    <x v="53"/>
    <d v="2020-07-08T00:00:00"/>
    <d v="2020-07-22T00:00:00"/>
    <n v="31"/>
    <n v="1"/>
    <n v="255.03"/>
    <n v="470.67"/>
    <n v="12.75"/>
    <n v="23.53"/>
    <s v="Z-US$"/>
    <x v="7"/>
    <x v="27"/>
    <n v="1"/>
    <x v="428"/>
  </r>
  <r>
    <x v="147"/>
    <d v="2020-07-08T00:00:00"/>
    <d v="2020-07-09T00:00:00"/>
    <n v="24512"/>
    <n v="1"/>
    <n v="15961.92"/>
    <n v="22510.400000000001"/>
    <n v="1"/>
    <n v="1.41"/>
    <s v="Z-US$"/>
    <x v="177"/>
    <x v="27"/>
    <n v="1"/>
    <x v="803"/>
  </r>
  <r>
    <x v="147"/>
    <d v="2020-07-08T00:00:00"/>
    <d v="2020-07-24T00:00:00"/>
    <n v="11644"/>
    <n v="1"/>
    <n v="7581.91"/>
    <n v="10692.44"/>
    <n v="1"/>
    <n v="1.41"/>
    <s v="Z-US$"/>
    <x v="350"/>
    <x v="27"/>
    <n v="1"/>
    <x v="873"/>
  </r>
  <r>
    <x v="2"/>
    <d v="2020-07-09T00:00:00"/>
    <d v="2020-07-09T00:00:00"/>
    <n v="4"/>
    <n v="40"/>
    <n v="106.4"/>
    <n v="194.41"/>
    <n v="53.19"/>
    <n v="97.2"/>
    <s v="Z-US$"/>
    <x v="95"/>
    <x v="27"/>
    <n v="1"/>
    <x v="818"/>
  </r>
  <r>
    <x v="10"/>
    <d v="2020-07-09T00:00:00"/>
    <d v="2020-07-09T00:00:00"/>
    <n v="4"/>
    <n v="1"/>
    <n v="45.12"/>
    <n v="61.39"/>
    <n v="22.56"/>
    <n v="30.7"/>
    <s v="Z-US$"/>
    <x v="16"/>
    <x v="27"/>
    <n v="1"/>
    <x v="103"/>
  </r>
  <r>
    <x v="16"/>
    <d v="2020-07-09T00:00:00"/>
    <d v="2020-07-10T00:00:00"/>
    <n v="178"/>
    <n v="1"/>
    <n v="99.4"/>
    <n v="267.06"/>
    <n v="0.86"/>
    <n v="2.2999999999999998"/>
    <s v="Z-US$"/>
    <x v="42"/>
    <x v="27"/>
    <n v="1"/>
    <x v="66"/>
  </r>
  <r>
    <x v="26"/>
    <d v="2020-07-09T00:00:00"/>
    <d v="2020-07-10T00:00:00"/>
    <n v="4"/>
    <n v="1"/>
    <n v="52.26"/>
    <n v="0"/>
    <n v="26.12"/>
    <n v="0"/>
    <s v="Z-US$"/>
    <x v="16"/>
    <x v="27"/>
    <n v="1"/>
    <x v="86"/>
  </r>
  <r>
    <x v="7"/>
    <d v="2020-07-09T00:00:00"/>
    <d v="2020-07-09T00:00:00"/>
    <n v="766"/>
    <n v="1"/>
    <n v="434.86"/>
    <n v="1055.18"/>
    <n v="0.87"/>
    <n v="2.11"/>
    <s v="Z-US$"/>
    <x v="3"/>
    <x v="27"/>
    <n v="1"/>
    <x v="5"/>
  </r>
  <r>
    <x v="62"/>
    <d v="2020-07-09T00:00:00"/>
    <d v="2020-07-23T00:00:00"/>
    <n v="31"/>
    <n v="1"/>
    <n v="255.03"/>
    <n v="493.69"/>
    <n v="12.75"/>
    <n v="24.69"/>
    <s v="Z-US$"/>
    <x v="7"/>
    <x v="27"/>
    <n v="1"/>
    <x v="134"/>
  </r>
  <r>
    <x v="228"/>
    <d v="2020-07-09T00:00:00"/>
    <d v="2020-07-09T00:00:00"/>
    <n v="4"/>
    <n v="100"/>
    <n v="57.56"/>
    <n v="153.47999999999999"/>
    <n v="28.78"/>
    <n v="76.739999999999995"/>
    <s v="Z-US$"/>
    <x v="106"/>
    <x v="27"/>
    <n v="1"/>
    <x v="85"/>
  </r>
  <r>
    <x v="28"/>
    <d v="2020-07-09T00:00:00"/>
    <d v="2020-07-23T00:00:00"/>
    <n v="16"/>
    <n v="1"/>
    <n v="367.59"/>
    <n v="639.5"/>
    <n v="36.76"/>
    <n v="63.95"/>
    <s v="Z-US$"/>
    <x v="32"/>
    <x v="27"/>
    <n v="1"/>
    <x v="47"/>
  </r>
  <r>
    <x v="114"/>
    <d v="2020-07-09T00:00:00"/>
    <d v="2020-07-23T00:00:00"/>
    <n v="13"/>
    <n v="1"/>
    <n v="211.66"/>
    <n v="399.05"/>
    <n v="26.45"/>
    <n v="49.88"/>
    <s v="Z-US$"/>
    <x v="76"/>
    <x v="27"/>
    <n v="1"/>
    <x v="726"/>
  </r>
  <r>
    <x v="2"/>
    <d v="2020-07-09T00:00:00"/>
    <d v="2020-07-10T00:00:00"/>
    <n v="246"/>
    <n v="1"/>
    <n v="212.8"/>
    <n v="337.66"/>
    <n v="1.32"/>
    <n v="2.11"/>
    <s v="Z-US$"/>
    <x v="97"/>
    <x v="27"/>
    <n v="1"/>
    <x v="161"/>
  </r>
  <r>
    <x v="46"/>
    <d v="2020-07-09T00:00:00"/>
    <d v="2020-07-10T00:00:00"/>
    <n v="7"/>
    <n v="1"/>
    <n v="63.95"/>
    <n v="122.78"/>
    <n v="15.99"/>
    <n v="30.7"/>
    <s v="Z-US$"/>
    <x v="48"/>
    <x v="27"/>
    <n v="1"/>
    <x v="36"/>
  </r>
  <r>
    <x v="2"/>
    <d v="2020-07-09T00:00:00"/>
    <d v="2020-07-10T00:00:00"/>
    <n v="123"/>
    <n v="1"/>
    <n v="106.4"/>
    <n v="168.83"/>
    <n v="1.32"/>
    <n v="2.11"/>
    <s v="Z-US$"/>
    <x v="60"/>
    <x v="27"/>
    <n v="1"/>
    <x v="92"/>
  </r>
  <r>
    <x v="2"/>
    <d v="2020-07-09T00:00:00"/>
    <d v="2020-07-10T00:00:00"/>
    <n v="2"/>
    <n v="1"/>
    <n v="1.33"/>
    <n v="2.69"/>
    <n v="1.32"/>
    <n v="2.69"/>
    <s v="Z-US$"/>
    <x v="10"/>
    <x v="27"/>
    <n v="1"/>
    <x v="427"/>
  </r>
  <r>
    <x v="26"/>
    <d v="2020-07-09T00:00:00"/>
    <d v="2020-07-10T00:00:00"/>
    <n v="2"/>
    <n v="1"/>
    <n v="26.13"/>
    <n v="0"/>
    <n v="26.12"/>
    <n v="0"/>
    <s v="Z-US$"/>
    <x v="10"/>
    <x v="27"/>
    <n v="1"/>
    <x v="86"/>
  </r>
  <r>
    <x v="7"/>
    <d v="2020-07-10T00:00:00"/>
    <d v="2020-07-13T00:00:00"/>
    <n v="1532"/>
    <n v="1"/>
    <n v="869.72"/>
    <n v="2110.35"/>
    <n v="0.87"/>
    <n v="2.11"/>
    <s v="Z-US$"/>
    <x v="2"/>
    <x v="27"/>
    <n v="1"/>
    <x v="241"/>
  </r>
  <r>
    <x v="98"/>
    <d v="2020-07-10T00:00:00"/>
    <d v="2020-07-13T00:00:00"/>
    <n v="1532"/>
    <n v="2"/>
    <n v="2713.53"/>
    <n v="4220.7"/>
    <n v="2.71"/>
    <n v="4.22"/>
    <s v="Z-US$"/>
    <x v="0"/>
    <x v="27"/>
    <n v="1"/>
    <x v="2"/>
  </r>
  <r>
    <x v="45"/>
    <d v="2020-07-10T00:00:00"/>
    <d v="2020-07-13T00:00:00"/>
    <n v="766"/>
    <n v="1"/>
    <n v="434.86"/>
    <n v="1055.18"/>
    <n v="0.87"/>
    <n v="2.11"/>
    <s v="Z-US$"/>
    <x v="3"/>
    <x v="27"/>
    <n v="1"/>
    <x v="5"/>
  </r>
  <r>
    <x v="99"/>
    <d v="2020-07-10T00:00:00"/>
    <d v="2020-07-13T00:00:00"/>
    <n v="766"/>
    <n v="1"/>
    <n v="351.73"/>
    <n v="639.5"/>
    <n v="0.7"/>
    <n v="1.28"/>
    <s v="Z-US$"/>
    <x v="3"/>
    <x v="27"/>
    <n v="1"/>
    <x v="47"/>
  </r>
  <r>
    <x v="10"/>
    <d v="2020-07-10T00:00:00"/>
    <d v="2020-07-13T00:00:00"/>
    <n v="148"/>
    <n v="1"/>
    <n v="2165.91"/>
    <n v="2946.82"/>
    <n v="22.56"/>
    <n v="30.7"/>
    <s v="Z-US$"/>
    <x v="5"/>
    <x v="27"/>
    <n v="1"/>
    <x v="8"/>
  </r>
  <r>
    <x v="98"/>
    <d v="2020-07-10T00:00:00"/>
    <d v="2020-07-24T00:00:00"/>
    <n v="1532"/>
    <n v="2"/>
    <n v="2713.53"/>
    <n v="4220.7"/>
    <n v="2.71"/>
    <n v="4.22"/>
    <s v="Z-US$"/>
    <x v="0"/>
    <x v="27"/>
    <n v="1"/>
    <x v="2"/>
  </r>
  <r>
    <x v="63"/>
    <d v="2020-07-10T00:00:00"/>
    <d v="2020-07-24T00:00:00"/>
    <n v="31"/>
    <n v="1"/>
    <n v="351.21"/>
    <n v="647.16999999999996"/>
    <n v="17.559999999999999"/>
    <n v="32.36"/>
    <s v="Z-US$"/>
    <x v="7"/>
    <x v="27"/>
    <n v="1"/>
    <x v="148"/>
  </r>
  <r>
    <x v="64"/>
    <d v="2020-07-10T00:00:00"/>
    <d v="2020-07-24T00:00:00"/>
    <n v="16"/>
    <n v="1"/>
    <n v="246.08"/>
    <n v="416.95"/>
    <n v="24.61"/>
    <n v="41.7"/>
    <s v="Z-US$"/>
    <x v="32"/>
    <x v="27"/>
    <n v="1"/>
    <x v="169"/>
  </r>
  <r>
    <x v="52"/>
    <d v="2020-07-10T00:00:00"/>
    <d v="2020-07-24T00:00:00"/>
    <n v="16"/>
    <n v="1"/>
    <n v="271.52999999999997"/>
    <n v="469.39"/>
    <n v="27.15"/>
    <n v="46.94"/>
    <s v="Z-US$"/>
    <x v="32"/>
    <x v="27"/>
    <n v="1"/>
    <x v="149"/>
  </r>
  <r>
    <x v="15"/>
    <d v="2020-07-10T00:00:00"/>
    <d v="2020-07-24T00:00:00"/>
    <n v="16"/>
    <n v="1"/>
    <n v="319.62"/>
    <n v="544.85"/>
    <n v="31.96"/>
    <n v="54.49"/>
    <s v="Z-US$"/>
    <x v="32"/>
    <x v="27"/>
    <n v="1"/>
    <x v="487"/>
  </r>
  <r>
    <x v="114"/>
    <d v="2020-07-10T00:00:00"/>
    <d v="2020-07-10T00:00:00"/>
    <n v="77"/>
    <n v="1"/>
    <n v="1322.9"/>
    <n v="2494.0500000000002"/>
    <n v="26.45"/>
    <n v="49.88"/>
    <s v="Z-US$"/>
    <x v="81"/>
    <x v="27"/>
    <n v="1"/>
    <x v="874"/>
  </r>
  <r>
    <x v="2"/>
    <d v="2020-07-10T00:00:00"/>
    <d v="2020-07-10T00:00:00"/>
    <n v="154"/>
    <n v="2"/>
    <n v="266.01"/>
    <n v="537.17999999999995"/>
    <n v="2.65"/>
    <n v="5.37"/>
    <s v="Z-US$"/>
    <x v="25"/>
    <x v="27"/>
    <n v="1"/>
    <x v="113"/>
  </r>
  <r>
    <x v="10"/>
    <d v="2020-07-10T00:00:00"/>
    <d v="2020-07-10T00:00:00"/>
    <n v="5"/>
    <n v="1"/>
    <n v="67.69"/>
    <n v="107.44"/>
    <n v="22.56"/>
    <n v="35.81"/>
    <s v="Z-US$"/>
    <x v="30"/>
    <x v="27"/>
    <n v="1"/>
    <x v="59"/>
  </r>
  <r>
    <x v="11"/>
    <d v="2020-07-10T00:00:00"/>
    <d v="2020-07-10T00:00:00"/>
    <n v="46"/>
    <n v="1"/>
    <n v="437.42"/>
    <n v="729.03"/>
    <n v="14.58"/>
    <n v="24.3"/>
    <s v="Z-US$"/>
    <x v="74"/>
    <x v="27"/>
    <n v="1"/>
    <x v="698"/>
  </r>
  <r>
    <x v="229"/>
    <d v="2020-07-10T00:00:00"/>
    <d v="2020-07-24T00:00:00"/>
    <n v="46"/>
    <n v="1"/>
    <n v="493.82"/>
    <n v="1001.46"/>
    <n v="16.46"/>
    <n v="33.380000000000003"/>
    <s v="Z-US$"/>
    <x v="74"/>
    <x v="27"/>
    <n v="1"/>
    <x v="875"/>
  </r>
  <r>
    <x v="19"/>
    <d v="2020-07-10T00:00:00"/>
    <d v="2020-07-10T00:00:00"/>
    <n v="92"/>
    <n v="1"/>
    <n v="66.819999999999993"/>
    <n v="80.58"/>
    <n v="1.1100000000000001"/>
    <n v="1.34"/>
    <s v="Z-US$"/>
    <x v="34"/>
    <x v="27"/>
    <n v="1"/>
    <x v="65"/>
  </r>
  <r>
    <x v="65"/>
    <d v="2020-07-10T00:00:00"/>
    <d v="2020-07-13T00:00:00"/>
    <n v="24512"/>
    <n v="1"/>
    <n v="20380.099999999999"/>
    <n v="63438.400000000001"/>
    <n v="1.27"/>
    <n v="3.97"/>
    <s v="Z-US$"/>
    <x v="177"/>
    <x v="27"/>
    <n v="1"/>
    <x v="404"/>
  </r>
  <r>
    <x v="7"/>
    <d v="2020-07-13T00:00:00"/>
    <d v="2020-07-14T00:00:00"/>
    <n v="37"/>
    <n v="100"/>
    <n v="2087.33"/>
    <n v="5371.8"/>
    <n v="86.97"/>
    <n v="223.83"/>
    <s v="Z-US$"/>
    <x v="351"/>
    <x v="28"/>
    <n v="1"/>
    <x v="218"/>
  </r>
  <r>
    <x v="203"/>
    <d v="2020-07-13T00:00:00"/>
    <d v="2020-07-13T00:00:00"/>
    <n v="766"/>
    <n v="1"/>
    <n v="351.73"/>
    <n v="543.58000000000004"/>
    <n v="0.7"/>
    <n v="1.0900000000000001"/>
    <s v="Z-US$"/>
    <x v="3"/>
    <x v="28"/>
    <n v="1"/>
    <x v="217"/>
  </r>
  <r>
    <x v="23"/>
    <d v="2020-07-13T00:00:00"/>
    <d v="2020-07-13T00:00:00"/>
    <n v="766"/>
    <n v="1"/>
    <n v="428.47"/>
    <n v="1023.2"/>
    <n v="0.86"/>
    <n v="2.0499999999999998"/>
    <s v="Z-US$"/>
    <x v="3"/>
    <x v="28"/>
    <n v="1"/>
    <x v="201"/>
  </r>
  <r>
    <x v="23"/>
    <d v="2020-07-13T00:00:00"/>
    <d v="2020-07-24T00:00:00"/>
    <n v="766"/>
    <n v="1"/>
    <n v="428.47"/>
    <n v="1023.2"/>
    <n v="0.86"/>
    <n v="2.0499999999999998"/>
    <s v="Z-US$"/>
    <x v="3"/>
    <x v="28"/>
    <n v="1"/>
    <x v="201"/>
  </r>
  <r>
    <x v="211"/>
    <d v="2020-07-13T00:00:00"/>
    <d v="2020-07-14T00:00:00"/>
    <n v="3064"/>
    <n v="1"/>
    <n v="1406.9"/>
    <n v="2506.84"/>
    <n v="0.7"/>
    <n v="1.25"/>
    <s v="Z-US$"/>
    <x v="0"/>
    <x v="28"/>
    <n v="1"/>
    <x v="876"/>
  </r>
  <r>
    <x v="10"/>
    <d v="2020-07-13T00:00:00"/>
    <d v="2020-07-14T00:00:00"/>
    <n v="19"/>
    <n v="1"/>
    <n v="270.74"/>
    <n v="449.39"/>
    <n v="22.56"/>
    <n v="37.450000000000003"/>
    <s v="Z-US$"/>
    <x v="56"/>
    <x v="28"/>
    <n v="1"/>
    <x v="877"/>
  </r>
  <r>
    <x v="47"/>
    <d v="2020-07-13T00:00:00"/>
    <d v="2020-07-14T00:00:00"/>
    <n v="5"/>
    <n v="60"/>
    <n v="191.36"/>
    <n v="287.77999999999997"/>
    <n v="63.78"/>
    <n v="95.93"/>
    <s v="Z-US$"/>
    <x v="156"/>
    <x v="28"/>
    <n v="1"/>
    <x v="334"/>
  </r>
  <r>
    <x v="2"/>
    <d v="2020-07-13T00:00:00"/>
    <d v="2020-07-14T00:00:00"/>
    <n v="23"/>
    <n v="40"/>
    <n v="798.02"/>
    <n v="1458.06"/>
    <n v="53.19"/>
    <n v="97.2"/>
    <s v="Z-US$"/>
    <x v="88"/>
    <x v="28"/>
    <n v="1"/>
    <x v="257"/>
  </r>
  <r>
    <x v="29"/>
    <d v="2020-07-14T00:00:00"/>
    <d v="2020-07-14T00:00:00"/>
    <n v="4"/>
    <n v="1"/>
    <n v="120.02"/>
    <n v="179.06"/>
    <n v="60.01"/>
    <n v="89.53"/>
    <s v="Z-US$"/>
    <x v="16"/>
    <x v="28"/>
    <n v="1"/>
    <x v="102"/>
  </r>
  <r>
    <x v="2"/>
    <d v="2020-07-14T00:00:00"/>
    <d v="2020-07-14T00:00:00"/>
    <n v="4"/>
    <n v="200"/>
    <n v="532.01"/>
    <n v="972.04"/>
    <n v="266.01"/>
    <n v="486.02"/>
    <s v="Z-US$"/>
    <x v="45"/>
    <x v="28"/>
    <n v="1"/>
    <x v="9"/>
  </r>
  <r>
    <x v="16"/>
    <d v="2020-07-14T00:00:00"/>
    <d v="2020-07-14T00:00:00"/>
    <n v="2"/>
    <n v="500"/>
    <n v="428.47"/>
    <n v="959.25"/>
    <n v="428.47"/>
    <n v="959.25"/>
    <s v="Z-US$"/>
    <x v="127"/>
    <x v="28"/>
    <n v="1"/>
    <x v="12"/>
  </r>
  <r>
    <x v="10"/>
    <d v="2020-07-06T00:00:00"/>
    <d v="2020-07-06T00:00:00"/>
    <n v="92"/>
    <n v="1"/>
    <n v="1353.69"/>
    <n v="1841.76"/>
    <n v="22.56"/>
    <n v="30.7"/>
    <s v="Z-US$"/>
    <x v="34"/>
    <x v="27"/>
    <n v="1"/>
    <x v="457"/>
  </r>
  <r>
    <x v="114"/>
    <d v="2020-07-06T00:00:00"/>
    <d v="2020-07-06T00:00:00"/>
    <n v="77"/>
    <n v="1"/>
    <n v="1322.9"/>
    <n v="2494.0500000000002"/>
    <n v="26.45"/>
    <n v="49.88"/>
    <s v="Z-US$"/>
    <x v="81"/>
    <x v="27"/>
    <n v="1"/>
    <x v="874"/>
  </r>
  <r>
    <x v="7"/>
    <d v="2020-07-06T00:00:00"/>
    <d v="2020-07-06T00:00:00"/>
    <n v="4"/>
    <n v="500"/>
    <n v="869.72"/>
    <n v="2238.25"/>
    <n v="434.86"/>
    <n v="1119.1300000000001"/>
    <s v="Z-US$"/>
    <x v="315"/>
    <x v="27"/>
    <n v="1"/>
    <x v="679"/>
  </r>
  <r>
    <x v="38"/>
    <d v="2020-07-06T00:00:00"/>
    <d v="2020-07-06T00:00:00"/>
    <n v="10"/>
    <n v="1"/>
    <n v="253.78"/>
    <n v="460.44"/>
    <n v="42.3"/>
    <n v="76.739999999999995"/>
    <s v="Z-US$"/>
    <x v="47"/>
    <x v="27"/>
    <n v="1"/>
    <x v="203"/>
  </r>
  <r>
    <x v="11"/>
    <d v="2020-07-14T00:00:00"/>
    <d v="2020-07-15T00:00:00"/>
    <n v="77"/>
    <n v="1"/>
    <n v="729.03"/>
    <n v="1215.05"/>
    <n v="14.58"/>
    <n v="24.3"/>
    <s v="Z-US$"/>
    <x v="81"/>
    <x v="28"/>
    <n v="1"/>
    <x v="297"/>
  </r>
  <r>
    <x v="2"/>
    <d v="2020-07-14T00:00:00"/>
    <d v="2020-07-15T00:00:00"/>
    <n v="4"/>
    <n v="200"/>
    <n v="532.01"/>
    <n v="972.04"/>
    <n v="266.01"/>
    <n v="486.02"/>
    <s v="Z-US$"/>
    <x v="45"/>
    <x v="28"/>
    <n v="1"/>
    <x v="9"/>
  </r>
  <r>
    <x v="23"/>
    <d v="2020-07-14T00:00:00"/>
    <d v="2020-07-15T00:00:00"/>
    <n v="8"/>
    <n v="100"/>
    <n v="428.47"/>
    <n v="1119.1300000000001"/>
    <n v="85.69"/>
    <n v="223.83"/>
    <s v="Z-US$"/>
    <x v="45"/>
    <x v="28"/>
    <n v="1"/>
    <x v="582"/>
  </r>
  <r>
    <x v="23"/>
    <d v="2020-07-20T00:00:00"/>
    <d v="2020-07-24T00:00:00"/>
    <n v="8"/>
    <n v="100"/>
    <n v="428.47"/>
    <n v="1119.1300000000001"/>
    <n v="85.69"/>
    <n v="223.83"/>
    <s v="Z-US$"/>
    <x v="45"/>
    <x v="29"/>
    <n v="1"/>
    <x v="582"/>
  </r>
  <r>
    <x v="193"/>
    <d v="2020-07-14T00:00:00"/>
    <d v="2020-07-15T00:00:00"/>
    <n v="4"/>
    <n v="30"/>
    <n v="22.26"/>
    <n v="168.83"/>
    <n v="11.13"/>
    <n v="84.41"/>
    <s v="Z-US$"/>
    <x v="58"/>
    <x v="28"/>
    <n v="1"/>
    <x v="92"/>
  </r>
  <r>
    <x v="0"/>
    <d v="2020-07-15T00:00:00"/>
    <d v="2020-07-15T00:00:00"/>
    <n v="77"/>
    <n v="1"/>
    <n v="70.2"/>
    <n v="102.32"/>
    <n v="1.39"/>
    <n v="2.0499999999999998"/>
    <s v="Z-US$"/>
    <x v="81"/>
    <x v="28"/>
    <n v="1"/>
    <x v="144"/>
  </r>
  <r>
    <x v="24"/>
    <d v="2020-07-15T00:00:00"/>
    <d v="2020-07-15T00:00:00"/>
    <n v="77"/>
    <n v="1"/>
    <n v="74.5"/>
    <n v="179.06"/>
    <n v="1.48"/>
    <n v="3.58"/>
    <s v="Z-US$"/>
    <x v="81"/>
    <x v="28"/>
    <n v="1"/>
    <x v="102"/>
  </r>
  <r>
    <x v="29"/>
    <d v="2020-07-15T00:00:00"/>
    <d v="2020-07-15T00:00:00"/>
    <n v="2"/>
    <n v="1"/>
    <n v="60.01"/>
    <n v="86.97"/>
    <n v="60.01"/>
    <n v="86.97"/>
    <s v="Z-US$"/>
    <x v="10"/>
    <x v="28"/>
    <n v="1"/>
    <x v="470"/>
  </r>
  <r>
    <x v="90"/>
    <d v="2020-07-15T00:00:00"/>
    <d v="2020-07-15T00:00:00"/>
    <n v="3064"/>
    <n v="1"/>
    <n v="1406.9"/>
    <n v="2046.4"/>
    <n v="0.7"/>
    <n v="1.02"/>
    <s v="Z-US$"/>
    <x v="0"/>
    <x v="28"/>
    <n v="1"/>
    <x v="224"/>
  </r>
  <r>
    <x v="10"/>
    <d v="2020-07-15T00:00:00"/>
    <d v="2020-07-15T00:00:00"/>
    <n v="7"/>
    <n v="1"/>
    <n v="90.25"/>
    <n v="143.25"/>
    <n v="22.56"/>
    <n v="35.81"/>
    <s v="Z-US$"/>
    <x v="48"/>
    <x v="28"/>
    <n v="1"/>
    <x v="98"/>
  </r>
  <r>
    <x v="23"/>
    <d v="2020-07-16T00:00:00"/>
    <d v="2020-07-17T00:00:00"/>
    <n v="83"/>
    <n v="1"/>
    <n v="46.27"/>
    <n v="165.76"/>
    <n v="0.86"/>
    <n v="3.07"/>
    <s v="Z-US$"/>
    <x v="155"/>
    <x v="28"/>
    <n v="1"/>
    <x v="107"/>
  </r>
  <r>
    <x v="26"/>
    <d v="2020-07-16T00:00:00"/>
    <d v="2020-07-17T00:00:00"/>
    <n v="4"/>
    <n v="1"/>
    <n v="52.26"/>
    <n v="0"/>
    <n v="26.12"/>
    <n v="0"/>
    <s v="Z-US$"/>
    <x v="16"/>
    <x v="28"/>
    <n v="1"/>
    <x v="86"/>
  </r>
  <r>
    <x v="184"/>
    <d v="2020-07-16T00:00:00"/>
    <d v="2020-07-16T00:00:00"/>
    <n v="10"/>
    <n v="30"/>
    <n v="156.55000000000001"/>
    <n v="506.48"/>
    <n v="26.09"/>
    <n v="84.41"/>
    <s v="Z-US$"/>
    <x v="156"/>
    <x v="28"/>
    <n v="1"/>
    <x v="237"/>
  </r>
  <r>
    <x v="10"/>
    <d v="2020-07-16T00:00:00"/>
    <d v="2020-07-16T00:00:00"/>
    <n v="10"/>
    <n v="1"/>
    <n v="135.37"/>
    <n v="184.18"/>
    <n v="22.56"/>
    <n v="30.7"/>
    <s v="Z-US$"/>
    <x v="47"/>
    <x v="28"/>
    <n v="1"/>
    <x v="346"/>
  </r>
  <r>
    <x v="152"/>
    <d v="2020-07-16T00:00:00"/>
    <d v="2020-07-16T00:00:00"/>
    <n v="51"/>
    <n v="1"/>
    <n v="734.4"/>
    <n v="1519.45"/>
    <n v="22.26"/>
    <n v="46.04"/>
    <s v="Z-US$"/>
    <x v="352"/>
    <x v="28"/>
    <n v="1"/>
    <x v="878"/>
  </r>
  <r>
    <x v="16"/>
    <d v="2020-07-16T00:00:00"/>
    <d v="2020-07-16T00:00:00"/>
    <n v="920"/>
    <n v="1"/>
    <n v="514.16"/>
    <n v="1074.3599999999999"/>
    <n v="0.86"/>
    <n v="1.79"/>
    <s v="Z-US$"/>
    <x v="88"/>
    <x v="28"/>
    <n v="1"/>
    <x v="252"/>
  </r>
  <r>
    <x v="40"/>
    <d v="2020-07-16T00:00:00"/>
    <d v="2020-07-16T00:00:00"/>
    <n v="785"/>
    <n v="1"/>
    <n v="1136.1600000000001"/>
    <n v="3601.66"/>
    <n v="2.21"/>
    <n v="7.04"/>
    <s v="Z-US$"/>
    <x v="196"/>
    <x v="28"/>
    <n v="1"/>
    <x v="476"/>
  </r>
  <r>
    <x v="79"/>
    <d v="2020-07-16T00:00:00"/>
    <d v="2020-07-16T00:00:00"/>
    <n v="295"/>
    <n v="1"/>
    <n v="706.47"/>
    <n v="1718.98"/>
    <n v="3.67"/>
    <n v="8.9499999999999993"/>
    <s v="Z-US$"/>
    <x v="70"/>
    <x v="28"/>
    <n v="1"/>
    <x v="879"/>
  </r>
  <r>
    <x v="23"/>
    <d v="2020-07-16T00:00:00"/>
    <d v="2020-07-17T00:00:00"/>
    <n v="79"/>
    <n v="1"/>
    <n v="43.7"/>
    <n v="156.55000000000001"/>
    <n v="0.86"/>
    <n v="3.07"/>
    <s v="Z-US$"/>
    <x v="105"/>
    <x v="28"/>
    <n v="1"/>
    <x v="880"/>
  </r>
  <r>
    <x v="8"/>
    <d v="2020-07-16T00:00:00"/>
    <d v="2020-07-23T00:00:00"/>
    <n v="154"/>
    <n v="1"/>
    <n v="85.69"/>
    <n v="191.85"/>
    <n v="0.86"/>
    <n v="1.92"/>
    <s v="Z-US$"/>
    <x v="17"/>
    <x v="28"/>
    <n v="1"/>
    <x v="50"/>
  </r>
  <r>
    <x v="147"/>
    <d v="2020-07-17T00:00:00"/>
    <d v="2020-07-28T00:00:00"/>
    <n v="583"/>
    <n v="1"/>
    <n v="379.1"/>
    <n v="563.78"/>
    <n v="1"/>
    <n v="1.48"/>
    <s v="Z-US$"/>
    <x v="353"/>
    <x v="28"/>
    <n v="1"/>
    <x v="881"/>
  </r>
  <r>
    <x v="147"/>
    <d v="2020-07-17T00:00:00"/>
    <d v="2020-07-17T00:00:00"/>
    <n v="583"/>
    <n v="1"/>
    <n v="379.1"/>
    <n v="563.78"/>
    <n v="1"/>
    <n v="1.48"/>
    <s v="Z-US$"/>
    <x v="353"/>
    <x v="28"/>
    <n v="1"/>
    <x v="881"/>
  </r>
  <r>
    <x v="2"/>
    <d v="2020-07-17T00:00:00"/>
    <d v="2020-07-20T00:00:00"/>
    <n v="184"/>
    <n v="1"/>
    <n v="154.58000000000001"/>
    <n v="253.24"/>
    <n v="1.28"/>
    <n v="2.11"/>
    <s v="Z-US$"/>
    <x v="49"/>
    <x v="28"/>
    <n v="1"/>
    <x v="296"/>
  </r>
  <r>
    <x v="2"/>
    <d v="2020-07-17T00:00:00"/>
    <d v="2020-07-20T00:00:00"/>
    <n v="19"/>
    <n v="1"/>
    <n v="15.46"/>
    <n v="32.229999999999997"/>
    <n v="1.28"/>
    <n v="2.69"/>
    <s v="Z-US$"/>
    <x v="56"/>
    <x v="28"/>
    <n v="1"/>
    <x v="414"/>
  </r>
  <r>
    <x v="47"/>
    <d v="2020-07-17T00:00:00"/>
    <d v="2020-07-20T00:00:00"/>
    <n v="65"/>
    <n v="1"/>
    <n v="44.65"/>
    <n v="72.52"/>
    <n v="1.06"/>
    <n v="1.73"/>
    <s v="Z-US$"/>
    <x v="78"/>
    <x v="28"/>
    <n v="1"/>
    <x v="319"/>
  </r>
  <r>
    <x v="26"/>
    <d v="2020-07-17T00:00:00"/>
    <d v="2020-07-20T00:00:00"/>
    <n v="7"/>
    <n v="1"/>
    <n v="104.52"/>
    <n v="0"/>
    <n v="26.12"/>
    <n v="0"/>
    <s v="Z-US$"/>
    <x v="48"/>
    <x v="28"/>
    <n v="1"/>
    <x v="86"/>
  </r>
  <r>
    <x v="10"/>
    <d v="2020-07-17T00:00:00"/>
    <d v="2020-07-20T00:00:00"/>
    <n v="2"/>
    <n v="1"/>
    <n v="22.56"/>
    <n v="35.81"/>
    <n v="22.56"/>
    <n v="35.81"/>
    <s v="Z-US$"/>
    <x v="10"/>
    <x v="28"/>
    <n v="1"/>
    <x v="16"/>
  </r>
  <r>
    <x v="45"/>
    <d v="2020-07-17T00:00:00"/>
    <d v="2020-07-24T00:00:00"/>
    <n v="3064"/>
    <n v="1"/>
    <n v="1739.44"/>
    <n v="4220.7"/>
    <n v="0.87"/>
    <n v="2.11"/>
    <s v="Z-US$"/>
    <x v="0"/>
    <x v="28"/>
    <n v="1"/>
    <x v="2"/>
  </r>
  <r>
    <x v="16"/>
    <d v="2020-07-17T00:00:00"/>
    <d v="2020-07-20T00:00:00"/>
    <n v="3064"/>
    <n v="1"/>
    <n v="1713.86"/>
    <n v="3581.2"/>
    <n v="0.86"/>
    <n v="1.79"/>
    <s v="Z-US$"/>
    <x v="0"/>
    <x v="28"/>
    <n v="1"/>
    <x v="40"/>
  </r>
  <r>
    <x v="10"/>
    <d v="2020-07-17T00:00:00"/>
    <d v="2020-07-20T00:00:00"/>
    <n v="307"/>
    <n v="1"/>
    <n v="4512.3100000000004"/>
    <n v="6139.2"/>
    <n v="22.56"/>
    <n v="30.7"/>
    <s v="Z-US$"/>
    <x v="11"/>
    <x v="28"/>
    <n v="1"/>
    <x v="88"/>
  </r>
  <r>
    <x v="55"/>
    <d v="2020-07-17T00:00:00"/>
    <d v="2020-07-20T00:00:00"/>
    <n v="31"/>
    <n v="1"/>
    <n v="462.74"/>
    <n v="1074.3599999999999"/>
    <n v="23.14"/>
    <n v="53.72"/>
    <s v="Z-US$"/>
    <x v="7"/>
    <x v="28"/>
    <n v="1"/>
    <x v="252"/>
  </r>
  <r>
    <x v="7"/>
    <d v="2020-07-20T00:00:00"/>
    <d v="2020-07-21T00:00:00"/>
    <n v="2298"/>
    <n v="1"/>
    <n v="1304.58"/>
    <n v="3165.53"/>
    <n v="0.87"/>
    <n v="2.11"/>
    <s v="Z-US$"/>
    <x v="1"/>
    <x v="29"/>
    <n v="1"/>
    <x v="626"/>
  </r>
  <r>
    <x v="11"/>
    <d v="2020-07-20T00:00:00"/>
    <d v="2020-07-21T00:00:00"/>
    <n v="62"/>
    <n v="1"/>
    <n v="583.22"/>
    <n v="972.04"/>
    <n v="14.58"/>
    <n v="24.3"/>
    <s v="Z-US$"/>
    <x v="6"/>
    <x v="29"/>
    <n v="1"/>
    <x v="9"/>
  </r>
  <r>
    <x v="107"/>
    <d v="2020-07-20T00:00:00"/>
    <d v="2020-08-24T00:00:00"/>
    <n v="1287"/>
    <n v="1"/>
    <n v="4026.7"/>
    <n v="8594.8799999999992"/>
    <n v="4.78"/>
    <n v="10.23"/>
    <s v="Z-US$"/>
    <x v="339"/>
    <x v="29"/>
    <n v="1"/>
    <x v="693"/>
  </r>
  <r>
    <x v="106"/>
    <d v="2020-07-20T00:00:00"/>
    <d v="2020-08-24T00:00:00"/>
    <n v="491"/>
    <n v="1"/>
    <n v="1971.22"/>
    <n v="4092.8"/>
    <n v="6.15"/>
    <n v="12.79"/>
    <s v="Z-US$"/>
    <x v="184"/>
    <x v="29"/>
    <n v="1"/>
    <x v="0"/>
  </r>
  <r>
    <x v="191"/>
    <d v="2020-07-20T00:00:00"/>
    <d v="2020-07-21T00:00:00"/>
    <n v="27"/>
    <n v="5"/>
    <n v="991.48"/>
    <n v="839.28"/>
    <n v="58.32"/>
    <n v="49.37"/>
    <s v="Z-US$"/>
    <x v="354"/>
    <x v="29"/>
    <n v="1"/>
    <x v="882"/>
  </r>
  <r>
    <x v="3"/>
    <d v="2020-07-20T00:00:00"/>
    <d v="2020-07-21T00:00:00"/>
    <n v="766"/>
    <n v="2"/>
    <n v="632.98"/>
    <n v="2558"/>
    <n v="1.25"/>
    <n v="5.12"/>
    <s v="Z-US$"/>
    <x v="2"/>
    <x v="29"/>
    <n v="1"/>
    <x v="3"/>
  </r>
  <r>
    <x v="95"/>
    <d v="2020-07-20T00:00:00"/>
    <d v="2020-08-03T00:00:00"/>
    <n v="138"/>
    <n v="1"/>
    <n v="2012.12"/>
    <n v="3695.03"/>
    <n v="22.36"/>
    <n v="41.06"/>
    <s v="Z-US$"/>
    <x v="86"/>
    <x v="29"/>
    <n v="1"/>
    <x v="883"/>
  </r>
  <r>
    <x v="15"/>
    <d v="2020-07-20T00:00:00"/>
    <d v="2020-08-03T00:00:00"/>
    <n v="46"/>
    <n v="1"/>
    <n v="958.87"/>
    <n v="1634.56"/>
    <n v="31.96"/>
    <n v="54.49"/>
    <s v="Z-US$"/>
    <x v="74"/>
    <x v="29"/>
    <n v="1"/>
    <x v="154"/>
  </r>
  <r>
    <x v="94"/>
    <d v="2020-07-20T00:00:00"/>
    <d v="2020-08-03T00:00:00"/>
    <n v="138"/>
    <n v="1"/>
    <n v="2876.6"/>
    <n v="4903.6899999999996"/>
    <n v="31.96"/>
    <n v="54.49"/>
    <s v="Z-US$"/>
    <x v="86"/>
    <x v="29"/>
    <n v="1"/>
    <x v="385"/>
  </r>
  <r>
    <x v="56"/>
    <d v="2020-07-20T00:00:00"/>
    <d v="2020-08-03T00:00:00"/>
    <n v="46"/>
    <n v="1"/>
    <n v="1390.91"/>
    <n v="2321.39"/>
    <n v="46.36"/>
    <n v="77.38"/>
    <s v="Z-US$"/>
    <x v="74"/>
    <x v="29"/>
    <n v="1"/>
    <x v="723"/>
  </r>
  <r>
    <x v="230"/>
    <d v="2020-07-20T00:00:00"/>
    <d v="2020-07-20T00:00:00"/>
    <n v="31"/>
    <n v="1"/>
    <n v="213.34"/>
    <n v="585.78"/>
    <n v="10.67"/>
    <n v="29.29"/>
    <s v="Z-US$"/>
    <x v="7"/>
    <x v="29"/>
    <n v="1"/>
    <x v="884"/>
  </r>
  <r>
    <x v="91"/>
    <d v="2020-07-20T00:00:00"/>
    <d v="2020-08-03T00:00:00"/>
    <n v="8"/>
    <n v="1"/>
    <n v="87.8"/>
    <n v="190.57"/>
    <n v="17.559999999999999"/>
    <n v="38.11"/>
    <s v="Z-US$"/>
    <x v="100"/>
    <x v="29"/>
    <n v="1"/>
    <x v="286"/>
  </r>
  <r>
    <x v="231"/>
    <d v="2020-07-21T00:00:00"/>
    <d v="2020-08-07T00:00:00"/>
    <n v="9192"/>
    <n v="1"/>
    <n v="1642.24"/>
    <n v="3223.08"/>
    <n v="0.27"/>
    <n v="0.54"/>
    <s v="Z-US$"/>
    <x v="20"/>
    <x v="29"/>
    <n v="1"/>
    <x v="220"/>
  </r>
  <r>
    <x v="90"/>
    <d v="2020-07-21T00:00:00"/>
    <d v="2020-07-22T00:00:00"/>
    <n v="307"/>
    <n v="1"/>
    <n v="140.69"/>
    <n v="217.43"/>
    <n v="0.7"/>
    <n v="1.0900000000000001"/>
    <s v="Z-US$"/>
    <x v="11"/>
    <x v="29"/>
    <n v="1"/>
    <x v="180"/>
  </r>
  <r>
    <x v="7"/>
    <d v="2020-07-21T00:00:00"/>
    <d v="2020-07-21T00:00:00"/>
    <n v="1226"/>
    <n v="1"/>
    <n v="695.78"/>
    <n v="1790.6"/>
    <n v="0.87"/>
    <n v="2.2400000000000002"/>
    <s v="Z-US$"/>
    <x v="107"/>
    <x v="29"/>
    <n v="1"/>
    <x v="164"/>
  </r>
  <r>
    <x v="10"/>
    <d v="2020-07-22T00:00:00"/>
    <d v="2020-07-22T00:00:00"/>
    <n v="221"/>
    <n v="1"/>
    <n v="3248.87"/>
    <n v="4051.87"/>
    <n v="22.56"/>
    <n v="28.14"/>
    <s v="Z-US$"/>
    <x v="37"/>
    <x v="29"/>
    <n v="1"/>
    <x v="645"/>
  </r>
  <r>
    <x v="45"/>
    <d v="2020-07-06T00:00:00"/>
    <d v="2020-07-06T00:00:00"/>
    <n v="4903"/>
    <n v="1"/>
    <n v="2783.1"/>
    <n v="6548.48"/>
    <n v="0.87"/>
    <n v="2.0499999999999998"/>
    <s v="Z-US$"/>
    <x v="355"/>
    <x v="27"/>
    <n v="1"/>
    <x v="885"/>
  </r>
  <r>
    <x v="231"/>
    <d v="2020-07-22T00:00:00"/>
    <d v="2020-08-14T00:00:00"/>
    <n v="30640"/>
    <n v="1"/>
    <n v="5474.12"/>
    <n v="10743.6"/>
    <n v="0.27"/>
    <n v="0.54"/>
    <s v="Z-US$"/>
    <x v="356"/>
    <x v="29"/>
    <n v="1"/>
    <x v="221"/>
  </r>
  <r>
    <x v="231"/>
    <d v="2020-07-22T00:00:00"/>
    <d v="2020-09-15T00:00:00"/>
    <n v="30640"/>
    <n v="1"/>
    <n v="5474.12"/>
    <n v="10743.6"/>
    <n v="0.27"/>
    <n v="0.54"/>
    <s v="Z-US$"/>
    <x v="356"/>
    <x v="29"/>
    <n v="1"/>
    <x v="221"/>
  </r>
  <r>
    <x v="7"/>
    <d v="2020-07-22T00:00:00"/>
    <d v="2020-07-22T00:00:00"/>
    <n v="766"/>
    <n v="1"/>
    <n v="434.86"/>
    <n v="1055.18"/>
    <n v="0.87"/>
    <n v="2.11"/>
    <s v="Z-US$"/>
    <x v="3"/>
    <x v="29"/>
    <n v="1"/>
    <x v="5"/>
  </r>
  <r>
    <x v="29"/>
    <d v="2020-07-22T00:00:00"/>
    <d v="2020-07-22T00:00:00"/>
    <n v="8"/>
    <n v="1"/>
    <n v="300.05"/>
    <n v="434.86"/>
    <n v="60.01"/>
    <n v="86.97"/>
    <s v="Z-US$"/>
    <x v="100"/>
    <x v="29"/>
    <n v="1"/>
    <x v="579"/>
  </r>
  <r>
    <x v="10"/>
    <d v="2020-07-22T00:00:00"/>
    <d v="2020-07-23T00:00:00"/>
    <n v="368"/>
    <n v="1"/>
    <n v="5414.77"/>
    <n v="7980.96"/>
    <n v="22.56"/>
    <n v="33.25"/>
    <s v="Z-US$"/>
    <x v="26"/>
    <x v="29"/>
    <n v="1"/>
    <x v="886"/>
  </r>
  <r>
    <x v="221"/>
    <d v="2020-07-22T00:00:00"/>
    <d v="2020-07-23T00:00:00"/>
    <n v="307"/>
    <n v="1"/>
    <n v="81.34"/>
    <n v="483.46"/>
    <n v="0.4"/>
    <n v="2.42"/>
    <s v="Z-US$"/>
    <x v="11"/>
    <x v="29"/>
    <n v="1"/>
    <x v="887"/>
  </r>
  <r>
    <x v="104"/>
    <d v="2020-07-22T00:00:00"/>
    <d v="2020-07-22T00:00:00"/>
    <n v="6128"/>
    <n v="1"/>
    <n v="2813.8"/>
    <n v="4348.6000000000004"/>
    <n v="0.7"/>
    <n v="1.0900000000000001"/>
    <s v="Z-US$"/>
    <x v="27"/>
    <x v="29"/>
    <n v="1"/>
    <x v="888"/>
  </r>
  <r>
    <x v="38"/>
    <d v="2020-07-22T00:00:00"/>
    <d v="2020-07-22T00:00:00"/>
    <n v="5"/>
    <n v="1"/>
    <n v="126.89"/>
    <n v="230.22"/>
    <n v="42.3"/>
    <n v="76.739999999999995"/>
    <s v="Z-US$"/>
    <x v="30"/>
    <x v="29"/>
    <n v="1"/>
    <x v="78"/>
  </r>
  <r>
    <x v="6"/>
    <d v="2020-07-22T00:00:00"/>
    <d v="2020-07-22T00:00:00"/>
    <n v="307"/>
    <n v="1"/>
    <n v="252.68"/>
    <n v="358.12"/>
    <n v="1.25"/>
    <n v="1.79"/>
    <s v="Z-US$"/>
    <x v="11"/>
    <x v="29"/>
    <n v="1"/>
    <x v="23"/>
  </r>
  <r>
    <x v="10"/>
    <d v="2020-07-22T00:00:00"/>
    <d v="2020-07-22T00:00:00"/>
    <n v="74"/>
    <n v="1"/>
    <n v="1082.96"/>
    <n v="1473.41"/>
    <n v="22.56"/>
    <n v="30.7"/>
    <s v="Z-US$"/>
    <x v="44"/>
    <x v="29"/>
    <n v="1"/>
    <x v="583"/>
  </r>
  <r>
    <x v="4"/>
    <d v="2020-07-22T00:00:00"/>
    <d v="2020-07-22T00:00:00"/>
    <n v="8"/>
    <n v="200"/>
    <n v="1046.99"/>
    <n v="3197.5"/>
    <n v="209.4"/>
    <n v="639.5"/>
    <s v="Z-US$"/>
    <x v="150"/>
    <x v="29"/>
    <n v="1"/>
    <x v="571"/>
  </r>
  <r>
    <x v="66"/>
    <d v="2020-07-22T00:00:00"/>
    <d v="2020-07-22T00:00:00"/>
    <n v="197"/>
    <n v="1"/>
    <n v="497.43"/>
    <n v="1145.98"/>
    <n v="3.88"/>
    <n v="8.9499999999999993"/>
    <s v="Z-US$"/>
    <x v="94"/>
    <x v="29"/>
    <n v="1"/>
    <x v="458"/>
  </r>
  <r>
    <x v="55"/>
    <d v="2020-07-22T00:00:00"/>
    <d v="2020-07-23T00:00:00"/>
    <n v="19"/>
    <n v="1"/>
    <n v="277.64999999999998"/>
    <n v="659.96"/>
    <n v="23.14"/>
    <n v="55"/>
    <s v="Z-US$"/>
    <x v="56"/>
    <x v="29"/>
    <n v="1"/>
    <x v="889"/>
  </r>
  <r>
    <x v="6"/>
    <d v="2020-07-22T00:00:00"/>
    <d v="2020-07-31T00:00:00"/>
    <n v="11"/>
    <n v="40"/>
    <n v="353.75"/>
    <n v="533.6"/>
    <n v="50.53"/>
    <n v="76.23"/>
    <s v="Z-US$"/>
    <x v="273"/>
    <x v="29"/>
    <n v="1"/>
    <x v="890"/>
  </r>
  <r>
    <x v="14"/>
    <d v="2020-07-23T00:00:00"/>
    <d v="2020-08-03T00:00:00"/>
    <n v="92"/>
    <n v="1"/>
    <n v="1482.62"/>
    <n v="2877.75"/>
    <n v="24.71"/>
    <n v="47.96"/>
    <s v="Z-US$"/>
    <x v="34"/>
    <x v="29"/>
    <n v="1"/>
    <x v="159"/>
  </r>
  <r>
    <x v="63"/>
    <d v="2020-07-23T00:00:00"/>
    <d v="2020-08-06T00:00:00"/>
    <n v="31"/>
    <n v="1"/>
    <n v="351.21"/>
    <n v="647.16999999999996"/>
    <n v="17.559999999999999"/>
    <n v="32.36"/>
    <s v="Z-US$"/>
    <x v="7"/>
    <x v="29"/>
    <n v="1"/>
    <x v="148"/>
  </r>
  <r>
    <x v="12"/>
    <d v="2020-07-23T00:00:00"/>
    <d v="2020-08-06T00:00:00"/>
    <n v="31"/>
    <n v="1"/>
    <n v="447.14"/>
    <n v="821.12"/>
    <n v="22.36"/>
    <n v="41.06"/>
    <s v="Z-US$"/>
    <x v="7"/>
    <x v="29"/>
    <n v="1"/>
    <x v="10"/>
  </r>
  <r>
    <x v="52"/>
    <d v="2020-07-23T00:00:00"/>
    <d v="2020-08-06T00:00:00"/>
    <n v="16"/>
    <n v="1"/>
    <n v="271.66000000000003"/>
    <n v="469.39"/>
    <n v="27.17"/>
    <n v="46.94"/>
    <s v="Z-US$"/>
    <x v="32"/>
    <x v="29"/>
    <n v="1"/>
    <x v="149"/>
  </r>
  <r>
    <x v="13"/>
    <d v="2020-07-23T00:00:00"/>
    <d v="2020-08-06T00:00:00"/>
    <n v="46"/>
    <n v="1"/>
    <n v="517.23"/>
    <n v="986.11"/>
    <n v="17.239999999999998"/>
    <n v="32.869999999999997"/>
    <s v="Z-US$"/>
    <x v="74"/>
    <x v="29"/>
    <n v="1"/>
    <x v="812"/>
  </r>
  <r>
    <x v="100"/>
    <d v="2020-07-23T00:00:00"/>
    <d v="2020-08-06T00:00:00"/>
    <n v="16"/>
    <n v="1"/>
    <n v="341.62"/>
    <n v="635.66"/>
    <n v="34.159999999999997"/>
    <n v="63.57"/>
    <s v="Z-US$"/>
    <x v="32"/>
    <x v="29"/>
    <n v="1"/>
    <x v="244"/>
  </r>
  <r>
    <x v="64"/>
    <d v="2020-07-23T00:00:00"/>
    <d v="2020-08-06T00:00:00"/>
    <n v="31"/>
    <n v="1"/>
    <n v="492.16"/>
    <n v="833.91"/>
    <n v="24.61"/>
    <n v="41.7"/>
    <s v="Z-US$"/>
    <x v="7"/>
    <x v="29"/>
    <n v="1"/>
    <x v="170"/>
  </r>
  <r>
    <x v="60"/>
    <d v="2020-07-23T00:00:00"/>
    <d v="2020-08-06T00:00:00"/>
    <n v="31"/>
    <n v="1"/>
    <n v="159.11000000000001"/>
    <n v="373.47"/>
    <n v="7.96"/>
    <n v="18.670000000000002"/>
    <s v="Z-US$"/>
    <x v="7"/>
    <x v="29"/>
    <n v="1"/>
    <x v="132"/>
  </r>
  <r>
    <x v="58"/>
    <d v="2020-07-23T00:00:00"/>
    <d v="2020-08-06T00:00:00"/>
    <n v="16"/>
    <n v="1"/>
    <n v="463.64"/>
    <n v="773.8"/>
    <n v="46.36"/>
    <n v="77.38"/>
    <s v="Z-US$"/>
    <x v="32"/>
    <x v="29"/>
    <n v="1"/>
    <x v="559"/>
  </r>
  <r>
    <x v="34"/>
    <d v="2020-07-23T00:00:00"/>
    <d v="2020-08-06T00:00:00"/>
    <n v="46"/>
    <n v="1"/>
    <n v="1246.6400000000001"/>
    <n v="2083.4899999999998"/>
    <n v="41.56"/>
    <n v="69.45"/>
    <s v="Z-US$"/>
    <x v="74"/>
    <x v="29"/>
    <n v="1"/>
    <x v="722"/>
  </r>
  <r>
    <x v="26"/>
    <d v="2020-07-23T00:00:00"/>
    <d v="2020-07-23T00:00:00"/>
    <n v="2"/>
    <n v="1"/>
    <n v="26.13"/>
    <n v="38.369999999999997"/>
    <n v="26.12"/>
    <n v="38.369999999999997"/>
    <s v="Z-US$"/>
    <x v="10"/>
    <x v="29"/>
    <n v="1"/>
    <x v="299"/>
  </r>
  <r>
    <x v="15"/>
    <d v="2020-07-23T00:00:00"/>
    <d v="2020-07-23T00:00:00"/>
    <n v="46"/>
    <n v="1"/>
    <n v="958.87"/>
    <n v="1692.12"/>
    <n v="31.96"/>
    <n v="56.4"/>
    <s v="Z-US$"/>
    <x v="74"/>
    <x v="29"/>
    <n v="1"/>
    <x v="714"/>
  </r>
  <r>
    <x v="67"/>
    <d v="2020-07-23T00:00:00"/>
    <d v="2020-07-24T00:00:00"/>
    <n v="344"/>
    <n v="1"/>
    <n v="816.37"/>
    <n v="1575.73"/>
    <n v="3.63"/>
    <n v="7.04"/>
    <s v="Z-US$"/>
    <x v="357"/>
    <x v="29"/>
    <n v="1"/>
    <x v="891"/>
  </r>
  <r>
    <x v="132"/>
    <d v="2020-07-23T00:00:00"/>
    <d v="2020-07-24T00:00:00"/>
    <n v="22"/>
    <n v="1"/>
    <n v="446.41"/>
    <n v="734.15"/>
    <n v="31.89"/>
    <n v="52.44"/>
    <s v="Z-US$"/>
    <x v="52"/>
    <x v="29"/>
    <n v="1"/>
    <x v="892"/>
  </r>
  <r>
    <x v="42"/>
    <d v="2020-07-23T00:00:00"/>
    <d v="2020-07-24T00:00:00"/>
    <n v="31"/>
    <n v="1"/>
    <n v="19.190000000000001"/>
    <n v="43.49"/>
    <n v="0.96"/>
    <n v="2.17"/>
    <s v="Z-US$"/>
    <x v="7"/>
    <x v="29"/>
    <n v="1"/>
    <x v="84"/>
  </r>
  <r>
    <x v="41"/>
    <d v="2020-07-23T00:00:00"/>
    <d v="2020-07-24T00:00:00"/>
    <n v="16"/>
    <n v="1"/>
    <n v="8.6999999999999993"/>
    <n v="44.77"/>
    <n v="0.87"/>
    <n v="4.4800000000000004"/>
    <s v="Z-US$"/>
    <x v="32"/>
    <x v="29"/>
    <n v="1"/>
    <x v="112"/>
  </r>
  <r>
    <x v="80"/>
    <d v="2020-07-23T00:00:00"/>
    <d v="2020-07-24T00:00:00"/>
    <n v="31"/>
    <n v="1"/>
    <n v="21.23"/>
    <n v="94.65"/>
    <n v="1.06"/>
    <n v="4.7300000000000004"/>
    <s v="Z-US$"/>
    <x v="7"/>
    <x v="29"/>
    <n v="1"/>
    <x v="530"/>
  </r>
  <r>
    <x v="44"/>
    <d v="2020-07-23T00:00:00"/>
    <d v="2020-07-24T00:00:00"/>
    <n v="22"/>
    <n v="1"/>
    <n v="31.16"/>
    <n v="0"/>
    <n v="2.23"/>
    <n v="0"/>
    <s v="Z-US$"/>
    <x v="52"/>
    <x v="29"/>
    <n v="1"/>
    <x v="86"/>
  </r>
  <r>
    <x v="28"/>
    <d v="2020-07-20T00:00:00"/>
    <d v="2020-07-20T00:00:00"/>
    <n v="184"/>
    <n v="1"/>
    <n v="4412.55"/>
    <n v="7505.17"/>
    <n v="36.770000000000003"/>
    <n v="62.54"/>
    <s v="Z-US$"/>
    <x v="49"/>
    <x v="29"/>
    <n v="1"/>
    <x v="893"/>
  </r>
  <r>
    <x v="2"/>
    <d v="2020-07-24T00:00:00"/>
    <d v="2020-07-24T00:00:00"/>
    <n v="1532"/>
    <n v="1"/>
    <n v="1288.21"/>
    <n v="2404.52"/>
    <n v="1.28"/>
    <n v="2.41"/>
    <s v="Z-US$"/>
    <x v="2"/>
    <x v="29"/>
    <n v="1"/>
    <x v="298"/>
  </r>
  <r>
    <x v="10"/>
    <d v="2020-07-22T00:00:00"/>
    <d v="2020-07-22T00:00:00"/>
    <n v="74"/>
    <n v="1"/>
    <n v="1082.96"/>
    <n v="1350.62"/>
    <n v="22.56"/>
    <n v="28.14"/>
    <s v="Z-US$"/>
    <x v="44"/>
    <x v="29"/>
    <n v="1"/>
    <x v="105"/>
  </r>
  <r>
    <x v="56"/>
    <d v="2020-07-24T00:00:00"/>
    <d v="2020-08-07T00:00:00"/>
    <n v="23"/>
    <n v="1"/>
    <n v="695.46"/>
    <n v="1208.6600000000001"/>
    <n v="46.36"/>
    <n v="80.58"/>
    <s v="Z-US$"/>
    <x v="61"/>
    <x v="29"/>
    <n v="1"/>
    <x v="618"/>
  </r>
  <r>
    <x v="16"/>
    <d v="2020-07-24T00:00:00"/>
    <d v="2020-07-27T00:00:00"/>
    <n v="85"/>
    <n v="1"/>
    <n v="47.13"/>
    <n v="126.62"/>
    <n v="0.86"/>
    <n v="2.2999999999999998"/>
    <s v="Z-US$"/>
    <x v="83"/>
    <x v="29"/>
    <n v="1"/>
    <x v="502"/>
  </r>
  <r>
    <x v="26"/>
    <d v="2020-07-24T00:00:00"/>
    <d v="2020-07-27T00:00:00"/>
    <n v="2"/>
    <n v="1"/>
    <n v="26.13"/>
    <n v="0"/>
    <n v="26.12"/>
    <n v="0"/>
    <s v="Z-US$"/>
    <x v="10"/>
    <x v="29"/>
    <n v="1"/>
    <x v="86"/>
  </r>
  <r>
    <x v="147"/>
    <d v="2020-07-24T00:00:00"/>
    <d v="2020-07-24T00:00:00"/>
    <n v="3095"/>
    <n v="1"/>
    <n v="2015.19"/>
    <n v="2996.95"/>
    <n v="1"/>
    <n v="1.48"/>
    <s v="Z-US$"/>
    <x v="358"/>
    <x v="29"/>
    <n v="1"/>
    <x v="894"/>
  </r>
  <r>
    <x v="90"/>
    <d v="2020-07-24T00:00:00"/>
    <d v="2020-07-24T00:00:00"/>
    <n v="3064"/>
    <n v="1"/>
    <n v="1406.9"/>
    <n v="2046.4"/>
    <n v="0.7"/>
    <n v="1.02"/>
    <s v="Z-US$"/>
    <x v="0"/>
    <x v="29"/>
    <n v="1"/>
    <x v="224"/>
  </r>
  <r>
    <x v="6"/>
    <d v="2020-07-24T00:00:00"/>
    <d v="2020-07-24T00:00:00"/>
    <n v="3064"/>
    <n v="1"/>
    <n v="2526.79"/>
    <n v="3811.42"/>
    <n v="1.25"/>
    <n v="1.91"/>
    <s v="Z-US$"/>
    <x v="0"/>
    <x v="29"/>
    <n v="1"/>
    <x v="895"/>
  </r>
  <r>
    <x v="87"/>
    <d v="2020-07-24T00:00:00"/>
    <d v="2020-07-24T00:00:00"/>
    <n v="1839"/>
    <n v="1"/>
    <n v="1488.76"/>
    <n v="2225.46"/>
    <n v="1.24"/>
    <n v="1.86"/>
    <s v="Z-US$"/>
    <x v="152"/>
    <x v="29"/>
    <n v="1"/>
    <x v="363"/>
  </r>
  <r>
    <x v="2"/>
    <d v="2020-07-24T00:00:00"/>
    <d v="2020-07-27T00:00:00"/>
    <n v="16"/>
    <n v="200"/>
    <n v="2576.42"/>
    <n v="4860.2"/>
    <n v="257.64"/>
    <n v="486.02"/>
    <s v="Z-US$"/>
    <x v="125"/>
    <x v="29"/>
    <n v="1"/>
    <x v="120"/>
  </r>
  <r>
    <x v="6"/>
    <d v="2020-07-24T00:00:00"/>
    <d v="2020-07-24T00:00:00"/>
    <n v="3064"/>
    <n v="1"/>
    <n v="2526.79"/>
    <n v="3811.42"/>
    <n v="1.25"/>
    <n v="1.91"/>
    <s v="Z-US$"/>
    <x v="0"/>
    <x v="29"/>
    <n v="1"/>
    <x v="895"/>
  </r>
  <r>
    <x v="47"/>
    <d v="2020-07-24T00:00:00"/>
    <d v="2020-07-27T00:00:00"/>
    <n v="4"/>
    <n v="300"/>
    <n v="637.86"/>
    <n v="959.25"/>
    <n v="318.93"/>
    <n v="479.63"/>
    <s v="Z-US$"/>
    <x v="336"/>
    <x v="29"/>
    <n v="1"/>
    <x v="12"/>
  </r>
  <r>
    <x v="2"/>
    <d v="2020-07-24T00:00:00"/>
    <d v="2020-07-27T00:00:00"/>
    <n v="123"/>
    <n v="1"/>
    <n v="103.06"/>
    <n v="168.83"/>
    <n v="1.28"/>
    <n v="2.11"/>
    <s v="Z-US$"/>
    <x v="60"/>
    <x v="29"/>
    <n v="1"/>
    <x v="92"/>
  </r>
  <r>
    <x v="2"/>
    <d v="2020-07-24T00:00:00"/>
    <d v="2020-07-27T00:00:00"/>
    <n v="23"/>
    <n v="1"/>
    <n v="19.329999999999998"/>
    <n v="40.29"/>
    <n v="1.28"/>
    <n v="2.69"/>
    <s v="Z-US$"/>
    <x v="61"/>
    <x v="29"/>
    <n v="1"/>
    <x v="93"/>
  </r>
  <r>
    <x v="46"/>
    <d v="2020-07-24T00:00:00"/>
    <d v="2020-07-27T00:00:00"/>
    <n v="2"/>
    <n v="1"/>
    <n v="15.99"/>
    <n v="30.7"/>
    <n v="15.99"/>
    <n v="30.7"/>
    <s v="Z-US$"/>
    <x v="10"/>
    <x v="29"/>
    <n v="1"/>
    <x v="94"/>
  </r>
  <r>
    <x v="26"/>
    <d v="2020-07-24T00:00:00"/>
    <d v="2020-07-27T00:00:00"/>
    <n v="2"/>
    <n v="1"/>
    <n v="26.13"/>
    <n v="0"/>
    <n v="26.12"/>
    <n v="0"/>
    <s v="Z-US$"/>
    <x v="10"/>
    <x v="29"/>
    <n v="1"/>
    <x v="86"/>
  </r>
  <r>
    <x v="38"/>
    <d v="2020-07-27T00:00:00"/>
    <d v="2020-07-27T00:00:00"/>
    <n v="4"/>
    <n v="1"/>
    <n v="84.59"/>
    <n v="153.47999999999999"/>
    <n v="42.3"/>
    <n v="76.739999999999995"/>
    <s v="Z-US$"/>
    <x v="16"/>
    <x v="30"/>
    <n v="1"/>
    <x v="85"/>
  </r>
  <r>
    <x v="38"/>
    <d v="2020-07-24T00:00:00"/>
    <d v="2020-07-24T00:00:00"/>
    <n v="2"/>
    <n v="1"/>
    <n v="42.3"/>
    <n v="76.739999999999995"/>
    <n v="42.3"/>
    <n v="76.739999999999995"/>
    <s v="Z-US$"/>
    <x v="10"/>
    <x v="29"/>
    <n v="1"/>
    <x v="255"/>
  </r>
  <r>
    <x v="36"/>
    <d v="2020-07-27T00:00:00"/>
    <d v="2020-07-28T00:00:00"/>
    <n v="1532"/>
    <n v="1"/>
    <n v="984.83"/>
    <n v="1726.65"/>
    <n v="0.99"/>
    <n v="1.73"/>
    <s v="Z-US$"/>
    <x v="2"/>
    <x v="30"/>
    <n v="1"/>
    <x v="261"/>
  </r>
  <r>
    <x v="128"/>
    <d v="2020-07-27T00:00:00"/>
    <d v="2020-07-27T00:00:00"/>
    <n v="368"/>
    <n v="1"/>
    <n v="314"/>
    <n v="745.91"/>
    <n v="1.31"/>
    <n v="3.11"/>
    <s v="Z-US$"/>
    <x v="26"/>
    <x v="30"/>
    <n v="1"/>
    <x v="896"/>
  </r>
  <r>
    <x v="47"/>
    <d v="2020-07-27T00:00:00"/>
    <d v="2020-07-28T00:00:00"/>
    <n v="11"/>
    <n v="60"/>
    <n v="446.5"/>
    <n v="671.48"/>
    <n v="63.78"/>
    <n v="95.93"/>
    <s v="Z-US$"/>
    <x v="359"/>
    <x v="30"/>
    <n v="1"/>
    <x v="178"/>
  </r>
  <r>
    <x v="40"/>
    <d v="2020-07-16T00:00:00"/>
    <d v="2020-07-16T00:00:00"/>
    <n v="491"/>
    <n v="1"/>
    <n v="905.12"/>
    <n v="2251.04"/>
    <n v="2.83"/>
    <n v="7.04"/>
    <s v="Z-US$"/>
    <x v="184"/>
    <x v="28"/>
    <n v="1"/>
    <x v="20"/>
  </r>
  <r>
    <x v="79"/>
    <d v="2020-07-16T00:00:00"/>
    <d v="2020-07-16T00:00:00"/>
    <n v="99"/>
    <n v="1"/>
    <n v="235.49"/>
    <n v="572.99"/>
    <n v="3.67"/>
    <n v="8.9499999999999993"/>
    <s v="Z-US$"/>
    <x v="24"/>
    <x v="28"/>
    <n v="1"/>
    <x v="140"/>
  </r>
  <r>
    <x v="50"/>
    <d v="2020-07-16T00:00:00"/>
    <d v="2020-07-16T00:00:00"/>
    <n v="154"/>
    <n v="1"/>
    <n v="86.97"/>
    <n v="211.04"/>
    <n v="0.87"/>
    <n v="2.11"/>
    <s v="Z-US$"/>
    <x v="17"/>
    <x v="28"/>
    <n v="1"/>
    <x v="34"/>
  </r>
  <r>
    <x v="10"/>
    <d v="2020-07-16T00:00:00"/>
    <d v="2020-07-16T00:00:00"/>
    <n v="2"/>
    <n v="1"/>
    <n v="22.56"/>
    <n v="30.7"/>
    <n v="22.56"/>
    <n v="30.7"/>
    <s v="Z-US$"/>
    <x v="10"/>
    <x v="28"/>
    <n v="1"/>
    <x v="94"/>
  </r>
  <r>
    <x v="10"/>
    <d v="2020-07-28T00:00:00"/>
    <d v="2020-07-28T00:00:00"/>
    <n v="2"/>
    <n v="1"/>
    <n v="22.56"/>
    <n v="30.7"/>
    <n v="22.56"/>
    <n v="30.7"/>
    <s v="Z-US$"/>
    <x v="10"/>
    <x v="30"/>
    <n v="1"/>
    <x v="94"/>
  </r>
  <r>
    <x v="2"/>
    <d v="2020-07-28T00:00:00"/>
    <d v="2020-07-28T00:00:00"/>
    <n v="37"/>
    <n v="40"/>
    <n v="1236.68"/>
    <n v="2332.9"/>
    <n v="51.52"/>
    <n v="97.2"/>
    <s v="Z-US$"/>
    <x v="360"/>
    <x v="30"/>
    <n v="1"/>
    <x v="742"/>
  </r>
  <r>
    <x v="7"/>
    <d v="2020-07-28T00:00:00"/>
    <d v="2020-07-28T00:00:00"/>
    <n v="1532"/>
    <n v="1"/>
    <n v="869.72"/>
    <n v="2110.35"/>
    <n v="0.87"/>
    <n v="2.11"/>
    <s v="Z-US$"/>
    <x v="2"/>
    <x v="30"/>
    <n v="1"/>
    <x v="241"/>
  </r>
  <r>
    <x v="7"/>
    <d v="2020-07-21T00:00:00"/>
    <d v="2020-07-21T00:00:00"/>
    <n v="766"/>
    <n v="1"/>
    <n v="434.86"/>
    <n v="1119.1300000000001"/>
    <n v="0.87"/>
    <n v="2.2400000000000002"/>
    <s v="Z-US$"/>
    <x v="3"/>
    <x v="29"/>
    <n v="1"/>
    <x v="582"/>
  </r>
  <r>
    <x v="38"/>
    <d v="2020-07-28T00:00:00"/>
    <d v="2020-07-28T00:00:00"/>
    <n v="2"/>
    <n v="1"/>
    <n v="42.3"/>
    <n v="76.739999999999995"/>
    <n v="42.3"/>
    <n v="76.739999999999995"/>
    <s v="Z-US$"/>
    <x v="10"/>
    <x v="30"/>
    <n v="1"/>
    <x v="255"/>
  </r>
  <r>
    <x v="84"/>
    <d v="2020-07-28T00:00:00"/>
    <d v="2020-07-29T00:00:00"/>
    <n v="4596"/>
    <n v="1"/>
    <n v="2570.79"/>
    <n v="6331.05"/>
    <n v="0.86"/>
    <n v="2.11"/>
    <s v="Z-US$"/>
    <x v="57"/>
    <x v="30"/>
    <n v="1"/>
    <x v="586"/>
  </r>
  <r>
    <x v="36"/>
    <d v="2020-07-28T00:00:00"/>
    <d v="2020-07-29T00:00:00"/>
    <n v="1532"/>
    <n v="1"/>
    <n v="984.83"/>
    <n v="2033.61"/>
    <n v="0.99"/>
    <n v="2.0299999999999998"/>
    <s v="Z-US$"/>
    <x v="2"/>
    <x v="30"/>
    <n v="1"/>
    <x v="897"/>
  </r>
  <r>
    <x v="66"/>
    <d v="2020-06-11T00:00:00"/>
    <d v="2020-06-11T00:00:00"/>
    <n v="99"/>
    <n v="1"/>
    <n v="248.71"/>
    <n v="572.99"/>
    <n v="3.88"/>
    <n v="8.9499999999999993"/>
    <s v="Z-US$"/>
    <x v="24"/>
    <x v="23"/>
    <n v="1"/>
    <x v="140"/>
  </r>
  <r>
    <x v="232"/>
    <d v="2020-07-28T00:00:00"/>
    <d v="2020-07-28T00:00:00"/>
    <n v="3830"/>
    <n v="1"/>
    <n v="5563.65"/>
    <n v="3773.05"/>
    <n v="2.23"/>
    <n v="1.51"/>
    <s v="Z-US$"/>
    <x v="164"/>
    <x v="30"/>
    <n v="1"/>
    <x v="898"/>
  </r>
  <r>
    <x v="63"/>
    <d v="2020-07-28T00:00:00"/>
    <d v="2020-08-12T00:00:00"/>
    <n v="31"/>
    <n v="1"/>
    <n v="351.21"/>
    <n v="647.16999999999996"/>
    <n v="17.559999999999999"/>
    <n v="32.36"/>
    <s v="Z-US$"/>
    <x v="7"/>
    <x v="30"/>
    <n v="1"/>
    <x v="148"/>
  </r>
  <r>
    <x v="12"/>
    <d v="2020-07-28T00:00:00"/>
    <d v="2020-08-12T00:00:00"/>
    <n v="31"/>
    <n v="1"/>
    <n v="447.14"/>
    <n v="821.12"/>
    <n v="22.36"/>
    <n v="41.06"/>
    <s v="Z-US$"/>
    <x v="7"/>
    <x v="30"/>
    <n v="1"/>
    <x v="10"/>
  </r>
  <r>
    <x v="64"/>
    <d v="2020-07-28T00:00:00"/>
    <d v="2020-08-12T00:00:00"/>
    <n v="16"/>
    <n v="1"/>
    <n v="246.08"/>
    <n v="416.95"/>
    <n v="24.61"/>
    <n v="41.7"/>
    <s v="Z-US$"/>
    <x v="32"/>
    <x v="30"/>
    <n v="1"/>
    <x v="169"/>
  </r>
  <r>
    <x v="52"/>
    <d v="2020-07-28T00:00:00"/>
    <d v="2020-08-12T00:00:00"/>
    <n v="16"/>
    <n v="1"/>
    <n v="271.66000000000003"/>
    <n v="469.39"/>
    <n v="27.17"/>
    <n v="46.94"/>
    <s v="Z-US$"/>
    <x v="32"/>
    <x v="30"/>
    <n v="1"/>
    <x v="149"/>
  </r>
  <r>
    <x v="14"/>
    <d v="2020-07-28T00:00:00"/>
    <d v="2020-08-12T00:00:00"/>
    <n v="62"/>
    <n v="1"/>
    <n v="988.41"/>
    <n v="1918.5"/>
    <n v="24.71"/>
    <n v="47.96"/>
    <s v="Z-US$"/>
    <x v="6"/>
    <x v="30"/>
    <n v="1"/>
    <x v="63"/>
  </r>
  <r>
    <x v="34"/>
    <d v="2020-07-28T00:00:00"/>
    <d v="2020-08-12T00:00:00"/>
    <n v="16"/>
    <n v="1"/>
    <n v="415.55"/>
    <n v="694.5"/>
    <n v="41.56"/>
    <n v="69.45"/>
    <s v="Z-US$"/>
    <x v="32"/>
    <x v="30"/>
    <n v="1"/>
    <x v="598"/>
  </r>
  <r>
    <x v="66"/>
    <d v="2020-07-22T00:00:00"/>
    <d v="2020-07-22T00:00:00"/>
    <n v="197"/>
    <n v="1"/>
    <n v="497.43"/>
    <n v="1145.98"/>
    <n v="3.88"/>
    <n v="8.9499999999999993"/>
    <s v="Z-US$"/>
    <x v="94"/>
    <x v="29"/>
    <n v="1"/>
    <x v="458"/>
  </r>
  <r>
    <x v="4"/>
    <d v="2020-07-28T00:00:00"/>
    <d v="2020-07-29T00:00:00"/>
    <n v="1532"/>
    <n v="1"/>
    <n v="1267.23"/>
    <n v="2558"/>
    <n v="1.27"/>
    <n v="2.56"/>
    <s v="Z-US$"/>
    <x v="2"/>
    <x v="30"/>
    <n v="1"/>
    <x v="3"/>
  </r>
  <r>
    <x v="45"/>
    <d v="2020-07-28T00:00:00"/>
    <d v="2020-07-29T00:00:00"/>
    <n v="766"/>
    <n v="1"/>
    <n v="434.86"/>
    <n v="1055.18"/>
    <n v="0.87"/>
    <n v="2.11"/>
    <s v="Z-US$"/>
    <x v="3"/>
    <x v="30"/>
    <n v="1"/>
    <x v="5"/>
  </r>
  <r>
    <x v="10"/>
    <d v="2020-07-28T00:00:00"/>
    <d v="2020-07-29T00:00:00"/>
    <n v="148"/>
    <n v="1"/>
    <n v="2165.91"/>
    <n v="2946.82"/>
    <n v="22.56"/>
    <n v="30.7"/>
    <s v="Z-US$"/>
    <x v="5"/>
    <x v="30"/>
    <n v="1"/>
    <x v="8"/>
  </r>
  <r>
    <x v="16"/>
    <d v="2020-07-28T00:00:00"/>
    <d v="2020-07-29T00:00:00"/>
    <n v="154"/>
    <n v="1"/>
    <n v="85.69"/>
    <n v="211.04"/>
    <n v="0.86"/>
    <n v="2.11"/>
    <s v="Z-US$"/>
    <x v="17"/>
    <x v="30"/>
    <n v="1"/>
    <x v="34"/>
  </r>
  <r>
    <x v="26"/>
    <d v="2020-07-28T00:00:00"/>
    <d v="2020-07-29T00:00:00"/>
    <n v="4"/>
    <n v="1"/>
    <n v="52.26"/>
    <n v="0"/>
    <n v="26.12"/>
    <n v="0"/>
    <s v="Z-US$"/>
    <x v="16"/>
    <x v="30"/>
    <n v="1"/>
    <x v="86"/>
  </r>
  <r>
    <x v="11"/>
    <d v="2020-07-20T00:00:00"/>
    <d v="2020-07-29T00:00:00"/>
    <n v="37"/>
    <n v="1"/>
    <n v="349.93"/>
    <n v="583.22"/>
    <n v="14.58"/>
    <n v="24.3"/>
    <s v="Z-US$"/>
    <x v="54"/>
    <x v="29"/>
    <n v="1"/>
    <x v="804"/>
  </r>
  <r>
    <x v="5"/>
    <d v="2020-07-28T00:00:00"/>
    <d v="2020-07-31T00:00:00"/>
    <n v="46"/>
    <n v="40"/>
    <n v="1506.41"/>
    <n v="2916.12"/>
    <n v="50.21"/>
    <n v="97.2"/>
    <s v="Z-US$"/>
    <x v="8"/>
    <x v="30"/>
    <n v="1"/>
    <x v="14"/>
  </r>
  <r>
    <x v="28"/>
    <d v="2020-07-29T00:00:00"/>
    <d v="2020-08-12T00:00:00"/>
    <n v="16"/>
    <n v="1"/>
    <n v="367.71"/>
    <n v="639.5"/>
    <n v="36.770000000000003"/>
    <n v="63.95"/>
    <s v="Z-US$"/>
    <x v="32"/>
    <x v="30"/>
    <n v="1"/>
    <x v="47"/>
  </r>
  <r>
    <x v="24"/>
    <d v="2020-07-29T00:00:00"/>
    <d v="2020-07-29T00:00:00"/>
    <n v="1379"/>
    <n v="2"/>
    <n v="2739.62"/>
    <n v="6446.16"/>
    <n v="3.04"/>
    <n v="7.16"/>
    <s v="Z-US$"/>
    <x v="117"/>
    <x v="30"/>
    <n v="1"/>
    <x v="699"/>
  </r>
  <r>
    <x v="0"/>
    <d v="2020-07-29T00:00:00"/>
    <d v="2020-07-29T00:00:00"/>
    <n v="920"/>
    <n v="2"/>
    <n v="1670.94"/>
    <n v="2455.6799999999998"/>
    <n v="2.78"/>
    <n v="4.09"/>
    <s v="Z-US$"/>
    <x v="8"/>
    <x v="30"/>
    <n v="1"/>
    <x v="294"/>
  </r>
  <r>
    <x v="108"/>
    <d v="2020-07-29T00:00:00"/>
    <d v="2020-07-29T00:00:00"/>
    <n v="276"/>
    <n v="2"/>
    <n v="405.19"/>
    <n v="598.57000000000005"/>
    <n v="2.25"/>
    <n v="3.33"/>
    <s v="Z-US$"/>
    <x v="72"/>
    <x v="30"/>
    <n v="1"/>
    <x v="899"/>
  </r>
  <r>
    <x v="2"/>
    <d v="2020-07-29T00:00:00"/>
    <d v="2020-07-29T00:00:00"/>
    <n v="154"/>
    <n v="2"/>
    <n v="257.64"/>
    <n v="511.6"/>
    <n v="2.57"/>
    <n v="5.12"/>
    <s v="Z-US$"/>
    <x v="25"/>
    <x v="30"/>
    <n v="1"/>
    <x v="212"/>
  </r>
  <r>
    <x v="109"/>
    <d v="2020-07-29T00:00:00"/>
    <d v="2020-07-29T00:00:00"/>
    <n v="1686"/>
    <n v="2"/>
    <n v="2894.28"/>
    <n v="7034.5"/>
    <n v="2.62"/>
    <n v="6.4"/>
    <s v="Z-US$"/>
    <x v="293"/>
    <x v="30"/>
    <n v="1"/>
    <x v="900"/>
  </r>
  <r>
    <x v="6"/>
    <d v="2020-07-29T00:00:00"/>
    <d v="2020-07-29T00:00:00"/>
    <n v="154"/>
    <n v="2"/>
    <n v="252.68"/>
    <n v="381.14"/>
    <n v="2.52"/>
    <n v="3.81"/>
    <s v="Z-US$"/>
    <x v="25"/>
    <x v="30"/>
    <n v="1"/>
    <x v="508"/>
  </r>
  <r>
    <x v="21"/>
    <d v="2020-07-29T00:00:00"/>
    <d v="2020-07-29T00:00:00"/>
    <n v="56"/>
    <n v="1"/>
    <n v="25.32"/>
    <n v="43.74"/>
    <n v="0.7"/>
    <n v="1.22"/>
    <s v="Z-US$"/>
    <x v="90"/>
    <x v="30"/>
    <n v="1"/>
    <x v="836"/>
  </r>
  <r>
    <x v="93"/>
    <d v="2020-07-29T00:00:00"/>
    <d v="2020-07-29T00:00:00"/>
    <n v="4010"/>
    <n v="1"/>
    <n v="1840.93"/>
    <n v="3012.43"/>
    <n v="0.7"/>
    <n v="1.1499999999999999"/>
    <s v="Z-US$"/>
    <x v="361"/>
    <x v="30"/>
    <n v="1"/>
    <x v="901"/>
  </r>
  <r>
    <x v="8"/>
    <d v="2020-07-29T00:00:00"/>
    <d v="2020-07-29T00:00:00"/>
    <n v="296"/>
    <n v="1"/>
    <n v="165.39"/>
    <n v="370.27"/>
    <n v="0.86"/>
    <n v="1.92"/>
    <s v="Z-US$"/>
    <x v="228"/>
    <x v="30"/>
    <n v="1"/>
    <x v="902"/>
  </r>
  <r>
    <x v="16"/>
    <d v="2020-07-29T00:00:00"/>
    <d v="2020-07-29T00:00:00"/>
    <n v="8822"/>
    <n v="1"/>
    <n v="4934.2"/>
    <n v="11046.72"/>
    <n v="0.86"/>
    <n v="1.92"/>
    <s v="Z-US$"/>
    <x v="362"/>
    <x v="30"/>
    <n v="1"/>
    <x v="903"/>
  </r>
  <r>
    <x v="110"/>
    <d v="2020-07-29T00:00:00"/>
    <d v="2020-07-29T00:00:00"/>
    <n v="1226"/>
    <n v="1"/>
    <n v="787.86"/>
    <n v="1125.52"/>
    <n v="0.99"/>
    <n v="1.41"/>
    <s v="Z-US$"/>
    <x v="107"/>
    <x v="30"/>
    <n v="1"/>
    <x v="238"/>
  </r>
  <r>
    <x v="29"/>
    <d v="2020-07-29T00:00:00"/>
    <d v="2020-07-29T00:00:00"/>
    <n v="11"/>
    <n v="1"/>
    <n v="420.08"/>
    <n v="626.71"/>
    <n v="60.01"/>
    <n v="89.53"/>
    <s v="Z-US$"/>
    <x v="126"/>
    <x v="30"/>
    <n v="1"/>
    <x v="289"/>
  </r>
  <r>
    <x v="9"/>
    <d v="2020-07-29T00:00:00"/>
    <d v="2020-07-29T00:00:00"/>
    <n v="226"/>
    <n v="1"/>
    <n v="4388.38"/>
    <n v="6016.42"/>
    <n v="29.85"/>
    <n v="40.93"/>
    <s v="Z-US$"/>
    <x v="33"/>
    <x v="30"/>
    <n v="1"/>
    <x v="904"/>
  </r>
  <r>
    <x v="10"/>
    <d v="2020-07-29T00:00:00"/>
    <d v="2020-07-29T00:00:00"/>
    <n v="111"/>
    <n v="1"/>
    <n v="1624.43"/>
    <n v="2210.11"/>
    <n v="22.56"/>
    <n v="30.7"/>
    <s v="Z-US$"/>
    <x v="92"/>
    <x v="30"/>
    <n v="1"/>
    <x v="621"/>
  </r>
  <r>
    <x v="42"/>
    <d v="2020-07-29T00:00:00"/>
    <d v="2020-07-29T00:00:00"/>
    <n v="16"/>
    <n v="1"/>
    <n v="9.59"/>
    <n v="20.21"/>
    <n v="0.96"/>
    <n v="2.02"/>
    <s v="Z-US$"/>
    <x v="32"/>
    <x v="30"/>
    <n v="1"/>
    <x v="905"/>
  </r>
  <r>
    <x v="113"/>
    <d v="2020-07-29T00:00:00"/>
    <d v="2020-07-29T00:00:00"/>
    <n v="16"/>
    <n v="1"/>
    <n v="9.59"/>
    <n v="20.14"/>
    <n v="0.96"/>
    <n v="2.0099999999999998"/>
    <s v="Z-US$"/>
    <x v="32"/>
    <x v="30"/>
    <n v="1"/>
    <x v="906"/>
  </r>
  <r>
    <x v="112"/>
    <d v="2020-07-29T00:00:00"/>
    <d v="2020-07-29T00:00:00"/>
    <n v="16"/>
    <n v="1"/>
    <n v="97.33"/>
    <n v="35.81"/>
    <n v="9.73"/>
    <n v="3.58"/>
    <s v="Z-US$"/>
    <x v="32"/>
    <x v="30"/>
    <n v="1"/>
    <x v="16"/>
  </r>
  <r>
    <x v="66"/>
    <d v="2020-07-29T00:00:00"/>
    <d v="2020-07-29T00:00:00"/>
    <n v="28"/>
    <n v="1"/>
    <n v="69.95"/>
    <n v="172.67"/>
    <n v="3.88"/>
    <n v="9.59"/>
    <s v="Z-US$"/>
    <x v="178"/>
    <x v="30"/>
    <n v="1"/>
    <x v="406"/>
  </r>
  <r>
    <x v="67"/>
    <d v="2020-07-29T00:00:00"/>
    <d v="2020-07-29T00:00:00"/>
    <n v="86"/>
    <n v="1"/>
    <n v="204.09"/>
    <n v="581.01"/>
    <n v="3.63"/>
    <n v="10.37"/>
    <s v="Z-US$"/>
    <x v="87"/>
    <x v="30"/>
    <n v="1"/>
    <x v="907"/>
  </r>
  <r>
    <x v="91"/>
    <d v="2020-07-29T00:00:00"/>
    <d v="2020-07-29T00:00:00"/>
    <n v="25"/>
    <n v="1"/>
    <n v="280.97000000000003"/>
    <n v="609.83000000000004"/>
    <n v="17.559999999999999"/>
    <n v="38.11"/>
    <s v="Z-US$"/>
    <x v="55"/>
    <x v="30"/>
    <n v="1"/>
    <x v="908"/>
  </r>
  <r>
    <x v="95"/>
    <d v="2020-07-29T00:00:00"/>
    <d v="2020-07-29T00:00:00"/>
    <n v="13"/>
    <n v="1"/>
    <n v="178.86"/>
    <n v="386.77"/>
    <n v="22.36"/>
    <n v="48.35"/>
    <s v="Z-US$"/>
    <x v="76"/>
    <x v="30"/>
    <n v="1"/>
    <x v="565"/>
  </r>
  <r>
    <x v="8"/>
    <d v="2020-07-29T00:00:00"/>
    <d v="2020-07-29T00:00:00"/>
    <n v="40"/>
    <n v="1"/>
    <n v="22.28"/>
    <n v="59.86"/>
    <n v="0.86"/>
    <n v="2.2999999999999998"/>
    <s v="Z-US$"/>
    <x v="182"/>
    <x v="30"/>
    <n v="1"/>
    <x v="485"/>
  </r>
  <r>
    <x v="23"/>
    <d v="2020-07-29T00:00:00"/>
    <d v="2020-07-29T00:00:00"/>
    <n v="1781"/>
    <n v="1"/>
    <n v="995.75"/>
    <n v="3566.88"/>
    <n v="0.86"/>
    <n v="3.07"/>
    <s v="Z-US$"/>
    <x v="363"/>
    <x v="30"/>
    <n v="1"/>
    <x v="909"/>
  </r>
  <r>
    <x v="38"/>
    <d v="2020-07-29T00:00:00"/>
    <d v="2020-07-29T00:00:00"/>
    <n v="7"/>
    <n v="1"/>
    <n v="169.19"/>
    <n v="342.77"/>
    <n v="42.3"/>
    <n v="85.69"/>
    <s v="Z-US$"/>
    <x v="48"/>
    <x v="30"/>
    <n v="1"/>
    <x v="910"/>
  </r>
  <r>
    <x v="29"/>
    <d v="2020-07-29T00:00:00"/>
    <d v="2020-07-29T00:00:00"/>
    <n v="10"/>
    <n v="1"/>
    <n v="360.06"/>
    <n v="629.27"/>
    <n v="60.01"/>
    <n v="104.88"/>
    <s v="Z-US$"/>
    <x v="47"/>
    <x v="30"/>
    <n v="1"/>
    <x v="911"/>
  </r>
  <r>
    <x v="10"/>
    <d v="2020-07-29T00:00:00"/>
    <d v="2020-07-29T00:00:00"/>
    <n v="27"/>
    <n v="1"/>
    <n v="383.55"/>
    <n v="621.20000000000005"/>
    <n v="22.56"/>
    <n v="36.54"/>
    <s v="Z-US$"/>
    <x v="128"/>
    <x v="30"/>
    <n v="1"/>
    <x v="912"/>
  </r>
  <r>
    <x v="46"/>
    <d v="2020-07-29T00:00:00"/>
    <d v="2020-07-29T00:00:00"/>
    <n v="2"/>
    <n v="1"/>
    <n v="15.99"/>
    <n v="30.7"/>
    <n v="15.99"/>
    <n v="30.7"/>
    <s v="Z-US$"/>
    <x v="10"/>
    <x v="30"/>
    <n v="1"/>
    <x v="94"/>
  </r>
  <r>
    <x v="55"/>
    <d v="2020-07-29T00:00:00"/>
    <d v="2020-07-29T00:00:00"/>
    <n v="10"/>
    <n v="1"/>
    <n v="138.82"/>
    <n v="353"/>
    <n v="23.14"/>
    <n v="58.83"/>
    <s v="Z-US$"/>
    <x v="47"/>
    <x v="30"/>
    <n v="1"/>
    <x v="439"/>
  </r>
  <r>
    <x v="63"/>
    <d v="2020-07-23T00:00:00"/>
    <d v="2020-08-06T00:00:00"/>
    <n v="31"/>
    <n v="1"/>
    <n v="351.21"/>
    <n v="647.16999999999996"/>
    <n v="17.559999999999999"/>
    <n v="32.36"/>
    <s v="Z-US$"/>
    <x v="7"/>
    <x v="29"/>
    <n v="1"/>
    <x v="148"/>
  </r>
  <r>
    <x v="12"/>
    <d v="2020-07-23T00:00:00"/>
    <d v="2020-08-06T00:00:00"/>
    <n v="31"/>
    <n v="1"/>
    <n v="447.14"/>
    <n v="821.12"/>
    <n v="22.36"/>
    <n v="41.06"/>
    <s v="Z-US$"/>
    <x v="7"/>
    <x v="29"/>
    <n v="1"/>
    <x v="10"/>
  </r>
  <r>
    <x v="52"/>
    <d v="2020-07-23T00:00:00"/>
    <d v="2020-08-06T00:00:00"/>
    <n v="16"/>
    <n v="1"/>
    <n v="271.66000000000003"/>
    <n v="469.39"/>
    <n v="27.17"/>
    <n v="46.94"/>
    <s v="Z-US$"/>
    <x v="32"/>
    <x v="29"/>
    <n v="1"/>
    <x v="149"/>
  </r>
  <r>
    <x v="13"/>
    <d v="2020-07-23T00:00:00"/>
    <d v="2020-08-06T00:00:00"/>
    <n v="46"/>
    <n v="1"/>
    <n v="517.23"/>
    <n v="986.11"/>
    <n v="17.239999999999998"/>
    <n v="32.869999999999997"/>
    <s v="Z-US$"/>
    <x v="74"/>
    <x v="29"/>
    <n v="1"/>
    <x v="812"/>
  </r>
  <r>
    <x v="100"/>
    <d v="2020-07-23T00:00:00"/>
    <d v="2020-08-06T00:00:00"/>
    <n v="16"/>
    <n v="1"/>
    <n v="341.62"/>
    <n v="635.66"/>
    <n v="34.159999999999997"/>
    <n v="63.57"/>
    <s v="Z-US$"/>
    <x v="32"/>
    <x v="29"/>
    <n v="1"/>
    <x v="244"/>
  </r>
  <r>
    <x v="64"/>
    <d v="2020-07-23T00:00:00"/>
    <d v="2020-08-06T00:00:00"/>
    <n v="31"/>
    <n v="1"/>
    <n v="492.16"/>
    <n v="833.91"/>
    <n v="24.61"/>
    <n v="41.7"/>
    <s v="Z-US$"/>
    <x v="7"/>
    <x v="29"/>
    <n v="1"/>
    <x v="170"/>
  </r>
  <r>
    <x v="60"/>
    <d v="2020-07-23T00:00:00"/>
    <d v="2020-08-06T00:00:00"/>
    <n v="31"/>
    <n v="1"/>
    <n v="159.11000000000001"/>
    <n v="373.47"/>
    <n v="7.96"/>
    <n v="18.670000000000002"/>
    <s v="Z-US$"/>
    <x v="7"/>
    <x v="29"/>
    <n v="1"/>
    <x v="132"/>
  </r>
  <r>
    <x v="91"/>
    <d v="2020-07-29T00:00:00"/>
    <d v="2020-08-12T00:00:00"/>
    <n v="16"/>
    <n v="1"/>
    <n v="175.61"/>
    <n v="323.58999999999997"/>
    <n v="17.559999999999999"/>
    <n v="32.36"/>
    <s v="Z-US$"/>
    <x v="32"/>
    <x v="30"/>
    <n v="1"/>
    <x v="913"/>
  </r>
  <r>
    <x v="55"/>
    <d v="2020-07-29T00:00:00"/>
    <d v="2020-08-12T00:00:00"/>
    <n v="4"/>
    <n v="1"/>
    <n v="46.27"/>
    <n v="109.99"/>
    <n v="23.14"/>
    <n v="55"/>
    <s v="Z-US$"/>
    <x v="16"/>
    <x v="30"/>
    <n v="1"/>
    <x v="166"/>
  </r>
  <r>
    <x v="166"/>
    <d v="2020-07-29T00:00:00"/>
    <d v="2020-07-29T00:00:00"/>
    <n v="307"/>
    <n v="1"/>
    <n v="250.97"/>
    <n v="486.02"/>
    <n v="1.25"/>
    <n v="2.4300000000000002"/>
    <s v="Z-US$"/>
    <x v="11"/>
    <x v="30"/>
    <n v="1"/>
    <x v="165"/>
  </r>
  <r>
    <x v="16"/>
    <d v="2020-07-29T00:00:00"/>
    <d v="2020-07-30T00:00:00"/>
    <n v="154"/>
    <n v="1"/>
    <n v="85.69"/>
    <n v="211.04"/>
    <n v="0.86"/>
    <n v="2.11"/>
    <s v="Z-US$"/>
    <x v="17"/>
    <x v="30"/>
    <n v="1"/>
    <x v="34"/>
  </r>
  <r>
    <x v="26"/>
    <d v="2020-07-29T00:00:00"/>
    <d v="2020-07-30T00:00:00"/>
    <n v="4"/>
    <n v="1"/>
    <n v="52.26"/>
    <n v="0"/>
    <n v="26.12"/>
    <n v="0"/>
    <s v="Z-US$"/>
    <x v="16"/>
    <x v="30"/>
    <n v="1"/>
    <x v="86"/>
  </r>
  <r>
    <x v="38"/>
    <d v="2020-07-30T00:00:00"/>
    <d v="2020-08-07T00:00:00"/>
    <n v="2"/>
    <n v="1"/>
    <n v="42.3"/>
    <n v="76.739999999999995"/>
    <n v="42.3"/>
    <n v="76.739999999999995"/>
    <s v="Z-US$"/>
    <x v="10"/>
    <x v="30"/>
    <n v="1"/>
    <x v="255"/>
  </r>
  <r>
    <x v="199"/>
    <d v="2020-07-30T00:00:00"/>
    <d v="2020-07-30T00:00:00"/>
    <n v="16"/>
    <n v="40"/>
    <n v="14.58"/>
    <n v="972.04"/>
    <n v="1.46"/>
    <n v="97.2"/>
    <s v="Z-US$"/>
    <x v="187"/>
    <x v="30"/>
    <n v="1"/>
    <x v="9"/>
  </r>
  <r>
    <x v="26"/>
    <d v="2020-07-30T00:00:00"/>
    <d v="2020-07-30T00:00:00"/>
    <n v="4"/>
    <n v="1"/>
    <n v="52.26"/>
    <n v="76.739999999999995"/>
    <n v="26.12"/>
    <n v="38.369999999999997"/>
    <s v="Z-US$"/>
    <x v="16"/>
    <x v="30"/>
    <n v="1"/>
    <x v="255"/>
  </r>
  <r>
    <x v="2"/>
    <d v="2020-07-30T00:00:00"/>
    <d v="2020-07-31T00:00:00"/>
    <n v="4596"/>
    <n v="2"/>
    <n v="7729.25"/>
    <n v="14580.6"/>
    <n v="2.57"/>
    <n v="4.8600000000000003"/>
    <s v="Z-US$"/>
    <x v="20"/>
    <x v="30"/>
    <n v="1"/>
    <x v="41"/>
  </r>
  <r>
    <x v="2"/>
    <d v="2020-07-30T00:00:00"/>
    <d v="2020-07-31T00:00:00"/>
    <n v="1532"/>
    <n v="1"/>
    <n v="1288.21"/>
    <n v="2430.1"/>
    <n v="1.28"/>
    <n v="2.4300000000000002"/>
    <s v="Z-US$"/>
    <x v="2"/>
    <x v="30"/>
    <n v="1"/>
    <x v="320"/>
  </r>
  <r>
    <x v="233"/>
    <d v="2020-07-30T00:00:00"/>
    <d v="2020-07-31T00:00:00"/>
    <n v="307"/>
    <n v="1"/>
    <n v="171.39"/>
    <n v="358.12"/>
    <n v="0.86"/>
    <n v="1.79"/>
    <s v="Z-US$"/>
    <x v="11"/>
    <x v="30"/>
    <n v="1"/>
    <x v="23"/>
  </r>
  <r>
    <x v="83"/>
    <d v="2020-07-30T00:00:00"/>
    <d v="2020-07-31T00:00:00"/>
    <n v="460"/>
    <n v="1"/>
    <n v="257.08"/>
    <n v="537.17999999999995"/>
    <n v="0.86"/>
    <n v="1.79"/>
    <s v="Z-US$"/>
    <x v="18"/>
    <x v="30"/>
    <n v="1"/>
    <x v="113"/>
  </r>
  <r>
    <x v="83"/>
    <d v="2020-07-30T00:00:00"/>
    <d v="2020-07-31T00:00:00"/>
    <n v="307"/>
    <n v="1"/>
    <n v="171.39"/>
    <n v="358.12"/>
    <n v="0.86"/>
    <n v="1.79"/>
    <s v="Z-US$"/>
    <x v="11"/>
    <x v="30"/>
    <n v="1"/>
    <x v="23"/>
  </r>
  <r>
    <x v="127"/>
    <d v="2020-07-30T00:00:00"/>
    <d v="2020-07-30T00:00:00"/>
    <n v="13788"/>
    <n v="1"/>
    <n v="10475.01"/>
    <n v="18993.150000000001"/>
    <n v="1.1599999999999999"/>
    <n v="2.11"/>
    <s v="Z-US$"/>
    <x v="77"/>
    <x v="30"/>
    <n v="1"/>
    <x v="914"/>
  </r>
  <r>
    <x v="39"/>
    <d v="2020-07-30T00:00:00"/>
    <d v="2020-08-07T00:00:00"/>
    <n v="33"/>
    <n v="1"/>
    <n v="26.05"/>
    <n v="68.22"/>
    <n v="1.24"/>
    <n v="3.25"/>
    <s v="Z-US$"/>
    <x v="168"/>
    <x v="30"/>
    <n v="1"/>
    <x v="915"/>
  </r>
  <r>
    <x v="26"/>
    <d v="2020-07-30T00:00:00"/>
    <d v="2020-08-07T00:00:00"/>
    <n v="4"/>
    <n v="1"/>
    <n v="23.76"/>
    <n v="0"/>
    <n v="11.88"/>
    <n v="0"/>
    <s v="Z-US$"/>
    <x v="16"/>
    <x v="30"/>
    <n v="1"/>
    <x v="86"/>
  </r>
  <r>
    <x v="114"/>
    <d v="2020-04-09T00:00:00"/>
    <d v="2020-09-09T00:00:00"/>
    <n v="383"/>
    <n v="1"/>
    <n v="6614.48"/>
    <n v="9576.51"/>
    <n v="26.45"/>
    <n v="38.31"/>
    <s v="Z-US$"/>
    <x v="80"/>
    <x v="14"/>
    <n v="1"/>
    <x v="702"/>
  </r>
  <r>
    <x v="114"/>
    <d v="2020-04-09T00:00:00"/>
    <d v="2020-10-09T00:00:00"/>
    <n v="383"/>
    <n v="1"/>
    <n v="6614.48"/>
    <n v="9576.51"/>
    <n v="26.45"/>
    <n v="38.31"/>
    <s v="Z-US$"/>
    <x v="80"/>
    <x v="14"/>
    <n v="1"/>
    <x v="702"/>
  </r>
  <r>
    <x v="114"/>
    <d v="2020-04-09T00:00:00"/>
    <d v="2020-11-09T00:00:00"/>
    <n v="383"/>
    <n v="1"/>
    <n v="6614.48"/>
    <n v="9576.51"/>
    <n v="26.45"/>
    <n v="38.31"/>
    <s v="Z-US$"/>
    <x v="80"/>
    <x v="14"/>
    <n v="1"/>
    <x v="702"/>
  </r>
  <r>
    <x v="93"/>
    <d v="2020-07-31T00:00:00"/>
    <d v="2020-07-31T00:00:00"/>
    <n v="15320"/>
    <n v="1"/>
    <n v="7034.5"/>
    <n v="10871.5"/>
    <n v="0.7"/>
    <n v="1.0900000000000001"/>
    <s v="Z-US$"/>
    <x v="176"/>
    <x v="30"/>
    <n v="1"/>
    <x v="478"/>
  </r>
  <r>
    <x v="208"/>
    <d v="2020-07-31T00:00:00"/>
    <d v="2020-08-14T00:00:00"/>
    <n v="13"/>
    <n v="1"/>
    <n v="113.98"/>
    <n v="210.78"/>
    <n v="14.25"/>
    <n v="26.35"/>
    <s v="Z-US$"/>
    <x v="76"/>
    <x v="30"/>
    <n v="1"/>
    <x v="916"/>
  </r>
  <r>
    <x v="55"/>
    <d v="2020-07-31T00:00:00"/>
    <d v="2020-08-14T00:00:00"/>
    <n v="4"/>
    <n v="1"/>
    <n v="46.27"/>
    <n v="109.99"/>
    <n v="23.14"/>
    <n v="55"/>
    <s v="Z-US$"/>
    <x v="16"/>
    <x v="30"/>
    <n v="1"/>
    <x v="166"/>
  </r>
  <r>
    <x v="65"/>
    <d v="2020-07-31T00:00:00"/>
    <d v="2020-07-31T00:00:00"/>
    <n v="184"/>
    <n v="1"/>
    <n v="155.46"/>
    <n v="383.7"/>
    <n v="1.29"/>
    <n v="3.2"/>
    <s v="Z-US$"/>
    <x v="49"/>
    <x v="30"/>
    <n v="1"/>
    <x v="200"/>
  </r>
  <r>
    <x v="88"/>
    <d v="2020-07-31T00:00:00"/>
    <d v="2020-08-07T00:00:00"/>
    <n v="920"/>
    <n v="1"/>
    <n v="777.3"/>
    <n v="1611.54"/>
    <n v="1.29"/>
    <n v="2.69"/>
    <s v="Z-US$"/>
    <x v="88"/>
    <x v="30"/>
    <n v="1"/>
    <x v="130"/>
  </r>
  <r>
    <x v="87"/>
    <d v="2020-07-31T00:00:00"/>
    <d v="2020-08-07T00:00:00"/>
    <n v="2298"/>
    <n v="1"/>
    <n v="1860.95"/>
    <n v="2973.68"/>
    <n v="1.24"/>
    <n v="1.98"/>
    <s v="Z-US$"/>
    <x v="1"/>
    <x v="30"/>
    <n v="1"/>
    <x v="917"/>
  </r>
  <r>
    <x v="86"/>
    <d v="2020-07-31T00:00:00"/>
    <d v="2020-08-07T00:00:00"/>
    <n v="2069"/>
    <n v="1"/>
    <n v="1502.19"/>
    <n v="2417.31"/>
    <n v="1.1100000000000001"/>
    <n v="1.79"/>
    <s v="Z-US$"/>
    <x v="349"/>
    <x v="30"/>
    <n v="1"/>
    <x v="501"/>
  </r>
  <r>
    <x v="4"/>
    <d v="2020-07-31T00:00:00"/>
    <d v="2020-08-03T00:00:00"/>
    <n v="10"/>
    <n v="40"/>
    <n v="251.27"/>
    <n v="767.4"/>
    <n v="41.87"/>
    <n v="127.9"/>
    <s v="Z-US$"/>
    <x v="106"/>
    <x v="30"/>
    <n v="1"/>
    <x v="177"/>
  </r>
  <r>
    <x v="29"/>
    <d v="2020-07-31T00:00:00"/>
    <d v="2020-08-03T00:00:00"/>
    <n v="4"/>
    <n v="1"/>
    <n v="120.02"/>
    <n v="179.06"/>
    <n v="60.01"/>
    <n v="89.53"/>
    <s v="Z-US$"/>
    <x v="16"/>
    <x v="30"/>
    <n v="1"/>
    <x v="102"/>
  </r>
  <r>
    <x v="234"/>
    <d v="2020-07-31T00:00:00"/>
    <d v="2020-08-03T00:00:00"/>
    <n v="46"/>
    <n v="1"/>
    <n v="35.299999999999997"/>
    <n v="103.6"/>
    <n v="1.18"/>
    <n v="3.45"/>
    <s v="Z-US$"/>
    <x v="74"/>
    <x v="30"/>
    <n v="1"/>
    <x v="245"/>
  </r>
  <r>
    <x v="10"/>
    <d v="2020-07-31T00:00:00"/>
    <d v="2020-08-03T00:00:00"/>
    <n v="2"/>
    <n v="1"/>
    <n v="22.56"/>
    <n v="30.7"/>
    <n v="22.56"/>
    <n v="30.7"/>
    <s v="Z-US$"/>
    <x v="10"/>
    <x v="30"/>
    <n v="1"/>
    <x v="94"/>
  </r>
  <r>
    <x v="73"/>
    <d v="2020-07-31T00:00:00"/>
    <d v="2020-08-03T00:00:00"/>
    <n v="65"/>
    <n v="1"/>
    <n v="54.26"/>
    <n v="102.06"/>
    <n v="1.29"/>
    <n v="2.4300000000000002"/>
    <s v="Z-US$"/>
    <x v="78"/>
    <x v="30"/>
    <n v="1"/>
    <x v="918"/>
  </r>
  <r>
    <x v="94"/>
    <d v="2020-07-31T00:00:00"/>
    <d v="2020-08-14T00:00:00"/>
    <n v="31"/>
    <n v="1"/>
    <n v="639.24"/>
    <n v="1128.08"/>
    <n v="31.96"/>
    <n v="56.4"/>
    <s v="Z-US$"/>
    <x v="7"/>
    <x v="30"/>
    <n v="1"/>
    <x v="13"/>
  </r>
  <r>
    <x v="95"/>
    <d v="2020-07-31T00:00:00"/>
    <d v="2020-08-14T00:00:00"/>
    <n v="16"/>
    <n v="1"/>
    <n v="223.57"/>
    <n v="410.56"/>
    <n v="22.36"/>
    <n v="41.06"/>
    <s v="Z-US$"/>
    <x v="32"/>
    <x v="30"/>
    <n v="1"/>
    <x v="243"/>
  </r>
  <r>
    <x v="54"/>
    <d v="2020-07-31T00:00:00"/>
    <d v="2020-08-14T00:00:00"/>
    <n v="16"/>
    <n v="1"/>
    <n v="246.08"/>
    <n v="445.09"/>
    <n v="24.61"/>
    <n v="44.51"/>
    <s v="Z-US$"/>
    <x v="32"/>
    <x v="30"/>
    <n v="1"/>
    <x v="919"/>
  </r>
  <r>
    <x v="32"/>
    <d v="2020-07-31T00:00:00"/>
    <d v="2020-08-14T00:00:00"/>
    <n v="16"/>
    <n v="1"/>
    <n v="271.66000000000003"/>
    <n v="493.69"/>
    <n v="27.17"/>
    <n v="49.37"/>
    <s v="Z-US$"/>
    <x v="32"/>
    <x v="30"/>
    <n v="1"/>
    <x v="134"/>
  </r>
  <r>
    <x v="28"/>
    <d v="2020-07-31T00:00:00"/>
    <d v="2020-08-14T00:00:00"/>
    <n v="31"/>
    <n v="1"/>
    <n v="735.43"/>
    <n v="1279"/>
    <n v="36.770000000000003"/>
    <n v="63.95"/>
    <s v="Z-US$"/>
    <x v="7"/>
    <x v="30"/>
    <n v="1"/>
    <x v="61"/>
  </r>
  <r>
    <x v="167"/>
    <d v="2020-07-31T00:00:00"/>
    <d v="2020-08-14T00:00:00"/>
    <n v="16"/>
    <n v="1"/>
    <n v="461.34"/>
    <n v="801.93"/>
    <n v="46.13"/>
    <n v="80.19"/>
    <s v="Z-US$"/>
    <x v="32"/>
    <x v="30"/>
    <n v="1"/>
    <x v="920"/>
  </r>
  <r>
    <x v="56"/>
    <d v="2020-07-31T00:00:00"/>
    <d v="2020-08-14T00:00:00"/>
    <n v="23"/>
    <n v="1"/>
    <n v="695.46"/>
    <n v="1208.6600000000001"/>
    <n v="46.36"/>
    <n v="80.58"/>
    <s v="Z-US$"/>
    <x v="61"/>
    <x v="30"/>
    <n v="1"/>
    <x v="618"/>
  </r>
  <r>
    <x v="45"/>
    <d v="2020-08-03T00:00:00"/>
    <d v="2020-08-05T00:00:00"/>
    <n v="766"/>
    <n v="1"/>
    <n v="434.86"/>
    <n v="1055.18"/>
    <n v="0.87"/>
    <n v="2.11"/>
    <s v="Z-US$"/>
    <x v="3"/>
    <x v="31"/>
    <n v="1"/>
    <x v="5"/>
  </r>
  <r>
    <x v="16"/>
    <d v="2020-08-03T00:00:00"/>
    <d v="2020-08-05T00:00:00"/>
    <n v="766"/>
    <n v="1"/>
    <n v="428.47"/>
    <n v="895.3"/>
    <n v="0.86"/>
    <n v="1.79"/>
    <s v="Z-US$"/>
    <x v="3"/>
    <x v="31"/>
    <n v="1"/>
    <x v="6"/>
  </r>
  <r>
    <x v="8"/>
    <d v="2020-08-03T00:00:00"/>
    <d v="2020-08-05T00:00:00"/>
    <n v="766"/>
    <n v="1"/>
    <n v="428.47"/>
    <n v="895.3"/>
    <n v="0.86"/>
    <n v="1.79"/>
    <s v="Z-US$"/>
    <x v="3"/>
    <x v="31"/>
    <n v="1"/>
    <x v="6"/>
  </r>
  <r>
    <x v="99"/>
    <d v="2020-08-03T00:00:00"/>
    <d v="2020-08-05T00:00:00"/>
    <n v="766"/>
    <n v="1"/>
    <n v="351.73"/>
    <n v="639.5"/>
    <n v="0.7"/>
    <n v="1.28"/>
    <s v="Z-US$"/>
    <x v="3"/>
    <x v="31"/>
    <n v="1"/>
    <x v="47"/>
  </r>
  <r>
    <x v="65"/>
    <d v="2020-08-03T00:00:00"/>
    <d v="2020-08-07T00:00:00"/>
    <n v="62"/>
    <n v="1"/>
    <n v="51.83"/>
    <n v="127.9"/>
    <n v="1.29"/>
    <n v="3.2"/>
    <s v="Z-US$"/>
    <x v="6"/>
    <x v="31"/>
    <n v="1"/>
    <x v="142"/>
  </r>
  <r>
    <x v="24"/>
    <d v="2020-08-03T00:00:00"/>
    <d v="2020-08-12T00:00:00"/>
    <n v="230"/>
    <n v="1"/>
    <n v="228.3"/>
    <n v="537.17999999999995"/>
    <n v="1.52"/>
    <n v="3.58"/>
    <s v="Z-US$"/>
    <x v="93"/>
    <x v="31"/>
    <n v="1"/>
    <x v="113"/>
  </r>
  <r>
    <x v="0"/>
    <d v="2020-08-03T00:00:00"/>
    <d v="2020-08-12T00:00:00"/>
    <n v="77"/>
    <n v="1"/>
    <n v="69.63"/>
    <n v="102.32"/>
    <n v="1.38"/>
    <n v="2.0499999999999998"/>
    <s v="Z-US$"/>
    <x v="81"/>
    <x v="31"/>
    <n v="1"/>
    <x v="144"/>
  </r>
  <r>
    <x v="10"/>
    <d v="2020-08-03T00:00:00"/>
    <d v="2020-08-12T00:00:00"/>
    <n v="4"/>
    <n v="1"/>
    <n v="45.12"/>
    <n v="61.39"/>
    <n v="22.56"/>
    <n v="30.7"/>
    <s v="Z-US$"/>
    <x v="16"/>
    <x v="31"/>
    <n v="1"/>
    <x v="103"/>
  </r>
  <r>
    <x v="16"/>
    <d v="2020-08-03T00:00:00"/>
    <d v="2020-08-04T00:00:00"/>
    <n v="5362"/>
    <n v="1"/>
    <n v="2999.26"/>
    <n v="8953"/>
    <n v="0.86"/>
    <n v="2.56"/>
    <s v="Z-US$"/>
    <x v="197"/>
    <x v="31"/>
    <n v="1"/>
    <x v="420"/>
  </r>
  <r>
    <x v="168"/>
    <d v="2020-08-03T00:00:00"/>
    <d v="2020-08-07T00:00:00"/>
    <n v="154"/>
    <n v="1"/>
    <n v="70.349999999999994"/>
    <n v="102.32"/>
    <n v="0.7"/>
    <n v="1.02"/>
    <s v="Z-US$"/>
    <x v="17"/>
    <x v="31"/>
    <n v="1"/>
    <x v="144"/>
  </r>
  <r>
    <x v="188"/>
    <d v="2020-08-04T00:00:00"/>
    <d v="2020-08-04T00:00:00"/>
    <n v="460"/>
    <n v="1"/>
    <n v="257.08"/>
    <n v="613.91999999999996"/>
    <n v="0.86"/>
    <n v="2.0499999999999998"/>
    <s v="Z-US$"/>
    <x v="18"/>
    <x v="31"/>
    <n v="1"/>
    <x v="187"/>
  </r>
  <r>
    <x v="15"/>
    <d v="2020-08-04T00:00:00"/>
    <d v="2020-08-19T00:00:00"/>
    <n v="46"/>
    <n v="1"/>
    <n v="958.87"/>
    <n v="1692.12"/>
    <n v="31.96"/>
    <n v="56.4"/>
    <s v="Z-US$"/>
    <x v="74"/>
    <x v="31"/>
    <n v="1"/>
    <x v="714"/>
  </r>
  <r>
    <x v="28"/>
    <d v="2020-08-04T00:00:00"/>
    <d v="2020-08-07T00:00:00"/>
    <n v="230"/>
    <n v="1"/>
    <n v="5515.69"/>
    <n v="9381.4699999999993"/>
    <n v="36.770000000000003"/>
    <n v="62.54"/>
    <s v="Z-US$"/>
    <x v="93"/>
    <x v="31"/>
    <n v="1"/>
    <x v="921"/>
  </r>
  <r>
    <x v="15"/>
    <d v="2020-08-04T00:00:00"/>
    <d v="2020-08-18T00:00:00"/>
    <n v="46"/>
    <n v="1"/>
    <n v="958.87"/>
    <n v="1634.56"/>
    <n v="31.96"/>
    <n v="54.49"/>
    <s v="Z-US$"/>
    <x v="74"/>
    <x v="31"/>
    <n v="1"/>
    <x v="154"/>
  </r>
  <r>
    <x v="64"/>
    <d v="2020-08-04T00:00:00"/>
    <d v="2020-08-18T00:00:00"/>
    <n v="46"/>
    <n v="1"/>
    <n v="738.24"/>
    <n v="1250.8599999999999"/>
    <n v="24.61"/>
    <n v="41.7"/>
    <s v="Z-US$"/>
    <x v="74"/>
    <x v="31"/>
    <n v="1"/>
    <x v="147"/>
  </r>
  <r>
    <x v="63"/>
    <d v="2020-08-04T00:00:00"/>
    <d v="2020-08-18T00:00:00"/>
    <n v="62"/>
    <n v="1"/>
    <n v="702.43"/>
    <n v="1294.3499999999999"/>
    <n v="17.559999999999999"/>
    <n v="32.36"/>
    <s v="Z-US$"/>
    <x v="6"/>
    <x v="31"/>
    <n v="1"/>
    <x v="242"/>
  </r>
  <r>
    <x v="94"/>
    <d v="2020-08-04T00:00:00"/>
    <d v="2020-08-18T00:00:00"/>
    <n v="92"/>
    <n v="1"/>
    <n v="1917.73"/>
    <n v="3269.12"/>
    <n v="31.96"/>
    <n v="54.49"/>
    <s v="Z-US$"/>
    <x v="34"/>
    <x v="31"/>
    <n v="1"/>
    <x v="386"/>
  </r>
  <r>
    <x v="32"/>
    <d v="2020-08-04T00:00:00"/>
    <d v="2020-08-18T00:00:00"/>
    <n v="154"/>
    <n v="1"/>
    <n v="2716.6"/>
    <n v="4693.93"/>
    <n v="27.17"/>
    <n v="46.94"/>
    <s v="Z-US$"/>
    <x v="17"/>
    <x v="31"/>
    <n v="1"/>
    <x v="922"/>
  </r>
  <r>
    <x v="91"/>
    <d v="2020-08-04T00:00:00"/>
    <d v="2020-08-18T00:00:00"/>
    <n v="62"/>
    <n v="1"/>
    <n v="702.43"/>
    <n v="1294.3499999999999"/>
    <n v="17.559999999999999"/>
    <n v="32.36"/>
    <s v="Z-US$"/>
    <x v="6"/>
    <x v="31"/>
    <n v="1"/>
    <x v="242"/>
  </r>
  <r>
    <x v="32"/>
    <d v="2020-08-04T00:00:00"/>
    <d v="2020-08-18T00:00:00"/>
    <n v="62"/>
    <n v="1"/>
    <n v="606.25"/>
    <n v="1099.94"/>
    <n v="15.16"/>
    <n v="27.5"/>
    <s v="Z-US$"/>
    <x v="6"/>
    <x v="31"/>
    <n v="1"/>
    <x v="54"/>
  </r>
  <r>
    <x v="34"/>
    <d v="2020-08-04T00:00:00"/>
    <d v="2020-08-18T00:00:00"/>
    <n v="23"/>
    <n v="1"/>
    <n v="623.32000000000005"/>
    <n v="1041.75"/>
    <n v="41.56"/>
    <n v="69.45"/>
    <s v="Z-US$"/>
    <x v="61"/>
    <x v="31"/>
    <n v="1"/>
    <x v="923"/>
  </r>
  <r>
    <x v="85"/>
    <d v="2020-08-04T00:00:00"/>
    <d v="2020-08-05T00:00:00"/>
    <n v="460"/>
    <n v="1"/>
    <n v="253.24"/>
    <n v="402.89"/>
    <n v="0.84"/>
    <n v="1.34"/>
    <s v="Z-US$"/>
    <x v="18"/>
    <x v="31"/>
    <n v="1"/>
    <x v="768"/>
  </r>
  <r>
    <x v="93"/>
    <d v="2020-08-04T00:00:00"/>
    <d v="2020-08-05T00:00:00"/>
    <n v="3677"/>
    <n v="1"/>
    <n v="1688.28"/>
    <n v="2609.16"/>
    <n v="0.7"/>
    <n v="1.0900000000000001"/>
    <s v="Z-US$"/>
    <x v="112"/>
    <x v="31"/>
    <n v="1"/>
    <x v="32"/>
  </r>
  <r>
    <x v="16"/>
    <d v="2020-08-04T00:00:00"/>
    <d v="2020-08-06T00:00:00"/>
    <n v="175"/>
    <n v="1"/>
    <n v="97.69"/>
    <n v="262.45"/>
    <n v="0.86"/>
    <n v="2.2999999999999998"/>
    <s v="Z-US$"/>
    <x v="325"/>
    <x v="31"/>
    <n v="1"/>
    <x v="924"/>
  </r>
  <r>
    <x v="26"/>
    <d v="2020-08-04T00:00:00"/>
    <d v="2020-08-06T00:00:00"/>
    <n v="4"/>
    <n v="1"/>
    <n v="23.76"/>
    <n v="0"/>
    <n v="11.88"/>
    <n v="0"/>
    <s v="Z-US$"/>
    <x v="16"/>
    <x v="31"/>
    <n v="1"/>
    <x v="86"/>
  </r>
  <r>
    <x v="38"/>
    <d v="2020-08-04T00:00:00"/>
    <d v="2020-08-06T00:00:00"/>
    <n v="4"/>
    <n v="1"/>
    <n v="84.59"/>
    <n v="153.47999999999999"/>
    <n v="42.3"/>
    <n v="76.739999999999995"/>
    <s v="Z-US$"/>
    <x v="16"/>
    <x v="31"/>
    <n v="1"/>
    <x v="85"/>
  </r>
  <r>
    <x v="6"/>
    <d v="2020-08-05T00:00:00"/>
    <d v="2020-08-10T00:00:00"/>
    <n v="2452"/>
    <n v="1"/>
    <n v="2021.43"/>
    <n v="3049.14"/>
    <n v="1.25"/>
    <n v="1.91"/>
    <s v="Z-US$"/>
    <x v="129"/>
    <x v="31"/>
    <n v="1"/>
    <x v="925"/>
  </r>
  <r>
    <x v="83"/>
    <d v="2020-08-05T00:00:00"/>
    <d v="2020-08-07T00:00:00"/>
    <n v="460"/>
    <n v="1"/>
    <n v="257.08"/>
    <n v="575.54999999999995"/>
    <n v="0.86"/>
    <n v="1.92"/>
    <s v="Z-US$"/>
    <x v="18"/>
    <x v="31"/>
    <n v="1"/>
    <x v="262"/>
  </r>
  <r>
    <x v="7"/>
    <d v="2020-08-05T00:00:00"/>
    <d v="2020-08-07T00:00:00"/>
    <n v="766"/>
    <n v="1"/>
    <n v="434.86"/>
    <n v="1055.18"/>
    <n v="0.87"/>
    <n v="2.11"/>
    <s v="Z-US$"/>
    <x v="3"/>
    <x v="31"/>
    <n v="1"/>
    <x v="5"/>
  </r>
  <r>
    <x v="16"/>
    <d v="2020-08-05T00:00:00"/>
    <d v="2020-08-06T00:00:00"/>
    <n v="7"/>
    <n v="1"/>
    <n v="3.43"/>
    <n v="9.2100000000000009"/>
    <n v="0.86"/>
    <n v="2.2999999999999998"/>
    <s v="Z-US$"/>
    <x v="48"/>
    <x v="31"/>
    <n v="1"/>
    <x v="594"/>
  </r>
  <r>
    <x v="26"/>
    <d v="2020-08-05T00:00:00"/>
    <d v="2020-08-06T00:00:00"/>
    <n v="2"/>
    <n v="1"/>
    <n v="11.88"/>
    <n v="0"/>
    <n v="11.88"/>
    <n v="0"/>
    <s v="Z-US$"/>
    <x v="10"/>
    <x v="31"/>
    <n v="1"/>
    <x v="86"/>
  </r>
  <r>
    <x v="2"/>
    <d v="2020-08-05T00:00:00"/>
    <d v="2020-08-07T00:00:00"/>
    <n v="206"/>
    <n v="1"/>
    <n v="172.61"/>
    <n v="359.91"/>
    <n v="1.28"/>
    <n v="2.69"/>
    <s v="Z-US$"/>
    <x v="67"/>
    <x v="31"/>
    <n v="1"/>
    <x v="109"/>
  </r>
  <r>
    <x v="26"/>
    <d v="2020-08-05T00:00:00"/>
    <d v="2020-08-07T00:00:00"/>
    <n v="4"/>
    <n v="1"/>
    <n v="23.76"/>
    <n v="0"/>
    <n v="11.88"/>
    <n v="0"/>
    <s v="Z-US$"/>
    <x v="16"/>
    <x v="31"/>
    <n v="1"/>
    <x v="86"/>
  </r>
  <r>
    <x v="5"/>
    <d v="2020-08-05T00:00:00"/>
    <d v="2020-08-07T00:00:00"/>
    <n v="1839"/>
    <n v="1"/>
    <n v="1505.79"/>
    <n v="2916.12"/>
    <n v="1.25"/>
    <n v="2.4300000000000002"/>
    <s v="Z-US$"/>
    <x v="152"/>
    <x v="31"/>
    <n v="1"/>
    <x v="14"/>
  </r>
  <r>
    <x v="16"/>
    <d v="2020-08-05T00:00:00"/>
    <d v="2020-08-07T00:00:00"/>
    <n v="125"/>
    <n v="1"/>
    <n v="69.41"/>
    <n v="186.48"/>
    <n v="0.86"/>
    <n v="2.2999999999999998"/>
    <s v="Z-US$"/>
    <x v="305"/>
    <x v="31"/>
    <n v="1"/>
    <x v="766"/>
  </r>
  <r>
    <x v="26"/>
    <d v="2020-08-05T00:00:00"/>
    <d v="2020-08-07T00:00:00"/>
    <n v="4"/>
    <n v="1"/>
    <n v="23.76"/>
    <n v="0"/>
    <n v="11.88"/>
    <n v="0"/>
    <s v="Z-US$"/>
    <x v="16"/>
    <x v="31"/>
    <n v="1"/>
    <x v="86"/>
  </r>
  <r>
    <x v="10"/>
    <d v="2020-08-05T00:00:00"/>
    <d v="2020-08-10T00:00:00"/>
    <n v="169"/>
    <n v="1"/>
    <n v="2481.77"/>
    <n v="3376.56"/>
    <n v="22.56"/>
    <n v="30.7"/>
    <s v="Z-US$"/>
    <x v="303"/>
    <x v="31"/>
    <n v="1"/>
    <x v="209"/>
  </r>
  <r>
    <x v="10"/>
    <d v="2020-08-05T00:00:00"/>
    <d v="2020-08-10T00:00:00"/>
    <n v="169"/>
    <n v="1"/>
    <n v="2481.77"/>
    <n v="3376.56"/>
    <n v="22.56"/>
    <n v="30.7"/>
    <s v="Z-US$"/>
    <x v="303"/>
    <x v="31"/>
    <n v="1"/>
    <x v="209"/>
  </r>
  <r>
    <x v="10"/>
    <d v="2020-08-05T00:00:00"/>
    <d v="2020-08-10T00:00:00"/>
    <n v="154"/>
    <n v="1"/>
    <n v="2256.16"/>
    <n v="3069.6"/>
    <n v="22.56"/>
    <n v="30.7"/>
    <s v="Z-US$"/>
    <x v="17"/>
    <x v="31"/>
    <n v="1"/>
    <x v="577"/>
  </r>
  <r>
    <x v="16"/>
    <d v="2020-08-05T00:00:00"/>
    <d v="2020-08-10T00:00:00"/>
    <n v="1532"/>
    <n v="1"/>
    <n v="856.93"/>
    <n v="1918.5"/>
    <n v="0.86"/>
    <n v="1.92"/>
    <s v="Z-US$"/>
    <x v="2"/>
    <x v="31"/>
    <n v="1"/>
    <x v="63"/>
  </r>
  <r>
    <x v="11"/>
    <d v="2020-08-06T00:00:00"/>
    <d v="2020-08-10T00:00:00"/>
    <n v="39"/>
    <n v="1"/>
    <n v="364.52"/>
    <n v="607.53"/>
    <n v="14.58"/>
    <n v="24.3"/>
    <s v="Z-US$"/>
    <x v="154"/>
    <x v="31"/>
    <n v="1"/>
    <x v="326"/>
  </r>
  <r>
    <x v="23"/>
    <d v="2020-08-06T00:00:00"/>
    <d v="2020-08-10T00:00:00"/>
    <n v="3064"/>
    <n v="1"/>
    <n v="1713.86"/>
    <n v="4476.5"/>
    <n v="0.86"/>
    <n v="2.2400000000000002"/>
    <s v="Z-US$"/>
    <x v="0"/>
    <x v="31"/>
    <n v="1"/>
    <x v="360"/>
  </r>
  <r>
    <x v="87"/>
    <d v="2020-08-06T00:00:00"/>
    <d v="2020-08-10T00:00:00"/>
    <n v="1149"/>
    <n v="1"/>
    <n v="930.47"/>
    <n v="1438.88"/>
    <n v="1.24"/>
    <n v="1.92"/>
    <s v="Z-US$"/>
    <x v="298"/>
    <x v="31"/>
    <n v="1"/>
    <x v="926"/>
  </r>
  <r>
    <x v="86"/>
    <d v="2020-08-06T00:00:00"/>
    <d v="2020-08-10T00:00:00"/>
    <n v="1149"/>
    <n v="1"/>
    <n v="834.55"/>
    <n v="1294.99"/>
    <n v="1.1100000000000001"/>
    <n v="1.73"/>
    <s v="Z-US$"/>
    <x v="298"/>
    <x v="31"/>
    <n v="1"/>
    <x v="851"/>
  </r>
  <r>
    <x v="114"/>
    <d v="2020-08-06T00:00:00"/>
    <d v="2020-08-10T00:00:00"/>
    <n v="46"/>
    <n v="1"/>
    <n v="793.74"/>
    <n v="1496.43"/>
    <n v="26.45"/>
    <n v="49.88"/>
    <s v="Z-US$"/>
    <x v="74"/>
    <x v="31"/>
    <n v="1"/>
    <x v="927"/>
  </r>
  <r>
    <x v="2"/>
    <d v="2020-08-06T00:00:00"/>
    <d v="2020-08-10T00:00:00"/>
    <n v="307"/>
    <n v="1"/>
    <n v="257.64"/>
    <n v="486.02"/>
    <n v="1.28"/>
    <n v="2.4300000000000002"/>
    <s v="Z-US$"/>
    <x v="11"/>
    <x v="31"/>
    <n v="1"/>
    <x v="165"/>
  </r>
  <r>
    <x v="15"/>
    <d v="2020-08-06T00:00:00"/>
    <d v="2020-08-20T00:00:00"/>
    <n v="16"/>
    <n v="1"/>
    <n v="319.62"/>
    <n v="564.04"/>
    <n v="31.96"/>
    <n v="56.4"/>
    <s v="Z-US$"/>
    <x v="32"/>
    <x v="31"/>
    <n v="1"/>
    <x v="802"/>
  </r>
  <r>
    <x v="35"/>
    <d v="2020-08-06T00:00:00"/>
    <d v="2020-08-10T00:00:00"/>
    <n v="16"/>
    <n v="1"/>
    <n v="367.59"/>
    <n v="639.5"/>
    <n v="36.76"/>
    <n v="63.95"/>
    <s v="Z-US$"/>
    <x v="32"/>
    <x v="31"/>
    <n v="1"/>
    <x v="47"/>
  </r>
  <r>
    <x v="7"/>
    <d v="2020-08-06T00:00:00"/>
    <d v="2020-08-10T00:00:00"/>
    <n v="766"/>
    <n v="1"/>
    <n v="434.86"/>
    <n v="1119.1300000000001"/>
    <n v="0.87"/>
    <n v="2.2400000000000002"/>
    <s v="Z-US$"/>
    <x v="3"/>
    <x v="31"/>
    <n v="1"/>
    <x v="582"/>
  </r>
  <r>
    <x v="2"/>
    <d v="2020-08-06T00:00:00"/>
    <d v="2020-08-07T00:00:00"/>
    <n v="154"/>
    <n v="40"/>
    <n v="5152.84"/>
    <n v="9720.4"/>
    <n v="51.52"/>
    <n v="97.2"/>
    <s v="Z-US$"/>
    <x v="364"/>
    <x v="31"/>
    <n v="1"/>
    <x v="928"/>
  </r>
  <r>
    <x v="47"/>
    <d v="2020-08-06T00:00:00"/>
    <d v="2020-08-07T00:00:00"/>
    <n v="1104"/>
    <n v="1"/>
    <n v="765.43"/>
    <n v="1151.0999999999999"/>
    <n v="1.06"/>
    <n v="1.6"/>
    <s v="Z-US$"/>
    <x v="340"/>
    <x v="31"/>
    <n v="1"/>
    <x v="343"/>
  </r>
  <r>
    <x v="206"/>
    <d v="2020-08-06T00:00:00"/>
    <d v="2020-08-07T00:00:00"/>
    <n v="460"/>
    <n v="1"/>
    <n v="222.55"/>
    <n v="402.89"/>
    <n v="0.74"/>
    <n v="1.34"/>
    <s v="Z-US$"/>
    <x v="18"/>
    <x v="31"/>
    <n v="1"/>
    <x v="768"/>
  </r>
  <r>
    <x v="232"/>
    <d v="2020-08-06T00:00:00"/>
    <d v="2020-08-10T00:00:00"/>
    <n v="3371"/>
    <n v="1"/>
    <n v="2082.21"/>
    <n v="3320.28"/>
    <n v="0.95"/>
    <n v="1.51"/>
    <s v="Z-US$"/>
    <x v="365"/>
    <x v="31"/>
    <n v="1"/>
    <x v="929"/>
  </r>
  <r>
    <x v="2"/>
    <d v="2020-08-06T00:00:00"/>
    <d v="2020-08-10T00:00:00"/>
    <n v="123"/>
    <n v="1"/>
    <n v="103.06"/>
    <n v="168.83"/>
    <n v="1.28"/>
    <n v="2.11"/>
    <s v="Z-US$"/>
    <x v="60"/>
    <x v="31"/>
    <n v="1"/>
    <x v="92"/>
  </r>
  <r>
    <x v="2"/>
    <d v="2020-08-06T00:00:00"/>
    <d v="2020-08-10T00:00:00"/>
    <n v="17"/>
    <n v="1"/>
    <n v="14.17"/>
    <n v="29.55"/>
    <n v="1.28"/>
    <n v="2.69"/>
    <s v="Z-US$"/>
    <x v="120"/>
    <x v="31"/>
    <n v="1"/>
    <x v="291"/>
  </r>
  <r>
    <x v="26"/>
    <d v="2020-08-06T00:00:00"/>
    <d v="2020-08-10T00:00:00"/>
    <n v="4"/>
    <n v="1"/>
    <n v="23.76"/>
    <n v="0"/>
    <n v="11.88"/>
    <n v="0"/>
    <s v="Z-US$"/>
    <x v="16"/>
    <x v="31"/>
    <n v="1"/>
    <x v="86"/>
  </r>
  <r>
    <x v="2"/>
    <d v="2020-08-06T00:00:00"/>
    <d v="2020-08-10T00:00:00"/>
    <n v="62"/>
    <n v="1"/>
    <n v="51.53"/>
    <n v="84.41"/>
    <n v="1.28"/>
    <n v="2.11"/>
    <s v="Z-US$"/>
    <x v="6"/>
    <x v="31"/>
    <n v="1"/>
    <x v="292"/>
  </r>
  <r>
    <x v="2"/>
    <d v="2020-08-06T00:00:00"/>
    <d v="2020-08-10T00:00:00"/>
    <n v="33"/>
    <n v="1"/>
    <n v="27.05"/>
    <n v="56.4"/>
    <n v="1.28"/>
    <n v="2.69"/>
    <s v="Z-US$"/>
    <x v="168"/>
    <x v="31"/>
    <n v="1"/>
    <x v="364"/>
  </r>
  <r>
    <x v="26"/>
    <d v="2020-08-06T00:00:00"/>
    <d v="2020-08-10T00:00:00"/>
    <n v="2"/>
    <n v="1"/>
    <n v="11.88"/>
    <n v="0"/>
    <n v="11.88"/>
    <n v="0"/>
    <s v="Z-US$"/>
    <x v="10"/>
    <x v="31"/>
    <n v="1"/>
    <x v="86"/>
  </r>
  <r>
    <x v="2"/>
    <d v="2020-08-06T00:00:00"/>
    <d v="2020-08-10T00:00:00"/>
    <n v="62"/>
    <n v="1"/>
    <n v="51.53"/>
    <n v="84.41"/>
    <n v="1.28"/>
    <n v="2.11"/>
    <s v="Z-US$"/>
    <x v="6"/>
    <x v="31"/>
    <n v="1"/>
    <x v="292"/>
  </r>
  <r>
    <x v="2"/>
    <d v="2020-08-06T00:00:00"/>
    <d v="2020-08-10T00:00:00"/>
    <n v="28"/>
    <n v="1"/>
    <n v="23.19"/>
    <n v="48.35"/>
    <n v="1.28"/>
    <n v="2.69"/>
    <s v="Z-US$"/>
    <x v="178"/>
    <x v="31"/>
    <n v="1"/>
    <x v="397"/>
  </r>
  <r>
    <x v="47"/>
    <d v="2020-08-06T00:00:00"/>
    <d v="2020-08-10T00:00:00"/>
    <n v="19"/>
    <n v="1"/>
    <n v="12.75"/>
    <n v="20.72"/>
    <n v="1.06"/>
    <n v="1.73"/>
    <s v="Z-US$"/>
    <x v="56"/>
    <x v="31"/>
    <n v="1"/>
    <x v="633"/>
  </r>
  <r>
    <x v="26"/>
    <d v="2020-08-06T00:00:00"/>
    <d v="2020-08-10T00:00:00"/>
    <n v="2"/>
    <n v="1"/>
    <n v="11.88"/>
    <n v="0"/>
    <n v="11.88"/>
    <n v="0"/>
    <s v="Z-US$"/>
    <x v="10"/>
    <x v="31"/>
    <n v="1"/>
    <x v="86"/>
  </r>
  <r>
    <x v="47"/>
    <d v="2020-08-06T00:00:00"/>
    <d v="2020-08-10T00:00:00"/>
    <n v="19"/>
    <n v="1"/>
    <n v="12.76"/>
    <n v="20.72"/>
    <n v="1.06"/>
    <n v="1.73"/>
    <s v="Z-US$"/>
    <x v="56"/>
    <x v="31"/>
    <n v="1"/>
    <x v="633"/>
  </r>
  <r>
    <x v="10"/>
    <d v="2020-08-07T00:00:00"/>
    <d v="2020-08-10T00:00:00"/>
    <n v="221"/>
    <n v="1"/>
    <n v="3248.87"/>
    <n v="4051.87"/>
    <n v="22.56"/>
    <n v="28.14"/>
    <s v="Z-US$"/>
    <x v="37"/>
    <x v="31"/>
    <n v="1"/>
    <x v="645"/>
  </r>
  <r>
    <x v="29"/>
    <d v="2020-08-07T00:00:00"/>
    <d v="2020-08-10T00:00:00"/>
    <n v="56"/>
    <n v="1"/>
    <n v="2160.38"/>
    <n v="3130.99"/>
    <n v="60.01"/>
    <n v="86.97"/>
    <s v="Z-US$"/>
    <x v="90"/>
    <x v="31"/>
    <n v="1"/>
    <x v="610"/>
  </r>
  <r>
    <x v="8"/>
    <d v="2020-08-07T00:00:00"/>
    <d v="2020-08-10T00:00:00"/>
    <n v="3064"/>
    <n v="1"/>
    <n v="1713.86"/>
    <n v="3581.2"/>
    <n v="0.86"/>
    <n v="1.79"/>
    <s v="Z-US$"/>
    <x v="0"/>
    <x v="31"/>
    <n v="1"/>
    <x v="40"/>
  </r>
  <r>
    <x v="23"/>
    <d v="2020-08-07T00:00:00"/>
    <d v="2020-08-10T00:00:00"/>
    <n v="4596"/>
    <n v="1"/>
    <n v="2570.79"/>
    <n v="6139.2"/>
    <n v="0.86"/>
    <n v="2.0499999999999998"/>
    <s v="Z-US$"/>
    <x v="57"/>
    <x v="31"/>
    <n v="1"/>
    <x v="88"/>
  </r>
  <r>
    <x v="83"/>
    <d v="2020-08-07T00:00:00"/>
    <d v="2020-08-07T00:00:00"/>
    <n v="2"/>
    <n v="100"/>
    <n v="85.69"/>
    <n v="191.85"/>
    <n v="85.69"/>
    <n v="191.85"/>
    <s v="Z-US$"/>
    <x v="28"/>
    <x v="31"/>
    <n v="1"/>
    <x v="50"/>
  </r>
  <r>
    <x v="2"/>
    <d v="2020-08-07T00:00:00"/>
    <d v="2020-08-07T00:00:00"/>
    <n v="3800"/>
    <n v="1"/>
    <n v="3298.48"/>
    <n v="6026.65"/>
    <n v="1.32"/>
    <n v="2.4300000000000002"/>
    <s v="Z-US$"/>
    <x v="366"/>
    <x v="31"/>
    <n v="1"/>
    <x v="930"/>
  </r>
  <r>
    <x v="177"/>
    <d v="2020-08-07T00:00:00"/>
    <d v="2020-08-12T00:00:00"/>
    <n v="92"/>
    <n v="1"/>
    <n v="22.26"/>
    <n v="168.83"/>
    <n v="0.37"/>
    <n v="2.81"/>
    <s v="Z-US$"/>
    <x v="34"/>
    <x v="31"/>
    <n v="1"/>
    <x v="92"/>
  </r>
  <r>
    <x v="235"/>
    <d v="2020-08-07T00:00:00"/>
    <d v="2020-08-14T00:00:00"/>
    <n v="301"/>
    <n v="1"/>
    <n v="1048.3800000000001"/>
    <n v="1566.78"/>
    <n v="5.35"/>
    <n v="7.99"/>
    <s v="Z-US$"/>
    <x v="221"/>
    <x v="31"/>
    <n v="1"/>
    <x v="931"/>
  </r>
  <r>
    <x v="3"/>
    <d v="2020-08-07T00:00:00"/>
    <d v="2020-08-10T00:00:00"/>
    <n v="9192"/>
    <n v="1"/>
    <n v="7729.25"/>
    <n v="20719.8"/>
    <n v="1.28"/>
    <n v="3.45"/>
    <s v="Z-US$"/>
    <x v="20"/>
    <x v="31"/>
    <n v="1"/>
    <x v="932"/>
  </r>
  <r>
    <x v="29"/>
    <d v="2020-08-07T00:00:00"/>
    <d v="2020-08-10T00:00:00"/>
    <n v="111"/>
    <n v="1"/>
    <n v="4320.7700000000004"/>
    <n v="7182.86"/>
    <n v="60.01"/>
    <n v="99.76"/>
    <s v="Z-US$"/>
    <x v="92"/>
    <x v="31"/>
    <n v="1"/>
    <x v="601"/>
  </r>
  <r>
    <x v="48"/>
    <d v="2020-08-09T00:00:00"/>
    <d v="2020-08-10T00:00:00"/>
    <n v="111"/>
    <n v="1"/>
    <n v="96.22"/>
    <n v="230.22"/>
    <n v="1.33"/>
    <n v="3.2"/>
    <s v="Z-US$"/>
    <x v="92"/>
    <x v="31"/>
    <n v="1"/>
    <x v="78"/>
  </r>
  <r>
    <x v="26"/>
    <d v="2020-08-09T00:00:00"/>
    <d v="2020-08-10T00:00:00"/>
    <n v="5"/>
    <n v="1"/>
    <n v="35.659999999999997"/>
    <n v="0"/>
    <n v="11.88"/>
    <n v="0"/>
    <s v="Z-US$"/>
    <x v="30"/>
    <x v="31"/>
    <n v="1"/>
    <x v="86"/>
  </r>
  <r>
    <x v="48"/>
    <d v="2020-08-09T00:00:00"/>
    <d v="2020-08-11T00:00:00"/>
    <n v="111"/>
    <n v="1"/>
    <n v="96.22"/>
    <n v="230.22"/>
    <n v="1.33"/>
    <n v="3.2"/>
    <s v="Z-US$"/>
    <x v="92"/>
    <x v="31"/>
    <n v="1"/>
    <x v="78"/>
  </r>
  <r>
    <x v="26"/>
    <d v="2020-08-09T00:00:00"/>
    <d v="2020-08-11T00:00:00"/>
    <n v="5"/>
    <n v="1"/>
    <n v="35.659999999999997"/>
    <n v="0"/>
    <n v="11.88"/>
    <n v="0"/>
    <s v="Z-US$"/>
    <x v="30"/>
    <x v="31"/>
    <n v="1"/>
    <x v="86"/>
  </r>
  <r>
    <x v="2"/>
    <d v="2020-08-09T00:00:00"/>
    <d v="2020-08-11T00:00:00"/>
    <n v="221"/>
    <n v="1"/>
    <n v="191.53"/>
    <n v="386.77"/>
    <n v="1.32"/>
    <n v="2.69"/>
    <s v="Z-US$"/>
    <x v="37"/>
    <x v="31"/>
    <n v="1"/>
    <x v="565"/>
  </r>
  <r>
    <x v="26"/>
    <d v="2020-08-09T00:00:00"/>
    <d v="2020-08-11T00:00:00"/>
    <n v="5"/>
    <n v="1"/>
    <n v="35.659999999999997"/>
    <n v="0"/>
    <n v="11.88"/>
    <n v="0"/>
    <s v="Z-US$"/>
    <x v="30"/>
    <x v="31"/>
    <n v="1"/>
    <x v="86"/>
  </r>
  <r>
    <x v="2"/>
    <d v="2020-08-09T00:00:00"/>
    <d v="2020-08-11T00:00:00"/>
    <n v="429"/>
    <n v="1"/>
    <n v="372.41"/>
    <n v="752.05"/>
    <n v="1.32"/>
    <n v="2.69"/>
    <s v="Z-US$"/>
    <x v="99"/>
    <x v="31"/>
    <n v="1"/>
    <x v="933"/>
  </r>
  <r>
    <x v="47"/>
    <d v="2020-08-09T00:00:00"/>
    <d v="2020-08-11T00:00:00"/>
    <n v="221"/>
    <n v="1"/>
    <n v="153.08000000000001"/>
    <n v="248.64"/>
    <n v="1.06"/>
    <n v="1.73"/>
    <s v="Z-US$"/>
    <x v="37"/>
    <x v="31"/>
    <n v="1"/>
    <x v="441"/>
  </r>
  <r>
    <x v="26"/>
    <d v="2020-08-09T00:00:00"/>
    <d v="2020-08-11T00:00:00"/>
    <n v="13"/>
    <n v="1"/>
    <n v="95.08"/>
    <n v="0"/>
    <n v="11.88"/>
    <n v="0"/>
    <s v="Z-US$"/>
    <x v="76"/>
    <x v="31"/>
    <n v="1"/>
    <x v="86"/>
  </r>
  <r>
    <x v="75"/>
    <d v="2020-08-09T00:00:00"/>
    <d v="2020-08-11T00:00:00"/>
    <n v="4"/>
    <n v="1"/>
    <n v="8.2799999999999994"/>
    <n v="26.86"/>
    <n v="4.13"/>
    <n v="13.43"/>
    <s v="Z-US$"/>
    <x v="16"/>
    <x v="31"/>
    <n v="1"/>
    <x v="448"/>
  </r>
  <r>
    <x v="76"/>
    <d v="2020-08-09T00:00:00"/>
    <d v="2020-08-11T00:00:00"/>
    <n v="120"/>
    <n v="1"/>
    <n v="363.25"/>
    <n v="838"/>
    <n v="4.66"/>
    <n v="10.74"/>
    <s v="Z-US$"/>
    <x v="58"/>
    <x v="31"/>
    <n v="1"/>
    <x v="449"/>
  </r>
  <r>
    <x v="38"/>
    <d v="2020-08-09T00:00:00"/>
    <d v="2020-08-11T00:00:00"/>
    <n v="5"/>
    <n v="1"/>
    <n v="126.89"/>
    <n v="257.08"/>
    <n v="42.3"/>
    <n v="85.69"/>
    <s v="Z-US$"/>
    <x v="30"/>
    <x v="31"/>
    <n v="1"/>
    <x v="173"/>
  </r>
  <r>
    <x v="77"/>
    <d v="2020-08-09T00:00:00"/>
    <d v="2020-08-11T00:00:00"/>
    <n v="10"/>
    <n v="1"/>
    <n v="5.76"/>
    <n v="12.13"/>
    <n v="0.96"/>
    <n v="2.02"/>
    <s v="Z-US$"/>
    <x v="47"/>
    <x v="31"/>
    <n v="1"/>
    <x v="174"/>
  </r>
  <r>
    <x v="78"/>
    <d v="2020-08-09T00:00:00"/>
    <d v="2020-08-11T00:00:00"/>
    <n v="4"/>
    <n v="1"/>
    <n v="17.190000000000001"/>
    <n v="5.88"/>
    <n v="8.6"/>
    <n v="2.94"/>
    <s v="Z-US$"/>
    <x v="16"/>
    <x v="31"/>
    <n v="1"/>
    <x v="175"/>
  </r>
  <r>
    <x v="229"/>
    <d v="2020-08-10T00:00:00"/>
    <d v="2020-08-21T00:00:00"/>
    <n v="31"/>
    <n v="1"/>
    <n v="329.47"/>
    <n v="667.64"/>
    <n v="16.47"/>
    <n v="33.380000000000003"/>
    <s v="Z-US$"/>
    <x v="7"/>
    <x v="32"/>
    <n v="1"/>
    <x v="620"/>
  </r>
  <r>
    <x v="104"/>
    <d v="2020-08-10T00:00:00"/>
    <d v="2020-08-24T00:00:00"/>
    <n v="9192"/>
    <n v="1"/>
    <n v="4220.7"/>
    <n v="6522.9"/>
    <n v="0.7"/>
    <n v="1.0900000000000001"/>
    <s v="Z-US$"/>
    <x v="20"/>
    <x v="32"/>
    <n v="1"/>
    <x v="30"/>
  </r>
  <r>
    <x v="16"/>
    <d v="2020-08-10T00:00:00"/>
    <d v="2020-08-24T00:00:00"/>
    <n v="9192"/>
    <n v="1"/>
    <n v="5141.58"/>
    <n v="10743.6"/>
    <n v="0.86"/>
    <n v="1.79"/>
    <s v="Z-US$"/>
    <x v="20"/>
    <x v="32"/>
    <n v="1"/>
    <x v="221"/>
  </r>
  <r>
    <x v="63"/>
    <d v="2020-08-10T00:00:00"/>
    <d v="2020-08-24T00:00:00"/>
    <n v="62"/>
    <n v="1"/>
    <n v="702.43"/>
    <n v="1294.3499999999999"/>
    <n v="17.559999999999999"/>
    <n v="32.36"/>
    <s v="Z-US$"/>
    <x v="6"/>
    <x v="32"/>
    <n v="1"/>
    <x v="242"/>
  </r>
  <r>
    <x v="64"/>
    <d v="2020-08-10T00:00:00"/>
    <d v="2020-08-24T00:00:00"/>
    <n v="16"/>
    <n v="1"/>
    <n v="246.08"/>
    <n v="416.95"/>
    <n v="24.61"/>
    <n v="41.7"/>
    <s v="Z-US$"/>
    <x v="32"/>
    <x v="32"/>
    <n v="1"/>
    <x v="169"/>
  </r>
  <r>
    <x v="52"/>
    <d v="2020-08-10T00:00:00"/>
    <d v="2020-08-24T00:00:00"/>
    <n v="16"/>
    <n v="1"/>
    <n v="271.66000000000003"/>
    <n v="469.39"/>
    <n v="27.17"/>
    <n v="46.94"/>
    <s v="Z-US$"/>
    <x v="32"/>
    <x v="32"/>
    <n v="1"/>
    <x v="149"/>
  </r>
  <r>
    <x v="100"/>
    <d v="2020-08-10T00:00:00"/>
    <d v="2020-08-24T00:00:00"/>
    <n v="16"/>
    <n v="1"/>
    <n v="341.62"/>
    <n v="635.66"/>
    <n v="34.159999999999997"/>
    <n v="63.57"/>
    <s v="Z-US$"/>
    <x v="32"/>
    <x v="32"/>
    <n v="1"/>
    <x v="244"/>
  </r>
  <r>
    <x v="34"/>
    <d v="2020-08-10T00:00:00"/>
    <d v="2020-08-24T00:00:00"/>
    <n v="31"/>
    <n v="1"/>
    <n v="831.09"/>
    <n v="1388.99"/>
    <n v="41.56"/>
    <n v="69.45"/>
    <s v="Z-US$"/>
    <x v="7"/>
    <x v="32"/>
    <n v="1"/>
    <x v="51"/>
  </r>
  <r>
    <x v="58"/>
    <d v="2020-08-10T00:00:00"/>
    <d v="2020-08-24T00:00:00"/>
    <n v="16"/>
    <n v="1"/>
    <n v="463.64"/>
    <n v="773.8"/>
    <n v="46.36"/>
    <n v="77.38"/>
    <s v="Z-US$"/>
    <x v="32"/>
    <x v="32"/>
    <n v="1"/>
    <x v="559"/>
  </r>
  <r>
    <x v="65"/>
    <d v="2020-08-11T00:00:00"/>
    <d v="2020-08-17T00:00:00"/>
    <n v="13176"/>
    <n v="1"/>
    <n v="11141.29"/>
    <n v="27498.5"/>
    <n v="1.29"/>
    <n v="3.2"/>
    <s v="Z-US$"/>
    <x v="367"/>
    <x v="32"/>
    <n v="1"/>
    <x v="934"/>
  </r>
  <r>
    <x v="29"/>
    <d v="2020-08-11T00:00:00"/>
    <d v="2020-08-17T00:00:00"/>
    <n v="111"/>
    <n v="1"/>
    <n v="4318.93"/>
    <n v="6446.16"/>
    <n v="59.99"/>
    <n v="89.53"/>
    <s v="Z-US$"/>
    <x v="92"/>
    <x v="32"/>
    <n v="1"/>
    <x v="699"/>
  </r>
  <r>
    <x v="29"/>
    <d v="2020-08-11T00:00:00"/>
    <d v="2020-08-12T00:00:00"/>
    <n v="11"/>
    <n v="1"/>
    <n v="419.9"/>
    <n v="608.79999999999995"/>
    <n v="59.99"/>
    <n v="86.97"/>
    <s v="Z-US$"/>
    <x v="126"/>
    <x v="32"/>
    <n v="1"/>
    <x v="314"/>
  </r>
  <r>
    <x v="10"/>
    <d v="2020-08-11T00:00:00"/>
    <d v="2020-08-14T00:00:00"/>
    <n v="37"/>
    <n v="1"/>
    <n v="558.66999999999996"/>
    <n v="890.18"/>
    <n v="23.28"/>
    <n v="37.090000000000003"/>
    <s v="Z-US$"/>
    <x v="54"/>
    <x v="32"/>
    <n v="1"/>
    <x v="135"/>
  </r>
  <r>
    <x v="16"/>
    <d v="2020-08-11T00:00:00"/>
    <d v="2020-08-12T00:00:00"/>
    <n v="154"/>
    <n v="1"/>
    <n v="85.69"/>
    <n v="211.04"/>
    <n v="0.86"/>
    <n v="2.11"/>
    <s v="Z-US$"/>
    <x v="17"/>
    <x v="32"/>
    <n v="1"/>
    <x v="34"/>
  </r>
  <r>
    <x v="26"/>
    <d v="2020-08-11T00:00:00"/>
    <d v="2020-08-12T00:00:00"/>
    <n v="4"/>
    <n v="1"/>
    <n v="23.76"/>
    <n v="0"/>
    <n v="11.88"/>
    <n v="0"/>
    <s v="Z-US$"/>
    <x v="16"/>
    <x v="32"/>
    <n v="1"/>
    <x v="86"/>
  </r>
  <r>
    <x v="2"/>
    <d v="2020-08-11T00:00:00"/>
    <d v="2020-08-12T00:00:00"/>
    <n v="123"/>
    <n v="1"/>
    <n v="106.4"/>
    <n v="168.83"/>
    <n v="1.32"/>
    <n v="2.11"/>
    <s v="Z-US$"/>
    <x v="60"/>
    <x v="32"/>
    <n v="1"/>
    <x v="92"/>
  </r>
  <r>
    <x v="2"/>
    <d v="2020-08-11T00:00:00"/>
    <d v="2020-08-12T00:00:00"/>
    <n v="25"/>
    <n v="1"/>
    <n v="21.28"/>
    <n v="42.97"/>
    <n v="1.32"/>
    <n v="2.69"/>
    <s v="Z-US$"/>
    <x v="55"/>
    <x v="32"/>
    <n v="1"/>
    <x v="77"/>
  </r>
  <r>
    <x v="26"/>
    <d v="2020-08-11T00:00:00"/>
    <d v="2020-08-12T00:00:00"/>
    <n v="4"/>
    <n v="1"/>
    <n v="23.76"/>
    <n v="0"/>
    <n v="11.88"/>
    <n v="0"/>
    <s v="Z-US$"/>
    <x v="16"/>
    <x v="32"/>
    <n v="1"/>
    <x v="86"/>
  </r>
  <r>
    <x v="23"/>
    <d v="2020-08-11T00:00:00"/>
    <d v="2020-08-17T00:00:00"/>
    <n v="307"/>
    <n v="1"/>
    <n v="171.39"/>
    <n v="447.65"/>
    <n v="0.86"/>
    <n v="2.2400000000000002"/>
    <s v="Z-US$"/>
    <x v="11"/>
    <x v="32"/>
    <n v="1"/>
    <x v="569"/>
  </r>
  <r>
    <x v="35"/>
    <d v="2020-08-11T00:00:00"/>
    <d v="2020-08-25T00:00:00"/>
    <n v="31"/>
    <n v="1"/>
    <n v="735.17"/>
    <n v="1279"/>
    <n v="36.76"/>
    <n v="63.95"/>
    <s v="Z-US$"/>
    <x v="7"/>
    <x v="32"/>
    <n v="1"/>
    <x v="61"/>
  </r>
  <r>
    <x v="16"/>
    <d v="2020-08-11T00:00:00"/>
    <d v="2020-08-12T00:00:00"/>
    <n v="307"/>
    <n v="1"/>
    <n v="171.39"/>
    <n v="422.07"/>
    <n v="0.86"/>
    <n v="2.11"/>
    <s v="Z-US$"/>
    <x v="11"/>
    <x v="32"/>
    <n v="1"/>
    <x v="27"/>
  </r>
  <r>
    <x v="26"/>
    <d v="2020-08-11T00:00:00"/>
    <d v="2020-08-12T00:00:00"/>
    <n v="7"/>
    <n v="1"/>
    <n v="47.54"/>
    <n v="0"/>
    <n v="11.88"/>
    <n v="0"/>
    <s v="Z-US$"/>
    <x v="48"/>
    <x v="32"/>
    <n v="1"/>
    <x v="86"/>
  </r>
  <r>
    <x v="29"/>
    <d v="2020-08-11T00:00:00"/>
    <d v="2020-08-12T00:00:00"/>
    <n v="37"/>
    <n v="1"/>
    <n v="1439.64"/>
    <n v="2417.31"/>
    <n v="59.99"/>
    <n v="100.72"/>
    <s v="Z-US$"/>
    <x v="54"/>
    <x v="32"/>
    <n v="1"/>
    <x v="501"/>
  </r>
  <r>
    <x v="5"/>
    <d v="2020-08-11T00:00:00"/>
    <d v="2020-08-19T00:00:00"/>
    <n v="1839"/>
    <n v="1"/>
    <n v="1505.79"/>
    <n v="2916.12"/>
    <n v="1.25"/>
    <n v="2.4300000000000002"/>
    <s v="Z-US$"/>
    <x v="152"/>
    <x v="32"/>
    <n v="1"/>
    <x v="14"/>
  </r>
  <r>
    <x v="7"/>
    <d v="2020-08-11T00:00:00"/>
    <d v="2020-08-19T00:00:00"/>
    <n v="766"/>
    <n v="1"/>
    <n v="434.86"/>
    <n v="1119.1300000000001"/>
    <n v="0.87"/>
    <n v="2.2400000000000002"/>
    <s v="Z-US$"/>
    <x v="3"/>
    <x v="32"/>
    <n v="1"/>
    <x v="582"/>
  </r>
  <r>
    <x v="190"/>
    <d v="2020-08-11T00:00:00"/>
    <d v="2020-08-17T00:00:00"/>
    <n v="154"/>
    <n v="1"/>
    <n v="1816.18"/>
    <n v="3197.5"/>
    <n v="18.16"/>
    <n v="31.98"/>
    <s v="Z-US$"/>
    <x v="17"/>
    <x v="32"/>
    <n v="1"/>
    <x v="571"/>
  </r>
  <r>
    <x v="188"/>
    <d v="2020-08-12T00:00:00"/>
    <d v="2020-08-12T00:00:00"/>
    <n v="1686"/>
    <n v="1"/>
    <n v="942.62"/>
    <n v="2462.08"/>
    <n v="0.86"/>
    <n v="2.2400000000000002"/>
    <s v="Z-US$"/>
    <x v="261"/>
    <x v="32"/>
    <n v="1"/>
    <x v="935"/>
  </r>
  <r>
    <x v="90"/>
    <d v="2020-08-12T00:00:00"/>
    <d v="2020-08-13T00:00:00"/>
    <n v="307"/>
    <n v="1"/>
    <n v="140.69"/>
    <n v="217.43"/>
    <n v="0.7"/>
    <n v="1.0900000000000001"/>
    <s v="Z-US$"/>
    <x v="11"/>
    <x v="32"/>
    <n v="1"/>
    <x v="180"/>
  </r>
  <r>
    <x v="5"/>
    <d v="2020-08-12T00:00:00"/>
    <d v="2020-08-14T00:00:00"/>
    <n v="1839"/>
    <n v="1"/>
    <n v="1505.79"/>
    <n v="2916.12"/>
    <n v="1.25"/>
    <n v="2.4300000000000002"/>
    <s v="Z-US$"/>
    <x v="152"/>
    <x v="32"/>
    <n v="1"/>
    <x v="14"/>
  </r>
  <r>
    <x v="7"/>
    <d v="2020-08-12T00:00:00"/>
    <d v="2020-08-14T00:00:00"/>
    <n v="766"/>
    <n v="1"/>
    <n v="434.86"/>
    <n v="1119.1300000000001"/>
    <n v="0.87"/>
    <n v="2.2400000000000002"/>
    <s v="Z-US$"/>
    <x v="3"/>
    <x v="32"/>
    <n v="1"/>
    <x v="582"/>
  </r>
  <r>
    <x v="11"/>
    <d v="2020-08-12T00:00:00"/>
    <d v="2020-08-17T00:00:00"/>
    <n v="154"/>
    <n v="1"/>
    <n v="1458.06"/>
    <n v="2430.1"/>
    <n v="14.58"/>
    <n v="24.3"/>
    <s v="Z-US$"/>
    <x v="17"/>
    <x v="32"/>
    <n v="1"/>
    <x v="320"/>
  </r>
  <r>
    <x v="6"/>
    <d v="2020-08-12T00:00:00"/>
    <d v="2020-08-17T00:00:00"/>
    <n v="1532"/>
    <n v="1"/>
    <n v="977.28"/>
    <n v="1790.6"/>
    <n v="0.97"/>
    <n v="1.79"/>
    <s v="Z-US$"/>
    <x v="2"/>
    <x v="32"/>
    <n v="1"/>
    <x v="164"/>
  </r>
  <r>
    <x v="36"/>
    <d v="2020-08-13T00:00:00"/>
    <d v="2020-08-14T00:00:00"/>
    <n v="307"/>
    <n v="1"/>
    <n v="196.97"/>
    <n v="332.54"/>
    <n v="0.99"/>
    <n v="1.66"/>
    <s v="Z-US$"/>
    <x v="11"/>
    <x v="32"/>
    <n v="1"/>
    <x v="733"/>
  </r>
  <r>
    <x v="23"/>
    <d v="2020-08-13T00:00:00"/>
    <d v="2020-08-28T00:00:00"/>
    <n v="307"/>
    <n v="1"/>
    <n v="171.39"/>
    <n v="447.65"/>
    <n v="0.86"/>
    <n v="2.2400000000000002"/>
    <s v="Z-US$"/>
    <x v="11"/>
    <x v="32"/>
    <n v="1"/>
    <x v="569"/>
  </r>
  <r>
    <x v="65"/>
    <d v="2020-08-13T00:00:00"/>
    <d v="2020-08-17T00:00:00"/>
    <n v="368"/>
    <n v="1"/>
    <n v="310.93"/>
    <n v="767.4"/>
    <n v="1.29"/>
    <n v="3.2"/>
    <s v="Z-US$"/>
    <x v="26"/>
    <x v="32"/>
    <n v="1"/>
    <x v="177"/>
  </r>
  <r>
    <x v="90"/>
    <d v="2020-08-14T00:00:00"/>
    <d v="2020-08-19T00:00:00"/>
    <n v="307"/>
    <n v="1"/>
    <n v="140.69"/>
    <n v="217.43"/>
    <n v="0.7"/>
    <n v="1.0900000000000001"/>
    <s v="Z-US$"/>
    <x v="11"/>
    <x v="32"/>
    <n v="1"/>
    <x v="180"/>
  </r>
  <r>
    <x v="206"/>
    <d v="2020-08-14T00:00:00"/>
    <d v="2020-08-14T00:00:00"/>
    <n v="460"/>
    <n v="1"/>
    <n v="222.55"/>
    <n v="402.89"/>
    <n v="0.74"/>
    <n v="1.34"/>
    <s v="Z-US$"/>
    <x v="18"/>
    <x v="32"/>
    <n v="1"/>
    <x v="768"/>
  </r>
  <r>
    <x v="199"/>
    <d v="2020-08-14T00:00:00"/>
    <d v="2020-08-19T00:00:00"/>
    <n v="429"/>
    <n v="1"/>
    <n v="408.26"/>
    <n v="680.43"/>
    <n v="1.46"/>
    <n v="2.4300000000000002"/>
    <s v="Z-US$"/>
    <x v="99"/>
    <x v="32"/>
    <n v="1"/>
    <x v="936"/>
  </r>
  <r>
    <x v="52"/>
    <d v="2020-08-14T00:00:00"/>
    <d v="2020-08-28T00:00:00"/>
    <n v="46"/>
    <n v="1"/>
    <n v="814.98"/>
    <n v="1408.18"/>
    <n v="27.17"/>
    <n v="46.94"/>
    <s v="Z-US$"/>
    <x v="74"/>
    <x v="32"/>
    <n v="1"/>
    <x v="382"/>
  </r>
  <r>
    <x v="63"/>
    <d v="2020-08-14T00:00:00"/>
    <d v="2020-08-28T00:00:00"/>
    <n v="62"/>
    <n v="1"/>
    <n v="702.43"/>
    <n v="1294.3499999999999"/>
    <n v="17.559999999999999"/>
    <n v="32.36"/>
    <s v="Z-US$"/>
    <x v="6"/>
    <x v="32"/>
    <n v="1"/>
    <x v="242"/>
  </r>
  <r>
    <x v="52"/>
    <d v="2020-08-14T00:00:00"/>
    <d v="2020-08-28T00:00:00"/>
    <n v="62"/>
    <n v="1"/>
    <n v="606.25"/>
    <n v="1099.94"/>
    <n v="15.16"/>
    <n v="27.5"/>
    <s v="Z-US$"/>
    <x v="6"/>
    <x v="32"/>
    <n v="1"/>
    <x v="54"/>
  </r>
  <r>
    <x v="28"/>
    <d v="2020-08-14T00:00:00"/>
    <d v="2020-08-28T00:00:00"/>
    <n v="138"/>
    <n v="1"/>
    <n v="3309.41"/>
    <n v="5628.88"/>
    <n v="36.770000000000003"/>
    <n v="62.54"/>
    <s v="Z-US$"/>
    <x v="86"/>
    <x v="32"/>
    <n v="1"/>
    <x v="384"/>
  </r>
  <r>
    <x v="94"/>
    <d v="2020-08-14T00:00:00"/>
    <d v="2020-08-28T00:00:00"/>
    <n v="138"/>
    <n v="1"/>
    <n v="2876.6"/>
    <n v="4903.6899999999996"/>
    <n v="31.96"/>
    <n v="54.49"/>
    <s v="Z-US$"/>
    <x v="86"/>
    <x v="32"/>
    <n v="1"/>
    <x v="385"/>
  </r>
  <r>
    <x v="32"/>
    <d v="2020-08-14T00:00:00"/>
    <d v="2020-08-28T00:00:00"/>
    <n v="138"/>
    <n v="1"/>
    <n v="2444.94"/>
    <n v="4224.54"/>
    <n v="27.17"/>
    <n v="46.94"/>
    <s v="Z-US$"/>
    <x v="86"/>
    <x v="32"/>
    <n v="1"/>
    <x v="157"/>
  </r>
  <r>
    <x v="95"/>
    <d v="2020-08-14T00:00:00"/>
    <d v="2020-08-28T00:00:00"/>
    <n v="92"/>
    <n v="1"/>
    <n v="1341.42"/>
    <n v="2463.35"/>
    <n v="22.36"/>
    <n v="41.06"/>
    <s v="Z-US$"/>
    <x v="34"/>
    <x v="32"/>
    <n v="1"/>
    <x v="630"/>
  </r>
  <r>
    <x v="16"/>
    <d v="2020-08-14T00:00:00"/>
    <d v="2020-08-18T00:00:00"/>
    <n v="103"/>
    <n v="1"/>
    <n v="57.41"/>
    <n v="154.25"/>
    <n v="0.86"/>
    <n v="2.2999999999999998"/>
    <s v="Z-US$"/>
    <x v="84"/>
    <x v="32"/>
    <n v="1"/>
    <x v="150"/>
  </r>
  <r>
    <x v="26"/>
    <d v="2020-08-14T00:00:00"/>
    <d v="2020-08-18T00:00:00"/>
    <n v="2"/>
    <n v="1"/>
    <n v="0"/>
    <n v="0"/>
    <n v="0"/>
    <n v="0"/>
    <s v="Z-US$"/>
    <x v="10"/>
    <x v="32"/>
    <n v="1"/>
    <x v="86"/>
  </r>
  <r>
    <x v="32"/>
    <d v="2020-08-14T00:00:00"/>
    <d v="2020-08-31T00:00:00"/>
    <n v="25"/>
    <n v="1"/>
    <n v="434.66"/>
    <n v="751.03"/>
    <n v="27.17"/>
    <n v="46.94"/>
    <s v="Z-US$"/>
    <x v="55"/>
    <x v="32"/>
    <n v="1"/>
    <x v="937"/>
  </r>
  <r>
    <x v="55"/>
    <d v="2020-08-14T00:00:00"/>
    <d v="2020-08-31T00:00:00"/>
    <n v="10"/>
    <n v="1"/>
    <n v="143.19999999999999"/>
    <n v="329.98"/>
    <n v="23.87"/>
    <n v="55"/>
    <s v="Z-US$"/>
    <x v="47"/>
    <x v="32"/>
    <n v="1"/>
    <x v="431"/>
  </r>
  <r>
    <x v="72"/>
    <d v="2020-08-14T00:00:00"/>
    <d v="2020-08-18T00:00:00"/>
    <n v="920"/>
    <n v="1"/>
    <n v="828.79"/>
    <n v="1841.76"/>
    <n v="1.38"/>
    <n v="3.07"/>
    <s v="Z-US$"/>
    <x v="88"/>
    <x v="32"/>
    <n v="1"/>
    <x v="457"/>
  </r>
  <r>
    <x v="199"/>
    <d v="2020-08-16T00:00:00"/>
    <d v="2020-08-21T00:00:00"/>
    <n v="2145"/>
    <n v="1"/>
    <n v="2041.28"/>
    <n v="3402.14"/>
    <n v="1.46"/>
    <n v="2.4300000000000002"/>
    <s v="Z-US$"/>
    <x v="101"/>
    <x v="32"/>
    <n v="1"/>
    <x v="800"/>
  </r>
  <r>
    <x v="10"/>
    <d v="2020-08-16T00:00:00"/>
    <d v="2020-08-21T00:00:00"/>
    <n v="92"/>
    <n v="1"/>
    <n v="1396.67"/>
    <n v="1841.76"/>
    <n v="23.28"/>
    <n v="30.7"/>
    <s v="Z-US$"/>
    <x v="34"/>
    <x v="32"/>
    <n v="1"/>
    <x v="457"/>
  </r>
  <r>
    <x v="7"/>
    <d v="2020-08-16T00:00:00"/>
    <d v="2020-08-21T00:00:00"/>
    <n v="766"/>
    <n v="1"/>
    <n v="434.86"/>
    <n v="1119.1300000000001"/>
    <n v="0.87"/>
    <n v="2.2400000000000002"/>
    <s v="Z-US$"/>
    <x v="3"/>
    <x v="32"/>
    <n v="1"/>
    <x v="582"/>
  </r>
  <r>
    <x v="206"/>
    <d v="2020-08-16T00:00:00"/>
    <d v="2020-08-21T00:00:00"/>
    <n v="460"/>
    <n v="1"/>
    <n v="222.55"/>
    <n v="422.07"/>
    <n v="0.74"/>
    <n v="1.41"/>
    <s v="Z-US$"/>
    <x v="18"/>
    <x v="32"/>
    <n v="1"/>
    <x v="27"/>
  </r>
  <r>
    <x v="52"/>
    <d v="2020-08-16T00:00:00"/>
    <d v="2020-08-31T00:00:00"/>
    <n v="31"/>
    <n v="1"/>
    <n v="543.32000000000005"/>
    <n v="987.39"/>
    <n v="27.17"/>
    <n v="49.37"/>
    <s v="Z-US$"/>
    <x v="7"/>
    <x v="32"/>
    <n v="1"/>
    <x v="136"/>
  </r>
  <r>
    <x v="15"/>
    <d v="2020-08-16T00:00:00"/>
    <d v="2020-08-31T00:00:00"/>
    <n v="46"/>
    <n v="1"/>
    <n v="958.87"/>
    <n v="1692.12"/>
    <n v="31.96"/>
    <n v="56.4"/>
    <s v="Z-US$"/>
    <x v="74"/>
    <x v="32"/>
    <n v="1"/>
    <x v="714"/>
  </r>
  <r>
    <x v="16"/>
    <d v="2020-08-16T00:00:00"/>
    <d v="2020-08-18T00:00:00"/>
    <n v="209"/>
    <n v="1"/>
    <n v="116.54"/>
    <n v="313.10000000000002"/>
    <n v="0.86"/>
    <n v="2.2999999999999998"/>
    <s v="Z-US$"/>
    <x v="368"/>
    <x v="32"/>
    <n v="1"/>
    <x v="938"/>
  </r>
  <r>
    <x v="101"/>
    <d v="2020-08-16T00:00:00"/>
    <d v="2020-08-18T00:00:00"/>
    <n v="221"/>
    <n v="1"/>
    <n v="164.84"/>
    <n v="460.44"/>
    <n v="1.1399999999999999"/>
    <n v="3.2"/>
    <s v="Z-US$"/>
    <x v="37"/>
    <x v="32"/>
    <n v="1"/>
    <x v="203"/>
  </r>
  <r>
    <x v="29"/>
    <d v="2020-08-16T00:00:00"/>
    <d v="2020-08-18T00:00:00"/>
    <n v="2"/>
    <n v="1"/>
    <n v="59.99"/>
    <n v="104.88"/>
    <n v="59.99"/>
    <n v="104.88"/>
    <s v="Z-US$"/>
    <x v="10"/>
    <x v="32"/>
    <n v="1"/>
    <x v="49"/>
  </r>
  <r>
    <x v="26"/>
    <d v="2020-08-16T00:00:00"/>
    <d v="2020-08-18T00:00:00"/>
    <n v="4"/>
    <n v="1"/>
    <n v="0"/>
    <n v="0"/>
    <n v="0"/>
    <n v="0"/>
    <s v="Z-US$"/>
    <x v="16"/>
    <x v="32"/>
    <n v="1"/>
    <x v="86"/>
  </r>
  <r>
    <x v="65"/>
    <d v="2020-08-17T00:00:00"/>
    <d v="2020-08-19T00:00:00"/>
    <n v="613"/>
    <n v="1"/>
    <n v="518.20000000000005"/>
    <n v="1253.42"/>
    <n v="1.29"/>
    <n v="3.13"/>
    <s v="Z-US$"/>
    <x v="98"/>
    <x v="33"/>
    <n v="1"/>
    <x v="939"/>
  </r>
  <r>
    <x v="10"/>
    <d v="2020-08-18T00:00:00"/>
    <d v="2020-08-28T00:00:00"/>
    <n v="221"/>
    <n v="1"/>
    <n v="3352"/>
    <n v="4051.87"/>
    <n v="23.28"/>
    <n v="28.14"/>
    <s v="Z-US$"/>
    <x v="37"/>
    <x v="33"/>
    <n v="1"/>
    <x v="645"/>
  </r>
  <r>
    <x v="65"/>
    <d v="2020-08-18T00:00:00"/>
    <d v="2020-08-20T00:00:00"/>
    <n v="15320"/>
    <n v="1"/>
    <n v="12954.99"/>
    <n v="34533"/>
    <n v="1.29"/>
    <n v="3.45"/>
    <s v="Z-US$"/>
    <x v="176"/>
    <x v="33"/>
    <n v="1"/>
    <x v="940"/>
  </r>
  <r>
    <x v="29"/>
    <d v="2020-08-18T00:00:00"/>
    <d v="2020-08-20T00:00:00"/>
    <n v="221"/>
    <n v="1"/>
    <n v="8637.85"/>
    <n v="14365.73"/>
    <n v="59.99"/>
    <n v="99.76"/>
    <s v="Z-US$"/>
    <x v="37"/>
    <x v="33"/>
    <n v="1"/>
    <x v="941"/>
  </r>
  <r>
    <x v="63"/>
    <d v="2020-08-18T00:00:00"/>
    <d v="2020-09-02T00:00:00"/>
    <n v="31"/>
    <n v="1"/>
    <n v="351.21"/>
    <n v="647.16999999999996"/>
    <n v="17.559999999999999"/>
    <n v="32.36"/>
    <s v="Z-US$"/>
    <x v="7"/>
    <x v="33"/>
    <n v="1"/>
    <x v="148"/>
  </r>
  <r>
    <x v="12"/>
    <d v="2020-08-18T00:00:00"/>
    <d v="2020-09-02T00:00:00"/>
    <n v="31"/>
    <n v="1"/>
    <n v="447.14"/>
    <n v="821.12"/>
    <n v="22.36"/>
    <n v="41.06"/>
    <s v="Z-US$"/>
    <x v="7"/>
    <x v="33"/>
    <n v="1"/>
    <x v="10"/>
  </r>
  <r>
    <x v="64"/>
    <d v="2020-08-18T00:00:00"/>
    <d v="2020-09-02T00:00:00"/>
    <n v="16"/>
    <n v="1"/>
    <n v="246.08"/>
    <n v="416.95"/>
    <n v="24.61"/>
    <n v="41.7"/>
    <s v="Z-US$"/>
    <x v="32"/>
    <x v="33"/>
    <n v="1"/>
    <x v="169"/>
  </r>
  <r>
    <x v="52"/>
    <d v="2020-08-18T00:00:00"/>
    <d v="2020-09-02T00:00:00"/>
    <n v="16"/>
    <n v="1"/>
    <n v="271.66000000000003"/>
    <n v="469.39"/>
    <n v="27.17"/>
    <n v="46.94"/>
    <s v="Z-US$"/>
    <x v="32"/>
    <x v="33"/>
    <n v="1"/>
    <x v="149"/>
  </r>
  <r>
    <x v="13"/>
    <d v="2020-08-18T00:00:00"/>
    <d v="2020-09-02T00:00:00"/>
    <n v="31"/>
    <n v="1"/>
    <n v="344.82"/>
    <n v="657.41"/>
    <n v="17.239999999999998"/>
    <n v="32.869999999999997"/>
    <s v="Z-US$"/>
    <x v="7"/>
    <x v="33"/>
    <n v="1"/>
    <x v="11"/>
  </r>
  <r>
    <x v="100"/>
    <d v="2020-08-18T00:00:00"/>
    <d v="2020-09-02T00:00:00"/>
    <n v="16"/>
    <n v="1"/>
    <n v="341.75"/>
    <n v="635.66"/>
    <n v="34.18"/>
    <n v="63.57"/>
    <s v="Z-US$"/>
    <x v="32"/>
    <x v="33"/>
    <n v="1"/>
    <x v="244"/>
  </r>
  <r>
    <x v="34"/>
    <d v="2020-08-18T00:00:00"/>
    <d v="2020-09-01T00:00:00"/>
    <n v="16"/>
    <n v="1"/>
    <n v="415.68"/>
    <n v="694.5"/>
    <n v="41.57"/>
    <n v="69.45"/>
    <s v="Z-US$"/>
    <x v="32"/>
    <x v="33"/>
    <n v="1"/>
    <x v="598"/>
  </r>
  <r>
    <x v="3"/>
    <d v="2020-08-18T00:00:00"/>
    <d v="2020-08-20T00:00:00"/>
    <n v="1532"/>
    <n v="1"/>
    <n v="632.98"/>
    <n v="2558"/>
    <n v="0.63"/>
    <n v="2.56"/>
    <s v="Z-US$"/>
    <x v="2"/>
    <x v="33"/>
    <n v="1"/>
    <x v="3"/>
  </r>
  <r>
    <x v="5"/>
    <d v="2020-08-18T00:00:00"/>
    <d v="2020-08-20T00:00:00"/>
    <n v="1532"/>
    <n v="1"/>
    <n v="1254.83"/>
    <n v="2110.35"/>
    <n v="1.25"/>
    <n v="2.11"/>
    <s v="Z-US$"/>
    <x v="2"/>
    <x v="33"/>
    <n v="1"/>
    <x v="241"/>
  </r>
  <r>
    <x v="98"/>
    <d v="2020-08-18T00:00:00"/>
    <d v="2020-08-20T00:00:00"/>
    <n v="3064"/>
    <n v="1"/>
    <n v="2593.3000000000002"/>
    <n v="4220.7"/>
    <n v="1.29"/>
    <n v="2.11"/>
    <s v="Z-US$"/>
    <x v="0"/>
    <x v="33"/>
    <n v="1"/>
    <x v="2"/>
  </r>
  <r>
    <x v="7"/>
    <d v="2020-08-18T00:00:00"/>
    <d v="2020-08-20T00:00:00"/>
    <n v="766"/>
    <n v="1"/>
    <n v="434.86"/>
    <n v="1055.18"/>
    <n v="0.87"/>
    <n v="2.11"/>
    <s v="Z-US$"/>
    <x v="3"/>
    <x v="33"/>
    <n v="1"/>
    <x v="5"/>
  </r>
  <r>
    <x v="45"/>
    <d v="2020-08-18T00:00:00"/>
    <d v="2020-08-20T00:00:00"/>
    <n v="766"/>
    <n v="1"/>
    <n v="434.86"/>
    <n v="1055.18"/>
    <n v="0.87"/>
    <n v="2.11"/>
    <s v="Z-US$"/>
    <x v="3"/>
    <x v="33"/>
    <n v="1"/>
    <x v="5"/>
  </r>
  <r>
    <x v="1"/>
    <d v="2020-08-18T00:00:00"/>
    <d v="2020-08-20T00:00:00"/>
    <n v="2298"/>
    <n v="1"/>
    <n v="1553.6"/>
    <n v="2398.13"/>
    <n v="1.02"/>
    <n v="1.6"/>
    <s v="Z-US$"/>
    <x v="1"/>
    <x v="33"/>
    <n v="1"/>
    <x v="1"/>
  </r>
  <r>
    <x v="9"/>
    <d v="2020-08-18T00:00:00"/>
    <d v="2020-08-20T00:00:00"/>
    <n v="154"/>
    <n v="1"/>
    <n v="2985.29"/>
    <n v="4092.8"/>
    <n v="29.85"/>
    <n v="40.93"/>
    <s v="Z-US$"/>
    <x v="17"/>
    <x v="33"/>
    <n v="1"/>
    <x v="0"/>
  </r>
  <r>
    <x v="10"/>
    <d v="2020-08-18T00:00:00"/>
    <d v="2020-08-20T00:00:00"/>
    <n v="295"/>
    <n v="1"/>
    <n v="4469.34"/>
    <n v="5893.63"/>
    <n v="23.28"/>
    <n v="30.7"/>
    <s v="Z-US$"/>
    <x v="70"/>
    <x v="33"/>
    <n v="1"/>
    <x v="942"/>
  </r>
  <r>
    <x v="89"/>
    <d v="2020-08-18T00:00:00"/>
    <d v="2020-08-20T00:00:00"/>
    <n v="23"/>
    <n v="1"/>
    <n v="64.27"/>
    <n v="134.30000000000001"/>
    <n v="4.29"/>
    <n v="8.9499999999999993"/>
    <s v="Z-US$"/>
    <x v="61"/>
    <x v="33"/>
    <n v="1"/>
    <x v="331"/>
  </r>
  <r>
    <x v="39"/>
    <d v="2020-08-18T00:00:00"/>
    <d v="2020-08-24T00:00:00"/>
    <n v="2298"/>
    <n v="1"/>
    <n v="1860.95"/>
    <n v="4604.3999999999996"/>
    <n v="1.24"/>
    <n v="3.07"/>
    <s v="Z-US$"/>
    <x v="1"/>
    <x v="33"/>
    <n v="1"/>
    <x v="359"/>
  </r>
  <r>
    <x v="16"/>
    <d v="2020-08-18T00:00:00"/>
    <d v="2020-08-20T00:00:00"/>
    <n v="169"/>
    <n v="1"/>
    <n v="94.26"/>
    <n v="253.24"/>
    <n v="0.86"/>
    <n v="2.2999999999999998"/>
    <s v="Z-US$"/>
    <x v="303"/>
    <x v="33"/>
    <n v="1"/>
    <x v="296"/>
  </r>
  <r>
    <x v="90"/>
    <d v="2020-08-18T00:00:00"/>
    <d v="2020-08-20T00:00:00"/>
    <n v="71"/>
    <n v="1"/>
    <n v="32.36"/>
    <n v="55.89"/>
    <n v="0.7"/>
    <n v="1.22"/>
    <s v="Z-US$"/>
    <x v="202"/>
    <x v="33"/>
    <n v="1"/>
    <x v="943"/>
  </r>
  <r>
    <x v="16"/>
    <d v="2020-08-18T00:00:00"/>
    <d v="2020-08-20T00:00:00"/>
    <n v="154"/>
    <n v="1"/>
    <n v="85.69"/>
    <n v="230.22"/>
    <n v="0.86"/>
    <n v="2.2999999999999998"/>
    <s v="Z-US$"/>
    <x v="17"/>
    <x v="33"/>
    <n v="1"/>
    <x v="78"/>
  </r>
  <r>
    <x v="26"/>
    <d v="2020-08-18T00:00:00"/>
    <d v="2020-08-20T00:00:00"/>
    <n v="4"/>
    <n v="1"/>
    <n v="0"/>
    <n v="0"/>
    <n v="0"/>
    <n v="0"/>
    <s v="Z-US$"/>
    <x v="16"/>
    <x v="33"/>
    <n v="1"/>
    <x v="86"/>
  </r>
  <r>
    <x v="2"/>
    <d v="2020-08-18T00:00:00"/>
    <d v="2020-08-31T00:00:00"/>
    <n v="62"/>
    <n v="1"/>
    <n v="53.21"/>
    <n v="84.41"/>
    <n v="1.32"/>
    <n v="2.11"/>
    <s v="Z-US$"/>
    <x v="6"/>
    <x v="33"/>
    <n v="1"/>
    <x v="292"/>
  </r>
  <r>
    <x v="2"/>
    <d v="2020-08-18T00:00:00"/>
    <d v="2020-08-31T00:00:00"/>
    <n v="37"/>
    <n v="1"/>
    <n v="31.92"/>
    <n v="64.459999999999994"/>
    <n v="1.32"/>
    <n v="2.69"/>
    <s v="Z-US$"/>
    <x v="54"/>
    <x v="33"/>
    <n v="1"/>
    <x v="538"/>
  </r>
  <r>
    <x v="26"/>
    <d v="2020-08-18T00:00:00"/>
    <d v="2020-08-31T00:00:00"/>
    <n v="2"/>
    <n v="1"/>
    <n v="0"/>
    <n v="0"/>
    <n v="0"/>
    <n v="0"/>
    <s v="Z-US$"/>
    <x v="10"/>
    <x v="33"/>
    <n v="1"/>
    <x v="86"/>
  </r>
  <r>
    <x v="75"/>
    <d v="2020-08-19T00:00:00"/>
    <d v="2020-08-24T00:00:00"/>
    <n v="25"/>
    <n v="1"/>
    <n v="66.19"/>
    <n v="204.64"/>
    <n v="4.13"/>
    <n v="12.79"/>
    <s v="Z-US$"/>
    <x v="55"/>
    <x v="33"/>
    <n v="1"/>
    <x v="236"/>
  </r>
  <r>
    <x v="27"/>
    <d v="2020-08-19T00:00:00"/>
    <d v="2020-08-20T00:00:00"/>
    <n v="2758"/>
    <n v="1"/>
    <n v="2258.69"/>
    <n v="3798.63"/>
    <n v="1.25"/>
    <n v="2.11"/>
    <s v="Z-US$"/>
    <x v="117"/>
    <x v="33"/>
    <n v="1"/>
    <x v="944"/>
  </r>
  <r>
    <x v="6"/>
    <d v="2020-08-19T00:00:00"/>
    <d v="2020-08-24T00:00:00"/>
    <n v="5516"/>
    <n v="1"/>
    <n v="4548.2299999999996"/>
    <n v="6446.16"/>
    <n v="1.25"/>
    <n v="1.79"/>
    <s v="Z-US$"/>
    <x v="266"/>
    <x v="33"/>
    <n v="1"/>
    <x v="699"/>
  </r>
  <r>
    <x v="4"/>
    <d v="2020-08-19T00:00:00"/>
    <d v="2020-08-24T00:00:00"/>
    <n v="920"/>
    <n v="1"/>
    <n v="752.9"/>
    <n v="1918.5"/>
    <n v="1.25"/>
    <n v="3.2"/>
    <s v="Z-US$"/>
    <x v="88"/>
    <x v="33"/>
    <n v="1"/>
    <x v="63"/>
  </r>
  <r>
    <x v="235"/>
    <d v="2020-08-19T00:00:00"/>
    <d v="2020-08-24T00:00:00"/>
    <n v="2158"/>
    <n v="1"/>
    <n v="7531.26"/>
    <n v="10804.99"/>
    <n v="5.35"/>
    <n v="7.67"/>
    <s v="Z-US$"/>
    <x v="369"/>
    <x v="33"/>
    <n v="1"/>
    <x v="945"/>
  </r>
  <r>
    <x v="93"/>
    <d v="2020-08-19T00:00:00"/>
    <d v="2020-08-20T00:00:00"/>
    <n v="1532"/>
    <n v="1"/>
    <n v="703.45"/>
    <n v="1087.1500000000001"/>
    <n v="0.7"/>
    <n v="1.0900000000000001"/>
    <s v="Z-US$"/>
    <x v="2"/>
    <x v="33"/>
    <n v="1"/>
    <x v="850"/>
  </r>
  <r>
    <x v="90"/>
    <d v="2020-08-19T00:00:00"/>
    <d v="2020-08-20T00:00:00"/>
    <n v="1532"/>
    <n v="1"/>
    <n v="703.45"/>
    <n v="1023.2"/>
    <n v="0.7"/>
    <n v="1.02"/>
    <s v="Z-US$"/>
    <x v="2"/>
    <x v="33"/>
    <n v="1"/>
    <x v="201"/>
  </r>
  <r>
    <x v="154"/>
    <d v="2020-08-19T00:00:00"/>
    <d v="2020-08-20T00:00:00"/>
    <n v="1532"/>
    <n v="1"/>
    <n v="856.93"/>
    <n v="2046.4"/>
    <n v="0.86"/>
    <n v="2.0499999999999998"/>
    <s v="Z-US$"/>
    <x v="2"/>
    <x v="33"/>
    <n v="1"/>
    <x v="224"/>
  </r>
  <r>
    <x v="16"/>
    <d v="2020-08-19T00:00:00"/>
    <d v="2020-08-21T00:00:00"/>
    <n v="766"/>
    <n v="1"/>
    <n v="428.47"/>
    <n v="959.25"/>
    <n v="0.86"/>
    <n v="1.92"/>
    <s v="Z-US$"/>
    <x v="3"/>
    <x v="33"/>
    <n v="1"/>
    <x v="12"/>
  </r>
  <r>
    <x v="218"/>
    <d v="2020-08-19T00:00:00"/>
    <d v="2020-09-04T00:00:00"/>
    <n v="10"/>
    <n v="1"/>
    <n v="99.84"/>
    <n v="178.8"/>
    <n v="16.64"/>
    <n v="29.8"/>
    <s v="Z-US$"/>
    <x v="47"/>
    <x v="33"/>
    <n v="1"/>
    <x v="946"/>
  </r>
  <r>
    <x v="203"/>
    <d v="2020-08-20T00:00:00"/>
    <d v="2020-08-20T00:00:00"/>
    <n v="766"/>
    <n v="1"/>
    <n v="351.73"/>
    <n v="543.58000000000004"/>
    <n v="0.7"/>
    <n v="1.0900000000000001"/>
    <s v="Z-US$"/>
    <x v="3"/>
    <x v="33"/>
    <n v="1"/>
    <x v="217"/>
  </r>
  <r>
    <x v="206"/>
    <d v="2020-08-20T00:00:00"/>
    <d v="2020-08-20T00:00:00"/>
    <n v="460"/>
    <n v="1"/>
    <n v="222.55"/>
    <n v="422.07"/>
    <n v="0.74"/>
    <n v="1.41"/>
    <s v="Z-US$"/>
    <x v="18"/>
    <x v="33"/>
    <n v="1"/>
    <x v="27"/>
  </r>
  <r>
    <x v="38"/>
    <d v="2020-08-20T00:00:00"/>
    <d v="2020-08-25T00:00:00"/>
    <n v="4"/>
    <n v="1"/>
    <n v="84.59"/>
    <n v="153.47999999999999"/>
    <n v="42.3"/>
    <n v="76.739999999999995"/>
    <s v="Z-US$"/>
    <x v="16"/>
    <x v="33"/>
    <n v="1"/>
    <x v="85"/>
  </r>
  <r>
    <x v="10"/>
    <d v="2020-08-20T00:00:00"/>
    <d v="2020-08-21T00:00:00"/>
    <n v="148"/>
    <n v="1"/>
    <n v="2234.67"/>
    <n v="2701.25"/>
    <n v="23.28"/>
    <n v="28.14"/>
    <s v="Z-US$"/>
    <x v="5"/>
    <x v="33"/>
    <n v="1"/>
    <x v="225"/>
  </r>
  <r>
    <x v="85"/>
    <d v="2020-08-20T00:00:00"/>
    <d v="2020-08-21T00:00:00"/>
    <n v="3677"/>
    <n v="1"/>
    <n v="2025.94"/>
    <n v="3223.08"/>
    <n v="0.84"/>
    <n v="1.34"/>
    <s v="Z-US$"/>
    <x v="112"/>
    <x v="33"/>
    <n v="1"/>
    <x v="220"/>
  </r>
  <r>
    <x v="155"/>
    <d v="2020-08-20T00:00:00"/>
    <d v="2020-08-21T00:00:00"/>
    <n v="1839"/>
    <n v="1"/>
    <n v="1304.58"/>
    <n v="2225.46"/>
    <n v="1.0900000000000001"/>
    <n v="1.86"/>
    <s v="Z-US$"/>
    <x v="152"/>
    <x v="33"/>
    <n v="1"/>
    <x v="363"/>
  </r>
  <r>
    <x v="87"/>
    <d v="2020-08-20T00:00:00"/>
    <d v="2020-08-21T00:00:00"/>
    <n v="920"/>
    <n v="1"/>
    <n v="721.36"/>
    <n v="1112.73"/>
    <n v="1.2"/>
    <n v="1.86"/>
    <s v="Z-US$"/>
    <x v="88"/>
    <x v="33"/>
    <n v="1"/>
    <x v="947"/>
  </r>
  <r>
    <x v="23"/>
    <d v="2020-08-20T00:00:00"/>
    <d v="2020-08-24T00:00:00"/>
    <n v="307"/>
    <n v="1"/>
    <n v="171.39"/>
    <n v="409.28"/>
    <n v="0.86"/>
    <n v="2.0499999999999998"/>
    <s v="Z-US$"/>
    <x v="11"/>
    <x v="33"/>
    <n v="1"/>
    <x v="188"/>
  </r>
  <r>
    <x v="10"/>
    <d v="2020-08-20T00:00:00"/>
    <d v="2020-08-24T00:00:00"/>
    <n v="7"/>
    <n v="1"/>
    <n v="93.11"/>
    <n v="122.78"/>
    <n v="23.28"/>
    <n v="30.7"/>
    <s v="Z-US$"/>
    <x v="48"/>
    <x v="33"/>
    <n v="1"/>
    <x v="36"/>
  </r>
  <r>
    <x v="16"/>
    <d v="2020-08-20T00:00:00"/>
    <d v="2020-08-24T00:00:00"/>
    <n v="79"/>
    <n v="1"/>
    <n v="43.7"/>
    <n v="117.41"/>
    <n v="0.86"/>
    <n v="2.2999999999999998"/>
    <s v="Z-US$"/>
    <x v="105"/>
    <x v="33"/>
    <n v="1"/>
    <x v="198"/>
  </r>
  <r>
    <x v="26"/>
    <d v="2020-08-20T00:00:00"/>
    <d v="2020-08-24T00:00:00"/>
    <n v="2"/>
    <n v="1"/>
    <n v="0"/>
    <n v="0"/>
    <n v="0"/>
    <n v="0"/>
    <s v="Z-US$"/>
    <x v="10"/>
    <x v="33"/>
    <n v="1"/>
    <x v="86"/>
  </r>
  <r>
    <x v="158"/>
    <d v="2020-08-21T00:00:00"/>
    <d v="2020-08-21T00:00:00"/>
    <n v="154"/>
    <n v="1"/>
    <n v="85.69"/>
    <n v="140.69"/>
    <n v="0.86"/>
    <n v="1.41"/>
    <s v="Z-US$"/>
    <x v="17"/>
    <x v="33"/>
    <n v="1"/>
    <x v="550"/>
  </r>
  <r>
    <x v="10"/>
    <d v="2020-08-21T00:00:00"/>
    <d v="2020-08-21T00:00:00"/>
    <n v="154"/>
    <n v="1"/>
    <n v="2327.7800000000002"/>
    <n v="2813.8"/>
    <n v="23.28"/>
    <n v="28.14"/>
    <s v="Z-US$"/>
    <x v="17"/>
    <x v="33"/>
    <n v="1"/>
    <x v="541"/>
  </r>
  <r>
    <x v="16"/>
    <d v="2020-08-21T00:00:00"/>
    <d v="2020-08-21T00:00:00"/>
    <n v="7660"/>
    <n v="1"/>
    <n v="4284.6499999999996"/>
    <n v="7034.5"/>
    <n v="0.86"/>
    <n v="1.41"/>
    <s v="Z-US$"/>
    <x v="130"/>
    <x v="33"/>
    <n v="1"/>
    <x v="900"/>
  </r>
  <r>
    <x v="10"/>
    <d v="2020-08-21T00:00:00"/>
    <d v="2020-08-24T00:00:00"/>
    <n v="2"/>
    <n v="1"/>
    <n v="23.28"/>
    <n v="30.7"/>
    <n v="23.28"/>
    <n v="30.7"/>
    <s v="Z-US$"/>
    <x v="10"/>
    <x v="33"/>
    <n v="1"/>
    <x v="94"/>
  </r>
  <r>
    <x v="2"/>
    <d v="2020-08-21T00:00:00"/>
    <d v="2020-09-01T00:00:00"/>
    <n v="497"/>
    <n v="1"/>
    <n v="430.93"/>
    <n v="870.23"/>
    <n v="1.32"/>
    <n v="2.69"/>
    <s v="Z-US$"/>
    <x v="370"/>
    <x v="33"/>
    <n v="1"/>
    <x v="948"/>
  </r>
  <r>
    <x v="47"/>
    <d v="2020-08-21T00:00:00"/>
    <d v="2020-09-01T00:00:00"/>
    <n v="148"/>
    <n v="1"/>
    <n v="102.06"/>
    <n v="165.76"/>
    <n v="1.06"/>
    <n v="1.73"/>
    <s v="Z-US$"/>
    <x v="5"/>
    <x v="33"/>
    <n v="1"/>
    <x v="107"/>
  </r>
  <r>
    <x v="26"/>
    <d v="2020-08-21T00:00:00"/>
    <d v="2020-09-01T00:00:00"/>
    <n v="10"/>
    <n v="1"/>
    <n v="0"/>
    <n v="0"/>
    <n v="0"/>
    <n v="0"/>
    <s v="Z-US$"/>
    <x v="47"/>
    <x v="33"/>
    <n v="1"/>
    <x v="86"/>
  </r>
  <r>
    <x v="16"/>
    <d v="2020-08-24T00:00:00"/>
    <d v="2020-08-25T00:00:00"/>
    <n v="307"/>
    <n v="1"/>
    <n v="171.39"/>
    <n v="383.7"/>
    <n v="0.86"/>
    <n v="1.92"/>
    <s v="Z-US$"/>
    <x v="11"/>
    <x v="34"/>
    <n v="1"/>
    <x v="200"/>
  </r>
  <r>
    <x v="10"/>
    <d v="2020-08-24T00:00:00"/>
    <d v="2020-08-25T00:00:00"/>
    <n v="4"/>
    <n v="1"/>
    <n v="46.56"/>
    <n v="61.39"/>
    <n v="23.28"/>
    <n v="30.7"/>
    <s v="Z-US$"/>
    <x v="16"/>
    <x v="34"/>
    <n v="1"/>
    <x v="103"/>
  </r>
  <r>
    <x v="16"/>
    <d v="2020-08-24T00:00:00"/>
    <d v="2020-08-25T00:00:00"/>
    <n v="31"/>
    <n v="1"/>
    <n v="17.14"/>
    <n v="46.04"/>
    <n v="0.86"/>
    <n v="2.2999999999999998"/>
    <s v="Z-US$"/>
    <x v="7"/>
    <x v="34"/>
    <n v="1"/>
    <x v="415"/>
  </r>
  <r>
    <x v="26"/>
    <d v="2020-08-24T00:00:00"/>
    <d v="2020-08-25T00:00:00"/>
    <n v="2"/>
    <n v="1"/>
    <n v="0"/>
    <n v="0"/>
    <n v="0"/>
    <n v="0"/>
    <s v="Z-US$"/>
    <x v="10"/>
    <x v="34"/>
    <n v="1"/>
    <x v="86"/>
  </r>
  <r>
    <x v="16"/>
    <d v="2020-08-24T00:00:00"/>
    <d v="2020-08-25T00:00:00"/>
    <n v="31"/>
    <n v="1"/>
    <n v="17.14"/>
    <n v="46.04"/>
    <n v="0.86"/>
    <n v="2.2999999999999998"/>
    <s v="Z-US$"/>
    <x v="7"/>
    <x v="34"/>
    <n v="1"/>
    <x v="415"/>
  </r>
  <r>
    <x v="127"/>
    <d v="2020-08-24T00:00:00"/>
    <d v="2020-08-25T00:00:00"/>
    <n v="43"/>
    <n v="1"/>
    <n v="32.590000000000003"/>
    <n v="64.459999999999994"/>
    <n v="1.1599999999999999"/>
    <n v="2.2999999999999998"/>
    <s v="Z-US$"/>
    <x v="115"/>
    <x v="34"/>
    <n v="1"/>
    <x v="538"/>
  </r>
  <r>
    <x v="26"/>
    <d v="2020-08-24T00:00:00"/>
    <d v="2020-08-25T00:00:00"/>
    <n v="2"/>
    <n v="1"/>
    <n v="0"/>
    <n v="0"/>
    <n v="0"/>
    <n v="0"/>
    <s v="Z-US$"/>
    <x v="10"/>
    <x v="34"/>
    <n v="1"/>
    <x v="86"/>
  </r>
  <r>
    <x v="38"/>
    <d v="2020-08-24T00:00:00"/>
    <d v="2020-08-26T00:00:00"/>
    <n v="4"/>
    <n v="1"/>
    <n v="84.59"/>
    <n v="153.47999999999999"/>
    <n v="42.3"/>
    <n v="76.739999999999995"/>
    <s v="Z-US$"/>
    <x v="16"/>
    <x v="34"/>
    <n v="1"/>
    <x v="85"/>
  </r>
  <r>
    <x v="0"/>
    <d v="2020-08-24T00:00:00"/>
    <d v="2020-08-28T00:00:00"/>
    <n v="383"/>
    <n v="1"/>
    <n v="348.14"/>
    <n v="511.6"/>
    <n v="1.38"/>
    <n v="2.0499999999999998"/>
    <s v="Z-US$"/>
    <x v="80"/>
    <x v="34"/>
    <n v="1"/>
    <x v="212"/>
  </r>
  <r>
    <x v="16"/>
    <d v="2020-08-24T00:00:00"/>
    <d v="2020-08-27T00:00:00"/>
    <n v="9192"/>
    <n v="1"/>
    <n v="5141.58"/>
    <n v="10743.6"/>
    <n v="0.86"/>
    <n v="1.79"/>
    <s v="Z-US$"/>
    <x v="20"/>
    <x v="34"/>
    <n v="1"/>
    <x v="221"/>
  </r>
  <r>
    <x v="75"/>
    <d v="2020-08-24T00:00:00"/>
    <d v="2020-08-26T00:00:00"/>
    <n v="25"/>
    <n v="1"/>
    <n v="66.19"/>
    <n v="204.64"/>
    <n v="4.13"/>
    <n v="12.79"/>
    <s v="Z-US$"/>
    <x v="55"/>
    <x v="34"/>
    <n v="1"/>
    <x v="236"/>
  </r>
  <r>
    <x v="131"/>
    <d v="2020-08-24T00:00:00"/>
    <d v="2020-08-26T00:00:00"/>
    <n v="92"/>
    <n v="1"/>
    <n v="62.11"/>
    <n v="95.93"/>
    <n v="1.02"/>
    <n v="1.6"/>
    <s v="Z-US$"/>
    <x v="34"/>
    <x v="34"/>
    <n v="1"/>
    <x v="42"/>
  </r>
  <r>
    <x v="11"/>
    <d v="2020-08-25T00:00:00"/>
    <d v="2020-08-25T00:00:00"/>
    <n v="39"/>
    <n v="1"/>
    <n v="364.52"/>
    <n v="607.53"/>
    <n v="14.58"/>
    <n v="24.3"/>
    <s v="Z-US$"/>
    <x v="154"/>
    <x v="34"/>
    <n v="1"/>
    <x v="326"/>
  </r>
  <r>
    <x v="214"/>
    <d v="2020-08-25T00:00:00"/>
    <d v="2020-08-25T00:00:00"/>
    <n v="368"/>
    <n v="1"/>
    <n v="331.52"/>
    <n v="521.83000000000004"/>
    <n v="1.38"/>
    <n v="2.17"/>
    <s v="Z-US$"/>
    <x v="26"/>
    <x v="34"/>
    <n v="1"/>
    <x v="949"/>
  </r>
  <r>
    <x v="0"/>
    <d v="2020-08-25T00:00:00"/>
    <d v="2020-08-26T00:00:00"/>
    <n v="920"/>
    <n v="1"/>
    <n v="835.55"/>
    <n v="1227.8399999999999"/>
    <n v="1.38"/>
    <n v="2.0499999999999998"/>
    <s v="Z-US$"/>
    <x v="88"/>
    <x v="34"/>
    <n v="1"/>
    <x v="116"/>
  </r>
  <r>
    <x v="82"/>
    <d v="2020-08-25T00:00:00"/>
    <d v="2020-08-26T00:00:00"/>
    <n v="1226"/>
    <n v="1"/>
    <n v="1207.3800000000001"/>
    <n v="1944.08"/>
    <n v="1.51"/>
    <n v="2.4300000000000002"/>
    <s v="Z-US$"/>
    <x v="107"/>
    <x v="34"/>
    <n v="1"/>
    <x v="421"/>
  </r>
  <r>
    <x v="18"/>
    <d v="2020-08-25T00:00:00"/>
    <d v="2020-08-26T00:00:00"/>
    <n v="307"/>
    <n v="1"/>
    <n v="340.6"/>
    <n v="716.24"/>
    <n v="1.7"/>
    <n v="3.58"/>
    <s v="Z-US$"/>
    <x v="11"/>
    <x v="34"/>
    <n v="1"/>
    <x v="17"/>
  </r>
  <r>
    <x v="158"/>
    <d v="2020-08-25T00:00:00"/>
    <d v="2020-08-27T00:00:00"/>
    <n v="307"/>
    <n v="1"/>
    <n v="171.39"/>
    <n v="383.7"/>
    <n v="0.86"/>
    <n v="1.92"/>
    <s v="Z-US$"/>
    <x v="11"/>
    <x v="34"/>
    <n v="1"/>
    <x v="200"/>
  </r>
  <r>
    <x v="10"/>
    <d v="2020-08-25T00:00:00"/>
    <d v="2020-09-04T00:00:00"/>
    <n v="154"/>
    <n v="1"/>
    <n v="2327.7800000000002"/>
    <n v="2813.8"/>
    <n v="23.28"/>
    <n v="28.14"/>
    <s v="Z-US$"/>
    <x v="17"/>
    <x v="34"/>
    <n v="1"/>
    <x v="541"/>
  </r>
  <r>
    <x v="30"/>
    <d v="2020-08-25T00:00:00"/>
    <d v="2020-09-04T00:00:00"/>
    <n v="4596"/>
    <n v="1"/>
    <n v="2954.49"/>
    <n v="4220.7"/>
    <n v="0.99"/>
    <n v="1.41"/>
    <s v="Z-US$"/>
    <x v="57"/>
    <x v="34"/>
    <n v="1"/>
    <x v="2"/>
  </r>
  <r>
    <x v="62"/>
    <d v="2020-08-25T00:00:00"/>
    <d v="2020-09-09T00:00:00"/>
    <n v="31"/>
    <n v="1"/>
    <n v="255.29"/>
    <n v="493.69"/>
    <n v="12.76"/>
    <n v="24.69"/>
    <s v="Z-US$"/>
    <x v="7"/>
    <x v="34"/>
    <n v="1"/>
    <x v="134"/>
  </r>
  <r>
    <x v="35"/>
    <d v="2020-08-25T00:00:00"/>
    <d v="2020-09-09T00:00:00"/>
    <n v="16"/>
    <n v="1"/>
    <n v="367.59"/>
    <n v="639.5"/>
    <n v="36.76"/>
    <n v="63.95"/>
    <s v="Z-US$"/>
    <x v="32"/>
    <x v="34"/>
    <n v="1"/>
    <x v="47"/>
  </r>
  <r>
    <x v="7"/>
    <d v="2020-08-25T00:00:00"/>
    <d v="2020-09-09T00:00:00"/>
    <n v="2298"/>
    <n v="1"/>
    <n v="1304.58"/>
    <n v="3357.38"/>
    <n v="0.87"/>
    <n v="2.2400000000000002"/>
    <s v="Z-US$"/>
    <x v="1"/>
    <x v="34"/>
    <n v="1"/>
    <x v="950"/>
  </r>
  <r>
    <x v="42"/>
    <d v="2020-08-25T00:00:00"/>
    <d v="2020-08-25T00:00:00"/>
    <n v="16"/>
    <n v="1"/>
    <n v="9.59"/>
    <n v="20.21"/>
    <n v="0.96"/>
    <n v="2.02"/>
    <s v="Z-US$"/>
    <x v="32"/>
    <x v="34"/>
    <n v="1"/>
    <x v="905"/>
  </r>
  <r>
    <x v="113"/>
    <d v="2020-08-25T00:00:00"/>
    <d v="2020-08-25T00:00:00"/>
    <n v="16"/>
    <n v="1"/>
    <n v="9.59"/>
    <n v="20.14"/>
    <n v="0.96"/>
    <n v="2.0099999999999998"/>
    <s v="Z-US$"/>
    <x v="32"/>
    <x v="34"/>
    <n v="1"/>
    <x v="906"/>
  </r>
  <r>
    <x v="78"/>
    <d v="2020-08-25T00:00:00"/>
    <d v="2020-08-25T00:00:00"/>
    <n v="16"/>
    <n v="1"/>
    <n v="85.95"/>
    <n v="29.42"/>
    <n v="8.6"/>
    <n v="2.94"/>
    <s v="Z-US$"/>
    <x v="32"/>
    <x v="34"/>
    <n v="1"/>
    <x v="951"/>
  </r>
  <r>
    <x v="112"/>
    <d v="2020-08-25T00:00:00"/>
    <d v="2020-08-25T00:00:00"/>
    <n v="16"/>
    <n v="1"/>
    <n v="97.33"/>
    <n v="35.81"/>
    <n v="9.73"/>
    <n v="3.58"/>
    <s v="Z-US$"/>
    <x v="32"/>
    <x v="34"/>
    <n v="1"/>
    <x v="16"/>
  </r>
  <r>
    <x v="66"/>
    <d v="2020-08-25T00:00:00"/>
    <d v="2020-08-25T00:00:00"/>
    <n v="31"/>
    <n v="1"/>
    <n v="77.7"/>
    <n v="191.85"/>
    <n v="3.88"/>
    <n v="9.59"/>
    <s v="Z-US$"/>
    <x v="7"/>
    <x v="34"/>
    <n v="1"/>
    <x v="50"/>
  </r>
  <r>
    <x v="67"/>
    <d v="2020-08-25T00:00:00"/>
    <d v="2020-08-25T00:00:00"/>
    <n v="148"/>
    <n v="1"/>
    <n v="349.87"/>
    <n v="996.02"/>
    <n v="3.63"/>
    <n v="10.37"/>
    <s v="Z-US$"/>
    <x v="5"/>
    <x v="34"/>
    <n v="1"/>
    <x v="724"/>
  </r>
  <r>
    <x v="91"/>
    <d v="2020-08-25T00:00:00"/>
    <d v="2020-08-25T00:00:00"/>
    <n v="25"/>
    <n v="1"/>
    <n v="280.97000000000003"/>
    <n v="609.83000000000004"/>
    <n v="17.559999999999999"/>
    <n v="38.11"/>
    <s v="Z-US$"/>
    <x v="55"/>
    <x v="34"/>
    <n v="1"/>
    <x v="908"/>
  </r>
  <r>
    <x v="32"/>
    <d v="2020-08-25T00:00:00"/>
    <d v="2020-08-25T00:00:00"/>
    <n v="17"/>
    <n v="1"/>
    <n v="298.83"/>
    <n v="607.78"/>
    <n v="27.17"/>
    <n v="55.25"/>
    <s v="Z-US$"/>
    <x v="120"/>
    <x v="34"/>
    <n v="1"/>
    <x v="952"/>
  </r>
  <r>
    <x v="94"/>
    <d v="2020-08-25T00:00:00"/>
    <d v="2020-08-25T00:00:00"/>
    <n v="5"/>
    <n v="1"/>
    <n v="95.89"/>
    <n v="192.62"/>
    <n v="31.96"/>
    <n v="64.209999999999994"/>
    <s v="Z-US$"/>
    <x v="30"/>
    <x v="34"/>
    <n v="1"/>
    <x v="725"/>
  </r>
  <r>
    <x v="31"/>
    <d v="2020-08-25T00:00:00"/>
    <d v="2020-08-25T00:00:00"/>
    <n v="53"/>
    <n v="1"/>
    <n v="1413.3"/>
    <n v="3044.02"/>
    <n v="41.57"/>
    <n v="89.53"/>
    <s v="Z-US$"/>
    <x v="13"/>
    <x v="34"/>
    <n v="1"/>
    <x v="953"/>
  </r>
  <r>
    <x v="8"/>
    <d v="2020-08-25T00:00:00"/>
    <d v="2020-08-25T00:00:00"/>
    <n v="43"/>
    <n v="1"/>
    <n v="23.99"/>
    <n v="64.459999999999994"/>
    <n v="0.86"/>
    <n v="2.2999999999999998"/>
    <s v="Z-US$"/>
    <x v="115"/>
    <x v="34"/>
    <n v="1"/>
    <x v="538"/>
  </r>
  <r>
    <x v="16"/>
    <d v="2020-08-25T00:00:00"/>
    <d v="2020-08-25T00:00:00"/>
    <n v="16"/>
    <n v="1"/>
    <n v="8.57"/>
    <n v="23.02"/>
    <n v="0.86"/>
    <n v="2.2999999999999998"/>
    <s v="Z-US$"/>
    <x v="32"/>
    <x v="34"/>
    <n v="1"/>
    <x v="954"/>
  </r>
  <r>
    <x v="23"/>
    <d v="2020-08-25T00:00:00"/>
    <d v="2020-08-25T00:00:00"/>
    <n v="621"/>
    <n v="1"/>
    <n v="347.06"/>
    <n v="1243.19"/>
    <n v="0.86"/>
    <n v="3.07"/>
    <s v="Z-US$"/>
    <x v="371"/>
    <x v="34"/>
    <n v="1"/>
    <x v="955"/>
  </r>
  <r>
    <x v="38"/>
    <d v="2020-08-25T00:00:00"/>
    <d v="2020-08-25T00:00:00"/>
    <n v="11"/>
    <n v="1"/>
    <n v="296.08"/>
    <n v="599.85"/>
    <n v="42.3"/>
    <n v="85.69"/>
    <s v="Z-US$"/>
    <x v="126"/>
    <x v="34"/>
    <n v="1"/>
    <x v="776"/>
  </r>
  <r>
    <x v="29"/>
    <d v="2020-08-25T00:00:00"/>
    <d v="2020-08-25T00:00:00"/>
    <n v="7"/>
    <n v="1"/>
    <n v="240.04"/>
    <n v="419.51"/>
    <n v="60.01"/>
    <n v="104.88"/>
    <s v="Z-US$"/>
    <x v="48"/>
    <x v="34"/>
    <n v="1"/>
    <x v="956"/>
  </r>
  <r>
    <x v="10"/>
    <d v="2020-08-25T00:00:00"/>
    <d v="2020-08-25T00:00:00"/>
    <n v="13"/>
    <n v="1"/>
    <n v="186.22"/>
    <n v="292.33"/>
    <n v="23.28"/>
    <n v="36.54"/>
    <s v="Z-US$"/>
    <x v="76"/>
    <x v="34"/>
    <n v="1"/>
    <x v="957"/>
  </r>
  <r>
    <x v="46"/>
    <d v="2020-08-25T00:00:00"/>
    <d v="2020-08-25T00:00:00"/>
    <n v="4"/>
    <n v="1"/>
    <n v="31.98"/>
    <n v="61.39"/>
    <n v="15.99"/>
    <n v="30.7"/>
    <s v="Z-US$"/>
    <x v="16"/>
    <x v="34"/>
    <n v="1"/>
    <x v="103"/>
  </r>
  <r>
    <x v="114"/>
    <d v="2020-08-25T00:00:00"/>
    <d v="2020-08-25T00:00:00"/>
    <n v="40"/>
    <n v="1"/>
    <n v="687.91"/>
    <n v="1529.68"/>
    <n v="26.45"/>
    <n v="58.83"/>
    <s v="Z-US$"/>
    <x v="182"/>
    <x v="34"/>
    <n v="1"/>
    <x v="958"/>
  </r>
  <r>
    <x v="55"/>
    <d v="2020-08-25T00:00:00"/>
    <d v="2020-08-25T00:00:00"/>
    <n v="4"/>
    <n v="1"/>
    <n v="47.73"/>
    <n v="117.67"/>
    <n v="23.87"/>
    <n v="58.83"/>
    <s v="Z-US$"/>
    <x v="16"/>
    <x v="34"/>
    <n v="1"/>
    <x v="677"/>
  </r>
  <r>
    <x v="16"/>
    <d v="2020-08-25T00:00:00"/>
    <d v="2020-08-31T00:00:00"/>
    <n v="6128"/>
    <n v="1"/>
    <n v="3427.72"/>
    <n v="7162.4"/>
    <n v="0.86"/>
    <n v="1.79"/>
    <s v="Z-US$"/>
    <x v="27"/>
    <x v="34"/>
    <n v="1"/>
    <x v="87"/>
  </r>
  <r>
    <x v="90"/>
    <d v="2020-08-25T00:00:00"/>
    <d v="2020-08-31T00:00:00"/>
    <n v="1532"/>
    <n v="1"/>
    <n v="703.45"/>
    <n v="1023.2"/>
    <n v="0.7"/>
    <n v="1.02"/>
    <s v="Z-US$"/>
    <x v="2"/>
    <x v="34"/>
    <n v="1"/>
    <x v="201"/>
  </r>
  <r>
    <x v="16"/>
    <d v="2020-08-25T00:00:00"/>
    <d v="2020-08-31T00:00:00"/>
    <n v="1532"/>
    <n v="1"/>
    <n v="856.93"/>
    <n v="1790.6"/>
    <n v="0.86"/>
    <n v="1.79"/>
    <s v="Z-US$"/>
    <x v="2"/>
    <x v="34"/>
    <n v="1"/>
    <x v="164"/>
  </r>
  <r>
    <x v="83"/>
    <d v="2020-08-26T00:00:00"/>
    <d v="2020-08-26T00:00:00"/>
    <n v="154"/>
    <n v="1"/>
    <n v="85.69"/>
    <n v="191.85"/>
    <n v="0.86"/>
    <n v="1.92"/>
    <s v="Z-US$"/>
    <x v="17"/>
    <x v="34"/>
    <n v="1"/>
    <x v="50"/>
  </r>
  <r>
    <x v="3"/>
    <d v="2020-08-26T00:00:00"/>
    <d v="2020-08-27T00:00:00"/>
    <n v="1532"/>
    <n v="1"/>
    <n v="1288.21"/>
    <n v="3197.5"/>
    <n v="1.28"/>
    <n v="3.2"/>
    <s v="Z-US$"/>
    <x v="2"/>
    <x v="34"/>
    <n v="1"/>
    <x v="571"/>
  </r>
  <r>
    <x v="37"/>
    <d v="2020-08-26T00:00:00"/>
    <d v="2020-08-28T00:00:00"/>
    <n v="8"/>
    <n v="1"/>
    <n v="113.19"/>
    <n v="220.63"/>
    <n v="22.64"/>
    <n v="44.13"/>
    <s v="Z-US$"/>
    <x v="100"/>
    <x v="34"/>
    <n v="1"/>
    <x v="959"/>
  </r>
  <r>
    <x v="32"/>
    <d v="2020-08-26T00:00:00"/>
    <d v="2020-09-10T00:00:00"/>
    <n v="62"/>
    <n v="1"/>
    <n v="606.25"/>
    <n v="1099.94"/>
    <n v="15.16"/>
    <n v="27.5"/>
    <s v="Z-US$"/>
    <x v="6"/>
    <x v="34"/>
    <n v="1"/>
    <x v="54"/>
  </r>
  <r>
    <x v="91"/>
    <d v="2020-08-26T00:00:00"/>
    <d v="2020-09-10T00:00:00"/>
    <n v="31"/>
    <n v="1"/>
    <n v="351.21"/>
    <n v="647.16999999999996"/>
    <n v="17.559999999999999"/>
    <n v="32.36"/>
    <s v="Z-US$"/>
    <x v="7"/>
    <x v="34"/>
    <n v="1"/>
    <x v="148"/>
  </r>
  <r>
    <x v="95"/>
    <d v="2020-08-26T00:00:00"/>
    <d v="2020-09-10T00:00:00"/>
    <n v="138"/>
    <n v="1"/>
    <n v="2012.12"/>
    <n v="3695.03"/>
    <n v="22.36"/>
    <n v="41.06"/>
    <s v="Z-US$"/>
    <x v="86"/>
    <x v="34"/>
    <n v="1"/>
    <x v="883"/>
  </r>
  <r>
    <x v="28"/>
    <d v="2020-08-26T00:00:00"/>
    <d v="2020-09-10T00:00:00"/>
    <n v="138"/>
    <n v="1"/>
    <n v="3309.41"/>
    <n v="5628.88"/>
    <n v="36.770000000000003"/>
    <n v="62.54"/>
    <s v="Z-US$"/>
    <x v="86"/>
    <x v="34"/>
    <n v="1"/>
    <x v="384"/>
  </r>
  <r>
    <x v="12"/>
    <d v="2020-08-26T00:00:00"/>
    <d v="2020-09-10T00:00:00"/>
    <n v="46"/>
    <n v="1"/>
    <n v="670.71"/>
    <n v="1231.68"/>
    <n v="22.36"/>
    <n v="41.06"/>
    <s v="Z-US$"/>
    <x v="74"/>
    <x v="34"/>
    <n v="1"/>
    <x v="156"/>
  </r>
  <r>
    <x v="52"/>
    <d v="2020-08-26T00:00:00"/>
    <d v="2020-09-10T00:00:00"/>
    <n v="46"/>
    <n v="1"/>
    <n v="814.98"/>
    <n v="1408.18"/>
    <n v="27.17"/>
    <n v="46.94"/>
    <s v="Z-US$"/>
    <x v="74"/>
    <x v="34"/>
    <n v="1"/>
    <x v="382"/>
  </r>
  <r>
    <x v="15"/>
    <d v="2020-08-26T00:00:00"/>
    <d v="2020-09-10T00:00:00"/>
    <n v="46"/>
    <n v="1"/>
    <n v="958.87"/>
    <n v="1634.56"/>
    <n v="31.96"/>
    <n v="54.49"/>
    <s v="Z-US$"/>
    <x v="74"/>
    <x v="34"/>
    <n v="1"/>
    <x v="154"/>
  </r>
  <r>
    <x v="56"/>
    <d v="2020-08-26T00:00:00"/>
    <d v="2020-09-09T00:00:00"/>
    <n v="46"/>
    <n v="1"/>
    <n v="1390.91"/>
    <n v="2321.39"/>
    <n v="46.36"/>
    <n v="77.38"/>
    <s v="Z-US$"/>
    <x v="74"/>
    <x v="34"/>
    <n v="1"/>
    <x v="723"/>
  </r>
  <r>
    <x v="29"/>
    <d v="2020-08-26T00:00:00"/>
    <d v="2020-08-31T00:00:00"/>
    <n v="123"/>
    <n v="1"/>
    <n v="4800.8500000000004"/>
    <n v="8057.7"/>
    <n v="60.01"/>
    <n v="100.72"/>
    <s v="Z-US$"/>
    <x v="60"/>
    <x v="34"/>
    <n v="1"/>
    <x v="960"/>
  </r>
  <r>
    <x v="214"/>
    <d v="2020-08-26T00:00:00"/>
    <d v="2020-09-04T00:00:00"/>
    <n v="123"/>
    <n v="1"/>
    <n v="110.51"/>
    <n v="219.99"/>
    <n v="1.38"/>
    <n v="2.75"/>
    <s v="Z-US$"/>
    <x v="60"/>
    <x v="34"/>
    <n v="1"/>
    <x v="754"/>
  </r>
  <r>
    <x v="10"/>
    <d v="2020-08-26T00:00:00"/>
    <d v="2020-09-04T00:00:00"/>
    <n v="5"/>
    <n v="1"/>
    <n v="69.83"/>
    <n v="111.27"/>
    <n v="23.28"/>
    <n v="37.090000000000003"/>
    <s v="Z-US$"/>
    <x v="30"/>
    <x v="34"/>
    <n v="1"/>
    <x v="423"/>
  </r>
  <r>
    <x v="2"/>
    <d v="2020-08-27T00:00:00"/>
    <d v="2020-09-02T00:00:00"/>
    <n v="215"/>
    <n v="1"/>
    <n v="180.35"/>
    <n v="376.03"/>
    <n v="1.28"/>
    <n v="2.69"/>
    <s v="Z-US$"/>
    <x v="259"/>
    <x v="34"/>
    <n v="1"/>
    <x v="642"/>
  </r>
  <r>
    <x v="71"/>
    <d v="2020-08-27T00:00:00"/>
    <d v="2020-09-02T00:00:00"/>
    <n v="215"/>
    <n v="1"/>
    <n v="190.03"/>
    <n v="447.65"/>
    <n v="1.36"/>
    <n v="3.2"/>
    <s v="Z-US$"/>
    <x v="259"/>
    <x v="34"/>
    <n v="1"/>
    <x v="569"/>
  </r>
  <r>
    <x v="26"/>
    <d v="2020-08-27T00:00:00"/>
    <d v="2020-09-02T00:00:00"/>
    <n v="4"/>
    <n v="1"/>
    <n v="0"/>
    <n v="0"/>
    <n v="0"/>
    <n v="0"/>
    <s v="Z-US$"/>
    <x v="16"/>
    <x v="34"/>
    <n v="1"/>
    <x v="86"/>
  </r>
  <r>
    <x v="24"/>
    <d v="2020-08-27T00:00:00"/>
    <d v="2020-08-28T00:00:00"/>
    <n v="613"/>
    <n v="1"/>
    <n v="595.96"/>
    <n v="1432.48"/>
    <n v="1.48"/>
    <n v="3.58"/>
    <s v="Z-US$"/>
    <x v="98"/>
    <x v="34"/>
    <n v="1"/>
    <x v="336"/>
  </r>
  <r>
    <x v="65"/>
    <d v="2020-08-27T00:00:00"/>
    <d v="2020-08-28T00:00:00"/>
    <n v="613"/>
    <n v="1"/>
    <n v="518.20000000000005"/>
    <n v="1253.42"/>
    <n v="1.29"/>
    <n v="3.13"/>
    <s v="Z-US$"/>
    <x v="98"/>
    <x v="34"/>
    <n v="1"/>
    <x v="939"/>
  </r>
  <r>
    <x v="8"/>
    <d v="2020-08-27T00:00:00"/>
    <d v="2020-08-27T00:00:00"/>
    <n v="766"/>
    <n v="1"/>
    <n v="428.47"/>
    <n v="895.3"/>
    <n v="0.86"/>
    <n v="1.79"/>
    <s v="Z-US$"/>
    <x v="3"/>
    <x v="34"/>
    <n v="1"/>
    <x v="6"/>
  </r>
  <r>
    <x v="188"/>
    <d v="2020-08-27T00:00:00"/>
    <d v="2020-08-27T00:00:00"/>
    <n v="1532"/>
    <n v="1"/>
    <n v="856.93"/>
    <n v="2110.35"/>
    <n v="0.86"/>
    <n v="2.11"/>
    <s v="Z-US$"/>
    <x v="2"/>
    <x v="34"/>
    <n v="1"/>
    <x v="241"/>
  </r>
  <r>
    <x v="84"/>
    <d v="2020-08-28T00:00:00"/>
    <d v="2020-08-31T00:00:00"/>
    <n v="15320"/>
    <n v="1"/>
    <n v="8569.2999999999993"/>
    <n v="14069"/>
    <n v="0.86"/>
    <n v="1.41"/>
    <s v="Z-US$"/>
    <x v="176"/>
    <x v="34"/>
    <n v="1"/>
    <x v="403"/>
  </r>
  <r>
    <x v="229"/>
    <d v="2020-08-28T00:00:00"/>
    <d v="2020-09-14T00:00:00"/>
    <n v="62"/>
    <n v="1"/>
    <n v="658.94"/>
    <n v="1335.28"/>
    <n v="16.47"/>
    <n v="33.380000000000003"/>
    <s v="Z-US$"/>
    <x v="6"/>
    <x v="34"/>
    <n v="1"/>
    <x v="961"/>
  </r>
  <r>
    <x v="52"/>
    <d v="2020-08-28T00:00:00"/>
    <d v="2020-09-14T00:00:00"/>
    <n v="62"/>
    <n v="1"/>
    <n v="606.25"/>
    <n v="1135.75"/>
    <n v="15.16"/>
    <n v="28.39"/>
    <s v="Z-US$"/>
    <x v="6"/>
    <x v="34"/>
    <n v="1"/>
    <x v="962"/>
  </r>
  <r>
    <x v="65"/>
    <d v="2020-08-28T00:00:00"/>
    <d v="2020-09-07T00:00:00"/>
    <n v="13176"/>
    <n v="1"/>
    <n v="11141.29"/>
    <n v="27498.5"/>
    <n v="1.29"/>
    <n v="3.2"/>
    <s v="Z-US$"/>
    <x v="367"/>
    <x v="34"/>
    <n v="1"/>
    <x v="934"/>
  </r>
  <r>
    <x v="29"/>
    <d v="2020-08-28T00:00:00"/>
    <d v="2020-09-07T00:00:00"/>
    <n v="129"/>
    <n v="1"/>
    <n v="5040.8999999999996"/>
    <n v="7520.52"/>
    <n v="60.01"/>
    <n v="89.53"/>
    <s v="Z-US$"/>
    <x v="23"/>
    <x v="34"/>
    <n v="1"/>
    <x v="963"/>
  </r>
  <r>
    <x v="0"/>
    <d v="2020-08-28T00:00:00"/>
    <d v="2020-08-31T00:00:00"/>
    <n v="307"/>
    <n v="1"/>
    <n v="278.52"/>
    <n v="409.28"/>
    <n v="1.38"/>
    <n v="2.0499999999999998"/>
    <s v="Z-US$"/>
    <x v="11"/>
    <x v="34"/>
    <n v="1"/>
    <x v="188"/>
  </r>
  <r>
    <x v="24"/>
    <d v="2020-08-28T00:00:00"/>
    <d v="2020-08-28T00:00:00"/>
    <n v="2605"/>
    <n v="2"/>
    <n v="5065.68"/>
    <n v="12176.08"/>
    <n v="2.97"/>
    <n v="7.16"/>
    <s v="Z-US$"/>
    <x v="203"/>
    <x v="34"/>
    <n v="1"/>
    <x v="964"/>
  </r>
  <r>
    <x v="0"/>
    <d v="2020-08-28T00:00:00"/>
    <d v="2020-08-28T00:00:00"/>
    <n v="1073"/>
    <n v="2"/>
    <n v="1949.61"/>
    <n v="2864.96"/>
    <n v="2.78"/>
    <n v="4.09"/>
    <s v="Z-US$"/>
    <x v="133"/>
    <x v="34"/>
    <n v="1"/>
    <x v="965"/>
  </r>
  <r>
    <x v="109"/>
    <d v="2020-08-28T00:00:00"/>
    <d v="2020-08-28T00:00:00"/>
    <n v="2145"/>
    <n v="2"/>
    <n v="3627.4"/>
    <n v="8953"/>
    <n v="2.58"/>
    <n v="6.4"/>
    <s v="Z-US$"/>
    <x v="309"/>
    <x v="34"/>
    <n v="1"/>
    <x v="420"/>
  </r>
  <r>
    <x v="6"/>
    <d v="2020-08-28T00:00:00"/>
    <d v="2020-08-28T00:00:00"/>
    <n v="613"/>
    <n v="2"/>
    <n v="1010.72"/>
    <n v="1524.57"/>
    <n v="2.52"/>
    <n v="3.81"/>
    <s v="Z-US$"/>
    <x v="107"/>
    <x v="34"/>
    <n v="1"/>
    <x v="654"/>
  </r>
  <r>
    <x v="21"/>
    <d v="2020-08-28T00:00:00"/>
    <d v="2020-08-28T00:00:00"/>
    <n v="171"/>
    <n v="1"/>
    <n v="78.08"/>
    <n v="134.87"/>
    <n v="0.7"/>
    <n v="1.22"/>
    <s v="Z-US$"/>
    <x v="372"/>
    <x v="34"/>
    <n v="1"/>
    <x v="966"/>
  </r>
  <r>
    <x v="93"/>
    <d v="2020-08-28T00:00:00"/>
    <d v="2020-08-28T00:00:00"/>
    <n v="1513"/>
    <n v="1"/>
    <n v="694.31"/>
    <n v="1136.1400000000001"/>
    <n v="0.7"/>
    <n v="1.1499999999999999"/>
    <s v="Z-US$"/>
    <x v="373"/>
    <x v="34"/>
    <n v="1"/>
    <x v="967"/>
  </r>
  <r>
    <x v="8"/>
    <d v="2020-08-28T00:00:00"/>
    <d v="2020-08-28T00:00:00"/>
    <n v="256"/>
    <n v="1"/>
    <n v="143.11000000000001"/>
    <n v="320.39"/>
    <n v="0.86"/>
    <n v="1.92"/>
    <s v="Z-US$"/>
    <x v="374"/>
    <x v="34"/>
    <n v="1"/>
    <x v="968"/>
  </r>
  <r>
    <x v="16"/>
    <d v="2020-08-28T00:00:00"/>
    <d v="2020-08-28T00:00:00"/>
    <n v="8057"/>
    <n v="1"/>
    <n v="4506.6000000000004"/>
    <n v="10089.39"/>
    <n v="0.86"/>
    <n v="1.92"/>
    <s v="Z-US$"/>
    <x v="375"/>
    <x v="34"/>
    <n v="1"/>
    <x v="969"/>
  </r>
  <r>
    <x v="7"/>
    <d v="2020-08-28T00:00:00"/>
    <d v="2020-08-28T00:00:00"/>
    <n v="1839"/>
    <n v="1"/>
    <n v="1043.6600000000001"/>
    <n v="2916.12"/>
    <n v="0.87"/>
    <n v="2.4300000000000002"/>
    <s v="Z-US$"/>
    <x v="152"/>
    <x v="34"/>
    <n v="1"/>
    <x v="14"/>
  </r>
  <r>
    <x v="87"/>
    <d v="2020-08-28T00:00:00"/>
    <d v="2020-08-28T00:00:00"/>
    <n v="146"/>
    <n v="1"/>
    <n v="114.22"/>
    <n v="182.26"/>
    <n v="1.2"/>
    <n v="1.92"/>
    <s v="Z-US$"/>
    <x v="236"/>
    <x v="34"/>
    <n v="1"/>
    <x v="110"/>
  </r>
  <r>
    <x v="110"/>
    <d v="2020-08-28T00:00:00"/>
    <d v="2020-08-28T00:00:00"/>
    <n v="596"/>
    <n v="1"/>
    <n v="383.1"/>
    <n v="547.28"/>
    <n v="0.99"/>
    <n v="1.41"/>
    <s v="Z-US$"/>
    <x v="376"/>
    <x v="34"/>
    <n v="1"/>
    <x v="970"/>
  </r>
  <r>
    <x v="29"/>
    <d v="2020-08-28T00:00:00"/>
    <d v="2020-08-28T00:00:00"/>
    <n v="59"/>
    <n v="1"/>
    <n v="2280.41"/>
    <n v="3402.14"/>
    <n v="60.01"/>
    <n v="89.53"/>
    <s v="Z-US$"/>
    <x v="195"/>
    <x v="34"/>
    <n v="1"/>
    <x v="800"/>
  </r>
  <r>
    <x v="9"/>
    <d v="2020-08-28T00:00:00"/>
    <d v="2020-08-28T00:00:00"/>
    <n v="227"/>
    <n v="1"/>
    <n v="4418.32"/>
    <n v="6057.34"/>
    <n v="29.85"/>
    <n v="40.93"/>
    <s v="Z-US$"/>
    <x v="377"/>
    <x v="34"/>
    <n v="1"/>
    <x v="971"/>
  </r>
  <r>
    <x v="10"/>
    <d v="2020-08-28T00:00:00"/>
    <d v="2020-08-28T00:00:00"/>
    <n v="95"/>
    <n v="1"/>
    <n v="1443.22"/>
    <n v="1903.15"/>
    <n v="23.28"/>
    <n v="30.7"/>
    <s v="Z-US$"/>
    <x v="137"/>
    <x v="34"/>
    <n v="1"/>
    <x v="972"/>
  </r>
  <r>
    <x v="203"/>
    <d v="2020-08-28T00:00:00"/>
    <d v="2020-08-28T00:00:00"/>
    <n v="307"/>
    <n v="1"/>
    <n v="140.69"/>
    <n v="217.43"/>
    <n v="0.7"/>
    <n v="1.0900000000000001"/>
    <s v="Z-US$"/>
    <x v="11"/>
    <x v="34"/>
    <n v="1"/>
    <x v="180"/>
  </r>
  <r>
    <x v="10"/>
    <d v="2020-08-28T00:00:00"/>
    <d v="2020-08-31T00:00:00"/>
    <n v="368"/>
    <n v="1"/>
    <n v="5586.67"/>
    <n v="7367.04"/>
    <n v="23.28"/>
    <n v="30.7"/>
    <s v="Z-US$"/>
    <x v="26"/>
    <x v="34"/>
    <n v="1"/>
    <x v="564"/>
  </r>
  <r>
    <x v="29"/>
    <d v="2020-08-28T00:00:00"/>
    <d v="2020-09-10T00:00:00"/>
    <n v="19"/>
    <n v="1"/>
    <n v="720.13"/>
    <n v="1208.6600000000001"/>
    <n v="60.01"/>
    <n v="100.72"/>
    <s v="Z-US$"/>
    <x v="56"/>
    <x v="34"/>
    <n v="1"/>
    <x v="618"/>
  </r>
  <r>
    <x v="65"/>
    <d v="2020-08-28T00:00:00"/>
    <d v="2020-09-10T00:00:00"/>
    <n v="1532"/>
    <n v="1"/>
    <n v="1295.5"/>
    <n v="4169.54"/>
    <n v="1.29"/>
    <n v="4.17"/>
    <s v="Z-US$"/>
    <x v="2"/>
    <x v="34"/>
    <n v="1"/>
    <x v="22"/>
  </r>
  <r>
    <x v="16"/>
    <d v="2020-08-28T00:00:00"/>
    <d v="2020-09-01T00:00:00"/>
    <n v="141"/>
    <n v="1"/>
    <n v="78.84"/>
    <n v="211.8"/>
    <n v="0.86"/>
    <n v="2.2999999999999998"/>
    <s v="Z-US$"/>
    <x v="304"/>
    <x v="34"/>
    <n v="1"/>
    <x v="765"/>
  </r>
  <r>
    <x v="26"/>
    <d v="2020-08-28T00:00:00"/>
    <d v="2020-09-01T00:00:00"/>
    <n v="4"/>
    <n v="1"/>
    <n v="0"/>
    <n v="0"/>
    <n v="0"/>
    <n v="0"/>
    <s v="Z-US$"/>
    <x v="16"/>
    <x v="34"/>
    <n v="1"/>
    <x v="86"/>
  </r>
  <r>
    <x v="39"/>
    <d v="2020-08-28T00:00:00"/>
    <d v="2020-09-01T00:00:00"/>
    <n v="22"/>
    <n v="1"/>
    <n v="16.47"/>
    <n v="45.48"/>
    <n v="1.18"/>
    <n v="3.25"/>
    <s v="Z-US$"/>
    <x v="52"/>
    <x v="34"/>
    <n v="1"/>
    <x v="863"/>
  </r>
  <r>
    <x v="26"/>
    <d v="2020-08-28T00:00:00"/>
    <d v="2020-09-01T00:00:00"/>
    <n v="2"/>
    <n v="1"/>
    <n v="0"/>
    <n v="0"/>
    <n v="0"/>
    <n v="0"/>
    <s v="Z-US$"/>
    <x v="10"/>
    <x v="34"/>
    <n v="1"/>
    <x v="86"/>
  </r>
  <r>
    <x v="2"/>
    <d v="2020-08-28T00:00:00"/>
    <d v="2020-09-01T00:00:00"/>
    <n v="62"/>
    <n v="1"/>
    <n v="51.53"/>
    <n v="84.41"/>
    <n v="1.28"/>
    <n v="2.11"/>
    <s v="Z-US$"/>
    <x v="6"/>
    <x v="34"/>
    <n v="1"/>
    <x v="292"/>
  </r>
  <r>
    <x v="2"/>
    <d v="2020-08-28T00:00:00"/>
    <d v="2020-09-01T00:00:00"/>
    <n v="16"/>
    <n v="1"/>
    <n v="12.88"/>
    <n v="26.86"/>
    <n v="1.28"/>
    <n v="2.69"/>
    <s v="Z-US$"/>
    <x v="32"/>
    <x v="34"/>
    <n v="1"/>
    <x v="448"/>
  </r>
  <r>
    <x v="26"/>
    <d v="2020-08-28T00:00:00"/>
    <d v="2020-09-01T00:00:00"/>
    <n v="2"/>
    <n v="1"/>
    <n v="0"/>
    <n v="0"/>
    <n v="0"/>
    <n v="0"/>
    <s v="Z-US$"/>
    <x v="10"/>
    <x v="34"/>
    <n v="1"/>
    <x v="86"/>
  </r>
  <r>
    <x v="2"/>
    <d v="2020-08-28T00:00:00"/>
    <d v="2020-09-01T00:00:00"/>
    <n v="62"/>
    <n v="1"/>
    <n v="51.53"/>
    <n v="84.41"/>
    <n v="1.28"/>
    <n v="2.11"/>
    <s v="Z-US$"/>
    <x v="6"/>
    <x v="34"/>
    <n v="1"/>
    <x v="292"/>
  </r>
  <r>
    <x v="2"/>
    <d v="2020-08-28T00:00:00"/>
    <d v="2020-09-01T00:00:00"/>
    <n v="31"/>
    <n v="1"/>
    <n v="25.76"/>
    <n v="53.72"/>
    <n v="1.28"/>
    <n v="2.69"/>
    <s v="Z-US$"/>
    <x v="7"/>
    <x v="34"/>
    <n v="1"/>
    <x v="83"/>
  </r>
  <r>
    <x v="26"/>
    <d v="2020-08-28T00:00:00"/>
    <d v="2020-09-01T00:00:00"/>
    <n v="2"/>
    <n v="1"/>
    <n v="0"/>
    <n v="0"/>
    <n v="0"/>
    <n v="0"/>
    <s v="Z-US$"/>
    <x v="10"/>
    <x v="34"/>
    <n v="1"/>
    <x v="86"/>
  </r>
  <r>
    <x v="90"/>
    <d v="2020-08-28T00:00:00"/>
    <d v="2020-09-01T00:00:00"/>
    <n v="71"/>
    <n v="1"/>
    <n v="32.36"/>
    <n v="55.89"/>
    <n v="0.7"/>
    <n v="1.22"/>
    <s v="Z-US$"/>
    <x v="202"/>
    <x v="34"/>
    <n v="1"/>
    <x v="943"/>
  </r>
  <r>
    <x v="36"/>
    <d v="2020-08-28T00:00:00"/>
    <d v="2020-09-01T00:00:00"/>
    <n v="112"/>
    <n v="1"/>
    <n v="71.89"/>
    <n v="168.06"/>
    <n v="0.99"/>
    <n v="2.2999999999999998"/>
    <s v="Z-US$"/>
    <x v="64"/>
    <x v="34"/>
    <n v="1"/>
    <x v="795"/>
  </r>
  <r>
    <x v="26"/>
    <d v="2020-08-28T00:00:00"/>
    <d v="2020-09-01T00:00:00"/>
    <n v="4"/>
    <n v="1"/>
    <n v="0"/>
    <n v="0"/>
    <n v="0"/>
    <n v="0"/>
    <s v="Z-US$"/>
    <x v="16"/>
    <x v="34"/>
    <n v="1"/>
    <x v="86"/>
  </r>
  <r>
    <x v="10"/>
    <d v="2020-08-30T00:00:00"/>
    <d v="2020-09-04T00:00:00"/>
    <n v="92"/>
    <n v="1"/>
    <n v="1396.67"/>
    <n v="1841.76"/>
    <n v="23.28"/>
    <n v="30.7"/>
    <s v="Z-US$"/>
    <x v="34"/>
    <x v="34"/>
    <n v="1"/>
    <x v="457"/>
  </r>
  <r>
    <x v="2"/>
    <d v="2020-08-30T00:00:00"/>
    <d v="2020-09-04T00:00:00"/>
    <n v="920"/>
    <n v="1"/>
    <n v="772.93"/>
    <n v="1458.06"/>
    <n v="1.28"/>
    <n v="2.4300000000000002"/>
    <s v="Z-US$"/>
    <x v="88"/>
    <x v="34"/>
    <n v="1"/>
    <x v="257"/>
  </r>
  <r>
    <x v="36"/>
    <d v="2020-08-30T00:00:00"/>
    <d v="2020-09-04T00:00:00"/>
    <n v="307"/>
    <n v="1"/>
    <n v="196.97"/>
    <n v="332.54"/>
    <n v="0.99"/>
    <n v="1.66"/>
    <s v="Z-US$"/>
    <x v="11"/>
    <x v="34"/>
    <n v="1"/>
    <x v="733"/>
  </r>
  <r>
    <x v="16"/>
    <d v="2020-08-30T00:00:00"/>
    <d v="2020-09-01T00:00:00"/>
    <n v="94"/>
    <n v="1"/>
    <n v="52.27"/>
    <n v="140.43"/>
    <n v="0.86"/>
    <n v="2.2999999999999998"/>
    <s v="Z-US$"/>
    <x v="201"/>
    <x v="34"/>
    <n v="1"/>
    <x v="492"/>
  </r>
  <r>
    <x v="26"/>
    <d v="2020-08-30T00:00:00"/>
    <d v="2020-09-01T00:00:00"/>
    <n v="2"/>
    <n v="1"/>
    <n v="0"/>
    <n v="0"/>
    <n v="0"/>
    <n v="0"/>
    <s v="Z-US$"/>
    <x v="10"/>
    <x v="34"/>
    <n v="1"/>
    <x v="86"/>
  </r>
  <r>
    <x v="16"/>
    <d v="2020-08-30T00:00:00"/>
    <d v="2020-09-01T00:00:00"/>
    <n v="46"/>
    <n v="1"/>
    <n v="25.71"/>
    <n v="69.069999999999993"/>
    <n v="0.86"/>
    <n v="2.2999999999999998"/>
    <s v="Z-US$"/>
    <x v="74"/>
    <x v="34"/>
    <n v="1"/>
    <x v="24"/>
  </r>
  <r>
    <x v="26"/>
    <d v="2020-08-30T00:00:00"/>
    <d v="2020-09-01T00:00:00"/>
    <n v="2"/>
    <n v="1"/>
    <n v="0"/>
    <n v="0"/>
    <n v="0"/>
    <n v="0"/>
    <s v="Z-US$"/>
    <x v="10"/>
    <x v="34"/>
    <n v="1"/>
    <x v="86"/>
  </r>
  <r>
    <x v="86"/>
    <d v="2020-08-30T00:00:00"/>
    <d v="2020-08-31T00:00:00"/>
    <n v="920"/>
    <n v="1"/>
    <n v="667.64"/>
    <n v="1035.99"/>
    <n v="1.1100000000000001"/>
    <n v="1.73"/>
    <s v="Z-US$"/>
    <x v="88"/>
    <x v="34"/>
    <n v="1"/>
    <x v="973"/>
  </r>
  <r>
    <x v="87"/>
    <d v="2020-08-30T00:00:00"/>
    <d v="2020-08-31T00:00:00"/>
    <n v="1149"/>
    <n v="1"/>
    <n v="901.7"/>
    <n v="1438.88"/>
    <n v="1.2"/>
    <n v="1.92"/>
    <s v="Z-US$"/>
    <x v="298"/>
    <x v="34"/>
    <n v="1"/>
    <x v="926"/>
  </r>
  <r>
    <x v="10"/>
    <d v="2020-08-31T00:00:00"/>
    <d v="2020-09-04T00:00:00"/>
    <n v="368"/>
    <n v="1"/>
    <n v="5586.67"/>
    <n v="6753.12"/>
    <n v="23.28"/>
    <n v="28.14"/>
    <s v="Z-US$"/>
    <x v="26"/>
    <x v="35"/>
    <n v="1"/>
    <x v="38"/>
  </r>
  <r>
    <x v="152"/>
    <d v="2020-08-31T00:00:00"/>
    <d v="2020-09-02T00:00:00"/>
    <n v="16"/>
    <n v="1"/>
    <n v="222.55"/>
    <n v="422.07"/>
    <n v="22.26"/>
    <n v="42.21"/>
    <s v="Z-US$"/>
    <x v="32"/>
    <x v="35"/>
    <n v="1"/>
    <x v="27"/>
  </r>
  <r>
    <x v="29"/>
    <d v="2020-08-31T00:00:00"/>
    <d v="2020-09-04T00:00:00"/>
    <n v="295"/>
    <n v="1"/>
    <n v="11522.05"/>
    <n v="17189.759999999998"/>
    <n v="60.01"/>
    <n v="89.53"/>
    <s v="Z-US$"/>
    <x v="70"/>
    <x v="35"/>
    <n v="1"/>
    <x v="115"/>
  </r>
  <r>
    <x v="3"/>
    <d v="2020-08-31T00:00:00"/>
    <d v="2020-09-04T00:00:00"/>
    <n v="4596"/>
    <n v="1"/>
    <n v="3864.63"/>
    <n v="9592.5"/>
    <n v="1.28"/>
    <n v="3.2"/>
    <s v="Z-US$"/>
    <x v="57"/>
    <x v="35"/>
    <n v="1"/>
    <x v="323"/>
  </r>
  <r>
    <x v="107"/>
    <d v="2020-08-31T00:00:00"/>
    <d v="2020-10-06T00:00:00"/>
    <n v="1287"/>
    <n v="1"/>
    <n v="4026.7"/>
    <n v="8594.8799999999992"/>
    <n v="4.78"/>
    <n v="10.23"/>
    <s v="Z-US$"/>
    <x v="339"/>
    <x v="35"/>
    <n v="1"/>
    <x v="693"/>
  </r>
  <r>
    <x v="106"/>
    <d v="2020-08-31T00:00:00"/>
    <d v="2020-09-07T00:00:00"/>
    <n v="981"/>
    <n v="1"/>
    <n v="3942.43"/>
    <n v="8185.6"/>
    <n v="6.15"/>
    <n v="12.79"/>
    <s v="Z-US$"/>
    <x v="378"/>
    <x v="35"/>
    <n v="1"/>
    <x v="39"/>
  </r>
  <r>
    <x v="36"/>
    <d v="2020-08-31T00:00:00"/>
    <d v="2020-09-01T00:00:00"/>
    <n v="1532"/>
    <n v="1"/>
    <n v="984.83"/>
    <n v="1726.65"/>
    <n v="0.99"/>
    <n v="1.73"/>
    <s v="Z-US$"/>
    <x v="2"/>
    <x v="35"/>
    <n v="1"/>
    <x v="261"/>
  </r>
  <r>
    <x v="3"/>
    <d v="2020-08-31T00:00:00"/>
    <d v="2020-09-01T00:00:00"/>
    <n v="1532"/>
    <n v="1"/>
    <n v="1288.21"/>
    <n v="2558"/>
    <n v="1.28"/>
    <n v="2.56"/>
    <s v="Z-US$"/>
    <x v="2"/>
    <x v="35"/>
    <n v="1"/>
    <x v="3"/>
  </r>
  <r>
    <x v="4"/>
    <d v="2020-08-31T00:00:00"/>
    <d v="2020-09-01T00:00:00"/>
    <n v="1532"/>
    <n v="1"/>
    <n v="1254.83"/>
    <n v="2558"/>
    <n v="1.25"/>
    <n v="2.56"/>
    <s v="Z-US$"/>
    <x v="2"/>
    <x v="35"/>
    <n v="1"/>
    <x v="3"/>
  </r>
  <r>
    <x v="5"/>
    <d v="2020-08-31T00:00:00"/>
    <d v="2020-09-01T00:00:00"/>
    <n v="1532"/>
    <n v="1"/>
    <n v="1254.83"/>
    <n v="2110.35"/>
    <n v="1.25"/>
    <n v="2.11"/>
    <s v="Z-US$"/>
    <x v="2"/>
    <x v="35"/>
    <n v="1"/>
    <x v="241"/>
  </r>
  <r>
    <x v="7"/>
    <d v="2020-08-31T00:00:00"/>
    <d v="2020-09-01T00:00:00"/>
    <n v="766"/>
    <n v="1"/>
    <n v="434.86"/>
    <n v="1055.18"/>
    <n v="0.87"/>
    <n v="2.11"/>
    <s v="Z-US$"/>
    <x v="3"/>
    <x v="35"/>
    <n v="1"/>
    <x v="5"/>
  </r>
  <r>
    <x v="45"/>
    <d v="2020-08-31T00:00:00"/>
    <d v="2020-09-01T00:00:00"/>
    <n v="766"/>
    <n v="1"/>
    <n v="434.86"/>
    <n v="1055.18"/>
    <n v="0.87"/>
    <n v="2.11"/>
    <s v="Z-US$"/>
    <x v="3"/>
    <x v="35"/>
    <n v="1"/>
    <x v="5"/>
  </r>
  <r>
    <x v="16"/>
    <d v="2020-08-31T00:00:00"/>
    <d v="2020-09-01T00:00:00"/>
    <n v="766"/>
    <n v="1"/>
    <n v="428.47"/>
    <n v="895.3"/>
    <n v="0.86"/>
    <n v="1.79"/>
    <s v="Z-US$"/>
    <x v="3"/>
    <x v="35"/>
    <n v="1"/>
    <x v="6"/>
  </r>
  <r>
    <x v="10"/>
    <d v="2020-08-31T00:00:00"/>
    <d v="2020-09-01T00:00:00"/>
    <n v="295"/>
    <n v="1"/>
    <n v="4469.34"/>
    <n v="5893.63"/>
    <n v="23.28"/>
    <n v="30.7"/>
    <s v="Z-US$"/>
    <x v="70"/>
    <x v="35"/>
    <n v="1"/>
    <x v="942"/>
  </r>
  <r>
    <x v="11"/>
    <d v="2020-08-31T00:00:00"/>
    <d v="2020-09-01T00:00:00"/>
    <n v="62"/>
    <n v="1"/>
    <n v="583.22"/>
    <n v="972.04"/>
    <n v="14.58"/>
    <n v="24.3"/>
    <s v="Z-US$"/>
    <x v="6"/>
    <x v="35"/>
    <n v="1"/>
    <x v="9"/>
  </r>
  <r>
    <x v="64"/>
    <d v="2020-08-31T00:00:00"/>
    <d v="2020-09-15T00:00:00"/>
    <n v="16"/>
    <n v="1"/>
    <n v="246.08"/>
    <n v="416.95"/>
    <n v="24.61"/>
    <n v="41.7"/>
    <s v="Z-US$"/>
    <x v="32"/>
    <x v="35"/>
    <n v="1"/>
    <x v="169"/>
  </r>
  <r>
    <x v="52"/>
    <d v="2020-08-31T00:00:00"/>
    <d v="2020-09-15T00:00:00"/>
    <n v="16"/>
    <n v="1"/>
    <n v="271.66000000000003"/>
    <n v="469.39"/>
    <n v="27.17"/>
    <n v="46.94"/>
    <s v="Z-US$"/>
    <x v="32"/>
    <x v="35"/>
    <n v="1"/>
    <x v="149"/>
  </r>
  <r>
    <x v="13"/>
    <d v="2020-08-31T00:00:00"/>
    <d v="2020-09-15T00:00:00"/>
    <n v="31"/>
    <n v="1"/>
    <n v="344.82"/>
    <n v="657.41"/>
    <n v="17.239999999999998"/>
    <n v="32.869999999999997"/>
    <s v="Z-US$"/>
    <x v="7"/>
    <x v="35"/>
    <n v="1"/>
    <x v="11"/>
  </r>
  <r>
    <x v="14"/>
    <d v="2020-08-31T00:00:00"/>
    <d v="2020-09-15T00:00:00"/>
    <n v="62"/>
    <n v="1"/>
    <n v="988.41"/>
    <n v="1918.5"/>
    <n v="24.71"/>
    <n v="47.96"/>
    <s v="Z-US$"/>
    <x v="6"/>
    <x v="35"/>
    <n v="1"/>
    <x v="63"/>
  </r>
  <r>
    <x v="100"/>
    <d v="2020-08-31T00:00:00"/>
    <d v="2020-09-15T00:00:00"/>
    <n v="16"/>
    <n v="1"/>
    <n v="341.75"/>
    <n v="635.66"/>
    <n v="34.18"/>
    <n v="63.57"/>
    <s v="Z-US$"/>
    <x v="32"/>
    <x v="35"/>
    <n v="1"/>
    <x v="244"/>
  </r>
  <r>
    <x v="49"/>
    <d v="2020-08-31T00:00:00"/>
    <d v="2020-09-04T00:00:00"/>
    <n v="2"/>
    <n v="1"/>
    <n v="31.18"/>
    <n v="57.56"/>
    <n v="31.18"/>
    <n v="57.56"/>
    <s v="Z-US$"/>
    <x v="10"/>
    <x v="35"/>
    <n v="1"/>
    <x v="686"/>
  </r>
  <r>
    <x v="114"/>
    <d v="2020-08-19T00:00:00"/>
    <d v="2020-08-19T00:00:00"/>
    <n v="31"/>
    <n v="1"/>
    <n v="529.16"/>
    <n v="997.62"/>
    <n v="26.45"/>
    <n v="49.88"/>
    <s v="Z-US$"/>
    <x v="7"/>
    <x v="33"/>
    <n v="1"/>
    <x v="316"/>
  </r>
  <r>
    <x v="114"/>
    <d v="2020-09-01T00:00:00"/>
    <d v="2020-09-03T00:00:00"/>
    <n v="77"/>
    <n v="1"/>
    <n v="1322.9"/>
    <n v="2494.0500000000002"/>
    <n v="26.45"/>
    <n v="49.88"/>
    <s v="Z-US$"/>
    <x v="81"/>
    <x v="35"/>
    <n v="1"/>
    <x v="874"/>
  </r>
  <r>
    <x v="65"/>
    <d v="2020-09-01T00:00:00"/>
    <d v="2020-09-04T00:00:00"/>
    <n v="184"/>
    <n v="1"/>
    <n v="155.46"/>
    <n v="383.7"/>
    <n v="1.29"/>
    <n v="3.2"/>
    <s v="Z-US$"/>
    <x v="49"/>
    <x v="35"/>
    <n v="1"/>
    <x v="200"/>
  </r>
  <r>
    <x v="16"/>
    <d v="2020-09-01T00:00:00"/>
    <d v="2020-09-02T00:00:00"/>
    <n v="154"/>
    <n v="1"/>
    <n v="85.69"/>
    <n v="230.22"/>
    <n v="0.86"/>
    <n v="2.2999999999999998"/>
    <s v="Z-US$"/>
    <x v="17"/>
    <x v="35"/>
    <n v="1"/>
    <x v="78"/>
  </r>
  <r>
    <x v="26"/>
    <d v="2020-09-01T00:00:00"/>
    <d v="2020-09-02T00:00:00"/>
    <n v="4"/>
    <n v="1"/>
    <n v="0"/>
    <n v="0"/>
    <n v="0"/>
    <n v="0"/>
    <s v="Z-US$"/>
    <x v="16"/>
    <x v="35"/>
    <n v="1"/>
    <x v="86"/>
  </r>
  <r>
    <x v="10"/>
    <d v="2020-09-01T00:00:00"/>
    <d v="2020-09-04T00:00:00"/>
    <n v="2"/>
    <n v="1"/>
    <n v="22.56"/>
    <n v="30.7"/>
    <n v="22.56"/>
    <n v="30.7"/>
    <s v="Z-US$"/>
    <x v="10"/>
    <x v="35"/>
    <n v="1"/>
    <x v="94"/>
  </r>
  <r>
    <x v="147"/>
    <d v="2020-09-01T00:00:00"/>
    <d v="2020-09-02T00:00:00"/>
    <n v="5516"/>
    <n v="1"/>
    <n v="3591.43"/>
    <n v="5341.1"/>
    <n v="1"/>
    <n v="1.48"/>
    <s v="Z-US$"/>
    <x v="266"/>
    <x v="35"/>
    <n v="1"/>
    <x v="974"/>
  </r>
  <r>
    <x v="12"/>
    <d v="2020-09-01T00:00:00"/>
    <d v="2020-09-16T00:00:00"/>
    <n v="46"/>
    <n v="1"/>
    <n v="670.71"/>
    <n v="1231.68"/>
    <n v="22.36"/>
    <n v="41.06"/>
    <s v="Z-US$"/>
    <x v="74"/>
    <x v="35"/>
    <n v="1"/>
    <x v="156"/>
  </r>
  <r>
    <x v="53"/>
    <d v="2020-09-01T00:00:00"/>
    <d v="2020-09-16T00:00:00"/>
    <n v="31"/>
    <n v="1"/>
    <n v="255.29"/>
    <n v="470.67"/>
    <n v="12.76"/>
    <n v="23.53"/>
    <s v="Z-US$"/>
    <x v="7"/>
    <x v="35"/>
    <n v="1"/>
    <x v="428"/>
  </r>
  <r>
    <x v="52"/>
    <d v="2020-09-01T00:00:00"/>
    <d v="2020-09-16T00:00:00"/>
    <n v="46"/>
    <n v="1"/>
    <n v="814.98"/>
    <n v="1408.18"/>
    <n v="27.17"/>
    <n v="46.94"/>
    <s v="Z-US$"/>
    <x v="74"/>
    <x v="35"/>
    <n v="1"/>
    <x v="382"/>
  </r>
  <r>
    <x v="16"/>
    <d v="2020-09-01T00:00:00"/>
    <d v="2020-09-03T00:00:00"/>
    <n v="39"/>
    <n v="1"/>
    <n v="21.42"/>
    <n v="57.56"/>
    <n v="0.86"/>
    <n v="2.2999999999999998"/>
    <s v="Z-US$"/>
    <x v="154"/>
    <x v="35"/>
    <n v="1"/>
    <x v="686"/>
  </r>
  <r>
    <x v="26"/>
    <d v="2020-09-01T00:00:00"/>
    <d v="2020-09-03T00:00:00"/>
    <n v="2"/>
    <n v="1"/>
    <n v="0"/>
    <n v="0"/>
    <n v="0"/>
    <n v="0"/>
    <s v="Z-US$"/>
    <x v="10"/>
    <x v="35"/>
    <n v="1"/>
    <x v="86"/>
  </r>
  <r>
    <x v="23"/>
    <d v="2020-09-01T00:00:00"/>
    <d v="2020-09-04T00:00:00"/>
    <n v="154"/>
    <n v="1"/>
    <n v="85.69"/>
    <n v="204.64"/>
    <n v="0.86"/>
    <n v="2.0499999999999998"/>
    <s v="Z-US$"/>
    <x v="17"/>
    <x v="35"/>
    <n v="1"/>
    <x v="236"/>
  </r>
  <r>
    <x v="10"/>
    <d v="2020-09-01T00:00:00"/>
    <d v="2020-09-04T00:00:00"/>
    <n v="4"/>
    <n v="1"/>
    <n v="45.12"/>
    <n v="56.28"/>
    <n v="22.56"/>
    <n v="28.14"/>
    <s v="Z-US$"/>
    <x v="16"/>
    <x v="35"/>
    <n v="1"/>
    <x v="378"/>
  </r>
  <r>
    <x v="23"/>
    <d v="2020-09-02T00:00:00"/>
    <d v="2020-09-24T00:00:00"/>
    <n v="7660"/>
    <n v="1"/>
    <n v="4284.6499999999996"/>
    <n v="10232"/>
    <n v="0.86"/>
    <n v="2.0499999999999998"/>
    <s v="Z-US$"/>
    <x v="130"/>
    <x v="35"/>
    <n v="1"/>
    <x v="342"/>
  </r>
  <r>
    <x v="8"/>
    <d v="2020-09-02T00:00:00"/>
    <d v="2020-09-24T00:00:00"/>
    <n v="3064"/>
    <n v="1"/>
    <n v="1713.86"/>
    <n v="3581.2"/>
    <n v="0.86"/>
    <n v="1.79"/>
    <s v="Z-US$"/>
    <x v="0"/>
    <x v="35"/>
    <n v="1"/>
    <x v="40"/>
  </r>
  <r>
    <x v="152"/>
    <d v="2020-09-02T00:00:00"/>
    <d v="2020-09-04T00:00:00"/>
    <n v="31"/>
    <n v="1"/>
    <n v="445.09"/>
    <n v="844.14"/>
    <n v="22.26"/>
    <n v="42.21"/>
    <s v="Z-US$"/>
    <x v="7"/>
    <x v="35"/>
    <n v="1"/>
    <x v="45"/>
  </r>
  <r>
    <x v="10"/>
    <d v="2020-09-02T00:00:00"/>
    <d v="2020-09-03T00:00:00"/>
    <n v="5"/>
    <n v="1"/>
    <n v="67.69"/>
    <n v="92.09"/>
    <n v="22.56"/>
    <n v="30.7"/>
    <s v="Z-US$"/>
    <x v="30"/>
    <x v="35"/>
    <n v="1"/>
    <x v="114"/>
  </r>
  <r>
    <x v="2"/>
    <d v="2020-09-02T00:00:00"/>
    <d v="2020-09-03T00:00:00"/>
    <n v="102"/>
    <n v="1"/>
    <n v="85.03"/>
    <n v="177.27"/>
    <n v="1.28"/>
    <n v="2.69"/>
    <s v="Z-US$"/>
    <x v="85"/>
    <x v="35"/>
    <n v="1"/>
    <x v="235"/>
  </r>
  <r>
    <x v="71"/>
    <d v="2020-09-02T00:00:00"/>
    <d v="2020-09-03T00:00:00"/>
    <n v="99"/>
    <n v="1"/>
    <n v="86.87"/>
    <n v="204.64"/>
    <n v="1.36"/>
    <n v="3.2"/>
    <s v="Z-US$"/>
    <x v="24"/>
    <x v="35"/>
    <n v="1"/>
    <x v="236"/>
  </r>
  <r>
    <x v="26"/>
    <d v="2020-09-02T00:00:00"/>
    <d v="2020-09-03T00:00:00"/>
    <n v="4"/>
    <n v="1"/>
    <n v="0"/>
    <n v="0"/>
    <n v="0"/>
    <n v="0"/>
    <s v="Z-US$"/>
    <x v="16"/>
    <x v="35"/>
    <n v="1"/>
    <x v="86"/>
  </r>
  <r>
    <x v="23"/>
    <d v="2020-09-02T00:00:00"/>
    <d v="2020-09-03T00:00:00"/>
    <n v="920"/>
    <n v="1"/>
    <n v="514.16"/>
    <n v="1450.39"/>
    <n v="0.86"/>
    <n v="2.42"/>
    <s v="Z-US$"/>
    <x v="88"/>
    <x v="35"/>
    <n v="1"/>
    <x v="975"/>
  </r>
  <r>
    <x v="29"/>
    <d v="2020-09-02T00:00:00"/>
    <d v="2020-09-03T00:00:00"/>
    <n v="7"/>
    <n v="1"/>
    <n v="240.04"/>
    <n v="386.77"/>
    <n v="60.01"/>
    <n v="96.69"/>
    <s v="Z-US$"/>
    <x v="48"/>
    <x v="35"/>
    <n v="1"/>
    <x v="565"/>
  </r>
  <r>
    <x v="10"/>
    <d v="2020-09-02T00:00:00"/>
    <d v="2020-09-03T00:00:00"/>
    <n v="13"/>
    <n v="1"/>
    <n v="180.49"/>
    <n v="265.20999999999998"/>
    <n v="22.56"/>
    <n v="33.15"/>
    <s v="Z-US$"/>
    <x v="76"/>
    <x v="35"/>
    <n v="1"/>
    <x v="976"/>
  </r>
  <r>
    <x v="10"/>
    <d v="2020-09-02T00:00:00"/>
    <d v="2020-09-03T00:00:00"/>
    <n v="2"/>
    <n v="1"/>
    <n v="22.56"/>
    <n v="30.7"/>
    <n v="22.56"/>
    <n v="30.7"/>
    <s v="Z-US$"/>
    <x v="10"/>
    <x v="35"/>
    <n v="1"/>
    <x v="94"/>
  </r>
  <r>
    <x v="10"/>
    <d v="2020-09-03T00:00:00"/>
    <d v="2020-09-04T00:00:00"/>
    <n v="295"/>
    <n v="1"/>
    <n v="4331.82"/>
    <n v="5402.5"/>
    <n v="22.56"/>
    <n v="28.14"/>
    <s v="Z-US$"/>
    <x v="70"/>
    <x v="35"/>
    <n v="1"/>
    <x v="580"/>
  </r>
  <r>
    <x v="32"/>
    <d v="2020-09-03T00:00:00"/>
    <d v="2020-09-18T00:00:00"/>
    <n v="7"/>
    <n v="1"/>
    <n v="108.66"/>
    <n v="197.48"/>
    <n v="27.17"/>
    <n v="49.37"/>
    <s v="Z-US$"/>
    <x v="48"/>
    <x v="35"/>
    <n v="1"/>
    <x v="977"/>
  </r>
  <r>
    <x v="95"/>
    <d v="2020-09-03T00:00:00"/>
    <d v="2020-09-18T00:00:00"/>
    <n v="7"/>
    <n v="1"/>
    <n v="89.43"/>
    <n v="164.22"/>
    <n v="22.36"/>
    <n v="41.06"/>
    <s v="Z-US$"/>
    <x v="48"/>
    <x v="35"/>
    <n v="1"/>
    <x v="978"/>
  </r>
  <r>
    <x v="55"/>
    <d v="2020-09-03T00:00:00"/>
    <d v="2020-09-18T00:00:00"/>
    <n v="5"/>
    <n v="1"/>
    <n v="71.599999999999994"/>
    <n v="149.63999999999999"/>
    <n v="23.87"/>
    <n v="49.88"/>
    <s v="Z-US$"/>
    <x v="30"/>
    <x v="35"/>
    <n v="1"/>
    <x v="111"/>
  </r>
  <r>
    <x v="5"/>
    <d v="2020-09-03T00:00:00"/>
    <d v="2020-09-09T00:00:00"/>
    <n v="184"/>
    <n v="1"/>
    <n v="150.58000000000001"/>
    <n v="291.61"/>
    <n v="1.25"/>
    <n v="2.4300000000000002"/>
    <s v="Z-US$"/>
    <x v="49"/>
    <x v="35"/>
    <n v="1"/>
    <x v="325"/>
  </r>
  <r>
    <x v="7"/>
    <d v="2020-09-03T00:00:00"/>
    <d v="2020-09-09T00:00:00"/>
    <n v="766"/>
    <n v="1"/>
    <n v="434.86"/>
    <n v="1119.1300000000001"/>
    <n v="0.87"/>
    <n v="2.2400000000000002"/>
    <s v="Z-US$"/>
    <x v="3"/>
    <x v="35"/>
    <n v="1"/>
    <x v="582"/>
  </r>
  <r>
    <x v="38"/>
    <d v="2020-09-03T00:00:00"/>
    <d v="2020-09-08T00:00:00"/>
    <n v="4"/>
    <n v="1"/>
    <n v="84.59"/>
    <n v="153.47999999999999"/>
    <n v="42.3"/>
    <n v="76.739999999999995"/>
    <s v="Z-US$"/>
    <x v="16"/>
    <x v="35"/>
    <n v="1"/>
    <x v="85"/>
  </r>
  <r>
    <x v="16"/>
    <d v="2020-09-03T00:00:00"/>
    <d v="2020-09-08T00:00:00"/>
    <n v="74"/>
    <n v="1"/>
    <n v="41.13"/>
    <n v="110.51"/>
    <n v="0.86"/>
    <n v="2.2999999999999998"/>
    <s v="Z-US$"/>
    <x v="44"/>
    <x v="35"/>
    <n v="1"/>
    <x v="68"/>
  </r>
  <r>
    <x v="26"/>
    <d v="2020-09-03T00:00:00"/>
    <d v="2020-09-08T00:00:00"/>
    <n v="2"/>
    <n v="1"/>
    <n v="0"/>
    <n v="0"/>
    <n v="0"/>
    <n v="0"/>
    <s v="Z-US$"/>
    <x v="10"/>
    <x v="35"/>
    <n v="1"/>
    <x v="86"/>
  </r>
  <r>
    <x v="2"/>
    <d v="2020-09-03T00:00:00"/>
    <d v="2020-09-08T00:00:00"/>
    <n v="117"/>
    <n v="1"/>
    <n v="97.91"/>
    <n v="204.13"/>
    <n v="1.28"/>
    <n v="2.69"/>
    <s v="Z-US$"/>
    <x v="253"/>
    <x v="35"/>
    <n v="1"/>
    <x v="979"/>
  </r>
  <r>
    <x v="26"/>
    <d v="2020-09-03T00:00:00"/>
    <d v="2020-09-08T00:00:00"/>
    <n v="4"/>
    <n v="1"/>
    <n v="0"/>
    <n v="0"/>
    <n v="0"/>
    <n v="0"/>
    <s v="Z-US$"/>
    <x v="16"/>
    <x v="35"/>
    <n v="1"/>
    <x v="86"/>
  </r>
  <r>
    <x v="16"/>
    <d v="2020-09-03T00:00:00"/>
    <d v="2020-09-09T00:00:00"/>
    <n v="1532"/>
    <n v="1"/>
    <n v="856.93"/>
    <n v="1918.5"/>
    <n v="0.86"/>
    <n v="1.92"/>
    <s v="Z-US$"/>
    <x v="2"/>
    <x v="35"/>
    <n v="1"/>
    <x v="63"/>
  </r>
  <r>
    <x v="2"/>
    <d v="2020-09-03T00:00:00"/>
    <d v="2020-09-09T00:00:00"/>
    <n v="920"/>
    <n v="1"/>
    <n v="772.93"/>
    <n v="1458.06"/>
    <n v="1.28"/>
    <n v="2.4300000000000002"/>
    <s v="Z-US$"/>
    <x v="88"/>
    <x v="35"/>
    <n v="1"/>
    <x v="257"/>
  </r>
  <r>
    <x v="11"/>
    <d v="2020-09-03T00:00:00"/>
    <d v="2020-09-11T00:00:00"/>
    <n v="46"/>
    <n v="1"/>
    <n v="437.42"/>
    <n v="729.03"/>
    <n v="14.58"/>
    <n v="24.3"/>
    <s v="Z-US$"/>
    <x v="74"/>
    <x v="35"/>
    <n v="1"/>
    <x v="698"/>
  </r>
  <r>
    <x v="29"/>
    <d v="2020-09-03T00:00:00"/>
    <d v="2020-09-11T00:00:00"/>
    <n v="31"/>
    <n v="1"/>
    <n v="1200.21"/>
    <n v="1790.6"/>
    <n v="60.01"/>
    <n v="89.53"/>
    <s v="Z-US$"/>
    <x v="7"/>
    <x v="35"/>
    <n v="1"/>
    <x v="164"/>
  </r>
  <r>
    <x v="2"/>
    <d v="2020-09-03T00:00:00"/>
    <d v="2020-09-11T00:00:00"/>
    <n v="613"/>
    <n v="1"/>
    <n v="515.28"/>
    <n v="972.04"/>
    <n v="1.28"/>
    <n v="2.4300000000000002"/>
    <s v="Z-US$"/>
    <x v="98"/>
    <x v="35"/>
    <n v="1"/>
    <x v="9"/>
  </r>
  <r>
    <x v="11"/>
    <d v="2020-09-03T00:00:00"/>
    <d v="2020-09-11T00:00:00"/>
    <n v="46"/>
    <n v="1"/>
    <n v="437.42"/>
    <n v="729.03"/>
    <n v="14.58"/>
    <n v="24.3"/>
    <s v="Z-US$"/>
    <x v="74"/>
    <x v="35"/>
    <n v="1"/>
    <x v="698"/>
  </r>
  <r>
    <x v="2"/>
    <d v="2020-09-03T00:00:00"/>
    <d v="2020-09-11T00:00:00"/>
    <n v="613"/>
    <n v="1"/>
    <n v="515.28"/>
    <n v="972.04"/>
    <n v="1.28"/>
    <n v="2.4300000000000002"/>
    <s v="Z-US$"/>
    <x v="98"/>
    <x v="35"/>
    <n v="1"/>
    <x v="9"/>
  </r>
  <r>
    <x v="10"/>
    <d v="2020-09-03T00:00:00"/>
    <d v="2020-09-11T00:00:00"/>
    <n v="54"/>
    <n v="1"/>
    <n v="789.66"/>
    <n v="1074.3599999999999"/>
    <n v="22.56"/>
    <n v="30.7"/>
    <s v="Z-US$"/>
    <x v="41"/>
    <x v="35"/>
    <n v="1"/>
    <x v="252"/>
  </r>
  <r>
    <x v="16"/>
    <d v="2020-09-03T00:00:00"/>
    <d v="2020-09-11T00:00:00"/>
    <n v="1532"/>
    <n v="1"/>
    <n v="856.93"/>
    <n v="1918.5"/>
    <n v="0.86"/>
    <n v="1.92"/>
    <s v="Z-US$"/>
    <x v="2"/>
    <x v="35"/>
    <n v="1"/>
    <x v="63"/>
  </r>
  <r>
    <x v="7"/>
    <d v="2020-09-03T00:00:00"/>
    <d v="2020-09-11T00:00:00"/>
    <n v="766"/>
    <n v="1"/>
    <n v="434.86"/>
    <n v="1119.1300000000001"/>
    <n v="0.87"/>
    <n v="2.2400000000000002"/>
    <s v="Z-US$"/>
    <x v="3"/>
    <x v="35"/>
    <n v="1"/>
    <x v="582"/>
  </r>
  <r>
    <x v="216"/>
    <d v="2020-09-03T00:00:00"/>
    <d v="2020-09-18T00:00:00"/>
    <n v="19"/>
    <n v="1"/>
    <n v="209.96"/>
    <n v="431.28"/>
    <n v="17.5"/>
    <n v="35.94"/>
    <s v="Z-US$"/>
    <x v="56"/>
    <x v="35"/>
    <n v="1"/>
    <x v="980"/>
  </r>
  <r>
    <x v="40"/>
    <d v="2020-09-04T00:00:00"/>
    <d v="2020-09-04T00:00:00"/>
    <n v="99"/>
    <n v="1"/>
    <n v="220.03"/>
    <n v="450.21"/>
    <n v="3.43"/>
    <n v="7.04"/>
    <s v="Z-US$"/>
    <x v="24"/>
    <x v="35"/>
    <n v="1"/>
    <x v="100"/>
  </r>
  <r>
    <x v="205"/>
    <d v="2020-09-04T00:00:00"/>
    <d v="2020-09-21T00:00:00"/>
    <n v="13"/>
    <n v="1"/>
    <n v="279.44"/>
    <n v="463.51"/>
    <n v="34.93"/>
    <n v="57.94"/>
    <s v="Z-US$"/>
    <x v="76"/>
    <x v="35"/>
    <n v="1"/>
    <x v="981"/>
  </r>
  <r>
    <x v="55"/>
    <d v="2020-09-04T00:00:00"/>
    <d v="2020-09-21T00:00:00"/>
    <n v="7"/>
    <n v="1"/>
    <n v="95.47"/>
    <n v="199.52"/>
    <n v="23.87"/>
    <n v="49.88"/>
    <s v="Z-US$"/>
    <x v="48"/>
    <x v="35"/>
    <n v="1"/>
    <x v="355"/>
  </r>
  <r>
    <x v="85"/>
    <d v="2020-09-04T00:00:00"/>
    <d v="2020-09-08T00:00:00"/>
    <n v="1839"/>
    <n v="1"/>
    <n v="1012.97"/>
    <n v="1611.54"/>
    <n v="0.84"/>
    <n v="1.34"/>
    <s v="Z-US$"/>
    <x v="152"/>
    <x v="35"/>
    <n v="1"/>
    <x v="130"/>
  </r>
  <r>
    <x v="6"/>
    <d v="2020-09-04T00:00:00"/>
    <d v="2020-09-09T00:00:00"/>
    <n v="3371"/>
    <n v="1"/>
    <n v="2779.47"/>
    <n v="3939.32"/>
    <n v="1.25"/>
    <n v="1.79"/>
    <s v="Z-US$"/>
    <x v="365"/>
    <x v="35"/>
    <n v="1"/>
    <x v="982"/>
  </r>
  <r>
    <x v="38"/>
    <d v="2020-09-04T00:00:00"/>
    <d v="2020-09-09T00:00:00"/>
    <n v="37"/>
    <n v="1"/>
    <n v="1015.12"/>
    <n v="1841.76"/>
    <n v="42.3"/>
    <n v="76.739999999999995"/>
    <s v="Z-US$"/>
    <x v="54"/>
    <x v="35"/>
    <n v="1"/>
    <x v="457"/>
  </r>
  <r>
    <x v="10"/>
    <d v="2020-09-04T00:00:00"/>
    <d v="2020-09-09T00:00:00"/>
    <n v="37"/>
    <n v="1"/>
    <n v="541.48"/>
    <n v="736.7"/>
    <n v="22.56"/>
    <n v="30.7"/>
    <s v="Z-US$"/>
    <x v="54"/>
    <x v="35"/>
    <n v="1"/>
    <x v="143"/>
  </r>
  <r>
    <x v="3"/>
    <d v="2020-09-08T00:00:00"/>
    <d v="2020-09-10T00:00:00"/>
    <n v="4596"/>
    <n v="1"/>
    <n v="3864.63"/>
    <n v="7674"/>
    <n v="1.28"/>
    <n v="2.56"/>
    <s v="Z-US$"/>
    <x v="57"/>
    <x v="36"/>
    <n v="1"/>
    <x v="563"/>
  </r>
  <r>
    <x v="214"/>
    <d v="2020-09-08T00:00:00"/>
    <d v="2020-09-08T00:00:00"/>
    <n v="429"/>
    <n v="1"/>
    <n v="386.77"/>
    <n v="608.79999999999995"/>
    <n v="1.38"/>
    <n v="2.17"/>
    <s v="Z-US$"/>
    <x v="99"/>
    <x v="36"/>
    <n v="1"/>
    <x v="314"/>
  </r>
  <r>
    <x v="11"/>
    <d v="2020-09-08T00:00:00"/>
    <d v="2020-09-08T00:00:00"/>
    <n v="77"/>
    <n v="1"/>
    <n v="729.03"/>
    <n v="1215.05"/>
    <n v="14.58"/>
    <n v="24.3"/>
    <s v="Z-US$"/>
    <x v="81"/>
    <x v="36"/>
    <n v="1"/>
    <x v="297"/>
  </r>
  <r>
    <x v="10"/>
    <d v="2020-09-08T00:00:00"/>
    <d v="2020-09-09T00:00:00"/>
    <n v="62"/>
    <n v="1"/>
    <n v="902.46"/>
    <n v="1326.07"/>
    <n v="22.56"/>
    <n v="33.15"/>
    <s v="Z-US$"/>
    <x v="6"/>
    <x v="36"/>
    <n v="1"/>
    <x v="983"/>
  </r>
  <r>
    <x v="16"/>
    <d v="2020-09-08T00:00:00"/>
    <d v="2020-09-09T00:00:00"/>
    <n v="4596"/>
    <n v="1"/>
    <n v="2570.79"/>
    <n v="6215.94"/>
    <n v="0.86"/>
    <n v="2.0699999999999998"/>
    <s v="Z-US$"/>
    <x v="57"/>
    <x v="36"/>
    <n v="1"/>
    <x v="984"/>
  </r>
  <r>
    <x v="57"/>
    <d v="2020-09-08T00:00:00"/>
    <d v="2020-09-22T00:00:00"/>
    <n v="154"/>
    <n v="1"/>
    <n v="4613.3500000000004"/>
    <n v="7699.58"/>
    <n v="46.13"/>
    <n v="77"/>
    <s v="Z-US$"/>
    <x v="17"/>
    <x v="36"/>
    <n v="1"/>
    <x v="985"/>
  </r>
  <r>
    <x v="55"/>
    <d v="2020-09-08T00:00:00"/>
    <d v="2020-09-22T00:00:00"/>
    <n v="77"/>
    <n v="1"/>
    <n v="1193.31"/>
    <n v="2494.0500000000002"/>
    <n v="23.87"/>
    <n v="49.88"/>
    <s v="Z-US$"/>
    <x v="81"/>
    <x v="36"/>
    <n v="1"/>
    <x v="874"/>
  </r>
  <r>
    <x v="184"/>
    <d v="2020-09-08T00:00:00"/>
    <d v="2020-09-09T00:00:00"/>
    <n v="138"/>
    <n v="1"/>
    <n v="79.430000000000007"/>
    <n v="253.24"/>
    <n v="0.88"/>
    <n v="2.81"/>
    <s v="Z-US$"/>
    <x v="86"/>
    <x v="36"/>
    <n v="1"/>
    <x v="296"/>
  </r>
  <r>
    <x v="16"/>
    <d v="2020-09-08T00:00:00"/>
    <d v="2020-09-09T00:00:00"/>
    <n v="59"/>
    <n v="1"/>
    <n v="32.56"/>
    <n v="87.48"/>
    <n v="0.86"/>
    <n v="2.2999999999999998"/>
    <s v="Z-US$"/>
    <x v="195"/>
    <x v="36"/>
    <n v="1"/>
    <x v="474"/>
  </r>
  <r>
    <x v="26"/>
    <d v="2020-09-08T00:00:00"/>
    <d v="2020-09-09T00:00:00"/>
    <n v="4"/>
    <n v="1"/>
    <n v="0"/>
    <n v="0"/>
    <n v="0"/>
    <n v="0"/>
    <s v="Z-US$"/>
    <x v="16"/>
    <x v="36"/>
    <n v="1"/>
    <x v="86"/>
  </r>
  <r>
    <x v="23"/>
    <d v="2020-09-08T00:00:00"/>
    <d v="2020-09-09T00:00:00"/>
    <n v="94"/>
    <n v="1"/>
    <n v="52.27"/>
    <n v="187.25"/>
    <n v="0.86"/>
    <n v="3.07"/>
    <s v="Z-US$"/>
    <x v="201"/>
    <x v="36"/>
    <n v="1"/>
    <x v="832"/>
  </r>
  <r>
    <x v="26"/>
    <d v="2020-09-08T00:00:00"/>
    <d v="2020-09-09T00:00:00"/>
    <n v="5"/>
    <n v="1"/>
    <n v="0"/>
    <n v="0"/>
    <n v="0"/>
    <n v="0"/>
    <s v="Z-US$"/>
    <x v="30"/>
    <x v="36"/>
    <n v="1"/>
    <x v="86"/>
  </r>
  <r>
    <x v="3"/>
    <d v="2020-09-08T00:00:00"/>
    <d v="2020-09-09T00:00:00"/>
    <n v="368"/>
    <n v="1"/>
    <n v="309.17"/>
    <n v="828.79"/>
    <n v="1.28"/>
    <n v="3.45"/>
    <s v="Z-US$"/>
    <x v="26"/>
    <x v="36"/>
    <n v="1"/>
    <x v="986"/>
  </r>
  <r>
    <x v="29"/>
    <d v="2020-09-08T00:00:00"/>
    <d v="2020-09-09T00:00:00"/>
    <n v="2"/>
    <n v="1"/>
    <n v="60.01"/>
    <n v="89.53"/>
    <n v="60.01"/>
    <n v="89.53"/>
    <s v="Z-US$"/>
    <x v="10"/>
    <x v="36"/>
    <n v="1"/>
    <x v="801"/>
  </r>
  <r>
    <x v="36"/>
    <d v="2020-09-09T00:00:00"/>
    <d v="2020-09-09T00:00:00"/>
    <n v="154"/>
    <n v="1"/>
    <n v="98.48"/>
    <n v="166.27"/>
    <n v="0.99"/>
    <n v="1.66"/>
    <s v="Z-US$"/>
    <x v="17"/>
    <x v="36"/>
    <n v="1"/>
    <x v="826"/>
  </r>
  <r>
    <x v="236"/>
    <d v="2020-09-09T00:00:00"/>
    <d v="2020-09-09T00:00:00"/>
    <n v="154"/>
    <n v="1"/>
    <n v="98.48"/>
    <n v="166.27"/>
    <n v="0.99"/>
    <n v="1.66"/>
    <s v="Z-US$"/>
    <x v="17"/>
    <x v="36"/>
    <n v="1"/>
    <x v="826"/>
  </r>
  <r>
    <x v="16"/>
    <d v="2020-09-09T00:00:00"/>
    <d v="2020-09-09T00:00:00"/>
    <n v="1073"/>
    <n v="1"/>
    <n v="599.85"/>
    <n v="1342.95"/>
    <n v="0.86"/>
    <n v="1.92"/>
    <s v="Z-US$"/>
    <x v="258"/>
    <x v="36"/>
    <n v="1"/>
    <x v="426"/>
  </r>
  <r>
    <x v="237"/>
    <d v="2020-09-09T00:00:00"/>
    <d v="2020-09-23T00:00:00"/>
    <n v="31"/>
    <n v="1"/>
    <n v="0"/>
    <n v="844.14"/>
    <n v="0"/>
    <n v="42.21"/>
    <s v="Z-US$"/>
    <x v="7"/>
    <x v="36"/>
    <n v="1"/>
    <x v="45"/>
  </r>
  <r>
    <x v="16"/>
    <d v="2020-09-09T00:00:00"/>
    <d v="2020-09-10T00:00:00"/>
    <n v="1532"/>
    <n v="1"/>
    <n v="856.93"/>
    <n v="1918.5"/>
    <n v="0.86"/>
    <n v="1.92"/>
    <s v="Z-US$"/>
    <x v="2"/>
    <x v="36"/>
    <n v="1"/>
    <x v="63"/>
  </r>
  <r>
    <x v="168"/>
    <d v="2020-09-10T00:00:00"/>
    <d v="2020-09-10T00:00:00"/>
    <n v="766"/>
    <n v="1"/>
    <n v="351.73"/>
    <n v="639.5"/>
    <n v="0.7"/>
    <n v="1.28"/>
    <s v="Z-US$"/>
    <x v="3"/>
    <x v="36"/>
    <n v="1"/>
    <x v="47"/>
  </r>
  <r>
    <x v="2"/>
    <d v="2020-09-10T00:00:00"/>
    <d v="2020-09-11T00:00:00"/>
    <n v="62"/>
    <n v="1"/>
    <n v="51.53"/>
    <n v="84.41"/>
    <n v="1.28"/>
    <n v="2.11"/>
    <s v="Z-US$"/>
    <x v="6"/>
    <x v="36"/>
    <n v="1"/>
    <x v="292"/>
  </r>
  <r>
    <x v="2"/>
    <d v="2020-09-10T00:00:00"/>
    <d v="2020-09-11T00:00:00"/>
    <n v="16"/>
    <n v="1"/>
    <n v="12.88"/>
    <n v="26.86"/>
    <n v="1.28"/>
    <n v="2.69"/>
    <s v="Z-US$"/>
    <x v="32"/>
    <x v="36"/>
    <n v="1"/>
    <x v="448"/>
  </r>
  <r>
    <x v="47"/>
    <d v="2020-09-10T00:00:00"/>
    <d v="2020-09-11T00:00:00"/>
    <n v="19"/>
    <n v="1"/>
    <n v="12.76"/>
    <n v="20.72"/>
    <n v="1.06"/>
    <n v="1.73"/>
    <s v="Z-US$"/>
    <x v="56"/>
    <x v="36"/>
    <n v="1"/>
    <x v="633"/>
  </r>
  <r>
    <x v="26"/>
    <d v="2020-09-10T00:00:00"/>
    <d v="2020-09-11T00:00:00"/>
    <n v="2"/>
    <n v="1"/>
    <n v="0"/>
    <n v="0"/>
    <n v="0"/>
    <n v="0"/>
    <s v="Z-US$"/>
    <x v="10"/>
    <x v="36"/>
    <n v="1"/>
    <x v="86"/>
  </r>
  <r>
    <x v="10"/>
    <d v="2020-09-10T00:00:00"/>
    <d v="2020-09-14T00:00:00"/>
    <n v="82"/>
    <n v="1"/>
    <n v="1195.76"/>
    <n v="1491.31"/>
    <n v="22.56"/>
    <n v="28.14"/>
    <s v="Z-US$"/>
    <x v="9"/>
    <x v="36"/>
    <n v="1"/>
    <x v="987"/>
  </r>
  <r>
    <x v="16"/>
    <d v="2020-09-10T00:00:00"/>
    <d v="2020-09-14T00:00:00"/>
    <n v="1532"/>
    <n v="1"/>
    <n v="856.93"/>
    <n v="1534.8"/>
    <n v="0.86"/>
    <n v="1.54"/>
    <s v="Z-US$"/>
    <x v="2"/>
    <x v="36"/>
    <n v="1"/>
    <x v="162"/>
  </r>
  <r>
    <x v="2"/>
    <d v="2020-09-10T00:00:00"/>
    <d v="2020-09-11T00:00:00"/>
    <n v="307"/>
    <n v="1"/>
    <n v="257.64"/>
    <n v="486.02"/>
    <n v="1.28"/>
    <n v="2.4300000000000002"/>
    <s v="Z-US$"/>
    <x v="11"/>
    <x v="36"/>
    <n v="1"/>
    <x v="165"/>
  </r>
  <r>
    <x v="65"/>
    <d v="2020-09-10T00:00:00"/>
    <d v="2020-09-11T00:00:00"/>
    <n v="307"/>
    <n v="1"/>
    <n v="259.10000000000002"/>
    <n v="639.5"/>
    <n v="1.29"/>
    <n v="3.2"/>
    <s v="Z-US$"/>
    <x v="11"/>
    <x v="36"/>
    <n v="1"/>
    <x v="47"/>
  </r>
  <r>
    <x v="90"/>
    <d v="2020-09-10T00:00:00"/>
    <d v="2020-09-11T00:00:00"/>
    <n v="307"/>
    <n v="1"/>
    <n v="140.69"/>
    <n v="217.43"/>
    <n v="0.7"/>
    <n v="1.0900000000000001"/>
    <s v="Z-US$"/>
    <x v="11"/>
    <x v="36"/>
    <n v="1"/>
    <x v="180"/>
  </r>
  <r>
    <x v="16"/>
    <d v="2020-09-11T00:00:00"/>
    <d v="2020-09-11T00:00:00"/>
    <n v="1686"/>
    <n v="1"/>
    <n v="942.62"/>
    <n v="1969.66"/>
    <n v="0.86"/>
    <n v="1.79"/>
    <s v="Z-US$"/>
    <x v="261"/>
    <x v="36"/>
    <n v="1"/>
    <x v="988"/>
  </r>
  <r>
    <x v="38"/>
    <d v="2020-09-11T00:00:00"/>
    <d v="2020-09-14T00:00:00"/>
    <n v="184"/>
    <n v="1"/>
    <n v="5075.58"/>
    <n v="9208.7999999999993"/>
    <n v="42.3"/>
    <n v="76.739999999999995"/>
    <s v="Z-US$"/>
    <x v="49"/>
    <x v="36"/>
    <n v="1"/>
    <x v="401"/>
  </r>
  <r>
    <x v="90"/>
    <d v="2020-09-11T00:00:00"/>
    <d v="2020-09-14T00:00:00"/>
    <n v="9958"/>
    <n v="1"/>
    <n v="4572.43"/>
    <n v="6650.8"/>
    <n v="0.7"/>
    <n v="1.02"/>
    <s v="Z-US$"/>
    <x v="379"/>
    <x v="36"/>
    <n v="1"/>
    <x v="989"/>
  </r>
  <r>
    <x v="38"/>
    <d v="2020-09-11T00:00:00"/>
    <d v="2020-09-14T00:00:00"/>
    <n v="10"/>
    <n v="1"/>
    <n v="253.78"/>
    <n v="460.44"/>
    <n v="42.3"/>
    <n v="76.739999999999995"/>
    <s v="Z-US$"/>
    <x v="47"/>
    <x v="36"/>
    <n v="1"/>
    <x v="203"/>
  </r>
  <r>
    <x v="67"/>
    <d v="2020-09-11T00:00:00"/>
    <d v="2020-09-14T00:00:00"/>
    <n v="466"/>
    <n v="1"/>
    <n v="1107.93"/>
    <n v="2138.4899999999998"/>
    <n v="3.63"/>
    <n v="7.04"/>
    <s v="Z-US$"/>
    <x v="380"/>
    <x v="36"/>
    <n v="1"/>
    <x v="990"/>
  </r>
  <r>
    <x v="93"/>
    <d v="2020-09-11T00:00:00"/>
    <d v="2020-09-25T00:00:00"/>
    <n v="7660"/>
    <n v="1"/>
    <n v="3517.25"/>
    <n v="5116"/>
    <n v="0.7"/>
    <n v="1.02"/>
    <s v="Z-US$"/>
    <x v="130"/>
    <x v="36"/>
    <n v="1"/>
    <x v="46"/>
  </r>
  <r>
    <x v="85"/>
    <d v="2020-09-11T00:00:00"/>
    <d v="2020-09-25T00:00:00"/>
    <n v="5516"/>
    <n v="1"/>
    <n v="3038.9"/>
    <n v="5064.84"/>
    <n v="0.84"/>
    <n v="1.41"/>
    <s v="Z-US$"/>
    <x v="266"/>
    <x v="36"/>
    <n v="1"/>
    <x v="544"/>
  </r>
  <r>
    <x v="5"/>
    <d v="2020-09-11T00:00:00"/>
    <d v="2020-09-25T00:00:00"/>
    <n v="613"/>
    <n v="1"/>
    <n v="501.93"/>
    <n v="961.81"/>
    <n v="1.25"/>
    <n v="2.41"/>
    <s v="Z-US$"/>
    <x v="98"/>
    <x v="36"/>
    <n v="1"/>
    <x v="991"/>
  </r>
  <r>
    <x v="10"/>
    <d v="2020-09-11T00:00:00"/>
    <d v="2020-09-14T00:00:00"/>
    <n v="368"/>
    <n v="1"/>
    <n v="5414.77"/>
    <n v="7980.96"/>
    <n v="22.56"/>
    <n v="33.25"/>
    <s v="Z-US$"/>
    <x v="26"/>
    <x v="36"/>
    <n v="1"/>
    <x v="886"/>
  </r>
  <r>
    <x v="64"/>
    <d v="2020-09-11T00:00:00"/>
    <d v="2020-09-28T00:00:00"/>
    <n v="16"/>
    <n v="1"/>
    <n v="246.08"/>
    <n v="416.95"/>
    <n v="24.61"/>
    <n v="41.7"/>
    <s v="Z-US$"/>
    <x v="32"/>
    <x v="36"/>
    <n v="1"/>
    <x v="169"/>
  </r>
  <r>
    <x v="52"/>
    <d v="2020-09-11T00:00:00"/>
    <d v="2020-09-28T00:00:00"/>
    <n v="16"/>
    <n v="1"/>
    <n v="271.66000000000003"/>
    <n v="469.39"/>
    <n v="27.17"/>
    <n v="46.94"/>
    <s v="Z-US$"/>
    <x v="32"/>
    <x v="36"/>
    <n v="1"/>
    <x v="149"/>
  </r>
  <r>
    <x v="14"/>
    <d v="2020-09-11T00:00:00"/>
    <d v="2020-09-28T00:00:00"/>
    <n v="62"/>
    <n v="1"/>
    <n v="988.41"/>
    <n v="1918.5"/>
    <n v="24.71"/>
    <n v="47.96"/>
    <s v="Z-US$"/>
    <x v="6"/>
    <x v="36"/>
    <n v="1"/>
    <x v="63"/>
  </r>
  <r>
    <x v="100"/>
    <d v="2020-09-11T00:00:00"/>
    <d v="2020-09-28T00:00:00"/>
    <n v="31"/>
    <n v="1"/>
    <n v="683.5"/>
    <n v="1271.33"/>
    <n v="34.18"/>
    <n v="63.57"/>
    <s v="Z-US$"/>
    <x v="7"/>
    <x v="36"/>
    <n v="1"/>
    <x v="992"/>
  </r>
  <r>
    <x v="4"/>
    <d v="2020-09-11T00:00:00"/>
    <d v="2020-09-15T00:00:00"/>
    <n v="1532"/>
    <n v="1"/>
    <n v="1254.83"/>
    <n v="2558"/>
    <n v="1.25"/>
    <n v="2.56"/>
    <s v="Z-US$"/>
    <x v="2"/>
    <x v="36"/>
    <n v="1"/>
    <x v="3"/>
  </r>
  <r>
    <x v="5"/>
    <d v="2020-09-11T00:00:00"/>
    <d v="2020-09-15T00:00:00"/>
    <n v="1532"/>
    <n v="1"/>
    <n v="1254.83"/>
    <n v="2110.35"/>
    <n v="1.25"/>
    <n v="2.11"/>
    <s v="Z-US$"/>
    <x v="2"/>
    <x v="36"/>
    <n v="1"/>
    <x v="241"/>
  </r>
  <r>
    <x v="7"/>
    <d v="2020-09-11T00:00:00"/>
    <d v="2020-09-15T00:00:00"/>
    <n v="1532"/>
    <n v="1"/>
    <n v="869.72"/>
    <n v="2110.35"/>
    <n v="0.87"/>
    <n v="2.11"/>
    <s v="Z-US$"/>
    <x v="2"/>
    <x v="36"/>
    <n v="1"/>
    <x v="241"/>
  </r>
  <r>
    <x v="45"/>
    <d v="2020-09-11T00:00:00"/>
    <d v="2020-09-15T00:00:00"/>
    <n v="766"/>
    <n v="1"/>
    <n v="434.86"/>
    <n v="1055.18"/>
    <n v="0.87"/>
    <n v="2.11"/>
    <s v="Z-US$"/>
    <x v="3"/>
    <x v="36"/>
    <n v="1"/>
    <x v="5"/>
  </r>
  <r>
    <x v="16"/>
    <d v="2020-09-11T00:00:00"/>
    <d v="2020-09-15T00:00:00"/>
    <n v="766"/>
    <n v="1"/>
    <n v="428.47"/>
    <n v="895.3"/>
    <n v="0.86"/>
    <n v="1.79"/>
    <s v="Z-US$"/>
    <x v="3"/>
    <x v="36"/>
    <n v="1"/>
    <x v="6"/>
  </r>
  <r>
    <x v="10"/>
    <d v="2020-09-11T00:00:00"/>
    <d v="2020-09-15T00:00:00"/>
    <n v="148"/>
    <n v="1"/>
    <n v="2165.91"/>
    <n v="2946.82"/>
    <n v="22.56"/>
    <n v="30.7"/>
    <s v="Z-US$"/>
    <x v="5"/>
    <x v="36"/>
    <n v="1"/>
    <x v="8"/>
  </r>
  <r>
    <x v="29"/>
    <d v="2020-09-11T00:00:00"/>
    <d v="2020-09-15T00:00:00"/>
    <n v="74"/>
    <n v="1"/>
    <n v="2880.51"/>
    <n v="4297.4399999999996"/>
    <n v="60.01"/>
    <n v="89.53"/>
    <s v="Z-US$"/>
    <x v="44"/>
    <x v="36"/>
    <n v="1"/>
    <x v="552"/>
  </r>
  <r>
    <x v="7"/>
    <d v="2020-09-11T00:00:00"/>
    <d v="2020-09-15T00:00:00"/>
    <n v="766"/>
    <n v="1"/>
    <n v="434.86"/>
    <n v="1055.18"/>
    <n v="0.87"/>
    <n v="2.11"/>
    <s v="Z-US$"/>
    <x v="3"/>
    <x v="36"/>
    <n v="1"/>
    <x v="5"/>
  </r>
  <r>
    <x v="29"/>
    <d v="2020-09-11T00:00:00"/>
    <d v="2020-09-14T00:00:00"/>
    <n v="111"/>
    <n v="1"/>
    <n v="4320.7700000000004"/>
    <n v="6446.16"/>
    <n v="60.01"/>
    <n v="89.53"/>
    <s v="Z-US$"/>
    <x v="92"/>
    <x v="36"/>
    <n v="1"/>
    <x v="699"/>
  </r>
  <r>
    <x v="65"/>
    <d v="2020-09-11T00:00:00"/>
    <d v="2020-09-14T00:00:00"/>
    <n v="6435"/>
    <n v="1"/>
    <n v="5441.1"/>
    <n v="13429.5"/>
    <n v="1.29"/>
    <n v="3.2"/>
    <s v="Z-US$"/>
    <x v="381"/>
    <x v="36"/>
    <n v="1"/>
    <x v="400"/>
  </r>
  <r>
    <x v="16"/>
    <d v="2020-09-11T00:00:00"/>
    <d v="2020-09-14T00:00:00"/>
    <n v="92"/>
    <n v="1"/>
    <n v="51.42"/>
    <n v="138.13"/>
    <n v="0.86"/>
    <n v="2.2999999999999998"/>
    <s v="Z-US$"/>
    <x v="34"/>
    <x v="36"/>
    <n v="1"/>
    <x v="365"/>
  </r>
  <r>
    <x v="3"/>
    <d v="2020-09-11T00:00:00"/>
    <d v="2020-09-21T00:00:00"/>
    <n v="5362"/>
    <n v="1"/>
    <n v="4508.7299999999996"/>
    <n v="12086.55"/>
    <n v="1.28"/>
    <n v="3.45"/>
    <s v="Z-US$"/>
    <x v="197"/>
    <x v="36"/>
    <n v="1"/>
    <x v="993"/>
  </r>
  <r>
    <x v="168"/>
    <d v="2020-09-14T00:00:00"/>
    <d v="2020-09-15T00:00:00"/>
    <n v="6128"/>
    <n v="1"/>
    <n v="2813.8"/>
    <n v="4092.8"/>
    <n v="0.7"/>
    <n v="1.02"/>
    <s v="Z-US$"/>
    <x v="27"/>
    <x v="37"/>
    <n v="1"/>
    <x v="0"/>
  </r>
  <r>
    <x v="90"/>
    <d v="2020-09-14T00:00:00"/>
    <d v="2020-09-15T00:00:00"/>
    <n v="6128"/>
    <n v="1"/>
    <n v="2813.8"/>
    <n v="4092.8"/>
    <n v="0.7"/>
    <n v="1.02"/>
    <s v="Z-US$"/>
    <x v="27"/>
    <x v="37"/>
    <n v="1"/>
    <x v="0"/>
  </r>
  <r>
    <x v="2"/>
    <d v="2020-09-14T00:00:00"/>
    <d v="2020-09-15T00:00:00"/>
    <n v="148"/>
    <n v="1"/>
    <n v="123.67"/>
    <n v="257.85000000000002"/>
    <n v="1.28"/>
    <n v="2.69"/>
    <s v="Z-US$"/>
    <x v="5"/>
    <x v="37"/>
    <n v="1"/>
    <x v="454"/>
  </r>
  <r>
    <x v="26"/>
    <d v="2020-09-14T00:00:00"/>
    <d v="2020-09-15T00:00:00"/>
    <n v="4"/>
    <n v="1"/>
    <n v="0"/>
    <n v="0"/>
    <n v="0"/>
    <n v="0"/>
    <s v="Z-US$"/>
    <x v="16"/>
    <x v="37"/>
    <n v="1"/>
    <x v="86"/>
  </r>
  <r>
    <x v="2"/>
    <d v="2020-09-14T00:00:00"/>
    <d v="2020-09-15T00:00:00"/>
    <n v="126"/>
    <n v="1"/>
    <n v="105.63"/>
    <n v="220.24"/>
    <n v="1.28"/>
    <n v="2.69"/>
    <s v="Z-US$"/>
    <x v="158"/>
    <x v="37"/>
    <n v="1"/>
    <x v="446"/>
  </r>
  <r>
    <x v="26"/>
    <d v="2020-09-14T00:00:00"/>
    <d v="2020-09-15T00:00:00"/>
    <n v="4"/>
    <n v="1"/>
    <n v="0"/>
    <n v="0"/>
    <n v="0"/>
    <n v="0"/>
    <s v="Z-US$"/>
    <x v="16"/>
    <x v="37"/>
    <n v="1"/>
    <x v="86"/>
  </r>
  <r>
    <x v="53"/>
    <d v="2020-09-15T00:00:00"/>
    <d v="2020-09-25T00:00:00"/>
    <n v="31"/>
    <n v="1"/>
    <n v="255.29"/>
    <n v="470.67"/>
    <n v="12.76"/>
    <n v="23.53"/>
    <s v="Z-US$"/>
    <x v="7"/>
    <x v="37"/>
    <n v="1"/>
    <x v="428"/>
  </r>
  <r>
    <x v="91"/>
    <d v="2020-09-15T00:00:00"/>
    <d v="2020-09-25T00:00:00"/>
    <n v="31"/>
    <n v="1"/>
    <n v="351.21"/>
    <n v="647.16999999999996"/>
    <n v="17.559999999999999"/>
    <n v="32.36"/>
    <s v="Z-US$"/>
    <x v="7"/>
    <x v="37"/>
    <n v="1"/>
    <x v="148"/>
  </r>
  <r>
    <x v="94"/>
    <d v="2020-09-15T00:00:00"/>
    <d v="2020-09-25T00:00:00"/>
    <n v="138"/>
    <n v="1"/>
    <n v="2876.6"/>
    <n v="4903.6899999999996"/>
    <n v="31.96"/>
    <n v="54.49"/>
    <s v="Z-US$"/>
    <x v="86"/>
    <x v="37"/>
    <n v="1"/>
    <x v="385"/>
  </r>
  <r>
    <x v="28"/>
    <d v="2020-09-15T00:00:00"/>
    <d v="2020-09-25T00:00:00"/>
    <n v="138"/>
    <n v="1"/>
    <n v="3309.41"/>
    <n v="5628.88"/>
    <n v="36.770000000000003"/>
    <n v="62.54"/>
    <s v="Z-US$"/>
    <x v="86"/>
    <x v="37"/>
    <n v="1"/>
    <x v="384"/>
  </r>
  <r>
    <x v="12"/>
    <d v="2020-09-15T00:00:00"/>
    <d v="2020-09-30T00:00:00"/>
    <n v="46"/>
    <n v="1"/>
    <n v="670.71"/>
    <n v="1231.68"/>
    <n v="22.36"/>
    <n v="41.06"/>
    <s v="Z-US$"/>
    <x v="74"/>
    <x v="37"/>
    <n v="1"/>
    <x v="156"/>
  </r>
  <r>
    <x v="52"/>
    <d v="2020-09-15T00:00:00"/>
    <d v="2020-09-30T00:00:00"/>
    <n v="46"/>
    <n v="1"/>
    <n v="814.98"/>
    <n v="1408.18"/>
    <n v="27.17"/>
    <n v="46.94"/>
    <s v="Z-US$"/>
    <x v="74"/>
    <x v="37"/>
    <n v="1"/>
    <x v="382"/>
  </r>
  <r>
    <x v="15"/>
    <d v="2020-09-15T00:00:00"/>
    <d v="2020-09-25T00:00:00"/>
    <n v="46"/>
    <n v="1"/>
    <n v="958.87"/>
    <n v="1634.56"/>
    <n v="31.96"/>
    <n v="54.49"/>
    <s v="Z-US$"/>
    <x v="74"/>
    <x v="37"/>
    <n v="1"/>
    <x v="154"/>
  </r>
  <r>
    <x v="35"/>
    <d v="2020-09-15T00:00:00"/>
    <d v="2020-09-30T00:00:00"/>
    <n v="31"/>
    <n v="1"/>
    <n v="735.43"/>
    <n v="1250.8599999999999"/>
    <n v="36.770000000000003"/>
    <n v="62.54"/>
    <s v="Z-US$"/>
    <x v="7"/>
    <x v="37"/>
    <n v="1"/>
    <x v="147"/>
  </r>
  <r>
    <x v="56"/>
    <d v="2020-09-15T00:00:00"/>
    <d v="2020-09-25T00:00:00"/>
    <n v="46"/>
    <n v="1"/>
    <n v="1390.91"/>
    <n v="2321.39"/>
    <n v="46.36"/>
    <n v="77.38"/>
    <s v="Z-US$"/>
    <x v="74"/>
    <x v="37"/>
    <n v="1"/>
    <x v="723"/>
  </r>
  <r>
    <x v="23"/>
    <d v="2020-09-15T00:00:00"/>
    <d v="2020-09-16T00:00:00"/>
    <n v="1532"/>
    <n v="1"/>
    <n v="856.93"/>
    <n v="2417.31"/>
    <n v="0.86"/>
    <n v="2.42"/>
    <s v="Z-US$"/>
    <x v="2"/>
    <x v="37"/>
    <n v="1"/>
    <x v="501"/>
  </r>
  <r>
    <x v="29"/>
    <d v="2020-09-15T00:00:00"/>
    <d v="2020-09-16T00:00:00"/>
    <n v="13"/>
    <n v="1"/>
    <n v="480.09"/>
    <n v="773.54"/>
    <n v="60.01"/>
    <n v="96.69"/>
    <s v="Z-US$"/>
    <x v="76"/>
    <x v="37"/>
    <n v="1"/>
    <x v="74"/>
  </r>
  <r>
    <x v="10"/>
    <d v="2020-09-15T00:00:00"/>
    <d v="2020-09-16T00:00:00"/>
    <n v="7"/>
    <n v="1"/>
    <n v="90.25"/>
    <n v="132.61000000000001"/>
    <n v="22.56"/>
    <n v="33.15"/>
    <s v="Z-US$"/>
    <x v="48"/>
    <x v="37"/>
    <n v="1"/>
    <x v="994"/>
  </r>
  <r>
    <x v="10"/>
    <d v="2020-09-15T00:00:00"/>
    <d v="2020-09-16T00:00:00"/>
    <n v="221"/>
    <n v="1"/>
    <n v="3248.87"/>
    <n v="4051.87"/>
    <n v="22.56"/>
    <n v="28.14"/>
    <s v="Z-US$"/>
    <x v="37"/>
    <x v="37"/>
    <n v="1"/>
    <x v="645"/>
  </r>
  <r>
    <x v="131"/>
    <d v="2020-09-15T00:00:00"/>
    <d v="2020-09-16T00:00:00"/>
    <n v="184"/>
    <n v="1"/>
    <n v="124.22"/>
    <n v="191.85"/>
    <n v="1.02"/>
    <n v="1.6"/>
    <s v="Z-US$"/>
    <x v="49"/>
    <x v="37"/>
    <n v="1"/>
    <x v="50"/>
  </r>
  <r>
    <x v="87"/>
    <d v="2020-09-15T00:00:00"/>
    <d v="2020-09-18T00:00:00"/>
    <n v="920"/>
    <n v="1"/>
    <n v="721.36"/>
    <n v="1151.0999999999999"/>
    <n v="1.2"/>
    <n v="1.92"/>
    <s v="Z-US$"/>
    <x v="88"/>
    <x v="37"/>
    <n v="1"/>
    <x v="343"/>
  </r>
  <r>
    <x v="86"/>
    <d v="2020-09-15T00:00:00"/>
    <d v="2020-09-18T00:00:00"/>
    <n v="920"/>
    <n v="1"/>
    <n v="667.64"/>
    <n v="1035.99"/>
    <n v="1.1100000000000001"/>
    <n v="1.73"/>
    <s v="Z-US$"/>
    <x v="88"/>
    <x v="37"/>
    <n v="1"/>
    <x v="973"/>
  </r>
  <r>
    <x v="10"/>
    <d v="2020-09-15T00:00:00"/>
    <d v="2020-09-18T00:00:00"/>
    <n v="230"/>
    <n v="1"/>
    <n v="3384.23"/>
    <n v="4604.3999999999996"/>
    <n v="22.56"/>
    <n v="30.7"/>
    <s v="Z-US$"/>
    <x v="93"/>
    <x v="37"/>
    <n v="1"/>
    <x v="359"/>
  </r>
  <r>
    <x v="55"/>
    <d v="2020-09-15T00:00:00"/>
    <d v="2020-09-18T00:00:00"/>
    <n v="31"/>
    <n v="1"/>
    <n v="477.32"/>
    <n v="997.62"/>
    <n v="23.87"/>
    <n v="49.88"/>
    <s v="Z-US$"/>
    <x v="7"/>
    <x v="37"/>
    <n v="1"/>
    <x v="316"/>
  </r>
  <r>
    <x v="7"/>
    <d v="2020-09-15T00:00:00"/>
    <d v="2020-09-18T00:00:00"/>
    <n v="1532"/>
    <n v="1"/>
    <n v="869.72"/>
    <n v="2238.25"/>
    <n v="0.87"/>
    <n v="2.2400000000000002"/>
    <s v="Z-US$"/>
    <x v="2"/>
    <x v="37"/>
    <n v="1"/>
    <x v="679"/>
  </r>
  <r>
    <x v="12"/>
    <d v="2020-09-15T00:00:00"/>
    <d v="2020-09-30T00:00:00"/>
    <n v="16"/>
    <n v="1"/>
    <n v="223.57"/>
    <n v="410.56"/>
    <n v="22.36"/>
    <n v="41.06"/>
    <s v="Z-US$"/>
    <x v="32"/>
    <x v="37"/>
    <n v="1"/>
    <x v="243"/>
  </r>
  <r>
    <x v="52"/>
    <d v="2020-09-15T00:00:00"/>
    <d v="2020-09-30T00:00:00"/>
    <n v="31"/>
    <n v="1"/>
    <n v="543.32000000000005"/>
    <n v="987.39"/>
    <n v="27.17"/>
    <n v="49.37"/>
    <s v="Z-US$"/>
    <x v="7"/>
    <x v="37"/>
    <n v="1"/>
    <x v="136"/>
  </r>
  <r>
    <x v="35"/>
    <d v="2020-09-15T00:00:00"/>
    <d v="2020-09-30T00:00:00"/>
    <n v="31"/>
    <n v="1"/>
    <n v="735.43"/>
    <n v="1279"/>
    <n v="36.770000000000003"/>
    <n v="63.95"/>
    <s v="Z-US$"/>
    <x v="7"/>
    <x v="37"/>
    <n v="1"/>
    <x v="61"/>
  </r>
  <r>
    <x v="16"/>
    <d v="2020-09-15T00:00:00"/>
    <d v="2020-09-18T00:00:00"/>
    <n v="2298"/>
    <n v="1"/>
    <n v="1285.4000000000001"/>
    <n v="2877.75"/>
    <n v="0.86"/>
    <n v="1.92"/>
    <s v="Z-US$"/>
    <x v="1"/>
    <x v="37"/>
    <n v="1"/>
    <x v="159"/>
  </r>
  <r>
    <x v="36"/>
    <d v="2020-09-15T00:00:00"/>
    <d v="2020-09-18T00:00:00"/>
    <n v="766"/>
    <n v="1"/>
    <n v="492.42"/>
    <n v="831.35"/>
    <n v="0.99"/>
    <n v="1.66"/>
    <s v="Z-US$"/>
    <x v="3"/>
    <x v="37"/>
    <n v="1"/>
    <x v="542"/>
  </r>
  <r>
    <x v="46"/>
    <d v="2020-09-15T00:00:00"/>
    <d v="2020-09-18T00:00:00"/>
    <n v="39"/>
    <n v="1"/>
    <n v="399.69"/>
    <n v="703.45"/>
    <n v="15.99"/>
    <n v="28.14"/>
    <s v="Z-US$"/>
    <x v="154"/>
    <x v="37"/>
    <n v="1"/>
    <x v="805"/>
  </r>
  <r>
    <x v="38"/>
    <d v="2020-09-15T00:00:00"/>
    <d v="2020-09-16T00:00:00"/>
    <n v="2"/>
    <n v="1"/>
    <n v="42.3"/>
    <n v="76.739999999999995"/>
    <n v="42.3"/>
    <n v="76.739999999999995"/>
    <s v="Z-US$"/>
    <x v="10"/>
    <x v="37"/>
    <n v="1"/>
    <x v="255"/>
  </r>
  <r>
    <x v="221"/>
    <d v="2020-09-15T00:00:00"/>
    <d v="2020-09-17T00:00:00"/>
    <n v="154"/>
    <n v="1"/>
    <n v="40.67"/>
    <n v="209.76"/>
    <n v="0.4"/>
    <n v="2.1"/>
    <s v="Z-US$"/>
    <x v="17"/>
    <x v="37"/>
    <n v="1"/>
    <x v="75"/>
  </r>
  <r>
    <x v="23"/>
    <d v="2020-09-16T00:00:00"/>
    <d v="2020-09-16T00:00:00"/>
    <n v="19"/>
    <n v="1"/>
    <n v="10.28"/>
    <n v="36.840000000000003"/>
    <n v="0.86"/>
    <n v="3.07"/>
    <s v="Z-US$"/>
    <x v="56"/>
    <x v="37"/>
    <n v="1"/>
    <x v="995"/>
  </r>
  <r>
    <x v="26"/>
    <d v="2020-09-16T00:00:00"/>
    <d v="2020-09-16T00:00:00"/>
    <n v="2"/>
    <n v="1"/>
    <n v="0"/>
    <n v="0"/>
    <n v="0"/>
    <n v="0"/>
    <s v="Z-US$"/>
    <x v="10"/>
    <x v="37"/>
    <n v="1"/>
    <x v="86"/>
  </r>
  <r>
    <x v="48"/>
    <d v="2020-09-16T00:00:00"/>
    <d v="2020-09-18T00:00:00"/>
    <n v="111"/>
    <n v="1"/>
    <n v="96.22"/>
    <n v="230.22"/>
    <n v="1.33"/>
    <n v="3.2"/>
    <s v="Z-US$"/>
    <x v="92"/>
    <x v="37"/>
    <n v="1"/>
    <x v="78"/>
  </r>
  <r>
    <x v="26"/>
    <d v="2020-09-16T00:00:00"/>
    <d v="2020-09-18T00:00:00"/>
    <n v="5"/>
    <n v="1"/>
    <n v="0"/>
    <n v="0"/>
    <n v="0"/>
    <n v="0"/>
    <s v="Z-US$"/>
    <x v="30"/>
    <x v="37"/>
    <n v="1"/>
    <x v="86"/>
  </r>
  <r>
    <x v="2"/>
    <d v="2020-09-16T00:00:00"/>
    <d v="2020-09-17T00:00:00"/>
    <n v="206"/>
    <n v="1"/>
    <n v="172.61"/>
    <n v="359.91"/>
    <n v="1.28"/>
    <n v="2.69"/>
    <s v="Z-US$"/>
    <x v="67"/>
    <x v="37"/>
    <n v="1"/>
    <x v="109"/>
  </r>
  <r>
    <x v="26"/>
    <d v="2020-09-16T00:00:00"/>
    <d v="2020-09-17T00:00:00"/>
    <n v="4"/>
    <n v="1"/>
    <n v="0"/>
    <n v="0"/>
    <n v="0"/>
    <n v="0"/>
    <s v="Z-US$"/>
    <x v="16"/>
    <x v="37"/>
    <n v="1"/>
    <x v="86"/>
  </r>
  <r>
    <x v="2"/>
    <d v="2020-09-16T00:00:00"/>
    <d v="2020-09-17T00:00:00"/>
    <n v="429"/>
    <n v="1"/>
    <n v="360.7"/>
    <n v="752.05"/>
    <n v="1.28"/>
    <n v="2.69"/>
    <s v="Z-US$"/>
    <x v="99"/>
    <x v="37"/>
    <n v="1"/>
    <x v="933"/>
  </r>
  <r>
    <x v="47"/>
    <d v="2020-09-16T00:00:00"/>
    <d v="2020-09-17T00:00:00"/>
    <n v="221"/>
    <n v="1"/>
    <n v="153.11000000000001"/>
    <n v="248.64"/>
    <n v="1.06"/>
    <n v="1.73"/>
    <s v="Z-US$"/>
    <x v="37"/>
    <x v="37"/>
    <n v="1"/>
    <x v="441"/>
  </r>
  <r>
    <x v="26"/>
    <d v="2020-09-16T00:00:00"/>
    <d v="2020-09-17T00:00:00"/>
    <n v="13"/>
    <n v="1"/>
    <n v="0"/>
    <n v="0"/>
    <n v="0"/>
    <n v="0"/>
    <s v="Z-US$"/>
    <x v="76"/>
    <x v="37"/>
    <n v="1"/>
    <x v="86"/>
  </r>
  <r>
    <x v="8"/>
    <d v="2020-09-16T00:00:00"/>
    <d v="2020-09-16T00:00:00"/>
    <n v="613"/>
    <n v="1"/>
    <n v="342.77"/>
    <n v="767.4"/>
    <n v="0.86"/>
    <n v="1.92"/>
    <s v="Z-US$"/>
    <x v="98"/>
    <x v="37"/>
    <n v="1"/>
    <x v="177"/>
  </r>
  <r>
    <x v="1"/>
    <d v="2020-09-16T00:00:00"/>
    <d v="2020-09-16T00:00:00"/>
    <n v="92"/>
    <n v="1"/>
    <n v="63.76"/>
    <n v="95.93"/>
    <n v="1.06"/>
    <n v="1.6"/>
    <s v="Z-US$"/>
    <x v="34"/>
    <x v="37"/>
    <n v="1"/>
    <x v="42"/>
  </r>
  <r>
    <x v="8"/>
    <d v="2020-09-16T00:00:00"/>
    <d v="2020-09-16T00:00:00"/>
    <n v="766"/>
    <n v="1"/>
    <n v="428.47"/>
    <n v="959.25"/>
    <n v="0.86"/>
    <n v="1.92"/>
    <s v="Z-US$"/>
    <x v="3"/>
    <x v="37"/>
    <n v="1"/>
    <x v="12"/>
  </r>
  <r>
    <x v="46"/>
    <d v="2020-09-16T00:00:00"/>
    <d v="2020-09-18T00:00:00"/>
    <n v="31"/>
    <n v="1"/>
    <n v="319.75"/>
    <n v="562.76"/>
    <n v="15.99"/>
    <n v="28.14"/>
    <s v="Z-US$"/>
    <x v="7"/>
    <x v="37"/>
    <n v="1"/>
    <x v="141"/>
  </r>
  <r>
    <x v="10"/>
    <d v="2020-09-16T00:00:00"/>
    <d v="2020-09-18T00:00:00"/>
    <n v="77"/>
    <n v="1"/>
    <n v="959.25"/>
    <n v="1534.8"/>
    <n v="19.190000000000001"/>
    <n v="30.7"/>
    <s v="Z-US$"/>
    <x v="81"/>
    <x v="37"/>
    <n v="1"/>
    <x v="162"/>
  </r>
  <r>
    <x v="55"/>
    <d v="2020-09-16T00:00:00"/>
    <d v="2020-09-18T00:00:00"/>
    <n v="31"/>
    <n v="1"/>
    <n v="477.32"/>
    <n v="1074.3599999999999"/>
    <n v="23.87"/>
    <n v="53.72"/>
    <s v="Z-US$"/>
    <x v="7"/>
    <x v="37"/>
    <n v="1"/>
    <x v="252"/>
  </r>
  <r>
    <x v="8"/>
    <d v="2020-09-16T00:00:00"/>
    <d v="2020-09-18T00:00:00"/>
    <n v="6128"/>
    <n v="1"/>
    <n v="3427.72"/>
    <n v="7162.4"/>
    <n v="0.86"/>
    <n v="1.79"/>
    <s v="Z-US$"/>
    <x v="27"/>
    <x v="37"/>
    <n v="1"/>
    <x v="87"/>
  </r>
  <r>
    <x v="236"/>
    <d v="2020-09-16T00:00:00"/>
    <d v="2020-09-17T00:00:00"/>
    <n v="46"/>
    <n v="1"/>
    <n v="29.55"/>
    <n v="69.069999999999993"/>
    <n v="0.99"/>
    <n v="2.2999999999999998"/>
    <s v="Z-US$"/>
    <x v="74"/>
    <x v="37"/>
    <n v="1"/>
    <x v="24"/>
  </r>
  <r>
    <x v="26"/>
    <d v="2020-09-16T00:00:00"/>
    <d v="2020-09-17T00:00:00"/>
    <n v="2"/>
    <n v="1"/>
    <n v="0"/>
    <n v="0"/>
    <n v="0"/>
    <n v="0"/>
    <s v="Z-US$"/>
    <x v="10"/>
    <x v="37"/>
    <n v="1"/>
    <x v="86"/>
  </r>
  <r>
    <x v="16"/>
    <d v="2020-09-16T00:00:00"/>
    <d v="2020-09-17T00:00:00"/>
    <n v="4596"/>
    <n v="1"/>
    <n v="2570.79"/>
    <n v="5755.5"/>
    <n v="0.86"/>
    <n v="1.92"/>
    <s v="Z-US$"/>
    <x v="57"/>
    <x v="37"/>
    <n v="1"/>
    <x v="797"/>
  </r>
  <r>
    <x v="184"/>
    <d v="2020-09-16T00:00:00"/>
    <d v="2020-09-17T00:00:00"/>
    <n v="46"/>
    <n v="1"/>
    <n v="26.48"/>
    <n v="84.41"/>
    <n v="0.88"/>
    <n v="2.81"/>
    <s v="Z-US$"/>
    <x v="74"/>
    <x v="37"/>
    <n v="1"/>
    <x v="292"/>
  </r>
  <r>
    <x v="237"/>
    <d v="2020-09-17T00:00:00"/>
    <d v="2020-09-25T00:00:00"/>
    <n v="46"/>
    <n v="1"/>
    <n v="0"/>
    <n v="1266.21"/>
    <n v="0"/>
    <n v="42.21"/>
    <s v="Z-US$"/>
    <x v="74"/>
    <x v="37"/>
    <n v="1"/>
    <x v="996"/>
  </r>
  <r>
    <x v="12"/>
    <d v="2020-09-17T00:00:00"/>
    <d v="2020-10-01T00:00:00"/>
    <n v="13"/>
    <n v="1"/>
    <n v="178.86"/>
    <n v="328.45"/>
    <n v="22.36"/>
    <n v="41.06"/>
    <s v="Z-US$"/>
    <x v="76"/>
    <x v="37"/>
    <n v="1"/>
    <x v="997"/>
  </r>
  <r>
    <x v="154"/>
    <d v="2020-09-17T00:00:00"/>
    <d v="2020-09-17T00:00:00"/>
    <n v="6128"/>
    <n v="1"/>
    <n v="3427.72"/>
    <n v="8185.6"/>
    <n v="0.86"/>
    <n v="2.0499999999999998"/>
    <s v="Z-US$"/>
    <x v="27"/>
    <x v="37"/>
    <n v="1"/>
    <x v="39"/>
  </r>
  <r>
    <x v="45"/>
    <d v="2020-09-17T00:00:00"/>
    <d v="2020-09-17T00:00:00"/>
    <n v="307"/>
    <n v="1"/>
    <n v="173.94"/>
    <n v="409.28"/>
    <n v="0.87"/>
    <n v="2.0499999999999998"/>
    <s v="Z-US$"/>
    <x v="11"/>
    <x v="37"/>
    <n v="1"/>
    <x v="188"/>
  </r>
  <r>
    <x v="232"/>
    <d v="2020-09-17T00:00:00"/>
    <d v="2020-09-17T00:00:00"/>
    <n v="7660"/>
    <n v="1"/>
    <n v="4732.3"/>
    <n v="7546.1"/>
    <n v="0.95"/>
    <n v="1.51"/>
    <s v="Z-US$"/>
    <x v="130"/>
    <x v="37"/>
    <n v="1"/>
    <x v="998"/>
  </r>
  <r>
    <x v="65"/>
    <d v="2020-09-17T00:00:00"/>
    <d v="2020-09-21T00:00:00"/>
    <n v="613"/>
    <n v="1"/>
    <n v="256.11"/>
    <n v="1279"/>
    <n v="0.64"/>
    <n v="3.2"/>
    <s v="Z-US$"/>
    <x v="98"/>
    <x v="37"/>
    <n v="1"/>
    <x v="61"/>
  </r>
  <r>
    <x v="9"/>
    <d v="2020-09-17T00:00:00"/>
    <d v="2020-09-21T00:00:00"/>
    <n v="20"/>
    <n v="1"/>
    <n v="388.09"/>
    <n v="532.05999999999995"/>
    <n v="29.85"/>
    <n v="40.93"/>
    <s v="Z-US$"/>
    <x v="104"/>
    <x v="37"/>
    <n v="1"/>
    <x v="999"/>
  </r>
  <r>
    <x v="15"/>
    <d v="2020-09-17T00:00:00"/>
    <d v="2020-10-02T00:00:00"/>
    <n v="46"/>
    <n v="1"/>
    <n v="958.87"/>
    <n v="1692.12"/>
    <n v="31.96"/>
    <n v="56.4"/>
    <s v="Z-US$"/>
    <x v="74"/>
    <x v="37"/>
    <n v="1"/>
    <x v="714"/>
  </r>
  <r>
    <x v="7"/>
    <d v="2020-09-17T00:00:00"/>
    <d v="2020-09-21T00:00:00"/>
    <n v="1532"/>
    <n v="1"/>
    <n v="869.72"/>
    <n v="2238.25"/>
    <n v="0.87"/>
    <n v="2.2400000000000002"/>
    <s v="Z-US$"/>
    <x v="2"/>
    <x v="37"/>
    <n v="1"/>
    <x v="679"/>
  </r>
  <r>
    <x v="29"/>
    <d v="2020-09-18T00:00:00"/>
    <d v="2020-09-21T00:00:00"/>
    <n v="74"/>
    <n v="1"/>
    <n v="2880.51"/>
    <n v="4174.66"/>
    <n v="60.01"/>
    <n v="86.97"/>
    <s v="Z-US$"/>
    <x v="44"/>
    <x v="37"/>
    <n v="1"/>
    <x v="104"/>
  </r>
  <r>
    <x v="93"/>
    <d v="2020-09-18T00:00:00"/>
    <d v="2020-09-21T00:00:00"/>
    <n v="3064"/>
    <n v="1"/>
    <n v="1406.9"/>
    <n v="2046.4"/>
    <n v="0.7"/>
    <n v="1.02"/>
    <s v="Z-US$"/>
    <x v="0"/>
    <x v="37"/>
    <n v="1"/>
    <x v="224"/>
  </r>
  <r>
    <x v="62"/>
    <d v="2020-09-18T00:00:00"/>
    <d v="2020-10-05T00:00:00"/>
    <n v="31"/>
    <n v="1"/>
    <n v="255.29"/>
    <n v="470.67"/>
    <n v="12.76"/>
    <n v="23.53"/>
    <s v="Z-US$"/>
    <x v="7"/>
    <x v="37"/>
    <n v="1"/>
    <x v="428"/>
  </r>
  <r>
    <x v="52"/>
    <d v="2020-09-18T00:00:00"/>
    <d v="2020-10-05T00:00:00"/>
    <n v="31"/>
    <n v="1"/>
    <n v="303.12"/>
    <n v="549.97"/>
    <n v="15.16"/>
    <n v="27.5"/>
    <s v="Z-US$"/>
    <x v="7"/>
    <x v="37"/>
    <n v="1"/>
    <x v="383"/>
  </r>
  <r>
    <x v="64"/>
    <d v="2020-09-18T00:00:00"/>
    <d v="2020-10-05T00:00:00"/>
    <n v="16"/>
    <n v="1"/>
    <n v="246.08"/>
    <n v="416.95"/>
    <n v="24.61"/>
    <n v="41.7"/>
    <s v="Z-US$"/>
    <x v="32"/>
    <x v="37"/>
    <n v="1"/>
    <x v="169"/>
  </r>
  <r>
    <x v="34"/>
    <d v="2020-09-18T00:00:00"/>
    <d v="2020-10-05T00:00:00"/>
    <n v="16"/>
    <n v="1"/>
    <n v="415.68"/>
    <n v="694.5"/>
    <n v="41.57"/>
    <n v="69.45"/>
    <s v="Z-US$"/>
    <x v="32"/>
    <x v="37"/>
    <n v="1"/>
    <x v="598"/>
  </r>
  <r>
    <x v="58"/>
    <d v="2020-09-18T00:00:00"/>
    <d v="2020-10-05T00:00:00"/>
    <n v="16"/>
    <n v="1"/>
    <n v="463.64"/>
    <n v="773.8"/>
    <n v="46.36"/>
    <n v="77.38"/>
    <s v="Z-US$"/>
    <x v="32"/>
    <x v="37"/>
    <n v="1"/>
    <x v="559"/>
  </r>
  <r>
    <x v="98"/>
    <d v="2020-09-18T00:00:00"/>
    <d v="2020-09-21T00:00:00"/>
    <n v="1532"/>
    <n v="1"/>
    <n v="1254.83"/>
    <n v="2110.35"/>
    <n v="1.25"/>
    <n v="2.11"/>
    <s v="Z-US$"/>
    <x v="2"/>
    <x v="37"/>
    <n v="1"/>
    <x v="241"/>
  </r>
  <r>
    <x v="45"/>
    <d v="2020-09-18T00:00:00"/>
    <d v="2020-09-21T00:00:00"/>
    <n v="766"/>
    <n v="1"/>
    <n v="434.86"/>
    <n v="1055.18"/>
    <n v="0.87"/>
    <n v="2.11"/>
    <s v="Z-US$"/>
    <x v="3"/>
    <x v="37"/>
    <n v="1"/>
    <x v="5"/>
  </r>
  <r>
    <x v="16"/>
    <d v="2020-09-18T00:00:00"/>
    <d v="2020-09-21T00:00:00"/>
    <n v="766"/>
    <n v="1"/>
    <n v="428.47"/>
    <n v="895.3"/>
    <n v="0.86"/>
    <n v="1.79"/>
    <s v="Z-US$"/>
    <x v="3"/>
    <x v="37"/>
    <n v="1"/>
    <x v="6"/>
  </r>
  <r>
    <x v="168"/>
    <d v="2020-09-18T00:00:00"/>
    <d v="2020-09-21T00:00:00"/>
    <n v="766"/>
    <n v="1"/>
    <n v="351.73"/>
    <n v="639.5"/>
    <n v="0.7"/>
    <n v="1.28"/>
    <s v="Z-US$"/>
    <x v="3"/>
    <x v="37"/>
    <n v="1"/>
    <x v="47"/>
  </r>
  <r>
    <x v="36"/>
    <d v="2020-09-18T00:00:00"/>
    <d v="2020-09-21T00:00:00"/>
    <n v="1532"/>
    <n v="1"/>
    <n v="984.83"/>
    <n v="1726.65"/>
    <n v="0.99"/>
    <n v="1.73"/>
    <s v="Z-US$"/>
    <x v="2"/>
    <x v="37"/>
    <n v="1"/>
    <x v="261"/>
  </r>
  <r>
    <x v="10"/>
    <d v="2020-09-18T00:00:00"/>
    <d v="2020-09-21T00:00:00"/>
    <n v="221"/>
    <n v="1"/>
    <n v="2762.64"/>
    <n v="4420.22"/>
    <n v="19.190000000000001"/>
    <n v="30.7"/>
    <s v="Z-US$"/>
    <x v="37"/>
    <x v="37"/>
    <n v="1"/>
    <x v="239"/>
  </r>
  <r>
    <x v="11"/>
    <d v="2020-09-18T00:00:00"/>
    <d v="2020-09-21T00:00:00"/>
    <n v="62"/>
    <n v="1"/>
    <n v="583.22"/>
    <n v="972.04"/>
    <n v="14.58"/>
    <n v="24.3"/>
    <s v="Z-US$"/>
    <x v="6"/>
    <x v="37"/>
    <n v="1"/>
    <x v="9"/>
  </r>
  <r>
    <x v="23"/>
    <d v="2020-09-18T00:00:00"/>
    <d v="2020-09-21T00:00:00"/>
    <n v="56"/>
    <n v="1"/>
    <n v="30.85"/>
    <n v="110.51"/>
    <n v="0.86"/>
    <n v="3.07"/>
    <s v="Z-US$"/>
    <x v="90"/>
    <x v="37"/>
    <n v="1"/>
    <x v="68"/>
  </r>
  <r>
    <x v="26"/>
    <d v="2020-09-18T00:00:00"/>
    <d v="2020-09-21T00:00:00"/>
    <n v="4"/>
    <n v="1"/>
    <n v="0"/>
    <n v="0"/>
    <n v="0"/>
    <n v="0"/>
    <s v="Z-US$"/>
    <x v="16"/>
    <x v="37"/>
    <n v="1"/>
    <x v="86"/>
  </r>
  <r>
    <x v="168"/>
    <d v="2020-09-18T00:00:00"/>
    <d v="2020-09-25T00:00:00"/>
    <n v="1532"/>
    <n v="1"/>
    <n v="703.45"/>
    <n v="1023.2"/>
    <n v="0.7"/>
    <n v="1.02"/>
    <s v="Z-US$"/>
    <x v="2"/>
    <x v="37"/>
    <n v="1"/>
    <x v="201"/>
  </r>
  <r>
    <x v="90"/>
    <d v="2020-09-18T00:00:00"/>
    <d v="2020-09-25T00:00:00"/>
    <n v="1532"/>
    <n v="1"/>
    <n v="703.45"/>
    <n v="1023.2"/>
    <n v="0.7"/>
    <n v="1.02"/>
    <s v="Z-US$"/>
    <x v="2"/>
    <x v="37"/>
    <n v="1"/>
    <x v="201"/>
  </r>
  <r>
    <x v="7"/>
    <d v="2020-09-18T00:00:00"/>
    <d v="2020-09-21T00:00:00"/>
    <n v="766"/>
    <n v="1"/>
    <n v="434.86"/>
    <n v="1119.1300000000001"/>
    <n v="0.87"/>
    <n v="2.2400000000000002"/>
    <s v="Z-US$"/>
    <x v="3"/>
    <x v="37"/>
    <n v="1"/>
    <x v="582"/>
  </r>
  <r>
    <x v="90"/>
    <d v="2020-09-18T00:00:00"/>
    <d v="2020-09-22T00:00:00"/>
    <n v="9958"/>
    <n v="1"/>
    <n v="4572.43"/>
    <n v="6650.8"/>
    <n v="0.7"/>
    <n v="1.02"/>
    <s v="Z-US$"/>
    <x v="379"/>
    <x v="37"/>
    <n v="1"/>
    <x v="989"/>
  </r>
  <r>
    <x v="235"/>
    <d v="2020-09-18T00:00:00"/>
    <d v="2020-09-22T00:00:00"/>
    <n v="2158"/>
    <n v="1"/>
    <n v="6504.61"/>
    <n v="10804.99"/>
    <n v="4.62"/>
    <n v="7.67"/>
    <s v="Z-US$"/>
    <x v="369"/>
    <x v="37"/>
    <n v="1"/>
    <x v="945"/>
  </r>
  <r>
    <x v="7"/>
    <d v="2020-09-18T00:00:00"/>
    <d v="2020-09-22T00:00:00"/>
    <n v="154"/>
    <n v="1"/>
    <n v="86.97"/>
    <n v="223.83"/>
    <n v="0.87"/>
    <n v="2.2400000000000002"/>
    <s v="Z-US$"/>
    <x v="17"/>
    <x v="37"/>
    <n v="1"/>
    <x v="182"/>
  </r>
  <r>
    <x v="10"/>
    <d v="2020-09-18T00:00:00"/>
    <d v="2020-09-22T00:00:00"/>
    <n v="37"/>
    <n v="1"/>
    <n v="460.44"/>
    <n v="736.7"/>
    <n v="19.190000000000001"/>
    <n v="30.7"/>
    <s v="Z-US$"/>
    <x v="54"/>
    <x v="37"/>
    <n v="1"/>
    <x v="143"/>
  </r>
  <r>
    <x v="16"/>
    <d v="2020-09-18T00:00:00"/>
    <d v="2020-09-22T00:00:00"/>
    <n v="766"/>
    <n v="1"/>
    <n v="428.47"/>
    <n v="959.25"/>
    <n v="0.86"/>
    <n v="1.92"/>
    <s v="Z-US$"/>
    <x v="3"/>
    <x v="37"/>
    <n v="1"/>
    <x v="12"/>
  </r>
  <r>
    <x v="67"/>
    <d v="2020-09-18T00:00:00"/>
    <d v="2020-09-22T00:00:00"/>
    <n v="197"/>
    <n v="1"/>
    <n v="466.5"/>
    <n v="900.42"/>
    <n v="3.63"/>
    <n v="7.04"/>
    <s v="Z-US$"/>
    <x v="94"/>
    <x v="37"/>
    <n v="1"/>
    <x v="179"/>
  </r>
  <r>
    <x v="40"/>
    <d v="2020-09-18T00:00:00"/>
    <d v="2020-09-22T00:00:00"/>
    <n v="589"/>
    <n v="1"/>
    <n v="1320.12"/>
    <n v="2701.25"/>
    <n v="3.43"/>
    <n v="7.04"/>
    <s v="Z-US$"/>
    <x v="229"/>
    <x v="37"/>
    <n v="1"/>
    <x v="225"/>
  </r>
  <r>
    <x v="79"/>
    <d v="2020-09-18T00:00:00"/>
    <d v="2020-09-22T00:00:00"/>
    <n v="295"/>
    <n v="1"/>
    <n v="603.36"/>
    <n v="1718.98"/>
    <n v="3.13"/>
    <n v="8.9499999999999993"/>
    <s v="Z-US$"/>
    <x v="70"/>
    <x v="37"/>
    <n v="1"/>
    <x v="879"/>
  </r>
  <r>
    <x v="44"/>
    <d v="2020-09-18T00:00:00"/>
    <d v="2020-09-22T00:00:00"/>
    <n v="68"/>
    <n v="1"/>
    <n v="97.92"/>
    <n v="0"/>
    <n v="2.23"/>
    <n v="0"/>
    <s v="Z-US$"/>
    <x v="161"/>
    <x v="37"/>
    <n v="1"/>
    <x v="86"/>
  </r>
  <r>
    <x v="16"/>
    <d v="2020-09-20T00:00:00"/>
    <d v="2020-09-22T00:00:00"/>
    <n v="247"/>
    <n v="1"/>
    <n v="137.97"/>
    <n v="370.65"/>
    <n v="0.86"/>
    <n v="2.2999999999999998"/>
    <s v="Z-US$"/>
    <x v="382"/>
    <x v="37"/>
    <n v="1"/>
    <x v="1000"/>
  </r>
  <r>
    <x v="26"/>
    <d v="2020-09-20T00:00:00"/>
    <d v="2020-09-22T00:00:00"/>
    <n v="5"/>
    <n v="1"/>
    <n v="0"/>
    <n v="0"/>
    <n v="0"/>
    <n v="0"/>
    <s v="Z-US$"/>
    <x v="30"/>
    <x v="37"/>
    <n v="1"/>
    <x v="86"/>
  </r>
  <r>
    <x v="16"/>
    <d v="2020-09-20T00:00:00"/>
    <d v="2020-09-22T00:00:00"/>
    <n v="51"/>
    <n v="1"/>
    <n v="28.28"/>
    <n v="75.97"/>
    <n v="0.86"/>
    <n v="2.2999999999999998"/>
    <s v="Z-US$"/>
    <x v="352"/>
    <x v="37"/>
    <n v="1"/>
    <x v="1001"/>
  </r>
  <r>
    <x v="26"/>
    <d v="2020-09-20T00:00:00"/>
    <d v="2020-09-22T00:00:00"/>
    <n v="2"/>
    <n v="1"/>
    <n v="0"/>
    <n v="0"/>
    <n v="0"/>
    <n v="0"/>
    <s v="Z-US$"/>
    <x v="10"/>
    <x v="37"/>
    <n v="1"/>
    <x v="86"/>
  </r>
  <r>
    <x v="2"/>
    <d v="2020-09-20T00:00:00"/>
    <d v="2020-09-22T00:00:00"/>
    <n v="123"/>
    <n v="1"/>
    <n v="103.06"/>
    <n v="168.83"/>
    <n v="1.28"/>
    <n v="2.11"/>
    <s v="Z-US$"/>
    <x v="60"/>
    <x v="37"/>
    <n v="1"/>
    <x v="92"/>
  </r>
  <r>
    <x v="2"/>
    <d v="2020-09-20T00:00:00"/>
    <d v="2020-09-22T00:00:00"/>
    <n v="40"/>
    <n v="1"/>
    <n v="33.5"/>
    <n v="69.83"/>
    <n v="1.28"/>
    <n v="2.69"/>
    <s v="Z-US$"/>
    <x v="182"/>
    <x v="37"/>
    <n v="1"/>
    <x v="432"/>
  </r>
  <r>
    <x v="26"/>
    <d v="2020-09-20T00:00:00"/>
    <d v="2020-09-22T00:00:00"/>
    <n v="4"/>
    <n v="1"/>
    <n v="0"/>
    <n v="0"/>
    <n v="0"/>
    <n v="0"/>
    <s v="Z-US$"/>
    <x v="16"/>
    <x v="37"/>
    <n v="1"/>
    <x v="86"/>
  </r>
  <r>
    <x v="235"/>
    <d v="2020-09-21T00:00:00"/>
    <d v="2020-09-23T00:00:00"/>
    <n v="148"/>
    <n v="1"/>
    <n v="443.49"/>
    <n v="767.4"/>
    <n v="4.62"/>
    <n v="7.99"/>
    <s v="Z-US$"/>
    <x v="5"/>
    <x v="38"/>
    <n v="1"/>
    <x v="177"/>
  </r>
  <r>
    <x v="55"/>
    <d v="2020-09-21T00:00:00"/>
    <d v="2020-09-23T00:00:00"/>
    <n v="8"/>
    <n v="1"/>
    <n v="119.33"/>
    <n v="249.41"/>
    <n v="23.87"/>
    <n v="49.88"/>
    <s v="Z-US$"/>
    <x v="100"/>
    <x v="38"/>
    <n v="1"/>
    <x v="576"/>
  </r>
  <r>
    <x v="0"/>
    <d v="2020-09-21T00:00:00"/>
    <d v="2020-10-12T00:00:00"/>
    <n v="920"/>
    <n v="1"/>
    <n v="842.38"/>
    <n v="1227.8399999999999"/>
    <n v="1.39"/>
    <n v="2.0499999999999998"/>
    <s v="Z-US$"/>
    <x v="88"/>
    <x v="38"/>
    <n v="1"/>
    <x v="116"/>
  </r>
  <r>
    <x v="29"/>
    <d v="2020-09-21T00:00:00"/>
    <d v="2020-09-22T00:00:00"/>
    <n v="92"/>
    <n v="1"/>
    <n v="3600.64"/>
    <n v="5371.8"/>
    <n v="60.01"/>
    <n v="89.53"/>
    <s v="Z-US$"/>
    <x v="34"/>
    <x v="38"/>
    <n v="1"/>
    <x v="218"/>
  </r>
  <r>
    <x v="65"/>
    <d v="2020-09-21T00:00:00"/>
    <d v="2020-09-22T00:00:00"/>
    <n v="21448"/>
    <n v="1"/>
    <n v="14912.12"/>
    <n v="44765"/>
    <n v="1.06"/>
    <n v="3.2"/>
    <s v="Z-US$"/>
    <x v="144"/>
    <x v="38"/>
    <n v="1"/>
    <x v="1002"/>
  </r>
  <r>
    <x v="238"/>
    <d v="2020-09-21T00:00:00"/>
    <d v="2020-09-25T00:00:00"/>
    <n v="154"/>
    <n v="1"/>
    <n v="86.97"/>
    <n v="255.8"/>
    <n v="0.87"/>
    <n v="2.56"/>
    <s v="Z-US$"/>
    <x v="17"/>
    <x v="38"/>
    <n v="1"/>
    <x v="461"/>
  </r>
  <r>
    <x v="84"/>
    <d v="2020-09-21T00:00:00"/>
    <d v="2020-09-23T00:00:00"/>
    <n v="4596"/>
    <n v="1"/>
    <n v="2570.79"/>
    <n v="6331.05"/>
    <n v="0.86"/>
    <n v="2.11"/>
    <s v="Z-US$"/>
    <x v="57"/>
    <x v="38"/>
    <n v="1"/>
    <x v="586"/>
  </r>
  <r>
    <x v="36"/>
    <d v="2020-09-21T00:00:00"/>
    <d v="2020-09-23T00:00:00"/>
    <n v="3064"/>
    <n v="1"/>
    <n v="1969.66"/>
    <n v="4067.22"/>
    <n v="0.99"/>
    <n v="2.0299999999999998"/>
    <s v="Z-US$"/>
    <x v="0"/>
    <x v="38"/>
    <n v="1"/>
    <x v="1003"/>
  </r>
  <r>
    <x v="85"/>
    <d v="2020-09-21T00:00:00"/>
    <d v="2020-10-02T00:00:00"/>
    <n v="230"/>
    <n v="1"/>
    <n v="126.62"/>
    <n v="211.04"/>
    <n v="0.84"/>
    <n v="1.41"/>
    <s v="Z-US$"/>
    <x v="93"/>
    <x v="38"/>
    <n v="1"/>
    <x v="34"/>
  </r>
  <r>
    <x v="7"/>
    <d v="2020-09-21T00:00:00"/>
    <d v="2020-10-02T00:00:00"/>
    <n v="766"/>
    <n v="1"/>
    <n v="434.86"/>
    <n v="1055.18"/>
    <n v="0.87"/>
    <n v="2.11"/>
    <s v="Z-US$"/>
    <x v="3"/>
    <x v="38"/>
    <n v="1"/>
    <x v="5"/>
  </r>
  <r>
    <x v="10"/>
    <d v="2020-09-21T00:00:00"/>
    <d v="2020-10-02T00:00:00"/>
    <n v="13"/>
    <n v="1"/>
    <n v="153.47999999999999"/>
    <n v="266.02999999999997"/>
    <n v="19.190000000000001"/>
    <n v="33.25"/>
    <s v="Z-US$"/>
    <x v="76"/>
    <x v="38"/>
    <n v="1"/>
    <x v="232"/>
  </r>
  <r>
    <x v="124"/>
    <d v="2020-09-21T00:00:00"/>
    <d v="2020-10-02T00:00:00"/>
    <n v="2"/>
    <n v="1"/>
    <n v="16.46"/>
    <n v="33.380000000000003"/>
    <n v="16.46"/>
    <n v="33.380000000000003"/>
    <s v="Z-US$"/>
    <x v="10"/>
    <x v="38"/>
    <n v="1"/>
    <x v="1004"/>
  </r>
  <r>
    <x v="214"/>
    <d v="2020-09-21T00:00:00"/>
    <d v="2020-09-22T00:00:00"/>
    <n v="62"/>
    <n v="1"/>
    <n v="55.25"/>
    <n v="86.97"/>
    <n v="1.38"/>
    <n v="2.17"/>
    <s v="Z-US$"/>
    <x v="6"/>
    <x v="38"/>
    <n v="1"/>
    <x v="470"/>
  </r>
  <r>
    <x v="214"/>
    <d v="2020-09-21T00:00:00"/>
    <d v="2020-09-22T00:00:00"/>
    <n v="552"/>
    <n v="1"/>
    <n v="497.28"/>
    <n v="782.75"/>
    <n v="1.38"/>
    <n v="2.17"/>
    <s v="Z-US$"/>
    <x v="72"/>
    <x v="38"/>
    <n v="1"/>
    <x v="1005"/>
  </r>
  <r>
    <x v="184"/>
    <d v="2020-09-21T00:00:00"/>
    <d v="2020-09-22T00:00:00"/>
    <n v="8"/>
    <n v="1"/>
    <n v="4.41"/>
    <n v="16.239999999999998"/>
    <n v="0.88"/>
    <n v="3.25"/>
    <s v="Z-US$"/>
    <x v="100"/>
    <x v="38"/>
    <n v="1"/>
    <x v="1006"/>
  </r>
  <r>
    <x v="23"/>
    <d v="2020-09-21T00:00:00"/>
    <d v="2020-09-22T00:00:00"/>
    <n v="62"/>
    <n v="1"/>
    <n v="34.28"/>
    <n v="122.78"/>
    <n v="0.86"/>
    <n v="3.07"/>
    <s v="Z-US$"/>
    <x v="6"/>
    <x v="38"/>
    <n v="1"/>
    <x v="36"/>
  </r>
  <r>
    <x v="26"/>
    <d v="2020-09-21T00:00:00"/>
    <d v="2020-09-22T00:00:00"/>
    <n v="5"/>
    <n v="1"/>
    <n v="0"/>
    <n v="0"/>
    <n v="0"/>
    <n v="0"/>
    <s v="Z-US$"/>
    <x v="30"/>
    <x v="38"/>
    <n v="1"/>
    <x v="86"/>
  </r>
  <r>
    <x v="190"/>
    <d v="2020-09-22T00:00:00"/>
    <d v="2020-09-24T00:00:00"/>
    <n v="154"/>
    <n v="1"/>
    <n v="1816.18"/>
    <n v="3197.5"/>
    <n v="18.16"/>
    <n v="31.98"/>
    <s v="Z-US$"/>
    <x v="17"/>
    <x v="38"/>
    <n v="1"/>
    <x v="571"/>
  </r>
  <r>
    <x v="11"/>
    <d v="2020-09-22T00:00:00"/>
    <d v="2020-09-24T00:00:00"/>
    <n v="154"/>
    <n v="1"/>
    <n v="1458.06"/>
    <n v="2558"/>
    <n v="14.58"/>
    <n v="25.58"/>
    <s v="Z-US$"/>
    <x v="17"/>
    <x v="38"/>
    <n v="1"/>
    <x v="3"/>
  </r>
  <r>
    <x v="154"/>
    <d v="2020-09-22T00:00:00"/>
    <d v="2020-09-23T00:00:00"/>
    <n v="307"/>
    <n v="1"/>
    <n v="171.39"/>
    <n v="447.65"/>
    <n v="0.86"/>
    <n v="2.2400000000000002"/>
    <s v="Z-US$"/>
    <x v="11"/>
    <x v="38"/>
    <n v="1"/>
    <x v="569"/>
  </r>
  <r>
    <x v="64"/>
    <d v="2020-09-22T00:00:00"/>
    <d v="2020-10-07T00:00:00"/>
    <n v="46"/>
    <n v="1"/>
    <n v="738.24"/>
    <n v="1335.28"/>
    <n v="24.61"/>
    <n v="44.51"/>
    <s v="Z-US$"/>
    <x v="74"/>
    <x v="38"/>
    <n v="1"/>
    <x v="961"/>
  </r>
  <r>
    <x v="52"/>
    <d v="2020-09-22T00:00:00"/>
    <d v="2020-10-07T00:00:00"/>
    <n v="46"/>
    <n v="1"/>
    <n v="814.98"/>
    <n v="1481.08"/>
    <n v="27.17"/>
    <n v="49.37"/>
    <s v="Z-US$"/>
    <x v="74"/>
    <x v="38"/>
    <n v="1"/>
    <x v="353"/>
  </r>
  <r>
    <x v="10"/>
    <d v="2020-09-22T00:00:00"/>
    <d v="2020-10-07T00:00:00"/>
    <n v="169"/>
    <n v="1"/>
    <n v="2110.35"/>
    <n v="3376.56"/>
    <n v="19.190000000000001"/>
    <n v="30.7"/>
    <s v="Z-US$"/>
    <x v="303"/>
    <x v="38"/>
    <n v="1"/>
    <x v="209"/>
  </r>
  <r>
    <x v="55"/>
    <d v="2020-09-22T00:00:00"/>
    <d v="2020-10-07T00:00:00"/>
    <n v="39"/>
    <n v="1"/>
    <n v="596.65"/>
    <n v="1247.03"/>
    <n v="23.87"/>
    <n v="49.88"/>
    <s v="Z-US$"/>
    <x v="154"/>
    <x v="38"/>
    <n v="1"/>
    <x v="599"/>
  </r>
  <r>
    <x v="124"/>
    <d v="2020-09-22T00:00:00"/>
    <d v="2020-10-07T00:00:00"/>
    <n v="138"/>
    <n v="1"/>
    <n v="1481.47"/>
    <n v="3004.37"/>
    <n v="16.46"/>
    <n v="33.380000000000003"/>
    <s v="Z-US$"/>
    <x v="86"/>
    <x v="38"/>
    <n v="1"/>
    <x v="1007"/>
  </r>
  <r>
    <x v="239"/>
    <d v="2020-09-22T00:00:00"/>
    <d v="2020-10-07T00:00:00"/>
    <n v="37"/>
    <n v="1"/>
    <n v="1201.75"/>
    <n v="1163.3800000000001"/>
    <n v="50.07"/>
    <n v="48.47"/>
    <s v="Z-US$"/>
    <x v="54"/>
    <x v="38"/>
    <n v="1"/>
    <x v="1008"/>
  </r>
  <r>
    <x v="192"/>
    <d v="2020-09-22T00:00:00"/>
    <d v="2020-10-07T00:00:00"/>
    <n v="184"/>
    <n v="1"/>
    <n v="2319.08"/>
    <n v="4496.96"/>
    <n v="19.329999999999998"/>
    <n v="37.479999999999997"/>
    <s v="Z-US$"/>
    <x v="49"/>
    <x v="38"/>
    <n v="1"/>
    <x v="1009"/>
  </r>
  <r>
    <x v="125"/>
    <d v="2020-09-22T00:00:00"/>
    <d v="2020-10-07T00:00:00"/>
    <n v="123"/>
    <n v="1"/>
    <n v="1774.23"/>
    <n v="3376.56"/>
    <n v="22.18"/>
    <n v="42.21"/>
    <s v="Z-US$"/>
    <x v="60"/>
    <x v="38"/>
    <n v="1"/>
    <x v="209"/>
  </r>
  <r>
    <x v="28"/>
    <d v="2020-09-22T00:00:00"/>
    <d v="2020-10-07T00:00:00"/>
    <n v="62"/>
    <n v="1"/>
    <n v="1399.23"/>
    <n v="2558"/>
    <n v="34.979999999999997"/>
    <n v="63.95"/>
    <s v="Z-US$"/>
    <x v="6"/>
    <x v="38"/>
    <n v="1"/>
    <x v="3"/>
  </r>
  <r>
    <x v="56"/>
    <d v="2020-09-22T00:00:00"/>
    <d v="2020-10-07T00:00:00"/>
    <n v="16"/>
    <n v="1"/>
    <n v="463.64"/>
    <n v="805.77"/>
    <n v="46.36"/>
    <n v="80.58"/>
    <s v="Z-US$"/>
    <x v="32"/>
    <x v="38"/>
    <n v="1"/>
    <x v="455"/>
  </r>
  <r>
    <x v="91"/>
    <d v="2020-09-22T00:00:00"/>
    <d v="2020-10-06T00:00:00"/>
    <n v="62"/>
    <n v="1"/>
    <n v="702.43"/>
    <n v="1294.3499999999999"/>
    <n v="17.559999999999999"/>
    <n v="32.36"/>
    <s v="Z-US$"/>
    <x v="6"/>
    <x v="38"/>
    <n v="1"/>
    <x v="242"/>
  </r>
  <r>
    <x v="10"/>
    <d v="2020-09-22T00:00:00"/>
    <d v="2020-09-23T00:00:00"/>
    <n v="221"/>
    <n v="1"/>
    <n v="2762.64"/>
    <n v="4051.87"/>
    <n v="19.190000000000001"/>
    <n v="28.14"/>
    <s v="Z-US$"/>
    <x v="37"/>
    <x v="38"/>
    <n v="1"/>
    <x v="645"/>
  </r>
  <r>
    <x v="65"/>
    <d v="2020-09-22T00:00:00"/>
    <d v="2020-09-23T00:00:00"/>
    <n v="123"/>
    <n v="1"/>
    <n v="85.21"/>
    <n v="255.8"/>
    <n v="1.06"/>
    <n v="3.2"/>
    <s v="Z-US$"/>
    <x v="60"/>
    <x v="38"/>
    <n v="1"/>
    <x v="461"/>
  </r>
  <r>
    <x v="221"/>
    <d v="2020-09-22T00:00:00"/>
    <d v="2020-09-23T00:00:00"/>
    <n v="154"/>
    <n v="1"/>
    <n v="40.67"/>
    <n v="209.76"/>
    <n v="0.4"/>
    <n v="2.1"/>
    <s v="Z-US$"/>
    <x v="17"/>
    <x v="38"/>
    <n v="1"/>
    <x v="75"/>
  </r>
  <r>
    <x v="23"/>
    <d v="2020-09-22T00:00:00"/>
    <d v="2020-09-23T00:00:00"/>
    <n v="227"/>
    <n v="1"/>
    <n v="126.83"/>
    <n v="454.3"/>
    <n v="0.86"/>
    <n v="3.07"/>
    <s v="Z-US$"/>
    <x v="377"/>
    <x v="38"/>
    <n v="1"/>
    <x v="1010"/>
  </r>
  <r>
    <x v="146"/>
    <d v="2020-09-23T00:00:00"/>
    <d v="2020-09-24T00:00:00"/>
    <n v="4596"/>
    <n v="1"/>
    <n v="1039.83"/>
    <n v="2263.83"/>
    <n v="0.35"/>
    <n v="0.76"/>
    <s v="Z-US$"/>
    <x v="57"/>
    <x v="38"/>
    <n v="1"/>
    <x v="1011"/>
  </r>
  <r>
    <x v="10"/>
    <d v="2020-09-23T00:00:00"/>
    <d v="2020-09-24T00:00:00"/>
    <n v="17"/>
    <n v="1"/>
    <n v="211.04"/>
    <n v="309.52"/>
    <n v="19.190000000000001"/>
    <n v="28.14"/>
    <s v="Z-US$"/>
    <x v="120"/>
    <x v="38"/>
    <n v="1"/>
    <x v="1012"/>
  </r>
  <r>
    <x v="29"/>
    <d v="2020-09-23T00:00:00"/>
    <d v="2020-09-24T00:00:00"/>
    <n v="17"/>
    <n v="1"/>
    <n v="660.12"/>
    <n v="984.83"/>
    <n v="60.01"/>
    <n v="89.53"/>
    <s v="Z-US$"/>
    <x v="120"/>
    <x v="38"/>
    <n v="1"/>
    <x v="1013"/>
  </r>
  <r>
    <x v="227"/>
    <d v="2020-09-23T00:00:00"/>
    <d v="2020-09-25T00:00:00"/>
    <n v="307"/>
    <n v="1"/>
    <n v="140.69"/>
    <n v="204.64"/>
    <n v="0.7"/>
    <n v="1.02"/>
    <s v="Z-US$"/>
    <x v="11"/>
    <x v="38"/>
    <n v="1"/>
    <x v="236"/>
  </r>
  <r>
    <x v="75"/>
    <d v="2020-09-23T00:00:00"/>
    <d v="2020-09-24T00:00:00"/>
    <n v="123"/>
    <n v="1"/>
    <n v="330.93"/>
    <n v="1023.2"/>
    <n v="4.13"/>
    <n v="12.79"/>
    <s v="Z-US$"/>
    <x v="60"/>
    <x v="38"/>
    <n v="1"/>
    <x v="201"/>
  </r>
  <r>
    <x v="26"/>
    <d v="2020-09-23T00:00:00"/>
    <d v="2020-09-24T00:00:00"/>
    <n v="154"/>
    <n v="1"/>
    <n v="0"/>
    <n v="3837"/>
    <n v="0"/>
    <n v="38.369999999999997"/>
    <s v="Z-US$"/>
    <x v="17"/>
    <x v="38"/>
    <n v="1"/>
    <x v="99"/>
  </r>
  <r>
    <x v="199"/>
    <d v="2020-09-23T00:00:00"/>
    <d v="2020-09-24T00:00:00"/>
    <n v="307"/>
    <n v="1"/>
    <n v="291.61"/>
    <n v="486.02"/>
    <n v="1.46"/>
    <n v="2.4300000000000002"/>
    <s v="Z-US$"/>
    <x v="11"/>
    <x v="38"/>
    <n v="1"/>
    <x v="165"/>
  </r>
  <r>
    <x v="23"/>
    <d v="2020-09-23T00:00:00"/>
    <d v="2020-09-24T00:00:00"/>
    <n v="102"/>
    <n v="1"/>
    <n v="56.56"/>
    <n v="202.59"/>
    <n v="0.86"/>
    <n v="3.07"/>
    <s v="Z-US$"/>
    <x v="85"/>
    <x v="38"/>
    <n v="1"/>
    <x v="467"/>
  </r>
  <r>
    <x v="26"/>
    <d v="2020-09-23T00:00:00"/>
    <d v="2020-09-24T00:00:00"/>
    <n v="2"/>
    <n v="1"/>
    <n v="0"/>
    <n v="0"/>
    <n v="0"/>
    <n v="0"/>
    <s v="Z-US$"/>
    <x v="10"/>
    <x v="38"/>
    <n v="1"/>
    <x v="86"/>
  </r>
  <r>
    <x v="1"/>
    <d v="2020-09-24T00:00:00"/>
    <d v="2020-09-24T00:00:00"/>
    <n v="92"/>
    <n v="1"/>
    <n v="63.76"/>
    <n v="95.93"/>
    <n v="1.06"/>
    <n v="1.6"/>
    <s v="Z-US$"/>
    <x v="34"/>
    <x v="38"/>
    <n v="1"/>
    <x v="42"/>
  </r>
  <r>
    <x v="10"/>
    <d v="2020-09-24T00:00:00"/>
    <d v="2020-09-28T00:00:00"/>
    <n v="77"/>
    <n v="1"/>
    <n v="959.25"/>
    <n v="1534.8"/>
    <n v="19.190000000000001"/>
    <n v="30.7"/>
    <s v="Z-US$"/>
    <x v="81"/>
    <x v="38"/>
    <n v="1"/>
    <x v="162"/>
  </r>
  <r>
    <x v="16"/>
    <d v="2020-09-24T00:00:00"/>
    <d v="2020-09-28T00:00:00"/>
    <n v="1532"/>
    <n v="1"/>
    <n v="856.93"/>
    <n v="1918.5"/>
    <n v="0.86"/>
    <n v="1.92"/>
    <s v="Z-US$"/>
    <x v="2"/>
    <x v="38"/>
    <n v="1"/>
    <x v="63"/>
  </r>
  <r>
    <x v="170"/>
    <d v="2020-09-24T00:00:00"/>
    <d v="2020-09-28T00:00:00"/>
    <n v="766"/>
    <n v="1"/>
    <n v="428.47"/>
    <n v="831.35"/>
    <n v="0.86"/>
    <n v="1.66"/>
    <s v="Z-US$"/>
    <x v="3"/>
    <x v="38"/>
    <n v="1"/>
    <x v="542"/>
  </r>
  <r>
    <x v="36"/>
    <d v="2020-09-24T00:00:00"/>
    <d v="2020-09-28T00:00:00"/>
    <n v="766"/>
    <n v="1"/>
    <n v="492.42"/>
    <n v="831.35"/>
    <n v="0.99"/>
    <n v="1.66"/>
    <s v="Z-US$"/>
    <x v="3"/>
    <x v="38"/>
    <n v="1"/>
    <x v="542"/>
  </r>
  <r>
    <x v="131"/>
    <d v="2020-09-24T00:00:00"/>
    <d v="2020-09-25T00:00:00"/>
    <n v="736"/>
    <n v="1"/>
    <n v="496.84"/>
    <n v="767.4"/>
    <n v="1.02"/>
    <n v="1.6"/>
    <s v="Z-US$"/>
    <x v="383"/>
    <x v="38"/>
    <n v="1"/>
    <x v="177"/>
  </r>
  <r>
    <x v="16"/>
    <d v="2020-09-24T00:00:00"/>
    <d v="2020-09-25T00:00:00"/>
    <n v="1532"/>
    <n v="1"/>
    <n v="856.93"/>
    <n v="1790.6"/>
    <n v="0.86"/>
    <n v="1.79"/>
    <s v="Z-US$"/>
    <x v="2"/>
    <x v="38"/>
    <n v="1"/>
    <x v="164"/>
  </r>
  <r>
    <x v="38"/>
    <d v="2020-09-24T00:00:00"/>
    <d v="2020-09-25T00:00:00"/>
    <n v="37"/>
    <n v="1"/>
    <n v="1015.12"/>
    <n v="1841.76"/>
    <n v="42.3"/>
    <n v="76.739999999999995"/>
    <s v="Z-US$"/>
    <x v="54"/>
    <x v="38"/>
    <n v="1"/>
    <x v="457"/>
  </r>
  <r>
    <x v="37"/>
    <d v="2020-09-24T00:00:00"/>
    <d v="2020-09-25T00:00:00"/>
    <n v="4"/>
    <n v="1"/>
    <n v="45.28"/>
    <n v="88.25"/>
    <n v="22.64"/>
    <n v="44.13"/>
    <s v="Z-US$"/>
    <x v="16"/>
    <x v="38"/>
    <n v="1"/>
    <x v="664"/>
  </r>
  <r>
    <x v="90"/>
    <d v="2020-09-24T00:00:00"/>
    <d v="2020-09-25T00:00:00"/>
    <n v="307"/>
    <n v="1"/>
    <n v="140.69"/>
    <n v="217.43"/>
    <n v="0.7"/>
    <n v="1.0900000000000001"/>
    <s v="Z-US$"/>
    <x v="11"/>
    <x v="38"/>
    <n v="1"/>
    <x v="180"/>
  </r>
  <r>
    <x v="10"/>
    <d v="2020-09-24T00:00:00"/>
    <d v="2020-09-25T00:00:00"/>
    <n v="77"/>
    <n v="1"/>
    <n v="959.25"/>
    <n v="1406.9"/>
    <n v="19.190000000000001"/>
    <n v="28.14"/>
    <s v="Z-US$"/>
    <x v="81"/>
    <x v="38"/>
    <n v="1"/>
    <x v="219"/>
  </r>
  <r>
    <x v="16"/>
    <d v="2020-09-24T00:00:00"/>
    <d v="2020-09-25T00:00:00"/>
    <n v="3830"/>
    <n v="1"/>
    <n v="2142.33"/>
    <n v="4476.5"/>
    <n v="0.86"/>
    <n v="1.79"/>
    <s v="Z-US$"/>
    <x v="164"/>
    <x v="38"/>
    <n v="1"/>
    <x v="360"/>
  </r>
  <r>
    <x v="38"/>
    <d v="2020-09-24T00:00:00"/>
    <d v="2020-09-25T00:00:00"/>
    <n v="7"/>
    <n v="1"/>
    <n v="169.19"/>
    <n v="306.95999999999998"/>
    <n v="42.3"/>
    <n v="76.739999999999995"/>
    <s v="Z-US$"/>
    <x v="48"/>
    <x v="38"/>
    <n v="1"/>
    <x v="72"/>
  </r>
  <r>
    <x v="10"/>
    <d v="2020-09-24T00:00:00"/>
    <d v="2020-10-07T00:00:00"/>
    <n v="589"/>
    <n v="1"/>
    <n v="7367.04"/>
    <n v="11787.26"/>
    <n v="19.190000000000001"/>
    <n v="30.7"/>
    <s v="Z-US$"/>
    <x v="229"/>
    <x v="38"/>
    <n v="1"/>
    <x v="1014"/>
  </r>
  <r>
    <x v="7"/>
    <d v="2020-09-24T00:00:00"/>
    <d v="2020-10-07T00:00:00"/>
    <n v="1532"/>
    <n v="1"/>
    <n v="869.72"/>
    <n v="2110.35"/>
    <n v="0.87"/>
    <n v="2.11"/>
    <s v="Z-US$"/>
    <x v="2"/>
    <x v="38"/>
    <n v="1"/>
    <x v="241"/>
  </r>
  <r>
    <x v="47"/>
    <d v="2020-09-25T00:00:00"/>
    <d v="2020-09-28T00:00:00"/>
    <n v="92"/>
    <n v="1"/>
    <n v="63.8"/>
    <n v="95.93"/>
    <n v="1.06"/>
    <n v="1.6"/>
    <s v="Z-US$"/>
    <x v="34"/>
    <x v="38"/>
    <n v="1"/>
    <x v="42"/>
  </r>
  <r>
    <x v="185"/>
    <d v="2020-09-28T00:00:00"/>
    <d v="2020-10-02T00:00:00"/>
    <n v="10"/>
    <n v="5"/>
    <n v="30.77"/>
    <n v="295.76"/>
    <n v="5.13"/>
    <n v="49.29"/>
    <s v="Z-US$"/>
    <x v="4"/>
    <x v="39"/>
    <n v="1"/>
    <x v="1015"/>
  </r>
  <r>
    <x v="10"/>
    <d v="2020-09-28T00:00:00"/>
    <d v="2020-09-29T00:00:00"/>
    <n v="31"/>
    <n v="1"/>
    <n v="383.7"/>
    <n v="716.24"/>
    <n v="19.190000000000001"/>
    <n v="35.81"/>
    <s v="Z-US$"/>
    <x v="7"/>
    <x v="39"/>
    <n v="1"/>
    <x v="17"/>
  </r>
  <r>
    <x v="221"/>
    <d v="2020-09-28T00:00:00"/>
    <d v="2020-09-29T00:00:00"/>
    <n v="460"/>
    <n v="1"/>
    <n v="130.46"/>
    <n v="725.19"/>
    <n v="0.44"/>
    <n v="2.42"/>
    <s v="Z-US$"/>
    <x v="18"/>
    <x v="39"/>
    <n v="1"/>
    <x v="1016"/>
  </r>
  <r>
    <x v="47"/>
    <d v="2020-09-28T00:00:00"/>
    <d v="2020-09-29T00:00:00"/>
    <n v="1287"/>
    <n v="1"/>
    <n v="893.11"/>
    <n v="1342.95"/>
    <n v="1.06"/>
    <n v="1.6"/>
    <s v="Z-US$"/>
    <x v="339"/>
    <x v="39"/>
    <n v="1"/>
    <x v="426"/>
  </r>
  <r>
    <x v="12"/>
    <d v="2020-09-29T00:00:00"/>
    <d v="2020-10-07T00:00:00"/>
    <n v="4"/>
    <n v="1"/>
    <n v="44.71"/>
    <n v="82.11"/>
    <n v="22.36"/>
    <n v="41.06"/>
    <s v="Z-US$"/>
    <x v="16"/>
    <x v="39"/>
    <n v="1"/>
    <x v="1017"/>
  </r>
  <r>
    <x v="55"/>
    <d v="2020-09-29T00:00:00"/>
    <d v="2020-10-07T00:00:00"/>
    <n v="4"/>
    <n v="1"/>
    <n v="47.73"/>
    <n v="99.76"/>
    <n v="23.87"/>
    <n v="49.88"/>
    <s v="Z-US$"/>
    <x v="16"/>
    <x v="39"/>
    <n v="1"/>
    <x v="395"/>
  </r>
  <r>
    <x v="34"/>
    <d v="2020-09-29T00:00:00"/>
    <d v="2020-10-13T00:00:00"/>
    <n v="23"/>
    <n v="1"/>
    <n v="623.51"/>
    <n v="1097.3800000000001"/>
    <n v="41.57"/>
    <n v="73.16"/>
    <s v="Z-US$"/>
    <x v="61"/>
    <x v="39"/>
    <n v="1"/>
    <x v="1018"/>
  </r>
  <r>
    <x v="24"/>
    <d v="2020-09-29T00:00:00"/>
    <d v="2020-09-29T00:00:00"/>
    <n v="1073"/>
    <n v="2"/>
    <n v="2099.3000000000002"/>
    <n v="5013.68"/>
    <n v="2.99"/>
    <n v="7.16"/>
    <s v="Z-US$"/>
    <x v="133"/>
    <x v="39"/>
    <n v="1"/>
    <x v="269"/>
  </r>
  <r>
    <x v="109"/>
    <d v="2020-09-29T00:00:00"/>
    <d v="2020-09-29T00:00:00"/>
    <n v="1839"/>
    <n v="2"/>
    <n v="3130.69"/>
    <n v="7674"/>
    <n v="2.6"/>
    <n v="6.4"/>
    <s v="Z-US$"/>
    <x v="170"/>
    <x v="39"/>
    <n v="1"/>
    <x v="563"/>
  </r>
  <r>
    <x v="6"/>
    <d v="2020-09-29T00:00:00"/>
    <d v="2020-09-29T00:00:00"/>
    <n v="613"/>
    <n v="2"/>
    <n v="1010.72"/>
    <n v="1524.57"/>
    <n v="2.52"/>
    <n v="3.81"/>
    <s v="Z-US$"/>
    <x v="107"/>
    <x v="39"/>
    <n v="1"/>
    <x v="654"/>
  </r>
  <r>
    <x v="21"/>
    <d v="2020-09-29T00:00:00"/>
    <d v="2020-09-29T00:00:00"/>
    <n v="25"/>
    <n v="1"/>
    <n v="11.26"/>
    <n v="19.440000000000001"/>
    <n v="0.7"/>
    <n v="1.22"/>
    <s v="Z-US$"/>
    <x v="55"/>
    <x v="39"/>
    <n v="1"/>
    <x v="509"/>
  </r>
  <r>
    <x v="93"/>
    <d v="2020-09-29T00:00:00"/>
    <d v="2020-09-29T00:00:00"/>
    <n v="2098"/>
    <n v="1"/>
    <n v="963.02"/>
    <n v="1575.86"/>
    <n v="0.7"/>
    <n v="1.1499999999999999"/>
    <s v="Z-US$"/>
    <x v="384"/>
    <x v="39"/>
    <n v="1"/>
    <x v="1019"/>
  </r>
  <r>
    <x v="168"/>
    <d v="2020-09-29T00:00:00"/>
    <d v="2020-09-29T00:00:00"/>
    <n v="154"/>
    <n v="1"/>
    <n v="70.349999999999994"/>
    <n v="134.30000000000001"/>
    <n v="0.7"/>
    <n v="1.34"/>
    <s v="Z-US$"/>
    <x v="17"/>
    <x v="39"/>
    <n v="1"/>
    <x v="331"/>
  </r>
  <r>
    <x v="8"/>
    <d v="2020-09-29T00:00:00"/>
    <d v="2020-09-29T00:00:00"/>
    <n v="1019"/>
    <n v="1"/>
    <n v="569.86"/>
    <n v="1275.8"/>
    <n v="0.86"/>
    <n v="1.92"/>
    <s v="Z-US$"/>
    <x v="385"/>
    <x v="39"/>
    <n v="1"/>
    <x v="1020"/>
  </r>
  <r>
    <x v="16"/>
    <d v="2020-09-29T00:00:00"/>
    <d v="2020-09-29T00:00:00"/>
    <n v="6809"/>
    <n v="1"/>
    <n v="3808.2"/>
    <n v="8525.81"/>
    <n v="0.86"/>
    <n v="1.92"/>
    <s v="Z-US$"/>
    <x v="386"/>
    <x v="39"/>
    <n v="1"/>
    <x v="1021"/>
  </r>
  <r>
    <x v="39"/>
    <d v="2020-09-29T00:00:00"/>
    <d v="2020-09-29T00:00:00"/>
    <n v="13"/>
    <n v="1"/>
    <n v="9.41"/>
    <n v="24.56"/>
    <n v="1.18"/>
    <n v="3.07"/>
    <s v="Z-US$"/>
    <x v="76"/>
    <x v="39"/>
    <n v="1"/>
    <x v="279"/>
  </r>
  <r>
    <x v="110"/>
    <d v="2020-09-29T00:00:00"/>
    <d v="2020-09-29T00:00:00"/>
    <n v="744"/>
    <n v="1"/>
    <n v="477.64"/>
    <n v="682.35"/>
    <n v="0.99"/>
    <n v="1.41"/>
    <s v="Z-US$"/>
    <x v="387"/>
    <x v="39"/>
    <n v="1"/>
    <x v="1022"/>
  </r>
  <r>
    <x v="29"/>
    <d v="2020-09-29T00:00:00"/>
    <d v="2020-09-29T00:00:00"/>
    <n v="51"/>
    <n v="1"/>
    <n v="1980.35"/>
    <n v="2954.49"/>
    <n v="60.01"/>
    <n v="89.53"/>
    <s v="Z-US$"/>
    <x v="352"/>
    <x v="39"/>
    <n v="1"/>
    <x v="1023"/>
  </r>
  <r>
    <x v="9"/>
    <d v="2020-09-29T00:00:00"/>
    <d v="2020-09-29T00:00:00"/>
    <n v="143"/>
    <n v="1"/>
    <n v="2776.31"/>
    <n v="3806.3"/>
    <n v="29.85"/>
    <n v="40.93"/>
    <s v="Z-US$"/>
    <x v="388"/>
    <x v="39"/>
    <n v="1"/>
    <x v="1024"/>
  </r>
  <r>
    <x v="10"/>
    <d v="2020-09-29T00:00:00"/>
    <d v="2020-09-29T00:00:00"/>
    <n v="53"/>
    <n v="1"/>
    <n v="652.29"/>
    <n v="1043.6600000000001"/>
    <n v="19.190000000000001"/>
    <n v="30.7"/>
    <s v="Z-US$"/>
    <x v="13"/>
    <x v="39"/>
    <n v="1"/>
    <x v="825"/>
  </r>
  <r>
    <x v="15"/>
    <d v="2020-09-29T00:00:00"/>
    <d v="2020-10-14T00:00:00"/>
    <n v="46"/>
    <n v="1"/>
    <n v="958.87"/>
    <n v="1634.56"/>
    <n v="31.96"/>
    <n v="54.49"/>
    <s v="Z-US$"/>
    <x v="74"/>
    <x v="39"/>
    <n v="1"/>
    <x v="154"/>
  </r>
  <r>
    <x v="12"/>
    <d v="2020-09-29T00:00:00"/>
    <d v="2020-10-14T00:00:00"/>
    <n v="46"/>
    <n v="1"/>
    <n v="670.71"/>
    <n v="1231.68"/>
    <n v="22.36"/>
    <n v="41.06"/>
    <s v="Z-US$"/>
    <x v="74"/>
    <x v="39"/>
    <n v="1"/>
    <x v="156"/>
  </r>
  <r>
    <x v="63"/>
    <d v="2020-09-29T00:00:00"/>
    <d v="2020-10-14T00:00:00"/>
    <n v="62"/>
    <n v="1"/>
    <n v="702.43"/>
    <n v="1294.3499999999999"/>
    <n v="17.559999999999999"/>
    <n v="32.36"/>
    <s v="Z-US$"/>
    <x v="6"/>
    <x v="39"/>
    <n v="1"/>
    <x v="242"/>
  </r>
  <r>
    <x v="94"/>
    <d v="2020-09-29T00:00:00"/>
    <d v="2020-10-14T00:00:00"/>
    <n v="138"/>
    <n v="1"/>
    <n v="2876.6"/>
    <n v="4903.6899999999996"/>
    <n v="31.96"/>
    <n v="54.49"/>
    <s v="Z-US$"/>
    <x v="86"/>
    <x v="39"/>
    <n v="1"/>
    <x v="385"/>
  </r>
  <r>
    <x v="95"/>
    <d v="2020-09-29T00:00:00"/>
    <d v="2020-10-14T00:00:00"/>
    <n v="46"/>
    <n v="1"/>
    <n v="670.71"/>
    <n v="1231.68"/>
    <n v="22.36"/>
    <n v="41.06"/>
    <s v="Z-US$"/>
    <x v="74"/>
    <x v="39"/>
    <n v="1"/>
    <x v="156"/>
  </r>
  <r>
    <x v="23"/>
    <d v="2020-09-29T00:00:00"/>
    <d v="2020-09-29T00:00:00"/>
    <n v="1724"/>
    <n v="1"/>
    <n v="964.05"/>
    <n v="2877.75"/>
    <n v="0.86"/>
    <n v="2.56"/>
    <s v="Z-US$"/>
    <x v="280"/>
    <x v="39"/>
    <n v="1"/>
    <x v="159"/>
  </r>
  <r>
    <x v="174"/>
    <d v="2020-09-29T00:00:00"/>
    <d v="2020-09-29T00:00:00"/>
    <n v="154"/>
    <n v="1"/>
    <n v="99.76"/>
    <n v="147.09"/>
    <n v="1"/>
    <n v="1.47"/>
    <s v="Z-US$"/>
    <x v="17"/>
    <x v="39"/>
    <n v="1"/>
    <x v="527"/>
  </r>
  <r>
    <x v="110"/>
    <d v="2020-09-29T00:00:00"/>
    <d v="2020-09-29T00:00:00"/>
    <n v="1467"/>
    <n v="1"/>
    <n v="942.48"/>
    <n v="1468.8"/>
    <n v="0.99"/>
    <n v="1.54"/>
    <s v="Z-US$"/>
    <x v="389"/>
    <x v="39"/>
    <n v="1"/>
    <x v="1025"/>
  </r>
  <r>
    <x v="29"/>
    <d v="2020-09-29T00:00:00"/>
    <d v="2020-09-29T00:00:00"/>
    <n v="14"/>
    <n v="1"/>
    <n v="540.1"/>
    <n v="943.9"/>
    <n v="60.01"/>
    <n v="104.88"/>
    <s v="Z-US$"/>
    <x v="143"/>
    <x v="39"/>
    <n v="1"/>
    <x v="1026"/>
  </r>
  <r>
    <x v="10"/>
    <d v="2020-09-29T00:00:00"/>
    <d v="2020-09-29T00:00:00"/>
    <n v="13"/>
    <n v="1"/>
    <n v="153.47999999999999"/>
    <n v="292.33"/>
    <n v="19.190000000000001"/>
    <n v="36.54"/>
    <s v="Z-US$"/>
    <x v="76"/>
    <x v="39"/>
    <n v="1"/>
    <x v="957"/>
  </r>
  <r>
    <x v="114"/>
    <d v="2020-09-29T00:00:00"/>
    <d v="2020-09-29T00:00:00"/>
    <n v="2"/>
    <n v="1"/>
    <n v="26.46"/>
    <n v="58.83"/>
    <n v="26.45"/>
    <n v="58.83"/>
    <s v="Z-US$"/>
    <x v="10"/>
    <x v="39"/>
    <n v="1"/>
    <x v="303"/>
  </r>
  <r>
    <x v="56"/>
    <d v="2020-09-29T00:00:00"/>
    <d v="2020-10-15T00:00:00"/>
    <n v="46"/>
    <n v="1"/>
    <n v="1390.91"/>
    <n v="2321.39"/>
    <n v="46.36"/>
    <n v="77.38"/>
    <s v="Z-US$"/>
    <x v="74"/>
    <x v="39"/>
    <n v="1"/>
    <x v="723"/>
  </r>
  <r>
    <x v="181"/>
    <d v="2020-09-30T00:00:00"/>
    <d v="2020-10-05T00:00:00"/>
    <n v="138"/>
    <n v="1"/>
    <n v="33.380000000000003"/>
    <n v="253.24"/>
    <n v="0.37"/>
    <n v="2.81"/>
    <s v="Z-US$"/>
    <x v="86"/>
    <x v="39"/>
    <n v="1"/>
    <x v="296"/>
  </r>
  <r>
    <x v="2"/>
    <d v="2020-09-30T00:00:00"/>
    <d v="2020-10-05T00:00:00"/>
    <n v="2452"/>
    <n v="1"/>
    <n v="2061.13"/>
    <n v="3888.16"/>
    <n v="1.28"/>
    <n v="2.4300000000000002"/>
    <s v="Z-US$"/>
    <x v="129"/>
    <x v="39"/>
    <n v="1"/>
    <x v="1027"/>
  </r>
  <r>
    <x v="2"/>
    <d v="2020-09-30T00:00:00"/>
    <d v="2020-10-05T00:00:00"/>
    <n v="1226"/>
    <n v="1"/>
    <n v="1030.57"/>
    <n v="1944.08"/>
    <n v="1.28"/>
    <n v="2.4300000000000002"/>
    <s v="Z-US$"/>
    <x v="107"/>
    <x v="39"/>
    <n v="1"/>
    <x v="421"/>
  </r>
  <r>
    <x v="11"/>
    <d v="2020-09-30T00:00:00"/>
    <d v="2020-10-05T00:00:00"/>
    <n v="39"/>
    <n v="1"/>
    <n v="364.52"/>
    <n v="607.53"/>
    <n v="14.58"/>
    <n v="24.3"/>
    <s v="Z-US$"/>
    <x v="154"/>
    <x v="39"/>
    <n v="1"/>
    <x v="326"/>
  </r>
  <r>
    <x v="29"/>
    <d v="2020-09-30T00:00:00"/>
    <d v="2020-10-05T00:00:00"/>
    <n v="16"/>
    <n v="1"/>
    <n v="600.11"/>
    <n v="895.3"/>
    <n v="60.01"/>
    <n v="89.53"/>
    <s v="Z-US$"/>
    <x v="32"/>
    <x v="39"/>
    <n v="1"/>
    <x v="6"/>
  </r>
  <r>
    <x v="29"/>
    <d v="2020-10-01T00:00:00"/>
    <d v="2020-10-05T00:00:00"/>
    <n v="4"/>
    <n v="1"/>
    <n v="120.02"/>
    <n v="173.94"/>
    <n v="60.01"/>
    <n v="86.97"/>
    <s v="Z-US$"/>
    <x v="16"/>
    <x v="39"/>
    <n v="1"/>
    <x v="101"/>
  </r>
  <r>
    <x v="152"/>
    <d v="2020-10-01T00:00:00"/>
    <d v="2020-10-05T00:00:00"/>
    <n v="7"/>
    <n v="1"/>
    <n v="89.02"/>
    <n v="168.83"/>
    <n v="22.26"/>
    <n v="42.21"/>
    <s v="Z-US$"/>
    <x v="48"/>
    <x v="39"/>
    <n v="1"/>
    <x v="92"/>
  </r>
  <r>
    <x v="6"/>
    <d v="2020-10-01T00:00:00"/>
    <d v="2020-10-05T00:00:00"/>
    <n v="4596"/>
    <n v="1"/>
    <n v="3790.19"/>
    <n v="5717.13"/>
    <n v="1.25"/>
    <n v="1.91"/>
    <s v="Z-US$"/>
    <x v="57"/>
    <x v="39"/>
    <n v="1"/>
    <x v="1028"/>
  </r>
  <r>
    <x v="23"/>
    <d v="2020-10-01T00:00:00"/>
    <d v="2020-10-05T00:00:00"/>
    <n v="460"/>
    <n v="1"/>
    <n v="257.08"/>
    <n v="725.19"/>
    <n v="0.86"/>
    <n v="2.42"/>
    <s v="Z-US$"/>
    <x v="18"/>
    <x v="39"/>
    <n v="1"/>
    <x v="1016"/>
  </r>
  <r>
    <x v="5"/>
    <d v="2020-10-01T00:00:00"/>
    <d v="2020-10-05T00:00:00"/>
    <n v="1839"/>
    <n v="1"/>
    <n v="1505.79"/>
    <n v="2916.12"/>
    <n v="1.25"/>
    <n v="2.4300000000000002"/>
    <s v="Z-US$"/>
    <x v="152"/>
    <x v="39"/>
    <n v="1"/>
    <x v="14"/>
  </r>
  <r>
    <x v="127"/>
    <d v="2020-10-01T00:00:00"/>
    <d v="2020-10-05T00:00:00"/>
    <n v="3830"/>
    <n v="1"/>
    <n v="2909.73"/>
    <n v="5275.88"/>
    <n v="1.1599999999999999"/>
    <n v="2.11"/>
    <s v="Z-US$"/>
    <x v="164"/>
    <x v="39"/>
    <n v="1"/>
    <x v="1029"/>
  </r>
  <r>
    <x v="240"/>
    <d v="2020-10-02T00:00:00"/>
    <d v="2020-10-05T00:00:00"/>
    <n v="307"/>
    <n v="1"/>
    <n v="0"/>
    <n v="204.64"/>
    <n v="0"/>
    <n v="1.02"/>
    <s v="Z-US$"/>
    <x v="11"/>
    <x v="39"/>
    <n v="1"/>
    <x v="236"/>
  </r>
  <r>
    <x v="85"/>
    <d v="2020-10-02T00:00:00"/>
    <d v="2020-10-26T00:00:00"/>
    <n v="9192"/>
    <n v="1"/>
    <n v="5064.84"/>
    <n v="8441.4"/>
    <n v="0.84"/>
    <n v="1.41"/>
    <s v="Z-US$"/>
    <x v="20"/>
    <x v="39"/>
    <n v="1"/>
    <x v="417"/>
  </r>
  <r>
    <x v="188"/>
    <d v="2020-10-02T00:00:00"/>
    <d v="2020-10-26T00:00:00"/>
    <n v="9192"/>
    <n v="1"/>
    <n v="5141.58"/>
    <n v="12278.4"/>
    <n v="0.86"/>
    <n v="2.0499999999999998"/>
    <s v="Z-US$"/>
    <x v="20"/>
    <x v="39"/>
    <n v="1"/>
    <x v="344"/>
  </r>
  <r>
    <x v="29"/>
    <d v="2020-10-02T00:00:00"/>
    <d v="2020-10-26T00:00:00"/>
    <n v="74"/>
    <n v="1"/>
    <n v="2880.51"/>
    <n v="4174.66"/>
    <n v="60.01"/>
    <n v="86.97"/>
    <s v="Z-US$"/>
    <x v="44"/>
    <x v="39"/>
    <n v="1"/>
    <x v="104"/>
  </r>
  <r>
    <x v="65"/>
    <d v="2020-10-06T00:00:00"/>
    <d v="2020-10-05T00:00:00"/>
    <n v="15320"/>
    <n v="1"/>
    <n v="12954.99"/>
    <n v="34533"/>
    <n v="1.29"/>
    <n v="3.45"/>
    <s v="Z-US$"/>
    <x v="176"/>
    <x v="40"/>
    <n v="1"/>
    <x v="940"/>
  </r>
  <r>
    <x v="62"/>
    <d v="2020-10-02T00:00:00"/>
    <d v="2020-10-16T00:00:00"/>
    <n v="31"/>
    <n v="1"/>
    <n v="255.29"/>
    <n v="470.67"/>
    <n v="12.76"/>
    <n v="23.53"/>
    <s v="Z-US$"/>
    <x v="7"/>
    <x v="39"/>
    <n v="1"/>
    <x v="428"/>
  </r>
  <r>
    <x v="63"/>
    <d v="2020-10-02T00:00:00"/>
    <d v="2020-10-16T00:00:00"/>
    <n v="31"/>
    <n v="1"/>
    <n v="351.21"/>
    <n v="647.16999999999996"/>
    <n v="17.559999999999999"/>
    <n v="32.36"/>
    <s v="Z-US$"/>
    <x v="7"/>
    <x v="39"/>
    <n v="1"/>
    <x v="148"/>
  </r>
  <r>
    <x v="52"/>
    <d v="2020-10-02T00:00:00"/>
    <d v="2020-10-16T00:00:00"/>
    <n v="16"/>
    <n v="1"/>
    <n v="271.66000000000003"/>
    <n v="469.39"/>
    <n v="27.17"/>
    <n v="46.94"/>
    <s v="Z-US$"/>
    <x v="32"/>
    <x v="39"/>
    <n v="1"/>
    <x v="149"/>
  </r>
  <r>
    <x v="13"/>
    <d v="2020-10-02T00:00:00"/>
    <d v="2020-10-16T00:00:00"/>
    <n v="31"/>
    <n v="1"/>
    <n v="344.82"/>
    <n v="657.41"/>
    <n v="17.239999999999998"/>
    <n v="32.869999999999997"/>
    <s v="Z-US$"/>
    <x v="7"/>
    <x v="39"/>
    <n v="1"/>
    <x v="11"/>
  </r>
  <r>
    <x v="14"/>
    <d v="2020-10-02T00:00:00"/>
    <d v="2020-10-16T00:00:00"/>
    <n v="31"/>
    <n v="1"/>
    <n v="494.21"/>
    <n v="959.25"/>
    <n v="24.71"/>
    <n v="47.96"/>
    <s v="Z-US$"/>
    <x v="7"/>
    <x v="39"/>
    <n v="1"/>
    <x v="12"/>
  </r>
  <r>
    <x v="100"/>
    <d v="2020-10-02T00:00:00"/>
    <d v="2020-10-16T00:00:00"/>
    <n v="16"/>
    <n v="1"/>
    <n v="341.75"/>
    <n v="635.66"/>
    <n v="34.18"/>
    <n v="63.57"/>
    <s v="Z-US$"/>
    <x v="32"/>
    <x v="39"/>
    <n v="1"/>
    <x v="244"/>
  </r>
  <r>
    <x v="4"/>
    <d v="2020-10-02T00:00:00"/>
    <d v="2020-10-05T00:00:00"/>
    <n v="1532"/>
    <n v="1"/>
    <n v="1254.83"/>
    <n v="2558"/>
    <n v="1.25"/>
    <n v="2.56"/>
    <s v="Z-US$"/>
    <x v="2"/>
    <x v="39"/>
    <n v="1"/>
    <x v="3"/>
  </r>
  <r>
    <x v="5"/>
    <d v="2020-10-02T00:00:00"/>
    <d v="2020-10-05T00:00:00"/>
    <n v="4596"/>
    <n v="1"/>
    <n v="3764.48"/>
    <n v="6331.05"/>
    <n v="1.25"/>
    <n v="2.11"/>
    <s v="Z-US$"/>
    <x v="57"/>
    <x v="39"/>
    <n v="1"/>
    <x v="586"/>
  </r>
  <r>
    <x v="98"/>
    <d v="2020-10-02T00:00:00"/>
    <d v="2020-10-05T00:00:00"/>
    <n v="3064"/>
    <n v="1"/>
    <n v="2509.65"/>
    <n v="4220.7"/>
    <n v="1.25"/>
    <n v="2.11"/>
    <s v="Z-US$"/>
    <x v="0"/>
    <x v="39"/>
    <n v="1"/>
    <x v="2"/>
  </r>
  <r>
    <x v="7"/>
    <d v="2020-10-02T00:00:00"/>
    <d v="2020-10-05T00:00:00"/>
    <n v="766"/>
    <n v="1"/>
    <n v="434.86"/>
    <n v="1055.18"/>
    <n v="0.87"/>
    <n v="2.11"/>
    <s v="Z-US$"/>
    <x v="3"/>
    <x v="39"/>
    <n v="1"/>
    <x v="5"/>
  </r>
  <r>
    <x v="16"/>
    <d v="2020-10-02T00:00:00"/>
    <d v="2020-10-05T00:00:00"/>
    <n v="766"/>
    <n v="1"/>
    <n v="428.47"/>
    <n v="895.3"/>
    <n v="0.86"/>
    <n v="1.79"/>
    <s v="Z-US$"/>
    <x v="3"/>
    <x v="39"/>
    <n v="1"/>
    <x v="6"/>
  </r>
  <r>
    <x v="8"/>
    <d v="2020-10-02T00:00:00"/>
    <d v="2020-10-05T00:00:00"/>
    <n v="766"/>
    <n v="1"/>
    <n v="428.47"/>
    <n v="895.3"/>
    <n v="0.86"/>
    <n v="1.79"/>
    <s v="Z-US$"/>
    <x v="3"/>
    <x v="39"/>
    <n v="1"/>
    <x v="6"/>
  </r>
  <r>
    <x v="233"/>
    <d v="2020-10-02T00:00:00"/>
    <d v="2020-10-05T00:00:00"/>
    <n v="766"/>
    <n v="1"/>
    <n v="428.47"/>
    <n v="895.3"/>
    <n v="0.86"/>
    <n v="1.79"/>
    <s v="Z-US$"/>
    <x v="3"/>
    <x v="39"/>
    <n v="1"/>
    <x v="6"/>
  </r>
  <r>
    <x v="168"/>
    <d v="2020-10-02T00:00:00"/>
    <d v="2020-10-05T00:00:00"/>
    <n v="766"/>
    <n v="1"/>
    <n v="351.73"/>
    <n v="639.5"/>
    <n v="0.7"/>
    <n v="1.28"/>
    <s v="Z-US$"/>
    <x v="3"/>
    <x v="39"/>
    <n v="1"/>
    <x v="47"/>
  </r>
  <r>
    <x v="99"/>
    <d v="2020-10-02T00:00:00"/>
    <d v="2020-10-05T00:00:00"/>
    <n v="766"/>
    <n v="1"/>
    <n v="351.73"/>
    <n v="639.5"/>
    <n v="0.7"/>
    <n v="1.28"/>
    <s v="Z-US$"/>
    <x v="3"/>
    <x v="39"/>
    <n v="1"/>
    <x v="47"/>
  </r>
  <r>
    <x v="10"/>
    <d v="2020-10-02T00:00:00"/>
    <d v="2020-10-05T00:00:00"/>
    <n v="295"/>
    <n v="1"/>
    <n v="3683.52"/>
    <n v="5893.63"/>
    <n v="19.190000000000001"/>
    <n v="30.7"/>
    <s v="Z-US$"/>
    <x v="70"/>
    <x v="39"/>
    <n v="1"/>
    <x v="942"/>
  </r>
  <r>
    <x v="29"/>
    <d v="2020-10-02T00:00:00"/>
    <d v="2020-10-05T00:00:00"/>
    <n v="37"/>
    <n v="1"/>
    <n v="1440.26"/>
    <n v="2148.7199999999998"/>
    <n v="60.01"/>
    <n v="89.53"/>
    <s v="Z-US$"/>
    <x v="54"/>
    <x v="39"/>
    <n v="1"/>
    <x v="183"/>
  </r>
  <r>
    <x v="16"/>
    <d v="2020-10-02T00:00:00"/>
    <d v="2020-10-05T00:00:00"/>
    <n v="30"/>
    <n v="1"/>
    <n v="16.28"/>
    <n v="43.74"/>
    <n v="0.86"/>
    <n v="2.2999999999999998"/>
    <s v="Z-US$"/>
    <x v="114"/>
    <x v="39"/>
    <n v="1"/>
    <x v="836"/>
  </r>
  <r>
    <x v="26"/>
    <d v="2020-10-02T00:00:00"/>
    <d v="2020-10-05T00:00:00"/>
    <n v="2"/>
    <n v="1"/>
    <n v="0"/>
    <n v="0"/>
    <n v="0"/>
    <n v="0"/>
    <s v="Z-US$"/>
    <x v="10"/>
    <x v="39"/>
    <n v="1"/>
    <x v="86"/>
  </r>
  <r>
    <x v="38"/>
    <d v="2020-10-02T00:00:00"/>
    <d v="2020-10-05T00:00:00"/>
    <n v="8"/>
    <n v="1"/>
    <n v="211.48"/>
    <n v="383.7"/>
    <n v="42.3"/>
    <n v="76.739999999999995"/>
    <s v="Z-US$"/>
    <x v="100"/>
    <x v="39"/>
    <n v="1"/>
    <x v="200"/>
  </r>
  <r>
    <x v="58"/>
    <d v="2020-10-02T00:00:00"/>
    <d v="2020-10-16T00:00:00"/>
    <n v="16"/>
    <n v="1"/>
    <n v="463.64"/>
    <n v="773.8"/>
    <n v="46.36"/>
    <n v="77.38"/>
    <s v="Z-US$"/>
    <x v="32"/>
    <x v="39"/>
    <n v="1"/>
    <x v="559"/>
  </r>
  <r>
    <x v="65"/>
    <d v="2020-10-02T00:00:00"/>
    <d v="2020-10-05T00:00:00"/>
    <n v="491"/>
    <n v="1"/>
    <n v="414.56"/>
    <n v="1023.2"/>
    <n v="1.29"/>
    <n v="3.2"/>
    <s v="Z-US$"/>
    <x v="184"/>
    <x v="39"/>
    <n v="1"/>
    <x v="201"/>
  </r>
  <r>
    <x v="9"/>
    <d v="2020-10-02T00:00:00"/>
    <d v="2020-10-05T00:00:00"/>
    <n v="14"/>
    <n v="1"/>
    <n v="268.68"/>
    <n v="368.35"/>
    <n v="29.85"/>
    <n v="40.93"/>
    <s v="Z-US$"/>
    <x v="143"/>
    <x v="39"/>
    <n v="1"/>
    <x v="585"/>
  </r>
  <r>
    <x v="65"/>
    <d v="2020-10-02T00:00:00"/>
    <d v="2020-10-05T00:00:00"/>
    <n v="3064"/>
    <n v="1"/>
    <n v="2591"/>
    <n v="8339.08"/>
    <n v="1.29"/>
    <n v="4.17"/>
    <s v="Z-US$"/>
    <x v="0"/>
    <x v="39"/>
    <n v="1"/>
    <x v="1030"/>
  </r>
  <r>
    <x v="29"/>
    <d v="2020-10-02T00:00:00"/>
    <d v="2020-10-05T00:00:00"/>
    <n v="5"/>
    <n v="1"/>
    <n v="180.03"/>
    <n v="268.58999999999997"/>
    <n v="60.01"/>
    <n v="89.53"/>
    <s v="Z-US$"/>
    <x v="30"/>
    <x v="39"/>
    <n v="1"/>
    <x v="690"/>
  </r>
  <r>
    <x v="23"/>
    <d v="2020-10-02T00:00:00"/>
    <d v="2020-10-05T00:00:00"/>
    <n v="122"/>
    <n v="1"/>
    <n v="67.7"/>
    <n v="242.5"/>
    <n v="0.86"/>
    <n v="3.07"/>
    <s v="Z-US$"/>
    <x v="43"/>
    <x v="39"/>
    <n v="1"/>
    <x v="1031"/>
  </r>
  <r>
    <x v="26"/>
    <d v="2020-10-02T00:00:00"/>
    <d v="2020-10-05T00:00:00"/>
    <n v="5"/>
    <n v="1"/>
    <n v="0"/>
    <n v="0"/>
    <n v="0"/>
    <n v="0"/>
    <s v="Z-US$"/>
    <x v="30"/>
    <x v="39"/>
    <n v="1"/>
    <x v="86"/>
  </r>
  <r>
    <x v="2"/>
    <d v="2020-10-02T00:00:00"/>
    <d v="2020-10-05T00:00:00"/>
    <n v="123"/>
    <n v="1"/>
    <n v="103.06"/>
    <n v="168.83"/>
    <n v="1.28"/>
    <n v="2.11"/>
    <s v="Z-US$"/>
    <x v="60"/>
    <x v="39"/>
    <n v="1"/>
    <x v="92"/>
  </r>
  <r>
    <x v="2"/>
    <d v="2020-10-02T00:00:00"/>
    <d v="2020-10-05T00:00:00"/>
    <n v="13"/>
    <n v="1"/>
    <n v="10.31"/>
    <n v="21.49"/>
    <n v="1.28"/>
    <n v="2.69"/>
    <s v="Z-US$"/>
    <x v="76"/>
    <x v="39"/>
    <n v="1"/>
    <x v="632"/>
  </r>
  <r>
    <x v="26"/>
    <d v="2020-10-02T00:00:00"/>
    <d v="2020-10-05T00:00:00"/>
    <n v="4"/>
    <n v="1"/>
    <n v="0"/>
    <n v="0"/>
    <n v="0"/>
    <n v="0"/>
    <s v="Z-US$"/>
    <x v="16"/>
    <x v="39"/>
    <n v="1"/>
    <x v="86"/>
  </r>
  <r>
    <x v="88"/>
    <d v="2020-10-05T00:00:00"/>
    <d v="2020-10-06T00:00:00"/>
    <n v="613"/>
    <n v="1"/>
    <n v="518.20000000000005"/>
    <n v="1023.2"/>
    <n v="1.29"/>
    <n v="2.56"/>
    <s v="Z-US$"/>
    <x v="98"/>
    <x v="40"/>
    <n v="1"/>
    <x v="201"/>
  </r>
  <r>
    <x v="29"/>
    <d v="2020-10-05T00:00:00"/>
    <d v="2020-10-06T00:00:00"/>
    <n v="62"/>
    <n v="1"/>
    <n v="2400.4299999999998"/>
    <n v="3478.88"/>
    <n v="60.01"/>
    <n v="86.97"/>
    <s v="Z-US$"/>
    <x v="6"/>
    <x v="40"/>
    <n v="1"/>
    <x v="1032"/>
  </r>
  <r>
    <x v="36"/>
    <d v="2020-10-05T00:00:00"/>
    <d v="2020-10-09T00:00:00"/>
    <n v="1532"/>
    <n v="1"/>
    <n v="984.83"/>
    <n v="2033.61"/>
    <n v="0.99"/>
    <n v="2.0299999999999998"/>
    <s v="Z-US$"/>
    <x v="2"/>
    <x v="40"/>
    <n v="1"/>
    <x v="897"/>
  </r>
  <r>
    <x v="84"/>
    <d v="2020-10-05T00:00:00"/>
    <d v="2020-10-09T00:00:00"/>
    <n v="4596"/>
    <n v="1"/>
    <n v="2570.79"/>
    <n v="6331.05"/>
    <n v="0.86"/>
    <n v="2.11"/>
    <s v="Z-US$"/>
    <x v="57"/>
    <x v="40"/>
    <n v="1"/>
    <x v="586"/>
  </r>
  <r>
    <x v="10"/>
    <d v="2020-10-05T00:00:00"/>
    <d v="2020-10-06T00:00:00"/>
    <n v="295"/>
    <n v="1"/>
    <n v="3683.52"/>
    <n v="5402.5"/>
    <n v="19.190000000000001"/>
    <n v="28.14"/>
    <s v="Z-US$"/>
    <x v="70"/>
    <x v="40"/>
    <n v="1"/>
    <x v="580"/>
  </r>
  <r>
    <x v="10"/>
    <d v="2020-10-05T00:00:00"/>
    <d v="2020-10-09T00:00:00"/>
    <n v="74"/>
    <n v="1"/>
    <n v="920.88"/>
    <n v="1473.41"/>
    <n v="19.190000000000001"/>
    <n v="30.7"/>
    <s v="Z-US$"/>
    <x v="44"/>
    <x v="40"/>
    <n v="1"/>
    <x v="583"/>
  </r>
  <r>
    <x v="29"/>
    <d v="2020-10-05T00:00:00"/>
    <d v="2020-10-09T00:00:00"/>
    <n v="19"/>
    <n v="1"/>
    <n v="720.13"/>
    <n v="1074.3599999999999"/>
    <n v="60.01"/>
    <n v="89.53"/>
    <s v="Z-US$"/>
    <x v="56"/>
    <x v="40"/>
    <n v="1"/>
    <x v="252"/>
  </r>
  <r>
    <x v="32"/>
    <d v="2020-10-05T00:00:00"/>
    <d v="2020-10-19T00:00:00"/>
    <n v="7"/>
    <n v="1"/>
    <n v="108.66"/>
    <n v="197.48"/>
    <n v="27.17"/>
    <n v="49.37"/>
    <s v="Z-US$"/>
    <x v="48"/>
    <x v="40"/>
    <n v="1"/>
    <x v="977"/>
  </r>
  <r>
    <x v="95"/>
    <d v="2020-10-05T00:00:00"/>
    <d v="2020-10-19T00:00:00"/>
    <n v="7"/>
    <n v="1"/>
    <n v="89.43"/>
    <n v="164.22"/>
    <n v="22.36"/>
    <n v="41.06"/>
    <s v="Z-US$"/>
    <x v="48"/>
    <x v="40"/>
    <n v="1"/>
    <x v="978"/>
  </r>
  <r>
    <x v="55"/>
    <d v="2020-10-05T00:00:00"/>
    <d v="2020-10-19T00:00:00"/>
    <n v="5"/>
    <n v="1"/>
    <n v="71.599999999999994"/>
    <n v="149.63999999999999"/>
    <n v="23.87"/>
    <n v="49.88"/>
    <s v="Z-US$"/>
    <x v="30"/>
    <x v="40"/>
    <n v="1"/>
    <x v="111"/>
  </r>
  <r>
    <x v="23"/>
    <d v="2020-10-05T00:00:00"/>
    <d v="2020-10-07T00:00:00"/>
    <n v="613"/>
    <n v="1"/>
    <n v="342.77"/>
    <n v="818.56"/>
    <n v="0.86"/>
    <n v="2.0499999999999998"/>
    <s v="Z-US$"/>
    <x v="98"/>
    <x v="40"/>
    <n v="1"/>
    <x v="52"/>
  </r>
  <r>
    <x v="10"/>
    <d v="2020-10-05T00:00:00"/>
    <d v="2020-10-07T00:00:00"/>
    <n v="19"/>
    <n v="1"/>
    <n v="230.22"/>
    <n v="368.35"/>
    <n v="19.190000000000001"/>
    <n v="30.7"/>
    <s v="Z-US$"/>
    <x v="56"/>
    <x v="40"/>
    <n v="1"/>
    <x v="585"/>
  </r>
  <r>
    <x v="7"/>
    <d v="2020-10-06T00:00:00"/>
    <d v="2020-10-06T00:00:00"/>
    <n v="766"/>
    <n v="1"/>
    <n v="434.86"/>
    <n v="1055.18"/>
    <n v="0.87"/>
    <n v="2.11"/>
    <s v="Z-US$"/>
    <x v="3"/>
    <x v="40"/>
    <n v="1"/>
    <x v="5"/>
  </r>
  <r>
    <x v="38"/>
    <d v="2020-10-06T00:00:00"/>
    <d v="2020-10-08T00:00:00"/>
    <n v="4"/>
    <n v="1"/>
    <n v="84.59"/>
    <n v="153.47999999999999"/>
    <n v="42.3"/>
    <n v="76.739999999999995"/>
    <s v="Z-US$"/>
    <x v="16"/>
    <x v="40"/>
    <n v="1"/>
    <x v="85"/>
  </r>
  <r>
    <x v="28"/>
    <d v="2020-10-06T00:00:00"/>
    <d v="2020-10-20T00:00:00"/>
    <n v="4"/>
    <n v="1"/>
    <n v="73.540000000000006"/>
    <n v="147.34"/>
    <n v="36.770000000000003"/>
    <n v="73.67"/>
    <s v="Z-US$"/>
    <x v="16"/>
    <x v="40"/>
    <n v="1"/>
    <x v="37"/>
  </r>
  <r>
    <x v="55"/>
    <d v="2020-10-06T00:00:00"/>
    <d v="2020-10-20T00:00:00"/>
    <n v="2"/>
    <n v="1"/>
    <n v="23.87"/>
    <n v="49.88"/>
    <n v="23.87"/>
    <n v="49.88"/>
    <s v="Z-US$"/>
    <x v="10"/>
    <x v="40"/>
    <n v="1"/>
    <x v="318"/>
  </r>
  <r>
    <x v="72"/>
    <d v="2020-10-06T00:00:00"/>
    <d v="2020-10-07T00:00:00"/>
    <n v="613"/>
    <n v="1"/>
    <n v="552.53"/>
    <n v="1227.8399999999999"/>
    <n v="1.38"/>
    <n v="3.07"/>
    <s v="Z-US$"/>
    <x v="98"/>
    <x v="40"/>
    <n v="1"/>
    <x v="116"/>
  </r>
  <r>
    <x v="16"/>
    <d v="2020-10-06T00:00:00"/>
    <d v="2020-10-07T00:00:00"/>
    <n v="71"/>
    <n v="1"/>
    <n v="39.42"/>
    <n v="105.9"/>
    <n v="0.86"/>
    <n v="2.2999999999999998"/>
    <s v="Z-US$"/>
    <x v="202"/>
    <x v="40"/>
    <n v="1"/>
    <x v="493"/>
  </r>
  <r>
    <x v="36"/>
    <d v="2020-10-06T00:00:00"/>
    <d v="2020-10-07T00:00:00"/>
    <n v="28"/>
    <n v="1"/>
    <n v="17.73"/>
    <n v="41.44"/>
    <n v="0.99"/>
    <n v="2.2999999999999998"/>
    <s v="Z-US$"/>
    <x v="178"/>
    <x v="40"/>
    <n v="1"/>
    <x v="539"/>
  </r>
  <r>
    <x v="26"/>
    <d v="2020-10-06T00:00:00"/>
    <d v="2020-10-07T00:00:00"/>
    <n v="2"/>
    <n v="1"/>
    <n v="0"/>
    <n v="0"/>
    <n v="0"/>
    <n v="0"/>
    <s v="Z-US$"/>
    <x v="10"/>
    <x v="40"/>
    <n v="1"/>
    <x v="86"/>
  </r>
  <r>
    <x v="16"/>
    <d v="2020-10-06T00:00:00"/>
    <d v="2020-10-07T00:00:00"/>
    <n v="94"/>
    <n v="1"/>
    <n v="52.27"/>
    <n v="140.43"/>
    <n v="0.86"/>
    <n v="2.2999999999999998"/>
    <s v="Z-US$"/>
    <x v="201"/>
    <x v="40"/>
    <n v="1"/>
    <x v="492"/>
  </r>
  <r>
    <x v="26"/>
    <d v="2020-10-06T00:00:00"/>
    <d v="2020-10-07T00:00:00"/>
    <n v="2"/>
    <n v="1"/>
    <n v="0"/>
    <n v="0"/>
    <n v="0"/>
    <n v="0"/>
    <s v="Z-US$"/>
    <x v="10"/>
    <x v="40"/>
    <n v="1"/>
    <x v="86"/>
  </r>
  <r>
    <x v="170"/>
    <d v="2020-10-06T00:00:00"/>
    <d v="2020-10-07T00:00:00"/>
    <n v="766"/>
    <n v="1"/>
    <n v="428.47"/>
    <n v="703.45"/>
    <n v="0.86"/>
    <n v="1.41"/>
    <s v="Z-US$"/>
    <x v="3"/>
    <x v="40"/>
    <n v="1"/>
    <x v="805"/>
  </r>
  <r>
    <x v="23"/>
    <d v="2020-10-06T00:00:00"/>
    <d v="2020-10-07T00:00:00"/>
    <n v="134"/>
    <n v="1"/>
    <n v="74.55"/>
    <n v="267.06"/>
    <n v="0.86"/>
    <n v="3.07"/>
    <s v="Z-US$"/>
    <x v="163"/>
    <x v="40"/>
    <n v="1"/>
    <x v="66"/>
  </r>
  <r>
    <x v="29"/>
    <d v="2020-10-06T00:00:00"/>
    <d v="2020-10-07T00:00:00"/>
    <n v="2"/>
    <n v="1"/>
    <n v="60.01"/>
    <n v="104.88"/>
    <n v="60.01"/>
    <n v="104.88"/>
    <s v="Z-US$"/>
    <x v="10"/>
    <x v="40"/>
    <n v="1"/>
    <x v="49"/>
  </r>
  <r>
    <x v="114"/>
    <d v="2020-10-07T00:00:00"/>
    <d v="2020-10-20T00:00:00"/>
    <n v="1532"/>
    <n v="1"/>
    <n v="26457.91"/>
    <n v="38306.050000000003"/>
    <n v="26.45"/>
    <n v="38.31"/>
    <s v="Z-US$"/>
    <x v="2"/>
    <x v="40"/>
    <n v="1"/>
    <x v="1033"/>
  </r>
  <r>
    <x v="2"/>
    <d v="2020-10-07T00:00:00"/>
    <d v="2020-10-08T00:00:00"/>
    <n v="126"/>
    <n v="1"/>
    <n v="105.63"/>
    <n v="220.24"/>
    <n v="1.28"/>
    <n v="2.69"/>
    <s v="Z-US$"/>
    <x v="158"/>
    <x v="40"/>
    <n v="1"/>
    <x v="446"/>
  </r>
  <r>
    <x v="71"/>
    <d v="2020-10-07T00:00:00"/>
    <d v="2020-10-08T00:00:00"/>
    <n v="126"/>
    <n v="1"/>
    <n v="111.27"/>
    <n v="262.2"/>
    <n v="1.36"/>
    <n v="3.2"/>
    <s v="Z-US$"/>
    <x v="158"/>
    <x v="40"/>
    <n v="1"/>
    <x v="697"/>
  </r>
  <r>
    <x v="26"/>
    <d v="2020-10-07T00:00:00"/>
    <d v="2020-10-08T00:00:00"/>
    <n v="5"/>
    <n v="1"/>
    <n v="0"/>
    <n v="0"/>
    <n v="0"/>
    <n v="0"/>
    <s v="Z-US$"/>
    <x v="30"/>
    <x v="40"/>
    <n v="1"/>
    <x v="86"/>
  </r>
  <r>
    <x v="127"/>
    <d v="2020-10-07T00:00:00"/>
    <d v="2020-10-27T00:00:00"/>
    <n v="25432"/>
    <n v="1"/>
    <n v="19320.57"/>
    <n v="35031.81"/>
    <n v="1.1599999999999999"/>
    <n v="2.11"/>
    <s v="Z-US$"/>
    <x v="390"/>
    <x v="40"/>
    <n v="1"/>
    <x v="1034"/>
  </r>
  <r>
    <x v="28"/>
    <d v="2020-10-07T00:00:00"/>
    <d v="2020-10-21T00:00:00"/>
    <n v="16"/>
    <n v="1"/>
    <n v="367.71"/>
    <n v="639.5"/>
    <n v="36.770000000000003"/>
    <n v="63.95"/>
    <s v="Z-US$"/>
    <x v="32"/>
    <x v="40"/>
    <n v="1"/>
    <x v="47"/>
  </r>
  <r>
    <x v="91"/>
    <d v="2020-10-07T00:00:00"/>
    <d v="2020-10-21T00:00:00"/>
    <n v="4"/>
    <n v="1"/>
    <n v="35.119999999999997"/>
    <n v="65.739999999999995"/>
    <n v="17.559999999999999"/>
    <n v="32.869999999999997"/>
    <s v="Z-US$"/>
    <x v="16"/>
    <x v="40"/>
    <n v="1"/>
    <x v="1035"/>
  </r>
  <r>
    <x v="55"/>
    <d v="2020-10-07T00:00:00"/>
    <d v="2020-10-21T00:00:00"/>
    <n v="10"/>
    <n v="1"/>
    <n v="143.19999999999999"/>
    <n v="299.29000000000002"/>
    <n v="23.87"/>
    <n v="49.88"/>
    <s v="Z-US$"/>
    <x v="47"/>
    <x v="40"/>
    <n v="1"/>
    <x v="409"/>
  </r>
  <r>
    <x v="10"/>
    <d v="2020-10-07T00:00:00"/>
    <d v="2020-10-13T00:00:00"/>
    <n v="148"/>
    <n v="1"/>
    <n v="1841.76"/>
    <n v="2946.82"/>
    <n v="19.190000000000001"/>
    <n v="30.7"/>
    <s v="Z-US$"/>
    <x v="5"/>
    <x v="40"/>
    <n v="1"/>
    <x v="8"/>
  </r>
  <r>
    <x v="16"/>
    <d v="2020-10-07T00:00:00"/>
    <d v="2020-10-13T00:00:00"/>
    <n v="3830"/>
    <n v="1"/>
    <n v="2142.33"/>
    <n v="4476.5"/>
    <n v="0.86"/>
    <n v="1.79"/>
    <s v="Z-US$"/>
    <x v="164"/>
    <x v="40"/>
    <n v="1"/>
    <x v="360"/>
  </r>
  <r>
    <x v="29"/>
    <d v="2020-10-07T00:00:00"/>
    <d v="2020-10-13T00:00:00"/>
    <n v="148"/>
    <n v="1"/>
    <n v="5761.03"/>
    <n v="8594.8799999999992"/>
    <n v="60.01"/>
    <n v="89.53"/>
    <s v="Z-US$"/>
    <x v="5"/>
    <x v="40"/>
    <n v="1"/>
    <x v="693"/>
  </r>
  <r>
    <x v="15"/>
    <d v="2020-10-07T00:00:00"/>
    <d v="2020-10-21T00:00:00"/>
    <n v="46"/>
    <n v="1"/>
    <n v="958.87"/>
    <n v="1634.56"/>
    <n v="31.96"/>
    <n v="54.49"/>
    <s v="Z-US$"/>
    <x v="74"/>
    <x v="40"/>
    <n v="1"/>
    <x v="154"/>
  </r>
  <r>
    <x v="94"/>
    <d v="2020-10-07T00:00:00"/>
    <d v="2020-10-21T00:00:00"/>
    <n v="92"/>
    <n v="1"/>
    <n v="1917.73"/>
    <n v="3269.12"/>
    <n v="31.96"/>
    <n v="54.49"/>
    <s v="Z-US$"/>
    <x v="34"/>
    <x v="40"/>
    <n v="1"/>
    <x v="386"/>
  </r>
  <r>
    <x v="32"/>
    <d v="2020-10-07T00:00:00"/>
    <d v="2020-10-21T00:00:00"/>
    <n v="92"/>
    <n v="1"/>
    <n v="1629.96"/>
    <n v="2816.36"/>
    <n v="27.17"/>
    <n v="46.94"/>
    <s v="Z-US$"/>
    <x v="34"/>
    <x v="40"/>
    <n v="1"/>
    <x v="233"/>
  </r>
  <r>
    <x v="95"/>
    <d v="2020-10-07T00:00:00"/>
    <d v="2020-10-21T00:00:00"/>
    <n v="46"/>
    <n v="1"/>
    <n v="670.71"/>
    <n v="1231.68"/>
    <n v="22.36"/>
    <n v="41.06"/>
    <s v="Z-US$"/>
    <x v="74"/>
    <x v="40"/>
    <n v="1"/>
    <x v="156"/>
  </r>
  <r>
    <x v="53"/>
    <d v="2020-10-07T00:00:00"/>
    <d v="2020-10-21T00:00:00"/>
    <n v="31"/>
    <n v="1"/>
    <n v="255.03"/>
    <n v="470.67"/>
    <n v="12.75"/>
    <n v="23.53"/>
    <s v="Z-US$"/>
    <x v="7"/>
    <x v="40"/>
    <n v="1"/>
    <x v="428"/>
  </r>
  <r>
    <x v="31"/>
    <d v="2020-10-07T00:00:00"/>
    <d v="2020-10-21T00:00:00"/>
    <n v="31"/>
    <n v="1"/>
    <n v="831.35"/>
    <n v="1388.99"/>
    <n v="41.57"/>
    <n v="69.45"/>
    <s v="Z-US$"/>
    <x v="7"/>
    <x v="40"/>
    <n v="1"/>
    <x v="51"/>
  </r>
  <r>
    <x v="2"/>
    <d v="2020-10-07T00:00:00"/>
    <d v="2020-10-08T00:00:00"/>
    <n v="123"/>
    <n v="1"/>
    <n v="103.06"/>
    <n v="168.83"/>
    <n v="1.28"/>
    <n v="2.11"/>
    <s v="Z-US$"/>
    <x v="60"/>
    <x v="40"/>
    <n v="1"/>
    <x v="92"/>
  </r>
  <r>
    <x v="26"/>
    <d v="2020-10-07T00:00:00"/>
    <d v="2020-10-08T00:00:00"/>
    <n v="4"/>
    <n v="1"/>
    <n v="0"/>
    <n v="0"/>
    <n v="0"/>
    <n v="0"/>
    <s v="Z-US$"/>
    <x v="16"/>
    <x v="40"/>
    <n v="1"/>
    <x v="86"/>
  </r>
  <r>
    <x v="184"/>
    <d v="2020-10-08T00:00:00"/>
    <d v="2020-10-08T00:00:00"/>
    <n v="46"/>
    <n v="1"/>
    <n v="26.48"/>
    <n v="67.150000000000006"/>
    <n v="0.88"/>
    <n v="2.2400000000000002"/>
    <s v="Z-US$"/>
    <x v="74"/>
    <x v="40"/>
    <n v="1"/>
    <x v="452"/>
  </r>
  <r>
    <x v="20"/>
    <d v="2020-10-08T00:00:00"/>
    <d v="2020-10-09T00:00:00"/>
    <n v="920"/>
    <n v="1"/>
    <n v="763.79"/>
    <n v="1250.8599999999999"/>
    <n v="1.27"/>
    <n v="2.09"/>
    <s v="Z-US$"/>
    <x v="88"/>
    <x v="40"/>
    <n v="1"/>
    <x v="147"/>
  </r>
  <r>
    <x v="16"/>
    <d v="2020-10-08T00:00:00"/>
    <d v="2020-10-09T00:00:00"/>
    <n v="307"/>
    <n v="1"/>
    <n v="171.39"/>
    <n v="358.12"/>
    <n v="0.86"/>
    <n v="1.79"/>
    <s v="Z-US$"/>
    <x v="11"/>
    <x v="40"/>
    <n v="1"/>
    <x v="23"/>
  </r>
  <r>
    <x v="10"/>
    <d v="2020-10-08T00:00:00"/>
    <d v="2020-10-16T00:00:00"/>
    <n v="111"/>
    <n v="1"/>
    <n v="1381.32"/>
    <n v="2210.11"/>
    <n v="19.190000000000001"/>
    <n v="30.7"/>
    <s v="Z-US$"/>
    <x v="92"/>
    <x v="40"/>
    <n v="1"/>
    <x v="621"/>
  </r>
  <r>
    <x v="170"/>
    <d v="2020-10-08T00:00:00"/>
    <d v="2020-10-09T00:00:00"/>
    <n v="766"/>
    <n v="1"/>
    <n v="428.47"/>
    <n v="703.45"/>
    <n v="0.86"/>
    <n v="1.41"/>
    <s v="Z-US$"/>
    <x v="3"/>
    <x v="40"/>
    <n v="1"/>
    <x v="805"/>
  </r>
  <r>
    <x v="16"/>
    <d v="2020-10-08T00:00:00"/>
    <d v="2020-10-09T00:00:00"/>
    <n v="56"/>
    <n v="1"/>
    <n v="30.85"/>
    <n v="82.88"/>
    <n v="0.86"/>
    <n v="2.2999999999999998"/>
    <s v="Z-US$"/>
    <x v="90"/>
    <x v="40"/>
    <n v="1"/>
    <x v="97"/>
  </r>
  <r>
    <x v="26"/>
    <d v="2020-10-08T00:00:00"/>
    <d v="2020-10-09T00:00:00"/>
    <n v="2"/>
    <n v="1"/>
    <n v="0"/>
    <n v="0"/>
    <n v="0"/>
    <n v="0"/>
    <s v="Z-US$"/>
    <x v="10"/>
    <x v="40"/>
    <n v="1"/>
    <x v="86"/>
  </r>
  <r>
    <x v="3"/>
    <d v="2020-10-08T00:00:00"/>
    <d v="2020-10-09T00:00:00"/>
    <n v="1226"/>
    <n v="1"/>
    <n v="1030.57"/>
    <n v="2046.4"/>
    <n v="1.28"/>
    <n v="2.56"/>
    <s v="Z-US$"/>
    <x v="107"/>
    <x v="40"/>
    <n v="1"/>
    <x v="224"/>
  </r>
  <r>
    <x v="2"/>
    <d v="2020-10-08T00:00:00"/>
    <d v="2020-10-09T00:00:00"/>
    <n v="123"/>
    <n v="1"/>
    <n v="103.06"/>
    <n v="168.83"/>
    <n v="1.28"/>
    <n v="2.11"/>
    <s v="Z-US$"/>
    <x v="60"/>
    <x v="40"/>
    <n v="1"/>
    <x v="92"/>
  </r>
  <r>
    <x v="11"/>
    <d v="2020-10-08T00:00:00"/>
    <d v="2020-10-09T00:00:00"/>
    <n v="2"/>
    <n v="1"/>
    <n v="14.58"/>
    <n v="25.58"/>
    <n v="14.58"/>
    <n v="25.58"/>
    <s v="Z-US$"/>
    <x v="10"/>
    <x v="40"/>
    <n v="1"/>
    <x v="624"/>
  </r>
  <r>
    <x v="26"/>
    <d v="2020-10-08T00:00:00"/>
    <d v="2020-10-09T00:00:00"/>
    <n v="2"/>
    <n v="1"/>
    <n v="0"/>
    <n v="0"/>
    <n v="0"/>
    <n v="0"/>
    <s v="Z-US$"/>
    <x v="10"/>
    <x v="40"/>
    <n v="1"/>
    <x v="86"/>
  </r>
  <r>
    <x v="86"/>
    <d v="2020-10-08T00:00:00"/>
    <d v="2020-10-09T00:00:00"/>
    <n v="1149"/>
    <n v="1"/>
    <n v="834.55"/>
    <n v="1294.99"/>
    <n v="1.1100000000000001"/>
    <n v="1.73"/>
    <s v="Z-US$"/>
    <x v="298"/>
    <x v="40"/>
    <n v="1"/>
    <x v="851"/>
  </r>
  <r>
    <x v="11"/>
    <d v="2020-10-08T00:00:00"/>
    <d v="2020-10-09T00:00:00"/>
    <n v="77"/>
    <n v="1"/>
    <n v="729.03"/>
    <n v="1215.05"/>
    <n v="14.58"/>
    <n v="24.3"/>
    <s v="Z-US$"/>
    <x v="81"/>
    <x v="40"/>
    <n v="1"/>
    <x v="297"/>
  </r>
  <r>
    <x v="87"/>
    <d v="2020-10-08T00:00:00"/>
    <d v="2020-10-09T00:00:00"/>
    <n v="1149"/>
    <n v="1"/>
    <n v="901.7"/>
    <n v="1438.88"/>
    <n v="1.2"/>
    <n v="1.92"/>
    <s v="Z-US$"/>
    <x v="298"/>
    <x v="40"/>
    <n v="1"/>
    <x v="926"/>
  </r>
  <r>
    <x v="2"/>
    <d v="2020-10-08T00:00:00"/>
    <d v="2020-10-09T00:00:00"/>
    <n v="141"/>
    <n v="1"/>
    <n v="118.51"/>
    <n v="247.1"/>
    <n v="1.28"/>
    <n v="2.69"/>
    <s v="Z-US$"/>
    <x v="304"/>
    <x v="40"/>
    <n v="1"/>
    <x v="1036"/>
  </r>
  <r>
    <x v="26"/>
    <d v="2020-10-08T00:00:00"/>
    <d v="2020-10-09T00:00:00"/>
    <n v="4"/>
    <n v="1"/>
    <n v="0"/>
    <n v="0"/>
    <n v="0"/>
    <n v="0"/>
    <s v="Z-US$"/>
    <x v="16"/>
    <x v="40"/>
    <n v="1"/>
    <x v="86"/>
  </r>
  <r>
    <x v="16"/>
    <d v="2020-10-08T00:00:00"/>
    <d v="2020-10-09T00:00:00"/>
    <n v="190"/>
    <n v="1"/>
    <n v="106.26"/>
    <n v="285.47000000000003"/>
    <n v="0.86"/>
    <n v="2.2999999999999998"/>
    <s v="Z-US$"/>
    <x v="242"/>
    <x v="40"/>
    <n v="1"/>
    <x v="609"/>
  </r>
  <r>
    <x v="26"/>
    <d v="2020-10-08T00:00:00"/>
    <d v="2020-10-09T00:00:00"/>
    <n v="4"/>
    <n v="1"/>
    <n v="0"/>
    <n v="0"/>
    <n v="0"/>
    <n v="0"/>
    <s v="Z-US$"/>
    <x v="16"/>
    <x v="40"/>
    <n v="1"/>
    <x v="86"/>
  </r>
  <r>
    <x v="2"/>
    <d v="2020-10-09T00:00:00"/>
    <d v="2020-10-13T00:00:00"/>
    <n v="206"/>
    <n v="1"/>
    <n v="172.61"/>
    <n v="359.91"/>
    <n v="1.28"/>
    <n v="2.69"/>
    <s v="Z-US$"/>
    <x v="67"/>
    <x v="40"/>
    <n v="1"/>
    <x v="109"/>
  </r>
  <r>
    <x v="26"/>
    <d v="2020-10-09T00:00:00"/>
    <d v="2020-10-13T00:00:00"/>
    <n v="4"/>
    <n v="1"/>
    <n v="0"/>
    <n v="0"/>
    <n v="0"/>
    <n v="0"/>
    <s v="Z-US$"/>
    <x v="16"/>
    <x v="40"/>
    <n v="1"/>
    <x v="86"/>
  </r>
  <r>
    <x v="235"/>
    <d v="2020-10-09T00:00:00"/>
    <d v="2020-10-13T00:00:00"/>
    <n v="766"/>
    <n v="1"/>
    <n v="2309.87"/>
    <n v="3996.88"/>
    <n v="4.62"/>
    <n v="7.99"/>
    <s v="Z-US$"/>
    <x v="3"/>
    <x v="40"/>
    <n v="1"/>
    <x v="1037"/>
  </r>
  <r>
    <x v="29"/>
    <d v="2020-10-09T00:00:00"/>
    <d v="2020-10-13T00:00:00"/>
    <n v="148"/>
    <n v="1"/>
    <n v="5761.03"/>
    <n v="9577.15"/>
    <n v="60.01"/>
    <n v="99.76"/>
    <s v="Z-US$"/>
    <x v="5"/>
    <x v="40"/>
    <n v="1"/>
    <x v="1038"/>
  </r>
  <r>
    <x v="93"/>
    <d v="2020-10-09T00:00:00"/>
    <d v="2020-10-26T00:00:00"/>
    <n v="766"/>
    <n v="1"/>
    <n v="351.73"/>
    <n v="511.6"/>
    <n v="0.7"/>
    <n v="1.02"/>
    <s v="Z-US$"/>
    <x v="3"/>
    <x v="40"/>
    <n v="1"/>
    <x v="212"/>
  </r>
  <r>
    <x v="45"/>
    <d v="2020-10-09T00:00:00"/>
    <d v="2020-10-26T00:00:00"/>
    <n v="3064"/>
    <n v="1"/>
    <n v="1739.44"/>
    <n v="4092.8"/>
    <n v="0.87"/>
    <n v="2.0499999999999998"/>
    <s v="Z-US$"/>
    <x v="0"/>
    <x v="40"/>
    <n v="1"/>
    <x v="0"/>
  </r>
  <r>
    <x v="8"/>
    <d v="2020-10-09T00:00:00"/>
    <d v="2020-10-26T00:00:00"/>
    <n v="1532"/>
    <n v="1"/>
    <n v="856.93"/>
    <n v="1790.6"/>
    <n v="0.86"/>
    <n v="1.79"/>
    <s v="Z-US$"/>
    <x v="2"/>
    <x v="40"/>
    <n v="1"/>
    <x v="164"/>
  </r>
  <r>
    <x v="241"/>
    <d v="2020-10-09T00:00:00"/>
    <d v="2020-10-13T00:00:00"/>
    <n v="766"/>
    <n v="1"/>
    <n v="1.41"/>
    <n v="383.7"/>
    <n v="0"/>
    <n v="0.77"/>
    <s v="Z-US$"/>
    <x v="3"/>
    <x v="40"/>
    <n v="1"/>
    <x v="200"/>
  </r>
  <r>
    <x v="2"/>
    <d v="2020-10-09T00:00:00"/>
    <d v="2020-10-13T00:00:00"/>
    <n v="454"/>
    <n v="1"/>
    <n v="381.31"/>
    <n v="795.03"/>
    <n v="1.28"/>
    <n v="2.69"/>
    <s v="Z-US$"/>
    <x v="391"/>
    <x v="40"/>
    <n v="1"/>
    <x v="1039"/>
  </r>
  <r>
    <x v="71"/>
    <d v="2020-10-09T00:00:00"/>
    <d v="2020-10-13T00:00:00"/>
    <n v="160"/>
    <n v="1"/>
    <n v="141.13"/>
    <n v="332.54"/>
    <n v="1.36"/>
    <n v="3.2"/>
    <s v="Z-US$"/>
    <x v="95"/>
    <x v="40"/>
    <n v="1"/>
    <x v="733"/>
  </r>
  <r>
    <x v="26"/>
    <d v="2020-10-09T00:00:00"/>
    <d v="2020-10-13T00:00:00"/>
    <n v="11"/>
    <n v="1"/>
    <n v="0"/>
    <n v="0"/>
    <n v="0"/>
    <n v="0"/>
    <s v="Z-US$"/>
    <x v="126"/>
    <x v="40"/>
    <n v="1"/>
    <x v="86"/>
  </r>
  <r>
    <x v="29"/>
    <d v="2020-10-09T00:00:00"/>
    <d v="2020-10-13T00:00:00"/>
    <n v="111"/>
    <n v="1"/>
    <n v="4320.7700000000004"/>
    <n v="6446.16"/>
    <n v="60.01"/>
    <n v="89.53"/>
    <s v="Z-US$"/>
    <x v="92"/>
    <x v="40"/>
    <n v="1"/>
    <x v="699"/>
  </r>
  <r>
    <x v="2"/>
    <d v="2020-10-09T00:00:00"/>
    <d v="2020-10-13T00:00:00"/>
    <n v="184"/>
    <n v="1"/>
    <n v="154.58000000000001"/>
    <n v="253.24"/>
    <n v="1.28"/>
    <n v="2.11"/>
    <s v="Z-US$"/>
    <x v="49"/>
    <x v="40"/>
    <n v="1"/>
    <x v="296"/>
  </r>
  <r>
    <x v="2"/>
    <d v="2020-10-09T00:00:00"/>
    <d v="2020-10-13T00:00:00"/>
    <n v="19"/>
    <n v="1"/>
    <n v="15.46"/>
    <n v="32.229999999999997"/>
    <n v="1.28"/>
    <n v="2.69"/>
    <s v="Z-US$"/>
    <x v="56"/>
    <x v="40"/>
    <n v="1"/>
    <x v="414"/>
  </r>
  <r>
    <x v="47"/>
    <d v="2020-10-09T00:00:00"/>
    <d v="2020-10-13T00:00:00"/>
    <n v="65"/>
    <n v="1"/>
    <n v="44.65"/>
    <n v="72.52"/>
    <n v="1.06"/>
    <n v="1.73"/>
    <s v="Z-US$"/>
    <x v="78"/>
    <x v="40"/>
    <n v="1"/>
    <x v="319"/>
  </r>
  <r>
    <x v="26"/>
    <d v="2020-10-09T00:00:00"/>
    <d v="2020-10-13T00:00:00"/>
    <n v="7"/>
    <n v="1"/>
    <n v="0"/>
    <n v="0"/>
    <n v="0"/>
    <n v="0"/>
    <s v="Z-US$"/>
    <x v="48"/>
    <x v="40"/>
    <n v="1"/>
    <x v="86"/>
  </r>
  <r>
    <x v="16"/>
    <d v="2020-10-13T00:00:00"/>
    <d v="2020-10-13T00:00:00"/>
    <n v="1532"/>
    <n v="1"/>
    <n v="856.93"/>
    <n v="1918.5"/>
    <n v="0.86"/>
    <n v="1.92"/>
    <s v="Z-US$"/>
    <x v="2"/>
    <x v="41"/>
    <n v="1"/>
    <x v="63"/>
  </r>
  <r>
    <x v="10"/>
    <d v="2020-10-13T00:00:00"/>
    <d v="2020-10-16T00:00:00"/>
    <n v="307"/>
    <n v="1"/>
    <n v="3837"/>
    <n v="5627.6"/>
    <n v="19.190000000000001"/>
    <n v="28.14"/>
    <s v="Z-US$"/>
    <x v="11"/>
    <x v="41"/>
    <n v="1"/>
    <x v="160"/>
  </r>
  <r>
    <x v="218"/>
    <d v="2020-10-13T00:00:00"/>
    <d v="2020-10-27T00:00:00"/>
    <n v="28"/>
    <n v="1"/>
    <n v="299.75"/>
    <n v="536.41"/>
    <n v="16.649999999999999"/>
    <n v="29.8"/>
    <s v="Z-US$"/>
    <x v="178"/>
    <x v="41"/>
    <n v="1"/>
    <x v="1040"/>
  </r>
  <r>
    <x v="114"/>
    <d v="2020-10-13T00:00:00"/>
    <d v="2020-10-27T00:00:00"/>
    <n v="5"/>
    <n v="1"/>
    <n v="79.39"/>
    <n v="149.63999999999999"/>
    <n v="26.46"/>
    <n v="49.88"/>
    <s v="Z-US$"/>
    <x v="30"/>
    <x v="41"/>
    <n v="1"/>
    <x v="111"/>
  </r>
  <r>
    <x v="184"/>
    <d v="2020-10-13T00:00:00"/>
    <d v="2020-10-19T00:00:00"/>
    <n v="2298"/>
    <n v="1"/>
    <n v="1323.77"/>
    <n v="4220.7"/>
    <n v="0.88"/>
    <n v="2.81"/>
    <s v="Z-US$"/>
    <x v="1"/>
    <x v="41"/>
    <n v="1"/>
    <x v="2"/>
  </r>
  <r>
    <x v="16"/>
    <d v="2020-10-13T00:00:00"/>
    <d v="2020-10-14T00:00:00"/>
    <n v="10"/>
    <n v="1"/>
    <n v="5.14"/>
    <n v="13.81"/>
    <n v="0.86"/>
    <n v="2.2999999999999998"/>
    <s v="Z-US$"/>
    <x v="47"/>
    <x v="41"/>
    <n v="1"/>
    <x v="71"/>
  </r>
  <r>
    <x v="26"/>
    <d v="2020-10-13T00:00:00"/>
    <d v="2020-10-14T00:00:00"/>
    <n v="2"/>
    <n v="1"/>
    <n v="0"/>
    <n v="0"/>
    <n v="0"/>
    <n v="0"/>
    <s v="Z-US$"/>
    <x v="10"/>
    <x v="41"/>
    <n v="1"/>
    <x v="86"/>
  </r>
  <r>
    <x v="51"/>
    <d v="2020-10-13T00:00:00"/>
    <d v="2020-10-14T00:00:00"/>
    <n v="1226"/>
    <n v="1"/>
    <n v="1003.86"/>
    <n v="2046.4"/>
    <n v="1.25"/>
    <n v="2.56"/>
    <s v="Z-US$"/>
    <x v="107"/>
    <x v="41"/>
    <n v="1"/>
    <x v="224"/>
  </r>
  <r>
    <x v="47"/>
    <d v="2020-10-13T00:00:00"/>
    <d v="2020-10-14T00:00:00"/>
    <n v="460"/>
    <n v="1"/>
    <n v="318.97000000000003"/>
    <n v="479.63"/>
    <n v="1.06"/>
    <n v="1.6"/>
    <s v="Z-US$"/>
    <x v="18"/>
    <x v="41"/>
    <n v="1"/>
    <x v="186"/>
  </r>
  <r>
    <x v="2"/>
    <d v="2020-10-13T00:00:00"/>
    <d v="2020-10-14T00:00:00"/>
    <n v="2145"/>
    <n v="1"/>
    <n v="1803.49"/>
    <n v="3402.14"/>
    <n v="1.28"/>
    <n v="2.4300000000000002"/>
    <s v="Z-US$"/>
    <x v="101"/>
    <x v="41"/>
    <n v="1"/>
    <x v="800"/>
  </r>
  <r>
    <x v="55"/>
    <d v="2020-10-13T00:00:00"/>
    <d v="2020-10-15T00:00:00"/>
    <n v="16"/>
    <n v="1"/>
    <n v="238.66"/>
    <n v="498.81"/>
    <n v="23.87"/>
    <n v="49.88"/>
    <s v="Z-US$"/>
    <x v="32"/>
    <x v="41"/>
    <n v="1"/>
    <x v="798"/>
  </r>
  <r>
    <x v="16"/>
    <d v="2020-10-13T00:00:00"/>
    <d v="2020-10-15T00:00:00"/>
    <n v="2298"/>
    <n v="1"/>
    <n v="1285.4000000000001"/>
    <n v="2877.75"/>
    <n v="0.86"/>
    <n v="1.92"/>
    <s v="Z-US$"/>
    <x v="1"/>
    <x v="41"/>
    <n v="1"/>
    <x v="159"/>
  </r>
  <r>
    <x v="10"/>
    <d v="2020-10-13T00:00:00"/>
    <d v="2020-10-19T00:00:00"/>
    <n v="92"/>
    <n v="1"/>
    <n v="1151.0999999999999"/>
    <n v="1841.76"/>
    <n v="19.190000000000001"/>
    <n v="30.7"/>
    <s v="Z-US$"/>
    <x v="34"/>
    <x v="41"/>
    <n v="1"/>
    <x v="457"/>
  </r>
  <r>
    <x v="97"/>
    <d v="2020-10-13T00:00:00"/>
    <d v="2020-10-19T00:00:00"/>
    <n v="2298"/>
    <n v="1"/>
    <n v="1477.25"/>
    <n v="2494.0500000000002"/>
    <n v="0.99"/>
    <n v="1.66"/>
    <s v="Z-US$"/>
    <x v="1"/>
    <x v="41"/>
    <n v="1"/>
    <x v="874"/>
  </r>
  <r>
    <x v="84"/>
    <d v="2020-10-13T00:00:00"/>
    <d v="2020-10-19T00:00:00"/>
    <n v="3064"/>
    <n v="1"/>
    <n v="1713.86"/>
    <n v="3837"/>
    <n v="0.86"/>
    <n v="1.92"/>
    <s v="Z-US$"/>
    <x v="0"/>
    <x v="41"/>
    <n v="1"/>
    <x v="99"/>
  </r>
  <r>
    <x v="124"/>
    <d v="2020-10-13T00:00:00"/>
    <d v="2020-10-27T00:00:00"/>
    <n v="37"/>
    <n v="1"/>
    <n v="395.36"/>
    <n v="801.17"/>
    <n v="16.47"/>
    <n v="33.380000000000003"/>
    <s v="Z-US$"/>
    <x v="54"/>
    <x v="41"/>
    <n v="1"/>
    <x v="1041"/>
  </r>
  <r>
    <x v="87"/>
    <d v="2020-10-13T00:00:00"/>
    <d v="2020-10-15T00:00:00"/>
    <n v="460"/>
    <n v="1"/>
    <n v="360.68"/>
    <n v="575.54999999999995"/>
    <n v="1.2"/>
    <n v="1.92"/>
    <s v="Z-US$"/>
    <x v="18"/>
    <x v="41"/>
    <n v="1"/>
    <x v="262"/>
  </r>
  <r>
    <x v="86"/>
    <d v="2020-10-13T00:00:00"/>
    <d v="2020-10-15T00:00:00"/>
    <n v="460"/>
    <n v="1"/>
    <n v="333.82"/>
    <n v="518"/>
    <n v="1.1100000000000001"/>
    <n v="1.73"/>
    <s v="Z-US$"/>
    <x v="18"/>
    <x v="41"/>
    <n v="1"/>
    <x v="477"/>
  </r>
  <r>
    <x v="83"/>
    <d v="2020-10-13T00:00:00"/>
    <d v="2020-10-14T00:00:00"/>
    <n v="307"/>
    <n v="1"/>
    <n v="171.39"/>
    <n v="383.7"/>
    <n v="0.86"/>
    <n v="1.92"/>
    <s v="Z-US$"/>
    <x v="11"/>
    <x v="41"/>
    <n v="1"/>
    <x v="200"/>
  </r>
  <r>
    <x v="16"/>
    <d v="2020-10-13T00:00:00"/>
    <d v="2020-10-14T00:00:00"/>
    <n v="137"/>
    <n v="1"/>
    <n v="76.27"/>
    <n v="204.9"/>
    <n v="0.86"/>
    <n v="2.2999999999999998"/>
    <s v="Z-US$"/>
    <x v="142"/>
    <x v="41"/>
    <n v="1"/>
    <x v="1042"/>
  </r>
  <r>
    <x v="101"/>
    <d v="2020-10-13T00:00:00"/>
    <d v="2020-10-14T00:00:00"/>
    <n v="122"/>
    <n v="1"/>
    <n v="90.44"/>
    <n v="252.6"/>
    <n v="1.1399999999999999"/>
    <n v="3.2"/>
    <s v="Z-US$"/>
    <x v="43"/>
    <x v="41"/>
    <n v="1"/>
    <x v="807"/>
  </r>
  <r>
    <x v="29"/>
    <d v="2020-10-13T00:00:00"/>
    <d v="2020-10-14T00:00:00"/>
    <n v="2"/>
    <n v="1"/>
    <n v="60.01"/>
    <n v="104.88"/>
    <n v="60.01"/>
    <n v="104.88"/>
    <s v="Z-US$"/>
    <x v="10"/>
    <x v="41"/>
    <n v="1"/>
    <x v="49"/>
  </r>
  <r>
    <x v="26"/>
    <d v="2020-10-13T00:00:00"/>
    <d v="2020-10-14T00:00:00"/>
    <n v="2"/>
    <n v="1"/>
    <n v="0"/>
    <n v="0"/>
    <n v="0"/>
    <n v="0"/>
    <s v="Z-US$"/>
    <x v="10"/>
    <x v="41"/>
    <n v="1"/>
    <x v="86"/>
  </r>
  <r>
    <x v="10"/>
    <d v="2020-10-13T00:00:00"/>
    <d v="2020-10-19T00:00:00"/>
    <n v="4"/>
    <n v="1"/>
    <n v="38.369999999999997"/>
    <n v="61.39"/>
    <n v="19.190000000000001"/>
    <n v="30.7"/>
    <s v="Z-US$"/>
    <x v="16"/>
    <x v="41"/>
    <n v="1"/>
    <x v="103"/>
  </r>
  <r>
    <x v="2"/>
    <d v="2020-10-13T00:00:00"/>
    <d v="2020-10-15T00:00:00"/>
    <n v="246"/>
    <n v="1"/>
    <n v="206.11"/>
    <n v="337.66"/>
    <n v="1.28"/>
    <n v="2.11"/>
    <s v="Z-US$"/>
    <x v="97"/>
    <x v="41"/>
    <n v="1"/>
    <x v="161"/>
  </r>
  <r>
    <x v="2"/>
    <d v="2020-10-13T00:00:00"/>
    <d v="2020-10-15T00:00:00"/>
    <n v="22"/>
    <n v="1"/>
    <n v="18.03"/>
    <n v="37.6"/>
    <n v="1.28"/>
    <n v="2.69"/>
    <s v="Z-US$"/>
    <x v="52"/>
    <x v="41"/>
    <n v="1"/>
    <x v="685"/>
  </r>
  <r>
    <x v="26"/>
    <d v="2020-10-13T00:00:00"/>
    <d v="2020-10-15T00:00:00"/>
    <n v="7"/>
    <n v="1"/>
    <n v="0"/>
    <n v="0"/>
    <n v="0"/>
    <n v="0"/>
    <s v="Z-US$"/>
    <x v="48"/>
    <x v="41"/>
    <n v="1"/>
    <x v="86"/>
  </r>
  <r>
    <x v="23"/>
    <d v="2020-10-13T00:00:00"/>
    <d v="2020-10-15T00:00:00"/>
    <n v="109"/>
    <n v="1"/>
    <n v="60.84"/>
    <n v="217.94"/>
    <n v="0.86"/>
    <n v="3.07"/>
    <s v="Z-US$"/>
    <x v="392"/>
    <x v="41"/>
    <n v="1"/>
    <x v="1043"/>
  </r>
  <r>
    <x v="26"/>
    <d v="2020-10-13T00:00:00"/>
    <d v="2020-10-15T00:00:00"/>
    <n v="4"/>
    <n v="1"/>
    <n v="0"/>
    <n v="0"/>
    <n v="0"/>
    <n v="0"/>
    <s v="Z-US$"/>
    <x v="16"/>
    <x v="41"/>
    <n v="1"/>
    <x v="86"/>
  </r>
  <r>
    <x v="15"/>
    <d v="2020-10-13T00:00:00"/>
    <d v="2020-10-28T00:00:00"/>
    <n v="16"/>
    <n v="1"/>
    <n v="319.62"/>
    <n v="544.85"/>
    <n v="31.96"/>
    <n v="54.49"/>
    <s v="Z-US$"/>
    <x v="32"/>
    <x v="41"/>
    <n v="1"/>
    <x v="487"/>
  </r>
  <r>
    <x v="35"/>
    <d v="2020-10-13T00:00:00"/>
    <d v="2020-10-28T00:00:00"/>
    <n v="16"/>
    <n v="1"/>
    <n v="367.71"/>
    <n v="625.42999999999995"/>
    <n v="36.770000000000003"/>
    <n v="62.54"/>
    <s v="Z-US$"/>
    <x v="32"/>
    <x v="41"/>
    <n v="1"/>
    <x v="503"/>
  </r>
  <r>
    <x v="13"/>
    <d v="2020-10-13T00:00:00"/>
    <d v="2020-10-28T00:00:00"/>
    <n v="31"/>
    <n v="1"/>
    <n v="344.82"/>
    <n v="657.41"/>
    <n v="17.239999999999998"/>
    <n v="32.869999999999997"/>
    <s v="Z-US$"/>
    <x v="7"/>
    <x v="41"/>
    <n v="1"/>
    <x v="11"/>
  </r>
  <r>
    <x v="14"/>
    <d v="2020-10-13T00:00:00"/>
    <d v="2020-10-28T00:00:00"/>
    <n v="31"/>
    <n v="1"/>
    <n v="494.21"/>
    <n v="959.25"/>
    <n v="24.71"/>
    <n v="47.96"/>
    <s v="Z-US$"/>
    <x v="7"/>
    <x v="41"/>
    <n v="1"/>
    <x v="12"/>
  </r>
  <r>
    <x v="13"/>
    <d v="2020-10-13T00:00:00"/>
    <d v="2020-10-28T00:00:00"/>
    <n v="16"/>
    <n v="1"/>
    <n v="286.75"/>
    <n v="566.6"/>
    <n v="28.68"/>
    <n v="56.66"/>
    <s v="Z-US$"/>
    <x v="32"/>
    <x v="41"/>
    <n v="1"/>
    <x v="721"/>
  </r>
  <r>
    <x v="100"/>
    <d v="2020-10-13T00:00:00"/>
    <d v="2020-10-28T00:00:00"/>
    <n v="31"/>
    <n v="1"/>
    <n v="683.5"/>
    <n v="1271.33"/>
    <n v="34.18"/>
    <n v="63.57"/>
    <s v="Z-US$"/>
    <x v="7"/>
    <x v="41"/>
    <n v="1"/>
    <x v="992"/>
  </r>
  <r>
    <x v="99"/>
    <d v="2020-10-13T00:00:00"/>
    <d v="2020-10-15T00:00:00"/>
    <n v="766"/>
    <n v="1"/>
    <n v="351.73"/>
    <n v="639.5"/>
    <n v="0.7"/>
    <n v="1.28"/>
    <s v="Z-US$"/>
    <x v="3"/>
    <x v="41"/>
    <n v="1"/>
    <x v="47"/>
  </r>
  <r>
    <x v="5"/>
    <d v="2020-10-13T00:00:00"/>
    <d v="2020-10-15T00:00:00"/>
    <n v="3064"/>
    <n v="1"/>
    <n v="2509.4"/>
    <n v="4220.7"/>
    <n v="1.25"/>
    <n v="2.11"/>
    <s v="Z-US$"/>
    <x v="0"/>
    <x v="41"/>
    <n v="1"/>
    <x v="2"/>
  </r>
  <r>
    <x v="7"/>
    <d v="2020-10-13T00:00:00"/>
    <d v="2020-10-15T00:00:00"/>
    <n v="766"/>
    <n v="1"/>
    <n v="434.86"/>
    <n v="1055.18"/>
    <n v="0.87"/>
    <n v="2.11"/>
    <s v="Z-US$"/>
    <x v="3"/>
    <x v="41"/>
    <n v="1"/>
    <x v="5"/>
  </r>
  <r>
    <x v="8"/>
    <d v="2020-10-13T00:00:00"/>
    <d v="2020-10-15T00:00:00"/>
    <n v="766"/>
    <n v="1"/>
    <n v="428.47"/>
    <n v="895.3"/>
    <n v="0.86"/>
    <n v="1.79"/>
    <s v="Z-US$"/>
    <x v="3"/>
    <x v="41"/>
    <n v="1"/>
    <x v="6"/>
  </r>
  <r>
    <x v="233"/>
    <d v="2020-10-13T00:00:00"/>
    <d v="2020-10-15T00:00:00"/>
    <n v="766"/>
    <n v="1"/>
    <n v="428.47"/>
    <n v="895.3"/>
    <n v="0.86"/>
    <n v="1.79"/>
    <s v="Z-US$"/>
    <x v="3"/>
    <x v="41"/>
    <n v="1"/>
    <x v="6"/>
  </r>
  <r>
    <x v="36"/>
    <d v="2020-10-13T00:00:00"/>
    <d v="2020-10-15T00:00:00"/>
    <n v="766"/>
    <n v="1"/>
    <n v="492.42"/>
    <n v="863.33"/>
    <n v="0.99"/>
    <n v="1.73"/>
    <s v="Z-US$"/>
    <x v="3"/>
    <x v="41"/>
    <n v="1"/>
    <x v="211"/>
  </r>
  <r>
    <x v="10"/>
    <d v="2020-10-13T00:00:00"/>
    <d v="2020-10-15T00:00:00"/>
    <n v="221"/>
    <n v="1"/>
    <n v="2762.64"/>
    <n v="4420.22"/>
    <n v="19.190000000000001"/>
    <n v="30.7"/>
    <s v="Z-US$"/>
    <x v="37"/>
    <x v="41"/>
    <n v="1"/>
    <x v="239"/>
  </r>
  <r>
    <x v="11"/>
    <d v="2020-10-13T00:00:00"/>
    <d v="2020-10-15T00:00:00"/>
    <n v="31"/>
    <n v="1"/>
    <n v="291.61"/>
    <n v="486.02"/>
    <n v="14.58"/>
    <n v="24.3"/>
    <s v="Z-US$"/>
    <x v="7"/>
    <x v="41"/>
    <n v="1"/>
    <x v="165"/>
  </r>
  <r>
    <x v="10"/>
    <d v="2020-10-13T00:00:00"/>
    <d v="2020-10-15T00:00:00"/>
    <n v="148"/>
    <n v="1"/>
    <n v="2165.91"/>
    <n v="2946.82"/>
    <n v="22.56"/>
    <n v="30.7"/>
    <s v="Z-US$"/>
    <x v="5"/>
    <x v="41"/>
    <n v="1"/>
    <x v="8"/>
  </r>
  <r>
    <x v="2"/>
    <d v="2020-10-13T00:00:00"/>
    <d v="2020-10-15T00:00:00"/>
    <n v="8"/>
    <n v="1"/>
    <n v="6.45"/>
    <n v="13.43"/>
    <n v="1.28"/>
    <n v="2.69"/>
    <s v="Z-US$"/>
    <x v="100"/>
    <x v="41"/>
    <n v="1"/>
    <x v="499"/>
  </r>
  <r>
    <x v="47"/>
    <d v="2020-10-13T00:00:00"/>
    <d v="2020-10-15T00:00:00"/>
    <n v="69"/>
    <n v="1"/>
    <n v="47.85"/>
    <n v="77.7"/>
    <n v="1.06"/>
    <n v="1.73"/>
    <s v="Z-US$"/>
    <x v="75"/>
    <x v="41"/>
    <n v="1"/>
    <x v="1044"/>
  </r>
  <r>
    <x v="26"/>
    <d v="2020-10-13T00:00:00"/>
    <d v="2020-10-15T00:00:00"/>
    <n v="4"/>
    <n v="1"/>
    <n v="0"/>
    <n v="0"/>
    <n v="0"/>
    <n v="0"/>
    <s v="Z-US$"/>
    <x v="16"/>
    <x v="41"/>
    <n v="1"/>
    <x v="86"/>
  </r>
  <r>
    <x v="16"/>
    <d v="2020-10-13T00:00:00"/>
    <d v="2020-10-15T00:00:00"/>
    <n v="33"/>
    <n v="1"/>
    <n v="18"/>
    <n v="48.35"/>
    <n v="0.86"/>
    <n v="2.2999999999999998"/>
    <s v="Z-US$"/>
    <x v="168"/>
    <x v="41"/>
    <n v="1"/>
    <x v="397"/>
  </r>
  <r>
    <x v="10"/>
    <d v="2020-10-08T00:00:00"/>
    <d v="2020-10-08T00:00:00"/>
    <n v="227"/>
    <n v="1"/>
    <n v="2839.38"/>
    <n v="4543.01"/>
    <n v="19.190000000000001"/>
    <n v="30.7"/>
    <s v="Z-US$"/>
    <x v="377"/>
    <x v="40"/>
    <n v="1"/>
    <x v="1045"/>
  </r>
  <r>
    <x v="23"/>
    <d v="2020-10-14T00:00:00"/>
    <d v="2020-10-15T00:00:00"/>
    <n v="108"/>
    <n v="1"/>
    <n v="59.99"/>
    <n v="214.87"/>
    <n v="0.86"/>
    <n v="3.07"/>
    <s v="Z-US$"/>
    <x v="21"/>
    <x v="41"/>
    <n v="1"/>
    <x v="108"/>
  </r>
  <r>
    <x v="26"/>
    <d v="2020-10-14T00:00:00"/>
    <d v="2020-10-15T00:00:00"/>
    <n v="4"/>
    <n v="1"/>
    <n v="0"/>
    <n v="0"/>
    <n v="0"/>
    <n v="0"/>
    <s v="Z-US$"/>
    <x v="16"/>
    <x v="41"/>
    <n v="1"/>
    <x v="86"/>
  </r>
  <r>
    <x v="29"/>
    <d v="2020-10-14T00:00:00"/>
    <d v="2020-10-26T00:00:00"/>
    <n v="221"/>
    <n v="1"/>
    <n v="8641.5400000000009"/>
    <n v="12523.97"/>
    <n v="60.01"/>
    <n v="86.97"/>
    <s v="Z-US$"/>
    <x v="37"/>
    <x v="41"/>
    <n v="1"/>
    <x v="1046"/>
  </r>
  <r>
    <x v="2"/>
    <d v="2020-10-14T00:00:00"/>
    <d v="2020-10-15T00:00:00"/>
    <n v="203"/>
    <n v="1"/>
    <n v="170.04"/>
    <n v="354.54"/>
    <n v="1.28"/>
    <n v="2.69"/>
    <s v="Z-US$"/>
    <x v="108"/>
    <x v="41"/>
    <n v="1"/>
    <x v="1047"/>
  </r>
  <r>
    <x v="71"/>
    <d v="2020-10-14T00:00:00"/>
    <d v="2020-10-15T00:00:00"/>
    <n v="209"/>
    <n v="1"/>
    <n v="184.56"/>
    <n v="434.86"/>
    <n v="1.36"/>
    <n v="3.2"/>
    <s v="Z-US$"/>
    <x v="368"/>
    <x v="41"/>
    <n v="1"/>
    <x v="579"/>
  </r>
  <r>
    <x v="26"/>
    <d v="2020-10-14T00:00:00"/>
    <d v="2020-10-15T00:00:00"/>
    <n v="8"/>
    <n v="1"/>
    <n v="0"/>
    <n v="0"/>
    <n v="0"/>
    <n v="0"/>
    <s v="Z-US$"/>
    <x v="100"/>
    <x v="41"/>
    <n v="1"/>
    <x v="86"/>
  </r>
  <r>
    <x v="10"/>
    <d v="2020-10-14T00:00:00"/>
    <d v="2020-10-19T00:00:00"/>
    <n v="154"/>
    <n v="1"/>
    <n v="1918.5"/>
    <n v="3069.6"/>
    <n v="19.190000000000001"/>
    <n v="30.7"/>
    <s v="Z-US$"/>
    <x v="17"/>
    <x v="41"/>
    <n v="1"/>
    <x v="577"/>
  </r>
  <r>
    <x v="10"/>
    <d v="2020-10-13T00:00:00"/>
    <d v="2020-10-15T00:00:00"/>
    <n v="74"/>
    <n v="1"/>
    <n v="1082.96"/>
    <n v="1473.41"/>
    <n v="22.56"/>
    <n v="30.7"/>
    <s v="Z-US$"/>
    <x v="44"/>
    <x v="41"/>
    <n v="1"/>
    <x v="583"/>
  </r>
  <r>
    <x v="16"/>
    <d v="2020-10-15T00:00:00"/>
    <d v="2020-10-16T00:00:00"/>
    <n v="71"/>
    <n v="1"/>
    <n v="39.42"/>
    <n v="105.9"/>
    <n v="0.86"/>
    <n v="2.2999999999999998"/>
    <s v="Z-US$"/>
    <x v="202"/>
    <x v="41"/>
    <n v="1"/>
    <x v="493"/>
  </r>
  <r>
    <x v="26"/>
    <d v="2020-10-15T00:00:00"/>
    <d v="2020-10-16T00:00:00"/>
    <n v="2"/>
    <n v="1"/>
    <n v="0"/>
    <n v="0"/>
    <n v="0"/>
    <n v="0"/>
    <s v="Z-US$"/>
    <x v="10"/>
    <x v="41"/>
    <n v="1"/>
    <x v="86"/>
  </r>
  <r>
    <x v="29"/>
    <d v="2020-10-15T00:00:00"/>
    <d v="2020-10-16T00:00:00"/>
    <n v="129"/>
    <n v="1"/>
    <n v="5030.1499999999996"/>
    <n v="7520.52"/>
    <n v="59.88"/>
    <n v="89.53"/>
    <s v="Z-US$"/>
    <x v="23"/>
    <x v="41"/>
    <n v="1"/>
    <x v="963"/>
  </r>
  <r>
    <x v="65"/>
    <d v="2020-10-15T00:00:00"/>
    <d v="2020-10-16T00:00:00"/>
    <n v="14401"/>
    <n v="1"/>
    <n v="12177.69"/>
    <n v="30056.5"/>
    <n v="1.29"/>
    <n v="3.2"/>
    <s v="Z-US$"/>
    <x v="393"/>
    <x v="41"/>
    <n v="1"/>
    <x v="1048"/>
  </r>
  <r>
    <x v="87"/>
    <d v="2020-10-15T00:00:00"/>
    <d v="2020-10-16T00:00:00"/>
    <n v="1149"/>
    <n v="1"/>
    <n v="901.7"/>
    <n v="1486.84"/>
    <n v="1.2"/>
    <n v="1.98"/>
    <s v="Z-US$"/>
    <x v="298"/>
    <x v="41"/>
    <n v="1"/>
    <x v="1049"/>
  </r>
  <r>
    <x v="86"/>
    <d v="2020-10-15T00:00:00"/>
    <d v="2020-10-16T00:00:00"/>
    <n v="920"/>
    <n v="1"/>
    <n v="667.64"/>
    <n v="1074.3599999999999"/>
    <n v="1.1100000000000001"/>
    <n v="1.79"/>
    <s v="Z-US$"/>
    <x v="88"/>
    <x v="41"/>
    <n v="1"/>
    <x v="252"/>
  </r>
  <r>
    <x v="88"/>
    <d v="2020-10-15T00:00:00"/>
    <d v="2020-10-16T00:00:00"/>
    <n v="307"/>
    <n v="1"/>
    <n v="259.07"/>
    <n v="537.17999999999995"/>
    <n v="1.29"/>
    <n v="2.69"/>
    <s v="Z-US$"/>
    <x v="11"/>
    <x v="41"/>
    <n v="1"/>
    <x v="113"/>
  </r>
  <r>
    <x v="16"/>
    <d v="2020-10-15T00:00:00"/>
    <d v="2020-10-16T00:00:00"/>
    <n v="307"/>
    <n v="1"/>
    <n v="171.39"/>
    <n v="460.44"/>
    <n v="0.86"/>
    <n v="2.2999999999999998"/>
    <s v="Z-US$"/>
    <x v="11"/>
    <x v="41"/>
    <n v="1"/>
    <x v="203"/>
  </r>
  <r>
    <x v="38"/>
    <d v="2020-10-16T00:00:00"/>
    <d v="2020-10-19T00:00:00"/>
    <n v="4"/>
    <n v="1"/>
    <n v="84.59"/>
    <n v="153.47999999999999"/>
    <n v="42.3"/>
    <n v="76.739999999999995"/>
    <s v="Z-US$"/>
    <x v="16"/>
    <x v="41"/>
    <n v="1"/>
    <x v="85"/>
  </r>
  <r>
    <x v="10"/>
    <d v="2020-10-16T00:00:00"/>
    <d v="2020-10-19T00:00:00"/>
    <n v="368"/>
    <n v="1"/>
    <n v="5414.77"/>
    <n v="6753.12"/>
    <n v="22.56"/>
    <n v="28.14"/>
    <s v="Z-US$"/>
    <x v="26"/>
    <x v="41"/>
    <n v="1"/>
    <x v="38"/>
  </r>
  <r>
    <x v="16"/>
    <d v="2020-10-16T00:00:00"/>
    <d v="2020-10-19T00:00:00"/>
    <n v="1532"/>
    <n v="1"/>
    <n v="856.93"/>
    <n v="1918.5"/>
    <n v="0.86"/>
    <n v="1.92"/>
    <s v="Z-US$"/>
    <x v="2"/>
    <x v="41"/>
    <n v="1"/>
    <x v="63"/>
  </r>
  <r>
    <x v="16"/>
    <d v="2020-10-16T00:00:00"/>
    <d v="2020-10-19T00:00:00"/>
    <n v="475"/>
    <n v="1"/>
    <n v="265.64999999999998"/>
    <n v="713.68"/>
    <n v="0.86"/>
    <n v="2.2999999999999998"/>
    <s v="Z-US$"/>
    <x v="394"/>
    <x v="41"/>
    <n v="1"/>
    <x v="1050"/>
  </r>
  <r>
    <x v="26"/>
    <d v="2020-10-16T00:00:00"/>
    <d v="2020-10-19T00:00:00"/>
    <n v="10"/>
    <n v="1"/>
    <n v="0"/>
    <n v="0"/>
    <n v="0"/>
    <n v="0"/>
    <s v="Z-US$"/>
    <x v="47"/>
    <x v="41"/>
    <n v="1"/>
    <x v="86"/>
  </r>
  <r>
    <x v="8"/>
    <d v="2020-10-16T00:00:00"/>
    <d v="2020-10-16T00:00:00"/>
    <n v="1073"/>
    <n v="1"/>
    <n v="599.85"/>
    <n v="1253.42"/>
    <n v="0.86"/>
    <n v="1.79"/>
    <s v="Z-US$"/>
    <x v="258"/>
    <x v="41"/>
    <n v="1"/>
    <x v="939"/>
  </r>
  <r>
    <x v="188"/>
    <d v="2020-10-16T00:00:00"/>
    <d v="2020-10-16T00:00:00"/>
    <n v="4596"/>
    <n v="1"/>
    <n v="2570.79"/>
    <n v="6139.2"/>
    <n v="0.86"/>
    <n v="2.0499999999999998"/>
    <s v="Z-US$"/>
    <x v="57"/>
    <x v="41"/>
    <n v="1"/>
    <x v="88"/>
  </r>
  <r>
    <x v="10"/>
    <d v="2020-10-16T00:00:00"/>
    <d v="2020-10-16T00:00:00"/>
    <n v="221"/>
    <n v="1"/>
    <n v="3248.87"/>
    <n v="4051.87"/>
    <n v="22.56"/>
    <n v="28.14"/>
    <s v="Z-US$"/>
    <x v="37"/>
    <x v="41"/>
    <n v="1"/>
    <x v="645"/>
  </r>
  <r>
    <x v="4"/>
    <d v="2020-10-16T00:00:00"/>
    <d v="2020-10-16T00:00:00"/>
    <n v="307"/>
    <n v="1"/>
    <n v="250.97"/>
    <n v="626.71"/>
    <n v="1.25"/>
    <n v="3.13"/>
    <s v="Z-US$"/>
    <x v="11"/>
    <x v="41"/>
    <n v="1"/>
    <x v="289"/>
  </r>
  <r>
    <x v="91"/>
    <d v="2020-10-16T00:00:00"/>
    <d v="2020-10-30T00:00:00"/>
    <n v="46"/>
    <n v="1"/>
    <n v="526.82000000000005"/>
    <n v="970.76"/>
    <n v="17.559999999999999"/>
    <n v="32.36"/>
    <s v="Z-US$"/>
    <x v="74"/>
    <x v="41"/>
    <n v="1"/>
    <x v="466"/>
  </r>
  <r>
    <x v="35"/>
    <d v="2020-10-16T00:00:00"/>
    <d v="2020-10-30T00:00:00"/>
    <n v="31"/>
    <n v="1"/>
    <n v="735.43"/>
    <n v="1250.8599999999999"/>
    <n v="36.770000000000003"/>
    <n v="62.54"/>
    <s v="Z-US$"/>
    <x v="7"/>
    <x v="41"/>
    <n v="1"/>
    <x v="147"/>
  </r>
  <r>
    <x v="15"/>
    <d v="2020-10-16T00:00:00"/>
    <d v="2020-10-30T00:00:00"/>
    <n v="92"/>
    <n v="1"/>
    <n v="1917.73"/>
    <n v="3269.12"/>
    <n v="31.96"/>
    <n v="54.49"/>
    <s v="Z-US$"/>
    <x v="34"/>
    <x v="41"/>
    <n v="1"/>
    <x v="386"/>
  </r>
  <r>
    <x v="94"/>
    <d v="2020-10-16T00:00:00"/>
    <d v="2020-10-30T00:00:00"/>
    <n v="138"/>
    <n v="1"/>
    <n v="2876.6"/>
    <n v="4903.6899999999996"/>
    <n v="31.96"/>
    <n v="54.49"/>
    <s v="Z-US$"/>
    <x v="86"/>
    <x v="41"/>
    <n v="1"/>
    <x v="385"/>
  </r>
  <r>
    <x v="10"/>
    <d v="2020-10-16T00:00:00"/>
    <d v="2020-10-21T00:00:00"/>
    <n v="221"/>
    <n v="1"/>
    <n v="3248.87"/>
    <n v="4420.22"/>
    <n v="22.56"/>
    <n v="30.7"/>
    <s v="Z-US$"/>
    <x v="37"/>
    <x v="41"/>
    <n v="1"/>
    <x v="239"/>
  </r>
  <r>
    <x v="16"/>
    <d v="2020-10-16T00:00:00"/>
    <d v="2020-10-21T00:00:00"/>
    <n v="1532"/>
    <n v="1"/>
    <n v="856.93"/>
    <n v="1790.6"/>
    <n v="0.86"/>
    <n v="1.79"/>
    <s v="Z-US$"/>
    <x v="2"/>
    <x v="41"/>
    <n v="1"/>
    <x v="164"/>
  </r>
  <r>
    <x v="7"/>
    <d v="2020-10-16T00:00:00"/>
    <d v="2020-10-21T00:00:00"/>
    <n v="2758"/>
    <n v="1"/>
    <n v="1565.5"/>
    <n v="3798.63"/>
    <n v="0.87"/>
    <n v="2.11"/>
    <s v="Z-US$"/>
    <x v="117"/>
    <x v="41"/>
    <n v="1"/>
    <x v="944"/>
  </r>
  <r>
    <x v="39"/>
    <d v="2020-10-16T00:00:00"/>
    <d v="2020-10-21T00:00:00"/>
    <n v="46"/>
    <n v="1"/>
    <n v="35.299999999999997"/>
    <n v="92.09"/>
    <n v="1.18"/>
    <n v="3.07"/>
    <s v="Z-US$"/>
    <x v="74"/>
    <x v="41"/>
    <n v="1"/>
    <x v="114"/>
  </r>
  <r>
    <x v="93"/>
    <d v="2020-10-19T00:00:00"/>
    <d v="2020-10-27T00:00:00"/>
    <n v="7660"/>
    <n v="1"/>
    <n v="3517.25"/>
    <n v="5116"/>
    <n v="0.7"/>
    <n v="1.02"/>
    <s v="Z-US$"/>
    <x v="130"/>
    <x v="42"/>
    <n v="1"/>
    <x v="46"/>
  </r>
  <r>
    <x v="8"/>
    <d v="2020-10-19T00:00:00"/>
    <d v="2020-10-27T00:00:00"/>
    <n v="6128"/>
    <n v="1"/>
    <n v="3427.72"/>
    <n v="7162.4"/>
    <n v="0.86"/>
    <n v="1.79"/>
    <s v="Z-US$"/>
    <x v="27"/>
    <x v="42"/>
    <n v="1"/>
    <x v="87"/>
  </r>
  <r>
    <x v="189"/>
    <d v="2020-10-19T00:00:00"/>
    <d v="2020-10-19T00:00:00"/>
    <n v="230"/>
    <n v="1"/>
    <n v="134.30000000000001"/>
    <n v="211.04"/>
    <n v="0.9"/>
    <n v="1.41"/>
    <s v="Z-US$"/>
    <x v="93"/>
    <x v="42"/>
    <n v="1"/>
    <x v="34"/>
  </r>
  <r>
    <x v="10"/>
    <d v="2020-10-19T00:00:00"/>
    <d v="2020-10-20T00:00:00"/>
    <n v="16"/>
    <n v="1"/>
    <n v="225.62"/>
    <n v="306.95999999999998"/>
    <n v="22.56"/>
    <n v="30.7"/>
    <s v="Z-US$"/>
    <x v="32"/>
    <x v="42"/>
    <n v="1"/>
    <x v="72"/>
  </r>
  <r>
    <x v="23"/>
    <d v="2020-10-19T00:00:00"/>
    <d v="2020-10-20T00:00:00"/>
    <n v="178"/>
    <n v="1"/>
    <n v="99.4"/>
    <n v="356.07"/>
    <n v="0.86"/>
    <n v="3.07"/>
    <s v="Z-US$"/>
    <x v="42"/>
    <x v="42"/>
    <n v="1"/>
    <x v="1051"/>
  </r>
  <r>
    <x v="26"/>
    <d v="2020-10-19T00:00:00"/>
    <d v="2020-10-20T00:00:00"/>
    <n v="7"/>
    <n v="1"/>
    <n v="0"/>
    <n v="0"/>
    <n v="0"/>
    <n v="0"/>
    <s v="Z-US$"/>
    <x v="48"/>
    <x v="42"/>
    <n v="1"/>
    <x v="86"/>
  </r>
  <r>
    <x v="47"/>
    <d v="2020-10-20T00:00:00"/>
    <d v="2020-10-21T00:00:00"/>
    <n v="828"/>
    <n v="1"/>
    <n v="574.14"/>
    <n v="863.33"/>
    <n v="1.06"/>
    <n v="1.6"/>
    <s v="Z-US$"/>
    <x v="395"/>
    <x v="42"/>
    <n v="1"/>
    <x v="211"/>
  </r>
  <r>
    <x v="221"/>
    <d v="2020-10-20T00:00:00"/>
    <d v="2020-10-27T00:00:00"/>
    <n v="1532"/>
    <n v="1"/>
    <n v="406.72"/>
    <n v="2417.31"/>
    <n v="0.4"/>
    <n v="2.42"/>
    <s v="Z-US$"/>
    <x v="2"/>
    <x v="42"/>
    <n v="1"/>
    <x v="501"/>
  </r>
  <r>
    <x v="242"/>
    <d v="2020-10-20T00:00:00"/>
    <d v="2020-10-27T00:00:00"/>
    <n v="6894"/>
    <n v="1"/>
    <n v="4374.18"/>
    <n v="6331.05"/>
    <n v="0.97"/>
    <n v="1.41"/>
    <s v="Z-US$"/>
    <x v="252"/>
    <x v="42"/>
    <n v="1"/>
    <x v="586"/>
  </r>
  <r>
    <x v="16"/>
    <d v="2020-10-20T00:00:00"/>
    <d v="2020-10-26T00:00:00"/>
    <n v="5362"/>
    <n v="1"/>
    <n v="2999.26"/>
    <n v="6714.75"/>
    <n v="0.86"/>
    <n v="1.92"/>
    <s v="Z-US$"/>
    <x v="197"/>
    <x v="42"/>
    <n v="1"/>
    <x v="591"/>
  </r>
  <r>
    <x v="2"/>
    <d v="2020-10-20T00:00:00"/>
    <d v="2020-10-20T00:00:00"/>
    <n v="123"/>
    <n v="1"/>
    <n v="103.06"/>
    <n v="168.83"/>
    <n v="1.28"/>
    <n v="2.11"/>
    <s v="Z-US$"/>
    <x v="60"/>
    <x v="42"/>
    <n v="1"/>
    <x v="92"/>
  </r>
  <r>
    <x v="10"/>
    <d v="2020-10-20T00:00:00"/>
    <d v="2020-10-20T00:00:00"/>
    <n v="4"/>
    <n v="1"/>
    <n v="45.12"/>
    <n v="66.510000000000005"/>
    <n v="22.56"/>
    <n v="33.25"/>
    <s v="Z-US$"/>
    <x v="16"/>
    <x v="42"/>
    <n v="1"/>
    <x v="196"/>
  </r>
  <r>
    <x v="10"/>
    <d v="2020-10-20T00:00:00"/>
    <d v="2020-10-26T00:00:00"/>
    <n v="920"/>
    <n v="1"/>
    <n v="13536.94"/>
    <n v="16882.8"/>
    <n v="22.56"/>
    <n v="28.14"/>
    <s v="Z-US$"/>
    <x v="88"/>
    <x v="42"/>
    <n v="1"/>
    <x v="416"/>
  </r>
  <r>
    <x v="38"/>
    <d v="2020-10-20T00:00:00"/>
    <d v="2020-10-21T00:00:00"/>
    <n v="2"/>
    <n v="1"/>
    <n v="42.3"/>
    <n v="76.739999999999995"/>
    <n v="42.3"/>
    <n v="76.739999999999995"/>
    <s v="Z-US$"/>
    <x v="10"/>
    <x v="42"/>
    <n v="1"/>
    <x v="255"/>
  </r>
  <r>
    <x v="2"/>
    <d v="2020-10-20T00:00:00"/>
    <d v="2020-10-21T00:00:00"/>
    <n v="184"/>
    <n v="1"/>
    <n v="154.58000000000001"/>
    <n v="253.24"/>
    <n v="1.28"/>
    <n v="2.11"/>
    <s v="Z-US$"/>
    <x v="49"/>
    <x v="42"/>
    <n v="1"/>
    <x v="296"/>
  </r>
  <r>
    <x v="26"/>
    <d v="2020-10-20T00:00:00"/>
    <d v="2020-10-21T00:00:00"/>
    <n v="4"/>
    <n v="1"/>
    <n v="0"/>
    <n v="0"/>
    <n v="0"/>
    <n v="0"/>
    <s v="Z-US$"/>
    <x v="16"/>
    <x v="42"/>
    <n v="1"/>
    <x v="86"/>
  </r>
  <r>
    <x v="63"/>
    <d v="2020-10-21T00:00:00"/>
    <d v="2020-11-03T00:00:00"/>
    <n v="62"/>
    <n v="1"/>
    <n v="702.43"/>
    <n v="1294.3499999999999"/>
    <n v="17.559999999999999"/>
    <n v="32.36"/>
    <s v="Z-US$"/>
    <x v="6"/>
    <x v="42"/>
    <n v="1"/>
    <x v="242"/>
  </r>
  <r>
    <x v="12"/>
    <d v="2020-10-21T00:00:00"/>
    <d v="2020-11-03T00:00:00"/>
    <n v="46"/>
    <n v="1"/>
    <n v="670.71"/>
    <n v="1231.68"/>
    <n v="22.36"/>
    <n v="41.06"/>
    <s v="Z-US$"/>
    <x v="74"/>
    <x v="42"/>
    <n v="1"/>
    <x v="156"/>
  </r>
  <r>
    <x v="64"/>
    <d v="2020-10-21T00:00:00"/>
    <d v="2020-11-03T00:00:00"/>
    <n v="46"/>
    <n v="1"/>
    <n v="738.24"/>
    <n v="1250.8599999999999"/>
    <n v="24.61"/>
    <n v="41.7"/>
    <s v="Z-US$"/>
    <x v="74"/>
    <x v="42"/>
    <n v="1"/>
    <x v="147"/>
  </r>
  <r>
    <x v="52"/>
    <d v="2020-10-21T00:00:00"/>
    <d v="2020-11-03T00:00:00"/>
    <n v="31"/>
    <n v="1"/>
    <n v="543.32000000000005"/>
    <n v="938.79"/>
    <n v="27.17"/>
    <n v="46.94"/>
    <s v="Z-US$"/>
    <x v="7"/>
    <x v="42"/>
    <n v="1"/>
    <x v="387"/>
  </r>
  <r>
    <x v="35"/>
    <d v="2020-10-21T00:00:00"/>
    <d v="2020-11-03T00:00:00"/>
    <n v="16"/>
    <n v="1"/>
    <n v="367.71"/>
    <n v="625.42999999999995"/>
    <n v="36.770000000000003"/>
    <n v="62.54"/>
    <s v="Z-US$"/>
    <x v="32"/>
    <x v="42"/>
    <n v="1"/>
    <x v="503"/>
  </r>
  <r>
    <x v="13"/>
    <d v="2020-10-21T00:00:00"/>
    <d v="2020-11-03T00:00:00"/>
    <n v="46"/>
    <n v="1"/>
    <n v="517.23"/>
    <n v="986.11"/>
    <n v="17.239999999999998"/>
    <n v="32.869999999999997"/>
    <s v="Z-US$"/>
    <x v="74"/>
    <x v="42"/>
    <n v="1"/>
    <x v="812"/>
  </r>
  <r>
    <x v="34"/>
    <d v="2020-10-21T00:00:00"/>
    <d v="2020-11-02T00:00:00"/>
    <n v="16"/>
    <n v="1"/>
    <n v="415.68"/>
    <n v="694.5"/>
    <n v="41.57"/>
    <n v="69.45"/>
    <s v="Z-US$"/>
    <x v="32"/>
    <x v="42"/>
    <n v="1"/>
    <x v="598"/>
  </r>
  <r>
    <x v="58"/>
    <d v="2020-10-21T00:00:00"/>
    <d v="2020-11-02T00:00:00"/>
    <n v="16"/>
    <n v="1"/>
    <n v="463.64"/>
    <n v="773.8"/>
    <n v="46.36"/>
    <n v="77.38"/>
    <s v="Z-US$"/>
    <x v="32"/>
    <x v="42"/>
    <n v="1"/>
    <x v="559"/>
  </r>
  <r>
    <x v="5"/>
    <d v="2020-10-21T00:00:00"/>
    <d v="2020-10-22T00:00:00"/>
    <n v="4596"/>
    <n v="1"/>
    <n v="3764.1"/>
    <n v="6331.05"/>
    <n v="1.25"/>
    <n v="2.11"/>
    <s v="Z-US$"/>
    <x v="57"/>
    <x v="42"/>
    <n v="1"/>
    <x v="586"/>
  </r>
  <r>
    <x v="98"/>
    <d v="2020-10-21T00:00:00"/>
    <d v="2020-10-22T00:00:00"/>
    <n v="1532"/>
    <n v="1"/>
    <n v="1254.83"/>
    <n v="2110.35"/>
    <n v="1.25"/>
    <n v="2.11"/>
    <s v="Z-US$"/>
    <x v="2"/>
    <x v="42"/>
    <n v="1"/>
    <x v="241"/>
  </r>
  <r>
    <x v="8"/>
    <d v="2020-10-21T00:00:00"/>
    <d v="2020-10-22T00:00:00"/>
    <n v="766"/>
    <n v="1"/>
    <n v="428.47"/>
    <n v="895.3"/>
    <n v="0.86"/>
    <n v="1.79"/>
    <s v="Z-US$"/>
    <x v="3"/>
    <x v="42"/>
    <n v="1"/>
    <x v="6"/>
  </r>
  <r>
    <x v="36"/>
    <d v="2020-10-21T00:00:00"/>
    <d v="2020-10-22T00:00:00"/>
    <n v="766"/>
    <n v="1"/>
    <n v="492.42"/>
    <n v="863.33"/>
    <n v="0.99"/>
    <n v="1.73"/>
    <s v="Z-US$"/>
    <x v="3"/>
    <x v="42"/>
    <n v="1"/>
    <x v="211"/>
  </r>
  <r>
    <x v="10"/>
    <d v="2020-10-21T00:00:00"/>
    <d v="2020-10-22T00:00:00"/>
    <n v="221"/>
    <n v="1"/>
    <n v="2970.18"/>
    <n v="4420.22"/>
    <n v="20.62"/>
    <n v="30.7"/>
    <s v="Z-US$"/>
    <x v="37"/>
    <x v="42"/>
    <n v="1"/>
    <x v="239"/>
  </r>
  <r>
    <x v="29"/>
    <d v="2020-10-21T00:00:00"/>
    <d v="2020-10-22T00:00:00"/>
    <n v="37"/>
    <n v="1"/>
    <n v="1437.19"/>
    <n v="2148.7199999999998"/>
    <n v="59.88"/>
    <n v="89.53"/>
    <s v="Z-US$"/>
    <x v="54"/>
    <x v="42"/>
    <n v="1"/>
    <x v="183"/>
  </r>
  <r>
    <x v="16"/>
    <d v="2020-10-21T00:00:00"/>
    <d v="2020-10-22T00:00:00"/>
    <n v="3830"/>
    <n v="1"/>
    <n v="2142.33"/>
    <n v="4476.5"/>
    <n v="0.86"/>
    <n v="1.79"/>
    <s v="Z-US$"/>
    <x v="164"/>
    <x v="42"/>
    <n v="1"/>
    <x v="360"/>
  </r>
  <r>
    <x v="38"/>
    <d v="2020-10-21T00:00:00"/>
    <d v="2020-10-22T00:00:00"/>
    <n v="4"/>
    <n v="1"/>
    <n v="84.59"/>
    <n v="153.47999999999999"/>
    <n v="42.3"/>
    <n v="76.739999999999995"/>
    <s v="Z-US$"/>
    <x v="16"/>
    <x v="42"/>
    <n v="1"/>
    <x v="85"/>
  </r>
  <r>
    <x v="16"/>
    <d v="2020-10-21T00:00:00"/>
    <d v="2020-10-26T00:00:00"/>
    <n v="4596"/>
    <n v="1"/>
    <n v="2570.79"/>
    <n v="6638.01"/>
    <n v="0.86"/>
    <n v="2.21"/>
    <s v="Z-US$"/>
    <x v="57"/>
    <x v="42"/>
    <n v="1"/>
    <x v="1052"/>
  </r>
  <r>
    <x v="0"/>
    <d v="2020-10-21T00:00:00"/>
    <d v="2020-10-26T00:00:00"/>
    <n v="613"/>
    <n v="1"/>
    <n v="556.98"/>
    <n v="941.34"/>
    <n v="1.38"/>
    <n v="2.35"/>
    <s v="Z-US$"/>
    <x v="98"/>
    <x v="42"/>
    <n v="1"/>
    <x v="596"/>
  </r>
  <r>
    <x v="24"/>
    <d v="2020-10-21T00:00:00"/>
    <d v="2020-10-26T00:00:00"/>
    <n v="613"/>
    <n v="1"/>
    <n v="595.96"/>
    <n v="1647.35"/>
    <n v="1.48"/>
    <n v="4.12"/>
    <s v="Z-US$"/>
    <x v="98"/>
    <x v="42"/>
    <n v="1"/>
    <x v="1053"/>
  </r>
  <r>
    <x v="147"/>
    <d v="2020-10-21T00:00:00"/>
    <d v="2020-10-26T00:00:00"/>
    <n v="460"/>
    <n v="1"/>
    <n v="299.29000000000002"/>
    <n v="487.3"/>
    <n v="1"/>
    <n v="1.62"/>
    <s v="Z-US$"/>
    <x v="18"/>
    <x v="42"/>
    <n v="1"/>
    <x v="1054"/>
  </r>
  <r>
    <x v="29"/>
    <d v="2020-10-21T00:00:00"/>
    <d v="2020-10-26T00:00:00"/>
    <n v="37"/>
    <n v="1"/>
    <n v="1437.19"/>
    <n v="2471.0300000000002"/>
    <n v="59.88"/>
    <n v="102.96"/>
    <s v="Z-US$"/>
    <x v="54"/>
    <x v="42"/>
    <n v="1"/>
    <x v="1055"/>
  </r>
  <r>
    <x v="95"/>
    <d v="2020-10-21T00:00:00"/>
    <d v="2020-11-04T00:00:00"/>
    <n v="31"/>
    <n v="1"/>
    <n v="447.14"/>
    <n v="821.12"/>
    <n v="22.36"/>
    <n v="41.06"/>
    <s v="Z-US$"/>
    <x v="7"/>
    <x v="42"/>
    <n v="1"/>
    <x v="10"/>
  </r>
  <r>
    <x v="55"/>
    <d v="2020-10-21T00:00:00"/>
    <d v="2020-11-04T00:00:00"/>
    <n v="8"/>
    <n v="1"/>
    <n v="119.33"/>
    <n v="249.41"/>
    <n v="23.87"/>
    <n v="49.88"/>
    <s v="Z-US$"/>
    <x v="100"/>
    <x v="42"/>
    <n v="1"/>
    <x v="576"/>
  </r>
  <r>
    <x v="53"/>
    <d v="2020-10-22T00:00:00"/>
    <d v="2020-10-27T00:00:00"/>
    <n v="16"/>
    <n v="1"/>
    <n v="127.64"/>
    <n v="246.85"/>
    <n v="12.76"/>
    <n v="24.69"/>
    <s v="Z-US$"/>
    <x v="32"/>
    <x v="42"/>
    <n v="1"/>
    <x v="1056"/>
  </r>
  <r>
    <x v="94"/>
    <d v="2020-10-22T00:00:00"/>
    <d v="2020-10-27T00:00:00"/>
    <n v="16"/>
    <n v="1"/>
    <n v="319.62"/>
    <n v="564.04"/>
    <n v="31.96"/>
    <n v="56.4"/>
    <s v="Z-US$"/>
    <x v="32"/>
    <x v="42"/>
    <n v="1"/>
    <x v="802"/>
  </r>
  <r>
    <x v="32"/>
    <d v="2020-10-22T00:00:00"/>
    <d v="2020-10-27T00:00:00"/>
    <n v="31"/>
    <n v="1"/>
    <n v="543.32000000000005"/>
    <n v="987.39"/>
    <n v="27.17"/>
    <n v="49.37"/>
    <s v="Z-US$"/>
    <x v="7"/>
    <x v="42"/>
    <n v="1"/>
    <x v="136"/>
  </r>
  <r>
    <x v="55"/>
    <d v="2020-10-22T00:00:00"/>
    <d v="2020-10-27T00:00:00"/>
    <n v="19"/>
    <n v="1"/>
    <n v="286.39"/>
    <n v="598.57000000000005"/>
    <n v="23.87"/>
    <n v="49.88"/>
    <s v="Z-US$"/>
    <x v="56"/>
    <x v="42"/>
    <n v="1"/>
    <x v="899"/>
  </r>
  <r>
    <x v="16"/>
    <d v="2020-10-22T00:00:00"/>
    <d v="2020-10-23T00:00:00"/>
    <n v="86"/>
    <n v="1"/>
    <n v="47.99"/>
    <n v="128.91999999999999"/>
    <n v="0.86"/>
    <n v="2.2999999999999998"/>
    <s v="Z-US$"/>
    <x v="87"/>
    <x v="42"/>
    <n v="1"/>
    <x v="171"/>
  </r>
  <r>
    <x v="26"/>
    <d v="2020-10-22T00:00:00"/>
    <d v="2020-10-23T00:00:00"/>
    <n v="2"/>
    <n v="1"/>
    <n v="0"/>
    <n v="0"/>
    <n v="0"/>
    <n v="0"/>
    <s v="Z-US$"/>
    <x v="10"/>
    <x v="42"/>
    <n v="1"/>
    <x v="86"/>
  </r>
  <r>
    <x v="2"/>
    <d v="2020-10-22T00:00:00"/>
    <d v="2020-10-23T00:00:00"/>
    <n v="123"/>
    <n v="1"/>
    <n v="103.06"/>
    <n v="168.83"/>
    <n v="1.28"/>
    <n v="2.11"/>
    <s v="Z-US$"/>
    <x v="60"/>
    <x v="42"/>
    <n v="1"/>
    <x v="92"/>
  </r>
  <r>
    <x v="2"/>
    <d v="2020-10-22T00:00:00"/>
    <d v="2020-10-23T00:00:00"/>
    <n v="17"/>
    <n v="1"/>
    <n v="14.17"/>
    <n v="29.55"/>
    <n v="1.28"/>
    <n v="2.69"/>
    <s v="Z-US$"/>
    <x v="120"/>
    <x v="42"/>
    <n v="1"/>
    <x v="291"/>
  </r>
  <r>
    <x v="26"/>
    <d v="2020-10-22T00:00:00"/>
    <d v="2020-10-23T00:00:00"/>
    <n v="4"/>
    <n v="1"/>
    <n v="0"/>
    <n v="0"/>
    <n v="0"/>
    <n v="0"/>
    <s v="Z-US$"/>
    <x v="16"/>
    <x v="42"/>
    <n v="1"/>
    <x v="86"/>
  </r>
  <r>
    <x v="16"/>
    <d v="2020-10-22T00:00:00"/>
    <d v="2020-10-23T00:00:00"/>
    <n v="50"/>
    <n v="1"/>
    <n v="27.42"/>
    <n v="73.67"/>
    <n v="0.86"/>
    <n v="2.2999999999999998"/>
    <s v="Z-US$"/>
    <x v="4"/>
    <x v="42"/>
    <n v="1"/>
    <x v="89"/>
  </r>
  <r>
    <x v="26"/>
    <d v="2020-10-22T00:00:00"/>
    <d v="2020-10-23T00:00:00"/>
    <n v="2"/>
    <n v="1"/>
    <n v="0"/>
    <n v="0"/>
    <n v="0"/>
    <n v="0"/>
    <s v="Z-US$"/>
    <x v="10"/>
    <x v="42"/>
    <n v="1"/>
    <x v="86"/>
  </r>
  <r>
    <x v="24"/>
    <d v="2020-10-22T00:00:00"/>
    <d v="2020-10-22T00:00:00"/>
    <n v="2145"/>
    <n v="2"/>
    <n v="4171.74"/>
    <n v="10027.36"/>
    <n v="2.97"/>
    <n v="7.16"/>
    <s v="Z-US$"/>
    <x v="309"/>
    <x v="42"/>
    <n v="1"/>
    <x v="781"/>
  </r>
  <r>
    <x v="0"/>
    <d v="2020-10-22T00:00:00"/>
    <d v="2020-10-22T00:00:00"/>
    <n v="766"/>
    <n v="2"/>
    <n v="1403.96"/>
    <n v="2046.4"/>
    <n v="2.8"/>
    <n v="4.09"/>
    <s v="Z-US$"/>
    <x v="2"/>
    <x v="42"/>
    <n v="1"/>
    <x v="224"/>
  </r>
  <r>
    <x v="3"/>
    <d v="2020-10-22T00:00:00"/>
    <d v="2020-10-22T00:00:00"/>
    <n v="252"/>
    <n v="1"/>
    <n v="211.29"/>
    <n v="566.34"/>
    <n v="1.28"/>
    <n v="3.45"/>
    <s v="Z-US$"/>
    <x v="215"/>
    <x v="42"/>
    <n v="1"/>
    <x v="251"/>
  </r>
  <r>
    <x v="109"/>
    <d v="2020-10-22T00:00:00"/>
    <d v="2020-10-22T00:00:00"/>
    <n v="2911"/>
    <n v="2"/>
    <n v="4922.8999999999996"/>
    <n v="12150.5"/>
    <n v="2.58"/>
    <n v="6.4"/>
    <s v="Z-US$"/>
    <x v="396"/>
    <x v="42"/>
    <n v="1"/>
    <x v="572"/>
  </r>
  <r>
    <x v="6"/>
    <d v="2020-10-22T00:00:00"/>
    <d v="2020-10-22T00:00:00"/>
    <n v="307"/>
    <n v="2"/>
    <n v="505.36"/>
    <n v="762.28"/>
    <n v="2.52"/>
    <n v="3.81"/>
    <s v="Z-US$"/>
    <x v="31"/>
    <x v="42"/>
    <n v="1"/>
    <x v="273"/>
  </r>
  <r>
    <x v="21"/>
    <d v="2020-10-22T00:00:00"/>
    <d v="2020-10-22T00:00:00"/>
    <n v="31"/>
    <n v="1"/>
    <n v="14.07"/>
    <n v="24.3"/>
    <n v="0.7"/>
    <n v="1.22"/>
    <s v="Z-US$"/>
    <x v="7"/>
    <x v="42"/>
    <n v="1"/>
    <x v="1057"/>
  </r>
  <r>
    <x v="93"/>
    <d v="2020-10-22T00:00:00"/>
    <d v="2020-10-22T00:00:00"/>
    <n v="3700"/>
    <n v="1"/>
    <n v="1698.83"/>
    <n v="2779.91"/>
    <n v="0.7"/>
    <n v="1.1499999999999999"/>
    <s v="Z-US$"/>
    <x v="351"/>
    <x v="42"/>
    <n v="1"/>
    <x v="1058"/>
  </r>
  <r>
    <x v="8"/>
    <d v="2020-10-22T00:00:00"/>
    <d v="2020-10-22T00:00:00"/>
    <n v="773"/>
    <n v="1"/>
    <n v="431.89"/>
    <n v="966.92"/>
    <n v="0.86"/>
    <n v="1.92"/>
    <s v="Z-US$"/>
    <x v="397"/>
    <x v="42"/>
    <n v="1"/>
    <x v="435"/>
  </r>
  <r>
    <x v="16"/>
    <d v="2020-10-22T00:00:00"/>
    <d v="2020-10-22T00:00:00"/>
    <n v="7048"/>
    <n v="1"/>
    <n v="3941.88"/>
    <n v="8825.1"/>
    <n v="0.86"/>
    <n v="1.92"/>
    <s v="Z-US$"/>
    <x v="398"/>
    <x v="42"/>
    <n v="1"/>
    <x v="1059"/>
  </r>
  <r>
    <x v="39"/>
    <d v="2020-10-22T00:00:00"/>
    <d v="2020-10-22T00:00:00"/>
    <n v="10"/>
    <n v="1"/>
    <n v="7.06"/>
    <n v="18.420000000000002"/>
    <n v="1.18"/>
    <n v="3.07"/>
    <s v="Z-US$"/>
    <x v="47"/>
    <x v="42"/>
    <n v="1"/>
    <x v="524"/>
  </r>
  <r>
    <x v="110"/>
    <d v="2020-10-22T00:00:00"/>
    <d v="2020-10-22T00:00:00"/>
    <n v="495"/>
    <n v="1"/>
    <n v="318.10000000000002"/>
    <n v="454.43"/>
    <n v="0.99"/>
    <n v="1.41"/>
    <s v="Z-US$"/>
    <x v="270"/>
    <x v="42"/>
    <n v="1"/>
    <x v="1060"/>
  </r>
  <r>
    <x v="29"/>
    <d v="2020-10-22T00:00:00"/>
    <d v="2020-10-22T00:00:00"/>
    <n v="69"/>
    <n v="1"/>
    <n v="2694.73"/>
    <n v="4028.85"/>
    <n v="59.88"/>
    <n v="89.53"/>
    <s v="Z-US$"/>
    <x v="75"/>
    <x v="42"/>
    <n v="1"/>
    <x v="1061"/>
  </r>
  <r>
    <x v="9"/>
    <d v="2020-10-22T00:00:00"/>
    <d v="2020-10-22T00:00:00"/>
    <n v="175"/>
    <n v="1"/>
    <n v="3403.23"/>
    <n v="4665.79"/>
    <n v="29.85"/>
    <n v="40.93"/>
    <s v="Z-US$"/>
    <x v="325"/>
    <x v="42"/>
    <n v="1"/>
    <x v="1062"/>
  </r>
  <r>
    <x v="10"/>
    <d v="2020-10-22T00:00:00"/>
    <d v="2020-10-22T00:00:00"/>
    <n v="92"/>
    <n v="1"/>
    <n v="1237.57"/>
    <n v="1841.76"/>
    <n v="20.62"/>
    <n v="30.7"/>
    <s v="Z-US$"/>
    <x v="34"/>
    <x v="42"/>
    <n v="1"/>
    <x v="457"/>
  </r>
  <r>
    <x v="23"/>
    <d v="2020-10-23T00:00:00"/>
    <d v="2020-10-27T00:00:00"/>
    <n v="3064"/>
    <n v="1"/>
    <n v="1713.86"/>
    <n v="4092.8"/>
    <n v="0.86"/>
    <n v="2.0499999999999998"/>
    <s v="Z-US$"/>
    <x v="0"/>
    <x v="42"/>
    <n v="1"/>
    <x v="0"/>
  </r>
  <r>
    <x v="90"/>
    <d v="2020-10-23T00:00:00"/>
    <d v="2020-10-23T00:00:00"/>
    <n v="613"/>
    <n v="1"/>
    <n v="281.38"/>
    <n v="434.86"/>
    <n v="0.7"/>
    <n v="1.0900000000000001"/>
    <s v="Z-US$"/>
    <x v="98"/>
    <x v="42"/>
    <n v="1"/>
    <x v="579"/>
  </r>
  <r>
    <x v="29"/>
    <d v="2020-10-23T00:00:00"/>
    <d v="2020-10-26T00:00:00"/>
    <n v="92"/>
    <n v="1"/>
    <n v="3592.97"/>
    <n v="5371.8"/>
    <n v="59.88"/>
    <n v="89.53"/>
    <s v="Z-US$"/>
    <x v="34"/>
    <x v="42"/>
    <n v="1"/>
    <x v="218"/>
  </r>
  <r>
    <x v="16"/>
    <d v="2020-10-23T00:00:00"/>
    <d v="2020-10-26T00:00:00"/>
    <n v="94"/>
    <n v="1"/>
    <n v="52.27"/>
    <n v="140.43"/>
    <n v="0.86"/>
    <n v="2.2999999999999998"/>
    <s v="Z-US$"/>
    <x v="201"/>
    <x v="42"/>
    <n v="1"/>
    <x v="492"/>
  </r>
  <r>
    <x v="26"/>
    <d v="2020-10-23T00:00:00"/>
    <d v="2020-10-26T00:00:00"/>
    <n v="2"/>
    <n v="1"/>
    <n v="0"/>
    <n v="0"/>
    <n v="0"/>
    <n v="0"/>
    <s v="Z-US$"/>
    <x v="10"/>
    <x v="42"/>
    <n v="1"/>
    <x v="86"/>
  </r>
  <r>
    <x v="115"/>
    <d v="2020-10-29T00:00:00"/>
    <d v="2020-11-11T00:00:00"/>
    <n v="46"/>
    <n v="1"/>
    <n v="1327.6"/>
    <n v="1481.08"/>
    <n v="44.25"/>
    <n v="49.37"/>
    <s v="Z-US$"/>
    <x v="74"/>
    <x v="43"/>
    <n v="1"/>
    <x v="353"/>
  </r>
  <r>
    <x v="29"/>
    <d v="2020-10-29T00:00:00"/>
    <d v="2020-11-11T00:00:00"/>
    <n v="19"/>
    <n v="1"/>
    <n v="718.59"/>
    <n v="1043.6600000000001"/>
    <n v="59.88"/>
    <n v="86.97"/>
    <s v="Z-US$"/>
    <x v="56"/>
    <x v="43"/>
    <n v="1"/>
    <x v="825"/>
  </r>
  <r>
    <x v="118"/>
    <d v="2020-10-23T00:00:00"/>
    <d v="2020-10-26T00:00:00"/>
    <n v="307"/>
    <n v="1"/>
    <n v="248.87"/>
    <n v="601.13"/>
    <n v="1.24"/>
    <n v="3.01"/>
    <s v="Z-US$"/>
    <x v="11"/>
    <x v="42"/>
    <n v="1"/>
    <x v="229"/>
  </r>
  <r>
    <x v="26"/>
    <d v="2020-10-23T00:00:00"/>
    <d v="2020-10-26T00:00:00"/>
    <n v="4"/>
    <n v="1"/>
    <n v="0"/>
    <n v="76.739999999999995"/>
    <n v="0"/>
    <n v="38.369999999999997"/>
    <s v="Z-US$"/>
    <x v="16"/>
    <x v="42"/>
    <n v="1"/>
    <x v="255"/>
  </r>
  <r>
    <x v="46"/>
    <d v="2020-10-23T00:00:00"/>
    <d v="2020-10-27T00:00:00"/>
    <n v="62"/>
    <n v="1"/>
    <n v="639.5"/>
    <n v="1125.52"/>
    <n v="15.99"/>
    <n v="28.14"/>
    <s v="Z-US$"/>
    <x v="6"/>
    <x v="42"/>
    <n v="1"/>
    <x v="238"/>
  </r>
  <r>
    <x v="8"/>
    <d v="2020-10-23T00:00:00"/>
    <d v="2020-10-27T00:00:00"/>
    <n v="3064"/>
    <n v="1"/>
    <n v="1713.86"/>
    <n v="3581.2"/>
    <n v="0.86"/>
    <n v="1.79"/>
    <s v="Z-US$"/>
    <x v="0"/>
    <x v="42"/>
    <n v="1"/>
    <x v="40"/>
  </r>
  <r>
    <x v="8"/>
    <d v="2020-10-23T00:00:00"/>
    <d v="2020-10-27T00:00:00"/>
    <n v="6128"/>
    <n v="1"/>
    <n v="3427.72"/>
    <n v="7162.4"/>
    <n v="0.86"/>
    <n v="1.79"/>
    <s v="Z-US$"/>
    <x v="27"/>
    <x v="42"/>
    <n v="1"/>
    <x v="87"/>
  </r>
  <r>
    <x v="189"/>
    <d v="2020-10-26T00:00:00"/>
    <d v="2020-10-26T00:00:00"/>
    <n v="230"/>
    <n v="1"/>
    <n v="134.30000000000001"/>
    <n v="211.04"/>
    <n v="0.9"/>
    <n v="1.41"/>
    <s v="Z-US$"/>
    <x v="93"/>
    <x v="43"/>
    <n v="1"/>
    <x v="34"/>
  </r>
  <r>
    <x v="127"/>
    <d v="2020-10-26T00:00:00"/>
    <d v="2020-10-28T00:00:00"/>
    <n v="4750"/>
    <n v="1"/>
    <n v="3608.06"/>
    <n v="5947.35"/>
    <n v="1.1599999999999999"/>
    <n v="1.92"/>
    <s v="Z-US$"/>
    <x v="399"/>
    <x v="43"/>
    <n v="1"/>
    <x v="418"/>
  </r>
  <r>
    <x v="55"/>
    <d v="2020-10-26T00:00:00"/>
    <d v="2020-10-28T00:00:00"/>
    <n v="108"/>
    <n v="1"/>
    <n v="1670.63"/>
    <n v="3491.67"/>
    <n v="23.87"/>
    <n v="49.88"/>
    <s v="Z-US$"/>
    <x v="21"/>
    <x v="43"/>
    <n v="1"/>
    <x v="1063"/>
  </r>
  <r>
    <x v="2"/>
    <d v="2020-10-26T00:00:00"/>
    <d v="2020-10-28T00:00:00"/>
    <n v="1226"/>
    <n v="1"/>
    <n v="1030.57"/>
    <n v="1944.08"/>
    <n v="1.28"/>
    <n v="2.4300000000000002"/>
    <s v="Z-US$"/>
    <x v="107"/>
    <x v="43"/>
    <n v="1"/>
    <x v="421"/>
  </r>
  <r>
    <x v="7"/>
    <d v="2020-10-26T00:00:00"/>
    <d v="2020-10-28T00:00:00"/>
    <n v="766"/>
    <n v="1"/>
    <n v="434.86"/>
    <n v="1119.1300000000001"/>
    <n v="0.87"/>
    <n v="2.2400000000000002"/>
    <s v="Z-US$"/>
    <x v="3"/>
    <x v="43"/>
    <n v="1"/>
    <x v="582"/>
  </r>
  <r>
    <x v="12"/>
    <d v="2020-10-26T00:00:00"/>
    <d v="2020-11-09T00:00:00"/>
    <n v="16"/>
    <n v="1"/>
    <n v="223.57"/>
    <n v="410.56"/>
    <n v="22.36"/>
    <n v="41.06"/>
    <s v="Z-US$"/>
    <x v="32"/>
    <x v="43"/>
    <n v="1"/>
    <x v="243"/>
  </r>
  <r>
    <x v="84"/>
    <d v="2020-10-26T00:00:00"/>
    <d v="2020-10-29T00:00:00"/>
    <n v="154"/>
    <n v="1"/>
    <n v="85.69"/>
    <n v="191.85"/>
    <n v="0.86"/>
    <n v="1.92"/>
    <s v="Z-US$"/>
    <x v="17"/>
    <x v="43"/>
    <n v="1"/>
    <x v="50"/>
  </r>
  <r>
    <x v="36"/>
    <d v="2020-10-26T00:00:00"/>
    <d v="2020-10-29T00:00:00"/>
    <n v="613"/>
    <n v="1"/>
    <n v="393.93"/>
    <n v="665.08"/>
    <n v="0.99"/>
    <n v="1.66"/>
    <s v="Z-US$"/>
    <x v="98"/>
    <x v="43"/>
    <n v="1"/>
    <x v="536"/>
  </r>
  <r>
    <x v="55"/>
    <d v="2020-10-26T00:00:00"/>
    <d v="2020-10-29T00:00:00"/>
    <n v="39"/>
    <n v="1"/>
    <n v="596.65"/>
    <n v="1247.03"/>
    <n v="23.87"/>
    <n v="49.88"/>
    <s v="Z-US$"/>
    <x v="154"/>
    <x v="43"/>
    <n v="1"/>
    <x v="599"/>
  </r>
  <r>
    <x v="2"/>
    <d v="2020-10-26T00:00:00"/>
    <d v="2020-10-29T00:00:00"/>
    <n v="307"/>
    <n v="1"/>
    <n v="257.64"/>
    <n v="486.02"/>
    <n v="1.28"/>
    <n v="2.4300000000000002"/>
    <s v="Z-US$"/>
    <x v="11"/>
    <x v="43"/>
    <n v="1"/>
    <x v="165"/>
  </r>
  <r>
    <x v="23"/>
    <d v="2020-10-26T00:00:00"/>
    <d v="2020-10-28T00:00:00"/>
    <n v="766"/>
    <n v="1"/>
    <n v="428.47"/>
    <n v="1119.1300000000001"/>
    <n v="0.86"/>
    <n v="2.2400000000000002"/>
    <s v="Z-US$"/>
    <x v="3"/>
    <x v="43"/>
    <n v="1"/>
    <x v="582"/>
  </r>
  <r>
    <x v="2"/>
    <d v="2020-10-26T00:00:00"/>
    <d v="2020-10-28T00:00:00"/>
    <n v="613"/>
    <n v="1"/>
    <n v="515.28"/>
    <n v="972.04"/>
    <n v="1.28"/>
    <n v="2.4300000000000002"/>
    <s v="Z-US$"/>
    <x v="98"/>
    <x v="43"/>
    <n v="1"/>
    <x v="9"/>
  </r>
  <r>
    <x v="10"/>
    <d v="2020-10-26T00:00:00"/>
    <d v="2020-10-28T00:00:00"/>
    <n v="62"/>
    <n v="1"/>
    <n v="825.06"/>
    <n v="1227.8399999999999"/>
    <n v="20.62"/>
    <n v="30.7"/>
    <s v="Z-US$"/>
    <x v="6"/>
    <x v="43"/>
    <n v="1"/>
    <x v="116"/>
  </r>
  <r>
    <x v="83"/>
    <d v="2020-10-26T00:00:00"/>
    <d v="2020-10-27T00:00:00"/>
    <n v="154"/>
    <n v="1"/>
    <n v="85.69"/>
    <n v="191.85"/>
    <n v="0.86"/>
    <n v="1.92"/>
    <s v="Z-US$"/>
    <x v="17"/>
    <x v="43"/>
    <n v="1"/>
    <x v="50"/>
  </r>
  <r>
    <x v="8"/>
    <d v="2020-10-26T00:00:00"/>
    <d v="2020-11-03T00:00:00"/>
    <n v="3830"/>
    <n v="1"/>
    <n v="2142.33"/>
    <n v="4476.5"/>
    <n v="0.86"/>
    <n v="1.79"/>
    <s v="Z-US$"/>
    <x v="164"/>
    <x v="43"/>
    <n v="1"/>
    <x v="360"/>
  </r>
  <r>
    <x v="2"/>
    <d v="2020-10-26T00:00:00"/>
    <d v="2020-10-27T00:00:00"/>
    <n v="123"/>
    <n v="1"/>
    <n v="103.06"/>
    <n v="168.83"/>
    <n v="1.28"/>
    <n v="2.11"/>
    <s v="Z-US$"/>
    <x v="60"/>
    <x v="43"/>
    <n v="1"/>
    <x v="92"/>
  </r>
  <r>
    <x v="2"/>
    <d v="2020-10-26T00:00:00"/>
    <d v="2020-10-27T00:00:00"/>
    <n v="23"/>
    <n v="1"/>
    <n v="19.329999999999998"/>
    <n v="40.29"/>
    <n v="1.28"/>
    <n v="2.69"/>
    <s v="Z-US$"/>
    <x v="61"/>
    <x v="43"/>
    <n v="1"/>
    <x v="93"/>
  </r>
  <r>
    <x v="26"/>
    <d v="2020-10-26T00:00:00"/>
    <d v="2020-10-27T00:00:00"/>
    <n v="4"/>
    <n v="1"/>
    <n v="0"/>
    <n v="0"/>
    <n v="0"/>
    <n v="0"/>
    <s v="Z-US$"/>
    <x v="16"/>
    <x v="43"/>
    <n v="1"/>
    <x v="86"/>
  </r>
  <r>
    <x v="16"/>
    <d v="2020-10-26T00:00:00"/>
    <d v="2020-10-27T00:00:00"/>
    <n v="50"/>
    <n v="1"/>
    <n v="27.42"/>
    <n v="73.67"/>
    <n v="0.86"/>
    <n v="2.2999999999999998"/>
    <s v="Z-US$"/>
    <x v="4"/>
    <x v="43"/>
    <n v="1"/>
    <x v="89"/>
  </r>
  <r>
    <x v="26"/>
    <d v="2020-10-26T00:00:00"/>
    <d v="2020-10-27T00:00:00"/>
    <n v="2"/>
    <n v="1"/>
    <n v="0"/>
    <n v="0"/>
    <n v="0"/>
    <n v="0"/>
    <s v="Z-US$"/>
    <x v="10"/>
    <x v="43"/>
    <n v="1"/>
    <x v="86"/>
  </r>
  <r>
    <x v="2"/>
    <d v="2020-10-26T00:00:00"/>
    <d v="2020-10-27T00:00:00"/>
    <n v="429"/>
    <n v="1"/>
    <n v="360.7"/>
    <n v="752.05"/>
    <n v="1.28"/>
    <n v="2.69"/>
    <s v="Z-US$"/>
    <x v="99"/>
    <x v="43"/>
    <n v="1"/>
    <x v="933"/>
  </r>
  <r>
    <x v="47"/>
    <d v="2020-10-26T00:00:00"/>
    <d v="2020-10-27T00:00:00"/>
    <n v="221"/>
    <n v="1"/>
    <n v="153.11000000000001"/>
    <n v="248.64"/>
    <n v="1.06"/>
    <n v="1.73"/>
    <s v="Z-US$"/>
    <x v="37"/>
    <x v="43"/>
    <n v="1"/>
    <x v="441"/>
  </r>
  <r>
    <x v="26"/>
    <d v="2020-10-26T00:00:00"/>
    <d v="2020-10-27T00:00:00"/>
    <n v="13"/>
    <n v="1"/>
    <n v="0"/>
    <n v="0"/>
    <n v="0"/>
    <n v="0"/>
    <s v="Z-US$"/>
    <x v="76"/>
    <x v="43"/>
    <n v="1"/>
    <x v="86"/>
  </r>
  <r>
    <x v="146"/>
    <d v="2020-10-26T00:00:00"/>
    <d v="2020-10-27T00:00:00"/>
    <n v="920"/>
    <n v="1"/>
    <n v="207.97"/>
    <n v="452.77"/>
    <n v="0.35"/>
    <n v="0.76"/>
    <s v="Z-US$"/>
    <x v="88"/>
    <x v="43"/>
    <n v="1"/>
    <x v="396"/>
  </r>
  <r>
    <x v="83"/>
    <d v="2020-10-26T00:00:00"/>
    <d v="2020-10-27T00:00:00"/>
    <n v="766"/>
    <n v="1"/>
    <n v="428.47"/>
    <n v="959.25"/>
    <n v="0.86"/>
    <n v="1.92"/>
    <s v="Z-US$"/>
    <x v="3"/>
    <x v="43"/>
    <n v="1"/>
    <x v="12"/>
  </r>
  <r>
    <x v="243"/>
    <d v="2020-10-26T00:00:00"/>
    <d v="2020-11-09T00:00:00"/>
    <n v="31"/>
    <n v="1"/>
    <n v="1187.78"/>
    <n v="1250.8599999999999"/>
    <n v="59.38"/>
    <n v="62.54"/>
    <s v="Z-US$"/>
    <x v="7"/>
    <x v="43"/>
    <n v="1"/>
    <x v="147"/>
  </r>
  <r>
    <x v="133"/>
    <d v="2020-10-26T00:00:00"/>
    <d v="2020-11-09T00:00:00"/>
    <n v="46"/>
    <n v="1"/>
    <n v="63.3"/>
    <n v="1634.56"/>
    <n v="2.1"/>
    <n v="54.49"/>
    <s v="Z-US$"/>
    <x v="74"/>
    <x v="43"/>
    <n v="1"/>
    <x v="154"/>
  </r>
  <r>
    <x v="244"/>
    <d v="2020-10-26T00:00:00"/>
    <d v="2020-11-09T00:00:00"/>
    <n v="92"/>
    <n v="1"/>
    <n v="1627.14"/>
    <n v="2463.35"/>
    <n v="27.12"/>
    <n v="41.06"/>
    <s v="Z-US$"/>
    <x v="34"/>
    <x v="43"/>
    <n v="1"/>
    <x v="630"/>
  </r>
  <r>
    <x v="135"/>
    <d v="2020-10-26T00:00:00"/>
    <d v="2020-11-09T00:00:00"/>
    <n v="138"/>
    <n v="1"/>
    <n v="6479.12"/>
    <n v="5628.88"/>
    <n v="71.98"/>
    <n v="62.54"/>
    <s v="Z-US$"/>
    <x v="86"/>
    <x v="43"/>
    <n v="1"/>
    <x v="384"/>
  </r>
  <r>
    <x v="137"/>
    <d v="2020-10-26T00:00:00"/>
    <d v="2020-11-09T00:00:00"/>
    <n v="138"/>
    <n v="1"/>
    <n v="3953.61"/>
    <n v="4224.54"/>
    <n v="43.92"/>
    <n v="46.94"/>
    <s v="Z-US$"/>
    <x v="86"/>
    <x v="43"/>
    <n v="1"/>
    <x v="157"/>
  </r>
  <r>
    <x v="245"/>
    <d v="2020-10-26T00:00:00"/>
    <d v="2020-11-09T00:00:00"/>
    <n v="46"/>
    <n v="1"/>
    <n v="819.81"/>
    <n v="1250.8599999999999"/>
    <n v="27.32"/>
    <n v="41.7"/>
    <s v="Z-US$"/>
    <x v="74"/>
    <x v="43"/>
    <n v="1"/>
    <x v="147"/>
  </r>
  <r>
    <x v="138"/>
    <d v="2020-10-26T00:00:00"/>
    <d v="2020-11-09T00:00:00"/>
    <n v="46"/>
    <n v="1"/>
    <n v="1147.58"/>
    <n v="1231.68"/>
    <n v="38.24"/>
    <n v="41.06"/>
    <s v="Z-US$"/>
    <x v="74"/>
    <x v="43"/>
    <n v="1"/>
    <x v="156"/>
  </r>
  <r>
    <x v="246"/>
    <d v="2020-10-26T00:00:00"/>
    <d v="2020-11-09T00:00:00"/>
    <n v="46"/>
    <n v="1"/>
    <n v="1626.9"/>
    <n v="2321.39"/>
    <n v="54.23"/>
    <n v="77.38"/>
    <s v="Z-US$"/>
    <x v="74"/>
    <x v="43"/>
    <n v="1"/>
    <x v="723"/>
  </r>
  <r>
    <x v="247"/>
    <d v="2020-10-26T00:00:00"/>
    <d v="2020-11-02T00:00:00"/>
    <n v="154"/>
    <n v="1"/>
    <n v="0"/>
    <n v="76.739999999999995"/>
    <n v="0"/>
    <n v="0.77"/>
    <s v="Z-US$"/>
    <x v="17"/>
    <x v="43"/>
    <n v="1"/>
    <x v="255"/>
  </r>
  <r>
    <x v="10"/>
    <d v="2020-10-27T00:00:00"/>
    <d v="2020-10-28T00:00:00"/>
    <n v="368"/>
    <n v="1"/>
    <n v="4950.32"/>
    <n v="7367.04"/>
    <n v="20.62"/>
    <n v="30.7"/>
    <s v="Z-US$"/>
    <x v="26"/>
    <x v="43"/>
    <n v="1"/>
    <x v="564"/>
  </r>
  <r>
    <x v="29"/>
    <d v="2020-10-27T00:00:00"/>
    <d v="2020-10-29T00:00:00"/>
    <n v="34"/>
    <n v="1"/>
    <n v="1317.42"/>
    <n v="1969.66"/>
    <n v="59.88"/>
    <n v="89.53"/>
    <s v="Z-US$"/>
    <x v="254"/>
    <x v="43"/>
    <n v="1"/>
    <x v="988"/>
  </r>
  <r>
    <x v="8"/>
    <d v="2020-10-27T00:00:00"/>
    <d v="2020-10-29T00:00:00"/>
    <n v="766"/>
    <n v="1"/>
    <n v="428.47"/>
    <n v="895.3"/>
    <n v="0.86"/>
    <n v="1.79"/>
    <s v="Z-US$"/>
    <x v="3"/>
    <x v="43"/>
    <n v="1"/>
    <x v="6"/>
  </r>
  <r>
    <x v="235"/>
    <d v="2020-10-27T00:00:00"/>
    <d v="2020-10-29T00:00:00"/>
    <n v="393"/>
    <n v="1"/>
    <n v="1182.6500000000001"/>
    <n v="1964.54"/>
    <n v="4.62"/>
    <n v="7.67"/>
    <s v="Z-US$"/>
    <x v="192"/>
    <x v="43"/>
    <n v="1"/>
    <x v="240"/>
  </r>
  <r>
    <x v="248"/>
    <d v="2020-10-27T00:00:00"/>
    <d v="2020-10-29T00:00:00"/>
    <n v="393"/>
    <n v="1"/>
    <n v="807.43"/>
    <n v="1964.54"/>
    <n v="3.15"/>
    <n v="7.67"/>
    <s v="Z-US$"/>
    <x v="192"/>
    <x v="43"/>
    <n v="1"/>
    <x v="240"/>
  </r>
  <r>
    <x v="23"/>
    <d v="2020-10-27T00:00:00"/>
    <d v="2020-10-28T00:00:00"/>
    <n v="154"/>
    <n v="1"/>
    <n v="85.69"/>
    <n v="204.64"/>
    <n v="0.86"/>
    <n v="2.0499999999999998"/>
    <s v="Z-US$"/>
    <x v="17"/>
    <x v="43"/>
    <n v="1"/>
    <x v="236"/>
  </r>
  <r>
    <x v="10"/>
    <d v="2020-10-27T00:00:00"/>
    <d v="2020-10-28T00:00:00"/>
    <n v="2"/>
    <n v="1"/>
    <n v="20.63"/>
    <n v="30.7"/>
    <n v="20.62"/>
    <n v="30.7"/>
    <s v="Z-US$"/>
    <x v="10"/>
    <x v="43"/>
    <n v="1"/>
    <x v="94"/>
  </r>
  <r>
    <x v="4"/>
    <d v="2020-10-27T00:00:00"/>
    <d v="2020-10-28T00:00:00"/>
    <n v="491"/>
    <n v="1"/>
    <n v="389.6"/>
    <n v="1105.06"/>
    <n v="1.22"/>
    <n v="3.45"/>
    <s v="Z-US$"/>
    <x v="184"/>
    <x v="43"/>
    <n v="1"/>
    <x v="438"/>
  </r>
  <r>
    <x v="88"/>
    <d v="2020-10-27T00:00:00"/>
    <d v="2020-10-28T00:00:00"/>
    <n v="552"/>
    <n v="1"/>
    <n v="466.34"/>
    <n v="782.75"/>
    <n v="1.29"/>
    <n v="2.17"/>
    <s v="Z-US$"/>
    <x v="72"/>
    <x v="43"/>
    <n v="1"/>
    <x v="1005"/>
  </r>
  <r>
    <x v="11"/>
    <d v="2020-10-27T00:00:00"/>
    <d v="2020-10-28T00:00:00"/>
    <n v="77"/>
    <n v="1"/>
    <n v="729.03"/>
    <n v="1215.05"/>
    <n v="14.58"/>
    <n v="24.3"/>
    <s v="Z-US$"/>
    <x v="81"/>
    <x v="43"/>
    <n v="1"/>
    <x v="297"/>
  </r>
  <r>
    <x v="127"/>
    <d v="2020-10-07T00:00:00"/>
    <d v="2020-10-07T00:00:00"/>
    <n v="2145"/>
    <n v="1"/>
    <n v="1629.45"/>
    <n v="2954.49"/>
    <n v="1.1599999999999999"/>
    <n v="2.11"/>
    <s v="Z-US$"/>
    <x v="101"/>
    <x v="40"/>
    <n v="1"/>
    <x v="1023"/>
  </r>
  <r>
    <x v="45"/>
    <d v="2020-10-28T00:00:00"/>
    <d v="2020-10-30T00:00:00"/>
    <n v="766"/>
    <n v="1"/>
    <n v="434.86"/>
    <n v="1055.18"/>
    <n v="0.87"/>
    <n v="2.11"/>
    <s v="Z-US$"/>
    <x v="3"/>
    <x v="43"/>
    <n v="1"/>
    <x v="5"/>
  </r>
  <r>
    <x v="8"/>
    <d v="2020-10-28T00:00:00"/>
    <d v="2020-10-30T00:00:00"/>
    <n v="766"/>
    <n v="1"/>
    <n v="428.47"/>
    <n v="895.3"/>
    <n v="0.86"/>
    <n v="1.79"/>
    <s v="Z-US$"/>
    <x v="3"/>
    <x v="43"/>
    <n v="1"/>
    <x v="6"/>
  </r>
  <r>
    <x v="99"/>
    <d v="2020-10-28T00:00:00"/>
    <d v="2020-10-30T00:00:00"/>
    <n v="766"/>
    <n v="1"/>
    <n v="351.73"/>
    <n v="639.5"/>
    <n v="0.7"/>
    <n v="1.28"/>
    <s v="Z-US$"/>
    <x v="3"/>
    <x v="43"/>
    <n v="1"/>
    <x v="47"/>
  </r>
  <r>
    <x v="10"/>
    <d v="2020-10-28T00:00:00"/>
    <d v="2020-10-30T00:00:00"/>
    <n v="295"/>
    <n v="1"/>
    <n v="3960.24"/>
    <n v="5893.63"/>
    <n v="20.62"/>
    <n v="30.7"/>
    <s v="Z-US$"/>
    <x v="70"/>
    <x v="43"/>
    <n v="1"/>
    <x v="942"/>
  </r>
  <r>
    <x v="38"/>
    <d v="2020-10-28T00:00:00"/>
    <d v="2020-10-29T00:00:00"/>
    <n v="4"/>
    <n v="1"/>
    <n v="84.59"/>
    <n v="153.47999999999999"/>
    <n v="42.3"/>
    <n v="76.739999999999995"/>
    <s v="Z-US$"/>
    <x v="16"/>
    <x v="43"/>
    <n v="1"/>
    <x v="85"/>
  </r>
  <r>
    <x v="95"/>
    <d v="2020-10-28T00:00:00"/>
    <d v="2020-11-11T00:00:00"/>
    <n v="7"/>
    <n v="1"/>
    <n v="89.43"/>
    <n v="164.22"/>
    <n v="22.36"/>
    <n v="41.06"/>
    <s v="Z-US$"/>
    <x v="48"/>
    <x v="43"/>
    <n v="1"/>
    <x v="978"/>
  </r>
  <r>
    <x v="55"/>
    <d v="2020-10-28T00:00:00"/>
    <d v="2020-11-11T00:00:00"/>
    <n v="2"/>
    <n v="1"/>
    <n v="23.87"/>
    <n v="49.88"/>
    <n v="23.87"/>
    <n v="49.88"/>
    <s v="Z-US$"/>
    <x v="10"/>
    <x v="43"/>
    <n v="1"/>
    <x v="318"/>
  </r>
  <r>
    <x v="221"/>
    <d v="2020-10-28T00:00:00"/>
    <d v="2020-10-29T00:00:00"/>
    <n v="613"/>
    <n v="1"/>
    <n v="162.69"/>
    <n v="966.92"/>
    <n v="0.4"/>
    <n v="2.42"/>
    <s v="Z-US$"/>
    <x v="98"/>
    <x v="43"/>
    <n v="1"/>
    <x v="435"/>
  </r>
  <r>
    <x v="3"/>
    <d v="2020-10-28T00:00:00"/>
    <d v="2020-10-29T00:00:00"/>
    <n v="1532"/>
    <n v="1"/>
    <n v="1288.21"/>
    <n v="2558"/>
    <n v="1.28"/>
    <n v="2.56"/>
    <s v="Z-US$"/>
    <x v="2"/>
    <x v="43"/>
    <n v="1"/>
    <x v="3"/>
  </r>
  <r>
    <x v="23"/>
    <d v="2020-10-28T00:00:00"/>
    <d v="2020-10-29T00:00:00"/>
    <n v="163"/>
    <n v="1"/>
    <n v="90.84"/>
    <n v="325.38"/>
    <n v="0.86"/>
    <n v="3.07"/>
    <s v="Z-US$"/>
    <x v="400"/>
    <x v="43"/>
    <n v="1"/>
    <x v="1064"/>
  </r>
  <r>
    <x v="26"/>
    <d v="2020-10-28T00:00:00"/>
    <d v="2020-10-29T00:00:00"/>
    <n v="7"/>
    <n v="1"/>
    <n v="0"/>
    <n v="0"/>
    <n v="0"/>
    <n v="0"/>
    <s v="Z-US$"/>
    <x v="48"/>
    <x v="43"/>
    <n v="1"/>
    <x v="86"/>
  </r>
  <r>
    <x v="29"/>
    <d v="2020-10-29T00:00:00"/>
    <d v="2020-10-29T00:00:00"/>
    <n v="74"/>
    <n v="1"/>
    <n v="2874.37"/>
    <n v="4297.4399999999996"/>
    <n v="59.88"/>
    <n v="89.53"/>
    <s v="Z-US$"/>
    <x v="44"/>
    <x v="43"/>
    <n v="1"/>
    <x v="552"/>
  </r>
  <r>
    <x v="232"/>
    <d v="2020-10-29T00:00:00"/>
    <d v="2020-10-29T00:00:00"/>
    <n v="2298"/>
    <n v="1"/>
    <n v="1419.69"/>
    <n v="2263.83"/>
    <n v="0.95"/>
    <n v="1.51"/>
    <s v="Z-US$"/>
    <x v="1"/>
    <x v="43"/>
    <n v="1"/>
    <x v="1011"/>
  </r>
  <r>
    <x v="29"/>
    <d v="2020-10-29T00:00:00"/>
    <d v="2020-10-30T00:00:00"/>
    <n v="129"/>
    <n v="1"/>
    <n v="5030.1499999999996"/>
    <n v="7520.52"/>
    <n v="59.88"/>
    <n v="89.53"/>
    <s v="Z-US$"/>
    <x v="23"/>
    <x v="43"/>
    <n v="1"/>
    <x v="963"/>
  </r>
  <r>
    <x v="87"/>
    <d v="2020-10-29T00:00:00"/>
    <d v="2020-10-30T00:00:00"/>
    <n v="460"/>
    <n v="1"/>
    <n v="360.68"/>
    <n v="575.54999999999995"/>
    <n v="1.2"/>
    <n v="1.92"/>
    <s v="Z-US$"/>
    <x v="18"/>
    <x v="43"/>
    <n v="1"/>
    <x v="262"/>
  </r>
  <r>
    <x v="86"/>
    <d v="2020-10-29T00:00:00"/>
    <d v="2020-10-30T00:00:00"/>
    <n v="460"/>
    <n v="1"/>
    <n v="333.82"/>
    <n v="518"/>
    <n v="1.1100000000000001"/>
    <n v="1.73"/>
    <s v="Z-US$"/>
    <x v="18"/>
    <x v="43"/>
    <n v="1"/>
    <x v="477"/>
  </r>
  <r>
    <x v="10"/>
    <d v="2020-10-29T00:00:00"/>
    <d v="2020-11-05T00:00:00"/>
    <n v="46"/>
    <n v="1"/>
    <n v="618.79"/>
    <n v="920.88"/>
    <n v="20.62"/>
    <n v="30.7"/>
    <s v="Z-US$"/>
    <x v="74"/>
    <x v="43"/>
    <n v="1"/>
    <x v="704"/>
  </r>
  <r>
    <x v="16"/>
    <d v="2020-10-29T00:00:00"/>
    <d v="2020-11-05T00:00:00"/>
    <n v="2298"/>
    <n v="1"/>
    <n v="1285.4000000000001"/>
    <n v="2877.75"/>
    <n v="0.86"/>
    <n v="1.92"/>
    <s v="Z-US$"/>
    <x v="1"/>
    <x v="43"/>
    <n v="1"/>
    <x v="159"/>
  </r>
  <r>
    <x v="2"/>
    <d v="2020-10-29T00:00:00"/>
    <d v="2020-10-30T00:00:00"/>
    <n v="246"/>
    <n v="1"/>
    <n v="206.11"/>
    <n v="337.66"/>
    <n v="1.28"/>
    <n v="2.11"/>
    <s v="Z-US$"/>
    <x v="97"/>
    <x v="43"/>
    <n v="1"/>
    <x v="161"/>
  </r>
  <r>
    <x v="26"/>
    <d v="2020-10-29T00:00:00"/>
    <d v="2020-10-30T00:00:00"/>
    <n v="7"/>
    <n v="1"/>
    <n v="0"/>
    <n v="0"/>
    <n v="0"/>
    <n v="0"/>
    <s v="Z-US$"/>
    <x v="48"/>
    <x v="43"/>
    <n v="1"/>
    <x v="86"/>
  </r>
  <r>
    <x v="65"/>
    <d v="2020-10-30T00:00:00"/>
    <d v="2020-11-02T00:00:00"/>
    <n v="4596"/>
    <n v="1"/>
    <n v="3886.5"/>
    <n v="10359.9"/>
    <n v="1.29"/>
    <n v="3.45"/>
    <s v="Z-US$"/>
    <x v="57"/>
    <x v="43"/>
    <n v="1"/>
    <x v="691"/>
  </r>
  <r>
    <x v="29"/>
    <d v="2020-10-30T00:00:00"/>
    <d v="2020-11-02T00:00:00"/>
    <n v="77"/>
    <n v="1"/>
    <n v="2994.14"/>
    <n v="4834.62"/>
    <n v="59.88"/>
    <n v="96.69"/>
    <s v="Z-US$"/>
    <x v="81"/>
    <x v="43"/>
    <n v="1"/>
    <x v="381"/>
  </r>
  <r>
    <x v="16"/>
    <d v="2020-10-30T00:00:00"/>
    <d v="2020-11-03T00:00:00"/>
    <n v="3064"/>
    <n v="1"/>
    <n v="1713.86"/>
    <n v="3069.6"/>
    <n v="0.86"/>
    <n v="1.54"/>
    <s v="Z-US$"/>
    <x v="0"/>
    <x v="43"/>
    <n v="1"/>
    <x v="577"/>
  </r>
  <r>
    <x v="10"/>
    <d v="2020-10-30T00:00:00"/>
    <d v="2020-11-03T00:00:00"/>
    <n v="20"/>
    <n v="1"/>
    <n v="268.14"/>
    <n v="365.79"/>
    <n v="20.62"/>
    <n v="28.14"/>
    <s v="Z-US$"/>
    <x v="104"/>
    <x v="43"/>
    <n v="1"/>
    <x v="354"/>
  </r>
  <r>
    <x v="16"/>
    <d v="2020-10-30T00:00:00"/>
    <d v="2020-10-30T00:00:00"/>
    <n v="3064"/>
    <n v="1"/>
    <n v="1713.86"/>
    <n v="3581.2"/>
    <n v="0.86"/>
    <n v="1.79"/>
    <s v="Z-US$"/>
    <x v="0"/>
    <x v="43"/>
    <n v="1"/>
    <x v="40"/>
  </r>
  <r>
    <x v="229"/>
    <d v="2020-10-30T00:00:00"/>
    <d v="2020-11-13T00:00:00"/>
    <n v="46"/>
    <n v="1"/>
    <n v="494.21"/>
    <n v="1001.46"/>
    <n v="16.47"/>
    <n v="33.380000000000003"/>
    <s v="Z-US$"/>
    <x v="74"/>
    <x v="43"/>
    <n v="1"/>
    <x v="875"/>
  </r>
  <r>
    <x v="6"/>
    <d v="2020-10-30T00:00:00"/>
    <d v="2020-11-02T00:00:00"/>
    <n v="3064"/>
    <n v="1"/>
    <n v="2526.79"/>
    <n v="3581.2"/>
    <n v="1.25"/>
    <n v="1.79"/>
    <s v="Z-US$"/>
    <x v="0"/>
    <x v="43"/>
    <n v="1"/>
    <x v="40"/>
  </r>
  <r>
    <x v="152"/>
    <d v="2020-10-30T00:00:00"/>
    <d v="2020-11-02T00:00:00"/>
    <n v="2"/>
    <n v="1"/>
    <n v="22.26"/>
    <n v="42.21"/>
    <n v="22.26"/>
    <n v="42.21"/>
    <s v="Z-US$"/>
    <x v="10"/>
    <x v="43"/>
    <n v="1"/>
    <x v="1065"/>
  </r>
  <r>
    <x v="248"/>
    <d v="2020-10-30T00:00:00"/>
    <d v="2020-11-02T00:00:00"/>
    <n v="99"/>
    <n v="1"/>
    <n v="201.85"/>
    <n v="491.14"/>
    <n v="3.15"/>
    <n v="7.67"/>
    <s v="Z-US$"/>
    <x v="24"/>
    <x v="43"/>
    <n v="1"/>
    <x v="553"/>
  </r>
  <r>
    <x v="16"/>
    <d v="2020-10-30T00:00:00"/>
    <d v="2020-11-02T00:00:00"/>
    <n v="4596"/>
    <n v="1"/>
    <n v="2570.79"/>
    <n v="5371.8"/>
    <n v="0.86"/>
    <n v="1.79"/>
    <s v="Z-US$"/>
    <x v="57"/>
    <x v="43"/>
    <n v="1"/>
    <x v="218"/>
  </r>
  <r>
    <x v="38"/>
    <d v="2020-10-30T00:00:00"/>
    <d v="2020-11-02T00:00:00"/>
    <n v="7"/>
    <n v="1"/>
    <n v="169.19"/>
    <n v="306.95999999999998"/>
    <n v="42.3"/>
    <n v="76.739999999999995"/>
    <s v="Z-US$"/>
    <x v="48"/>
    <x v="43"/>
    <n v="1"/>
    <x v="72"/>
  </r>
  <r>
    <x v="35"/>
    <d v="2020-10-30T00:00:00"/>
    <d v="2020-11-13T00:00:00"/>
    <n v="46"/>
    <n v="1"/>
    <n v="1103.1400000000001"/>
    <n v="1918.5"/>
    <n v="36.770000000000003"/>
    <n v="63.95"/>
    <s v="Z-US$"/>
    <x v="74"/>
    <x v="43"/>
    <n v="1"/>
    <x v="63"/>
  </r>
  <r>
    <x v="163"/>
    <d v="2020-10-30T00:00:00"/>
    <d v="2020-10-30T00:00:00"/>
    <n v="460"/>
    <n v="1"/>
    <n v="319.74"/>
    <n v="326.14999999999998"/>
    <n v="1.06"/>
    <n v="1.0900000000000001"/>
    <s v="Z-US$"/>
    <x v="18"/>
    <x v="43"/>
    <n v="1"/>
    <x v="462"/>
  </r>
  <r>
    <x v="206"/>
    <d v="2020-10-30T00:00:00"/>
    <d v="2020-12-21T00:00:00"/>
    <n v="45960"/>
    <n v="1"/>
    <n v="22254.6"/>
    <n v="40288.5"/>
    <n v="0.74"/>
    <n v="1.34"/>
    <s v="Z-US$"/>
    <x v="82"/>
    <x v="43"/>
    <n v="1"/>
    <x v="145"/>
  </r>
  <r>
    <x v="0"/>
    <d v="2020-11-02T00:00:00"/>
    <d v="2020-11-03T00:00:00"/>
    <n v="307"/>
    <n v="1"/>
    <n v="280.79000000000002"/>
    <n v="383.7"/>
    <n v="1.39"/>
    <n v="1.92"/>
    <s v="Z-US$"/>
    <x v="11"/>
    <x v="44"/>
    <n v="1"/>
    <x v="200"/>
  </r>
  <r>
    <x v="10"/>
    <d v="2020-11-02T00:00:00"/>
    <d v="2020-11-09T00:00:00"/>
    <n v="37"/>
    <n v="1"/>
    <n v="495.04"/>
    <n v="890.18"/>
    <n v="20.62"/>
    <n v="37.090000000000003"/>
    <s v="Z-US$"/>
    <x v="54"/>
    <x v="44"/>
    <n v="1"/>
    <x v="135"/>
  </r>
  <r>
    <x v="249"/>
    <d v="2020-11-02T00:00:00"/>
    <d v="2020-11-16T00:00:00"/>
    <n v="46"/>
    <n v="1"/>
    <n v="858.45"/>
    <n v="970.76"/>
    <n v="28.61"/>
    <n v="32.36"/>
    <s v="Z-US$"/>
    <x v="74"/>
    <x v="44"/>
    <n v="1"/>
    <x v="466"/>
  </r>
  <r>
    <x v="138"/>
    <d v="2020-11-02T00:00:00"/>
    <d v="2020-11-16T00:00:00"/>
    <n v="46"/>
    <n v="1"/>
    <n v="670.85"/>
    <n v="1231.68"/>
    <n v="22.36"/>
    <n v="41.06"/>
    <s v="Z-US$"/>
    <x v="74"/>
    <x v="44"/>
    <n v="1"/>
    <x v="156"/>
  </r>
  <r>
    <x v="245"/>
    <d v="2020-11-02T00:00:00"/>
    <d v="2020-11-16T00:00:00"/>
    <n v="46"/>
    <n v="1"/>
    <n v="738.3"/>
    <n v="1250.8599999999999"/>
    <n v="24.61"/>
    <n v="41.7"/>
    <s v="Z-US$"/>
    <x v="74"/>
    <x v="44"/>
    <n v="1"/>
    <x v="147"/>
  </r>
  <r>
    <x v="136"/>
    <d v="2020-11-02T00:00:00"/>
    <d v="2020-11-16T00:00:00"/>
    <n v="46"/>
    <n v="1"/>
    <n v="1528.28"/>
    <n v="1634.56"/>
    <n v="50.94"/>
    <n v="54.49"/>
    <s v="Z-US$"/>
    <x v="74"/>
    <x v="44"/>
    <n v="1"/>
    <x v="154"/>
  </r>
  <r>
    <x v="115"/>
    <d v="2020-11-02T00:00:00"/>
    <d v="2020-11-16T00:00:00"/>
    <n v="46"/>
    <n v="1"/>
    <n v="814.89"/>
    <n v="1408.18"/>
    <n v="27.15"/>
    <n v="46.94"/>
    <s v="Z-US$"/>
    <x v="74"/>
    <x v="44"/>
    <n v="1"/>
    <x v="382"/>
  </r>
  <r>
    <x v="133"/>
    <d v="2020-11-02T00:00:00"/>
    <d v="2020-11-16T00:00:00"/>
    <n v="46"/>
    <n v="1"/>
    <n v="958.92"/>
    <n v="1634.56"/>
    <n v="31.96"/>
    <n v="54.49"/>
    <s v="Z-US$"/>
    <x v="74"/>
    <x v="44"/>
    <n v="1"/>
    <x v="154"/>
  </r>
  <r>
    <x v="243"/>
    <d v="2020-11-02T00:00:00"/>
    <d v="2020-11-16T00:00:00"/>
    <n v="46"/>
    <n v="1"/>
    <n v="1102.95"/>
    <n v="1876.29"/>
    <n v="36.76"/>
    <n v="62.54"/>
    <s v="Z-US$"/>
    <x v="74"/>
    <x v="44"/>
    <n v="1"/>
    <x v="153"/>
  </r>
  <r>
    <x v="250"/>
    <d v="2020-11-02T00:00:00"/>
    <d v="2020-11-16T00:00:00"/>
    <n v="31"/>
    <n v="1"/>
    <n v="1541.5"/>
    <n v="1388.99"/>
    <n v="77.069999999999993"/>
    <n v="69.45"/>
    <s v="Z-US$"/>
    <x v="7"/>
    <x v="44"/>
    <n v="1"/>
    <x v="51"/>
  </r>
  <r>
    <x v="65"/>
    <d v="2020-11-02T00:00:00"/>
    <d v="2020-11-03T00:00:00"/>
    <n v="613"/>
    <n v="1"/>
    <n v="518.20000000000005"/>
    <n v="1412.02"/>
    <n v="1.29"/>
    <n v="3.53"/>
    <s v="Z-US$"/>
    <x v="98"/>
    <x v="44"/>
    <n v="1"/>
    <x v="137"/>
  </r>
  <r>
    <x v="170"/>
    <d v="2020-11-02T00:00:00"/>
    <d v="2020-11-03T00:00:00"/>
    <n v="154"/>
    <n v="1"/>
    <n v="85.69"/>
    <n v="166.27"/>
    <n v="0.86"/>
    <n v="1.66"/>
    <s v="Z-US$"/>
    <x v="17"/>
    <x v="44"/>
    <n v="1"/>
    <x v="826"/>
  </r>
  <r>
    <x v="36"/>
    <d v="2020-11-02T00:00:00"/>
    <d v="2020-11-03T00:00:00"/>
    <n v="154"/>
    <n v="1"/>
    <n v="98.48"/>
    <n v="166.27"/>
    <n v="0.99"/>
    <n v="1.66"/>
    <s v="Z-US$"/>
    <x v="17"/>
    <x v="44"/>
    <n v="1"/>
    <x v="826"/>
  </r>
  <r>
    <x v="11"/>
    <d v="2020-11-02T00:00:00"/>
    <d v="2020-11-03T00:00:00"/>
    <n v="30"/>
    <n v="1"/>
    <n v="277.02999999999997"/>
    <n v="461.72"/>
    <n v="14.58"/>
    <n v="24.3"/>
    <s v="Z-US$"/>
    <x v="114"/>
    <x v="44"/>
    <n v="1"/>
    <x v="1066"/>
  </r>
  <r>
    <x v="75"/>
    <d v="2020-11-03T00:00:00"/>
    <d v="2020-11-03T00:00:00"/>
    <n v="197"/>
    <n v="1"/>
    <n v="529.49"/>
    <n v="1637.12"/>
    <n v="4.13"/>
    <n v="12.79"/>
    <s v="Z-US$"/>
    <x v="94"/>
    <x v="44"/>
    <n v="1"/>
    <x v="445"/>
  </r>
  <r>
    <x v="112"/>
    <d v="2020-11-03T00:00:00"/>
    <d v="2020-11-03T00:00:00"/>
    <n v="16"/>
    <n v="1"/>
    <n v="97.33"/>
    <n v="33.89"/>
    <n v="9.73"/>
    <n v="3.39"/>
    <s v="Z-US$"/>
    <x v="32"/>
    <x v="44"/>
    <n v="1"/>
    <x v="301"/>
  </r>
  <r>
    <x v="38"/>
    <d v="2020-11-03T00:00:00"/>
    <d v="2020-11-03T00:00:00"/>
    <n v="8"/>
    <n v="1"/>
    <n v="211.48"/>
    <n v="383.7"/>
    <n v="42.3"/>
    <n v="76.739999999999995"/>
    <s v="Z-US$"/>
    <x v="100"/>
    <x v="44"/>
    <n v="1"/>
    <x v="200"/>
  </r>
  <r>
    <x v="115"/>
    <d v="2020-11-03T00:00:00"/>
    <d v="2020-11-03T00:00:00"/>
    <n v="16"/>
    <n v="1"/>
    <n v="271.63"/>
    <n v="493.69"/>
    <n v="27.15"/>
    <n v="49.37"/>
    <s v="Z-US$"/>
    <x v="32"/>
    <x v="44"/>
    <n v="1"/>
    <x v="134"/>
  </r>
  <r>
    <x v="39"/>
    <d v="2020-11-03T00:00:00"/>
    <d v="2020-11-04T00:00:00"/>
    <n v="22"/>
    <n v="1"/>
    <n v="16.47"/>
    <n v="45.48"/>
    <n v="1.18"/>
    <n v="3.25"/>
    <s v="Z-US$"/>
    <x v="52"/>
    <x v="44"/>
    <n v="1"/>
    <x v="863"/>
  </r>
  <r>
    <x v="26"/>
    <d v="2020-11-03T00:00:00"/>
    <d v="2020-11-04T00:00:00"/>
    <n v="2"/>
    <n v="1"/>
    <n v="0"/>
    <n v="0"/>
    <n v="0"/>
    <n v="0"/>
    <s v="Z-US$"/>
    <x v="10"/>
    <x v="44"/>
    <n v="1"/>
    <x v="86"/>
  </r>
  <r>
    <x v="10"/>
    <d v="2020-11-03T00:00:00"/>
    <d v="2020-11-06T00:00:00"/>
    <n v="16"/>
    <n v="1"/>
    <n v="206.26"/>
    <n v="306.95999999999998"/>
    <n v="20.62"/>
    <n v="30.7"/>
    <s v="Z-US$"/>
    <x v="32"/>
    <x v="44"/>
    <n v="1"/>
    <x v="72"/>
  </r>
  <r>
    <x v="65"/>
    <d v="2020-11-03T00:00:00"/>
    <d v="2020-11-04T00:00:00"/>
    <n v="184"/>
    <n v="1"/>
    <n v="155.46"/>
    <n v="383.7"/>
    <n v="1.29"/>
    <n v="3.2"/>
    <s v="Z-US$"/>
    <x v="49"/>
    <x v="44"/>
    <n v="1"/>
    <x v="200"/>
  </r>
  <r>
    <x v="4"/>
    <d v="2020-10-30T00:00:00"/>
    <d v="2020-11-02T00:00:00"/>
    <n v="123"/>
    <n v="1"/>
    <n v="100.39"/>
    <n v="291.61"/>
    <n v="1.25"/>
    <n v="3.65"/>
    <s v="Z-US$"/>
    <x v="60"/>
    <x v="43"/>
    <n v="1"/>
    <x v="325"/>
  </r>
  <r>
    <x v="95"/>
    <d v="2020-10-30T00:00:00"/>
    <d v="2020-11-02T00:00:00"/>
    <n v="25"/>
    <n v="1"/>
    <n v="357.92"/>
    <n v="773.54"/>
    <n v="22.37"/>
    <n v="48.35"/>
    <s v="Z-US$"/>
    <x v="55"/>
    <x v="43"/>
    <n v="1"/>
    <x v="74"/>
  </r>
  <r>
    <x v="32"/>
    <d v="2020-10-30T00:00:00"/>
    <d v="2020-11-02T00:00:00"/>
    <n v="8"/>
    <n v="1"/>
    <n v="135.83000000000001"/>
    <n v="276.26"/>
    <n v="27.17"/>
    <n v="55.25"/>
    <s v="Z-US$"/>
    <x v="100"/>
    <x v="43"/>
    <n v="1"/>
    <x v="73"/>
  </r>
  <r>
    <x v="94"/>
    <d v="2020-10-30T00:00:00"/>
    <d v="2020-11-02T00:00:00"/>
    <n v="62"/>
    <n v="1"/>
    <n v="1278.49"/>
    <n v="2568.23"/>
    <n v="31.96"/>
    <n v="64.209999999999994"/>
    <s v="Z-US$"/>
    <x v="6"/>
    <x v="43"/>
    <n v="1"/>
    <x v="1067"/>
  </r>
  <r>
    <x v="16"/>
    <d v="2020-10-30T00:00:00"/>
    <d v="2020-11-02T00:00:00"/>
    <n v="321"/>
    <n v="1"/>
    <n v="179.1"/>
    <n v="481.16"/>
    <n v="0.86"/>
    <n v="2.2999999999999998"/>
    <s v="Z-US$"/>
    <x v="401"/>
    <x v="43"/>
    <n v="1"/>
    <x v="701"/>
  </r>
  <r>
    <x v="23"/>
    <d v="2020-10-30T00:00:00"/>
    <d v="2020-11-02T00:00:00"/>
    <n v="2758"/>
    <n v="1"/>
    <n v="1542.47"/>
    <n v="4604.3999999999996"/>
    <n v="0.86"/>
    <n v="2.56"/>
    <s v="Z-US$"/>
    <x v="117"/>
    <x v="43"/>
    <n v="1"/>
    <x v="359"/>
  </r>
  <r>
    <x v="38"/>
    <d v="2020-10-30T00:00:00"/>
    <d v="2020-11-02T00:00:00"/>
    <n v="4"/>
    <n v="1"/>
    <n v="84.59"/>
    <n v="171.39"/>
    <n v="42.3"/>
    <n v="85.69"/>
    <s v="Z-US$"/>
    <x v="16"/>
    <x v="43"/>
    <n v="1"/>
    <x v="311"/>
  </r>
  <r>
    <x v="29"/>
    <d v="2020-10-30T00:00:00"/>
    <d v="2020-11-02T00:00:00"/>
    <n v="42"/>
    <n v="1"/>
    <n v="1616.84"/>
    <n v="2831.71"/>
    <n v="59.88"/>
    <n v="104.88"/>
    <s v="Z-US$"/>
    <x v="149"/>
    <x v="43"/>
    <n v="1"/>
    <x v="1068"/>
  </r>
  <r>
    <x v="10"/>
    <d v="2020-10-30T00:00:00"/>
    <d v="2020-11-02T00:00:00"/>
    <n v="19"/>
    <n v="1"/>
    <n v="247.51"/>
    <n v="438.49"/>
    <n v="20.62"/>
    <n v="36.54"/>
    <s v="Z-US$"/>
    <x v="56"/>
    <x v="43"/>
    <n v="1"/>
    <x v="1069"/>
  </r>
  <r>
    <x v="46"/>
    <d v="2020-10-30T00:00:00"/>
    <d v="2020-11-02T00:00:00"/>
    <n v="2"/>
    <n v="1"/>
    <n v="15.99"/>
    <n v="30.7"/>
    <n v="15.99"/>
    <n v="30.7"/>
    <s v="Z-US$"/>
    <x v="10"/>
    <x v="43"/>
    <n v="1"/>
    <x v="94"/>
  </r>
  <r>
    <x v="114"/>
    <d v="2020-10-30T00:00:00"/>
    <d v="2020-11-02T00:00:00"/>
    <n v="19"/>
    <n v="1"/>
    <n v="317.5"/>
    <n v="706.01"/>
    <n v="26.45"/>
    <n v="58.83"/>
    <s v="Z-US$"/>
    <x v="56"/>
    <x v="43"/>
    <n v="1"/>
    <x v="268"/>
  </r>
  <r>
    <x v="94"/>
    <d v="2020-11-04T00:00:00"/>
    <d v="2020-11-18T00:00:00"/>
    <n v="19"/>
    <n v="1"/>
    <n v="383.55"/>
    <n v="676.85"/>
    <n v="31.96"/>
    <n v="56.4"/>
    <s v="Z-US$"/>
    <x v="56"/>
    <x v="44"/>
    <n v="1"/>
    <x v="1070"/>
  </r>
  <r>
    <x v="55"/>
    <d v="2020-11-04T00:00:00"/>
    <d v="2020-11-18T00:00:00"/>
    <n v="7"/>
    <n v="1"/>
    <n v="95.47"/>
    <n v="199.52"/>
    <n v="23.87"/>
    <n v="49.88"/>
    <s v="Z-US$"/>
    <x v="48"/>
    <x v="44"/>
    <n v="1"/>
    <x v="355"/>
  </r>
  <r>
    <x v="26"/>
    <d v="2020-11-04T00:00:00"/>
    <d v="2020-11-05T00:00:00"/>
    <n v="62"/>
    <n v="1"/>
    <n v="0"/>
    <n v="1534.8"/>
    <n v="0"/>
    <n v="38.369999999999997"/>
    <s v="Z-US$"/>
    <x v="6"/>
    <x v="44"/>
    <n v="1"/>
    <x v="162"/>
  </r>
  <r>
    <x v="9"/>
    <d v="2020-11-04T00:00:00"/>
    <d v="2020-11-05T00:00:00"/>
    <n v="62"/>
    <n v="1"/>
    <n v="1194.1099999999999"/>
    <n v="1637.12"/>
    <n v="29.85"/>
    <n v="40.93"/>
    <s v="Z-US$"/>
    <x v="6"/>
    <x v="44"/>
    <n v="1"/>
    <x v="445"/>
  </r>
  <r>
    <x v="10"/>
    <d v="2020-11-04T00:00:00"/>
    <d v="2020-11-05T00:00:00"/>
    <n v="148"/>
    <n v="1"/>
    <n v="1980.12"/>
    <n v="2946.82"/>
    <n v="20.62"/>
    <n v="30.7"/>
    <s v="Z-US$"/>
    <x v="5"/>
    <x v="44"/>
    <n v="1"/>
    <x v="8"/>
  </r>
  <r>
    <x v="98"/>
    <d v="2020-11-04T00:00:00"/>
    <d v="2020-11-05T00:00:00"/>
    <n v="1532"/>
    <n v="1"/>
    <n v="1254.83"/>
    <n v="2110.35"/>
    <n v="1.25"/>
    <n v="2.11"/>
    <s v="Z-US$"/>
    <x v="2"/>
    <x v="44"/>
    <n v="1"/>
    <x v="241"/>
  </r>
  <r>
    <x v="235"/>
    <d v="2020-11-04T00:00:00"/>
    <d v="2020-11-05T00:00:00"/>
    <n v="25"/>
    <n v="1"/>
    <n v="73.91"/>
    <n v="127.9"/>
    <n v="4.62"/>
    <n v="7.99"/>
    <s v="Z-US$"/>
    <x v="55"/>
    <x v="44"/>
    <n v="1"/>
    <x v="142"/>
  </r>
  <r>
    <x v="154"/>
    <d v="2020-11-04T00:00:00"/>
    <d v="2020-11-04T00:00:00"/>
    <n v="613"/>
    <n v="1"/>
    <n v="342.77"/>
    <n v="895.3"/>
    <n v="0.86"/>
    <n v="2.2400000000000002"/>
    <s v="Z-US$"/>
    <x v="98"/>
    <x v="44"/>
    <n v="1"/>
    <x v="6"/>
  </r>
  <r>
    <x v="186"/>
    <d v="2020-11-04T00:00:00"/>
    <d v="2020-11-05T00:00:00"/>
    <n v="24512"/>
    <n v="1"/>
    <n v="4379.3"/>
    <n v="8594.8799999999992"/>
    <n v="0.27"/>
    <n v="0.54"/>
    <s v="Z-US$"/>
    <x v="177"/>
    <x v="44"/>
    <n v="1"/>
    <x v="693"/>
  </r>
  <r>
    <x v="16"/>
    <d v="2020-11-04T00:00:00"/>
    <d v="2020-11-04T00:00:00"/>
    <n v="1532"/>
    <n v="1"/>
    <n v="856.93"/>
    <n v="1790.6"/>
    <n v="0.86"/>
    <n v="1.79"/>
    <s v="Z-US$"/>
    <x v="2"/>
    <x v="44"/>
    <n v="1"/>
    <x v="164"/>
  </r>
  <r>
    <x v="29"/>
    <d v="2020-11-04T00:00:00"/>
    <d v="2020-11-05T00:00:00"/>
    <n v="4"/>
    <n v="1"/>
    <n v="119.77"/>
    <n v="179.06"/>
    <n v="59.88"/>
    <n v="89.53"/>
    <s v="Z-US$"/>
    <x v="16"/>
    <x v="44"/>
    <n v="1"/>
    <x v="102"/>
  </r>
  <r>
    <x v="128"/>
    <d v="2020-11-04T00:00:00"/>
    <d v="2020-11-05T00:00:00"/>
    <n v="154"/>
    <n v="1"/>
    <n v="130.83000000000001"/>
    <n v="310.8"/>
    <n v="1.31"/>
    <n v="3.11"/>
    <s v="Z-US$"/>
    <x v="17"/>
    <x v="44"/>
    <n v="1"/>
    <x v="506"/>
  </r>
  <r>
    <x v="55"/>
    <d v="2020-11-04T00:00:00"/>
    <d v="2020-11-05T00:00:00"/>
    <n v="16"/>
    <n v="1"/>
    <n v="238.66"/>
    <n v="498.81"/>
    <n v="23.87"/>
    <n v="49.88"/>
    <s v="Z-US$"/>
    <x v="32"/>
    <x v="44"/>
    <n v="1"/>
    <x v="798"/>
  </r>
  <r>
    <x v="2"/>
    <d v="2020-11-04T00:00:00"/>
    <d v="2020-11-05T00:00:00"/>
    <n v="1532"/>
    <n v="1"/>
    <n v="1288.21"/>
    <n v="2430.1"/>
    <n v="1.28"/>
    <n v="2.4300000000000002"/>
    <s v="Z-US$"/>
    <x v="2"/>
    <x v="44"/>
    <n v="1"/>
    <x v="320"/>
  </r>
  <r>
    <x v="146"/>
    <d v="2020-11-04T00:00:00"/>
    <d v="2020-11-05T00:00:00"/>
    <n v="920"/>
    <n v="1"/>
    <n v="207.97"/>
    <n v="452.77"/>
    <n v="0.35"/>
    <n v="0.76"/>
    <s v="Z-US$"/>
    <x v="88"/>
    <x v="44"/>
    <n v="1"/>
    <x v="396"/>
  </r>
  <r>
    <x v="10"/>
    <d v="2020-11-04T00:00:00"/>
    <d v="2020-11-05T00:00:00"/>
    <n v="16"/>
    <n v="1"/>
    <n v="206.26"/>
    <n v="306.95999999999998"/>
    <n v="20.62"/>
    <n v="30.7"/>
    <s v="Z-US$"/>
    <x v="32"/>
    <x v="44"/>
    <n v="1"/>
    <x v="72"/>
  </r>
  <r>
    <x v="10"/>
    <d v="2020-11-04T00:00:00"/>
    <d v="2020-11-05T00:00:00"/>
    <n v="92"/>
    <n v="1"/>
    <n v="1237.57"/>
    <n v="1841.76"/>
    <n v="20.62"/>
    <n v="30.7"/>
    <s v="Z-US$"/>
    <x v="34"/>
    <x v="44"/>
    <n v="1"/>
    <x v="457"/>
  </r>
  <r>
    <x v="55"/>
    <d v="2020-11-04T00:00:00"/>
    <d v="2020-11-05T00:00:00"/>
    <n v="46"/>
    <n v="1"/>
    <n v="715.98"/>
    <n v="1496.43"/>
    <n v="23.87"/>
    <n v="49.88"/>
    <s v="Z-US$"/>
    <x v="74"/>
    <x v="44"/>
    <n v="1"/>
    <x v="927"/>
  </r>
  <r>
    <x v="2"/>
    <d v="2020-11-04T00:00:00"/>
    <d v="2020-11-05T00:00:00"/>
    <n v="613"/>
    <n v="1"/>
    <n v="515.28"/>
    <n v="972.04"/>
    <n v="1.28"/>
    <n v="2.4300000000000002"/>
    <s v="Z-US$"/>
    <x v="98"/>
    <x v="44"/>
    <n v="1"/>
    <x v="9"/>
  </r>
  <r>
    <x v="36"/>
    <d v="2020-11-04T00:00:00"/>
    <d v="2020-11-05T00:00:00"/>
    <n v="112"/>
    <n v="1"/>
    <n v="71.89"/>
    <n v="168.06"/>
    <n v="0.99"/>
    <n v="2.2999999999999998"/>
    <s v="Z-US$"/>
    <x v="64"/>
    <x v="44"/>
    <n v="1"/>
    <x v="795"/>
  </r>
  <r>
    <x v="26"/>
    <d v="2020-11-04T00:00:00"/>
    <d v="2020-11-05T00:00:00"/>
    <n v="4"/>
    <n v="1"/>
    <n v="0"/>
    <n v="0"/>
    <n v="0"/>
    <n v="0"/>
    <s v="Z-US$"/>
    <x v="16"/>
    <x v="44"/>
    <n v="1"/>
    <x v="86"/>
  </r>
  <r>
    <x v="16"/>
    <d v="2020-11-04T00:00:00"/>
    <d v="2020-11-05T00:00:00"/>
    <n v="123"/>
    <n v="1"/>
    <n v="68.55"/>
    <n v="184.18"/>
    <n v="0.86"/>
    <n v="2.2999999999999998"/>
    <s v="Z-US$"/>
    <x v="60"/>
    <x v="44"/>
    <n v="1"/>
    <x v="346"/>
  </r>
  <r>
    <x v="36"/>
    <d v="2020-11-04T00:00:00"/>
    <d v="2020-11-05T00:00:00"/>
    <n v="91"/>
    <n v="1"/>
    <n v="58.11"/>
    <n v="135.83000000000001"/>
    <n v="0.99"/>
    <n v="2.2999999999999998"/>
    <s v="Z-US$"/>
    <x v="46"/>
    <x v="44"/>
    <n v="1"/>
    <x v="70"/>
  </r>
  <r>
    <x v="26"/>
    <d v="2020-11-04T00:00:00"/>
    <d v="2020-11-05T00:00:00"/>
    <n v="4"/>
    <n v="1"/>
    <n v="0"/>
    <n v="0"/>
    <n v="0"/>
    <n v="0"/>
    <s v="Z-US$"/>
    <x v="16"/>
    <x v="44"/>
    <n v="1"/>
    <x v="86"/>
  </r>
  <r>
    <x v="10"/>
    <d v="2020-11-05T00:00:00"/>
    <d v="2020-11-09T00:00:00"/>
    <n v="221"/>
    <n v="1"/>
    <n v="2970.18"/>
    <n v="4051.87"/>
    <n v="20.62"/>
    <n v="28.14"/>
    <s v="Z-US$"/>
    <x v="37"/>
    <x v="44"/>
    <n v="1"/>
    <x v="645"/>
  </r>
  <r>
    <x v="10"/>
    <d v="2020-11-05T00:00:00"/>
    <d v="2020-11-09T00:00:00"/>
    <n v="74"/>
    <n v="1"/>
    <n v="1082.96"/>
    <n v="1350.62"/>
    <n v="22.56"/>
    <n v="28.14"/>
    <s v="Z-US$"/>
    <x v="44"/>
    <x v="44"/>
    <n v="1"/>
    <x v="105"/>
  </r>
  <r>
    <x v="90"/>
    <d v="2020-11-05T00:00:00"/>
    <d v="2020-11-05T00:00:00"/>
    <n v="3064"/>
    <n v="1"/>
    <n v="1406.9"/>
    <n v="2046.4"/>
    <n v="0.7"/>
    <n v="1.02"/>
    <s v="Z-US$"/>
    <x v="0"/>
    <x v="44"/>
    <n v="1"/>
    <x v="224"/>
  </r>
  <r>
    <x v="86"/>
    <d v="2020-11-05T00:00:00"/>
    <d v="2020-11-05T00:00:00"/>
    <n v="613"/>
    <n v="1"/>
    <n v="445.09"/>
    <n v="690.66"/>
    <n v="1.1100000000000001"/>
    <n v="1.73"/>
    <s v="Z-US$"/>
    <x v="98"/>
    <x v="44"/>
    <n v="1"/>
    <x v="199"/>
  </r>
  <r>
    <x v="6"/>
    <d v="2020-11-05T00:00:00"/>
    <d v="2020-11-05T00:00:00"/>
    <n v="613"/>
    <n v="1"/>
    <n v="505.36"/>
    <n v="762.28"/>
    <n v="1.25"/>
    <n v="1.91"/>
    <s v="Z-US$"/>
    <x v="98"/>
    <x v="44"/>
    <n v="1"/>
    <x v="273"/>
  </r>
  <r>
    <x v="29"/>
    <d v="2020-11-05T00:00:00"/>
    <d v="2020-11-09T00:00:00"/>
    <n v="56"/>
    <n v="1"/>
    <n v="2155.7800000000002"/>
    <n v="3130.99"/>
    <n v="59.88"/>
    <n v="86.97"/>
    <s v="Z-US$"/>
    <x v="90"/>
    <x v="44"/>
    <n v="1"/>
    <x v="610"/>
  </r>
  <r>
    <x v="232"/>
    <d v="2020-11-05T00:00:00"/>
    <d v="2020-11-09T00:00:00"/>
    <n v="6128"/>
    <n v="1"/>
    <n v="3785.84"/>
    <n v="6036.88"/>
    <n v="0.95"/>
    <n v="1.51"/>
    <s v="Z-US$"/>
    <x v="27"/>
    <x v="44"/>
    <n v="1"/>
    <x v="1071"/>
  </r>
  <r>
    <x v="16"/>
    <d v="2020-11-05T00:00:00"/>
    <d v="2020-11-09T00:00:00"/>
    <n v="3064"/>
    <n v="1"/>
    <n v="1713.86"/>
    <n v="3581.2"/>
    <n v="0.86"/>
    <n v="1.79"/>
    <s v="Z-US$"/>
    <x v="0"/>
    <x v="44"/>
    <n v="1"/>
    <x v="40"/>
  </r>
  <r>
    <x v="3"/>
    <d v="2020-11-05T00:00:00"/>
    <d v="2020-11-05T00:00:00"/>
    <n v="1532"/>
    <n v="1"/>
    <n v="1288.21"/>
    <n v="2558"/>
    <n v="1.28"/>
    <n v="2.56"/>
    <s v="Z-US$"/>
    <x v="2"/>
    <x v="44"/>
    <n v="1"/>
    <x v="3"/>
  </r>
  <r>
    <x v="6"/>
    <d v="2020-11-05T00:00:00"/>
    <d v="2020-11-05T00:00:00"/>
    <n v="1532"/>
    <n v="1"/>
    <n v="1263.4000000000001"/>
    <n v="1790.6"/>
    <n v="1.25"/>
    <n v="1.79"/>
    <s v="Z-US$"/>
    <x v="2"/>
    <x v="44"/>
    <n v="1"/>
    <x v="164"/>
  </r>
  <r>
    <x v="10"/>
    <d v="2020-11-05T00:00:00"/>
    <d v="2020-11-05T00:00:00"/>
    <n v="148"/>
    <n v="1"/>
    <n v="1980.12"/>
    <n v="2946.82"/>
    <n v="20.62"/>
    <n v="30.7"/>
    <s v="Z-US$"/>
    <x v="5"/>
    <x v="44"/>
    <n v="1"/>
    <x v="8"/>
  </r>
  <r>
    <x v="16"/>
    <d v="2020-11-05T00:00:00"/>
    <d v="2020-11-05T00:00:00"/>
    <n v="1532"/>
    <n v="1"/>
    <n v="856.93"/>
    <n v="1790.6"/>
    <n v="0.86"/>
    <n v="1.79"/>
    <s v="Z-US$"/>
    <x v="2"/>
    <x v="44"/>
    <n v="1"/>
    <x v="164"/>
  </r>
  <r>
    <x v="8"/>
    <d v="2020-11-05T00:00:00"/>
    <d v="2020-11-05T00:00:00"/>
    <n v="3064"/>
    <n v="1"/>
    <n v="1713.86"/>
    <n v="3581.2"/>
    <n v="0.86"/>
    <n v="1.79"/>
    <s v="Z-US$"/>
    <x v="0"/>
    <x v="44"/>
    <n v="1"/>
    <x v="40"/>
  </r>
  <r>
    <x v="10"/>
    <d v="2020-11-05T00:00:00"/>
    <d v="2020-11-23T00:00:00"/>
    <n v="16"/>
    <n v="1"/>
    <n v="225.62"/>
    <n v="306.95999999999998"/>
    <n v="22.56"/>
    <n v="30.7"/>
    <s v="Z-US$"/>
    <x v="32"/>
    <x v="44"/>
    <n v="1"/>
    <x v="72"/>
  </r>
  <r>
    <x v="242"/>
    <d v="2020-11-05T00:00:00"/>
    <d v="2020-11-09T00:00:00"/>
    <n v="1149"/>
    <n v="1"/>
    <n v="748.22"/>
    <n v="1055.18"/>
    <n v="1"/>
    <n v="1.41"/>
    <s v="Z-US$"/>
    <x v="298"/>
    <x v="44"/>
    <n v="1"/>
    <x v="5"/>
  </r>
  <r>
    <x v="16"/>
    <d v="2020-11-05T00:00:00"/>
    <d v="2020-11-09T00:00:00"/>
    <n v="174"/>
    <n v="1"/>
    <n v="96.83"/>
    <n v="260.14999999999998"/>
    <n v="0.86"/>
    <n v="2.2999999999999998"/>
    <s v="Z-US$"/>
    <x v="59"/>
    <x v="44"/>
    <n v="1"/>
    <x v="91"/>
  </r>
  <r>
    <x v="26"/>
    <d v="2020-11-05T00:00:00"/>
    <d v="2020-11-09T00:00:00"/>
    <n v="4"/>
    <n v="1"/>
    <n v="0"/>
    <n v="0"/>
    <n v="0"/>
    <n v="0"/>
    <s v="Z-US$"/>
    <x v="16"/>
    <x v="44"/>
    <n v="1"/>
    <x v="86"/>
  </r>
  <r>
    <x v="5"/>
    <d v="2020-11-06T00:00:00"/>
    <d v="2020-11-13T00:00:00"/>
    <n v="613"/>
    <n v="1"/>
    <n v="501.88"/>
    <n v="972.04"/>
    <n v="1.25"/>
    <n v="2.4300000000000002"/>
    <s v="Z-US$"/>
    <x v="98"/>
    <x v="44"/>
    <n v="1"/>
    <x v="9"/>
  </r>
  <r>
    <x v="16"/>
    <d v="2020-11-06T00:00:00"/>
    <d v="2020-11-09T00:00:00"/>
    <n v="307"/>
    <n v="1"/>
    <n v="171.39"/>
    <n v="358.12"/>
    <n v="0.86"/>
    <n v="1.79"/>
    <s v="Z-US$"/>
    <x v="11"/>
    <x v="44"/>
    <n v="1"/>
    <x v="23"/>
  </r>
  <r>
    <x v="93"/>
    <d v="2020-11-06T00:00:00"/>
    <d v="2020-11-09T00:00:00"/>
    <n v="3064"/>
    <n v="1"/>
    <n v="1406.9"/>
    <n v="2046.4"/>
    <n v="0.7"/>
    <n v="1.02"/>
    <s v="Z-US$"/>
    <x v="0"/>
    <x v="44"/>
    <n v="1"/>
    <x v="224"/>
  </r>
  <r>
    <x v="2"/>
    <d v="2020-11-06T00:00:00"/>
    <d v="2020-11-09T00:00:00"/>
    <n v="184"/>
    <n v="1"/>
    <n v="154.58000000000001"/>
    <n v="253.24"/>
    <n v="1.28"/>
    <n v="2.11"/>
    <s v="Z-US$"/>
    <x v="49"/>
    <x v="44"/>
    <n v="1"/>
    <x v="296"/>
  </r>
  <r>
    <x v="47"/>
    <d v="2020-11-06T00:00:00"/>
    <d v="2020-11-09T00:00:00"/>
    <n v="51"/>
    <n v="1"/>
    <n v="36.72"/>
    <n v="56.98"/>
    <n v="1.1100000000000001"/>
    <n v="1.73"/>
    <s v="Z-US$"/>
    <x v="352"/>
    <x v="44"/>
    <n v="1"/>
    <x v="1072"/>
  </r>
  <r>
    <x v="26"/>
    <d v="2020-11-06T00:00:00"/>
    <d v="2020-11-09T00:00:00"/>
    <n v="5"/>
    <n v="1"/>
    <n v="0"/>
    <n v="0"/>
    <n v="0"/>
    <n v="0"/>
    <s v="Z-US$"/>
    <x v="30"/>
    <x v="44"/>
    <n v="1"/>
    <x v="86"/>
  </r>
  <r>
    <x v="2"/>
    <d v="2020-11-06T00:00:00"/>
    <d v="2020-11-09T00:00:00"/>
    <n v="50"/>
    <n v="1"/>
    <n v="41.22"/>
    <n v="85.95"/>
    <n v="1.28"/>
    <n v="2.69"/>
    <s v="Z-US$"/>
    <x v="4"/>
    <x v="44"/>
    <n v="1"/>
    <x v="1073"/>
  </r>
  <r>
    <x v="46"/>
    <d v="2020-11-06T00:00:00"/>
    <d v="2020-11-09T00:00:00"/>
    <n v="2"/>
    <n v="1"/>
    <n v="15.99"/>
    <n v="30.7"/>
    <n v="15.99"/>
    <n v="30.7"/>
    <s v="Z-US$"/>
    <x v="10"/>
    <x v="44"/>
    <n v="1"/>
    <x v="94"/>
  </r>
  <r>
    <x v="16"/>
    <d v="2020-11-06T00:00:00"/>
    <d v="2020-11-09T00:00:00"/>
    <n v="42"/>
    <n v="1"/>
    <n v="23.14"/>
    <n v="62.16"/>
    <n v="0.86"/>
    <n v="2.2999999999999998"/>
    <s v="Z-US$"/>
    <x v="149"/>
    <x v="44"/>
    <n v="1"/>
    <x v="1074"/>
  </r>
  <r>
    <x v="26"/>
    <d v="2020-11-06T00:00:00"/>
    <d v="2020-11-09T00:00:00"/>
    <n v="2"/>
    <n v="1"/>
    <n v="0"/>
    <n v="0"/>
    <n v="0"/>
    <n v="0"/>
    <s v="Z-US$"/>
    <x v="10"/>
    <x v="44"/>
    <n v="1"/>
    <x v="86"/>
  </r>
  <r>
    <x v="251"/>
    <d v="2020-11-09T00:00:00"/>
    <d v="2020-11-09T00:00:00"/>
    <n v="92"/>
    <n v="1"/>
    <n v="23.01"/>
    <n v="72.14"/>
    <n v="0.37"/>
    <n v="1.2"/>
    <s v="Z-US$"/>
    <x v="34"/>
    <x v="45"/>
    <n v="1"/>
    <x v="1075"/>
  </r>
  <r>
    <x v="133"/>
    <d v="2020-11-09T00:00:00"/>
    <d v="2020-11-23T00:00:00"/>
    <n v="62"/>
    <n v="1"/>
    <n v="1278.55"/>
    <n v="2436.75"/>
    <n v="31.96"/>
    <n v="60.92"/>
    <s v="Z-US$"/>
    <x v="6"/>
    <x v="45"/>
    <n v="1"/>
    <x v="1076"/>
  </r>
  <r>
    <x v="36"/>
    <d v="2020-11-09T00:00:00"/>
    <d v="2020-11-09T00:00:00"/>
    <n v="766"/>
    <n v="1"/>
    <n v="492.42"/>
    <n v="863.33"/>
    <n v="0.99"/>
    <n v="1.73"/>
    <s v="Z-US$"/>
    <x v="3"/>
    <x v="45"/>
    <n v="1"/>
    <x v="211"/>
  </r>
  <r>
    <x v="5"/>
    <d v="2020-11-09T00:00:00"/>
    <d v="2020-11-16T00:00:00"/>
    <n v="613"/>
    <n v="1"/>
    <n v="501.88"/>
    <n v="972.04"/>
    <n v="1.25"/>
    <n v="2.4300000000000002"/>
    <s v="Z-US$"/>
    <x v="98"/>
    <x v="45"/>
    <n v="1"/>
    <x v="9"/>
  </r>
  <r>
    <x v="10"/>
    <d v="2020-11-09T00:00:00"/>
    <d v="2020-11-13T00:00:00"/>
    <n v="368"/>
    <n v="1"/>
    <n v="5414.77"/>
    <n v="7367.04"/>
    <n v="22.56"/>
    <n v="30.7"/>
    <s v="Z-US$"/>
    <x v="26"/>
    <x v="45"/>
    <n v="1"/>
    <x v="564"/>
  </r>
  <r>
    <x v="11"/>
    <d v="2020-11-10T00:00:00"/>
    <d v="2020-11-10T00:00:00"/>
    <n v="31"/>
    <n v="1"/>
    <n v="291.61"/>
    <n v="511.6"/>
    <n v="14.58"/>
    <n v="25.58"/>
    <s v="Z-US$"/>
    <x v="7"/>
    <x v="45"/>
    <n v="1"/>
    <x v="212"/>
  </r>
  <r>
    <x v="75"/>
    <d v="2020-11-10T00:00:00"/>
    <d v="2020-11-11T00:00:00"/>
    <n v="99"/>
    <n v="1"/>
    <n v="264.75"/>
    <n v="818.56"/>
    <n v="4.13"/>
    <n v="12.79"/>
    <s v="Z-US$"/>
    <x v="24"/>
    <x v="45"/>
    <n v="1"/>
    <x v="52"/>
  </r>
  <r>
    <x v="3"/>
    <d v="2020-11-10T00:00:00"/>
    <d v="2020-11-11T00:00:00"/>
    <n v="1532"/>
    <n v="1"/>
    <n v="1288.21"/>
    <n v="2558"/>
    <n v="1.28"/>
    <n v="2.56"/>
    <s v="Z-US$"/>
    <x v="2"/>
    <x v="45"/>
    <n v="1"/>
    <x v="3"/>
  </r>
  <r>
    <x v="4"/>
    <d v="2020-11-10T00:00:00"/>
    <d v="2020-11-11T00:00:00"/>
    <n v="1532"/>
    <n v="1"/>
    <n v="1254.83"/>
    <n v="2558"/>
    <n v="1.25"/>
    <n v="2.56"/>
    <s v="Z-US$"/>
    <x v="2"/>
    <x v="45"/>
    <n v="1"/>
    <x v="3"/>
  </r>
  <r>
    <x v="5"/>
    <d v="2020-11-10T00:00:00"/>
    <d v="2020-11-11T00:00:00"/>
    <n v="3064"/>
    <n v="1"/>
    <n v="2509.4"/>
    <n v="4220.7"/>
    <n v="1.25"/>
    <n v="2.11"/>
    <s v="Z-US$"/>
    <x v="0"/>
    <x v="45"/>
    <n v="1"/>
    <x v="2"/>
  </r>
  <r>
    <x v="98"/>
    <d v="2020-11-10T00:00:00"/>
    <d v="2020-11-11T00:00:00"/>
    <n v="1532"/>
    <n v="1"/>
    <n v="1254.83"/>
    <n v="2110.35"/>
    <n v="1.25"/>
    <n v="2.11"/>
    <s v="Z-US$"/>
    <x v="2"/>
    <x v="45"/>
    <n v="1"/>
    <x v="241"/>
  </r>
  <r>
    <x v="45"/>
    <d v="2020-11-10T00:00:00"/>
    <d v="2020-11-11T00:00:00"/>
    <n v="766"/>
    <n v="1"/>
    <n v="434.86"/>
    <n v="1055.18"/>
    <n v="0.87"/>
    <n v="2.11"/>
    <s v="Z-US$"/>
    <x v="3"/>
    <x v="45"/>
    <n v="1"/>
    <x v="5"/>
  </r>
  <r>
    <x v="16"/>
    <d v="2020-11-10T00:00:00"/>
    <d v="2020-11-11T00:00:00"/>
    <n v="766"/>
    <n v="1"/>
    <n v="428.47"/>
    <n v="895.3"/>
    <n v="0.86"/>
    <n v="1.79"/>
    <s v="Z-US$"/>
    <x v="3"/>
    <x v="45"/>
    <n v="1"/>
    <x v="6"/>
  </r>
  <r>
    <x v="36"/>
    <d v="2020-11-10T00:00:00"/>
    <d v="2020-11-11T00:00:00"/>
    <n v="766"/>
    <n v="1"/>
    <n v="492.42"/>
    <n v="863.33"/>
    <n v="0.99"/>
    <n v="1.73"/>
    <s v="Z-US$"/>
    <x v="3"/>
    <x v="45"/>
    <n v="1"/>
    <x v="211"/>
  </r>
  <r>
    <x v="10"/>
    <d v="2020-11-10T00:00:00"/>
    <d v="2020-11-11T00:00:00"/>
    <n v="148"/>
    <n v="1"/>
    <n v="2165.91"/>
    <n v="2946.82"/>
    <n v="22.56"/>
    <n v="30.7"/>
    <s v="Z-US$"/>
    <x v="5"/>
    <x v="45"/>
    <n v="1"/>
    <x v="8"/>
  </r>
  <r>
    <x v="29"/>
    <d v="2020-11-10T00:00:00"/>
    <d v="2020-11-11T00:00:00"/>
    <n v="74"/>
    <n v="1"/>
    <n v="2874.37"/>
    <n v="4297.4399999999996"/>
    <n v="59.88"/>
    <n v="89.53"/>
    <s v="Z-US$"/>
    <x v="44"/>
    <x v="45"/>
    <n v="1"/>
    <x v="552"/>
  </r>
  <r>
    <x v="244"/>
    <d v="2020-11-10T00:00:00"/>
    <d v="2020-11-24T00:00:00"/>
    <n v="31"/>
    <n v="1"/>
    <n v="447.24"/>
    <n v="821.12"/>
    <n v="22.36"/>
    <n v="41.06"/>
    <s v="Z-US$"/>
    <x v="7"/>
    <x v="45"/>
    <n v="1"/>
    <x v="10"/>
  </r>
  <r>
    <x v="243"/>
    <d v="2020-11-10T00:00:00"/>
    <d v="2020-11-24T00:00:00"/>
    <n v="31"/>
    <n v="1"/>
    <n v="735.3"/>
    <n v="1250.8599999999999"/>
    <n v="36.76"/>
    <n v="62.54"/>
    <s v="Z-US$"/>
    <x v="7"/>
    <x v="45"/>
    <n v="1"/>
    <x v="147"/>
  </r>
  <r>
    <x v="252"/>
    <d v="2020-11-10T00:00:00"/>
    <d v="2020-11-24T00:00:00"/>
    <n v="31"/>
    <n v="1"/>
    <n v="1095.81"/>
    <n v="1547.59"/>
    <n v="54.78"/>
    <n v="77.38"/>
    <s v="Z-US$"/>
    <x v="7"/>
    <x v="45"/>
    <n v="1"/>
    <x v="234"/>
  </r>
  <r>
    <x v="29"/>
    <d v="2020-11-10T00:00:00"/>
    <d v="2020-11-11T00:00:00"/>
    <n v="19"/>
    <n v="1"/>
    <n v="718.59"/>
    <n v="1160.31"/>
    <n v="59.88"/>
    <n v="96.69"/>
    <s v="Z-US$"/>
    <x v="56"/>
    <x v="45"/>
    <n v="1"/>
    <x v="1077"/>
  </r>
  <r>
    <x v="7"/>
    <d v="2020-11-10T00:00:00"/>
    <d v="2020-11-10T00:00:00"/>
    <n v="766"/>
    <n v="1"/>
    <n v="434.86"/>
    <n v="1055.18"/>
    <n v="0.87"/>
    <n v="2.11"/>
    <s v="Z-US$"/>
    <x v="3"/>
    <x v="45"/>
    <n v="1"/>
    <x v="5"/>
  </r>
  <r>
    <x v="29"/>
    <d v="2020-11-10T00:00:00"/>
    <d v="2020-11-11T00:00:00"/>
    <n v="19"/>
    <n v="1"/>
    <n v="718.59"/>
    <n v="1074.3599999999999"/>
    <n v="59.88"/>
    <n v="89.53"/>
    <s v="Z-US$"/>
    <x v="56"/>
    <x v="45"/>
    <n v="1"/>
    <x v="252"/>
  </r>
  <r>
    <x v="65"/>
    <d v="2020-11-10T00:00:00"/>
    <d v="2020-11-11T00:00:00"/>
    <n v="3064"/>
    <n v="1"/>
    <n v="2591"/>
    <n v="6395"/>
    <n v="1.29"/>
    <n v="3.2"/>
    <s v="Z-US$"/>
    <x v="0"/>
    <x v="45"/>
    <n v="1"/>
    <x v="842"/>
  </r>
  <r>
    <x v="29"/>
    <d v="2020-11-10T00:00:00"/>
    <d v="2020-11-11T00:00:00"/>
    <n v="4"/>
    <n v="1"/>
    <n v="119.77"/>
    <n v="179.06"/>
    <n v="59.88"/>
    <n v="89.53"/>
    <s v="Z-US$"/>
    <x v="16"/>
    <x v="45"/>
    <n v="1"/>
    <x v="102"/>
  </r>
  <r>
    <x v="2"/>
    <d v="2020-11-10T00:00:00"/>
    <d v="2020-11-11T00:00:00"/>
    <n v="123"/>
    <n v="1"/>
    <n v="103.06"/>
    <n v="168.83"/>
    <n v="1.28"/>
    <n v="2.11"/>
    <s v="Z-US$"/>
    <x v="60"/>
    <x v="45"/>
    <n v="1"/>
    <x v="92"/>
  </r>
  <r>
    <x v="47"/>
    <d v="2020-11-10T00:00:00"/>
    <d v="2020-11-11T00:00:00"/>
    <n v="34"/>
    <n v="1"/>
    <n v="24.48"/>
    <n v="37.99"/>
    <n v="1.1100000000000001"/>
    <n v="1.73"/>
    <s v="Z-US$"/>
    <x v="254"/>
    <x v="45"/>
    <n v="1"/>
    <x v="1078"/>
  </r>
  <r>
    <x v="26"/>
    <d v="2020-11-10T00:00:00"/>
    <d v="2020-11-11T00:00:00"/>
    <n v="4"/>
    <n v="1"/>
    <n v="0"/>
    <n v="0"/>
    <n v="0"/>
    <n v="0"/>
    <s v="Z-US$"/>
    <x v="16"/>
    <x v="45"/>
    <n v="1"/>
    <x v="86"/>
  </r>
  <r>
    <x v="29"/>
    <d v="2020-11-10T00:00:00"/>
    <d v="2020-11-11T00:00:00"/>
    <n v="2"/>
    <n v="1"/>
    <n v="59.88"/>
    <n v="96.69"/>
    <n v="59.88"/>
    <n v="96.69"/>
    <s v="Z-US$"/>
    <x v="10"/>
    <x v="45"/>
    <n v="1"/>
    <x v="138"/>
  </r>
  <r>
    <x v="28"/>
    <d v="2020-11-10T00:00:00"/>
    <d v="2020-11-24T00:00:00"/>
    <n v="50"/>
    <n v="1"/>
    <n v="1176.68"/>
    <n v="2046.4"/>
    <n v="36.770000000000003"/>
    <n v="63.95"/>
    <s v="Z-US$"/>
    <x v="4"/>
    <x v="45"/>
    <n v="1"/>
    <x v="224"/>
  </r>
  <r>
    <x v="188"/>
    <d v="2020-11-10T00:00:00"/>
    <d v="2020-11-11T00:00:00"/>
    <n v="1532"/>
    <n v="1"/>
    <n v="856.93"/>
    <n v="2110.35"/>
    <n v="0.86"/>
    <n v="2.11"/>
    <s v="Z-US$"/>
    <x v="2"/>
    <x v="45"/>
    <n v="1"/>
    <x v="241"/>
  </r>
  <r>
    <x v="220"/>
    <d v="2020-11-10T00:00:00"/>
    <d v="2020-11-11T00:00:00"/>
    <n v="154"/>
    <n v="1"/>
    <n v="70.349999999999994"/>
    <n v="108.72"/>
    <n v="0.7"/>
    <n v="1.0900000000000001"/>
    <s v="Z-US$"/>
    <x v="17"/>
    <x v="45"/>
    <n v="1"/>
    <x v="1079"/>
  </r>
  <r>
    <x v="85"/>
    <d v="2020-11-10T00:00:00"/>
    <d v="2020-11-17T00:00:00"/>
    <n v="460"/>
    <n v="1"/>
    <n v="253.24"/>
    <n v="422.07"/>
    <n v="0.84"/>
    <n v="1.41"/>
    <s v="Z-US$"/>
    <x v="18"/>
    <x v="45"/>
    <n v="1"/>
    <x v="27"/>
  </r>
  <r>
    <x v="23"/>
    <d v="2020-11-10T00:00:00"/>
    <d v="2020-11-11T00:00:00"/>
    <n v="126"/>
    <n v="1"/>
    <n v="70.27"/>
    <n v="251.71"/>
    <n v="0.86"/>
    <n v="3.07"/>
    <s v="Z-US$"/>
    <x v="158"/>
    <x v="45"/>
    <n v="1"/>
    <x v="528"/>
  </r>
  <r>
    <x v="29"/>
    <d v="2020-11-10T00:00:00"/>
    <d v="2020-11-11T00:00:00"/>
    <n v="2"/>
    <n v="1"/>
    <n v="59.88"/>
    <n v="104.88"/>
    <n v="59.88"/>
    <n v="104.88"/>
    <s v="Z-US$"/>
    <x v="10"/>
    <x v="45"/>
    <n v="1"/>
    <x v="49"/>
  </r>
  <r>
    <x v="16"/>
    <d v="2020-11-11T00:00:00"/>
    <d v="2020-11-12T00:00:00"/>
    <n v="91"/>
    <n v="1"/>
    <n v="50.56"/>
    <n v="135.83000000000001"/>
    <n v="0.86"/>
    <n v="2.2999999999999998"/>
    <s v="Z-US$"/>
    <x v="46"/>
    <x v="45"/>
    <n v="1"/>
    <x v="70"/>
  </r>
  <r>
    <x v="39"/>
    <d v="2020-11-11T00:00:00"/>
    <d v="2020-11-12T00:00:00"/>
    <n v="16"/>
    <n v="1"/>
    <n v="11.77"/>
    <n v="32.49"/>
    <n v="1.18"/>
    <n v="3.25"/>
    <s v="Z-US$"/>
    <x v="32"/>
    <x v="45"/>
    <n v="1"/>
    <x v="1080"/>
  </r>
  <r>
    <x v="26"/>
    <d v="2020-11-11T00:00:00"/>
    <d v="2020-11-12T00:00:00"/>
    <n v="4"/>
    <n v="1"/>
    <n v="0"/>
    <n v="0"/>
    <n v="0"/>
    <n v="0"/>
    <s v="Z-US$"/>
    <x v="16"/>
    <x v="45"/>
    <n v="1"/>
    <x v="86"/>
  </r>
  <r>
    <x v="28"/>
    <d v="2020-11-11T00:00:00"/>
    <d v="2020-11-25T00:00:00"/>
    <n v="28"/>
    <n v="1"/>
    <n v="661.88"/>
    <n v="1151.0999999999999"/>
    <n v="36.770000000000003"/>
    <n v="63.95"/>
    <s v="Z-US$"/>
    <x v="178"/>
    <x v="45"/>
    <n v="1"/>
    <x v="343"/>
  </r>
  <r>
    <x v="95"/>
    <d v="2020-11-11T00:00:00"/>
    <d v="2020-11-25T00:00:00"/>
    <n v="50"/>
    <n v="1"/>
    <n v="715.83"/>
    <n v="1313.79"/>
    <n v="22.37"/>
    <n v="41.06"/>
    <s v="Z-US$"/>
    <x v="4"/>
    <x v="45"/>
    <n v="1"/>
    <x v="1081"/>
  </r>
  <r>
    <x v="53"/>
    <d v="2020-11-11T00:00:00"/>
    <d v="2020-11-25T00:00:00"/>
    <n v="7"/>
    <n v="1"/>
    <n v="51.06"/>
    <n v="98.74"/>
    <n v="12.76"/>
    <n v="24.69"/>
    <s v="Z-US$"/>
    <x v="48"/>
    <x v="45"/>
    <n v="1"/>
    <x v="1082"/>
  </r>
  <r>
    <x v="55"/>
    <d v="2020-11-11T00:00:00"/>
    <d v="2020-11-25T00:00:00"/>
    <n v="28"/>
    <n v="1"/>
    <n v="429.59"/>
    <n v="897.86"/>
    <n v="23.87"/>
    <n v="49.88"/>
    <s v="Z-US$"/>
    <x v="178"/>
    <x v="45"/>
    <n v="1"/>
    <x v="1083"/>
  </r>
  <r>
    <x v="65"/>
    <d v="2020-11-11T00:00:00"/>
    <d v="2020-11-12T00:00:00"/>
    <n v="246"/>
    <n v="1"/>
    <n v="207.28"/>
    <n v="511.6"/>
    <n v="1.29"/>
    <n v="3.2"/>
    <s v="Z-US$"/>
    <x v="97"/>
    <x v="45"/>
    <n v="1"/>
    <x v="212"/>
  </r>
  <r>
    <x v="66"/>
    <d v="2020-11-11T00:00:00"/>
    <d v="2020-11-12T00:00:00"/>
    <n v="7"/>
    <n v="1"/>
    <n v="15.23"/>
    <n v="38.369999999999997"/>
    <n v="3.8"/>
    <n v="9.59"/>
    <s v="Z-US$"/>
    <x v="48"/>
    <x v="45"/>
    <n v="1"/>
    <x v="299"/>
  </r>
  <r>
    <x v="67"/>
    <d v="2020-11-11T00:00:00"/>
    <d v="2020-11-12T00:00:00"/>
    <n v="25"/>
    <n v="1"/>
    <n v="53.96"/>
    <n v="120.74"/>
    <n v="3.36"/>
    <n v="7.55"/>
    <s v="Z-US$"/>
    <x v="55"/>
    <x v="45"/>
    <n v="1"/>
    <x v="1084"/>
  </r>
  <r>
    <x v="38"/>
    <d v="2020-11-11T00:00:00"/>
    <d v="2020-11-12T00:00:00"/>
    <n v="2"/>
    <n v="1"/>
    <n v="42.3"/>
    <n v="85.69"/>
    <n v="42.3"/>
    <n v="85.69"/>
    <s v="Z-US$"/>
    <x v="10"/>
    <x v="45"/>
    <n v="1"/>
    <x v="379"/>
  </r>
  <r>
    <x v="80"/>
    <d v="2020-11-11T00:00:00"/>
    <d v="2020-11-12T00:00:00"/>
    <n v="4"/>
    <n v="1"/>
    <n v="2.1"/>
    <n v="10.41"/>
    <n v="1.04"/>
    <n v="5.21"/>
    <s v="Z-US$"/>
    <x v="16"/>
    <x v="45"/>
    <n v="1"/>
    <x v="1085"/>
  </r>
  <r>
    <x v="42"/>
    <d v="2020-11-11T00:00:00"/>
    <d v="2020-11-12T00:00:00"/>
    <n v="4"/>
    <n v="1"/>
    <n v="1.92"/>
    <n v="4.78"/>
    <n v="0.96"/>
    <n v="2.39"/>
    <s v="Z-US$"/>
    <x v="16"/>
    <x v="45"/>
    <n v="1"/>
    <x v="1086"/>
  </r>
  <r>
    <x v="44"/>
    <d v="2020-11-11T00:00:00"/>
    <d v="2020-11-12T00:00:00"/>
    <n v="4"/>
    <n v="1"/>
    <n v="4.45"/>
    <n v="0"/>
    <n v="2.23"/>
    <n v="0"/>
    <s v="Z-US$"/>
    <x v="16"/>
    <x v="45"/>
    <n v="1"/>
    <x v="86"/>
  </r>
  <r>
    <x v="10"/>
    <d v="2020-11-11T00:00:00"/>
    <d v="2020-11-16T00:00:00"/>
    <n v="184"/>
    <n v="1"/>
    <n v="2707.39"/>
    <n v="3683.52"/>
    <n v="22.56"/>
    <n v="30.7"/>
    <s v="Z-US$"/>
    <x v="49"/>
    <x v="45"/>
    <n v="1"/>
    <x v="339"/>
  </r>
  <r>
    <x v="104"/>
    <d v="2020-11-12T00:00:00"/>
    <d v="2020-11-13T00:00:00"/>
    <n v="9192"/>
    <n v="1"/>
    <n v="4220.7"/>
    <n v="6139.2"/>
    <n v="0.7"/>
    <n v="1.02"/>
    <s v="Z-US$"/>
    <x v="20"/>
    <x v="45"/>
    <n v="1"/>
    <x v="88"/>
  </r>
  <r>
    <x v="93"/>
    <d v="2020-11-12T00:00:00"/>
    <d v="2020-11-13T00:00:00"/>
    <n v="6128"/>
    <n v="1"/>
    <n v="2813.8"/>
    <n v="4092.8"/>
    <n v="0.7"/>
    <n v="1.02"/>
    <s v="Z-US$"/>
    <x v="27"/>
    <x v="45"/>
    <n v="1"/>
    <x v="0"/>
  </r>
  <r>
    <x v="16"/>
    <d v="2020-11-12T00:00:00"/>
    <d v="2020-11-13T00:00:00"/>
    <n v="3064"/>
    <n v="1"/>
    <n v="1713.86"/>
    <n v="3581.2"/>
    <n v="0.86"/>
    <n v="1.79"/>
    <s v="Z-US$"/>
    <x v="0"/>
    <x v="45"/>
    <n v="1"/>
    <x v="40"/>
  </r>
  <r>
    <x v="168"/>
    <d v="2020-11-12T00:00:00"/>
    <d v="2020-11-13T00:00:00"/>
    <n v="3064"/>
    <n v="1"/>
    <n v="1406.9"/>
    <n v="2046.4"/>
    <n v="0.7"/>
    <n v="1.02"/>
    <s v="Z-US$"/>
    <x v="0"/>
    <x v="45"/>
    <n v="1"/>
    <x v="224"/>
  </r>
  <r>
    <x v="27"/>
    <d v="2020-11-12T00:00:00"/>
    <d v="2020-11-13T00:00:00"/>
    <n v="1226"/>
    <n v="1"/>
    <n v="1003.86"/>
    <n v="1688.28"/>
    <n v="1.25"/>
    <n v="2.11"/>
    <s v="Z-US$"/>
    <x v="107"/>
    <x v="45"/>
    <n v="1"/>
    <x v="204"/>
  </r>
  <r>
    <x v="127"/>
    <d v="2020-11-12T00:00:00"/>
    <d v="2020-11-12T00:00:00"/>
    <n v="766"/>
    <n v="1"/>
    <n v="581.95000000000005"/>
    <n v="959.25"/>
    <n v="1.1599999999999999"/>
    <n v="1.92"/>
    <s v="Z-US$"/>
    <x v="3"/>
    <x v="45"/>
    <n v="1"/>
    <x v="12"/>
  </r>
  <r>
    <x v="252"/>
    <d v="2020-11-12T00:00:00"/>
    <d v="2020-11-25T00:00:00"/>
    <n v="16"/>
    <n v="1"/>
    <n v="547.91"/>
    <n v="870.23"/>
    <n v="54.78"/>
    <n v="87.02"/>
    <s v="Z-US$"/>
    <x v="32"/>
    <x v="45"/>
    <n v="1"/>
    <x v="948"/>
  </r>
  <r>
    <x v="250"/>
    <d v="2020-11-12T00:00:00"/>
    <d v="2020-11-25T00:00:00"/>
    <n v="16"/>
    <n v="1"/>
    <n v="415.66"/>
    <n v="790.17"/>
    <n v="41.56"/>
    <n v="79.02"/>
    <s v="Z-US$"/>
    <x v="32"/>
    <x v="45"/>
    <n v="1"/>
    <x v="1087"/>
  </r>
  <r>
    <x v="243"/>
    <d v="2020-11-12T00:00:00"/>
    <d v="2020-11-25T00:00:00"/>
    <n v="31"/>
    <n v="1"/>
    <n v="735.3"/>
    <n v="1381.32"/>
    <n v="36.76"/>
    <n v="69.069999999999993"/>
    <s v="Z-US$"/>
    <x v="7"/>
    <x v="45"/>
    <n v="1"/>
    <x v="1088"/>
  </r>
  <r>
    <x v="74"/>
    <d v="2020-11-12T00:00:00"/>
    <d v="2020-11-25T00:00:00"/>
    <n v="46"/>
    <n v="1"/>
    <n v="1300.3900000000001"/>
    <n v="1441.95"/>
    <n v="43.35"/>
    <n v="48.07"/>
    <s v="Z-US$"/>
    <x v="74"/>
    <x v="45"/>
    <n v="1"/>
    <x v="1089"/>
  </r>
  <r>
    <x v="134"/>
    <d v="2020-11-12T00:00:00"/>
    <d v="2020-11-25T00:00:00"/>
    <n v="62"/>
    <n v="1"/>
    <n v="1246.46"/>
    <n v="1420.2"/>
    <n v="31.16"/>
    <n v="35.51"/>
    <s v="Z-US$"/>
    <x v="6"/>
    <x v="45"/>
    <n v="1"/>
    <x v="1090"/>
  </r>
  <r>
    <x v="156"/>
    <d v="2020-11-12T00:00:00"/>
    <d v="2020-11-25T00:00:00"/>
    <n v="31"/>
    <n v="1"/>
    <n v="486.25"/>
    <n v="533.09"/>
    <n v="24.3"/>
    <n v="26.65"/>
    <s v="Z-US$"/>
    <x v="7"/>
    <x v="45"/>
    <n v="1"/>
    <x v="1091"/>
  </r>
  <r>
    <x v="253"/>
    <d v="2020-11-12T00:00:00"/>
    <d v="2020-11-25T00:00:00"/>
    <n v="31"/>
    <n v="1"/>
    <n v="456.64"/>
    <n v="403.4"/>
    <n v="22.83"/>
    <n v="20.170000000000002"/>
    <s v="Z-US$"/>
    <x v="7"/>
    <x v="45"/>
    <n v="1"/>
    <x v="1092"/>
  </r>
  <r>
    <x v="3"/>
    <d v="2020-11-12T00:00:00"/>
    <d v="2020-12-01T00:00:00"/>
    <n v="4596"/>
    <n v="1"/>
    <n v="3864.63"/>
    <n v="7674"/>
    <n v="1.28"/>
    <n v="2.56"/>
    <s v="Z-US$"/>
    <x v="57"/>
    <x v="45"/>
    <n v="1"/>
    <x v="563"/>
  </r>
  <r>
    <x v="65"/>
    <d v="2020-11-12T00:00:00"/>
    <d v="2020-11-13T00:00:00"/>
    <n v="1532"/>
    <n v="1"/>
    <n v="1295.5"/>
    <n v="3453.3"/>
    <n v="1.29"/>
    <n v="3.45"/>
    <s v="Z-US$"/>
    <x v="2"/>
    <x v="45"/>
    <n v="1"/>
    <x v="202"/>
  </r>
  <r>
    <x v="29"/>
    <d v="2020-11-13T00:00:00"/>
    <d v="2020-11-16T00:00:00"/>
    <n v="2"/>
    <n v="1"/>
    <n v="53.46"/>
    <n v="89.53"/>
    <n v="53.46"/>
    <n v="89.53"/>
    <s v="Z-US$"/>
    <x v="10"/>
    <x v="45"/>
    <n v="1"/>
    <x v="801"/>
  </r>
  <r>
    <x v="35"/>
    <d v="2020-11-13T00:00:00"/>
    <d v="2020-11-25T00:00:00"/>
    <n v="13"/>
    <n v="1"/>
    <n v="294.17"/>
    <n v="511.6"/>
    <n v="36.770000000000003"/>
    <n v="63.95"/>
    <s v="Z-US$"/>
    <x v="76"/>
    <x v="45"/>
    <n v="1"/>
    <x v="212"/>
  </r>
  <r>
    <x v="52"/>
    <d v="2020-11-13T00:00:00"/>
    <d v="2020-11-25T00:00:00"/>
    <n v="5"/>
    <n v="1"/>
    <n v="81.5"/>
    <n v="148.11000000000001"/>
    <n v="27.17"/>
    <n v="49.37"/>
    <s v="Z-US$"/>
    <x v="30"/>
    <x v="45"/>
    <n v="1"/>
    <x v="1093"/>
  </r>
  <r>
    <x v="65"/>
    <d v="2020-11-13T00:00:00"/>
    <d v="2020-11-16T00:00:00"/>
    <n v="184"/>
    <n v="1"/>
    <n v="155.46"/>
    <n v="383.7"/>
    <n v="1.29"/>
    <n v="3.2"/>
    <s v="Z-US$"/>
    <x v="49"/>
    <x v="45"/>
    <n v="1"/>
    <x v="200"/>
  </r>
  <r>
    <x v="163"/>
    <d v="2020-11-13T00:00:00"/>
    <d v="2020-11-16T00:00:00"/>
    <n v="460"/>
    <n v="1"/>
    <n v="319.74"/>
    <n v="326.14999999999998"/>
    <n v="1.06"/>
    <n v="1.0900000000000001"/>
    <s v="Z-US$"/>
    <x v="18"/>
    <x v="45"/>
    <n v="1"/>
    <x v="462"/>
  </r>
  <r>
    <x v="7"/>
    <d v="2020-11-13T00:00:00"/>
    <d v="2020-11-16T00:00:00"/>
    <n v="1532"/>
    <n v="1"/>
    <n v="869.72"/>
    <n v="2238.25"/>
    <n v="0.87"/>
    <n v="2.2400000000000002"/>
    <s v="Z-US$"/>
    <x v="2"/>
    <x v="45"/>
    <n v="1"/>
    <x v="679"/>
  </r>
  <r>
    <x v="45"/>
    <d v="2020-11-13T00:00:00"/>
    <d v="2020-11-16T00:00:00"/>
    <n v="766"/>
    <n v="1"/>
    <n v="434.86"/>
    <n v="1119.1300000000001"/>
    <n v="0.87"/>
    <n v="2.2400000000000002"/>
    <s v="Z-US$"/>
    <x v="3"/>
    <x v="45"/>
    <n v="1"/>
    <x v="582"/>
  </r>
  <r>
    <x v="10"/>
    <d v="2020-11-13T00:00:00"/>
    <d v="2020-11-16T00:00:00"/>
    <n v="37"/>
    <n v="1"/>
    <n v="483.46"/>
    <n v="736.7"/>
    <n v="20.14"/>
    <n v="30.7"/>
    <s v="Z-US$"/>
    <x v="54"/>
    <x v="45"/>
    <n v="1"/>
    <x v="143"/>
  </r>
  <r>
    <x v="16"/>
    <d v="2020-11-13T00:00:00"/>
    <d v="2020-11-16T00:00:00"/>
    <n v="766"/>
    <n v="1"/>
    <n v="428.47"/>
    <n v="959.25"/>
    <n v="0.86"/>
    <n v="1.92"/>
    <s v="Z-US$"/>
    <x v="3"/>
    <x v="45"/>
    <n v="1"/>
    <x v="12"/>
  </r>
  <r>
    <x v="7"/>
    <d v="2020-11-13T00:00:00"/>
    <d v="2020-11-16T00:00:00"/>
    <n v="766"/>
    <n v="1"/>
    <n v="434.86"/>
    <n v="1119.1300000000001"/>
    <n v="0.87"/>
    <n v="2.2400000000000002"/>
    <s v="Z-US$"/>
    <x v="3"/>
    <x v="45"/>
    <n v="1"/>
    <x v="582"/>
  </r>
  <r>
    <x v="28"/>
    <d v="2020-11-13T00:00:00"/>
    <d v="2020-11-25T00:00:00"/>
    <n v="19"/>
    <n v="1"/>
    <n v="441.26"/>
    <n v="767.4"/>
    <n v="36.770000000000003"/>
    <n v="63.95"/>
    <s v="Z-US$"/>
    <x v="56"/>
    <x v="45"/>
    <n v="1"/>
    <x v="177"/>
  </r>
  <r>
    <x v="32"/>
    <d v="2020-11-13T00:00:00"/>
    <d v="2020-11-25T00:00:00"/>
    <n v="25"/>
    <n v="1"/>
    <n v="434.66"/>
    <n v="789.91"/>
    <n v="27.17"/>
    <n v="49.37"/>
    <s v="Z-US$"/>
    <x v="55"/>
    <x v="45"/>
    <n v="1"/>
    <x v="1094"/>
  </r>
  <r>
    <x v="94"/>
    <d v="2020-11-13T00:00:00"/>
    <d v="2020-11-25T00:00:00"/>
    <n v="19"/>
    <n v="1"/>
    <n v="383.55"/>
    <n v="676.85"/>
    <n v="31.96"/>
    <n v="56.4"/>
    <s v="Z-US$"/>
    <x v="56"/>
    <x v="45"/>
    <n v="1"/>
    <x v="1070"/>
  </r>
  <r>
    <x v="55"/>
    <d v="2020-11-13T00:00:00"/>
    <d v="2020-11-25T00:00:00"/>
    <n v="25"/>
    <n v="1"/>
    <n v="381.86"/>
    <n v="798.1"/>
    <n v="23.87"/>
    <n v="49.88"/>
    <s v="Z-US$"/>
    <x v="55"/>
    <x v="45"/>
    <n v="1"/>
    <x v="740"/>
  </r>
  <r>
    <x v="23"/>
    <d v="2020-11-13T00:00:00"/>
    <d v="2020-11-16T00:00:00"/>
    <n v="109"/>
    <n v="1"/>
    <n v="60.84"/>
    <n v="217.94"/>
    <n v="0.86"/>
    <n v="3.07"/>
    <s v="Z-US$"/>
    <x v="392"/>
    <x v="45"/>
    <n v="1"/>
    <x v="1043"/>
  </r>
  <r>
    <x v="26"/>
    <d v="2020-11-13T00:00:00"/>
    <d v="2020-11-16T00:00:00"/>
    <n v="4"/>
    <n v="1"/>
    <n v="0"/>
    <n v="0"/>
    <n v="0"/>
    <n v="0"/>
    <s v="Z-US$"/>
    <x v="16"/>
    <x v="45"/>
    <n v="1"/>
    <x v="86"/>
  </r>
  <r>
    <x v="2"/>
    <d v="2020-11-13T00:00:00"/>
    <d v="2020-11-16T00:00:00"/>
    <n v="206"/>
    <n v="1"/>
    <n v="172.61"/>
    <n v="359.91"/>
    <n v="1.28"/>
    <n v="2.69"/>
    <s v="Z-US$"/>
    <x v="67"/>
    <x v="45"/>
    <n v="1"/>
    <x v="109"/>
  </r>
  <r>
    <x v="26"/>
    <d v="2020-11-13T00:00:00"/>
    <d v="2020-11-16T00:00:00"/>
    <n v="4"/>
    <n v="1"/>
    <n v="0"/>
    <n v="0"/>
    <n v="0"/>
    <n v="0"/>
    <s v="Z-US$"/>
    <x v="16"/>
    <x v="45"/>
    <n v="1"/>
    <x v="86"/>
  </r>
  <r>
    <x v="2"/>
    <d v="2020-11-13T00:00:00"/>
    <d v="2020-11-16T00:00:00"/>
    <n v="429"/>
    <n v="1"/>
    <n v="360.7"/>
    <n v="752.05"/>
    <n v="1.28"/>
    <n v="2.69"/>
    <s v="Z-US$"/>
    <x v="99"/>
    <x v="45"/>
    <n v="1"/>
    <x v="933"/>
  </r>
  <r>
    <x v="47"/>
    <d v="2020-11-13T00:00:00"/>
    <d v="2020-11-16T00:00:00"/>
    <n v="221"/>
    <n v="1"/>
    <n v="149.09"/>
    <n v="248.64"/>
    <n v="1.02"/>
    <n v="1.73"/>
    <s v="Z-US$"/>
    <x v="37"/>
    <x v="45"/>
    <n v="1"/>
    <x v="441"/>
  </r>
  <r>
    <x v="26"/>
    <d v="2020-11-13T00:00:00"/>
    <d v="2020-11-16T00:00:00"/>
    <n v="13"/>
    <n v="1"/>
    <n v="0"/>
    <n v="0"/>
    <n v="0"/>
    <n v="0"/>
    <s v="Z-US$"/>
    <x v="76"/>
    <x v="45"/>
    <n v="1"/>
    <x v="86"/>
  </r>
  <r>
    <x v="221"/>
    <d v="2020-11-13T00:00:00"/>
    <d v="2020-11-16T00:00:00"/>
    <n v="154"/>
    <n v="1"/>
    <n v="40.67"/>
    <n v="209.76"/>
    <n v="0.4"/>
    <n v="2.1"/>
    <s v="Z-US$"/>
    <x v="17"/>
    <x v="45"/>
    <n v="1"/>
    <x v="75"/>
  </r>
  <r>
    <x v="10"/>
    <d v="2020-11-13T00:00:00"/>
    <d v="2020-11-16T00:00:00"/>
    <n v="5"/>
    <n v="1"/>
    <n v="60.43"/>
    <n v="92.09"/>
    <n v="20.14"/>
    <n v="30.7"/>
    <s v="Z-US$"/>
    <x v="30"/>
    <x v="45"/>
    <n v="1"/>
    <x v="114"/>
  </r>
  <r>
    <x v="16"/>
    <d v="2020-11-13T00:00:00"/>
    <d v="2020-11-16T00:00:00"/>
    <n v="25"/>
    <n v="1"/>
    <n v="13.71"/>
    <n v="36.840000000000003"/>
    <n v="0.86"/>
    <n v="2.2999999999999998"/>
    <s v="Z-US$"/>
    <x v="55"/>
    <x v="45"/>
    <n v="1"/>
    <x v="995"/>
  </r>
  <r>
    <x v="26"/>
    <d v="2020-11-13T00:00:00"/>
    <d v="2020-11-16T00:00:00"/>
    <n v="2"/>
    <n v="1"/>
    <n v="0"/>
    <n v="0"/>
    <n v="0"/>
    <n v="0"/>
    <s v="Z-US$"/>
    <x v="10"/>
    <x v="45"/>
    <n v="1"/>
    <x v="86"/>
  </r>
  <r>
    <x v="16"/>
    <d v="2020-11-13T00:00:00"/>
    <d v="2020-11-16T00:00:00"/>
    <n v="59"/>
    <n v="1"/>
    <n v="32.56"/>
    <n v="87.48"/>
    <n v="0.86"/>
    <n v="2.2999999999999998"/>
    <s v="Z-US$"/>
    <x v="195"/>
    <x v="45"/>
    <n v="1"/>
    <x v="474"/>
  </r>
  <r>
    <x v="26"/>
    <d v="2020-11-13T00:00:00"/>
    <d v="2020-11-16T00:00:00"/>
    <n v="2"/>
    <n v="1"/>
    <n v="0"/>
    <n v="0"/>
    <n v="0"/>
    <n v="0"/>
    <s v="Z-US$"/>
    <x v="10"/>
    <x v="45"/>
    <n v="1"/>
    <x v="86"/>
  </r>
  <r>
    <x v="7"/>
    <d v="2020-11-13T00:00:00"/>
    <d v="2020-11-16T00:00:00"/>
    <n v="138"/>
    <n v="1"/>
    <n v="78.28"/>
    <n v="276.26"/>
    <n v="0.87"/>
    <n v="3.07"/>
    <s v="Z-US$"/>
    <x v="86"/>
    <x v="45"/>
    <n v="1"/>
    <x v="73"/>
  </r>
  <r>
    <x v="29"/>
    <d v="2020-11-13T00:00:00"/>
    <d v="2020-11-16T00:00:00"/>
    <n v="2"/>
    <n v="1"/>
    <n v="53.46"/>
    <n v="104.88"/>
    <n v="53.46"/>
    <n v="104.88"/>
    <s v="Z-US$"/>
    <x v="10"/>
    <x v="45"/>
    <n v="1"/>
    <x v="49"/>
  </r>
  <r>
    <x v="45"/>
    <d v="2020-11-16T00:00:00"/>
    <d v="2020-11-17T00:00:00"/>
    <n v="6128"/>
    <n v="1"/>
    <n v="3478.88"/>
    <n v="8185.6"/>
    <n v="0.87"/>
    <n v="2.0499999999999998"/>
    <s v="Z-US$"/>
    <x v="27"/>
    <x v="46"/>
    <n v="1"/>
    <x v="39"/>
  </r>
  <r>
    <x v="36"/>
    <d v="2020-11-16T00:00:00"/>
    <d v="2020-11-18T00:00:00"/>
    <n v="154"/>
    <n v="1"/>
    <n v="98.48"/>
    <n v="166.27"/>
    <n v="0.99"/>
    <n v="1.66"/>
    <s v="Z-US$"/>
    <x v="17"/>
    <x v="46"/>
    <n v="1"/>
    <x v="826"/>
  </r>
  <r>
    <x v="170"/>
    <d v="2020-11-16T00:00:00"/>
    <d v="2020-11-18T00:00:00"/>
    <n v="154"/>
    <n v="1"/>
    <n v="85.69"/>
    <n v="166.27"/>
    <n v="0.86"/>
    <n v="1.66"/>
    <s v="Z-US$"/>
    <x v="17"/>
    <x v="46"/>
    <n v="1"/>
    <x v="826"/>
  </r>
  <r>
    <x v="10"/>
    <d v="2020-11-16T00:00:00"/>
    <d v="2020-11-18T00:00:00"/>
    <n v="4"/>
    <n v="1"/>
    <n v="45.12"/>
    <n v="61.39"/>
    <n v="22.56"/>
    <n v="30.7"/>
    <s v="Z-US$"/>
    <x v="16"/>
    <x v="46"/>
    <n v="1"/>
    <x v="103"/>
  </r>
  <r>
    <x v="36"/>
    <d v="2020-11-16T00:00:00"/>
    <d v="2020-11-17T00:00:00"/>
    <n v="1532"/>
    <n v="1"/>
    <n v="984.83"/>
    <n v="1726.65"/>
    <n v="0.99"/>
    <n v="1.73"/>
    <s v="Z-US$"/>
    <x v="2"/>
    <x v="46"/>
    <n v="1"/>
    <x v="261"/>
  </r>
  <r>
    <x v="16"/>
    <d v="2020-11-16T00:00:00"/>
    <d v="2020-11-17T00:00:00"/>
    <n v="30"/>
    <n v="1"/>
    <n v="16.28"/>
    <n v="43.74"/>
    <n v="0.86"/>
    <n v="2.2999999999999998"/>
    <s v="Z-US$"/>
    <x v="114"/>
    <x v="46"/>
    <n v="1"/>
    <x v="836"/>
  </r>
  <r>
    <x v="26"/>
    <d v="2020-11-16T00:00:00"/>
    <d v="2020-11-17T00:00:00"/>
    <n v="2"/>
    <n v="1"/>
    <n v="0"/>
    <n v="0"/>
    <n v="0"/>
    <n v="0"/>
    <s v="Z-US$"/>
    <x v="10"/>
    <x v="46"/>
    <n v="1"/>
    <x v="86"/>
  </r>
  <r>
    <x v="52"/>
    <d v="2020-11-16T00:00:00"/>
    <d v="2020-11-30T00:00:00"/>
    <n v="31"/>
    <n v="1"/>
    <n v="303.12"/>
    <n v="567.88"/>
    <n v="15.16"/>
    <n v="28.39"/>
    <s v="Z-US$"/>
    <x v="7"/>
    <x v="46"/>
    <n v="1"/>
    <x v="1095"/>
  </r>
  <r>
    <x v="53"/>
    <d v="2020-11-16T00:00:00"/>
    <d v="2020-12-02T00:00:00"/>
    <n v="4"/>
    <n v="1"/>
    <n v="25.53"/>
    <n v="49.37"/>
    <n v="12.76"/>
    <n v="24.69"/>
    <s v="Z-US$"/>
    <x v="16"/>
    <x v="46"/>
    <n v="1"/>
    <x v="1096"/>
  </r>
  <r>
    <x v="91"/>
    <d v="2020-11-16T00:00:00"/>
    <d v="2020-12-02T00:00:00"/>
    <n v="16"/>
    <n v="1"/>
    <n v="175.61"/>
    <n v="328.7"/>
    <n v="17.559999999999999"/>
    <n v="32.869999999999997"/>
    <s v="Z-US$"/>
    <x v="32"/>
    <x v="46"/>
    <n v="1"/>
    <x v="1097"/>
  </r>
  <r>
    <x v="95"/>
    <d v="2020-11-16T00:00:00"/>
    <d v="2020-12-02T00:00:00"/>
    <n v="37"/>
    <n v="1"/>
    <n v="536.57000000000005"/>
    <n v="985.34"/>
    <n v="22.36"/>
    <n v="41.06"/>
    <s v="Z-US$"/>
    <x v="54"/>
    <x v="46"/>
    <n v="1"/>
    <x v="1098"/>
  </r>
  <r>
    <x v="31"/>
    <d v="2020-11-16T00:00:00"/>
    <d v="2020-12-02T00:00:00"/>
    <n v="31"/>
    <n v="1"/>
    <n v="831.35"/>
    <n v="1463.18"/>
    <n v="41.57"/>
    <n v="73.16"/>
    <s v="Z-US$"/>
    <x v="7"/>
    <x v="46"/>
    <n v="1"/>
    <x v="60"/>
  </r>
  <r>
    <x v="55"/>
    <d v="2020-11-16T00:00:00"/>
    <d v="2020-12-02T00:00:00"/>
    <n v="31"/>
    <n v="1"/>
    <n v="477.32"/>
    <n v="997.62"/>
    <n v="23.87"/>
    <n v="49.88"/>
    <s v="Z-US$"/>
    <x v="7"/>
    <x v="46"/>
    <n v="1"/>
    <x v="316"/>
  </r>
  <r>
    <x v="86"/>
    <d v="2020-11-17T00:00:00"/>
    <d v="2020-11-17T00:00:00"/>
    <n v="1149"/>
    <n v="1"/>
    <n v="834.55"/>
    <n v="1294.99"/>
    <n v="1.1100000000000001"/>
    <n v="1.73"/>
    <s v="Z-US$"/>
    <x v="298"/>
    <x v="46"/>
    <n v="1"/>
    <x v="851"/>
  </r>
  <r>
    <x v="87"/>
    <d v="2020-11-17T00:00:00"/>
    <d v="2020-11-17T00:00:00"/>
    <n v="1149"/>
    <n v="1"/>
    <n v="901.7"/>
    <n v="1438.88"/>
    <n v="1.2"/>
    <n v="1.92"/>
    <s v="Z-US$"/>
    <x v="298"/>
    <x v="46"/>
    <n v="1"/>
    <x v="926"/>
  </r>
  <r>
    <x v="11"/>
    <d v="2020-11-17T00:00:00"/>
    <d v="2020-11-17T00:00:00"/>
    <n v="123"/>
    <n v="1"/>
    <n v="1166.45"/>
    <n v="1944.08"/>
    <n v="14.58"/>
    <n v="24.3"/>
    <s v="Z-US$"/>
    <x v="60"/>
    <x v="46"/>
    <n v="1"/>
    <x v="421"/>
  </r>
  <r>
    <x v="16"/>
    <d v="2020-11-17T00:00:00"/>
    <d v="2020-11-20T00:00:00"/>
    <n v="9499"/>
    <n v="1"/>
    <n v="5312.97"/>
    <n v="11894.7"/>
    <n v="0.86"/>
    <n v="1.92"/>
    <s v="Z-US$"/>
    <x v="256"/>
    <x v="46"/>
    <n v="1"/>
    <x v="469"/>
  </r>
  <r>
    <x v="221"/>
    <d v="2020-11-17T00:00:00"/>
    <d v="2020-11-20T00:00:00"/>
    <n v="22827"/>
    <n v="1"/>
    <n v="6060.16"/>
    <n v="31253.64"/>
    <n v="0.4"/>
    <n v="2.1"/>
    <s v="Z-US$"/>
    <x v="402"/>
    <x v="46"/>
    <n v="1"/>
    <x v="1099"/>
  </r>
  <r>
    <x v="10"/>
    <d v="2020-11-17T00:00:00"/>
    <d v="2020-11-20T00:00:00"/>
    <n v="433"/>
    <n v="1"/>
    <n v="6362.36"/>
    <n v="8656.27"/>
    <n v="22.56"/>
    <n v="30.7"/>
    <s v="Z-US$"/>
    <x v="403"/>
    <x v="46"/>
    <n v="1"/>
    <x v="1100"/>
  </r>
  <r>
    <x v="2"/>
    <d v="2020-11-17T00:00:00"/>
    <d v="2020-11-18T00:00:00"/>
    <n v="307"/>
    <n v="1"/>
    <n v="257.64"/>
    <n v="422.07"/>
    <n v="1.28"/>
    <n v="2.11"/>
    <s v="Z-US$"/>
    <x v="11"/>
    <x v="46"/>
    <n v="1"/>
    <x v="27"/>
  </r>
  <r>
    <x v="2"/>
    <d v="2020-11-17T00:00:00"/>
    <d v="2020-11-18T00:00:00"/>
    <n v="22"/>
    <n v="1"/>
    <n v="18.03"/>
    <n v="37.6"/>
    <n v="1.28"/>
    <n v="2.69"/>
    <s v="Z-US$"/>
    <x v="52"/>
    <x v="46"/>
    <n v="1"/>
    <x v="685"/>
  </r>
  <r>
    <x v="47"/>
    <d v="2020-11-17T00:00:00"/>
    <d v="2020-11-18T00:00:00"/>
    <n v="102"/>
    <n v="1"/>
    <n v="68.34"/>
    <n v="113.96"/>
    <n v="1.02"/>
    <n v="1.73"/>
    <s v="Z-US$"/>
    <x v="85"/>
    <x v="46"/>
    <n v="1"/>
    <x v="1101"/>
  </r>
  <r>
    <x v="26"/>
    <d v="2020-11-17T00:00:00"/>
    <d v="2020-11-18T00:00:00"/>
    <n v="8"/>
    <n v="1"/>
    <n v="0"/>
    <n v="0"/>
    <n v="0"/>
    <n v="0"/>
    <s v="Z-US$"/>
    <x v="100"/>
    <x v="46"/>
    <n v="1"/>
    <x v="86"/>
  </r>
  <r>
    <x v="65"/>
    <d v="2020-11-17T00:00:00"/>
    <d v="2020-11-20T00:00:00"/>
    <n v="491"/>
    <n v="1"/>
    <n v="414.56"/>
    <n v="1023.2"/>
    <n v="1.29"/>
    <n v="3.2"/>
    <s v="Z-US$"/>
    <x v="184"/>
    <x v="46"/>
    <n v="1"/>
    <x v="201"/>
  </r>
  <r>
    <x v="9"/>
    <d v="2020-11-17T00:00:00"/>
    <d v="2020-11-20T00:00:00"/>
    <n v="14"/>
    <n v="1"/>
    <n v="268.68"/>
    <n v="368.35"/>
    <n v="29.85"/>
    <n v="40.93"/>
    <s v="Z-US$"/>
    <x v="143"/>
    <x v="46"/>
    <n v="1"/>
    <x v="585"/>
  </r>
  <r>
    <x v="65"/>
    <d v="2020-11-17T00:00:00"/>
    <d v="2020-11-20T00:00:00"/>
    <n v="552"/>
    <n v="1"/>
    <n v="466.38"/>
    <n v="1151.0999999999999"/>
    <n v="1.29"/>
    <n v="3.2"/>
    <s v="Z-US$"/>
    <x v="72"/>
    <x v="46"/>
    <n v="1"/>
    <x v="343"/>
  </r>
  <r>
    <x v="9"/>
    <d v="2020-11-17T00:00:00"/>
    <d v="2020-11-20T00:00:00"/>
    <n v="17"/>
    <n v="1"/>
    <n v="328.38"/>
    <n v="450.21"/>
    <n v="29.85"/>
    <n v="40.93"/>
    <s v="Z-US$"/>
    <x v="120"/>
    <x v="46"/>
    <n v="1"/>
    <x v="100"/>
  </r>
  <r>
    <x v="7"/>
    <d v="2020-11-17T00:00:00"/>
    <d v="2020-11-19T00:00:00"/>
    <n v="1532"/>
    <n v="1"/>
    <n v="869.72"/>
    <n v="2046.4"/>
    <n v="0.87"/>
    <n v="2.0499999999999998"/>
    <s v="Z-US$"/>
    <x v="2"/>
    <x v="46"/>
    <n v="1"/>
    <x v="224"/>
  </r>
  <r>
    <x v="88"/>
    <d v="2020-11-18T00:00:00"/>
    <d v="2020-11-19T00:00:00"/>
    <n v="307"/>
    <n v="1"/>
    <n v="258.36"/>
    <n v="511.6"/>
    <n v="1.29"/>
    <n v="2.56"/>
    <s v="Z-US$"/>
    <x v="11"/>
    <x v="46"/>
    <n v="1"/>
    <x v="212"/>
  </r>
  <r>
    <x v="86"/>
    <d v="2020-11-18T00:00:00"/>
    <d v="2020-11-19T00:00:00"/>
    <n v="920"/>
    <n v="1"/>
    <n v="667.64"/>
    <n v="1035.99"/>
    <n v="1.1100000000000001"/>
    <n v="1.73"/>
    <s v="Z-US$"/>
    <x v="88"/>
    <x v="46"/>
    <n v="1"/>
    <x v="973"/>
  </r>
  <r>
    <x v="87"/>
    <d v="2020-11-18T00:00:00"/>
    <d v="2020-11-19T00:00:00"/>
    <n v="920"/>
    <n v="1"/>
    <n v="721.36"/>
    <n v="1151.0999999999999"/>
    <n v="1.2"/>
    <n v="1.92"/>
    <s v="Z-US$"/>
    <x v="88"/>
    <x v="46"/>
    <n v="1"/>
    <x v="343"/>
  </r>
  <r>
    <x v="38"/>
    <d v="2020-11-18T00:00:00"/>
    <d v="2020-11-18T00:00:00"/>
    <n v="5"/>
    <n v="1"/>
    <n v="126.89"/>
    <n v="230.22"/>
    <n v="42.3"/>
    <n v="76.739999999999995"/>
    <s v="Z-US$"/>
    <x v="30"/>
    <x v="46"/>
    <n v="1"/>
    <x v="78"/>
  </r>
  <r>
    <x v="84"/>
    <d v="2020-11-18T00:00:00"/>
    <d v="2020-11-19T00:00:00"/>
    <n v="9192"/>
    <n v="1"/>
    <n v="5141.58"/>
    <n v="8441.4"/>
    <n v="0.86"/>
    <n v="1.41"/>
    <s v="Z-US$"/>
    <x v="20"/>
    <x v="46"/>
    <n v="1"/>
    <x v="417"/>
  </r>
  <r>
    <x v="23"/>
    <d v="2020-11-18T00:00:00"/>
    <d v="2020-11-19T00:00:00"/>
    <n v="460"/>
    <n v="1"/>
    <n v="257.08"/>
    <n v="671.48"/>
    <n v="0.86"/>
    <n v="2.2400000000000002"/>
    <s v="Z-US$"/>
    <x v="18"/>
    <x v="46"/>
    <n v="1"/>
    <x v="178"/>
  </r>
  <r>
    <x v="23"/>
    <d v="2020-11-18T00:00:00"/>
    <d v="2020-11-19T00:00:00"/>
    <n v="102"/>
    <n v="1"/>
    <n v="56.56"/>
    <n v="202.59"/>
    <n v="0.86"/>
    <n v="3.07"/>
    <s v="Z-US$"/>
    <x v="85"/>
    <x v="46"/>
    <n v="1"/>
    <x v="467"/>
  </r>
  <r>
    <x v="26"/>
    <d v="2020-11-18T00:00:00"/>
    <d v="2020-11-19T00:00:00"/>
    <n v="4"/>
    <n v="1"/>
    <n v="0"/>
    <n v="0"/>
    <n v="0"/>
    <n v="0"/>
    <s v="Z-US$"/>
    <x v="16"/>
    <x v="46"/>
    <n v="1"/>
    <x v="86"/>
  </r>
  <r>
    <x v="10"/>
    <d v="2020-11-18T00:00:00"/>
    <d v="2020-11-20T00:00:00"/>
    <n v="88"/>
    <n v="1"/>
    <n v="1286.01"/>
    <n v="1603.87"/>
    <n v="22.56"/>
    <n v="28.14"/>
    <s v="Z-US$"/>
    <x v="338"/>
    <x v="46"/>
    <n v="1"/>
    <x v="129"/>
  </r>
  <r>
    <x v="4"/>
    <d v="2020-11-19T00:00:00"/>
    <d v="2020-11-23T00:00:00"/>
    <n v="1532"/>
    <n v="1"/>
    <n v="1254.83"/>
    <n v="2558"/>
    <n v="1.25"/>
    <n v="2.56"/>
    <s v="Z-US$"/>
    <x v="2"/>
    <x v="46"/>
    <n v="1"/>
    <x v="3"/>
  </r>
  <r>
    <x v="5"/>
    <d v="2020-11-19T00:00:00"/>
    <d v="2020-11-23T00:00:00"/>
    <n v="3064"/>
    <n v="1"/>
    <n v="2509.65"/>
    <n v="4220.7"/>
    <n v="1.25"/>
    <n v="2.11"/>
    <s v="Z-US$"/>
    <x v="0"/>
    <x v="46"/>
    <n v="1"/>
    <x v="2"/>
  </r>
  <r>
    <x v="7"/>
    <d v="2020-11-19T00:00:00"/>
    <d v="2020-11-23T00:00:00"/>
    <n v="766"/>
    <n v="1"/>
    <n v="434.86"/>
    <n v="1055.18"/>
    <n v="0.87"/>
    <n v="2.11"/>
    <s v="Z-US$"/>
    <x v="3"/>
    <x v="46"/>
    <n v="1"/>
    <x v="5"/>
  </r>
  <r>
    <x v="45"/>
    <d v="2020-11-19T00:00:00"/>
    <d v="2020-11-23T00:00:00"/>
    <n v="766"/>
    <n v="1"/>
    <n v="434.86"/>
    <n v="1055.18"/>
    <n v="0.87"/>
    <n v="2.11"/>
    <s v="Z-US$"/>
    <x v="3"/>
    <x v="46"/>
    <n v="1"/>
    <x v="5"/>
  </r>
  <r>
    <x v="8"/>
    <d v="2020-11-19T00:00:00"/>
    <d v="2020-11-23T00:00:00"/>
    <n v="766"/>
    <n v="1"/>
    <n v="428.47"/>
    <n v="895.3"/>
    <n v="0.86"/>
    <n v="1.79"/>
    <s v="Z-US$"/>
    <x v="3"/>
    <x v="46"/>
    <n v="1"/>
    <x v="6"/>
  </r>
  <r>
    <x v="99"/>
    <d v="2020-11-19T00:00:00"/>
    <d v="2020-11-23T00:00:00"/>
    <n v="1532"/>
    <n v="1"/>
    <n v="703.45"/>
    <n v="1279"/>
    <n v="0.7"/>
    <n v="1.28"/>
    <s v="Z-US$"/>
    <x v="2"/>
    <x v="46"/>
    <n v="1"/>
    <x v="61"/>
  </r>
  <r>
    <x v="10"/>
    <d v="2020-11-19T00:00:00"/>
    <d v="2020-11-23T00:00:00"/>
    <n v="148"/>
    <n v="1"/>
    <n v="2165.91"/>
    <n v="2946.82"/>
    <n v="22.56"/>
    <n v="30.7"/>
    <s v="Z-US$"/>
    <x v="5"/>
    <x v="46"/>
    <n v="1"/>
    <x v="8"/>
  </r>
  <r>
    <x v="156"/>
    <d v="2020-11-19T00:00:00"/>
    <d v="2020-12-04T00:00:00"/>
    <n v="31"/>
    <n v="1"/>
    <n v="255.19"/>
    <n v="470.67"/>
    <n v="12.75"/>
    <n v="23.53"/>
    <s v="Z-US$"/>
    <x v="7"/>
    <x v="46"/>
    <n v="1"/>
    <x v="428"/>
  </r>
  <r>
    <x v="134"/>
    <d v="2020-11-19T00:00:00"/>
    <d v="2020-12-04T00:00:00"/>
    <n v="62"/>
    <n v="1"/>
    <n v="702.43"/>
    <n v="1294.3499999999999"/>
    <n v="17.559999999999999"/>
    <n v="32.36"/>
    <s v="Z-US$"/>
    <x v="6"/>
    <x v="46"/>
    <n v="1"/>
    <x v="242"/>
  </r>
  <r>
    <x v="244"/>
    <d v="2020-11-19T00:00:00"/>
    <d v="2020-12-04T00:00:00"/>
    <n v="31"/>
    <n v="1"/>
    <n v="447.24"/>
    <n v="821.12"/>
    <n v="22.36"/>
    <n v="41.06"/>
    <s v="Z-US$"/>
    <x v="7"/>
    <x v="46"/>
    <n v="1"/>
    <x v="10"/>
  </r>
  <r>
    <x v="74"/>
    <d v="2020-11-19T00:00:00"/>
    <d v="2020-12-04T00:00:00"/>
    <n v="31"/>
    <n v="1"/>
    <n v="492.2"/>
    <n v="833.91"/>
    <n v="24.61"/>
    <n v="41.7"/>
    <s v="Z-US$"/>
    <x v="7"/>
    <x v="46"/>
    <n v="1"/>
    <x v="170"/>
  </r>
  <r>
    <x v="157"/>
    <d v="2020-11-19T00:00:00"/>
    <d v="2020-12-04T00:00:00"/>
    <n v="31"/>
    <n v="1"/>
    <n v="691.98"/>
    <n v="657.41"/>
    <n v="34.6"/>
    <n v="32.869999999999997"/>
    <s v="Z-US$"/>
    <x v="7"/>
    <x v="46"/>
    <n v="1"/>
    <x v="11"/>
  </r>
  <r>
    <x v="252"/>
    <d v="2020-11-19T00:00:00"/>
    <d v="2020-12-04T00:00:00"/>
    <n v="16"/>
    <n v="1"/>
    <n v="463.68"/>
    <n v="773.8"/>
    <n v="46.36"/>
    <n v="77.38"/>
    <s v="Z-US$"/>
    <x v="32"/>
    <x v="46"/>
    <n v="1"/>
    <x v="559"/>
  </r>
  <r>
    <x v="8"/>
    <d v="2020-11-19T00:00:00"/>
    <d v="2020-11-23T00:00:00"/>
    <n v="9192"/>
    <n v="1"/>
    <n v="5141.58"/>
    <n v="10743.6"/>
    <n v="0.86"/>
    <n v="1.79"/>
    <s v="Z-US$"/>
    <x v="20"/>
    <x v="46"/>
    <n v="1"/>
    <x v="221"/>
  </r>
  <r>
    <x v="10"/>
    <d v="2020-11-19T00:00:00"/>
    <d v="2020-11-23T00:00:00"/>
    <n v="307"/>
    <n v="1"/>
    <n v="4512.3100000000004"/>
    <n v="6139.2"/>
    <n v="22.56"/>
    <n v="30.7"/>
    <s v="Z-US$"/>
    <x v="11"/>
    <x v="46"/>
    <n v="1"/>
    <x v="88"/>
  </r>
  <r>
    <x v="8"/>
    <d v="2020-11-19T00:00:00"/>
    <d v="2020-11-24T00:00:00"/>
    <n v="154"/>
    <n v="1"/>
    <n v="85.69"/>
    <n v="191.85"/>
    <n v="0.86"/>
    <n v="1.92"/>
    <s v="Z-US$"/>
    <x v="17"/>
    <x v="46"/>
    <n v="1"/>
    <x v="50"/>
  </r>
  <r>
    <x v="65"/>
    <d v="2020-11-19T00:00:00"/>
    <d v="2020-11-20T00:00:00"/>
    <n v="307"/>
    <n v="1"/>
    <n v="258.36"/>
    <n v="639.5"/>
    <n v="1.29"/>
    <n v="3.2"/>
    <s v="Z-US$"/>
    <x v="11"/>
    <x v="46"/>
    <n v="1"/>
    <x v="47"/>
  </r>
  <r>
    <x v="10"/>
    <d v="2020-11-20T00:00:00"/>
    <d v="2020-11-23T00:00:00"/>
    <n v="258"/>
    <n v="1"/>
    <n v="3790.34"/>
    <n v="5586.67"/>
    <n v="22.56"/>
    <n v="33.25"/>
    <s v="Z-US$"/>
    <x v="274"/>
    <x v="46"/>
    <n v="1"/>
    <x v="1102"/>
  </r>
  <r>
    <x v="58"/>
    <d v="2020-11-20T00:00:00"/>
    <d v="2020-12-08T00:00:00"/>
    <n v="16"/>
    <n v="1"/>
    <n v="463.64"/>
    <n v="805.77"/>
    <n v="46.36"/>
    <n v="80.58"/>
    <s v="Z-US$"/>
    <x v="32"/>
    <x v="46"/>
    <n v="1"/>
    <x v="455"/>
  </r>
  <r>
    <x v="65"/>
    <d v="2020-11-20T00:00:00"/>
    <d v="2020-11-23T00:00:00"/>
    <n v="368"/>
    <n v="1"/>
    <n v="310.02999999999997"/>
    <n v="767.4"/>
    <n v="1.29"/>
    <n v="3.2"/>
    <s v="Z-US$"/>
    <x v="26"/>
    <x v="46"/>
    <n v="1"/>
    <x v="177"/>
  </r>
  <r>
    <x v="65"/>
    <d v="2020-11-20T00:00:00"/>
    <d v="2020-11-23T00:00:00"/>
    <n v="13788"/>
    <n v="1"/>
    <n v="11626.11"/>
    <n v="31079.7"/>
    <n v="1.29"/>
    <n v="3.45"/>
    <s v="Z-US$"/>
    <x v="77"/>
    <x v="46"/>
    <n v="1"/>
    <x v="1103"/>
  </r>
  <r>
    <x v="29"/>
    <d v="2020-11-20T00:00:00"/>
    <d v="2020-11-23T00:00:00"/>
    <n v="221"/>
    <n v="1"/>
    <n v="8623.1200000000008"/>
    <n v="14365.73"/>
    <n v="59.88"/>
    <n v="99.76"/>
    <s v="Z-US$"/>
    <x v="37"/>
    <x v="46"/>
    <n v="1"/>
    <x v="941"/>
  </r>
  <r>
    <x v="65"/>
    <d v="2020-11-20T00:00:00"/>
    <d v="2020-11-20T00:00:00"/>
    <n v="1532"/>
    <n v="1"/>
    <n v="1291.79"/>
    <n v="3453.3"/>
    <n v="1.29"/>
    <n v="3.45"/>
    <s v="Z-US$"/>
    <x v="2"/>
    <x v="46"/>
    <n v="1"/>
    <x v="202"/>
  </r>
  <r>
    <x v="2"/>
    <d v="2020-11-20T00:00:00"/>
    <d v="2020-11-23T00:00:00"/>
    <n v="1226"/>
    <n v="1"/>
    <n v="1030.57"/>
    <n v="1688.28"/>
    <n v="1.28"/>
    <n v="2.11"/>
    <s v="Z-US$"/>
    <x v="107"/>
    <x v="46"/>
    <n v="1"/>
    <x v="204"/>
  </r>
  <r>
    <x v="24"/>
    <d v="2020-11-20T00:00:00"/>
    <d v="2020-11-20T00:00:00"/>
    <n v="2145"/>
    <n v="2"/>
    <n v="4171.74"/>
    <n v="10027.36"/>
    <n v="2.97"/>
    <n v="7.16"/>
    <s v="Z-US$"/>
    <x v="309"/>
    <x v="46"/>
    <n v="1"/>
    <x v="781"/>
  </r>
  <r>
    <x v="0"/>
    <d v="2020-11-20T00:00:00"/>
    <d v="2020-11-20T00:00:00"/>
    <n v="1226"/>
    <n v="2"/>
    <n v="2246.33"/>
    <n v="3274.24"/>
    <n v="2.8"/>
    <n v="4.09"/>
    <s v="Z-US$"/>
    <x v="129"/>
    <x v="46"/>
    <n v="1"/>
    <x v="1104"/>
  </r>
  <r>
    <x v="88"/>
    <d v="2020-11-20T00:00:00"/>
    <d v="2020-11-20T00:00:00"/>
    <n v="307"/>
    <n v="2"/>
    <n v="516.72"/>
    <n v="1023.2"/>
    <n v="2.58"/>
    <n v="5.12"/>
    <s v="Z-US$"/>
    <x v="31"/>
    <x v="46"/>
    <n v="1"/>
    <x v="201"/>
  </r>
  <r>
    <x v="109"/>
    <d v="2020-11-20T00:00:00"/>
    <d v="2020-11-20T00:00:00"/>
    <n v="1992"/>
    <n v="2"/>
    <n v="3368.3"/>
    <n v="8313.5"/>
    <n v="2.58"/>
    <n v="6.4"/>
    <s v="Z-US$"/>
    <x v="12"/>
    <x v="46"/>
    <n v="1"/>
    <x v="1105"/>
  </r>
  <r>
    <x v="6"/>
    <d v="2020-11-20T00:00:00"/>
    <d v="2020-11-20T00:00:00"/>
    <n v="920"/>
    <n v="2"/>
    <n v="1516.08"/>
    <n v="2286.85"/>
    <n v="2.52"/>
    <n v="3.81"/>
    <s v="Z-US$"/>
    <x v="8"/>
    <x v="46"/>
    <n v="1"/>
    <x v="783"/>
  </r>
  <r>
    <x v="21"/>
    <d v="2020-11-20T00:00:00"/>
    <d v="2020-11-20T00:00:00"/>
    <n v="137"/>
    <n v="1"/>
    <n v="62.61"/>
    <n v="108.14"/>
    <n v="0.7"/>
    <n v="1.22"/>
    <s v="Z-US$"/>
    <x v="142"/>
    <x v="46"/>
    <n v="1"/>
    <x v="1106"/>
  </r>
  <r>
    <x v="93"/>
    <d v="2020-11-20T00:00:00"/>
    <d v="2020-11-20T00:00:00"/>
    <n v="3526"/>
    <n v="1"/>
    <n v="1618.64"/>
    <n v="2648.68"/>
    <n v="0.7"/>
    <n v="1.1499999999999999"/>
    <s v="Z-US$"/>
    <x v="404"/>
    <x v="46"/>
    <n v="1"/>
    <x v="1107"/>
  </r>
  <r>
    <x v="8"/>
    <d v="2020-11-20T00:00:00"/>
    <d v="2020-11-20T00:00:00"/>
    <n v="114"/>
    <n v="1"/>
    <n v="63.41"/>
    <n v="141.97"/>
    <n v="0.86"/>
    <n v="1.92"/>
    <s v="Z-US$"/>
    <x v="53"/>
    <x v="46"/>
    <n v="1"/>
    <x v="1108"/>
  </r>
  <r>
    <x v="16"/>
    <d v="2020-11-20T00:00:00"/>
    <d v="2020-11-20T00:00:00"/>
    <n v="6885"/>
    <n v="1"/>
    <n v="3851.04"/>
    <n v="8621.74"/>
    <n v="0.86"/>
    <n v="1.92"/>
    <s v="Z-US$"/>
    <x v="405"/>
    <x v="46"/>
    <n v="1"/>
    <x v="1109"/>
  </r>
  <r>
    <x v="39"/>
    <d v="2020-11-20T00:00:00"/>
    <d v="2020-11-20T00:00:00"/>
    <n v="7"/>
    <n v="1"/>
    <n v="4.71"/>
    <n v="12.28"/>
    <n v="1.18"/>
    <n v="3.07"/>
    <s v="Z-US$"/>
    <x v="48"/>
    <x v="46"/>
    <n v="1"/>
    <x v="1110"/>
  </r>
  <r>
    <x v="110"/>
    <d v="2020-11-20T00:00:00"/>
    <d v="2020-11-20T00:00:00"/>
    <n v="638"/>
    <n v="1"/>
    <n v="409.69"/>
    <n v="585.27"/>
    <n v="0.99"/>
    <n v="1.41"/>
    <s v="Z-US$"/>
    <x v="406"/>
    <x v="46"/>
    <n v="1"/>
    <x v="1111"/>
  </r>
  <r>
    <x v="29"/>
    <d v="2020-11-20T00:00:00"/>
    <d v="2020-11-20T00:00:00"/>
    <n v="56"/>
    <n v="1"/>
    <n v="2155.7800000000002"/>
    <n v="3223.08"/>
    <n v="59.88"/>
    <n v="89.53"/>
    <s v="Z-US$"/>
    <x v="90"/>
    <x v="46"/>
    <n v="1"/>
    <x v="220"/>
  </r>
  <r>
    <x v="9"/>
    <d v="2020-11-20T00:00:00"/>
    <d v="2020-11-20T00:00:00"/>
    <n v="311"/>
    <n v="1"/>
    <n v="6060.13"/>
    <n v="8308.3799999999992"/>
    <n v="29.85"/>
    <n v="40.93"/>
    <s v="Z-US$"/>
    <x v="326"/>
    <x v="46"/>
    <n v="1"/>
    <x v="1112"/>
  </r>
  <r>
    <x v="10"/>
    <d v="2020-11-20T00:00:00"/>
    <d v="2020-11-20T00:00:00"/>
    <n v="40"/>
    <n v="1"/>
    <n v="586.6"/>
    <n v="798.1"/>
    <n v="22.56"/>
    <n v="30.7"/>
    <s v="Z-US$"/>
    <x v="182"/>
    <x v="46"/>
    <n v="1"/>
    <x v="740"/>
  </r>
  <r>
    <x v="101"/>
    <d v="2020-11-20T00:00:00"/>
    <d v="2020-11-23T00:00:00"/>
    <n v="123"/>
    <n v="1"/>
    <n v="91.59"/>
    <n v="240.45"/>
    <n v="1.1399999999999999"/>
    <n v="3.01"/>
    <s v="Z-US$"/>
    <x v="60"/>
    <x v="46"/>
    <n v="1"/>
    <x v="780"/>
  </r>
  <r>
    <x v="147"/>
    <d v="2020-11-20T00:00:00"/>
    <d v="2020-11-23T00:00:00"/>
    <n v="920"/>
    <n v="1"/>
    <n v="598.57000000000005"/>
    <n v="890.18"/>
    <n v="1"/>
    <n v="1.48"/>
    <s v="Z-US$"/>
    <x v="88"/>
    <x v="46"/>
    <n v="1"/>
    <x v="135"/>
  </r>
  <r>
    <x v="254"/>
    <d v="2020-11-20T00:00:00"/>
    <d v="2020-12-07T00:00:00"/>
    <n v="13"/>
    <n v="1"/>
    <n v="0"/>
    <n v="336.63"/>
    <n v="0"/>
    <n v="42.08"/>
    <s v="Z-US$"/>
    <x v="76"/>
    <x v="46"/>
    <n v="1"/>
    <x v="1113"/>
  </r>
  <r>
    <x v="10"/>
    <d v="2020-11-20T00:00:00"/>
    <d v="2020-12-07T00:00:00"/>
    <n v="5"/>
    <n v="1"/>
    <n v="67.69"/>
    <n v="84.41"/>
    <n v="22.56"/>
    <n v="28.14"/>
    <s v="Z-US$"/>
    <x v="30"/>
    <x v="46"/>
    <n v="1"/>
    <x v="292"/>
  </r>
  <r>
    <x v="47"/>
    <d v="2020-11-20T00:00:00"/>
    <d v="2020-11-23T00:00:00"/>
    <n v="184"/>
    <n v="1"/>
    <n v="133.53"/>
    <n v="191.85"/>
    <n v="1.1100000000000001"/>
    <n v="1.6"/>
    <s v="Z-US$"/>
    <x v="49"/>
    <x v="46"/>
    <n v="1"/>
    <x v="50"/>
  </r>
  <r>
    <x v="23"/>
    <d v="2020-11-20T00:00:00"/>
    <d v="2020-11-23T00:00:00"/>
    <n v="109"/>
    <n v="1"/>
    <n v="60.84"/>
    <n v="217.94"/>
    <n v="0.86"/>
    <n v="3.07"/>
    <s v="Z-US$"/>
    <x v="392"/>
    <x v="46"/>
    <n v="1"/>
    <x v="1043"/>
  </r>
  <r>
    <x v="26"/>
    <d v="2020-11-20T00:00:00"/>
    <d v="2020-11-23T00:00:00"/>
    <n v="4"/>
    <n v="1"/>
    <n v="0"/>
    <n v="0"/>
    <n v="0"/>
    <n v="0"/>
    <s v="Z-US$"/>
    <x v="16"/>
    <x v="46"/>
    <n v="1"/>
    <x v="86"/>
  </r>
  <r>
    <x v="74"/>
    <d v="2020-11-23T00:00:00"/>
    <d v="2020-12-09T00:00:00"/>
    <n v="46"/>
    <n v="1"/>
    <n v="738.3"/>
    <n v="1250.8599999999999"/>
    <n v="24.61"/>
    <n v="41.7"/>
    <s v="Z-US$"/>
    <x v="74"/>
    <x v="47"/>
    <n v="1"/>
    <x v="147"/>
  </r>
  <r>
    <x v="134"/>
    <d v="2020-11-23T00:00:00"/>
    <d v="2020-12-09T00:00:00"/>
    <n v="46"/>
    <n v="1"/>
    <n v="526.82000000000005"/>
    <n v="970.76"/>
    <n v="17.559999999999999"/>
    <n v="32.36"/>
    <s v="Z-US$"/>
    <x v="74"/>
    <x v="47"/>
    <n v="1"/>
    <x v="466"/>
  </r>
  <r>
    <x v="137"/>
    <d v="2020-11-23T00:00:00"/>
    <d v="2020-12-09T00:00:00"/>
    <n v="92"/>
    <n v="1"/>
    <n v="1629.78"/>
    <n v="2816.36"/>
    <n v="27.15"/>
    <n v="46.94"/>
    <s v="Z-US$"/>
    <x v="34"/>
    <x v="47"/>
    <n v="1"/>
    <x v="233"/>
  </r>
  <r>
    <x v="249"/>
    <d v="2020-11-23T00:00:00"/>
    <d v="2020-12-09T00:00:00"/>
    <n v="31"/>
    <n v="1"/>
    <n v="351.21"/>
    <n v="647.16999999999996"/>
    <n v="17.559999999999999"/>
    <n v="32.36"/>
    <s v="Z-US$"/>
    <x v="7"/>
    <x v="47"/>
    <n v="1"/>
    <x v="148"/>
  </r>
  <r>
    <x v="255"/>
    <d v="2020-11-23T00:00:00"/>
    <d v="2020-12-09T00:00:00"/>
    <n v="31"/>
    <n v="1"/>
    <n v="305.77"/>
    <n v="470.67"/>
    <n v="15.28"/>
    <n v="23.53"/>
    <s v="Z-US$"/>
    <x v="7"/>
    <x v="47"/>
    <n v="1"/>
    <x v="428"/>
  </r>
  <r>
    <x v="11"/>
    <d v="2020-11-23T00:00:00"/>
    <d v="2020-11-24T00:00:00"/>
    <n v="92"/>
    <n v="1"/>
    <n v="874.84"/>
    <n v="1458.06"/>
    <n v="14.58"/>
    <n v="24.3"/>
    <s v="Z-US$"/>
    <x v="34"/>
    <x v="47"/>
    <n v="1"/>
    <x v="257"/>
  </r>
  <r>
    <x v="10"/>
    <d v="2020-11-23T00:00:00"/>
    <d v="2020-11-24T00:00:00"/>
    <n v="31"/>
    <n v="1"/>
    <n v="451.23"/>
    <n v="613.91999999999996"/>
    <n v="22.56"/>
    <n v="30.7"/>
    <s v="Z-US$"/>
    <x v="7"/>
    <x v="47"/>
    <n v="1"/>
    <x v="187"/>
  </r>
  <r>
    <x v="2"/>
    <d v="2020-11-23T00:00:00"/>
    <d v="2020-11-24T00:00:00"/>
    <n v="920"/>
    <n v="1"/>
    <n v="772.93"/>
    <n v="1458.06"/>
    <n v="1.28"/>
    <n v="2.4300000000000002"/>
    <s v="Z-US$"/>
    <x v="88"/>
    <x v="47"/>
    <n v="1"/>
    <x v="257"/>
  </r>
  <r>
    <x v="10"/>
    <d v="2020-11-23T00:00:00"/>
    <d v="2020-11-24T00:00:00"/>
    <n v="307"/>
    <n v="1"/>
    <n v="4512.3100000000004"/>
    <n v="6139.2"/>
    <n v="22.56"/>
    <n v="30.7"/>
    <s v="Z-US$"/>
    <x v="11"/>
    <x v="47"/>
    <n v="1"/>
    <x v="88"/>
  </r>
  <r>
    <x v="55"/>
    <d v="2020-11-23T00:00:00"/>
    <d v="2020-11-24T00:00:00"/>
    <n v="8"/>
    <n v="1"/>
    <n v="119.33"/>
    <n v="249.41"/>
    <n v="23.87"/>
    <n v="49.88"/>
    <s v="Z-US$"/>
    <x v="100"/>
    <x v="47"/>
    <n v="1"/>
    <x v="576"/>
  </r>
  <r>
    <x v="7"/>
    <d v="2020-11-23T00:00:00"/>
    <d v="2020-11-24T00:00:00"/>
    <n v="1532"/>
    <n v="1"/>
    <n v="869.72"/>
    <n v="2238.25"/>
    <n v="0.87"/>
    <n v="2.2400000000000002"/>
    <s v="Z-US$"/>
    <x v="2"/>
    <x v="47"/>
    <n v="1"/>
    <x v="679"/>
  </r>
  <r>
    <x v="10"/>
    <d v="2020-11-23T00:00:00"/>
    <d v="2020-11-24T00:00:00"/>
    <n v="77"/>
    <n v="1"/>
    <n v="1128.08"/>
    <n v="1534.8"/>
    <n v="22.56"/>
    <n v="30.7"/>
    <s v="Z-US$"/>
    <x v="81"/>
    <x v="47"/>
    <n v="1"/>
    <x v="162"/>
  </r>
  <r>
    <x v="16"/>
    <d v="2020-11-23T00:00:00"/>
    <d v="2020-11-24T00:00:00"/>
    <n v="2298"/>
    <n v="1"/>
    <n v="1285.4000000000001"/>
    <n v="2877.75"/>
    <n v="0.86"/>
    <n v="1.92"/>
    <s v="Z-US$"/>
    <x v="1"/>
    <x v="47"/>
    <n v="1"/>
    <x v="159"/>
  </r>
  <r>
    <x v="36"/>
    <d v="2020-11-23T00:00:00"/>
    <d v="2020-11-24T00:00:00"/>
    <n v="766"/>
    <n v="1"/>
    <n v="492.42"/>
    <n v="831.35"/>
    <n v="0.99"/>
    <n v="1.66"/>
    <s v="Z-US$"/>
    <x v="3"/>
    <x v="47"/>
    <n v="1"/>
    <x v="542"/>
  </r>
  <r>
    <x v="55"/>
    <d v="2020-11-23T00:00:00"/>
    <d v="2020-11-25T00:00:00"/>
    <n v="23"/>
    <n v="1"/>
    <n v="357.99"/>
    <n v="748.22"/>
    <n v="23.87"/>
    <n v="49.88"/>
    <s v="Z-US$"/>
    <x v="61"/>
    <x v="47"/>
    <n v="1"/>
    <x v="1114"/>
  </r>
  <r>
    <x v="10"/>
    <d v="2020-11-23T00:00:00"/>
    <d v="2020-11-25T00:00:00"/>
    <n v="62"/>
    <n v="1"/>
    <n v="902.46"/>
    <n v="1227.8399999999999"/>
    <n v="22.56"/>
    <n v="30.7"/>
    <s v="Z-US$"/>
    <x v="6"/>
    <x v="47"/>
    <n v="1"/>
    <x v="116"/>
  </r>
  <r>
    <x v="231"/>
    <d v="2020-11-23T00:00:00"/>
    <d v="2020-11-25T00:00:00"/>
    <n v="460"/>
    <n v="1"/>
    <n v="82.11"/>
    <n v="161.15"/>
    <n v="0.27"/>
    <n v="0.54"/>
    <s v="Z-US$"/>
    <x v="18"/>
    <x v="47"/>
    <n v="1"/>
    <x v="31"/>
  </r>
  <r>
    <x v="10"/>
    <d v="2020-11-23T00:00:00"/>
    <d v="2020-11-23T00:00:00"/>
    <n v="40"/>
    <n v="1"/>
    <n v="586.6"/>
    <n v="798.1"/>
    <n v="22.56"/>
    <n v="30.7"/>
    <s v="Z-US$"/>
    <x v="182"/>
    <x v="47"/>
    <n v="1"/>
    <x v="740"/>
  </r>
  <r>
    <x v="90"/>
    <d v="2020-11-23T00:00:00"/>
    <d v="2020-11-24T00:00:00"/>
    <n v="460"/>
    <n v="1"/>
    <n v="211.04"/>
    <n v="364.52"/>
    <n v="0.7"/>
    <n v="1.22"/>
    <s v="Z-US$"/>
    <x v="18"/>
    <x v="47"/>
    <n v="1"/>
    <x v="1115"/>
  </r>
  <r>
    <x v="26"/>
    <d v="2020-11-23T00:00:00"/>
    <d v="2020-11-24T00:00:00"/>
    <n v="4"/>
    <n v="1"/>
    <n v="0"/>
    <n v="0"/>
    <n v="0"/>
    <n v="0"/>
    <s v="Z-US$"/>
    <x v="16"/>
    <x v="47"/>
    <n v="1"/>
    <x v="86"/>
  </r>
  <r>
    <x v="16"/>
    <d v="2020-11-23T00:00:00"/>
    <d v="2020-11-24T00:00:00"/>
    <n v="282"/>
    <n v="1"/>
    <n v="157.68"/>
    <n v="423.61"/>
    <n v="0.86"/>
    <n v="2.2999999999999998"/>
    <s v="Z-US$"/>
    <x v="407"/>
    <x v="47"/>
    <n v="1"/>
    <x v="1116"/>
  </r>
  <r>
    <x v="26"/>
    <d v="2020-11-23T00:00:00"/>
    <d v="2020-11-24T00:00:00"/>
    <n v="7"/>
    <n v="1"/>
    <n v="0"/>
    <n v="0"/>
    <n v="0"/>
    <n v="0"/>
    <s v="Z-US$"/>
    <x v="48"/>
    <x v="47"/>
    <n v="1"/>
    <x v="86"/>
  </r>
  <r>
    <x v="65"/>
    <d v="2020-11-24T00:00:00"/>
    <d v="2020-11-25T00:00:00"/>
    <n v="62"/>
    <n v="1"/>
    <n v="51.67"/>
    <n v="127.9"/>
    <n v="1.29"/>
    <n v="3.2"/>
    <s v="Z-US$"/>
    <x v="6"/>
    <x v="47"/>
    <n v="1"/>
    <x v="142"/>
  </r>
  <r>
    <x v="10"/>
    <d v="2020-11-24T00:00:00"/>
    <d v="2020-11-25T00:00:00"/>
    <n v="215"/>
    <n v="1"/>
    <n v="3158.62"/>
    <n v="4297.4399999999996"/>
    <n v="22.56"/>
    <n v="30.7"/>
    <s v="Z-US$"/>
    <x v="259"/>
    <x v="47"/>
    <n v="1"/>
    <x v="552"/>
  </r>
  <r>
    <x v="55"/>
    <d v="2020-11-24T00:00:00"/>
    <d v="2020-11-25T00:00:00"/>
    <n v="31"/>
    <n v="1"/>
    <n v="477.32"/>
    <n v="997.62"/>
    <n v="23.87"/>
    <n v="49.88"/>
    <s v="Z-US$"/>
    <x v="7"/>
    <x v="47"/>
    <n v="1"/>
    <x v="316"/>
  </r>
  <r>
    <x v="15"/>
    <d v="2020-11-24T00:00:00"/>
    <d v="2020-12-10T00:00:00"/>
    <n v="31"/>
    <n v="1"/>
    <n v="639.24"/>
    <n v="1128.08"/>
    <n v="31.96"/>
    <n v="56.4"/>
    <s v="Z-US$"/>
    <x v="7"/>
    <x v="47"/>
    <n v="1"/>
    <x v="13"/>
  </r>
  <r>
    <x v="35"/>
    <d v="2020-11-24T00:00:00"/>
    <d v="2020-12-10T00:00:00"/>
    <n v="46"/>
    <n v="1"/>
    <n v="1103.1400000000001"/>
    <n v="1918.5"/>
    <n v="36.770000000000003"/>
    <n v="63.95"/>
    <s v="Z-US$"/>
    <x v="74"/>
    <x v="47"/>
    <n v="1"/>
    <x v="63"/>
  </r>
  <r>
    <x v="228"/>
    <d v="2020-11-24T00:00:00"/>
    <d v="2020-11-25T00:00:00"/>
    <n v="307"/>
    <n v="1"/>
    <n v="57.56"/>
    <n v="153.47999999999999"/>
    <n v="0.28000000000000003"/>
    <n v="0.77"/>
    <s v="Z-US$"/>
    <x v="11"/>
    <x v="47"/>
    <n v="1"/>
    <x v="85"/>
  </r>
  <r>
    <x v="23"/>
    <d v="2020-11-24T00:00:00"/>
    <d v="2020-11-25T00:00:00"/>
    <n v="63"/>
    <n v="1"/>
    <n v="35.130000000000003"/>
    <n v="125.85"/>
    <n v="0.86"/>
    <n v="3.07"/>
    <s v="Z-US$"/>
    <x v="141"/>
    <x v="47"/>
    <n v="1"/>
    <x v="1117"/>
  </r>
  <r>
    <x v="4"/>
    <d v="2020-11-24T00:00:00"/>
    <d v="2020-11-25T00:00:00"/>
    <n v="62"/>
    <n v="1"/>
    <n v="50.19"/>
    <n v="127.9"/>
    <n v="1.25"/>
    <n v="3.2"/>
    <s v="Z-US$"/>
    <x v="6"/>
    <x v="47"/>
    <n v="1"/>
    <x v="142"/>
  </r>
  <r>
    <x v="127"/>
    <d v="2020-11-25T00:00:00"/>
    <d v="2020-12-18T00:00:00"/>
    <n v="22980"/>
    <n v="1"/>
    <n v="17458.349999999999"/>
    <n v="31655.25"/>
    <n v="1.1599999999999999"/>
    <n v="2.11"/>
    <s v="Z-US$"/>
    <x v="257"/>
    <x v="47"/>
    <n v="1"/>
    <x v="1118"/>
  </r>
  <r>
    <x v="8"/>
    <d v="2020-11-25T00:00:00"/>
    <d v="2020-12-18T00:00:00"/>
    <n v="7660"/>
    <n v="1"/>
    <n v="4284.6499999999996"/>
    <n v="8953"/>
    <n v="0.86"/>
    <n v="1.79"/>
    <s v="Z-US$"/>
    <x v="130"/>
    <x v="47"/>
    <n v="1"/>
    <x v="420"/>
  </r>
  <r>
    <x v="29"/>
    <d v="2020-11-25T00:00:00"/>
    <d v="2020-12-18T00:00:00"/>
    <n v="92"/>
    <n v="1"/>
    <n v="3592.97"/>
    <n v="5218.32"/>
    <n v="59.88"/>
    <n v="86.97"/>
    <s v="Z-US$"/>
    <x v="34"/>
    <x v="47"/>
    <n v="1"/>
    <x v="755"/>
  </r>
  <r>
    <x v="10"/>
    <d v="2020-11-29T00:00:00"/>
    <d v="2020-11-30T00:00:00"/>
    <n v="37"/>
    <n v="1"/>
    <n v="541.48"/>
    <n v="736.7"/>
    <n v="22.56"/>
    <n v="30.7"/>
    <s v="Z-US$"/>
    <x v="54"/>
    <x v="47"/>
    <n v="1"/>
    <x v="143"/>
  </r>
  <r>
    <x v="16"/>
    <d v="2020-11-29T00:00:00"/>
    <d v="2020-11-30T00:00:00"/>
    <n v="3830"/>
    <n v="1"/>
    <n v="2142.33"/>
    <n v="4476.5"/>
    <n v="0.86"/>
    <n v="1.79"/>
    <s v="Z-US$"/>
    <x v="164"/>
    <x v="47"/>
    <n v="1"/>
    <x v="360"/>
  </r>
  <r>
    <x v="8"/>
    <d v="2020-11-29T00:00:00"/>
    <d v="2020-11-30T00:00:00"/>
    <n v="766"/>
    <n v="1"/>
    <n v="428.47"/>
    <n v="895.3"/>
    <n v="0.86"/>
    <n v="1.79"/>
    <s v="Z-US$"/>
    <x v="3"/>
    <x v="47"/>
    <n v="1"/>
    <x v="6"/>
  </r>
  <r>
    <x v="248"/>
    <d v="2020-11-29T00:00:00"/>
    <d v="2020-11-30T00:00:00"/>
    <n v="99"/>
    <n v="1"/>
    <n v="93.8"/>
    <n v="491.14"/>
    <n v="1.46"/>
    <n v="7.67"/>
    <s v="Z-US$"/>
    <x v="24"/>
    <x v="47"/>
    <n v="1"/>
    <x v="553"/>
  </r>
  <r>
    <x v="29"/>
    <d v="2020-11-29T00:00:00"/>
    <d v="2020-11-30T00:00:00"/>
    <n v="4"/>
    <n v="1"/>
    <n v="119.77"/>
    <n v="179.06"/>
    <n v="59.88"/>
    <n v="89.53"/>
    <s v="Z-US$"/>
    <x v="16"/>
    <x v="47"/>
    <n v="1"/>
    <x v="102"/>
  </r>
  <r>
    <x v="252"/>
    <d v="2020-11-29T00:00:00"/>
    <d v="2020-12-11T00:00:00"/>
    <n v="16"/>
    <n v="1"/>
    <n v="463.68"/>
    <n v="870.23"/>
    <n v="46.36"/>
    <n v="87.02"/>
    <s v="Z-US$"/>
    <x v="32"/>
    <x v="47"/>
    <n v="1"/>
    <x v="948"/>
  </r>
  <r>
    <x v="90"/>
    <d v="2020-11-29T00:00:00"/>
    <d v="2020-11-30T00:00:00"/>
    <n v="307"/>
    <n v="1"/>
    <n v="140.69"/>
    <n v="217.43"/>
    <n v="0.7"/>
    <n v="1.0900000000000001"/>
    <s v="Z-US$"/>
    <x v="11"/>
    <x v="47"/>
    <n v="1"/>
    <x v="180"/>
  </r>
  <r>
    <x v="65"/>
    <d v="2020-11-29T00:00:00"/>
    <d v="2020-12-08T00:00:00"/>
    <n v="15320"/>
    <n v="1"/>
    <n v="12917.9"/>
    <n v="34533"/>
    <n v="1.29"/>
    <n v="3.45"/>
    <s v="Z-US$"/>
    <x v="176"/>
    <x v="47"/>
    <n v="1"/>
    <x v="940"/>
  </r>
  <r>
    <x v="29"/>
    <d v="2020-11-29T00:00:00"/>
    <d v="2020-12-08T00:00:00"/>
    <n v="148"/>
    <n v="1"/>
    <n v="5748.75"/>
    <n v="9577.15"/>
    <n v="59.88"/>
    <n v="99.76"/>
    <s v="Z-US$"/>
    <x v="5"/>
    <x v="47"/>
    <n v="1"/>
    <x v="1038"/>
  </r>
  <r>
    <x v="93"/>
    <d v="2020-11-29T00:00:00"/>
    <d v="2020-11-30T00:00:00"/>
    <n v="1532"/>
    <n v="1"/>
    <n v="703.45"/>
    <n v="1023.2"/>
    <n v="0.7"/>
    <n v="1.02"/>
    <s v="Z-US$"/>
    <x v="2"/>
    <x v="47"/>
    <n v="1"/>
    <x v="201"/>
  </r>
  <r>
    <x v="29"/>
    <d v="2020-11-29T00:00:00"/>
    <d v="2020-11-30T00:00:00"/>
    <n v="111"/>
    <n v="1"/>
    <n v="4311.5600000000004"/>
    <n v="6261.98"/>
    <n v="59.88"/>
    <n v="86.97"/>
    <s v="Z-US$"/>
    <x v="92"/>
    <x v="47"/>
    <n v="1"/>
    <x v="1119"/>
  </r>
  <r>
    <x v="55"/>
    <d v="2020-11-29T00:00:00"/>
    <d v="2020-12-01T00:00:00"/>
    <n v="77"/>
    <n v="1"/>
    <n v="1193.31"/>
    <n v="2494.0500000000002"/>
    <n v="23.87"/>
    <n v="49.88"/>
    <s v="Z-US$"/>
    <x v="81"/>
    <x v="47"/>
    <n v="1"/>
    <x v="874"/>
  </r>
  <r>
    <x v="10"/>
    <d v="2020-11-29T00:00:00"/>
    <d v="2020-12-01T00:00:00"/>
    <n v="209"/>
    <n v="1"/>
    <n v="3068.37"/>
    <n v="4174.66"/>
    <n v="22.56"/>
    <n v="30.7"/>
    <s v="Z-US$"/>
    <x v="368"/>
    <x v="47"/>
    <n v="1"/>
    <x v="104"/>
  </r>
  <r>
    <x v="85"/>
    <d v="2020-11-29T00:00:00"/>
    <d v="2020-12-01T00:00:00"/>
    <n v="690"/>
    <n v="1"/>
    <n v="379.86"/>
    <n v="633.11"/>
    <n v="0.84"/>
    <n v="1.41"/>
    <s v="Z-US$"/>
    <x v="113"/>
    <x v="47"/>
    <n v="1"/>
    <x v="757"/>
  </r>
  <r>
    <x v="29"/>
    <d v="2020-11-29T00:00:00"/>
    <d v="2020-12-01T00:00:00"/>
    <n v="16"/>
    <n v="1"/>
    <n v="598.83000000000004"/>
    <n v="895.3"/>
    <n v="59.88"/>
    <n v="89.53"/>
    <s v="Z-US$"/>
    <x v="32"/>
    <x v="47"/>
    <n v="1"/>
    <x v="6"/>
  </r>
  <r>
    <x v="5"/>
    <d v="2020-11-30T00:00:00"/>
    <d v="2020-12-01T00:00:00"/>
    <n v="3064"/>
    <n v="1"/>
    <n v="2509.65"/>
    <n v="4220.7"/>
    <n v="1.25"/>
    <n v="2.11"/>
    <s v="Z-US$"/>
    <x v="0"/>
    <x v="48"/>
    <n v="1"/>
    <x v="2"/>
  </r>
  <r>
    <x v="99"/>
    <d v="2020-11-30T00:00:00"/>
    <d v="2020-12-01T00:00:00"/>
    <n v="1532"/>
    <n v="1"/>
    <n v="703.45"/>
    <n v="1279"/>
    <n v="0.7"/>
    <n v="1.28"/>
    <s v="Z-US$"/>
    <x v="2"/>
    <x v="48"/>
    <n v="1"/>
    <x v="61"/>
  </r>
  <r>
    <x v="49"/>
    <d v="2020-11-30T00:00:00"/>
    <d v="2020-12-01T00:00:00"/>
    <n v="31"/>
    <n v="1"/>
    <n v="623.64"/>
    <n v="1227.8399999999999"/>
    <n v="31.18"/>
    <n v="61.39"/>
    <s v="Z-US$"/>
    <x v="7"/>
    <x v="48"/>
    <n v="1"/>
    <x v="116"/>
  </r>
  <r>
    <x v="26"/>
    <d v="2020-11-30T00:00:00"/>
    <d v="2020-12-01T00:00:00"/>
    <n v="62"/>
    <n v="1"/>
    <n v="0"/>
    <n v="1637.12"/>
    <n v="0"/>
    <n v="40.93"/>
    <s v="Z-US$"/>
    <x v="6"/>
    <x v="48"/>
    <n v="1"/>
    <x v="445"/>
  </r>
  <r>
    <x v="85"/>
    <d v="2020-11-30T00:00:00"/>
    <d v="2020-12-01T00:00:00"/>
    <n v="316"/>
    <n v="1"/>
    <n v="173.89"/>
    <n v="303"/>
    <n v="0.84"/>
    <n v="1.47"/>
    <s v="Z-US$"/>
    <x v="408"/>
    <x v="48"/>
    <n v="1"/>
    <x v="1120"/>
  </r>
  <r>
    <x v="26"/>
    <d v="2020-11-30T00:00:00"/>
    <d v="2020-12-01T00:00:00"/>
    <n v="2"/>
    <n v="1"/>
    <n v="0"/>
    <n v="0"/>
    <n v="0"/>
    <n v="0"/>
    <s v="Z-US$"/>
    <x v="10"/>
    <x v="48"/>
    <n v="1"/>
    <x v="86"/>
  </r>
  <r>
    <x v="29"/>
    <d v="2020-11-30T00:00:00"/>
    <d v="2020-12-01T00:00:00"/>
    <n v="295"/>
    <n v="1"/>
    <n v="11497.49"/>
    <n v="17189.759999999998"/>
    <n v="59.88"/>
    <n v="89.53"/>
    <s v="Z-US$"/>
    <x v="70"/>
    <x v="48"/>
    <n v="1"/>
    <x v="115"/>
  </r>
  <r>
    <x v="36"/>
    <d v="2020-11-30T00:00:00"/>
    <d v="2020-12-01T00:00:00"/>
    <n v="154"/>
    <n v="1"/>
    <n v="98.48"/>
    <n v="166.27"/>
    <n v="0.99"/>
    <n v="1.66"/>
    <s v="Z-US$"/>
    <x v="17"/>
    <x v="48"/>
    <n v="1"/>
    <x v="826"/>
  </r>
  <r>
    <x v="170"/>
    <d v="2020-11-30T00:00:00"/>
    <d v="2020-12-01T00:00:00"/>
    <n v="307"/>
    <n v="1"/>
    <n v="171.39"/>
    <n v="332.54"/>
    <n v="0.86"/>
    <n v="1.66"/>
    <s v="Z-US$"/>
    <x v="11"/>
    <x v="48"/>
    <n v="1"/>
    <x v="733"/>
  </r>
  <r>
    <x v="10"/>
    <d v="2020-11-30T00:00:00"/>
    <d v="2020-12-01T00:00:00"/>
    <n v="7"/>
    <n v="1"/>
    <n v="90.25"/>
    <n v="122.78"/>
    <n v="22.56"/>
    <n v="30.7"/>
    <s v="Z-US$"/>
    <x v="48"/>
    <x v="48"/>
    <n v="1"/>
    <x v="36"/>
  </r>
  <r>
    <x v="218"/>
    <d v="2020-11-30T00:00:00"/>
    <d v="2020-12-14T00:00:00"/>
    <n v="10"/>
    <n v="1"/>
    <n v="99.92"/>
    <n v="178.8"/>
    <n v="16.649999999999999"/>
    <n v="29.8"/>
    <s v="Z-US$"/>
    <x v="47"/>
    <x v="48"/>
    <n v="1"/>
    <x v="946"/>
  </r>
  <r>
    <x v="208"/>
    <d v="2020-11-30T00:00:00"/>
    <d v="2020-12-14T00:00:00"/>
    <n v="19"/>
    <n v="1"/>
    <n v="170.98"/>
    <n v="316.17"/>
    <n v="14.25"/>
    <n v="26.35"/>
    <s v="Z-US$"/>
    <x v="56"/>
    <x v="48"/>
    <n v="1"/>
    <x v="1121"/>
  </r>
  <r>
    <x v="217"/>
    <d v="2020-11-30T00:00:00"/>
    <d v="2020-12-14T00:00:00"/>
    <n v="43"/>
    <n v="1"/>
    <n v="655"/>
    <n v="1117.33"/>
    <n v="23.39"/>
    <n v="39.909999999999997"/>
    <s v="Z-US$"/>
    <x v="115"/>
    <x v="48"/>
    <n v="1"/>
    <x v="1122"/>
  </r>
  <r>
    <x v="256"/>
    <d v="2020-11-30T00:00:00"/>
    <d v="2020-12-14T00:00:00"/>
    <n v="10"/>
    <n v="1"/>
    <n v="71.06"/>
    <n v="138.13"/>
    <n v="11.84"/>
    <n v="23.02"/>
    <s v="Z-US$"/>
    <x v="47"/>
    <x v="48"/>
    <n v="1"/>
    <x v="365"/>
  </r>
  <r>
    <x v="23"/>
    <d v="2020-11-30T00:00:00"/>
    <d v="2020-12-01T00:00:00"/>
    <n v="460"/>
    <n v="1"/>
    <n v="257.08"/>
    <n v="821.12"/>
    <n v="0.86"/>
    <n v="2.74"/>
    <s v="Z-US$"/>
    <x v="18"/>
    <x v="48"/>
    <n v="1"/>
    <x v="10"/>
  </r>
  <r>
    <x v="10"/>
    <d v="2020-11-30T00:00:00"/>
    <d v="2020-12-01T00:00:00"/>
    <n v="19"/>
    <n v="1"/>
    <n v="270.74"/>
    <n v="449.39"/>
    <n v="22.56"/>
    <n v="37.450000000000003"/>
    <s v="Z-US$"/>
    <x v="56"/>
    <x v="48"/>
    <n v="1"/>
    <x v="877"/>
  </r>
  <r>
    <x v="26"/>
    <d v="2020-11-30T00:00:00"/>
    <d v="2020-12-01T00:00:00"/>
    <n v="2"/>
    <n v="1"/>
    <n v="0"/>
    <n v="41.44"/>
    <n v="0"/>
    <n v="41.44"/>
    <s v="Z-US$"/>
    <x v="10"/>
    <x v="48"/>
    <n v="1"/>
    <x v="539"/>
  </r>
  <r>
    <x v="23"/>
    <d v="2020-12-01T00:00:00"/>
    <d v="2020-12-02T00:00:00"/>
    <n v="30"/>
    <n v="1"/>
    <n v="16.28"/>
    <n v="58.32"/>
    <n v="0.86"/>
    <n v="3.07"/>
    <s v="Z-US$"/>
    <x v="114"/>
    <x v="48"/>
    <n v="1"/>
    <x v="436"/>
  </r>
  <r>
    <x v="26"/>
    <d v="2020-12-01T00:00:00"/>
    <d v="2020-12-02T00:00:00"/>
    <n v="2"/>
    <n v="1"/>
    <n v="0"/>
    <n v="0"/>
    <n v="0"/>
    <n v="0"/>
    <s v="Z-US$"/>
    <x v="10"/>
    <x v="48"/>
    <n v="1"/>
    <x v="86"/>
  </r>
  <r>
    <x v="23"/>
    <d v="2020-12-02T00:00:00"/>
    <d v="2020-12-03T00:00:00"/>
    <n v="1532"/>
    <n v="1"/>
    <n v="856.93"/>
    <n v="2046.4"/>
    <n v="0.86"/>
    <n v="2.0499999999999998"/>
    <s v="Z-US$"/>
    <x v="2"/>
    <x v="48"/>
    <n v="1"/>
    <x v="224"/>
  </r>
  <r>
    <x v="90"/>
    <d v="2020-12-02T00:00:00"/>
    <d v="2020-12-07T00:00:00"/>
    <n v="4596"/>
    <n v="1"/>
    <n v="2110.35"/>
    <n v="3069.6"/>
    <n v="0.7"/>
    <n v="1.02"/>
    <s v="Z-US$"/>
    <x v="57"/>
    <x v="48"/>
    <n v="1"/>
    <x v="577"/>
  </r>
  <r>
    <x v="23"/>
    <d v="2020-12-02T00:00:00"/>
    <d v="2020-12-07T00:00:00"/>
    <n v="4596"/>
    <n v="1"/>
    <n v="2570.79"/>
    <n v="6139.2"/>
    <n v="0.86"/>
    <n v="2.0499999999999998"/>
    <s v="Z-US$"/>
    <x v="57"/>
    <x v="48"/>
    <n v="1"/>
    <x v="88"/>
  </r>
  <r>
    <x v="168"/>
    <d v="2020-12-02T00:00:00"/>
    <d v="2020-12-07T00:00:00"/>
    <n v="3064"/>
    <n v="1"/>
    <n v="1406.9"/>
    <n v="2046.4"/>
    <n v="0.7"/>
    <n v="1.02"/>
    <s v="Z-US$"/>
    <x v="0"/>
    <x v="48"/>
    <n v="1"/>
    <x v="224"/>
  </r>
  <r>
    <x v="93"/>
    <d v="2020-12-02T00:00:00"/>
    <d v="2020-12-07T00:00:00"/>
    <n v="15320"/>
    <n v="1"/>
    <n v="7034.5"/>
    <n v="10232"/>
    <n v="0.7"/>
    <n v="1.02"/>
    <s v="Z-US$"/>
    <x v="176"/>
    <x v="48"/>
    <n v="1"/>
    <x v="342"/>
  </r>
  <r>
    <x v="85"/>
    <d v="2020-12-02T00:00:00"/>
    <d v="2020-12-07T00:00:00"/>
    <n v="3677"/>
    <n v="1"/>
    <n v="2025.94"/>
    <n v="3376.56"/>
    <n v="0.84"/>
    <n v="1.41"/>
    <s v="Z-US$"/>
    <x v="112"/>
    <x v="48"/>
    <n v="1"/>
    <x v="209"/>
  </r>
  <r>
    <x v="235"/>
    <d v="2020-12-02T00:00:00"/>
    <d v="2020-12-03T00:00:00"/>
    <n v="344"/>
    <n v="1"/>
    <n v="1034.83"/>
    <n v="1790.6"/>
    <n v="4.62"/>
    <n v="7.99"/>
    <s v="Z-US$"/>
    <x v="357"/>
    <x v="48"/>
    <n v="1"/>
    <x v="164"/>
  </r>
  <r>
    <x v="55"/>
    <d v="2020-12-02T00:00:00"/>
    <d v="2020-12-03T00:00:00"/>
    <n v="19"/>
    <n v="1"/>
    <n v="286.39"/>
    <n v="598.57000000000005"/>
    <n v="23.87"/>
    <n v="49.88"/>
    <s v="Z-US$"/>
    <x v="56"/>
    <x v="48"/>
    <n v="1"/>
    <x v="899"/>
  </r>
  <r>
    <x v="84"/>
    <d v="2020-12-02T00:00:00"/>
    <d v="2020-12-03T00:00:00"/>
    <n v="6128"/>
    <n v="1"/>
    <n v="3427.72"/>
    <n v="8441.4"/>
    <n v="0.86"/>
    <n v="2.11"/>
    <s v="Z-US$"/>
    <x v="27"/>
    <x v="48"/>
    <n v="1"/>
    <x v="417"/>
  </r>
  <r>
    <x v="16"/>
    <d v="2020-12-02T00:00:00"/>
    <d v="2020-12-03T00:00:00"/>
    <n v="68"/>
    <n v="1"/>
    <n v="37.71"/>
    <n v="101.3"/>
    <n v="0.86"/>
    <n v="2.2999999999999998"/>
    <s v="Z-US$"/>
    <x v="161"/>
    <x v="48"/>
    <n v="1"/>
    <x v="348"/>
  </r>
  <r>
    <x v="85"/>
    <d v="2020-12-02T00:00:00"/>
    <d v="2020-12-03T00:00:00"/>
    <n v="166"/>
    <n v="1"/>
    <n v="91.17"/>
    <n v="158.85"/>
    <n v="0.84"/>
    <n v="1.47"/>
    <s v="Z-US$"/>
    <x v="209"/>
    <x v="48"/>
    <n v="1"/>
    <x v="573"/>
  </r>
  <r>
    <x v="36"/>
    <d v="2020-12-02T00:00:00"/>
    <d v="2020-12-03T00:00:00"/>
    <n v="94"/>
    <n v="1"/>
    <n v="60.08"/>
    <n v="140.43"/>
    <n v="0.99"/>
    <n v="2.2999999999999998"/>
    <s v="Z-US$"/>
    <x v="201"/>
    <x v="48"/>
    <n v="1"/>
    <x v="492"/>
  </r>
  <r>
    <x v="26"/>
    <d v="2020-12-02T00:00:00"/>
    <d v="2020-12-03T00:00:00"/>
    <n v="2"/>
    <n v="1"/>
    <n v="0"/>
    <n v="0"/>
    <n v="0"/>
    <n v="0"/>
    <s v="Z-US$"/>
    <x v="10"/>
    <x v="48"/>
    <n v="1"/>
    <x v="86"/>
  </r>
  <r>
    <x v="257"/>
    <d v="2020-12-02T00:00:00"/>
    <d v="2020-12-03T00:00:00"/>
    <n v="460"/>
    <n v="1"/>
    <n v="124.7"/>
    <n v="360.68"/>
    <n v="0.41"/>
    <n v="1.2"/>
    <s v="Z-US$"/>
    <x v="18"/>
    <x v="48"/>
    <n v="1"/>
    <x v="1123"/>
  </r>
  <r>
    <x v="10"/>
    <d v="2020-12-02T00:00:00"/>
    <d v="2020-12-03T00:00:00"/>
    <n v="8"/>
    <n v="1"/>
    <n v="112.81"/>
    <n v="153.47999999999999"/>
    <n v="22.56"/>
    <n v="30.7"/>
    <s v="Z-US$"/>
    <x v="100"/>
    <x v="48"/>
    <n v="1"/>
    <x v="85"/>
  </r>
  <r>
    <x v="16"/>
    <d v="2020-12-02T00:00:00"/>
    <d v="2020-12-03T00:00:00"/>
    <n v="224"/>
    <n v="1"/>
    <n v="125.11"/>
    <n v="336.12"/>
    <n v="0.86"/>
    <n v="2.2999999999999998"/>
    <s v="Z-US$"/>
    <x v="297"/>
    <x v="48"/>
    <n v="1"/>
    <x v="745"/>
  </r>
  <r>
    <x v="26"/>
    <d v="2020-12-02T00:00:00"/>
    <d v="2020-12-03T00:00:00"/>
    <n v="5"/>
    <n v="1"/>
    <n v="0"/>
    <n v="0"/>
    <n v="0"/>
    <n v="0"/>
    <s v="Z-US$"/>
    <x v="30"/>
    <x v="48"/>
    <n v="1"/>
    <x v="86"/>
  </r>
  <r>
    <x v="65"/>
    <d v="2020-12-02T00:00:00"/>
    <d v="2020-12-03T00:00:00"/>
    <n v="184"/>
    <n v="1"/>
    <n v="119.18"/>
    <n v="383.7"/>
    <n v="0.99"/>
    <n v="3.2"/>
    <s v="Z-US$"/>
    <x v="49"/>
    <x v="48"/>
    <n v="1"/>
    <x v="200"/>
  </r>
  <r>
    <x v="93"/>
    <d v="2020-12-03T00:00:00"/>
    <d v="2020-12-03T00:00:00"/>
    <n v="1532"/>
    <n v="1"/>
    <n v="703.45"/>
    <n v="1023.2"/>
    <n v="0.7"/>
    <n v="1.02"/>
    <s v="Z-US$"/>
    <x v="2"/>
    <x v="48"/>
    <n v="1"/>
    <x v="201"/>
  </r>
  <r>
    <x v="16"/>
    <d v="2020-12-03T00:00:00"/>
    <d v="2020-12-03T00:00:00"/>
    <n v="766"/>
    <n v="1"/>
    <n v="428.47"/>
    <n v="1035.99"/>
    <n v="0.86"/>
    <n v="2.0699999999999998"/>
    <s v="Z-US$"/>
    <x v="3"/>
    <x v="48"/>
    <n v="1"/>
    <x v="973"/>
  </r>
  <r>
    <x v="36"/>
    <d v="2020-12-03T00:00:00"/>
    <d v="2020-12-03T00:00:00"/>
    <n v="766"/>
    <n v="1"/>
    <n v="492.42"/>
    <n v="895.3"/>
    <n v="0.99"/>
    <n v="1.79"/>
    <s v="Z-US$"/>
    <x v="3"/>
    <x v="48"/>
    <n v="1"/>
    <x v="6"/>
  </r>
  <r>
    <x v="10"/>
    <d v="2020-12-03T00:00:00"/>
    <d v="2021-03-01T00:00:00"/>
    <n v="3371"/>
    <n v="1"/>
    <n v="49635.43"/>
    <n v="61903.6"/>
    <n v="22.56"/>
    <n v="28.14"/>
    <s v="Z-US$"/>
    <x v="365"/>
    <x v="48"/>
    <n v="1"/>
    <x v="1124"/>
  </r>
  <r>
    <x v="93"/>
    <d v="2020-12-03T00:00:00"/>
    <d v="2021-03-01T00:00:00"/>
    <n v="76600"/>
    <n v="1"/>
    <n v="35172.5"/>
    <n v="51160"/>
    <n v="0.7"/>
    <n v="1.02"/>
    <s v="Z-US$"/>
    <x v="409"/>
    <x v="48"/>
    <n v="1"/>
    <x v="1125"/>
  </r>
  <r>
    <x v="16"/>
    <d v="2020-12-03T00:00:00"/>
    <d v="2021-03-01T00:00:00"/>
    <n v="30640"/>
    <n v="1"/>
    <n v="17138.599999999999"/>
    <n v="35812"/>
    <n v="0.86"/>
    <n v="1.79"/>
    <s v="Z-US$"/>
    <x v="356"/>
    <x v="48"/>
    <n v="1"/>
    <x v="1126"/>
  </r>
  <r>
    <x v="36"/>
    <d v="2020-12-03T00:00:00"/>
    <d v="2020-12-04T00:00:00"/>
    <n v="766"/>
    <n v="1"/>
    <n v="492.42"/>
    <n v="863.33"/>
    <n v="0.99"/>
    <n v="1.73"/>
    <s v="Z-US$"/>
    <x v="3"/>
    <x v="48"/>
    <n v="1"/>
    <x v="211"/>
  </r>
  <r>
    <x v="29"/>
    <d v="2020-12-04T00:00:00"/>
    <d v="2020-12-07T00:00:00"/>
    <n v="74"/>
    <n v="1"/>
    <n v="2874.37"/>
    <n v="4174.66"/>
    <n v="59.88"/>
    <n v="86.97"/>
    <s v="Z-US$"/>
    <x v="44"/>
    <x v="48"/>
    <n v="1"/>
    <x v="104"/>
  </r>
  <r>
    <x v="23"/>
    <d v="2020-12-04T00:00:00"/>
    <d v="2020-12-07T00:00:00"/>
    <n v="3064"/>
    <n v="1"/>
    <n v="1713.86"/>
    <n v="4092.8"/>
    <n v="0.86"/>
    <n v="2.0499999999999998"/>
    <s v="Z-US$"/>
    <x v="0"/>
    <x v="48"/>
    <n v="1"/>
    <x v="0"/>
  </r>
  <r>
    <x v="10"/>
    <d v="2020-12-04T00:00:00"/>
    <d v="2020-12-07T00:00:00"/>
    <n v="77"/>
    <n v="1"/>
    <n v="1128.08"/>
    <n v="1534.8"/>
    <n v="22.56"/>
    <n v="30.7"/>
    <s v="Z-US$"/>
    <x v="81"/>
    <x v="48"/>
    <n v="1"/>
    <x v="162"/>
  </r>
  <r>
    <x v="55"/>
    <d v="2020-12-04T00:00:00"/>
    <d v="2020-12-07T00:00:00"/>
    <n v="92"/>
    <n v="1"/>
    <n v="1431.97"/>
    <n v="2992.86"/>
    <n v="23.87"/>
    <n v="49.88"/>
    <s v="Z-US$"/>
    <x v="34"/>
    <x v="48"/>
    <n v="1"/>
    <x v="1127"/>
  </r>
  <r>
    <x v="2"/>
    <d v="2020-12-04T00:00:00"/>
    <d v="2020-12-07T00:00:00"/>
    <n v="1532"/>
    <n v="1"/>
    <n v="1288.21"/>
    <n v="2430.1"/>
    <n v="1.28"/>
    <n v="2.4300000000000002"/>
    <s v="Z-US$"/>
    <x v="2"/>
    <x v="48"/>
    <n v="1"/>
    <x v="320"/>
  </r>
  <r>
    <x v="229"/>
    <d v="2020-12-04T00:00:00"/>
    <d v="2020-12-18T00:00:00"/>
    <n v="46"/>
    <n v="1"/>
    <n v="494.21"/>
    <n v="1001.46"/>
    <n v="16.47"/>
    <n v="33.380000000000003"/>
    <s v="Z-US$"/>
    <x v="74"/>
    <x v="48"/>
    <n v="1"/>
    <x v="875"/>
  </r>
  <r>
    <x v="15"/>
    <d v="2020-12-04T00:00:00"/>
    <d v="2020-12-18T00:00:00"/>
    <n v="31"/>
    <n v="1"/>
    <n v="639.24"/>
    <n v="1128.08"/>
    <n v="31.96"/>
    <n v="56.4"/>
    <s v="Z-US$"/>
    <x v="7"/>
    <x v="48"/>
    <n v="1"/>
    <x v="13"/>
  </r>
  <r>
    <x v="5"/>
    <d v="2020-12-04T00:00:00"/>
    <d v="2020-12-07T00:00:00"/>
    <n v="1839"/>
    <n v="1"/>
    <n v="1505.79"/>
    <n v="2916.12"/>
    <n v="1.25"/>
    <n v="2.4300000000000002"/>
    <s v="Z-US$"/>
    <x v="152"/>
    <x v="48"/>
    <n v="1"/>
    <x v="14"/>
  </r>
  <r>
    <x v="168"/>
    <d v="2020-12-04T00:00:00"/>
    <d v="2020-12-07T00:00:00"/>
    <n v="766"/>
    <n v="1"/>
    <n v="351.73"/>
    <n v="549.97"/>
    <n v="0.7"/>
    <n v="1.1000000000000001"/>
    <s v="Z-US$"/>
    <x v="3"/>
    <x v="48"/>
    <n v="1"/>
    <x v="383"/>
  </r>
  <r>
    <x v="16"/>
    <d v="2020-12-04T00:00:00"/>
    <d v="2020-12-07T00:00:00"/>
    <n v="77"/>
    <n v="1"/>
    <n v="42.85"/>
    <n v="115.11"/>
    <n v="0.86"/>
    <n v="2.2999999999999998"/>
    <s v="Z-US$"/>
    <x v="81"/>
    <x v="48"/>
    <n v="1"/>
    <x v="44"/>
  </r>
  <r>
    <x v="26"/>
    <d v="2020-12-04T00:00:00"/>
    <d v="2020-12-07T00:00:00"/>
    <n v="4"/>
    <n v="1"/>
    <n v="0"/>
    <n v="0"/>
    <n v="0"/>
    <n v="0"/>
    <s v="Z-US$"/>
    <x v="16"/>
    <x v="48"/>
    <n v="1"/>
    <x v="86"/>
  </r>
  <r>
    <x v="51"/>
    <d v="2020-12-04T00:00:00"/>
    <d v="2020-12-07T00:00:00"/>
    <n v="246"/>
    <n v="1"/>
    <n v="200.78"/>
    <n v="511.6"/>
    <n v="1.25"/>
    <n v="3.2"/>
    <s v="Z-US$"/>
    <x v="97"/>
    <x v="48"/>
    <n v="1"/>
    <x v="212"/>
  </r>
  <r>
    <x v="4"/>
    <d v="2020-11-30T00:00:00"/>
    <d v="2020-11-30T00:00:00"/>
    <n v="31"/>
    <n v="1"/>
    <n v="25.09"/>
    <n v="72.900000000000006"/>
    <n v="1.25"/>
    <n v="3.65"/>
    <s v="Z-US$"/>
    <x v="7"/>
    <x v="48"/>
    <n v="1"/>
    <x v="1128"/>
  </r>
  <r>
    <x v="54"/>
    <d v="2020-11-30T00:00:00"/>
    <d v="2020-11-30T00:00:00"/>
    <n v="31"/>
    <n v="1"/>
    <n v="492.16"/>
    <n v="979.71"/>
    <n v="24.61"/>
    <n v="48.99"/>
    <s v="Z-US$"/>
    <x v="7"/>
    <x v="48"/>
    <n v="1"/>
    <x v="1129"/>
  </r>
  <r>
    <x v="32"/>
    <d v="2020-11-30T00:00:00"/>
    <d v="2020-11-30T00:00:00"/>
    <n v="31"/>
    <n v="1"/>
    <n v="543.32000000000005"/>
    <n v="1105.06"/>
    <n v="27.17"/>
    <n v="55.25"/>
    <s v="Z-US$"/>
    <x v="7"/>
    <x v="48"/>
    <n v="1"/>
    <x v="438"/>
  </r>
  <r>
    <x v="258"/>
    <d v="2020-11-30T00:00:00"/>
    <d v="2020-11-30T00:00:00"/>
    <n v="7"/>
    <n v="1"/>
    <n v="166.73"/>
    <n v="299.8"/>
    <n v="41.68"/>
    <n v="74.95"/>
    <s v="Z-US$"/>
    <x v="48"/>
    <x v="48"/>
    <n v="1"/>
    <x v="1130"/>
  </r>
  <r>
    <x v="16"/>
    <d v="2020-11-30T00:00:00"/>
    <d v="2020-11-30T00:00:00"/>
    <n v="230"/>
    <n v="1"/>
    <n v="128.54"/>
    <n v="345.33"/>
    <n v="0.86"/>
    <n v="2.2999999999999998"/>
    <s v="Z-US$"/>
    <x v="93"/>
    <x v="48"/>
    <n v="1"/>
    <x v="1131"/>
  </r>
  <r>
    <x v="36"/>
    <d v="2020-11-30T00:00:00"/>
    <d v="2020-11-30T00:00:00"/>
    <n v="800"/>
    <n v="1"/>
    <n v="514.08000000000004"/>
    <n v="1201.75"/>
    <n v="0.99"/>
    <n v="2.2999999999999998"/>
    <s v="Z-US$"/>
    <x v="45"/>
    <x v="48"/>
    <n v="1"/>
    <x v="1132"/>
  </r>
  <r>
    <x v="23"/>
    <d v="2020-11-30T00:00:00"/>
    <d v="2020-11-30T00:00:00"/>
    <n v="4840"/>
    <n v="1"/>
    <n v="2707.04"/>
    <n v="8080.72"/>
    <n v="0.86"/>
    <n v="2.56"/>
    <s v="Z-US$"/>
    <x v="410"/>
    <x v="48"/>
    <n v="1"/>
    <x v="1133"/>
  </r>
  <r>
    <x v="110"/>
    <d v="2020-11-30T00:00:00"/>
    <d v="2020-11-30T00:00:00"/>
    <n v="1264"/>
    <n v="1"/>
    <n v="812.49"/>
    <n v="1266.21"/>
    <n v="0.99"/>
    <n v="1.54"/>
    <s v="Z-US$"/>
    <x v="411"/>
    <x v="48"/>
    <n v="1"/>
    <x v="996"/>
  </r>
  <r>
    <x v="38"/>
    <d v="2020-11-30T00:00:00"/>
    <d v="2020-11-30T00:00:00"/>
    <n v="5"/>
    <n v="1"/>
    <n v="126.89"/>
    <n v="257.08"/>
    <n v="42.3"/>
    <n v="85.69"/>
    <s v="Z-US$"/>
    <x v="30"/>
    <x v="48"/>
    <n v="1"/>
    <x v="173"/>
  </r>
  <r>
    <x v="10"/>
    <d v="2020-11-30T00:00:00"/>
    <d v="2020-11-30T00:00:00"/>
    <n v="115"/>
    <n v="1"/>
    <n v="1692.12"/>
    <n v="2740.58"/>
    <n v="22.56"/>
    <n v="36.54"/>
    <s v="Z-US$"/>
    <x v="180"/>
    <x v="48"/>
    <n v="1"/>
    <x v="1134"/>
  </r>
  <r>
    <x v="46"/>
    <d v="2020-11-30T00:00:00"/>
    <d v="2020-11-30T00:00:00"/>
    <n v="7"/>
    <n v="1"/>
    <n v="63.95"/>
    <n v="122.78"/>
    <n v="15.99"/>
    <n v="30.7"/>
    <s v="Z-US$"/>
    <x v="48"/>
    <x v="48"/>
    <n v="1"/>
    <x v="36"/>
  </r>
  <r>
    <x v="114"/>
    <d v="2020-11-30T00:00:00"/>
    <d v="2020-11-30T00:00:00"/>
    <n v="22"/>
    <n v="1"/>
    <n v="370.41"/>
    <n v="823.68"/>
    <n v="26.45"/>
    <n v="58.83"/>
    <s v="Z-US$"/>
    <x v="52"/>
    <x v="48"/>
    <n v="1"/>
    <x v="1135"/>
  </r>
  <r>
    <x v="138"/>
    <d v="2020-12-07T00:00:00"/>
    <d v="2020-12-21T00:00:00"/>
    <n v="92"/>
    <n v="1"/>
    <n v="1341.7"/>
    <n v="2463.35"/>
    <n v="22.36"/>
    <n v="41.06"/>
    <s v="Z-US$"/>
    <x v="34"/>
    <x v="49"/>
    <n v="1"/>
    <x v="630"/>
  </r>
  <r>
    <x v="136"/>
    <d v="2020-12-07T00:00:00"/>
    <d v="2020-12-21T00:00:00"/>
    <n v="92"/>
    <n v="1"/>
    <n v="1917.84"/>
    <n v="3269.12"/>
    <n v="31.96"/>
    <n v="54.49"/>
    <s v="Z-US$"/>
    <x v="34"/>
    <x v="49"/>
    <n v="1"/>
    <x v="386"/>
  </r>
  <r>
    <x v="156"/>
    <d v="2020-12-07T00:00:00"/>
    <d v="2020-12-21T00:00:00"/>
    <n v="31"/>
    <n v="1"/>
    <n v="255.19"/>
    <n v="470.67"/>
    <n v="12.75"/>
    <n v="23.53"/>
    <s v="Z-US$"/>
    <x v="7"/>
    <x v="49"/>
    <n v="1"/>
    <x v="428"/>
  </r>
  <r>
    <x v="115"/>
    <d v="2020-12-07T00:00:00"/>
    <d v="2020-12-21T00:00:00"/>
    <n v="31"/>
    <n v="1"/>
    <n v="159.25"/>
    <n v="549.97"/>
    <n v="7.96"/>
    <n v="27.5"/>
    <s v="Z-US$"/>
    <x v="7"/>
    <x v="49"/>
    <n v="1"/>
    <x v="383"/>
  </r>
  <r>
    <x v="134"/>
    <d v="2020-12-07T00:00:00"/>
    <d v="2020-12-21T00:00:00"/>
    <n v="31"/>
    <n v="1"/>
    <n v="351.21"/>
    <n v="647.16999999999996"/>
    <n v="17.559999999999999"/>
    <n v="32.36"/>
    <s v="Z-US$"/>
    <x v="7"/>
    <x v="49"/>
    <n v="1"/>
    <x v="148"/>
  </r>
  <r>
    <x v="115"/>
    <d v="2020-12-07T00:00:00"/>
    <d v="2020-12-21T00:00:00"/>
    <n v="46"/>
    <n v="1"/>
    <n v="814.89"/>
    <n v="1408.18"/>
    <n v="27.15"/>
    <n v="46.94"/>
    <s v="Z-US$"/>
    <x v="74"/>
    <x v="49"/>
    <n v="1"/>
    <x v="382"/>
  </r>
  <r>
    <x v="250"/>
    <d v="2020-12-07T00:00:00"/>
    <d v="2020-12-21T00:00:00"/>
    <n v="31"/>
    <n v="1"/>
    <n v="831.32"/>
    <n v="1388.99"/>
    <n v="41.56"/>
    <n v="69.45"/>
    <s v="Z-US$"/>
    <x v="7"/>
    <x v="49"/>
    <n v="1"/>
    <x v="51"/>
  </r>
  <r>
    <x v="16"/>
    <d v="2020-12-07T00:00:00"/>
    <d v="2020-12-08T00:00:00"/>
    <n v="6128"/>
    <n v="1"/>
    <n v="3427.72"/>
    <n v="7162.4"/>
    <n v="0.86"/>
    <n v="1.79"/>
    <s v="Z-US$"/>
    <x v="27"/>
    <x v="49"/>
    <n v="1"/>
    <x v="87"/>
  </r>
  <r>
    <x v="10"/>
    <d v="2020-12-07T00:00:00"/>
    <d v="2020-12-08T00:00:00"/>
    <n v="4"/>
    <n v="1"/>
    <n v="45.12"/>
    <n v="74.900000000000006"/>
    <n v="22.56"/>
    <n v="37.450000000000003"/>
    <s v="Z-US$"/>
    <x v="16"/>
    <x v="49"/>
    <n v="1"/>
    <x v="1136"/>
  </r>
  <r>
    <x v="259"/>
    <d v="2020-12-07T00:00:00"/>
    <d v="2020-12-21T00:00:00"/>
    <n v="62"/>
    <n v="1"/>
    <n v="2431.71"/>
    <n v="1918.5"/>
    <n v="60.79"/>
    <n v="47.96"/>
    <s v="Z-US$"/>
    <x v="6"/>
    <x v="49"/>
    <n v="1"/>
    <x v="63"/>
  </r>
  <r>
    <x v="115"/>
    <d v="2020-12-07T00:00:00"/>
    <d v="2020-12-21T00:00:00"/>
    <n v="16"/>
    <n v="1"/>
    <n v="271.63"/>
    <n v="469.39"/>
    <n v="27.15"/>
    <n v="46.94"/>
    <s v="Z-US$"/>
    <x v="32"/>
    <x v="49"/>
    <n v="1"/>
    <x v="149"/>
  </r>
  <r>
    <x v="260"/>
    <d v="2020-12-07T00:00:00"/>
    <d v="2020-12-21T00:00:00"/>
    <n v="16"/>
    <n v="1"/>
    <n v="0"/>
    <n v="635.66"/>
    <n v="0"/>
    <n v="63.57"/>
    <s v="Z-US$"/>
    <x v="32"/>
    <x v="49"/>
    <n v="1"/>
    <x v="244"/>
  </r>
  <r>
    <x v="261"/>
    <d v="2020-12-07T00:00:00"/>
    <d v="2020-12-07T00:00:00"/>
    <n v="2"/>
    <n v="5"/>
    <n v="5.24"/>
    <n v="49.29"/>
    <n v="5.24"/>
    <n v="49.29"/>
    <s v="Z-US$"/>
    <x v="47"/>
    <x v="49"/>
    <n v="1"/>
    <x v="1137"/>
  </r>
  <r>
    <x v="26"/>
    <d v="2020-12-07T00:00:00"/>
    <d v="2020-12-09T00:00:00"/>
    <n v="31"/>
    <n v="1"/>
    <n v="0"/>
    <n v="767.4"/>
    <n v="0"/>
    <n v="38.369999999999997"/>
    <s v="Z-US$"/>
    <x v="7"/>
    <x v="49"/>
    <n v="1"/>
    <x v="177"/>
  </r>
  <r>
    <x v="10"/>
    <d v="2020-12-07T00:00:00"/>
    <d v="2020-12-09T00:00:00"/>
    <n v="148"/>
    <n v="1"/>
    <n v="2165.91"/>
    <n v="2946.82"/>
    <n v="22.56"/>
    <n v="30.7"/>
    <s v="Z-US$"/>
    <x v="5"/>
    <x v="49"/>
    <n v="1"/>
    <x v="8"/>
  </r>
  <r>
    <x v="98"/>
    <d v="2020-12-07T00:00:00"/>
    <d v="2020-12-09T00:00:00"/>
    <n v="1532"/>
    <n v="1"/>
    <n v="1254.83"/>
    <n v="2110.35"/>
    <n v="1.25"/>
    <n v="2.11"/>
    <s v="Z-US$"/>
    <x v="2"/>
    <x v="49"/>
    <n v="1"/>
    <x v="241"/>
  </r>
  <r>
    <x v="7"/>
    <d v="2020-12-07T00:00:00"/>
    <d v="2020-12-09T00:00:00"/>
    <n v="766"/>
    <n v="1"/>
    <n v="434.86"/>
    <n v="1055.18"/>
    <n v="0.87"/>
    <n v="2.11"/>
    <s v="Z-US$"/>
    <x v="3"/>
    <x v="49"/>
    <n v="1"/>
    <x v="5"/>
  </r>
  <r>
    <x v="16"/>
    <d v="2020-12-07T00:00:00"/>
    <d v="2020-12-09T00:00:00"/>
    <n v="766"/>
    <n v="1"/>
    <n v="428.47"/>
    <n v="895.3"/>
    <n v="0.86"/>
    <n v="1.79"/>
    <s v="Z-US$"/>
    <x v="3"/>
    <x v="49"/>
    <n v="1"/>
    <x v="6"/>
  </r>
  <r>
    <x v="90"/>
    <d v="2020-12-07T00:00:00"/>
    <d v="2020-12-08T00:00:00"/>
    <n v="3064"/>
    <n v="1"/>
    <n v="1406.9"/>
    <n v="2046.4"/>
    <n v="0.7"/>
    <n v="1.02"/>
    <s v="Z-US$"/>
    <x v="0"/>
    <x v="49"/>
    <n v="1"/>
    <x v="224"/>
  </r>
  <r>
    <x v="16"/>
    <d v="2020-12-07T00:00:00"/>
    <d v="2020-12-08T00:00:00"/>
    <n v="3064"/>
    <n v="1"/>
    <n v="1713.86"/>
    <n v="3581.2"/>
    <n v="0.86"/>
    <n v="1.79"/>
    <s v="Z-US$"/>
    <x v="0"/>
    <x v="49"/>
    <n v="1"/>
    <x v="40"/>
  </r>
  <r>
    <x v="10"/>
    <d v="2020-12-07T00:00:00"/>
    <d v="2020-12-10T00:00:00"/>
    <n v="154"/>
    <n v="1"/>
    <n v="2256.16"/>
    <n v="2813.8"/>
    <n v="22.56"/>
    <n v="28.14"/>
    <s v="Z-US$"/>
    <x v="17"/>
    <x v="49"/>
    <n v="1"/>
    <x v="541"/>
  </r>
  <r>
    <x v="84"/>
    <d v="2020-12-07T00:00:00"/>
    <d v="2020-12-08T00:00:00"/>
    <n v="15320"/>
    <n v="1"/>
    <n v="8569.2999999999993"/>
    <n v="14069"/>
    <n v="0.86"/>
    <n v="1.41"/>
    <s v="Z-US$"/>
    <x v="176"/>
    <x v="49"/>
    <n v="1"/>
    <x v="403"/>
  </r>
  <r>
    <x v="228"/>
    <d v="2020-12-08T00:00:00"/>
    <d v="2020-12-08T00:00:00"/>
    <n v="613"/>
    <n v="1"/>
    <n v="115.11"/>
    <n v="306.95999999999998"/>
    <n v="0.28000000000000003"/>
    <n v="0.77"/>
    <s v="Z-US$"/>
    <x v="98"/>
    <x v="49"/>
    <n v="1"/>
    <x v="72"/>
  </r>
  <r>
    <x v="32"/>
    <d v="2020-12-08T00:00:00"/>
    <d v="2020-12-22T00:00:00"/>
    <n v="4"/>
    <n v="1"/>
    <n v="54.33"/>
    <n v="98.74"/>
    <n v="27.17"/>
    <n v="49.37"/>
    <s v="Z-US$"/>
    <x v="16"/>
    <x v="49"/>
    <n v="1"/>
    <x v="1082"/>
  </r>
  <r>
    <x v="95"/>
    <d v="2020-12-08T00:00:00"/>
    <d v="2020-12-22T00:00:00"/>
    <n v="4"/>
    <n v="1"/>
    <n v="44.71"/>
    <n v="82.11"/>
    <n v="22.36"/>
    <n v="41.06"/>
    <s v="Z-US$"/>
    <x v="16"/>
    <x v="49"/>
    <n v="1"/>
    <x v="1017"/>
  </r>
  <r>
    <x v="16"/>
    <d v="2020-12-08T00:00:00"/>
    <d v="2020-12-09T00:00:00"/>
    <n v="2298"/>
    <n v="1"/>
    <n v="1285.4000000000001"/>
    <n v="3107.97"/>
    <n v="0.86"/>
    <n v="2.0699999999999998"/>
    <s v="Z-US$"/>
    <x v="1"/>
    <x v="49"/>
    <n v="1"/>
    <x v="1138"/>
  </r>
  <r>
    <x v="36"/>
    <d v="2020-12-08T00:00:00"/>
    <d v="2020-12-09T00:00:00"/>
    <n v="1532"/>
    <n v="1"/>
    <n v="984.83"/>
    <n v="1790.6"/>
    <n v="0.99"/>
    <n v="1.79"/>
    <s v="Z-US$"/>
    <x v="2"/>
    <x v="49"/>
    <n v="1"/>
    <x v="164"/>
  </r>
  <r>
    <x v="262"/>
    <d v="2020-12-08T00:00:00"/>
    <d v="2020-12-08T00:00:00"/>
    <n v="154"/>
    <n v="1"/>
    <n v="51.03"/>
    <n v="115.11"/>
    <n v="0.5"/>
    <n v="1.1499999999999999"/>
    <s v="Z-US$"/>
    <x v="17"/>
    <x v="49"/>
    <n v="1"/>
    <x v="44"/>
  </r>
  <r>
    <x v="93"/>
    <d v="2020-12-08T00:00:00"/>
    <d v="2020-12-14T00:00:00"/>
    <n v="6128"/>
    <n v="1"/>
    <n v="2813.8"/>
    <n v="4092.8"/>
    <n v="0.7"/>
    <n v="1.02"/>
    <s v="Z-US$"/>
    <x v="27"/>
    <x v="49"/>
    <n v="1"/>
    <x v="0"/>
  </r>
  <r>
    <x v="2"/>
    <d v="2020-12-09T00:00:00"/>
    <d v="2020-12-10T00:00:00"/>
    <n v="246"/>
    <n v="1"/>
    <n v="206.11"/>
    <n v="337.66"/>
    <n v="1.28"/>
    <n v="2.11"/>
    <s v="Z-US$"/>
    <x v="97"/>
    <x v="49"/>
    <n v="1"/>
    <x v="161"/>
  </r>
  <r>
    <x v="11"/>
    <d v="2020-12-09T00:00:00"/>
    <d v="2020-12-10T00:00:00"/>
    <n v="4"/>
    <n v="1"/>
    <n v="29.16"/>
    <n v="51.16"/>
    <n v="14.58"/>
    <n v="25.58"/>
    <s v="Z-US$"/>
    <x v="16"/>
    <x v="49"/>
    <n v="1"/>
    <x v="267"/>
  </r>
  <r>
    <x v="26"/>
    <d v="2020-12-09T00:00:00"/>
    <d v="2020-12-10T00:00:00"/>
    <n v="4"/>
    <n v="1"/>
    <n v="0"/>
    <n v="0"/>
    <n v="0"/>
    <n v="0"/>
    <s v="Z-US$"/>
    <x v="16"/>
    <x v="49"/>
    <n v="1"/>
    <x v="86"/>
  </r>
  <r>
    <x v="38"/>
    <d v="2020-12-09T00:00:00"/>
    <d v="2020-12-10T00:00:00"/>
    <n v="4"/>
    <n v="1"/>
    <n v="84.59"/>
    <n v="153.47999999999999"/>
    <n v="42.3"/>
    <n v="76.739999999999995"/>
    <s v="Z-US$"/>
    <x v="16"/>
    <x v="49"/>
    <n v="1"/>
    <x v="85"/>
  </r>
  <r>
    <x v="35"/>
    <d v="2020-12-09T00:00:00"/>
    <d v="2020-12-18T00:00:00"/>
    <n v="46"/>
    <n v="1"/>
    <n v="1103.1400000000001"/>
    <n v="1918.5"/>
    <n v="36.770000000000003"/>
    <n v="63.95"/>
    <s v="Z-US$"/>
    <x v="74"/>
    <x v="49"/>
    <n v="1"/>
    <x v="63"/>
  </r>
  <r>
    <x v="51"/>
    <d v="2020-12-10T00:00:00"/>
    <d v="2020-12-11T00:00:00"/>
    <n v="1226"/>
    <n v="1"/>
    <n v="1003.86"/>
    <n v="2046.4"/>
    <n v="1.25"/>
    <n v="2.56"/>
    <s v="Z-US$"/>
    <x v="107"/>
    <x v="49"/>
    <n v="1"/>
    <x v="224"/>
  </r>
  <r>
    <x v="10"/>
    <d v="2020-12-10T00:00:00"/>
    <d v="2020-12-11T00:00:00"/>
    <n v="368"/>
    <n v="1"/>
    <n v="5414.77"/>
    <n v="7367.04"/>
    <n v="22.56"/>
    <n v="30.7"/>
    <s v="Z-US$"/>
    <x v="26"/>
    <x v="49"/>
    <n v="1"/>
    <x v="564"/>
  </r>
  <r>
    <x v="16"/>
    <d v="2020-12-10T00:00:00"/>
    <d v="2020-12-11T00:00:00"/>
    <n v="115"/>
    <n v="1"/>
    <n v="64.27"/>
    <n v="172.67"/>
    <n v="0.86"/>
    <n v="2.2999999999999998"/>
    <s v="Z-US$"/>
    <x v="180"/>
    <x v="49"/>
    <n v="1"/>
    <x v="406"/>
  </r>
  <r>
    <x v="170"/>
    <d v="2020-12-10T00:00:00"/>
    <d v="2020-12-11T00:00:00"/>
    <n v="95"/>
    <n v="1"/>
    <n v="53.13"/>
    <n v="142.74"/>
    <n v="0.86"/>
    <n v="2.2999999999999998"/>
    <s v="Z-US$"/>
    <x v="137"/>
    <x v="49"/>
    <n v="1"/>
    <x v="711"/>
  </r>
  <r>
    <x v="26"/>
    <d v="2020-12-10T00:00:00"/>
    <d v="2020-12-11T00:00:00"/>
    <n v="4"/>
    <n v="1"/>
    <n v="0"/>
    <n v="0"/>
    <n v="0"/>
    <n v="0"/>
    <s v="Z-US$"/>
    <x v="16"/>
    <x v="49"/>
    <n v="1"/>
    <x v="86"/>
  </r>
  <r>
    <x v="27"/>
    <d v="2020-12-10T00:00:00"/>
    <d v="2020-12-11T00:00:00"/>
    <n v="613"/>
    <n v="1"/>
    <n v="501.93"/>
    <n v="844.14"/>
    <n v="1.25"/>
    <n v="2.11"/>
    <s v="Z-US$"/>
    <x v="98"/>
    <x v="49"/>
    <n v="1"/>
    <x v="45"/>
  </r>
  <r>
    <x v="84"/>
    <d v="2020-12-10T00:00:00"/>
    <d v="2020-12-15T00:00:00"/>
    <n v="6128"/>
    <n v="1"/>
    <n v="3427.72"/>
    <n v="8441.4"/>
    <n v="0.86"/>
    <n v="2.11"/>
    <s v="Z-US$"/>
    <x v="27"/>
    <x v="49"/>
    <n v="1"/>
    <x v="417"/>
  </r>
  <r>
    <x v="10"/>
    <d v="2020-12-10T00:00:00"/>
    <d v="2020-12-15T00:00:00"/>
    <n v="221"/>
    <n v="1"/>
    <n v="3248.87"/>
    <n v="4788.58"/>
    <n v="22.56"/>
    <n v="33.25"/>
    <s v="Z-US$"/>
    <x v="37"/>
    <x v="49"/>
    <n v="1"/>
    <x v="1139"/>
  </r>
  <r>
    <x v="150"/>
    <d v="2020-12-10T00:00:00"/>
    <d v="2020-12-24T00:00:00"/>
    <n v="5"/>
    <n v="1"/>
    <n v="23.67"/>
    <n v="52.18"/>
    <n v="7.89"/>
    <n v="17.39"/>
    <s v="Z-US$"/>
    <x v="30"/>
    <x v="49"/>
    <n v="1"/>
    <x v="1140"/>
  </r>
  <r>
    <x v="124"/>
    <d v="2020-12-10T00:00:00"/>
    <d v="2020-12-24T00:00:00"/>
    <n v="4"/>
    <n v="1"/>
    <n v="32.950000000000003"/>
    <n v="66.760000000000005"/>
    <n v="16.47"/>
    <n v="33.380000000000003"/>
    <s v="Z-US$"/>
    <x v="16"/>
    <x v="49"/>
    <n v="1"/>
    <x v="1141"/>
  </r>
  <r>
    <x v="192"/>
    <d v="2020-12-10T00:00:00"/>
    <d v="2020-12-24T00:00:00"/>
    <n v="4"/>
    <n v="1"/>
    <n v="38.65"/>
    <n v="74.95"/>
    <n v="19.329999999999998"/>
    <n v="37.479999999999997"/>
    <s v="Z-US$"/>
    <x v="16"/>
    <x v="49"/>
    <n v="1"/>
    <x v="1142"/>
  </r>
  <r>
    <x v="125"/>
    <d v="2020-12-10T00:00:00"/>
    <d v="2020-12-24T00:00:00"/>
    <n v="17"/>
    <n v="1"/>
    <n v="244.1"/>
    <n v="464.28"/>
    <n v="22.19"/>
    <n v="42.21"/>
    <s v="Z-US$"/>
    <x v="120"/>
    <x v="49"/>
    <n v="1"/>
    <x v="1143"/>
  </r>
  <r>
    <x v="29"/>
    <d v="2020-12-10T00:00:00"/>
    <d v="2020-12-24T00:00:00"/>
    <n v="4"/>
    <n v="1"/>
    <n v="119.77"/>
    <n v="179.06"/>
    <n v="59.88"/>
    <n v="89.53"/>
    <s v="Z-US$"/>
    <x v="16"/>
    <x v="49"/>
    <n v="1"/>
    <x v="102"/>
  </r>
  <r>
    <x v="93"/>
    <d v="2020-12-13T00:00:00"/>
    <d v="2020-12-18T00:00:00"/>
    <n v="7660"/>
    <n v="1"/>
    <n v="3517.25"/>
    <n v="5116"/>
    <n v="0.7"/>
    <n v="1.02"/>
    <s v="Z-US$"/>
    <x v="130"/>
    <x v="49"/>
    <n v="1"/>
    <x v="46"/>
  </r>
  <r>
    <x v="8"/>
    <d v="2020-12-13T00:00:00"/>
    <d v="2020-12-18T00:00:00"/>
    <n v="4596"/>
    <n v="1"/>
    <n v="2570.79"/>
    <n v="5371.8"/>
    <n v="0.86"/>
    <n v="1.79"/>
    <s v="Z-US$"/>
    <x v="57"/>
    <x v="49"/>
    <n v="1"/>
    <x v="218"/>
  </r>
  <r>
    <x v="58"/>
    <d v="2020-12-13T00:00:00"/>
    <d v="2020-12-23T00:00:00"/>
    <n v="46"/>
    <n v="1"/>
    <n v="1390.91"/>
    <n v="2417.31"/>
    <n v="46.36"/>
    <n v="80.58"/>
    <s v="Z-US$"/>
    <x v="74"/>
    <x v="49"/>
    <n v="1"/>
    <x v="501"/>
  </r>
  <r>
    <x v="58"/>
    <d v="2020-12-13T00:00:00"/>
    <d v="2020-12-23T00:00:00"/>
    <n v="46"/>
    <n v="1"/>
    <n v="1390.91"/>
    <n v="2417.31"/>
    <n v="46.36"/>
    <n v="80.58"/>
    <s v="Z-US$"/>
    <x v="74"/>
    <x v="49"/>
    <n v="1"/>
    <x v="501"/>
  </r>
  <r>
    <x v="127"/>
    <d v="2020-12-13T00:00:00"/>
    <d v="2020-12-15T00:00:00"/>
    <n v="154"/>
    <n v="1"/>
    <n v="116.39"/>
    <n v="191.85"/>
    <n v="1.1599999999999999"/>
    <n v="1.92"/>
    <s v="Z-US$"/>
    <x v="17"/>
    <x v="49"/>
    <n v="1"/>
    <x v="50"/>
  </r>
  <r>
    <x v="23"/>
    <d v="2020-12-13T00:00:00"/>
    <d v="2020-12-15T00:00:00"/>
    <n v="154"/>
    <n v="1"/>
    <n v="85.69"/>
    <n v="223.83"/>
    <n v="0.86"/>
    <n v="2.2400000000000002"/>
    <s v="Z-US$"/>
    <x v="17"/>
    <x v="49"/>
    <n v="1"/>
    <x v="182"/>
  </r>
  <r>
    <x v="10"/>
    <d v="2020-12-13T00:00:00"/>
    <d v="2020-12-15T00:00:00"/>
    <n v="4"/>
    <n v="1"/>
    <n v="45.12"/>
    <n v="61.39"/>
    <n v="22.56"/>
    <n v="30.7"/>
    <s v="Z-US$"/>
    <x v="16"/>
    <x v="49"/>
    <n v="1"/>
    <x v="103"/>
  </r>
  <r>
    <x v="90"/>
    <d v="2020-12-13T00:00:00"/>
    <d v="2020-12-14T00:00:00"/>
    <n v="184"/>
    <n v="1"/>
    <n v="84.41"/>
    <n v="145.81"/>
    <n v="0.7"/>
    <n v="1.22"/>
    <s v="Z-US$"/>
    <x v="49"/>
    <x v="49"/>
    <n v="1"/>
    <x v="1144"/>
  </r>
  <r>
    <x v="186"/>
    <d v="2020-12-13T00:00:00"/>
    <d v="2020-12-14T00:00:00"/>
    <n v="1226"/>
    <n v="1"/>
    <n v="218.97"/>
    <n v="429.74"/>
    <n v="0.27"/>
    <n v="0.54"/>
    <s v="Z-US$"/>
    <x v="107"/>
    <x v="49"/>
    <n v="1"/>
    <x v="193"/>
  </r>
  <r>
    <x v="29"/>
    <d v="2020-12-14T00:00:00"/>
    <d v="2020-12-16T00:00:00"/>
    <n v="4"/>
    <n v="1"/>
    <n v="119.77"/>
    <n v="193.39"/>
    <n v="59.88"/>
    <n v="96.69"/>
    <s v="Z-US$"/>
    <x v="16"/>
    <x v="50"/>
    <n v="1"/>
    <x v="35"/>
  </r>
  <r>
    <x v="23"/>
    <d v="2020-12-14T00:00:00"/>
    <d v="2020-12-16T00:00:00"/>
    <n v="307"/>
    <n v="1"/>
    <n v="171.39"/>
    <n v="483.46"/>
    <n v="0.86"/>
    <n v="2.42"/>
    <s v="Z-US$"/>
    <x v="11"/>
    <x v="50"/>
    <n v="1"/>
    <x v="887"/>
  </r>
  <r>
    <x v="2"/>
    <d v="2020-12-14T00:00:00"/>
    <d v="2020-12-16T00:00:00"/>
    <n v="62"/>
    <n v="1"/>
    <n v="51.53"/>
    <n v="84.41"/>
    <n v="1.28"/>
    <n v="2.11"/>
    <s v="Z-US$"/>
    <x v="6"/>
    <x v="50"/>
    <n v="1"/>
    <x v="292"/>
  </r>
  <r>
    <x v="2"/>
    <d v="2020-12-14T00:00:00"/>
    <d v="2020-12-16T00:00:00"/>
    <n v="16"/>
    <n v="1"/>
    <n v="12.88"/>
    <n v="26.86"/>
    <n v="1.28"/>
    <n v="2.69"/>
    <s v="Z-US$"/>
    <x v="32"/>
    <x v="50"/>
    <n v="1"/>
    <x v="448"/>
  </r>
  <r>
    <x v="47"/>
    <d v="2020-12-14T00:00:00"/>
    <d v="2020-12-16T00:00:00"/>
    <n v="19"/>
    <n v="1"/>
    <n v="13.35"/>
    <n v="20.72"/>
    <n v="1.1100000000000001"/>
    <n v="1.73"/>
    <s v="Z-US$"/>
    <x v="56"/>
    <x v="50"/>
    <n v="1"/>
    <x v="633"/>
  </r>
  <r>
    <x v="26"/>
    <d v="2020-12-14T00:00:00"/>
    <d v="2020-12-16T00:00:00"/>
    <n v="2"/>
    <n v="1"/>
    <n v="0"/>
    <n v="0"/>
    <n v="0"/>
    <n v="0"/>
    <s v="Z-US$"/>
    <x v="10"/>
    <x v="50"/>
    <n v="1"/>
    <x v="86"/>
  </r>
  <r>
    <x v="23"/>
    <d v="2020-12-14T00:00:00"/>
    <d v="2020-12-15T00:00:00"/>
    <n v="89"/>
    <n v="1"/>
    <n v="49.7"/>
    <n v="178.04"/>
    <n v="0.86"/>
    <n v="3.07"/>
    <s v="Z-US$"/>
    <x v="165"/>
    <x v="50"/>
    <n v="1"/>
    <x v="1145"/>
  </r>
  <r>
    <x v="26"/>
    <d v="2020-12-14T00:00:00"/>
    <d v="2020-12-15T00:00:00"/>
    <n v="4"/>
    <n v="1"/>
    <n v="0"/>
    <n v="0"/>
    <n v="0"/>
    <n v="0"/>
    <s v="Z-US$"/>
    <x v="16"/>
    <x v="50"/>
    <n v="1"/>
    <x v="86"/>
  </r>
  <r>
    <x v="204"/>
    <d v="2020-12-15T00:00:00"/>
    <d v="2020-12-15T00:00:00"/>
    <n v="307"/>
    <n v="1"/>
    <n v="171.39"/>
    <n v="383.7"/>
    <n v="0.86"/>
    <n v="1.92"/>
    <s v="Z-US$"/>
    <x v="11"/>
    <x v="50"/>
    <n v="1"/>
    <x v="200"/>
  </r>
  <r>
    <x v="115"/>
    <d v="2020-12-15T00:00:00"/>
    <d v="2020-12-30T00:00:00"/>
    <n v="31"/>
    <n v="1"/>
    <n v="303.2"/>
    <n v="549.97"/>
    <n v="15.16"/>
    <n v="27.5"/>
    <s v="Z-US$"/>
    <x v="7"/>
    <x v="50"/>
    <n v="1"/>
    <x v="383"/>
  </r>
  <r>
    <x v="133"/>
    <d v="2020-12-15T00:00:00"/>
    <d v="2020-12-30T00:00:00"/>
    <n v="16"/>
    <n v="1"/>
    <n v="319.64"/>
    <n v="544.85"/>
    <n v="31.96"/>
    <n v="54.49"/>
    <s v="Z-US$"/>
    <x v="32"/>
    <x v="50"/>
    <n v="1"/>
    <x v="487"/>
  </r>
  <r>
    <x v="157"/>
    <d v="2020-12-15T00:00:00"/>
    <d v="2020-12-30T00:00:00"/>
    <n v="31"/>
    <n v="1"/>
    <n v="344.75"/>
    <n v="657.41"/>
    <n v="17.23"/>
    <n v="32.869999999999997"/>
    <s v="Z-US$"/>
    <x v="7"/>
    <x v="50"/>
    <n v="1"/>
    <x v="11"/>
  </r>
  <r>
    <x v="259"/>
    <d v="2020-12-15T00:00:00"/>
    <d v="2020-12-30T00:00:00"/>
    <n v="31"/>
    <n v="1"/>
    <n v="494.3"/>
    <n v="959.25"/>
    <n v="24.71"/>
    <n v="47.96"/>
    <s v="Z-US$"/>
    <x v="7"/>
    <x v="50"/>
    <n v="1"/>
    <x v="12"/>
  </r>
  <r>
    <x v="244"/>
    <d v="2020-12-15T00:00:00"/>
    <d v="2020-12-30T00:00:00"/>
    <n v="31"/>
    <n v="1"/>
    <n v="447.24"/>
    <n v="1209.93"/>
    <n v="22.36"/>
    <n v="60.5"/>
    <s v="Z-US$"/>
    <x v="7"/>
    <x v="50"/>
    <n v="1"/>
    <x v="1146"/>
  </r>
  <r>
    <x v="263"/>
    <d v="2020-12-15T00:00:00"/>
    <d v="2020-12-30T00:00:00"/>
    <n v="16"/>
    <n v="1"/>
    <n v="335.1"/>
    <n v="769.96"/>
    <n v="33.51"/>
    <n v="77"/>
    <s v="Z-US$"/>
    <x v="32"/>
    <x v="50"/>
    <n v="1"/>
    <x v="1147"/>
  </r>
  <r>
    <x v="7"/>
    <d v="2020-12-15T00:00:00"/>
    <d v="2020-12-17T00:00:00"/>
    <n v="766"/>
    <n v="1"/>
    <n v="434.86"/>
    <n v="1055.18"/>
    <n v="0.87"/>
    <n v="2.11"/>
    <s v="Z-US$"/>
    <x v="3"/>
    <x v="50"/>
    <n v="1"/>
    <x v="5"/>
  </r>
  <r>
    <x v="45"/>
    <d v="2020-12-15T00:00:00"/>
    <d v="2020-12-17T00:00:00"/>
    <n v="766"/>
    <n v="1"/>
    <n v="434.86"/>
    <n v="1055.18"/>
    <n v="0.87"/>
    <n v="2.11"/>
    <s v="Z-US$"/>
    <x v="3"/>
    <x v="50"/>
    <n v="1"/>
    <x v="5"/>
  </r>
  <r>
    <x v="16"/>
    <d v="2020-12-15T00:00:00"/>
    <d v="2020-12-17T00:00:00"/>
    <n v="766"/>
    <n v="1"/>
    <n v="428.47"/>
    <n v="895.3"/>
    <n v="0.86"/>
    <n v="1.79"/>
    <s v="Z-US$"/>
    <x v="3"/>
    <x v="50"/>
    <n v="1"/>
    <x v="6"/>
  </r>
  <r>
    <x v="36"/>
    <d v="2020-12-15T00:00:00"/>
    <d v="2020-12-17T00:00:00"/>
    <n v="766"/>
    <n v="1"/>
    <n v="492.42"/>
    <n v="863.33"/>
    <n v="0.99"/>
    <n v="1.73"/>
    <s v="Z-US$"/>
    <x v="3"/>
    <x v="50"/>
    <n v="1"/>
    <x v="211"/>
  </r>
  <r>
    <x v="10"/>
    <d v="2020-12-15T00:00:00"/>
    <d v="2020-12-17T00:00:00"/>
    <n v="74"/>
    <n v="1"/>
    <n v="1082.96"/>
    <n v="1473.41"/>
    <n v="22.56"/>
    <n v="30.7"/>
    <s v="Z-US$"/>
    <x v="44"/>
    <x v="50"/>
    <n v="1"/>
    <x v="583"/>
  </r>
  <r>
    <x v="29"/>
    <d v="2020-12-15T00:00:00"/>
    <d v="2020-12-17T00:00:00"/>
    <n v="37"/>
    <n v="1"/>
    <n v="1437.19"/>
    <n v="2148.7199999999998"/>
    <n v="59.88"/>
    <n v="89.53"/>
    <s v="Z-US$"/>
    <x v="54"/>
    <x v="50"/>
    <n v="1"/>
    <x v="183"/>
  </r>
  <r>
    <x v="236"/>
    <d v="2020-12-15T00:00:00"/>
    <d v="2020-12-17T00:00:00"/>
    <n v="766"/>
    <n v="1"/>
    <n v="492.42"/>
    <n v="959.25"/>
    <n v="0.99"/>
    <n v="1.92"/>
    <s v="Z-US$"/>
    <x v="3"/>
    <x v="50"/>
    <n v="1"/>
    <x v="12"/>
  </r>
  <r>
    <x v="243"/>
    <d v="2020-12-15T00:00:00"/>
    <d v="2020-12-30T00:00:00"/>
    <n v="31"/>
    <n v="1"/>
    <n v="735.3"/>
    <n v="1250.8599999999999"/>
    <n v="36.76"/>
    <n v="62.54"/>
    <s v="Z-US$"/>
    <x v="7"/>
    <x v="50"/>
    <n v="1"/>
    <x v="147"/>
  </r>
  <r>
    <x v="135"/>
    <d v="2020-12-15T00:00:00"/>
    <d v="2020-12-30T00:00:00"/>
    <n v="138"/>
    <n v="1"/>
    <n v="3308.85"/>
    <n v="5628.88"/>
    <n v="36.76"/>
    <n v="62.54"/>
    <s v="Z-US$"/>
    <x v="86"/>
    <x v="50"/>
    <n v="1"/>
    <x v="384"/>
  </r>
  <r>
    <x v="136"/>
    <d v="2020-12-15T00:00:00"/>
    <d v="2020-12-30T00:00:00"/>
    <n v="92"/>
    <n v="1"/>
    <n v="1917.84"/>
    <n v="3269.12"/>
    <n v="31.96"/>
    <n v="54.49"/>
    <s v="Z-US$"/>
    <x v="34"/>
    <x v="50"/>
    <n v="1"/>
    <x v="386"/>
  </r>
  <r>
    <x v="249"/>
    <d v="2020-12-15T00:00:00"/>
    <d v="2020-12-30T00:00:00"/>
    <n v="46"/>
    <n v="1"/>
    <n v="526.82000000000005"/>
    <n v="970.76"/>
    <n v="17.559999999999999"/>
    <n v="32.36"/>
    <s v="Z-US$"/>
    <x v="74"/>
    <x v="50"/>
    <n v="1"/>
    <x v="466"/>
  </r>
  <r>
    <x v="138"/>
    <d v="2020-12-15T00:00:00"/>
    <d v="2020-12-30T00:00:00"/>
    <n v="92"/>
    <n v="1"/>
    <n v="1341.71"/>
    <n v="2463.35"/>
    <n v="22.36"/>
    <n v="41.06"/>
    <s v="Z-US$"/>
    <x v="34"/>
    <x v="50"/>
    <n v="1"/>
    <x v="630"/>
  </r>
  <r>
    <x v="23"/>
    <d v="2020-12-15T00:00:00"/>
    <d v="2020-12-16T00:00:00"/>
    <n v="413"/>
    <n v="1"/>
    <n v="230.51"/>
    <n v="825.72"/>
    <n v="0.86"/>
    <n v="3.07"/>
    <s v="Z-US$"/>
    <x v="412"/>
    <x v="50"/>
    <n v="1"/>
    <x v="1148"/>
  </r>
  <r>
    <x v="154"/>
    <d v="2020-12-15T00:00:00"/>
    <d v="2020-12-16T00:00:00"/>
    <n v="40"/>
    <n v="1"/>
    <n v="22.28"/>
    <n v="79.81"/>
    <n v="0.86"/>
    <n v="3.07"/>
    <s v="Z-US$"/>
    <x v="182"/>
    <x v="50"/>
    <n v="1"/>
    <x v="670"/>
  </r>
  <r>
    <x v="23"/>
    <d v="2020-12-15T00:00:00"/>
    <d v="2020-12-17T00:00:00"/>
    <n v="698"/>
    <n v="1"/>
    <n v="389.9"/>
    <n v="1396.67"/>
    <n v="0.86"/>
    <n v="3.07"/>
    <s v="Z-US$"/>
    <x v="413"/>
    <x v="50"/>
    <n v="1"/>
    <x v="1149"/>
  </r>
  <r>
    <x v="29"/>
    <d v="2020-12-15T00:00:00"/>
    <d v="2020-12-17T00:00:00"/>
    <n v="7"/>
    <n v="1"/>
    <n v="239.53"/>
    <n v="419.51"/>
    <n v="59.88"/>
    <n v="104.88"/>
    <s v="Z-US$"/>
    <x v="48"/>
    <x v="50"/>
    <n v="1"/>
    <x v="956"/>
  </r>
  <r>
    <x v="26"/>
    <d v="2020-12-15T00:00:00"/>
    <d v="2020-12-17T00:00:00"/>
    <n v="2"/>
    <n v="1"/>
    <n v="0"/>
    <n v="0"/>
    <n v="0"/>
    <n v="0"/>
    <s v="Z-US$"/>
    <x v="10"/>
    <x v="50"/>
    <n v="1"/>
    <x v="86"/>
  </r>
  <r>
    <x v="2"/>
    <d v="2020-12-15T00:00:00"/>
    <d v="2020-12-16T00:00:00"/>
    <n v="325"/>
    <n v="1"/>
    <n v="273.11"/>
    <n v="569.41"/>
    <n v="1.28"/>
    <n v="2.69"/>
    <s v="Z-US$"/>
    <x v="414"/>
    <x v="50"/>
    <n v="1"/>
    <x v="1150"/>
  </r>
  <r>
    <x v="26"/>
    <d v="2020-12-15T00:00:00"/>
    <d v="2020-12-16T00:00:00"/>
    <n v="7"/>
    <n v="1"/>
    <n v="0"/>
    <n v="0"/>
    <n v="0"/>
    <n v="0"/>
    <s v="Z-US$"/>
    <x v="48"/>
    <x v="50"/>
    <n v="1"/>
    <x v="86"/>
  </r>
  <r>
    <x v="6"/>
    <d v="2020-12-15T00:00:00"/>
    <d v="2020-12-16T00:00:00"/>
    <n v="307"/>
    <n v="1"/>
    <n v="252.68"/>
    <n v="345.33"/>
    <n v="1.25"/>
    <n v="1.73"/>
    <s v="Z-US$"/>
    <x v="11"/>
    <x v="50"/>
    <n v="1"/>
    <x v="1131"/>
  </r>
  <r>
    <x v="16"/>
    <d v="2020-12-15T00:00:00"/>
    <d v="2020-12-16T00:00:00"/>
    <n v="766"/>
    <n v="1"/>
    <n v="428.47"/>
    <n v="959.25"/>
    <n v="0.86"/>
    <n v="1.92"/>
    <s v="Z-US$"/>
    <x v="3"/>
    <x v="50"/>
    <n v="1"/>
    <x v="12"/>
  </r>
  <r>
    <x v="8"/>
    <d v="2020-12-16T00:00:00"/>
    <d v="2020-12-17T00:00:00"/>
    <n v="6128"/>
    <n v="1"/>
    <n v="3427.72"/>
    <n v="7162.4"/>
    <n v="0.86"/>
    <n v="1.79"/>
    <s v="Z-US$"/>
    <x v="27"/>
    <x v="50"/>
    <n v="1"/>
    <x v="87"/>
  </r>
  <r>
    <x v="16"/>
    <d v="2020-12-16T00:00:00"/>
    <d v="2020-12-17T00:00:00"/>
    <n v="3064"/>
    <n v="1"/>
    <n v="1713.86"/>
    <n v="3581.2"/>
    <n v="0.86"/>
    <n v="1.79"/>
    <s v="Z-US$"/>
    <x v="0"/>
    <x v="50"/>
    <n v="1"/>
    <x v="40"/>
  </r>
  <r>
    <x v="10"/>
    <d v="2020-12-16T00:00:00"/>
    <d v="2020-12-17T00:00:00"/>
    <n v="16"/>
    <n v="1"/>
    <n v="225.62"/>
    <n v="306.95999999999998"/>
    <n v="22.56"/>
    <n v="30.7"/>
    <s v="Z-US$"/>
    <x v="32"/>
    <x v="50"/>
    <n v="1"/>
    <x v="72"/>
  </r>
  <r>
    <x v="55"/>
    <d v="2020-12-16T00:00:00"/>
    <d v="2020-12-17T00:00:00"/>
    <n v="31"/>
    <n v="1"/>
    <n v="477.32"/>
    <n v="997.62"/>
    <n v="23.87"/>
    <n v="49.88"/>
    <s v="Z-US$"/>
    <x v="7"/>
    <x v="50"/>
    <n v="1"/>
    <x v="316"/>
  </r>
  <r>
    <x v="10"/>
    <d v="2020-12-16T00:00:00"/>
    <d v="2020-12-17T00:00:00"/>
    <n v="307"/>
    <n v="1"/>
    <n v="4512.3100000000004"/>
    <n v="6139.2"/>
    <n v="22.56"/>
    <n v="30.7"/>
    <s v="Z-US$"/>
    <x v="11"/>
    <x v="50"/>
    <n v="1"/>
    <x v="88"/>
  </r>
  <r>
    <x v="10"/>
    <d v="2020-12-16T00:00:00"/>
    <d v="2020-12-18T00:00:00"/>
    <n v="77"/>
    <n v="1"/>
    <n v="1128.08"/>
    <n v="1534.8"/>
    <n v="22.56"/>
    <n v="30.7"/>
    <s v="Z-US$"/>
    <x v="81"/>
    <x v="50"/>
    <n v="1"/>
    <x v="162"/>
  </r>
  <r>
    <x v="55"/>
    <d v="2020-12-16T00:00:00"/>
    <d v="2020-12-18T00:00:00"/>
    <n v="77"/>
    <n v="1"/>
    <n v="1193.31"/>
    <n v="2494.0500000000002"/>
    <n v="23.87"/>
    <n v="49.88"/>
    <s v="Z-US$"/>
    <x v="81"/>
    <x v="50"/>
    <n v="1"/>
    <x v="874"/>
  </r>
  <r>
    <x v="2"/>
    <d v="2020-12-16T00:00:00"/>
    <d v="2020-12-18T00:00:00"/>
    <n v="613"/>
    <n v="1"/>
    <n v="515.28"/>
    <n v="972.04"/>
    <n v="1.28"/>
    <n v="2.4300000000000002"/>
    <s v="Z-US$"/>
    <x v="98"/>
    <x v="50"/>
    <n v="1"/>
    <x v="9"/>
  </r>
  <r>
    <x v="35"/>
    <d v="2020-12-16T00:00:00"/>
    <d v="2021-01-04T00:00:00"/>
    <n v="16"/>
    <n v="1"/>
    <n v="367.71"/>
    <n v="639.5"/>
    <n v="36.770000000000003"/>
    <n v="63.95"/>
    <s v="Z-US$"/>
    <x v="32"/>
    <x v="50"/>
    <n v="1"/>
    <x v="47"/>
  </r>
  <r>
    <x v="58"/>
    <d v="2020-12-16T00:00:00"/>
    <d v="2021-01-04T00:00:00"/>
    <n v="16"/>
    <n v="1"/>
    <n v="463.64"/>
    <n v="805.77"/>
    <n v="46.36"/>
    <n v="80.58"/>
    <s v="Z-US$"/>
    <x v="32"/>
    <x v="50"/>
    <n v="1"/>
    <x v="455"/>
  </r>
  <r>
    <x v="55"/>
    <d v="2020-12-16T00:00:00"/>
    <d v="2020-12-18T00:00:00"/>
    <n v="16"/>
    <n v="1"/>
    <n v="238.66"/>
    <n v="498.81"/>
    <n v="23.87"/>
    <n v="49.88"/>
    <s v="Z-US$"/>
    <x v="32"/>
    <x v="50"/>
    <n v="1"/>
    <x v="798"/>
  </r>
  <r>
    <x v="16"/>
    <d v="2020-12-16T00:00:00"/>
    <d v="2020-12-18T00:00:00"/>
    <n v="1532"/>
    <n v="1"/>
    <n v="856.93"/>
    <n v="1918.5"/>
    <n v="0.86"/>
    <n v="1.92"/>
    <s v="Z-US$"/>
    <x v="2"/>
    <x v="50"/>
    <n v="1"/>
    <x v="63"/>
  </r>
  <r>
    <x v="7"/>
    <d v="2020-12-16T00:00:00"/>
    <d v="2020-12-18T00:00:00"/>
    <n v="766"/>
    <n v="1"/>
    <n v="434.86"/>
    <n v="1119.1300000000001"/>
    <n v="0.87"/>
    <n v="2.2400000000000002"/>
    <s v="Z-US$"/>
    <x v="3"/>
    <x v="50"/>
    <n v="1"/>
    <x v="582"/>
  </r>
  <r>
    <x v="87"/>
    <d v="2020-12-16T00:00:00"/>
    <d v="2020-12-17T00:00:00"/>
    <n v="1839"/>
    <n v="1"/>
    <n v="1442.71"/>
    <n v="2302.1999999999998"/>
    <n v="1.2"/>
    <n v="1.92"/>
    <s v="Z-US$"/>
    <x v="152"/>
    <x v="50"/>
    <n v="1"/>
    <x v="505"/>
  </r>
  <r>
    <x v="86"/>
    <d v="2020-12-16T00:00:00"/>
    <d v="2020-12-17T00:00:00"/>
    <n v="1839"/>
    <n v="1"/>
    <n v="1335.28"/>
    <n v="2071.98"/>
    <n v="1.1100000000000001"/>
    <n v="1.73"/>
    <s v="Z-US$"/>
    <x v="152"/>
    <x v="50"/>
    <n v="1"/>
    <x v="872"/>
  </r>
  <r>
    <x v="97"/>
    <d v="2020-12-16T00:00:00"/>
    <d v="2020-12-18T00:00:00"/>
    <n v="766"/>
    <n v="1"/>
    <n v="492.42"/>
    <n v="831.35"/>
    <n v="0.99"/>
    <n v="1.66"/>
    <s v="Z-US$"/>
    <x v="3"/>
    <x v="50"/>
    <n v="1"/>
    <x v="542"/>
  </r>
  <r>
    <x v="10"/>
    <d v="2020-12-16T00:00:00"/>
    <d v="2020-12-18T00:00:00"/>
    <n v="39"/>
    <n v="1"/>
    <n v="564.04"/>
    <n v="767.4"/>
    <n v="22.56"/>
    <n v="30.7"/>
    <s v="Z-US$"/>
    <x v="154"/>
    <x v="50"/>
    <n v="1"/>
    <x v="177"/>
  </r>
  <r>
    <x v="55"/>
    <d v="2020-12-16T00:00:00"/>
    <d v="2020-12-18T00:00:00"/>
    <n v="13"/>
    <n v="1"/>
    <n v="190.93"/>
    <n v="399.05"/>
    <n v="23.87"/>
    <n v="49.88"/>
    <s v="Z-US$"/>
    <x v="76"/>
    <x v="50"/>
    <n v="1"/>
    <x v="726"/>
  </r>
  <r>
    <x v="228"/>
    <d v="2020-12-16T00:00:00"/>
    <d v="2020-12-18T00:00:00"/>
    <n v="1532"/>
    <n v="1"/>
    <n v="287.77999999999997"/>
    <n v="767.4"/>
    <n v="0.28000000000000003"/>
    <n v="0.77"/>
    <s v="Z-US$"/>
    <x v="2"/>
    <x v="50"/>
    <n v="1"/>
    <x v="177"/>
  </r>
  <r>
    <x v="10"/>
    <d v="2020-12-16T00:00:00"/>
    <d v="2020-12-18T00:00:00"/>
    <n v="39"/>
    <n v="1"/>
    <n v="564.04"/>
    <n v="767.4"/>
    <n v="22.56"/>
    <n v="30.7"/>
    <s v="Z-US$"/>
    <x v="154"/>
    <x v="50"/>
    <n v="1"/>
    <x v="177"/>
  </r>
  <r>
    <x v="16"/>
    <d v="2020-12-16T00:00:00"/>
    <d v="2020-12-18T00:00:00"/>
    <n v="1532"/>
    <n v="1"/>
    <n v="856.93"/>
    <n v="1918.5"/>
    <n v="0.86"/>
    <n v="1.92"/>
    <s v="Z-US$"/>
    <x v="2"/>
    <x v="50"/>
    <n v="1"/>
    <x v="63"/>
  </r>
  <r>
    <x v="10"/>
    <d v="2020-12-16T00:00:00"/>
    <d v="2020-12-18T00:00:00"/>
    <n v="62"/>
    <n v="1"/>
    <n v="902.46"/>
    <n v="1227.8399999999999"/>
    <n v="22.56"/>
    <n v="30.7"/>
    <s v="Z-US$"/>
    <x v="6"/>
    <x v="50"/>
    <n v="1"/>
    <x v="116"/>
  </r>
  <r>
    <x v="55"/>
    <d v="2020-12-16T00:00:00"/>
    <d v="2020-12-18T00:00:00"/>
    <n v="8"/>
    <n v="1"/>
    <n v="119.33"/>
    <n v="249.41"/>
    <n v="23.87"/>
    <n v="49.88"/>
    <s v="Z-US$"/>
    <x v="100"/>
    <x v="50"/>
    <n v="1"/>
    <x v="576"/>
  </r>
  <r>
    <x v="10"/>
    <d v="2020-12-16T00:00:00"/>
    <d v="2020-12-18T00:00:00"/>
    <n v="92"/>
    <n v="1"/>
    <n v="1353.69"/>
    <n v="1841.76"/>
    <n v="22.56"/>
    <n v="30.7"/>
    <s v="Z-US$"/>
    <x v="34"/>
    <x v="50"/>
    <n v="1"/>
    <x v="457"/>
  </r>
  <r>
    <x v="85"/>
    <d v="2020-12-16T00:00:00"/>
    <d v="2020-12-18T00:00:00"/>
    <n v="1839"/>
    <n v="1"/>
    <n v="1012.97"/>
    <n v="1688.28"/>
    <n v="0.84"/>
    <n v="1.41"/>
    <s v="Z-US$"/>
    <x v="152"/>
    <x v="50"/>
    <n v="1"/>
    <x v="204"/>
  </r>
  <r>
    <x v="192"/>
    <d v="2020-12-16T00:00:00"/>
    <d v="2021-01-08T00:00:00"/>
    <n v="5"/>
    <n v="1"/>
    <n v="57.98"/>
    <n v="112.42"/>
    <n v="19.329999999999998"/>
    <n v="37.479999999999997"/>
    <s v="Z-US$"/>
    <x v="30"/>
    <x v="50"/>
    <n v="1"/>
    <x v="1151"/>
  </r>
  <r>
    <x v="32"/>
    <d v="2020-12-16T00:00:00"/>
    <d v="2021-01-08T00:00:00"/>
    <n v="16"/>
    <n v="1"/>
    <n v="151.56"/>
    <n v="306.7"/>
    <n v="15.16"/>
    <n v="30.67"/>
    <s v="Z-US$"/>
    <x v="32"/>
    <x v="50"/>
    <n v="1"/>
    <x v="1152"/>
  </r>
  <r>
    <x v="114"/>
    <d v="2020-12-16T00:00:00"/>
    <d v="2021-01-08T00:00:00"/>
    <n v="10"/>
    <n v="1"/>
    <n v="158.75"/>
    <n v="299.29000000000002"/>
    <n v="26.45"/>
    <n v="49.88"/>
    <s v="Z-US$"/>
    <x v="47"/>
    <x v="50"/>
    <n v="1"/>
    <x v="409"/>
  </r>
  <r>
    <x v="11"/>
    <d v="2020-12-16T00:00:00"/>
    <d v="2020-12-17T00:00:00"/>
    <n v="7"/>
    <n v="1"/>
    <n v="58.32"/>
    <n v="97.2"/>
    <n v="14.58"/>
    <n v="24.3"/>
    <s v="Z-US$"/>
    <x v="48"/>
    <x v="50"/>
    <n v="1"/>
    <x v="347"/>
  </r>
  <r>
    <x v="16"/>
    <d v="2020-12-16T00:00:00"/>
    <d v="2020-12-17T00:00:00"/>
    <n v="1532"/>
    <n v="1"/>
    <n v="856.93"/>
    <n v="1790.6"/>
    <n v="0.86"/>
    <n v="1.79"/>
    <s v="Z-US$"/>
    <x v="2"/>
    <x v="50"/>
    <n v="1"/>
    <x v="164"/>
  </r>
  <r>
    <x v="23"/>
    <d v="2020-12-16T00:00:00"/>
    <d v="2020-12-18T00:00:00"/>
    <n v="1254"/>
    <n v="1"/>
    <n v="700.97"/>
    <n v="2510.9299999999998"/>
    <n v="0.86"/>
    <n v="3.07"/>
    <s v="Z-US$"/>
    <x v="415"/>
    <x v="50"/>
    <n v="1"/>
    <x v="1153"/>
  </r>
  <r>
    <x v="29"/>
    <d v="2020-12-16T00:00:00"/>
    <d v="2020-12-18T00:00:00"/>
    <n v="10"/>
    <n v="1"/>
    <n v="359.3"/>
    <n v="629.27"/>
    <n v="59.88"/>
    <n v="104.88"/>
    <s v="Z-US$"/>
    <x v="47"/>
    <x v="50"/>
    <n v="1"/>
    <x v="911"/>
  </r>
  <r>
    <x v="36"/>
    <d v="2020-12-16T00:00:00"/>
    <d v="2020-12-18T00:00:00"/>
    <n v="143"/>
    <n v="1"/>
    <n v="91.59"/>
    <n v="154.63"/>
    <n v="0.99"/>
    <n v="1.66"/>
    <s v="Z-US$"/>
    <x v="388"/>
    <x v="50"/>
    <n v="1"/>
    <x v="1154"/>
  </r>
  <r>
    <x v="170"/>
    <d v="2020-12-16T00:00:00"/>
    <d v="2020-12-18T00:00:00"/>
    <n v="154"/>
    <n v="1"/>
    <n v="85.69"/>
    <n v="166.27"/>
    <n v="0.86"/>
    <n v="1.66"/>
    <s v="Z-US$"/>
    <x v="17"/>
    <x v="50"/>
    <n v="1"/>
    <x v="826"/>
  </r>
  <r>
    <x v="10"/>
    <d v="2020-12-16T00:00:00"/>
    <d v="2020-12-18T00:00:00"/>
    <n v="4"/>
    <n v="1"/>
    <n v="45.12"/>
    <n v="61.39"/>
    <n v="22.56"/>
    <n v="30.7"/>
    <s v="Z-US$"/>
    <x v="16"/>
    <x v="50"/>
    <n v="1"/>
    <x v="103"/>
  </r>
  <r>
    <x v="38"/>
    <d v="2020-12-17T00:00:00"/>
    <d v="2020-12-17T00:00:00"/>
    <n v="4"/>
    <n v="1"/>
    <n v="84.59"/>
    <n v="187.25"/>
    <n v="42.3"/>
    <n v="93.62"/>
    <s v="Z-US$"/>
    <x v="16"/>
    <x v="50"/>
    <n v="1"/>
    <x v="832"/>
  </r>
  <r>
    <x v="16"/>
    <d v="2020-12-17T00:00:00"/>
    <d v="2020-12-17T00:00:00"/>
    <n v="1532"/>
    <n v="1"/>
    <n v="856.93"/>
    <n v="1918.5"/>
    <n v="0.86"/>
    <n v="1.92"/>
    <s v="Z-US$"/>
    <x v="2"/>
    <x v="50"/>
    <n v="1"/>
    <x v="63"/>
  </r>
  <r>
    <x v="16"/>
    <d v="2020-12-17T00:00:00"/>
    <d v="2020-12-17T00:00:00"/>
    <n v="7660"/>
    <n v="1"/>
    <n v="4284.6499999999996"/>
    <n v="9592.5"/>
    <n v="0.86"/>
    <n v="1.92"/>
    <s v="Z-US$"/>
    <x v="130"/>
    <x v="50"/>
    <n v="1"/>
    <x v="323"/>
  </r>
  <r>
    <x v="90"/>
    <d v="2020-12-17T00:00:00"/>
    <d v="2020-12-18T00:00:00"/>
    <n v="613"/>
    <n v="1"/>
    <n v="281.38"/>
    <n v="439.98"/>
    <n v="0.7"/>
    <n v="1.1000000000000001"/>
    <s v="Z-US$"/>
    <x v="98"/>
    <x v="50"/>
    <n v="1"/>
    <x v="424"/>
  </r>
  <r>
    <x v="32"/>
    <d v="2020-12-17T00:00:00"/>
    <d v="2020-12-30T00:00:00"/>
    <n v="4"/>
    <n v="1"/>
    <n v="54.33"/>
    <n v="98.74"/>
    <n v="27.17"/>
    <n v="49.37"/>
    <s v="Z-US$"/>
    <x v="16"/>
    <x v="50"/>
    <n v="1"/>
    <x v="1082"/>
  </r>
  <r>
    <x v="95"/>
    <d v="2020-12-17T00:00:00"/>
    <d v="2020-12-30T00:00:00"/>
    <n v="4"/>
    <n v="1"/>
    <n v="44.71"/>
    <n v="82.11"/>
    <n v="22.36"/>
    <n v="41.06"/>
    <s v="Z-US$"/>
    <x v="16"/>
    <x v="50"/>
    <n v="1"/>
    <x v="1017"/>
  </r>
  <r>
    <x v="23"/>
    <d v="2020-12-17T00:00:00"/>
    <d v="2020-12-18T00:00:00"/>
    <n v="310"/>
    <n v="1"/>
    <n v="173.1"/>
    <n v="620.05999999999995"/>
    <n v="0.86"/>
    <n v="3.07"/>
    <s v="Z-US$"/>
    <x v="416"/>
    <x v="50"/>
    <n v="1"/>
    <x v="1155"/>
  </r>
  <r>
    <x v="29"/>
    <d v="2020-12-17T00:00:00"/>
    <d v="2020-12-18T00:00:00"/>
    <n v="4"/>
    <n v="1"/>
    <n v="119.77"/>
    <n v="209.76"/>
    <n v="59.88"/>
    <n v="104.88"/>
    <s v="Z-US$"/>
    <x v="16"/>
    <x v="50"/>
    <n v="1"/>
    <x v="75"/>
  </r>
  <r>
    <x v="23"/>
    <d v="2020-12-17T00:00:00"/>
    <d v="2020-12-21T00:00:00"/>
    <n v="109"/>
    <n v="1"/>
    <n v="60.84"/>
    <n v="217.94"/>
    <n v="0.86"/>
    <n v="3.07"/>
    <s v="Z-US$"/>
    <x v="392"/>
    <x v="50"/>
    <n v="1"/>
    <x v="1043"/>
  </r>
  <r>
    <x v="26"/>
    <d v="2020-12-17T00:00:00"/>
    <d v="2020-12-21T00:00:00"/>
    <n v="4"/>
    <n v="1"/>
    <n v="0"/>
    <n v="0"/>
    <n v="0"/>
    <n v="0"/>
    <s v="Z-US$"/>
    <x v="16"/>
    <x v="50"/>
    <n v="1"/>
    <x v="86"/>
  </r>
  <r>
    <x v="23"/>
    <d v="2020-12-17T00:00:00"/>
    <d v="2020-12-21T00:00:00"/>
    <n v="439"/>
    <n v="1"/>
    <n v="245.08"/>
    <n v="877.91"/>
    <n v="0.86"/>
    <n v="3.07"/>
    <s v="Z-US$"/>
    <x v="417"/>
    <x v="50"/>
    <n v="1"/>
    <x v="1156"/>
  </r>
  <r>
    <x v="29"/>
    <d v="2020-12-17T00:00:00"/>
    <d v="2020-12-21T00:00:00"/>
    <n v="4"/>
    <n v="1"/>
    <n v="119.77"/>
    <n v="209.76"/>
    <n v="59.88"/>
    <n v="104.88"/>
    <s v="Z-US$"/>
    <x v="16"/>
    <x v="50"/>
    <n v="1"/>
    <x v="75"/>
  </r>
  <r>
    <x v="26"/>
    <d v="2020-12-17T00:00:00"/>
    <d v="2020-12-21T00:00:00"/>
    <n v="5"/>
    <n v="1"/>
    <n v="0"/>
    <n v="0"/>
    <n v="0"/>
    <n v="0"/>
    <s v="Z-US$"/>
    <x v="30"/>
    <x v="50"/>
    <n v="1"/>
    <x v="86"/>
  </r>
  <r>
    <x v="26"/>
    <d v="2020-12-17T00:00:00"/>
    <d v="2020-12-18T00:00:00"/>
    <n v="2"/>
    <n v="1"/>
    <n v="0"/>
    <n v="38.369999999999997"/>
    <n v="0"/>
    <n v="38.369999999999997"/>
    <s v="Z-US$"/>
    <x v="10"/>
    <x v="50"/>
    <n v="1"/>
    <x v="299"/>
  </r>
  <r>
    <x v="146"/>
    <d v="2020-12-17T00:00:00"/>
    <d v="2020-12-21T00:00:00"/>
    <n v="920"/>
    <n v="1"/>
    <n v="207.97"/>
    <n v="452.77"/>
    <n v="0.35"/>
    <n v="0.76"/>
    <s v="Z-US$"/>
    <x v="88"/>
    <x v="50"/>
    <n v="1"/>
    <x v="396"/>
  </r>
  <r>
    <x v="83"/>
    <d v="2020-12-18T00:00:00"/>
    <d v="2020-12-21T00:00:00"/>
    <n v="154"/>
    <n v="1"/>
    <n v="85.69"/>
    <n v="191.85"/>
    <n v="0.86"/>
    <n v="1.92"/>
    <s v="Z-US$"/>
    <x v="17"/>
    <x v="50"/>
    <n v="1"/>
    <x v="50"/>
  </r>
  <r>
    <x v="16"/>
    <d v="2020-12-18T00:00:00"/>
    <d v="2020-12-23T00:00:00"/>
    <n v="2298"/>
    <n v="1"/>
    <n v="1285.4000000000001"/>
    <n v="2302.1999999999998"/>
    <n v="0.86"/>
    <n v="1.54"/>
    <s v="Z-US$"/>
    <x v="1"/>
    <x v="50"/>
    <n v="1"/>
    <x v="505"/>
  </r>
  <r>
    <x v="38"/>
    <d v="2020-12-18T00:00:00"/>
    <d v="2020-12-21T00:00:00"/>
    <n v="4"/>
    <n v="1"/>
    <n v="84.59"/>
    <n v="153.47999999999999"/>
    <n v="42.3"/>
    <n v="76.739999999999995"/>
    <s v="Z-US$"/>
    <x v="16"/>
    <x v="50"/>
    <n v="1"/>
    <x v="85"/>
  </r>
  <r>
    <x v="88"/>
    <d v="2020-12-18T00:00:00"/>
    <d v="2020-12-21T00:00:00"/>
    <n v="920"/>
    <n v="1"/>
    <n v="777.3"/>
    <n v="1573.17"/>
    <n v="1.29"/>
    <n v="2.62"/>
    <s v="Z-US$"/>
    <x v="88"/>
    <x v="50"/>
    <n v="1"/>
    <x v="1157"/>
  </r>
  <r>
    <x v="87"/>
    <d v="2020-12-18T00:00:00"/>
    <d v="2020-12-21T00:00:00"/>
    <n v="4137"/>
    <n v="1"/>
    <n v="3246.1"/>
    <n v="5594.35"/>
    <n v="1.2"/>
    <n v="2.0699999999999998"/>
    <s v="Z-US$"/>
    <x v="291"/>
    <x v="50"/>
    <n v="1"/>
    <x v="1158"/>
  </r>
  <r>
    <x v="86"/>
    <d v="2020-12-18T00:00:00"/>
    <d v="2020-12-21T00:00:00"/>
    <n v="3677"/>
    <n v="1"/>
    <n v="2670.55"/>
    <n v="4481.62"/>
    <n v="1.1100000000000001"/>
    <n v="1.87"/>
    <s v="Z-US$"/>
    <x v="112"/>
    <x v="50"/>
    <n v="1"/>
    <x v="1159"/>
  </r>
  <r>
    <x v="243"/>
    <d v="2020-12-18T00:00:00"/>
    <d v="2021-01-20T00:00:00"/>
    <n v="31"/>
    <n v="1"/>
    <n v="735.3"/>
    <n v="1250.8599999999999"/>
    <n v="36.76"/>
    <n v="62.54"/>
    <s v="Z-US$"/>
    <x v="7"/>
    <x v="50"/>
    <n v="1"/>
    <x v="147"/>
  </r>
  <r>
    <x v="115"/>
    <d v="2020-12-18T00:00:00"/>
    <d v="2021-01-20T00:00:00"/>
    <n v="46"/>
    <n v="1"/>
    <n v="814.89"/>
    <n v="1408.18"/>
    <n v="27.15"/>
    <n v="46.94"/>
    <s v="Z-US$"/>
    <x v="74"/>
    <x v="50"/>
    <n v="1"/>
    <x v="382"/>
  </r>
  <r>
    <x v="135"/>
    <d v="2020-12-18T00:00:00"/>
    <d v="2021-01-20T00:00:00"/>
    <n v="184"/>
    <n v="1"/>
    <n v="4411.8"/>
    <n v="7505.17"/>
    <n v="36.76"/>
    <n v="62.54"/>
    <s v="Z-US$"/>
    <x v="49"/>
    <x v="50"/>
    <n v="1"/>
    <x v="893"/>
  </r>
  <r>
    <x v="136"/>
    <d v="2020-12-18T00:00:00"/>
    <d v="2021-01-20T00:00:00"/>
    <n v="184"/>
    <n v="1"/>
    <n v="3835.67"/>
    <n v="6538.25"/>
    <n v="31.96"/>
    <n v="54.49"/>
    <s v="Z-US$"/>
    <x v="49"/>
    <x v="50"/>
    <n v="1"/>
    <x v="1160"/>
  </r>
  <r>
    <x v="137"/>
    <d v="2020-12-18T00:00:00"/>
    <d v="2021-01-20T00:00:00"/>
    <n v="184"/>
    <n v="1"/>
    <n v="3259.56"/>
    <n v="5632.72"/>
    <n v="27.15"/>
    <n v="46.94"/>
    <s v="Z-US$"/>
    <x v="49"/>
    <x v="50"/>
    <n v="1"/>
    <x v="1161"/>
  </r>
  <r>
    <x v="138"/>
    <d v="2020-12-18T00:00:00"/>
    <d v="2021-01-20T00:00:00"/>
    <n v="184"/>
    <n v="1"/>
    <n v="2683.42"/>
    <n v="4926.71"/>
    <n v="22.36"/>
    <n v="41.06"/>
    <s v="Z-US$"/>
    <x v="49"/>
    <x v="50"/>
    <n v="1"/>
    <x v="1162"/>
  </r>
  <r>
    <x v="250"/>
    <d v="2020-12-18T00:00:00"/>
    <d v="2021-01-25T00:00:00"/>
    <n v="31"/>
    <n v="1"/>
    <n v="831.32"/>
    <n v="1388.99"/>
    <n v="41.56"/>
    <n v="69.45"/>
    <s v="Z-US$"/>
    <x v="7"/>
    <x v="50"/>
    <n v="1"/>
    <x v="51"/>
  </r>
  <r>
    <x v="264"/>
    <d v="2020-12-18T00:00:00"/>
    <d v="2021-01-20T00:00:00"/>
    <n v="31"/>
    <n v="1"/>
    <n v="1540.47"/>
    <n v="1388.99"/>
    <n v="77.02"/>
    <n v="69.45"/>
    <s v="Z-US$"/>
    <x v="7"/>
    <x v="50"/>
    <n v="1"/>
    <x v="51"/>
  </r>
  <r>
    <x v="24"/>
    <d v="2020-12-18T00:00:00"/>
    <d v="2020-12-18T00:00:00"/>
    <n v="460"/>
    <n v="2"/>
    <n v="893.94"/>
    <n v="2148.7199999999998"/>
    <n v="2.97"/>
    <n v="7.16"/>
    <s v="Z-US$"/>
    <x v="88"/>
    <x v="50"/>
    <n v="1"/>
    <x v="183"/>
  </r>
  <r>
    <x v="0"/>
    <d v="2020-12-18T00:00:00"/>
    <d v="2020-12-18T00:00:00"/>
    <n v="154"/>
    <n v="2"/>
    <n v="280.79000000000002"/>
    <n v="409.28"/>
    <n v="2.8"/>
    <n v="4.09"/>
    <s v="Z-US$"/>
    <x v="25"/>
    <x v="50"/>
    <n v="1"/>
    <x v="188"/>
  </r>
  <r>
    <x v="3"/>
    <d v="2020-12-18T00:00:00"/>
    <d v="2020-12-18T00:00:00"/>
    <n v="497"/>
    <n v="1"/>
    <n v="417.38"/>
    <n v="1118.8699999999999"/>
    <n v="1.28"/>
    <n v="3.45"/>
    <s v="Z-US$"/>
    <x v="370"/>
    <x v="50"/>
    <n v="1"/>
    <x v="1163"/>
  </r>
  <r>
    <x v="109"/>
    <d v="2020-12-18T00:00:00"/>
    <d v="2020-12-18T00:00:00"/>
    <n v="1839"/>
    <n v="2"/>
    <n v="3109.2"/>
    <n v="7674"/>
    <n v="2.58"/>
    <n v="6.4"/>
    <s v="Z-US$"/>
    <x v="170"/>
    <x v="50"/>
    <n v="1"/>
    <x v="563"/>
  </r>
  <r>
    <x v="6"/>
    <d v="2020-12-18T00:00:00"/>
    <d v="2020-12-18T00:00:00"/>
    <n v="307"/>
    <n v="2"/>
    <n v="505.36"/>
    <n v="762.28"/>
    <n v="2.52"/>
    <n v="3.81"/>
    <s v="Z-US$"/>
    <x v="31"/>
    <x v="50"/>
    <n v="1"/>
    <x v="273"/>
  </r>
  <r>
    <x v="21"/>
    <d v="2020-12-18T00:00:00"/>
    <d v="2020-12-18T00:00:00"/>
    <n v="17"/>
    <n v="1"/>
    <n v="7.74"/>
    <n v="13.37"/>
    <n v="0.7"/>
    <n v="1.22"/>
    <s v="Z-US$"/>
    <x v="120"/>
    <x v="50"/>
    <n v="1"/>
    <x v="1164"/>
  </r>
  <r>
    <x v="93"/>
    <d v="2020-12-18T00:00:00"/>
    <d v="2020-12-18T00:00:00"/>
    <n v="2159"/>
    <n v="1"/>
    <n v="991.16"/>
    <n v="1621.9"/>
    <n v="0.7"/>
    <n v="1.1499999999999999"/>
    <s v="Z-US$"/>
    <x v="418"/>
    <x v="50"/>
    <n v="1"/>
    <x v="1165"/>
  </r>
  <r>
    <x v="8"/>
    <d v="2020-12-18T00:00:00"/>
    <d v="2020-12-18T00:00:00"/>
    <n v="241"/>
    <n v="1"/>
    <n v="134.54"/>
    <n v="301.20999999999998"/>
    <n v="0.86"/>
    <n v="1.92"/>
    <s v="Z-US$"/>
    <x v="419"/>
    <x v="50"/>
    <n v="1"/>
    <x v="1166"/>
  </r>
  <r>
    <x v="16"/>
    <d v="2020-12-18T00:00:00"/>
    <d v="2020-12-18T00:00:00"/>
    <n v="2044"/>
    <n v="1"/>
    <n v="1143.1500000000001"/>
    <n v="2559.2800000000002"/>
    <n v="0.86"/>
    <n v="1.92"/>
    <s v="Z-US$"/>
    <x v="420"/>
    <x v="50"/>
    <n v="1"/>
    <x v="1167"/>
  </r>
  <r>
    <x v="7"/>
    <d v="2020-12-18T00:00:00"/>
    <d v="2020-12-18T00:00:00"/>
    <n v="1142"/>
    <n v="1"/>
    <n v="647.94000000000005"/>
    <n v="1810.43"/>
    <n v="0.87"/>
    <n v="2.4300000000000002"/>
    <s v="Z-US$"/>
    <x v="421"/>
    <x v="50"/>
    <n v="1"/>
    <x v="1168"/>
  </r>
  <r>
    <x v="39"/>
    <d v="2020-12-18T00:00:00"/>
    <d v="2020-12-18T00:00:00"/>
    <n v="25"/>
    <n v="1"/>
    <n v="18.829999999999998"/>
    <n v="49.11"/>
    <n v="1.18"/>
    <n v="3.07"/>
    <s v="Z-US$"/>
    <x v="55"/>
    <x v="50"/>
    <n v="1"/>
    <x v="1169"/>
  </r>
  <r>
    <x v="87"/>
    <d v="2020-12-18T00:00:00"/>
    <d v="2020-12-18T00:00:00"/>
    <n v="17"/>
    <n v="1"/>
    <n v="13.23"/>
    <n v="21.1"/>
    <n v="1.2"/>
    <n v="1.92"/>
    <s v="Z-US$"/>
    <x v="120"/>
    <x v="50"/>
    <n v="1"/>
    <x v="1170"/>
  </r>
  <r>
    <x v="86"/>
    <d v="2020-12-18T00:00:00"/>
    <d v="2020-12-18T00:00:00"/>
    <n v="77"/>
    <n v="1"/>
    <n v="55.64"/>
    <n v="86.33"/>
    <n v="1.1100000000000001"/>
    <n v="1.73"/>
    <s v="Z-US$"/>
    <x v="81"/>
    <x v="50"/>
    <n v="1"/>
    <x v="696"/>
  </r>
  <r>
    <x v="29"/>
    <d v="2020-12-18T00:00:00"/>
    <d v="2020-12-18T00:00:00"/>
    <n v="54"/>
    <n v="1"/>
    <n v="2095.9"/>
    <n v="3133.55"/>
    <n v="59.88"/>
    <n v="89.53"/>
    <s v="Z-US$"/>
    <x v="41"/>
    <x v="50"/>
    <n v="1"/>
    <x v="1171"/>
  </r>
  <r>
    <x v="9"/>
    <d v="2020-12-18T00:00:00"/>
    <d v="2020-12-18T00:00:00"/>
    <n v="5"/>
    <n v="1"/>
    <n v="89.56"/>
    <n v="122.78"/>
    <n v="29.85"/>
    <n v="40.93"/>
    <s v="Z-US$"/>
    <x v="30"/>
    <x v="50"/>
    <n v="1"/>
    <x v="36"/>
  </r>
  <r>
    <x v="10"/>
    <d v="2020-12-18T00:00:00"/>
    <d v="2020-12-18T00:00:00"/>
    <n v="88"/>
    <n v="1"/>
    <n v="1286.01"/>
    <n v="1749.67"/>
    <n v="22.56"/>
    <n v="30.7"/>
    <s v="Z-US$"/>
    <x v="338"/>
    <x v="50"/>
    <n v="1"/>
    <x v="1172"/>
  </r>
  <r>
    <x v="11"/>
    <d v="2020-12-18T00:00:00"/>
    <d v="2020-12-18T00:00:00"/>
    <n v="10"/>
    <n v="1"/>
    <n v="87.48"/>
    <n v="145.81"/>
    <n v="14.58"/>
    <n v="24.3"/>
    <s v="Z-US$"/>
    <x v="47"/>
    <x v="50"/>
    <n v="1"/>
    <x v="1144"/>
  </r>
  <r>
    <x v="16"/>
    <d v="2020-12-18T00:00:00"/>
    <d v="2020-12-21T00:00:00"/>
    <n v="307"/>
    <n v="1"/>
    <n v="171.39"/>
    <n v="468.11"/>
    <n v="0.86"/>
    <n v="2.34"/>
    <s v="Z-US$"/>
    <x v="11"/>
    <x v="50"/>
    <n v="1"/>
    <x v="1173"/>
  </r>
  <r>
    <x v="29"/>
    <d v="2020-12-18T00:00:00"/>
    <d v="2020-12-21T00:00:00"/>
    <n v="2"/>
    <n v="1"/>
    <n v="59.88"/>
    <n v="109.23"/>
    <n v="59.88"/>
    <n v="109.23"/>
    <s v="Z-US$"/>
    <x v="10"/>
    <x v="50"/>
    <n v="1"/>
    <x v="1174"/>
  </r>
  <r>
    <x v="24"/>
    <d v="2020-12-18T00:00:00"/>
    <d v="2020-12-21T00:00:00"/>
    <n v="613"/>
    <n v="1"/>
    <n v="595.96"/>
    <n v="1432.48"/>
    <n v="1.48"/>
    <n v="3.58"/>
    <s v="Z-US$"/>
    <x v="98"/>
    <x v="50"/>
    <n v="1"/>
    <x v="336"/>
  </r>
  <r>
    <x v="65"/>
    <d v="2020-12-18T00:00:00"/>
    <d v="2020-12-21T00:00:00"/>
    <n v="123"/>
    <n v="1"/>
    <n v="68.7"/>
    <n v="255.8"/>
    <n v="0.86"/>
    <n v="3.2"/>
    <s v="Z-US$"/>
    <x v="60"/>
    <x v="50"/>
    <n v="1"/>
    <x v="461"/>
  </r>
  <r>
    <x v="232"/>
    <d v="2020-12-18T00:00:00"/>
    <d v="2020-12-21T00:00:00"/>
    <n v="6128"/>
    <n v="1"/>
    <n v="3785.84"/>
    <n v="6036.88"/>
    <n v="0.95"/>
    <n v="1.51"/>
    <s v="Z-US$"/>
    <x v="27"/>
    <x v="50"/>
    <n v="1"/>
    <x v="1071"/>
  </r>
  <r>
    <x v="243"/>
    <d v="2020-12-21T00:00:00"/>
    <d v="2021-01-08T00:00:00"/>
    <n v="62"/>
    <n v="1"/>
    <n v="1470.59"/>
    <n v="2762.64"/>
    <n v="36.76"/>
    <n v="69.069999999999993"/>
    <s v="Z-US$"/>
    <x v="6"/>
    <x v="51"/>
    <n v="1"/>
    <x v="230"/>
  </r>
  <r>
    <x v="133"/>
    <d v="2020-12-21T00:00:00"/>
    <d v="2021-01-08T00:00:00"/>
    <n v="46"/>
    <n v="1"/>
    <n v="958.92"/>
    <n v="1827.56"/>
    <n v="31.96"/>
    <n v="60.92"/>
    <s v="Z-US$"/>
    <x v="74"/>
    <x v="51"/>
    <n v="1"/>
    <x v="1175"/>
  </r>
  <r>
    <x v="115"/>
    <d v="2020-12-21T00:00:00"/>
    <d v="2021-01-08T00:00:00"/>
    <n v="16"/>
    <n v="1"/>
    <n v="271.63"/>
    <n v="493.69"/>
    <n v="27.15"/>
    <n v="49.37"/>
    <s v="Z-US$"/>
    <x v="32"/>
    <x v="51"/>
    <n v="1"/>
    <x v="134"/>
  </r>
  <r>
    <x v="252"/>
    <d v="2020-12-21T00:00:00"/>
    <d v="2021-01-08T00:00:00"/>
    <n v="31"/>
    <n v="1"/>
    <n v="927.35"/>
    <n v="1740.46"/>
    <n v="46.36"/>
    <n v="87.02"/>
    <s v="Z-US$"/>
    <x v="7"/>
    <x v="51"/>
    <n v="1"/>
    <x v="1176"/>
  </r>
  <r>
    <x v="101"/>
    <d v="2020-12-21T00:00:00"/>
    <d v="2020-12-21T00:00:00"/>
    <n v="123"/>
    <n v="1"/>
    <n v="91.59"/>
    <n v="240.45"/>
    <n v="1.1399999999999999"/>
    <n v="3.01"/>
    <s v="Z-US$"/>
    <x v="60"/>
    <x v="51"/>
    <n v="1"/>
    <x v="780"/>
  </r>
  <r>
    <x v="38"/>
    <d v="2020-12-21T00:00:00"/>
    <d v="2020-12-22T00:00:00"/>
    <n v="28"/>
    <n v="1"/>
    <n v="761.34"/>
    <n v="1381.32"/>
    <n v="42.3"/>
    <n v="76.739999999999995"/>
    <s v="Z-US$"/>
    <x v="178"/>
    <x v="51"/>
    <n v="1"/>
    <x v="1088"/>
  </r>
  <r>
    <x v="154"/>
    <d v="2020-12-21T00:00:00"/>
    <d v="2020-12-22T00:00:00"/>
    <n v="3064"/>
    <n v="1"/>
    <n v="1713.86"/>
    <n v="4092.8"/>
    <n v="0.86"/>
    <n v="2.0499999999999998"/>
    <s v="Z-US$"/>
    <x v="0"/>
    <x v="51"/>
    <n v="1"/>
    <x v="0"/>
  </r>
  <r>
    <x v="9"/>
    <d v="2020-12-21T00:00:00"/>
    <d v="2020-12-22T00:00:00"/>
    <n v="5"/>
    <n v="1"/>
    <n v="89.56"/>
    <n v="122.78"/>
    <n v="29.85"/>
    <n v="40.93"/>
    <s v="Z-US$"/>
    <x v="30"/>
    <x v="51"/>
    <n v="1"/>
    <x v="36"/>
  </r>
  <r>
    <x v="65"/>
    <d v="2020-12-21T00:00:00"/>
    <d v="2020-12-22T00:00:00"/>
    <n v="62"/>
    <n v="1"/>
    <n v="51.83"/>
    <n v="127.9"/>
    <n v="1.29"/>
    <n v="3.2"/>
    <s v="Z-US$"/>
    <x v="6"/>
    <x v="51"/>
    <n v="1"/>
    <x v="142"/>
  </r>
  <r>
    <x v="23"/>
    <d v="2020-12-21T00:00:00"/>
    <d v="2020-12-22T00:00:00"/>
    <n v="109"/>
    <n v="1"/>
    <n v="60.84"/>
    <n v="217.94"/>
    <n v="0.86"/>
    <n v="3.07"/>
    <s v="Z-US$"/>
    <x v="392"/>
    <x v="51"/>
    <n v="1"/>
    <x v="1043"/>
  </r>
  <r>
    <x v="26"/>
    <d v="2020-12-21T00:00:00"/>
    <d v="2020-12-22T00:00:00"/>
    <n v="4"/>
    <n v="1"/>
    <n v="0"/>
    <n v="0"/>
    <n v="0"/>
    <n v="0"/>
    <s v="Z-US$"/>
    <x v="16"/>
    <x v="51"/>
    <n v="1"/>
    <x v="86"/>
  </r>
  <r>
    <x v="16"/>
    <d v="2020-12-21T00:00:00"/>
    <d v="2020-12-22T00:00:00"/>
    <n v="103"/>
    <n v="1"/>
    <n v="57.41"/>
    <n v="154.25"/>
    <n v="0.86"/>
    <n v="2.2999999999999998"/>
    <s v="Z-US$"/>
    <x v="84"/>
    <x v="51"/>
    <n v="1"/>
    <x v="150"/>
  </r>
  <r>
    <x v="26"/>
    <d v="2020-12-21T00:00:00"/>
    <d v="2020-12-22T00:00:00"/>
    <n v="2"/>
    <n v="1"/>
    <n v="0"/>
    <n v="0"/>
    <n v="0"/>
    <n v="0"/>
    <s v="Z-US$"/>
    <x v="10"/>
    <x v="51"/>
    <n v="1"/>
    <x v="86"/>
  </r>
  <r>
    <x v="177"/>
    <d v="2020-12-22T00:00:00"/>
    <d v="2020-12-23T00:00:00"/>
    <n v="46"/>
    <n v="1"/>
    <n v="11.13"/>
    <n v="84.41"/>
    <n v="0.37"/>
    <n v="2.81"/>
    <s v="Z-US$"/>
    <x v="74"/>
    <x v="51"/>
    <n v="1"/>
    <x v="292"/>
  </r>
  <r>
    <x v="154"/>
    <d v="2020-12-22T00:00:00"/>
    <d v="2020-12-23T00:00:00"/>
    <n v="766"/>
    <n v="1"/>
    <n v="428.47"/>
    <n v="1023.2"/>
    <n v="0.86"/>
    <n v="2.0499999999999998"/>
    <s v="Z-US$"/>
    <x v="3"/>
    <x v="51"/>
    <n v="1"/>
    <x v="201"/>
  </r>
  <r>
    <x v="65"/>
    <d v="2020-12-22T00:00:00"/>
    <d v="2020-12-23T00:00:00"/>
    <n v="18384"/>
    <n v="1"/>
    <n v="7683.21"/>
    <n v="41439.599999999999"/>
    <n v="0.64"/>
    <n v="3.45"/>
    <s v="Z-US$"/>
    <x v="422"/>
    <x v="51"/>
    <n v="1"/>
    <x v="1177"/>
  </r>
  <r>
    <x v="29"/>
    <d v="2020-12-22T00:00:00"/>
    <d v="2020-12-23T00:00:00"/>
    <n v="184"/>
    <n v="1"/>
    <n v="7185.93"/>
    <n v="11971.44"/>
    <n v="59.88"/>
    <n v="99.76"/>
    <s v="Z-US$"/>
    <x v="49"/>
    <x v="51"/>
    <n v="1"/>
    <x v="1178"/>
  </r>
  <r>
    <x v="235"/>
    <d v="2020-12-22T00:00:00"/>
    <d v="2020-12-23T00:00:00"/>
    <n v="2452"/>
    <n v="1"/>
    <n v="7391.6"/>
    <n v="12790"/>
    <n v="4.62"/>
    <n v="7.99"/>
    <s v="Z-US$"/>
    <x v="129"/>
    <x v="51"/>
    <n v="1"/>
    <x v="1179"/>
  </r>
  <r>
    <x v="10"/>
    <d v="2020-12-22T00:00:00"/>
    <d v="2020-12-23T00:00:00"/>
    <n v="148"/>
    <n v="1"/>
    <n v="2165.91"/>
    <n v="3192.38"/>
    <n v="22.56"/>
    <n v="33.25"/>
    <s v="Z-US$"/>
    <x v="5"/>
    <x v="51"/>
    <n v="1"/>
    <x v="1180"/>
  </r>
  <r>
    <x v="29"/>
    <d v="2020-12-22T00:00:00"/>
    <d v="2020-12-23T00:00:00"/>
    <n v="148"/>
    <n v="1"/>
    <n v="5748.75"/>
    <n v="9577.15"/>
    <n v="59.88"/>
    <n v="99.76"/>
    <s v="Z-US$"/>
    <x v="5"/>
    <x v="51"/>
    <n v="1"/>
    <x v="1038"/>
  </r>
  <r>
    <x v="23"/>
    <d v="2020-12-22T00:00:00"/>
    <d v="2020-12-23T00:00:00"/>
    <n v="109"/>
    <n v="1"/>
    <n v="60.84"/>
    <n v="217.94"/>
    <n v="0.86"/>
    <n v="3.07"/>
    <s v="Z-US$"/>
    <x v="392"/>
    <x v="51"/>
    <n v="1"/>
    <x v="1043"/>
  </r>
  <r>
    <x v="26"/>
    <d v="2020-12-22T00:00:00"/>
    <d v="2020-12-23T00:00:00"/>
    <n v="4"/>
    <n v="1"/>
    <n v="0"/>
    <n v="0"/>
    <n v="0"/>
    <n v="0"/>
    <s v="Z-US$"/>
    <x v="16"/>
    <x v="51"/>
    <n v="1"/>
    <x v="86"/>
  </r>
  <r>
    <x v="235"/>
    <d v="2020-12-22T00:00:00"/>
    <d v="2020-12-23T00:00:00"/>
    <n v="197"/>
    <n v="1"/>
    <n v="591.33000000000004"/>
    <n v="1023.2"/>
    <n v="4.62"/>
    <n v="7.99"/>
    <s v="Z-US$"/>
    <x v="94"/>
    <x v="51"/>
    <n v="1"/>
    <x v="201"/>
  </r>
  <r>
    <x v="55"/>
    <d v="2020-12-22T00:00:00"/>
    <d v="2020-12-23T00:00:00"/>
    <n v="11"/>
    <n v="1"/>
    <n v="167.06"/>
    <n v="349.17"/>
    <n v="23.87"/>
    <n v="49.88"/>
    <s v="Z-US$"/>
    <x v="126"/>
    <x v="51"/>
    <n v="1"/>
    <x v="1181"/>
  </r>
  <r>
    <x v="252"/>
    <d v="2020-12-22T00:00:00"/>
    <d v="2021-01-11T00:00:00"/>
    <n v="31"/>
    <n v="1"/>
    <n v="927.35"/>
    <n v="1547.59"/>
    <n v="46.36"/>
    <n v="77.38"/>
    <s v="Z-US$"/>
    <x v="7"/>
    <x v="51"/>
    <n v="1"/>
    <x v="234"/>
  </r>
  <r>
    <x v="9"/>
    <d v="2020-12-22T00:00:00"/>
    <d v="2020-12-23T00:00:00"/>
    <n v="2"/>
    <n v="1"/>
    <n v="29.85"/>
    <n v="40.93"/>
    <n v="29.85"/>
    <n v="40.93"/>
    <s v="Z-US$"/>
    <x v="10"/>
    <x v="51"/>
    <n v="1"/>
    <x v="189"/>
  </r>
  <r>
    <x v="66"/>
    <d v="2020-12-23T00:00:00"/>
    <d v="2020-12-23T00:00:00"/>
    <n v="4"/>
    <n v="1"/>
    <n v="7.62"/>
    <n v="19.190000000000001"/>
    <n v="3.8"/>
    <n v="9.59"/>
    <s v="Z-US$"/>
    <x v="16"/>
    <x v="51"/>
    <n v="1"/>
    <x v="197"/>
  </r>
  <r>
    <x v="67"/>
    <d v="2020-12-23T00:00:00"/>
    <d v="2020-12-23T00:00:00"/>
    <n v="43"/>
    <n v="1"/>
    <n v="94.43"/>
    <n v="290.51"/>
    <n v="3.36"/>
    <n v="10.37"/>
    <s v="Z-US$"/>
    <x v="115"/>
    <x v="51"/>
    <n v="1"/>
    <x v="1182"/>
  </r>
  <r>
    <x v="94"/>
    <d v="2020-12-23T00:00:00"/>
    <d v="2020-12-23T00:00:00"/>
    <n v="7"/>
    <n v="1"/>
    <n v="127.85"/>
    <n v="256.82"/>
    <n v="31.96"/>
    <n v="64.209999999999994"/>
    <s v="Z-US$"/>
    <x v="48"/>
    <x v="51"/>
    <n v="1"/>
    <x v="1183"/>
  </r>
  <r>
    <x v="8"/>
    <d v="2020-12-23T00:00:00"/>
    <d v="2020-12-23T00:00:00"/>
    <n v="1027"/>
    <n v="1"/>
    <n v="574.14"/>
    <n v="1542.47"/>
    <n v="0.86"/>
    <n v="2.2999999999999998"/>
    <s v="Z-US$"/>
    <x v="423"/>
    <x v="51"/>
    <n v="1"/>
    <x v="1184"/>
  </r>
  <r>
    <x v="23"/>
    <d v="2020-12-23T00:00:00"/>
    <d v="2020-12-23T00:00:00"/>
    <n v="676"/>
    <n v="1"/>
    <n v="377.91"/>
    <n v="1128.08"/>
    <n v="0.86"/>
    <n v="2.56"/>
    <s v="Z-US$"/>
    <x v="424"/>
    <x v="51"/>
    <n v="1"/>
    <x v="13"/>
  </r>
  <r>
    <x v="85"/>
    <d v="2020-12-23T00:00:00"/>
    <d v="2020-12-23T00:00:00"/>
    <n v="1073"/>
    <n v="1"/>
    <n v="590.9"/>
    <n v="1029.5999999999999"/>
    <n v="0.84"/>
    <n v="1.47"/>
    <s v="Z-US$"/>
    <x v="258"/>
    <x v="51"/>
    <n v="1"/>
    <x v="1185"/>
  </r>
  <r>
    <x v="265"/>
    <d v="2020-12-23T00:00:00"/>
    <d v="2020-12-23T00:00:00"/>
    <n v="498"/>
    <n v="1"/>
    <n v="328.38"/>
    <n v="478.03"/>
    <n v="1.01"/>
    <n v="1.47"/>
    <s v="Z-US$"/>
    <x v="425"/>
    <x v="51"/>
    <n v="1"/>
    <x v="1186"/>
  </r>
  <r>
    <x v="38"/>
    <d v="2020-12-23T00:00:00"/>
    <d v="2020-12-23T00:00:00"/>
    <n v="4"/>
    <n v="1"/>
    <n v="84.59"/>
    <n v="171.39"/>
    <n v="42.3"/>
    <n v="85.69"/>
    <s v="Z-US$"/>
    <x v="16"/>
    <x v="51"/>
    <n v="1"/>
    <x v="311"/>
  </r>
  <r>
    <x v="29"/>
    <d v="2020-12-23T00:00:00"/>
    <d v="2020-12-23T00:00:00"/>
    <n v="2"/>
    <n v="1"/>
    <n v="59.88"/>
    <n v="104.88"/>
    <n v="59.88"/>
    <n v="104.88"/>
    <s v="Z-US$"/>
    <x v="10"/>
    <x v="51"/>
    <n v="1"/>
    <x v="49"/>
  </r>
  <r>
    <x v="10"/>
    <d v="2020-12-23T00:00:00"/>
    <d v="2020-12-23T00:00:00"/>
    <n v="60"/>
    <n v="1"/>
    <n v="879.9"/>
    <n v="1425.1"/>
    <n v="22.56"/>
    <n v="36.54"/>
    <s v="Z-US$"/>
    <x v="230"/>
    <x v="51"/>
    <n v="1"/>
    <x v="1187"/>
  </r>
  <r>
    <x v="46"/>
    <d v="2020-12-23T00:00:00"/>
    <d v="2020-12-23T00:00:00"/>
    <n v="13"/>
    <n v="1"/>
    <n v="127.9"/>
    <n v="245.57"/>
    <n v="15.99"/>
    <n v="30.7"/>
    <s v="Z-US$"/>
    <x v="76"/>
    <x v="51"/>
    <n v="1"/>
    <x v="231"/>
  </r>
  <r>
    <x v="170"/>
    <d v="2020-12-23T00:00:00"/>
    <d v="2020-12-28T00:00:00"/>
    <n v="613"/>
    <n v="1"/>
    <n v="342.77"/>
    <n v="813.44"/>
    <n v="0.86"/>
    <n v="2.0299999999999998"/>
    <s v="Z-US$"/>
    <x v="98"/>
    <x v="51"/>
    <n v="1"/>
    <x v="1188"/>
  </r>
  <r>
    <x v="236"/>
    <d v="2020-12-23T00:00:00"/>
    <d v="2020-12-28T00:00:00"/>
    <n v="613"/>
    <n v="1"/>
    <n v="393.93"/>
    <n v="813.44"/>
    <n v="0.99"/>
    <n v="2.0299999999999998"/>
    <s v="Z-US$"/>
    <x v="98"/>
    <x v="51"/>
    <n v="1"/>
    <x v="1188"/>
  </r>
  <r>
    <x v="266"/>
    <d v="2020-12-23T00:00:00"/>
    <d v="2020-12-28T00:00:00"/>
    <n v="613"/>
    <n v="1"/>
    <n v="434.86"/>
    <n v="813.44"/>
    <n v="1.0900000000000001"/>
    <n v="2.0299999999999998"/>
    <s v="Z-US$"/>
    <x v="98"/>
    <x v="51"/>
    <n v="1"/>
    <x v="1188"/>
  </r>
  <r>
    <x v="36"/>
    <d v="2020-12-23T00:00:00"/>
    <d v="2020-12-28T00:00:00"/>
    <n v="1532"/>
    <n v="1"/>
    <n v="984.83"/>
    <n v="2033.61"/>
    <n v="0.99"/>
    <n v="2.0299999999999998"/>
    <s v="Z-US$"/>
    <x v="2"/>
    <x v="51"/>
    <n v="1"/>
    <x v="897"/>
  </r>
  <r>
    <x v="154"/>
    <d v="2020-12-23T00:00:00"/>
    <d v="2020-12-28T00:00:00"/>
    <n v="920"/>
    <n v="1"/>
    <n v="514.16"/>
    <n v="1450.39"/>
    <n v="0.86"/>
    <n v="2.42"/>
    <s v="Z-US$"/>
    <x v="88"/>
    <x v="51"/>
    <n v="1"/>
    <x v="975"/>
  </r>
  <r>
    <x v="7"/>
    <d v="2020-12-23T00:00:00"/>
    <d v="2020-12-28T00:00:00"/>
    <n v="613"/>
    <n v="1"/>
    <n v="347.89"/>
    <n v="966.92"/>
    <n v="0.87"/>
    <n v="2.42"/>
    <s v="Z-US$"/>
    <x v="98"/>
    <x v="51"/>
    <n v="1"/>
    <x v="435"/>
  </r>
  <r>
    <x v="3"/>
    <d v="2020-12-23T00:00:00"/>
    <d v="2020-12-28T00:00:00"/>
    <n v="1532"/>
    <n v="1"/>
    <n v="1288.21"/>
    <n v="3453.3"/>
    <n v="1.28"/>
    <n v="3.45"/>
    <s v="Z-US$"/>
    <x v="2"/>
    <x v="51"/>
    <n v="1"/>
    <x v="202"/>
  </r>
  <r>
    <x v="65"/>
    <d v="2020-12-23T00:00:00"/>
    <d v="2020-12-28T00:00:00"/>
    <n v="1532"/>
    <n v="1"/>
    <n v="1295.5"/>
    <n v="3453.3"/>
    <n v="1.29"/>
    <n v="3.45"/>
    <s v="Z-US$"/>
    <x v="2"/>
    <x v="51"/>
    <n v="1"/>
    <x v="202"/>
  </r>
  <r>
    <x v="84"/>
    <d v="2020-12-23T00:00:00"/>
    <d v="2020-12-28T00:00:00"/>
    <n v="4596"/>
    <n v="1"/>
    <n v="2570.79"/>
    <n v="6331.05"/>
    <n v="0.86"/>
    <n v="2.11"/>
    <s v="Z-US$"/>
    <x v="57"/>
    <x v="51"/>
    <n v="1"/>
    <x v="586"/>
  </r>
  <r>
    <x v="29"/>
    <d v="2020-12-23T00:00:00"/>
    <d v="2020-12-28T00:00:00"/>
    <n v="221"/>
    <n v="1"/>
    <n v="8623.1200000000008"/>
    <n v="14365.73"/>
    <n v="59.88"/>
    <n v="99.76"/>
    <s v="Z-US$"/>
    <x v="37"/>
    <x v="51"/>
    <n v="1"/>
    <x v="941"/>
  </r>
  <r>
    <x v="65"/>
    <d v="2020-12-23T00:00:00"/>
    <d v="2020-12-28T00:00:00"/>
    <n v="27576"/>
    <n v="1"/>
    <n v="23318.98"/>
    <n v="62159.4"/>
    <n v="1.29"/>
    <n v="3.45"/>
    <s v="Z-US$"/>
    <x v="426"/>
    <x v="51"/>
    <n v="1"/>
    <x v="1189"/>
  </r>
  <r>
    <x v="29"/>
    <d v="2020-12-23T00:00:00"/>
    <d v="2020-12-28T00:00:00"/>
    <n v="368"/>
    <n v="1"/>
    <n v="14371.87"/>
    <n v="23942.880000000001"/>
    <n v="59.88"/>
    <n v="99.76"/>
    <s v="Z-US$"/>
    <x v="26"/>
    <x v="51"/>
    <n v="1"/>
    <x v="1190"/>
  </r>
  <r>
    <x v="23"/>
    <d v="2020-12-23T00:00:00"/>
    <d v="2020-12-28T00:00:00"/>
    <n v="423"/>
    <n v="1"/>
    <n v="236.51"/>
    <n v="847.21"/>
    <n v="0.86"/>
    <n v="3.07"/>
    <s v="Z-US$"/>
    <x v="222"/>
    <x v="51"/>
    <n v="1"/>
    <x v="1191"/>
  </r>
  <r>
    <x v="10"/>
    <d v="2020-12-23T00:00:00"/>
    <d v="2020-12-28T00:00:00"/>
    <n v="14"/>
    <n v="1"/>
    <n v="203.05"/>
    <n v="322.31"/>
    <n v="22.56"/>
    <n v="35.81"/>
    <s v="Z-US$"/>
    <x v="143"/>
    <x v="51"/>
    <n v="1"/>
    <x v="375"/>
  </r>
  <r>
    <x v="23"/>
    <d v="2020-12-23T00:00:00"/>
    <d v="2020-12-28T00:00:00"/>
    <n v="273"/>
    <n v="1"/>
    <n v="152.53"/>
    <n v="546.39"/>
    <n v="0.86"/>
    <n v="3.07"/>
    <s v="Z-US$"/>
    <x v="281"/>
    <x v="51"/>
    <n v="1"/>
    <x v="692"/>
  </r>
  <r>
    <x v="10"/>
    <d v="2020-12-23T00:00:00"/>
    <d v="2020-12-28T00:00:00"/>
    <n v="8"/>
    <n v="1"/>
    <n v="112.81"/>
    <n v="179.06"/>
    <n v="22.56"/>
    <n v="35.81"/>
    <s v="Z-US$"/>
    <x v="100"/>
    <x v="51"/>
    <n v="1"/>
    <x v="102"/>
  </r>
  <r>
    <x v="23"/>
    <d v="2020-12-23T00:00:00"/>
    <d v="2020-12-28T00:00:00"/>
    <n v="134"/>
    <n v="1"/>
    <n v="74.55"/>
    <n v="267.06"/>
    <n v="0.86"/>
    <n v="3.07"/>
    <s v="Z-US$"/>
    <x v="163"/>
    <x v="51"/>
    <n v="1"/>
    <x v="66"/>
  </r>
  <r>
    <x v="29"/>
    <d v="2020-12-23T00:00:00"/>
    <d v="2020-12-28T00:00:00"/>
    <n v="2"/>
    <n v="1"/>
    <n v="59.88"/>
    <n v="104.88"/>
    <n v="59.88"/>
    <n v="104.88"/>
    <s v="Z-US$"/>
    <x v="10"/>
    <x v="51"/>
    <n v="1"/>
    <x v="49"/>
  </r>
  <r>
    <x v="23"/>
    <d v="2020-12-23T00:00:00"/>
    <d v="2020-12-28T00:00:00"/>
    <n v="120"/>
    <n v="1"/>
    <n v="66.84"/>
    <n v="239.43"/>
    <n v="0.86"/>
    <n v="3.07"/>
    <s v="Z-US$"/>
    <x v="58"/>
    <x v="51"/>
    <n v="1"/>
    <x v="1192"/>
  </r>
  <r>
    <x v="10"/>
    <d v="2020-12-23T00:00:00"/>
    <d v="2020-12-28T00:00:00"/>
    <n v="4"/>
    <n v="1"/>
    <n v="45.12"/>
    <n v="71.62"/>
    <n v="22.56"/>
    <n v="35.81"/>
    <s v="Z-US$"/>
    <x v="16"/>
    <x v="51"/>
    <n v="1"/>
    <x v="29"/>
  </r>
  <r>
    <x v="65"/>
    <d v="2020-12-28T00:00:00"/>
    <d v="2020-12-30T00:00:00"/>
    <n v="613"/>
    <n v="1"/>
    <n v="518.20000000000005"/>
    <n v="1412.02"/>
    <n v="1.29"/>
    <n v="3.53"/>
    <s v="Z-US$"/>
    <x v="98"/>
    <x v="52"/>
    <n v="1"/>
    <x v="137"/>
  </r>
  <r>
    <x v="28"/>
    <d v="2020-12-28T00:00:00"/>
    <d v="2021-01-13T00:00:00"/>
    <n v="5"/>
    <n v="1"/>
    <n v="110.31"/>
    <n v="207.2"/>
    <n v="36.770000000000003"/>
    <n v="69.069999999999993"/>
    <s v="Z-US$"/>
    <x v="30"/>
    <x v="52"/>
    <n v="1"/>
    <x v="290"/>
  </r>
  <r>
    <x v="32"/>
    <d v="2020-12-28T00:00:00"/>
    <d v="2021-01-13T00:00:00"/>
    <n v="5"/>
    <n v="1"/>
    <n v="81.459999999999994"/>
    <n v="159.97"/>
    <n v="27.15"/>
    <n v="53.32"/>
    <s v="Z-US$"/>
    <x v="30"/>
    <x v="52"/>
    <n v="1"/>
    <x v="1193"/>
  </r>
  <r>
    <x v="114"/>
    <d v="2020-12-28T00:00:00"/>
    <d v="2021-01-13T00:00:00"/>
    <n v="5"/>
    <n v="1"/>
    <n v="79.38"/>
    <n v="149.63999999999999"/>
    <n v="26.45"/>
    <n v="49.88"/>
    <s v="Z-US$"/>
    <x v="30"/>
    <x v="52"/>
    <n v="1"/>
    <x v="111"/>
  </r>
  <r>
    <x v="229"/>
    <d v="2020-12-28T00:00:00"/>
    <d v="2021-01-14T00:00:00"/>
    <n v="46"/>
    <n v="1"/>
    <n v="494.21"/>
    <n v="1001.46"/>
    <n v="16.47"/>
    <n v="33.380000000000003"/>
    <s v="Z-US$"/>
    <x v="74"/>
    <x v="52"/>
    <n v="1"/>
    <x v="875"/>
  </r>
  <r>
    <x v="238"/>
    <d v="2020-12-28T00:00:00"/>
    <d v="2020-12-29T00:00:00"/>
    <n v="123"/>
    <n v="1"/>
    <n v="69.58"/>
    <n v="245.57"/>
    <n v="0.87"/>
    <n v="3.07"/>
    <s v="Z-US$"/>
    <x v="60"/>
    <x v="52"/>
    <n v="1"/>
    <x v="231"/>
  </r>
  <r>
    <x v="26"/>
    <d v="2020-12-28T00:00:00"/>
    <d v="2020-12-29T00:00:00"/>
    <n v="4"/>
    <n v="1"/>
    <n v="0"/>
    <n v="0"/>
    <n v="0"/>
    <n v="0"/>
    <s v="Z-US$"/>
    <x v="16"/>
    <x v="52"/>
    <n v="1"/>
    <x v="86"/>
  </r>
  <r>
    <x v="90"/>
    <d v="2020-12-29T00:00:00"/>
    <d v="2020-12-30T00:00:00"/>
    <n v="307"/>
    <n v="1"/>
    <n v="140.69"/>
    <n v="217.43"/>
    <n v="0.7"/>
    <n v="1.0900000000000001"/>
    <s v="Z-US$"/>
    <x v="11"/>
    <x v="52"/>
    <n v="1"/>
    <x v="180"/>
  </r>
  <r>
    <x v="48"/>
    <d v="2020-12-29T00:00:00"/>
    <d v="2020-12-30T00:00:00"/>
    <n v="1532"/>
    <n v="1"/>
    <n v="1336.43"/>
    <n v="3069.6"/>
    <n v="1.33"/>
    <n v="3.07"/>
    <s v="Z-US$"/>
    <x v="2"/>
    <x v="52"/>
    <n v="1"/>
    <x v="577"/>
  </r>
  <r>
    <x v="16"/>
    <d v="2020-12-29T00:00:00"/>
    <d v="2020-12-30T00:00:00"/>
    <n v="120"/>
    <n v="1"/>
    <n v="66.84"/>
    <n v="179.57"/>
    <n v="0.86"/>
    <n v="2.2999999999999998"/>
    <s v="Z-US$"/>
    <x v="58"/>
    <x v="52"/>
    <n v="1"/>
    <x v="90"/>
  </r>
  <r>
    <x v="38"/>
    <d v="2020-12-29T00:00:00"/>
    <d v="2020-12-30T00:00:00"/>
    <n v="5"/>
    <n v="1"/>
    <n v="126.89"/>
    <n v="230.22"/>
    <n v="42.3"/>
    <n v="76.739999999999995"/>
    <s v="Z-US$"/>
    <x v="30"/>
    <x v="52"/>
    <n v="1"/>
    <x v="78"/>
  </r>
  <r>
    <x v="36"/>
    <d v="2020-12-30T00:00:00"/>
    <d v="2021-01-04T00:00:00"/>
    <n v="766"/>
    <n v="1"/>
    <n v="543.58000000000004"/>
    <n v="863.33"/>
    <n v="1.0900000000000001"/>
    <n v="1.73"/>
    <s v="Z-US$"/>
    <x v="3"/>
    <x v="52"/>
    <n v="1"/>
    <x v="211"/>
  </r>
  <r>
    <x v="26"/>
    <d v="2020-12-30T00:00:00"/>
    <d v="2021-01-04T00:00:00"/>
    <n v="31"/>
    <n v="1"/>
    <n v="0"/>
    <n v="767.4"/>
    <n v="0"/>
    <n v="38.369999999999997"/>
    <s v="Z-US$"/>
    <x v="7"/>
    <x v="52"/>
    <n v="1"/>
    <x v="177"/>
  </r>
  <r>
    <x v="4"/>
    <d v="2020-12-30T00:00:00"/>
    <d v="2021-01-04T00:00:00"/>
    <n v="3064"/>
    <n v="1"/>
    <n v="2509.65"/>
    <n v="5116"/>
    <n v="1.25"/>
    <n v="2.56"/>
    <s v="Z-US$"/>
    <x v="0"/>
    <x v="52"/>
    <n v="1"/>
    <x v="46"/>
  </r>
  <r>
    <x v="5"/>
    <d v="2020-12-30T00:00:00"/>
    <d v="2021-01-04T00:00:00"/>
    <n v="1532"/>
    <n v="1"/>
    <n v="1254.83"/>
    <n v="2110.35"/>
    <n v="1.25"/>
    <n v="2.11"/>
    <s v="Z-US$"/>
    <x v="2"/>
    <x v="52"/>
    <n v="1"/>
    <x v="241"/>
  </r>
  <r>
    <x v="16"/>
    <d v="2020-12-30T00:00:00"/>
    <d v="2021-01-04T00:00:00"/>
    <n v="766"/>
    <n v="1"/>
    <n v="428.47"/>
    <n v="895.3"/>
    <n v="0.86"/>
    <n v="1.79"/>
    <s v="Z-US$"/>
    <x v="3"/>
    <x v="52"/>
    <n v="1"/>
    <x v="6"/>
  </r>
  <r>
    <x v="233"/>
    <d v="2020-12-30T00:00:00"/>
    <d v="2021-01-04T00:00:00"/>
    <n v="766"/>
    <n v="1"/>
    <n v="428.47"/>
    <n v="895.3"/>
    <n v="0.86"/>
    <n v="1.79"/>
    <s v="Z-US$"/>
    <x v="3"/>
    <x v="52"/>
    <n v="1"/>
    <x v="6"/>
  </r>
  <r>
    <x v="9"/>
    <d v="2020-12-30T00:00:00"/>
    <d v="2021-01-04T00:00:00"/>
    <n v="25"/>
    <n v="1"/>
    <n v="477.64"/>
    <n v="654.85"/>
    <n v="29.85"/>
    <n v="40.93"/>
    <s v="Z-US$"/>
    <x v="55"/>
    <x v="52"/>
    <n v="1"/>
    <x v="163"/>
  </r>
  <r>
    <x v="10"/>
    <d v="2020-12-30T00:00:00"/>
    <d v="2021-01-04T00:00:00"/>
    <n v="184"/>
    <n v="1"/>
    <n v="2707.39"/>
    <n v="3683.52"/>
    <n v="22.56"/>
    <n v="30.7"/>
    <s v="Z-US$"/>
    <x v="49"/>
    <x v="52"/>
    <n v="1"/>
    <x v="339"/>
  </r>
  <r>
    <x v="29"/>
    <d v="2020-12-30T00:00:00"/>
    <d v="2021-01-04T00:00:00"/>
    <n v="37"/>
    <n v="1"/>
    <n v="1437.19"/>
    <n v="2148.7199999999998"/>
    <n v="59.88"/>
    <n v="89.53"/>
    <s v="Z-US$"/>
    <x v="54"/>
    <x v="52"/>
    <n v="1"/>
    <x v="183"/>
  </r>
  <r>
    <x v="156"/>
    <d v="2020-12-30T00:00:00"/>
    <d v="2021-01-15T00:00:00"/>
    <n v="31"/>
    <n v="1"/>
    <n v="255.19"/>
    <n v="470.67"/>
    <n v="12.75"/>
    <n v="23.53"/>
    <s v="Z-US$"/>
    <x v="7"/>
    <x v="52"/>
    <n v="1"/>
    <x v="428"/>
  </r>
  <r>
    <x v="133"/>
    <d v="2020-12-30T00:00:00"/>
    <d v="2021-01-15T00:00:00"/>
    <n v="16"/>
    <n v="1"/>
    <n v="319.64999999999998"/>
    <n v="544.85"/>
    <n v="31.96"/>
    <n v="54.49"/>
    <s v="Z-US$"/>
    <x v="32"/>
    <x v="52"/>
    <n v="1"/>
    <x v="487"/>
  </r>
  <r>
    <x v="259"/>
    <d v="2020-12-30T00:00:00"/>
    <d v="2021-01-15T00:00:00"/>
    <n v="31"/>
    <n v="1"/>
    <n v="494.27"/>
    <n v="959.25"/>
    <n v="24.71"/>
    <n v="47.96"/>
    <s v="Z-US$"/>
    <x v="7"/>
    <x v="52"/>
    <n v="1"/>
    <x v="12"/>
  </r>
  <r>
    <x v="252"/>
    <d v="2020-12-30T00:00:00"/>
    <d v="2021-01-15T00:00:00"/>
    <n v="16"/>
    <n v="1"/>
    <n v="463.68"/>
    <n v="773.8"/>
    <n v="46.36"/>
    <n v="77.38"/>
    <s v="Z-US$"/>
    <x v="32"/>
    <x v="52"/>
    <n v="1"/>
    <x v="559"/>
  </r>
  <r>
    <x v="38"/>
    <d v="2020-12-30T00:00:00"/>
    <d v="2020-12-30T00:00:00"/>
    <n v="7"/>
    <n v="1"/>
    <n v="169.19"/>
    <n v="306.95999999999998"/>
    <n v="42.3"/>
    <n v="76.739999999999995"/>
    <s v="Z-US$"/>
    <x v="48"/>
    <x v="52"/>
    <n v="1"/>
    <x v="72"/>
  </r>
  <r>
    <x v="45"/>
    <d v="2020-12-30T00:00:00"/>
    <d v="2020-12-30T00:00:00"/>
    <n v="766"/>
    <n v="1"/>
    <n v="434.86"/>
    <n v="1023.2"/>
    <n v="0.87"/>
    <n v="2.0499999999999998"/>
    <s v="Z-US$"/>
    <x v="3"/>
    <x v="52"/>
    <n v="1"/>
    <x v="201"/>
  </r>
  <r>
    <x v="152"/>
    <d v="2020-12-30T00:00:00"/>
    <d v="2020-12-30T00:00:00"/>
    <n v="77"/>
    <n v="1"/>
    <n v="1112.73"/>
    <n v="2110.35"/>
    <n v="22.26"/>
    <n v="42.21"/>
    <s v="Z-US$"/>
    <x v="81"/>
    <x v="52"/>
    <n v="1"/>
    <x v="241"/>
  </r>
  <r>
    <x v="2"/>
    <d v="2020-12-30T00:00:00"/>
    <d v="2021-01-04T00:00:00"/>
    <n v="123"/>
    <n v="1"/>
    <n v="103.06"/>
    <n v="194.41"/>
    <n v="1.28"/>
    <n v="2.4300000000000002"/>
    <s v="Z-US$"/>
    <x v="60"/>
    <x v="52"/>
    <n v="1"/>
    <x v="818"/>
  </r>
  <r>
    <x v="10"/>
    <d v="2020-12-30T00:00:00"/>
    <d v="2021-01-04T00:00:00"/>
    <n v="2"/>
    <n v="1"/>
    <n v="22.56"/>
    <n v="30.7"/>
    <n v="22.56"/>
    <n v="30.7"/>
    <s v="Z-US$"/>
    <x v="10"/>
    <x v="52"/>
    <n v="1"/>
    <x v="94"/>
  </r>
  <r>
    <x v="2"/>
    <d v="2021-01-04T00:00:00"/>
    <d v="2021-01-29T00:00:00"/>
    <n v="9928"/>
    <n v="1"/>
    <n v="8347.6"/>
    <n v="18564.939999999999"/>
    <n v="1.28"/>
    <n v="2.87"/>
    <s v="Z-US$"/>
    <x v="427"/>
    <x v="52"/>
    <n v="1"/>
    <x v="1194"/>
  </r>
  <r>
    <x v="65"/>
    <d v="2021-01-04T00:00:00"/>
    <d v="2021-01-06T00:00:00"/>
    <n v="1532"/>
    <n v="1"/>
    <n v="713.04"/>
    <n v="2864.96"/>
    <n v="0.7"/>
    <n v="2.87"/>
    <s v="Z-US$"/>
    <x v="2"/>
    <x v="52"/>
    <n v="1"/>
    <x v="965"/>
  </r>
  <r>
    <x v="23"/>
    <d v="2021-01-04T00:00:00"/>
    <d v="2021-01-06T00:00:00"/>
    <n v="154"/>
    <n v="1"/>
    <n v="85.69"/>
    <n v="241.73"/>
    <n v="0.86"/>
    <n v="2.42"/>
    <s v="Z-US$"/>
    <x v="17"/>
    <x v="52"/>
    <n v="1"/>
    <x v="287"/>
  </r>
  <r>
    <x v="16"/>
    <d v="2021-01-04T00:00:00"/>
    <d v="2021-01-06T00:00:00"/>
    <n v="460"/>
    <n v="1"/>
    <n v="257.08"/>
    <n v="571.71"/>
    <n v="0.86"/>
    <n v="1.91"/>
    <s v="Z-US$"/>
    <x v="18"/>
    <x v="52"/>
    <n v="1"/>
    <x v="1195"/>
  </r>
  <r>
    <x v="6"/>
    <d v="2021-01-04T00:00:00"/>
    <d v="2021-01-06T00:00:00"/>
    <n v="4780"/>
    <n v="1"/>
    <n v="3941.8"/>
    <n v="4948.2"/>
    <n v="1.25"/>
    <n v="1.59"/>
    <s v="Z-US$"/>
    <x v="428"/>
    <x v="52"/>
    <n v="1"/>
    <x v="1196"/>
  </r>
  <r>
    <x v="6"/>
    <d v="2021-01-04T00:00:00"/>
    <d v="2021-01-08T00:00:00"/>
    <n v="1532"/>
    <n v="1"/>
    <n v="1263.4000000000001"/>
    <n v="1905.71"/>
    <n v="1.25"/>
    <n v="1.91"/>
    <s v="Z-US$"/>
    <x v="2"/>
    <x v="52"/>
    <n v="1"/>
    <x v="328"/>
  </r>
  <r>
    <x v="85"/>
    <d v="2021-01-04T00:00:00"/>
    <d v="2021-01-08T00:00:00"/>
    <n v="9192"/>
    <n v="1"/>
    <n v="5064.84"/>
    <n v="8441.4"/>
    <n v="0.84"/>
    <n v="1.41"/>
    <s v="Z-US$"/>
    <x v="20"/>
    <x v="52"/>
    <n v="1"/>
    <x v="417"/>
  </r>
  <r>
    <x v="267"/>
    <d v="2021-01-04T00:00:00"/>
    <d v="2021-01-19T00:00:00"/>
    <n v="16"/>
    <n v="1"/>
    <n v="0"/>
    <n v="139.41"/>
    <n v="0"/>
    <n v="13.94"/>
    <s v="Z-US$"/>
    <x v="32"/>
    <x v="52"/>
    <n v="1"/>
    <x v="1197"/>
  </r>
  <r>
    <x v="36"/>
    <d v="2021-01-04T00:00:00"/>
    <d v="2021-01-08T00:00:00"/>
    <n v="3064"/>
    <n v="1"/>
    <n v="2174.3000000000002"/>
    <n v="4067.22"/>
    <n v="1.0900000000000001"/>
    <n v="2.0299999999999998"/>
    <s v="Z-US$"/>
    <x v="0"/>
    <x v="52"/>
    <n v="1"/>
    <x v="1003"/>
  </r>
  <r>
    <x v="29"/>
    <d v="2021-01-04T00:00:00"/>
    <d v="2021-01-06T00:00:00"/>
    <n v="221"/>
    <n v="1"/>
    <n v="8623.1200000000008"/>
    <n v="12523.97"/>
    <n v="59.88"/>
    <n v="86.97"/>
    <s v="Z-US$"/>
    <x v="37"/>
    <x v="52"/>
    <n v="1"/>
    <x v="1046"/>
  </r>
  <r>
    <x v="10"/>
    <d v="2021-01-04T00:00:00"/>
    <d v="2021-01-06T00:00:00"/>
    <n v="16"/>
    <n v="1"/>
    <n v="225.62"/>
    <n v="353"/>
    <n v="22.56"/>
    <n v="35.299999999999997"/>
    <s v="Z-US$"/>
    <x v="32"/>
    <x v="52"/>
    <n v="1"/>
    <x v="439"/>
  </r>
  <r>
    <x v="49"/>
    <d v="2021-01-04T00:00:00"/>
    <d v="2021-01-06T00:00:00"/>
    <n v="16"/>
    <n v="1"/>
    <n v="311.82"/>
    <n v="661.88"/>
    <n v="31.18"/>
    <n v="66.19"/>
    <s v="Z-US$"/>
    <x v="32"/>
    <x v="52"/>
    <n v="1"/>
    <x v="1198"/>
  </r>
  <r>
    <x v="126"/>
    <d v="2021-01-04T00:00:00"/>
    <d v="2021-01-06T00:00:00"/>
    <n v="154"/>
    <n v="1"/>
    <n v="3440.51"/>
    <n v="7597.26"/>
    <n v="34.409999999999997"/>
    <n v="75.97"/>
    <s v="Z-US$"/>
    <x v="17"/>
    <x v="52"/>
    <n v="1"/>
    <x v="1199"/>
  </r>
  <r>
    <x v="29"/>
    <d v="2021-01-04T00:00:00"/>
    <d v="2021-01-08T00:00:00"/>
    <n v="46"/>
    <n v="1"/>
    <n v="1796.48"/>
    <n v="2685.9"/>
    <n v="59.88"/>
    <n v="89.53"/>
    <s v="Z-US$"/>
    <x v="74"/>
    <x v="52"/>
    <n v="1"/>
    <x v="117"/>
  </r>
  <r>
    <x v="16"/>
    <d v="2021-01-04T00:00:00"/>
    <d v="2021-01-08T00:00:00"/>
    <n v="766"/>
    <n v="1"/>
    <n v="428.47"/>
    <n v="959.25"/>
    <n v="0.86"/>
    <n v="1.92"/>
    <s v="Z-US$"/>
    <x v="3"/>
    <x v="52"/>
    <n v="1"/>
    <x v="12"/>
  </r>
  <r>
    <x v="10"/>
    <d v="2021-01-04T00:00:00"/>
    <d v="2021-01-08T00:00:00"/>
    <n v="77"/>
    <n v="1"/>
    <n v="1128.08"/>
    <n v="1534.8"/>
    <n v="22.56"/>
    <n v="30.7"/>
    <s v="Z-US$"/>
    <x v="81"/>
    <x v="52"/>
    <n v="1"/>
    <x v="162"/>
  </r>
  <r>
    <x v="55"/>
    <d v="2021-01-04T00:00:00"/>
    <d v="2021-01-08T00:00:00"/>
    <n v="62"/>
    <n v="1"/>
    <n v="954.65"/>
    <n v="1995.24"/>
    <n v="23.87"/>
    <n v="49.88"/>
    <s v="Z-US$"/>
    <x v="6"/>
    <x v="52"/>
    <n v="1"/>
    <x v="370"/>
  </r>
  <r>
    <x v="9"/>
    <d v="2021-01-05T00:00:00"/>
    <d v="2021-01-06T00:00:00"/>
    <n v="7"/>
    <n v="1"/>
    <n v="119.41"/>
    <n v="219.99"/>
    <n v="29.85"/>
    <n v="55"/>
    <s v="Z-US$"/>
    <x v="48"/>
    <x v="52"/>
    <n v="1"/>
    <x v="754"/>
  </r>
  <r>
    <x v="10"/>
    <d v="2021-01-05T00:00:00"/>
    <d v="2021-01-07T00:00:00"/>
    <n v="74"/>
    <n v="1"/>
    <n v="1082.96"/>
    <n v="1473.41"/>
    <n v="22.56"/>
    <n v="30.7"/>
    <s v="Z-US$"/>
    <x v="44"/>
    <x v="52"/>
    <n v="1"/>
    <x v="583"/>
  </r>
  <r>
    <x v="90"/>
    <d v="2021-01-05T00:00:00"/>
    <d v="2021-01-06T00:00:00"/>
    <n v="766"/>
    <n v="1"/>
    <n v="351.73"/>
    <n v="549.97"/>
    <n v="0.7"/>
    <n v="1.1000000000000001"/>
    <s v="Z-US$"/>
    <x v="3"/>
    <x v="52"/>
    <n v="1"/>
    <x v="383"/>
  </r>
  <r>
    <x v="16"/>
    <d v="2021-01-05T00:00:00"/>
    <d v="2021-01-07T00:00:00"/>
    <n v="307"/>
    <n v="1"/>
    <n v="171.39"/>
    <n v="422.07"/>
    <n v="0.86"/>
    <n v="2.11"/>
    <s v="Z-US$"/>
    <x v="11"/>
    <x v="52"/>
    <n v="1"/>
    <x v="27"/>
  </r>
  <r>
    <x v="83"/>
    <d v="2021-01-06T00:00:00"/>
    <d v="2021-01-06T00:00:00"/>
    <n v="307"/>
    <n v="1"/>
    <n v="171.39"/>
    <n v="383.7"/>
    <n v="0.86"/>
    <n v="1.92"/>
    <s v="Z-US$"/>
    <x v="11"/>
    <x v="52"/>
    <n v="1"/>
    <x v="200"/>
  </r>
  <r>
    <x v="23"/>
    <d v="2021-01-06T00:00:00"/>
    <d v="2021-01-07T00:00:00"/>
    <n v="2176"/>
    <n v="1"/>
    <n v="1216.8399999999999"/>
    <n v="4358.83"/>
    <n v="0.86"/>
    <n v="3.07"/>
    <s v="Z-US$"/>
    <x v="429"/>
    <x v="52"/>
    <n v="1"/>
    <x v="1200"/>
  </r>
  <r>
    <x v="26"/>
    <d v="2021-01-06T00:00:00"/>
    <d v="2021-01-07T00:00:00"/>
    <n v="62"/>
    <n v="1"/>
    <n v="0"/>
    <n v="0"/>
    <n v="0"/>
    <n v="0"/>
    <s v="Z-US$"/>
    <x v="6"/>
    <x v="52"/>
    <n v="1"/>
    <x v="86"/>
  </r>
  <r>
    <x v="10"/>
    <d v="2021-01-06T00:00:00"/>
    <d v="2021-01-07T00:00:00"/>
    <n v="37"/>
    <n v="1"/>
    <n v="541.48"/>
    <n v="675.31"/>
    <n v="22.56"/>
    <n v="28.14"/>
    <s v="Z-US$"/>
    <x v="54"/>
    <x v="52"/>
    <n v="1"/>
    <x v="1201"/>
  </r>
  <r>
    <x v="268"/>
    <d v="2021-01-06T00:00:00"/>
    <d v="2021-01-07T00:00:00"/>
    <n v="2452"/>
    <n v="1"/>
    <n v="515.69000000000005"/>
    <n v="1268.77"/>
    <n v="0.32"/>
    <n v="0.79"/>
    <s v="Z-US$"/>
    <x v="129"/>
    <x v="52"/>
    <n v="1"/>
    <x v="1202"/>
  </r>
  <r>
    <x v="16"/>
    <d v="2021-01-06T00:00:00"/>
    <d v="2021-01-08T00:00:00"/>
    <n v="2298"/>
    <n v="1"/>
    <n v="1285.4000000000001"/>
    <n v="3107.97"/>
    <n v="0.86"/>
    <n v="2.0699999999999998"/>
    <s v="Z-US$"/>
    <x v="1"/>
    <x v="52"/>
    <n v="1"/>
    <x v="1138"/>
  </r>
  <r>
    <x v="27"/>
    <d v="2021-01-06T00:00:00"/>
    <d v="2021-01-06T00:00:00"/>
    <n v="613"/>
    <n v="1"/>
    <n v="501.93"/>
    <n v="844.14"/>
    <n v="1.25"/>
    <n v="2.11"/>
    <s v="Z-US$"/>
    <x v="98"/>
    <x v="52"/>
    <n v="1"/>
    <x v="45"/>
  </r>
  <r>
    <x v="27"/>
    <d v="2021-01-06T00:00:00"/>
    <d v="2021-01-07T00:00:00"/>
    <n v="613"/>
    <n v="1"/>
    <n v="501.93"/>
    <n v="844.14"/>
    <n v="1.25"/>
    <n v="2.11"/>
    <s v="Z-US$"/>
    <x v="98"/>
    <x v="52"/>
    <n v="1"/>
    <x v="45"/>
  </r>
  <r>
    <x v="16"/>
    <d v="2021-01-06T00:00:00"/>
    <d v="2021-01-08T00:00:00"/>
    <n v="613"/>
    <n v="1"/>
    <n v="342.77"/>
    <n v="844.14"/>
    <n v="0.86"/>
    <n v="2.11"/>
    <s v="Z-US$"/>
    <x v="98"/>
    <x v="52"/>
    <n v="1"/>
    <x v="45"/>
  </r>
  <r>
    <x v="30"/>
    <d v="2021-01-06T00:00:00"/>
    <d v="2021-01-08T00:00:00"/>
    <n v="154"/>
    <n v="1"/>
    <n v="98.48"/>
    <n v="172.67"/>
    <n v="0.99"/>
    <n v="1.73"/>
    <s v="Z-US$"/>
    <x v="17"/>
    <x v="52"/>
    <n v="1"/>
    <x v="406"/>
  </r>
  <r>
    <x v="152"/>
    <d v="2021-01-06T00:00:00"/>
    <d v="2021-01-07T00:00:00"/>
    <n v="5"/>
    <n v="1"/>
    <n v="66.760000000000005"/>
    <n v="126.62"/>
    <n v="22.26"/>
    <n v="42.21"/>
    <s v="Z-US$"/>
    <x v="30"/>
    <x v="52"/>
    <n v="1"/>
    <x v="502"/>
  </r>
  <r>
    <x v="16"/>
    <d v="2021-01-06T00:00:00"/>
    <d v="2021-01-08T00:00:00"/>
    <n v="95"/>
    <n v="1"/>
    <n v="53.13"/>
    <n v="142.74"/>
    <n v="0.86"/>
    <n v="2.2999999999999998"/>
    <s v="Z-US$"/>
    <x v="137"/>
    <x v="52"/>
    <n v="1"/>
    <x v="711"/>
  </r>
  <r>
    <x v="26"/>
    <d v="2021-01-06T00:00:00"/>
    <d v="2021-01-08T00:00:00"/>
    <n v="2"/>
    <n v="1"/>
    <n v="0"/>
    <n v="0"/>
    <n v="0"/>
    <n v="0"/>
    <s v="Z-US$"/>
    <x v="10"/>
    <x v="52"/>
    <n v="1"/>
    <x v="86"/>
  </r>
  <r>
    <x v="75"/>
    <d v="2021-01-06T00:00:00"/>
    <d v="2021-01-08T00:00:00"/>
    <n v="25"/>
    <n v="1"/>
    <n v="66.19"/>
    <n v="204.64"/>
    <n v="4.13"/>
    <n v="12.79"/>
    <s v="Z-US$"/>
    <x v="55"/>
    <x v="52"/>
    <n v="1"/>
    <x v="236"/>
  </r>
  <r>
    <x v="6"/>
    <d v="2021-01-06T00:00:00"/>
    <d v="2021-01-07T00:00:00"/>
    <n v="3064"/>
    <n v="1"/>
    <n v="2526.79"/>
    <n v="3581.2"/>
    <n v="1.25"/>
    <n v="1.79"/>
    <s v="Z-US$"/>
    <x v="0"/>
    <x v="52"/>
    <n v="1"/>
    <x v="40"/>
  </r>
  <r>
    <x v="16"/>
    <d v="2021-01-07T00:00:00"/>
    <d v="2021-01-11T00:00:00"/>
    <n v="766"/>
    <n v="1"/>
    <n v="428.47"/>
    <n v="895.3"/>
    <n v="0.86"/>
    <n v="1.79"/>
    <s v="Z-US$"/>
    <x v="3"/>
    <x v="52"/>
    <n v="1"/>
    <x v="6"/>
  </r>
  <r>
    <x v="90"/>
    <d v="2021-01-07T00:00:00"/>
    <d v="2021-01-11T00:00:00"/>
    <n v="1532"/>
    <n v="1"/>
    <n v="703.45"/>
    <n v="1023.2"/>
    <n v="0.7"/>
    <n v="1.02"/>
    <s v="Z-US$"/>
    <x v="2"/>
    <x v="52"/>
    <n v="1"/>
    <x v="201"/>
  </r>
  <r>
    <x v="45"/>
    <d v="2021-01-07T00:00:00"/>
    <d v="2021-01-11T00:00:00"/>
    <n v="766"/>
    <n v="1"/>
    <n v="434.86"/>
    <n v="1119.1300000000001"/>
    <n v="0.87"/>
    <n v="2.2400000000000002"/>
    <s v="Z-US$"/>
    <x v="3"/>
    <x v="52"/>
    <n v="1"/>
    <x v="582"/>
  </r>
  <r>
    <x v="248"/>
    <d v="2021-01-07T00:00:00"/>
    <d v="2021-01-11T00:00:00"/>
    <n v="99"/>
    <n v="1"/>
    <n v="201.85"/>
    <n v="450.21"/>
    <n v="3.15"/>
    <n v="7.04"/>
    <s v="Z-US$"/>
    <x v="24"/>
    <x v="52"/>
    <n v="1"/>
    <x v="100"/>
  </r>
  <r>
    <x v="8"/>
    <d v="2021-01-07T00:00:00"/>
    <d v="2021-01-11T00:00:00"/>
    <n v="766"/>
    <n v="1"/>
    <n v="428.47"/>
    <n v="895.3"/>
    <n v="0.86"/>
    <n v="1.79"/>
    <s v="Z-US$"/>
    <x v="3"/>
    <x v="52"/>
    <n v="1"/>
    <x v="6"/>
  </r>
  <r>
    <x v="29"/>
    <d v="2021-01-07T00:00:00"/>
    <d v="2021-01-11T00:00:00"/>
    <n v="34"/>
    <n v="1"/>
    <n v="1317.42"/>
    <n v="1969.66"/>
    <n v="59.88"/>
    <n v="89.53"/>
    <s v="Z-US$"/>
    <x v="254"/>
    <x v="52"/>
    <n v="1"/>
    <x v="988"/>
  </r>
  <r>
    <x v="29"/>
    <d v="2021-01-07T00:00:00"/>
    <d v="2021-01-08T00:00:00"/>
    <n v="295"/>
    <n v="1"/>
    <n v="11497.49"/>
    <n v="17189.759999999998"/>
    <n v="59.88"/>
    <n v="89.53"/>
    <s v="Z-US$"/>
    <x v="70"/>
    <x v="52"/>
    <n v="1"/>
    <x v="115"/>
  </r>
  <r>
    <x v="16"/>
    <d v="2021-01-07T00:00:00"/>
    <d v="2021-01-08T00:00:00"/>
    <n v="74"/>
    <n v="1"/>
    <n v="41.13"/>
    <n v="110.51"/>
    <n v="0.86"/>
    <n v="2.2999999999999998"/>
    <s v="Z-US$"/>
    <x v="44"/>
    <x v="52"/>
    <n v="1"/>
    <x v="68"/>
  </r>
  <r>
    <x v="26"/>
    <d v="2021-01-07T00:00:00"/>
    <d v="2021-01-08T00:00:00"/>
    <n v="4"/>
    <n v="1"/>
    <n v="0"/>
    <n v="0"/>
    <n v="0"/>
    <n v="0"/>
    <s v="Z-US$"/>
    <x v="16"/>
    <x v="52"/>
    <n v="1"/>
    <x v="86"/>
  </r>
  <r>
    <x v="23"/>
    <d v="2021-01-07T00:00:00"/>
    <d v="2021-01-08T00:00:00"/>
    <n v="307"/>
    <n v="1"/>
    <n v="171.39"/>
    <n v="613.91999999999996"/>
    <n v="0.86"/>
    <n v="3.07"/>
    <s v="Z-US$"/>
    <x v="11"/>
    <x v="52"/>
    <n v="1"/>
    <x v="187"/>
  </r>
  <r>
    <x v="10"/>
    <d v="2021-01-07T00:00:00"/>
    <d v="2021-01-08T00:00:00"/>
    <n v="10"/>
    <n v="1"/>
    <n v="135.37"/>
    <n v="214.87"/>
    <n v="22.56"/>
    <n v="35.81"/>
    <s v="Z-US$"/>
    <x v="47"/>
    <x v="52"/>
    <n v="1"/>
    <x v="108"/>
  </r>
  <r>
    <x v="23"/>
    <d v="2021-01-07T00:00:00"/>
    <d v="2021-01-08T00:00:00"/>
    <n v="175"/>
    <n v="1"/>
    <n v="97.69"/>
    <n v="349.93"/>
    <n v="0.86"/>
    <n v="3.07"/>
    <s v="Z-US$"/>
    <x v="325"/>
    <x v="52"/>
    <n v="1"/>
    <x v="831"/>
  </r>
  <r>
    <x v="10"/>
    <d v="2021-01-07T00:00:00"/>
    <d v="2021-01-08T00:00:00"/>
    <n v="5"/>
    <n v="1"/>
    <n v="67.69"/>
    <n v="107.44"/>
    <n v="22.56"/>
    <n v="35.81"/>
    <s v="Z-US$"/>
    <x v="30"/>
    <x v="52"/>
    <n v="1"/>
    <x v="59"/>
  </r>
  <r>
    <x v="154"/>
    <d v="2021-01-07T00:00:00"/>
    <d v="2021-01-11T00:00:00"/>
    <n v="766"/>
    <n v="1"/>
    <n v="428.47"/>
    <n v="1023.2"/>
    <n v="0.86"/>
    <n v="2.0499999999999998"/>
    <s v="Z-US$"/>
    <x v="3"/>
    <x v="52"/>
    <n v="1"/>
    <x v="201"/>
  </r>
  <r>
    <x v="269"/>
    <d v="2021-01-08T00:00:00"/>
    <d v="2021-01-29T00:00:00"/>
    <n v="67715"/>
    <n v="1"/>
    <n v="55463.35"/>
    <n v="84797.7"/>
    <n v="1.25"/>
    <n v="1.92"/>
    <s v="Z-US$"/>
    <x v="430"/>
    <x v="52"/>
    <n v="1"/>
    <x v="1203"/>
  </r>
  <r>
    <x v="4"/>
    <d v="2021-01-08T00:00:00"/>
    <d v="2021-01-11T00:00:00"/>
    <n v="1532"/>
    <n v="1"/>
    <n v="1254.83"/>
    <n v="2558"/>
    <n v="1.25"/>
    <n v="2.56"/>
    <s v="Z-US$"/>
    <x v="2"/>
    <x v="52"/>
    <n v="1"/>
    <x v="3"/>
  </r>
  <r>
    <x v="5"/>
    <d v="2021-01-08T00:00:00"/>
    <d v="2021-01-11T00:00:00"/>
    <n v="1532"/>
    <n v="1"/>
    <n v="1254.83"/>
    <n v="2110.35"/>
    <n v="1.25"/>
    <n v="2.11"/>
    <s v="Z-US$"/>
    <x v="2"/>
    <x v="52"/>
    <n v="1"/>
    <x v="241"/>
  </r>
  <r>
    <x v="45"/>
    <d v="2021-01-08T00:00:00"/>
    <d v="2021-01-11T00:00:00"/>
    <n v="766"/>
    <n v="1"/>
    <n v="434.86"/>
    <n v="1055.18"/>
    <n v="0.87"/>
    <n v="2.11"/>
    <s v="Z-US$"/>
    <x v="3"/>
    <x v="52"/>
    <n v="1"/>
    <x v="5"/>
  </r>
  <r>
    <x v="8"/>
    <d v="2021-01-08T00:00:00"/>
    <d v="2021-01-11T00:00:00"/>
    <n v="766"/>
    <n v="1"/>
    <n v="428.47"/>
    <n v="895.3"/>
    <n v="0.86"/>
    <n v="1.79"/>
    <s v="Z-US$"/>
    <x v="3"/>
    <x v="52"/>
    <n v="1"/>
    <x v="6"/>
  </r>
  <r>
    <x v="9"/>
    <d v="2021-01-08T00:00:00"/>
    <d v="2021-01-11T00:00:00"/>
    <n v="50"/>
    <n v="1"/>
    <n v="955.3"/>
    <n v="1309.7"/>
    <n v="29.85"/>
    <n v="40.93"/>
    <s v="Z-US$"/>
    <x v="4"/>
    <x v="52"/>
    <n v="1"/>
    <x v="7"/>
  </r>
  <r>
    <x v="10"/>
    <d v="2021-01-08T00:00:00"/>
    <d v="2021-01-11T00:00:00"/>
    <n v="295"/>
    <n v="1"/>
    <n v="4331.82"/>
    <n v="5893.63"/>
    <n v="22.56"/>
    <n v="30.7"/>
    <s v="Z-US$"/>
    <x v="70"/>
    <x v="52"/>
    <n v="1"/>
    <x v="942"/>
  </r>
  <r>
    <x v="156"/>
    <d v="2021-01-08T00:00:00"/>
    <d v="2021-01-22T00:00:00"/>
    <n v="31"/>
    <n v="1"/>
    <n v="255.2"/>
    <n v="470.67"/>
    <n v="12.75"/>
    <n v="23.53"/>
    <s v="Z-US$"/>
    <x v="7"/>
    <x v="52"/>
    <n v="1"/>
    <x v="428"/>
  </r>
  <r>
    <x v="134"/>
    <d v="2021-01-08T00:00:00"/>
    <d v="2021-01-22T00:00:00"/>
    <n v="62"/>
    <n v="1"/>
    <n v="702.43"/>
    <n v="1294.3499999999999"/>
    <n v="17.559999999999999"/>
    <n v="32.36"/>
    <s v="Z-US$"/>
    <x v="6"/>
    <x v="52"/>
    <n v="1"/>
    <x v="242"/>
  </r>
  <r>
    <x v="244"/>
    <d v="2021-01-08T00:00:00"/>
    <d v="2021-01-22T00:00:00"/>
    <n v="31"/>
    <n v="1"/>
    <n v="447.24"/>
    <n v="821.12"/>
    <n v="22.36"/>
    <n v="41.06"/>
    <s v="Z-US$"/>
    <x v="7"/>
    <x v="52"/>
    <n v="1"/>
    <x v="10"/>
  </r>
  <r>
    <x v="115"/>
    <d v="2021-01-08T00:00:00"/>
    <d v="2021-01-22T00:00:00"/>
    <n v="31"/>
    <n v="1"/>
    <n v="543.27"/>
    <n v="938.79"/>
    <n v="27.15"/>
    <n v="46.94"/>
    <s v="Z-US$"/>
    <x v="7"/>
    <x v="52"/>
    <n v="1"/>
    <x v="387"/>
  </r>
  <r>
    <x v="263"/>
    <d v="2021-01-08T00:00:00"/>
    <d v="2021-01-22T00:00:00"/>
    <n v="16"/>
    <n v="1"/>
    <n v="461.39"/>
    <n v="769.96"/>
    <n v="46.13"/>
    <n v="77"/>
    <s v="Z-US$"/>
    <x v="32"/>
    <x v="52"/>
    <n v="1"/>
    <x v="1147"/>
  </r>
  <r>
    <x v="252"/>
    <d v="2021-01-08T00:00:00"/>
    <d v="2021-01-22T00:00:00"/>
    <n v="16"/>
    <n v="1"/>
    <n v="463.68"/>
    <n v="773.8"/>
    <n v="46.36"/>
    <n v="77.38"/>
    <s v="Z-US$"/>
    <x v="32"/>
    <x v="52"/>
    <n v="1"/>
    <x v="559"/>
  </r>
  <r>
    <x v="16"/>
    <d v="2021-01-08T00:00:00"/>
    <d v="2021-01-11T00:00:00"/>
    <n v="1532"/>
    <n v="1"/>
    <n v="856.93"/>
    <n v="1918.5"/>
    <n v="0.86"/>
    <n v="1.92"/>
    <s v="Z-US$"/>
    <x v="2"/>
    <x v="52"/>
    <n v="1"/>
    <x v="63"/>
  </r>
  <r>
    <x v="7"/>
    <d v="2021-01-08T00:00:00"/>
    <d v="2021-01-11T00:00:00"/>
    <n v="766"/>
    <n v="1"/>
    <n v="434.86"/>
    <n v="1119.1300000000001"/>
    <n v="0.87"/>
    <n v="2.2400000000000002"/>
    <s v="Z-US$"/>
    <x v="3"/>
    <x v="52"/>
    <n v="1"/>
    <x v="582"/>
  </r>
  <r>
    <x v="23"/>
    <d v="2021-01-08T00:00:00"/>
    <d v="2021-01-11T00:00:00"/>
    <n v="563"/>
    <n v="1"/>
    <n v="314.49"/>
    <n v="1126.54"/>
    <n v="0.86"/>
    <n v="3.07"/>
    <s v="Z-US$"/>
    <x v="431"/>
    <x v="52"/>
    <n v="1"/>
    <x v="1204"/>
  </r>
  <r>
    <x v="10"/>
    <d v="2021-01-08T00:00:00"/>
    <d v="2021-01-11T00:00:00"/>
    <n v="17"/>
    <n v="1"/>
    <n v="248.18"/>
    <n v="393.93"/>
    <n v="22.56"/>
    <n v="35.81"/>
    <s v="Z-US$"/>
    <x v="120"/>
    <x v="52"/>
    <n v="1"/>
    <x v="1205"/>
  </r>
  <r>
    <x v="23"/>
    <d v="2021-01-08T00:00:00"/>
    <d v="2021-01-11T00:00:00"/>
    <n v="134"/>
    <n v="1"/>
    <n v="74.55"/>
    <n v="267.06"/>
    <n v="0.86"/>
    <n v="3.07"/>
    <s v="Z-US$"/>
    <x v="163"/>
    <x v="52"/>
    <n v="1"/>
    <x v="66"/>
  </r>
  <r>
    <x v="29"/>
    <d v="2021-01-08T00:00:00"/>
    <d v="2021-01-11T00:00:00"/>
    <n v="2"/>
    <n v="1"/>
    <n v="59.88"/>
    <n v="104.88"/>
    <n v="59.88"/>
    <n v="104.88"/>
    <s v="Z-US$"/>
    <x v="10"/>
    <x v="52"/>
    <n v="1"/>
    <x v="49"/>
  </r>
  <r>
    <x v="23"/>
    <d v="2021-01-08T00:00:00"/>
    <d v="2021-01-11T00:00:00"/>
    <n v="310"/>
    <n v="1"/>
    <n v="173.1"/>
    <n v="620.05999999999995"/>
    <n v="0.86"/>
    <n v="3.07"/>
    <s v="Z-US$"/>
    <x v="416"/>
    <x v="52"/>
    <n v="1"/>
    <x v="1155"/>
  </r>
  <r>
    <x v="10"/>
    <d v="2021-01-08T00:00:00"/>
    <d v="2021-01-11T00:00:00"/>
    <n v="10"/>
    <n v="1"/>
    <n v="135.37"/>
    <n v="214.87"/>
    <n v="22.56"/>
    <n v="35.81"/>
    <s v="Z-US$"/>
    <x v="47"/>
    <x v="52"/>
    <n v="1"/>
    <x v="108"/>
  </r>
  <r>
    <x v="36"/>
    <d v="2021-01-08T00:00:00"/>
    <d v="2021-01-11T00:00:00"/>
    <n v="460"/>
    <n v="1"/>
    <n v="306.95999999999998"/>
    <n v="498.81"/>
    <n v="1.02"/>
    <n v="1.66"/>
    <s v="Z-US$"/>
    <x v="18"/>
    <x v="52"/>
    <n v="1"/>
    <x v="798"/>
  </r>
  <r>
    <x v="10"/>
    <d v="2021-01-08T00:00:00"/>
    <d v="2021-01-11T00:00:00"/>
    <n v="2"/>
    <n v="1"/>
    <n v="22.56"/>
    <n v="30.7"/>
    <n v="22.56"/>
    <n v="30.7"/>
    <s v="Z-US$"/>
    <x v="10"/>
    <x v="52"/>
    <n v="1"/>
    <x v="94"/>
  </r>
  <r>
    <x v="29"/>
    <d v="2021-01-08T00:00:00"/>
    <d v="2021-01-11T00:00:00"/>
    <n v="2"/>
    <n v="1"/>
    <n v="59.88"/>
    <n v="89.53"/>
    <n v="59.88"/>
    <n v="89.53"/>
    <s v="Z-US$"/>
    <x v="10"/>
    <x v="52"/>
    <n v="1"/>
    <x v="801"/>
  </r>
  <r>
    <x v="118"/>
    <d v="2021-01-08T00:00:00"/>
    <d v="2021-01-11T00:00:00"/>
    <n v="613"/>
    <n v="1"/>
    <n v="497.74"/>
    <n v="1299.46"/>
    <n v="1.24"/>
    <n v="3.25"/>
    <s v="Z-US$"/>
    <x v="98"/>
    <x v="52"/>
    <n v="1"/>
    <x v="1206"/>
  </r>
  <r>
    <x v="92"/>
    <d v="2021-01-08T00:00:00"/>
    <d v="2021-01-22T00:00:00"/>
    <n v="4"/>
    <n v="1"/>
    <n v="15.94"/>
    <n v="37.35"/>
    <n v="7.97"/>
    <n v="18.670000000000002"/>
    <s v="Z-US$"/>
    <x v="16"/>
    <x v="52"/>
    <n v="1"/>
    <x v="228"/>
  </r>
  <r>
    <x v="200"/>
    <d v="2021-01-08T00:00:00"/>
    <d v="2021-01-22T00:00:00"/>
    <n v="4"/>
    <n v="1"/>
    <n v="20.72"/>
    <n v="45.28"/>
    <n v="10.36"/>
    <n v="22.64"/>
    <s v="Z-US$"/>
    <x v="16"/>
    <x v="52"/>
    <n v="1"/>
    <x v="1207"/>
  </r>
  <r>
    <x v="32"/>
    <d v="2021-01-08T00:00:00"/>
    <d v="2021-01-22T00:00:00"/>
    <n v="4"/>
    <n v="1"/>
    <n v="30.31"/>
    <n v="56.79"/>
    <n v="15.16"/>
    <n v="28.39"/>
    <s v="Z-US$"/>
    <x v="16"/>
    <x v="52"/>
    <n v="1"/>
    <x v="1208"/>
  </r>
  <r>
    <x v="95"/>
    <d v="2021-01-08T00:00:00"/>
    <d v="2021-01-22T00:00:00"/>
    <n v="7"/>
    <n v="1"/>
    <n v="89.48"/>
    <n v="164.22"/>
    <n v="22.37"/>
    <n v="41.06"/>
    <s v="Z-US$"/>
    <x v="48"/>
    <x v="52"/>
    <n v="1"/>
    <x v="978"/>
  </r>
  <r>
    <x v="54"/>
    <d v="2021-01-08T00:00:00"/>
    <d v="2021-01-22T00:00:00"/>
    <n v="8"/>
    <n v="1"/>
    <n v="123.04"/>
    <n v="222.55"/>
    <n v="24.61"/>
    <n v="44.51"/>
    <s v="Z-US$"/>
    <x v="100"/>
    <x v="52"/>
    <n v="1"/>
    <x v="1209"/>
  </r>
  <r>
    <x v="157"/>
    <d v="2021-01-11T00:00:00"/>
    <d v="2021-01-22T00:00:00"/>
    <n v="16"/>
    <n v="1"/>
    <n v="420.57"/>
    <n v="566.6"/>
    <n v="42.05"/>
    <n v="56.66"/>
    <s v="Z-US$"/>
    <x v="32"/>
    <x v="53"/>
    <n v="1"/>
    <x v="721"/>
  </r>
  <r>
    <x v="23"/>
    <d v="2021-01-11T00:00:00"/>
    <d v="2021-01-12T00:00:00"/>
    <n v="310"/>
    <n v="1"/>
    <n v="173.1"/>
    <n v="620.05999999999995"/>
    <n v="0.86"/>
    <n v="3.07"/>
    <s v="Z-US$"/>
    <x v="416"/>
    <x v="53"/>
    <n v="1"/>
    <x v="1155"/>
  </r>
  <r>
    <x v="29"/>
    <d v="2021-01-11T00:00:00"/>
    <d v="2021-01-12T00:00:00"/>
    <n v="4"/>
    <n v="1"/>
    <n v="119.77"/>
    <n v="209.76"/>
    <n v="59.88"/>
    <n v="104.88"/>
    <s v="Z-US$"/>
    <x v="16"/>
    <x v="53"/>
    <n v="1"/>
    <x v="75"/>
  </r>
  <r>
    <x v="23"/>
    <d v="2021-01-11T00:00:00"/>
    <d v="2021-01-12T00:00:00"/>
    <n v="431"/>
    <n v="1"/>
    <n v="240.8"/>
    <n v="862.56"/>
    <n v="0.86"/>
    <n v="3.07"/>
    <s v="Z-US$"/>
    <x v="432"/>
    <x v="53"/>
    <n v="1"/>
    <x v="1210"/>
  </r>
  <r>
    <x v="10"/>
    <d v="2021-01-11T00:00:00"/>
    <d v="2021-01-12T00:00:00"/>
    <n v="13"/>
    <n v="1"/>
    <n v="180.49"/>
    <n v="286.5"/>
    <n v="22.56"/>
    <n v="35.81"/>
    <s v="Z-US$"/>
    <x v="76"/>
    <x v="53"/>
    <n v="1"/>
    <x v="374"/>
  </r>
  <r>
    <x v="23"/>
    <d v="2021-01-11T00:00:00"/>
    <d v="2021-01-12T00:00:00"/>
    <n v="154"/>
    <n v="1"/>
    <n v="85.69"/>
    <n v="306.95999999999998"/>
    <n v="0.86"/>
    <n v="3.07"/>
    <s v="Z-US$"/>
    <x v="17"/>
    <x v="53"/>
    <n v="1"/>
    <x v="72"/>
  </r>
  <r>
    <x v="10"/>
    <d v="2021-01-11T00:00:00"/>
    <d v="2021-01-12T00:00:00"/>
    <n v="5"/>
    <n v="1"/>
    <n v="67.69"/>
    <n v="107.44"/>
    <n v="22.56"/>
    <n v="35.81"/>
    <s v="Z-US$"/>
    <x v="30"/>
    <x v="53"/>
    <n v="1"/>
    <x v="59"/>
  </r>
  <r>
    <x v="23"/>
    <d v="2021-01-11T00:00:00"/>
    <d v="2021-01-12T00:00:00"/>
    <n v="187"/>
    <n v="1"/>
    <n v="104.55"/>
    <n v="374.49"/>
    <n v="0.86"/>
    <n v="3.07"/>
    <s v="Z-US$"/>
    <x v="246"/>
    <x v="53"/>
    <n v="1"/>
    <x v="1211"/>
  </r>
  <r>
    <x v="10"/>
    <d v="2021-01-11T00:00:00"/>
    <d v="2021-01-12T00:00:00"/>
    <n v="10"/>
    <n v="1"/>
    <n v="135.37"/>
    <n v="214.87"/>
    <n v="22.56"/>
    <n v="35.81"/>
    <s v="Z-US$"/>
    <x v="47"/>
    <x v="53"/>
    <n v="1"/>
    <x v="108"/>
  </r>
  <r>
    <x v="23"/>
    <d v="2021-01-11T00:00:00"/>
    <d v="2021-01-12T00:00:00"/>
    <n v="201"/>
    <n v="1"/>
    <n v="112.26"/>
    <n v="402.12"/>
    <n v="0.86"/>
    <n v="3.07"/>
    <s v="Z-US$"/>
    <x v="433"/>
    <x v="53"/>
    <n v="1"/>
    <x v="1212"/>
  </r>
  <r>
    <x v="26"/>
    <d v="2021-01-11T00:00:00"/>
    <d v="2021-01-12T00:00:00"/>
    <n v="2"/>
    <n v="1"/>
    <n v="0"/>
    <n v="0"/>
    <n v="0"/>
    <n v="0"/>
    <s v="Z-US$"/>
    <x v="10"/>
    <x v="53"/>
    <n v="1"/>
    <x v="86"/>
  </r>
  <r>
    <x v="29"/>
    <d v="2021-01-11T00:00:00"/>
    <d v="2021-01-12T00:00:00"/>
    <n v="2"/>
    <n v="1"/>
    <n v="59.88"/>
    <n v="104.88"/>
    <n v="59.88"/>
    <n v="104.88"/>
    <s v="Z-US$"/>
    <x v="10"/>
    <x v="53"/>
    <n v="1"/>
    <x v="49"/>
  </r>
  <r>
    <x v="23"/>
    <d v="2021-01-11T00:00:00"/>
    <d v="2021-01-12T00:00:00"/>
    <n v="164"/>
    <n v="1"/>
    <n v="91.69"/>
    <n v="328.45"/>
    <n v="0.86"/>
    <n v="3.07"/>
    <s v="Z-US$"/>
    <x v="434"/>
    <x v="53"/>
    <n v="1"/>
    <x v="997"/>
  </r>
  <r>
    <x v="10"/>
    <d v="2021-01-11T00:00:00"/>
    <d v="2021-01-12T00:00:00"/>
    <n v="5"/>
    <n v="1"/>
    <n v="67.69"/>
    <n v="107.44"/>
    <n v="22.56"/>
    <n v="35.81"/>
    <s v="Z-US$"/>
    <x v="30"/>
    <x v="53"/>
    <n v="1"/>
    <x v="59"/>
  </r>
  <r>
    <x v="16"/>
    <d v="2021-01-11T00:00:00"/>
    <d v="2021-01-12T00:00:00"/>
    <n v="10"/>
    <n v="1"/>
    <n v="5.14"/>
    <n v="13.81"/>
    <n v="0.86"/>
    <n v="2.2999999999999998"/>
    <s v="Z-US$"/>
    <x v="47"/>
    <x v="53"/>
    <n v="1"/>
    <x v="71"/>
  </r>
  <r>
    <x v="26"/>
    <d v="2021-01-11T00:00:00"/>
    <d v="2021-01-12T00:00:00"/>
    <n v="2"/>
    <n v="1"/>
    <n v="0"/>
    <n v="0"/>
    <n v="0"/>
    <n v="0"/>
    <s v="Z-US$"/>
    <x v="10"/>
    <x v="53"/>
    <n v="1"/>
    <x v="86"/>
  </r>
  <r>
    <x v="16"/>
    <d v="2021-01-12T00:00:00"/>
    <d v="2021-01-13T00:00:00"/>
    <n v="154"/>
    <n v="1"/>
    <n v="85.69"/>
    <n v="211.04"/>
    <n v="0.86"/>
    <n v="2.11"/>
    <s v="Z-US$"/>
    <x v="17"/>
    <x v="53"/>
    <n v="1"/>
    <x v="34"/>
  </r>
  <r>
    <x v="30"/>
    <d v="2021-01-12T00:00:00"/>
    <d v="2021-01-13T00:00:00"/>
    <n v="613"/>
    <n v="1"/>
    <n v="393.93"/>
    <n v="690.66"/>
    <n v="0.99"/>
    <n v="1.73"/>
    <s v="Z-US$"/>
    <x v="98"/>
    <x v="53"/>
    <n v="1"/>
    <x v="199"/>
  </r>
  <r>
    <x v="29"/>
    <d v="2021-01-12T00:00:00"/>
    <d v="2021-01-13T00:00:00"/>
    <n v="2"/>
    <n v="1"/>
    <n v="59.88"/>
    <n v="86.97"/>
    <n v="59.88"/>
    <n v="86.97"/>
    <s v="Z-US$"/>
    <x v="10"/>
    <x v="53"/>
    <n v="1"/>
    <x v="470"/>
  </r>
  <r>
    <x v="36"/>
    <d v="2021-01-12T00:00:00"/>
    <d v="2021-01-13T00:00:00"/>
    <n v="123"/>
    <n v="1"/>
    <n v="81.86"/>
    <n v="133.02000000000001"/>
    <n v="1.02"/>
    <n v="1.66"/>
    <s v="Z-US$"/>
    <x v="60"/>
    <x v="53"/>
    <n v="1"/>
    <x v="185"/>
  </r>
  <r>
    <x v="170"/>
    <d v="2021-01-12T00:00:00"/>
    <d v="2021-01-13T00:00:00"/>
    <n v="154"/>
    <n v="1"/>
    <n v="85.69"/>
    <n v="166.27"/>
    <n v="0.86"/>
    <n v="1.66"/>
    <s v="Z-US$"/>
    <x v="17"/>
    <x v="53"/>
    <n v="1"/>
    <x v="826"/>
  </r>
  <r>
    <x v="10"/>
    <d v="2021-01-12T00:00:00"/>
    <d v="2021-01-13T00:00:00"/>
    <n v="2"/>
    <n v="1"/>
    <n v="22.56"/>
    <n v="30.7"/>
    <n v="22.56"/>
    <n v="30.7"/>
    <s v="Z-US$"/>
    <x v="10"/>
    <x v="53"/>
    <n v="1"/>
    <x v="94"/>
  </r>
  <r>
    <x v="6"/>
    <d v="2021-01-12T00:00:00"/>
    <d v="2021-01-13T00:00:00"/>
    <n v="3371"/>
    <n v="1"/>
    <n v="2779.47"/>
    <n v="3798.63"/>
    <n v="1.25"/>
    <n v="1.73"/>
    <s v="Z-US$"/>
    <x v="365"/>
    <x v="53"/>
    <n v="1"/>
    <x v="944"/>
  </r>
  <r>
    <x v="10"/>
    <d v="2021-01-12T00:00:00"/>
    <d v="2021-01-13T00:00:00"/>
    <n v="148"/>
    <n v="1"/>
    <n v="2165.91"/>
    <n v="2946.82"/>
    <n v="22.56"/>
    <n v="30.7"/>
    <s v="Z-US$"/>
    <x v="5"/>
    <x v="53"/>
    <n v="1"/>
    <x v="8"/>
  </r>
  <r>
    <x v="270"/>
    <d v="2021-01-12T00:00:00"/>
    <d v="2021-01-22T00:00:00"/>
    <n v="766"/>
    <n v="1"/>
    <n v="0"/>
    <n v="511.6"/>
    <n v="0"/>
    <n v="1.02"/>
    <s v="Z-US$"/>
    <x v="3"/>
    <x v="53"/>
    <n v="1"/>
    <x v="212"/>
  </r>
  <r>
    <x v="30"/>
    <d v="2021-01-12T00:00:00"/>
    <d v="2021-01-13T00:00:00"/>
    <n v="154"/>
    <n v="1"/>
    <n v="98.48"/>
    <n v="172.67"/>
    <n v="0.99"/>
    <n v="1.73"/>
    <s v="Z-US$"/>
    <x v="17"/>
    <x v="53"/>
    <n v="1"/>
    <x v="406"/>
  </r>
  <r>
    <x v="15"/>
    <d v="2021-01-12T00:00:00"/>
    <d v="2021-01-27T00:00:00"/>
    <n v="62"/>
    <n v="1"/>
    <n v="1278.49"/>
    <n v="2256.16"/>
    <n v="31.96"/>
    <n v="56.4"/>
    <s v="Z-US$"/>
    <x v="6"/>
    <x v="53"/>
    <n v="1"/>
    <x v="1213"/>
  </r>
  <r>
    <x v="2"/>
    <d v="2021-01-12T00:00:00"/>
    <d v="2021-01-13T00:00:00"/>
    <n v="129"/>
    <n v="1"/>
    <n v="108.2"/>
    <n v="225.62"/>
    <n v="1.28"/>
    <n v="2.69"/>
    <s v="Z-US$"/>
    <x v="23"/>
    <x v="53"/>
    <n v="1"/>
    <x v="629"/>
  </r>
  <r>
    <x v="26"/>
    <d v="2021-01-12T00:00:00"/>
    <d v="2021-01-13T00:00:00"/>
    <n v="4"/>
    <n v="1"/>
    <n v="0"/>
    <n v="0"/>
    <n v="0"/>
    <n v="0"/>
    <s v="Z-US$"/>
    <x v="16"/>
    <x v="53"/>
    <n v="1"/>
    <x v="86"/>
  </r>
  <r>
    <x v="9"/>
    <d v="2021-01-13T00:00:00"/>
    <d v="2021-01-14T00:00:00"/>
    <n v="2"/>
    <n v="1"/>
    <n v="29.85"/>
    <n v="40.93"/>
    <n v="29.85"/>
    <n v="40.93"/>
    <s v="Z-US$"/>
    <x v="10"/>
    <x v="53"/>
    <n v="1"/>
    <x v="189"/>
  </r>
  <r>
    <x v="23"/>
    <d v="2021-01-13T00:00:00"/>
    <d v="2021-01-19T00:00:00"/>
    <n v="154"/>
    <n v="1"/>
    <n v="85.69"/>
    <n v="306.95999999999998"/>
    <n v="0.86"/>
    <n v="3.07"/>
    <s v="Z-US$"/>
    <x v="17"/>
    <x v="53"/>
    <n v="1"/>
    <x v="72"/>
  </r>
  <r>
    <x v="10"/>
    <d v="2021-01-13T00:00:00"/>
    <d v="2021-01-19T00:00:00"/>
    <n v="5"/>
    <n v="1"/>
    <n v="67.69"/>
    <n v="107.44"/>
    <n v="22.56"/>
    <n v="35.81"/>
    <s v="Z-US$"/>
    <x v="30"/>
    <x v="53"/>
    <n v="1"/>
    <x v="59"/>
  </r>
  <r>
    <x v="16"/>
    <d v="2021-01-13T00:00:00"/>
    <d v="2021-01-20T00:00:00"/>
    <n v="3064"/>
    <n v="1"/>
    <n v="1713.86"/>
    <n v="3837"/>
    <n v="0.86"/>
    <n v="1.92"/>
    <s v="Z-US$"/>
    <x v="0"/>
    <x v="53"/>
    <n v="1"/>
    <x v="99"/>
  </r>
  <r>
    <x v="204"/>
    <d v="2021-01-13T00:00:00"/>
    <d v="2021-01-13T00:00:00"/>
    <n v="920"/>
    <n v="1"/>
    <n v="514.16"/>
    <n v="1151.0999999999999"/>
    <n v="0.86"/>
    <n v="1.92"/>
    <s v="Z-US$"/>
    <x v="88"/>
    <x v="53"/>
    <n v="1"/>
    <x v="343"/>
  </r>
  <r>
    <x v="30"/>
    <d v="2021-01-13T00:00:00"/>
    <d v="2021-01-15T00:00:00"/>
    <n v="4596"/>
    <n v="1"/>
    <n v="2954.49"/>
    <n v="4220.7"/>
    <n v="0.99"/>
    <n v="1.41"/>
    <s v="Z-US$"/>
    <x v="57"/>
    <x v="53"/>
    <n v="1"/>
    <x v="2"/>
  </r>
  <r>
    <x v="29"/>
    <d v="2021-01-13T00:00:00"/>
    <d v="2021-01-15T00:00:00"/>
    <n v="77"/>
    <n v="1"/>
    <n v="2994.14"/>
    <n v="4476.5"/>
    <n v="59.88"/>
    <n v="89.53"/>
    <s v="Z-US$"/>
    <x v="81"/>
    <x v="53"/>
    <n v="1"/>
    <x v="360"/>
  </r>
  <r>
    <x v="10"/>
    <d v="2021-01-13T00:00:00"/>
    <d v="2021-01-15T00:00:00"/>
    <n v="154"/>
    <n v="1"/>
    <n v="2256.16"/>
    <n v="2813.8"/>
    <n v="22.56"/>
    <n v="28.14"/>
    <s v="Z-US$"/>
    <x v="17"/>
    <x v="53"/>
    <n v="1"/>
    <x v="541"/>
  </r>
  <r>
    <x v="181"/>
    <d v="2021-01-13T00:00:00"/>
    <d v="2021-01-14T00:00:00"/>
    <n v="46"/>
    <n v="1"/>
    <n v="11.13"/>
    <n v="84.41"/>
    <n v="0.37"/>
    <n v="2.81"/>
    <s v="Z-US$"/>
    <x v="74"/>
    <x v="53"/>
    <n v="1"/>
    <x v="292"/>
  </r>
  <r>
    <x v="6"/>
    <d v="2021-01-13T00:00:00"/>
    <d v="2021-01-29T00:00:00"/>
    <n v="3064"/>
    <n v="1"/>
    <n v="2526.79"/>
    <n v="3581.2"/>
    <n v="1.25"/>
    <n v="1.79"/>
    <s v="Z-US$"/>
    <x v="0"/>
    <x v="53"/>
    <n v="1"/>
    <x v="40"/>
  </r>
  <r>
    <x v="55"/>
    <d v="2021-01-13T00:00:00"/>
    <d v="2021-01-14T00:00:00"/>
    <n v="62"/>
    <n v="1"/>
    <n v="954.65"/>
    <n v="1995.24"/>
    <n v="23.87"/>
    <n v="49.88"/>
    <s v="Z-US$"/>
    <x v="6"/>
    <x v="53"/>
    <n v="1"/>
    <x v="370"/>
  </r>
  <r>
    <x v="7"/>
    <d v="2021-01-13T00:00:00"/>
    <d v="2021-01-14T00:00:00"/>
    <n v="766"/>
    <n v="1"/>
    <n v="434.86"/>
    <n v="1119.1300000000001"/>
    <n v="0.87"/>
    <n v="2.2400000000000002"/>
    <s v="Z-US$"/>
    <x v="3"/>
    <x v="53"/>
    <n v="1"/>
    <x v="582"/>
  </r>
  <r>
    <x v="29"/>
    <d v="2021-01-13T00:00:00"/>
    <d v="2021-01-14T00:00:00"/>
    <n v="4"/>
    <n v="1"/>
    <n v="119.77"/>
    <n v="179.06"/>
    <n v="59.88"/>
    <n v="89.53"/>
    <s v="Z-US$"/>
    <x v="16"/>
    <x v="53"/>
    <n v="1"/>
    <x v="102"/>
  </r>
  <r>
    <x v="15"/>
    <d v="2021-01-13T00:00:00"/>
    <d v="2021-01-28T00:00:00"/>
    <n v="16"/>
    <n v="1"/>
    <n v="319.62"/>
    <n v="564.04"/>
    <n v="31.96"/>
    <n v="56.4"/>
    <s v="Z-US$"/>
    <x v="32"/>
    <x v="53"/>
    <n v="1"/>
    <x v="802"/>
  </r>
  <r>
    <x v="55"/>
    <d v="2021-01-13T00:00:00"/>
    <d v="2021-01-14T00:00:00"/>
    <n v="23"/>
    <n v="1"/>
    <n v="357.99"/>
    <n v="748.22"/>
    <n v="23.87"/>
    <n v="49.88"/>
    <s v="Z-US$"/>
    <x v="61"/>
    <x v="53"/>
    <n v="1"/>
    <x v="1114"/>
  </r>
  <r>
    <x v="65"/>
    <d v="2021-01-13T00:00:00"/>
    <d v="2021-01-14T00:00:00"/>
    <n v="184"/>
    <n v="1"/>
    <n v="85.57"/>
    <n v="383.7"/>
    <n v="0.7"/>
    <n v="3.2"/>
    <s v="Z-US$"/>
    <x v="49"/>
    <x v="53"/>
    <n v="1"/>
    <x v="200"/>
  </r>
  <r>
    <x v="6"/>
    <d v="2021-01-13T00:00:00"/>
    <d v="2021-01-29T00:00:00"/>
    <n v="730"/>
    <n v="1"/>
    <n v="601.37"/>
    <n v="974.09"/>
    <n v="1.25"/>
    <n v="2.0499999999999998"/>
    <s v="Z-US$"/>
    <x v="348"/>
    <x v="53"/>
    <n v="1"/>
    <x v="1214"/>
  </r>
  <r>
    <x v="29"/>
    <d v="2021-01-13T00:00:00"/>
    <d v="2021-01-29T00:00:00"/>
    <n v="4"/>
    <n v="1"/>
    <n v="119.77"/>
    <n v="209.76"/>
    <n v="59.88"/>
    <n v="104.88"/>
    <s v="Z-US$"/>
    <x v="16"/>
    <x v="53"/>
    <n v="1"/>
    <x v="75"/>
  </r>
  <r>
    <x v="16"/>
    <d v="2021-01-13T00:00:00"/>
    <d v="2021-01-29T00:00:00"/>
    <n v="138"/>
    <n v="1"/>
    <n v="77.12"/>
    <n v="207.2"/>
    <n v="0.86"/>
    <n v="2.2999999999999998"/>
    <s v="Z-US$"/>
    <x v="86"/>
    <x v="53"/>
    <n v="1"/>
    <x v="290"/>
  </r>
  <r>
    <x v="26"/>
    <d v="2021-01-13T00:00:00"/>
    <d v="2021-01-29T00:00:00"/>
    <n v="4"/>
    <n v="1"/>
    <n v="0"/>
    <n v="0"/>
    <n v="0"/>
    <n v="0"/>
    <s v="Z-US$"/>
    <x v="16"/>
    <x v="53"/>
    <n v="1"/>
    <x v="86"/>
  </r>
  <r>
    <x v="244"/>
    <d v="2021-01-13T00:00:00"/>
    <d v="2021-01-28T00:00:00"/>
    <n v="46"/>
    <n v="1"/>
    <n v="670.86"/>
    <n v="1231.68"/>
    <n v="22.36"/>
    <n v="41.06"/>
    <s v="Z-US$"/>
    <x v="74"/>
    <x v="53"/>
    <n v="1"/>
    <x v="156"/>
  </r>
  <r>
    <x v="255"/>
    <d v="2021-01-13T00:00:00"/>
    <d v="2021-01-28T00:00:00"/>
    <n v="62"/>
    <n v="1"/>
    <n v="510.4"/>
    <n v="941.34"/>
    <n v="12.75"/>
    <n v="23.53"/>
    <s v="Z-US$"/>
    <x v="6"/>
    <x v="53"/>
    <n v="1"/>
    <x v="596"/>
  </r>
  <r>
    <x v="243"/>
    <d v="2021-01-13T00:00:00"/>
    <d v="2021-01-28T00:00:00"/>
    <n v="31"/>
    <n v="1"/>
    <n v="735.3"/>
    <n v="1250.8599999999999"/>
    <n v="36.76"/>
    <n v="62.54"/>
    <s v="Z-US$"/>
    <x v="7"/>
    <x v="53"/>
    <n v="1"/>
    <x v="147"/>
  </r>
  <r>
    <x v="133"/>
    <d v="2021-01-13T00:00:00"/>
    <d v="2021-01-28T00:00:00"/>
    <n v="46"/>
    <n v="1"/>
    <n v="958.94"/>
    <n v="1634.56"/>
    <n v="31.96"/>
    <n v="54.49"/>
    <s v="Z-US$"/>
    <x v="74"/>
    <x v="53"/>
    <n v="1"/>
    <x v="154"/>
  </r>
  <r>
    <x v="115"/>
    <d v="2021-01-13T00:00:00"/>
    <d v="2021-01-28T00:00:00"/>
    <n v="46"/>
    <n v="1"/>
    <n v="814.89"/>
    <n v="1408.18"/>
    <n v="27.15"/>
    <n v="46.94"/>
    <s v="Z-US$"/>
    <x v="74"/>
    <x v="53"/>
    <n v="1"/>
    <x v="382"/>
  </r>
  <r>
    <x v="137"/>
    <d v="2021-01-13T00:00:00"/>
    <d v="2021-01-28T00:00:00"/>
    <n v="92"/>
    <n v="1"/>
    <n v="1629.78"/>
    <n v="2816.36"/>
    <n v="27.15"/>
    <n v="46.94"/>
    <s v="Z-US$"/>
    <x v="34"/>
    <x v="53"/>
    <n v="1"/>
    <x v="233"/>
  </r>
  <r>
    <x v="246"/>
    <d v="2021-01-13T00:00:00"/>
    <d v="2021-01-28T00:00:00"/>
    <n v="46"/>
    <n v="1"/>
    <n v="1117.1400000000001"/>
    <n v="2321.39"/>
    <n v="37.229999999999997"/>
    <n v="77.38"/>
    <s v="Z-US$"/>
    <x v="74"/>
    <x v="53"/>
    <n v="1"/>
    <x v="723"/>
  </r>
  <r>
    <x v="15"/>
    <d v="2021-01-13T00:00:00"/>
    <d v="2021-01-28T00:00:00"/>
    <n v="46"/>
    <n v="1"/>
    <n v="958.87"/>
    <n v="1692.12"/>
    <n v="31.96"/>
    <n v="56.4"/>
    <s v="Z-US$"/>
    <x v="74"/>
    <x v="53"/>
    <n v="1"/>
    <x v="714"/>
  </r>
  <r>
    <x v="204"/>
    <d v="2021-01-13T00:00:00"/>
    <d v="2021-01-14T00:00:00"/>
    <n v="154"/>
    <n v="1"/>
    <n v="85.69"/>
    <n v="179.06"/>
    <n v="0.86"/>
    <n v="1.79"/>
    <s v="Z-US$"/>
    <x v="17"/>
    <x v="53"/>
    <n v="1"/>
    <x v="102"/>
  </r>
  <r>
    <x v="10"/>
    <d v="2021-01-13T00:00:00"/>
    <d v="2021-01-14T00:00:00"/>
    <n v="4"/>
    <n v="1"/>
    <n v="45.12"/>
    <n v="61.39"/>
    <n v="22.56"/>
    <n v="30.7"/>
    <s v="Z-US$"/>
    <x v="16"/>
    <x v="53"/>
    <n v="1"/>
    <x v="103"/>
  </r>
  <r>
    <x v="30"/>
    <d v="2021-01-14T00:00:00"/>
    <d v="2021-01-14T00:00:00"/>
    <n v="460"/>
    <n v="1"/>
    <n v="295.45"/>
    <n v="518"/>
    <n v="0.99"/>
    <n v="1.73"/>
    <s v="Z-US$"/>
    <x v="18"/>
    <x v="53"/>
    <n v="1"/>
    <x v="477"/>
  </r>
  <r>
    <x v="16"/>
    <d v="2021-01-14T00:00:00"/>
    <d v="2021-01-14T00:00:00"/>
    <n v="920"/>
    <n v="1"/>
    <n v="514.16"/>
    <n v="1266.21"/>
    <n v="0.86"/>
    <n v="2.11"/>
    <s v="Z-US$"/>
    <x v="88"/>
    <x v="53"/>
    <n v="1"/>
    <x v="996"/>
  </r>
  <r>
    <x v="29"/>
    <d v="2021-01-14T00:00:00"/>
    <d v="2021-01-14T00:00:00"/>
    <n v="8"/>
    <n v="1"/>
    <n v="299.41000000000003"/>
    <n v="434.86"/>
    <n v="59.88"/>
    <n v="86.97"/>
    <s v="Z-US$"/>
    <x v="100"/>
    <x v="53"/>
    <n v="1"/>
    <x v="579"/>
  </r>
  <r>
    <x v="29"/>
    <d v="2021-01-14T00:00:00"/>
    <d v="2021-01-15T00:00:00"/>
    <n v="14"/>
    <n v="1"/>
    <n v="538.95000000000005"/>
    <n v="805.77"/>
    <n v="59.88"/>
    <n v="89.53"/>
    <s v="Z-US$"/>
    <x v="143"/>
    <x v="53"/>
    <n v="1"/>
    <x v="455"/>
  </r>
  <r>
    <x v="2"/>
    <d v="2021-01-14T00:00:00"/>
    <d v="2021-01-15T00:00:00"/>
    <n v="338"/>
    <n v="1"/>
    <n v="283.39999999999998"/>
    <n v="590.9"/>
    <n v="1.28"/>
    <n v="2.69"/>
    <s v="Z-US$"/>
    <x v="65"/>
    <x v="53"/>
    <n v="1"/>
    <x v="106"/>
  </r>
  <r>
    <x v="47"/>
    <d v="2021-01-14T00:00:00"/>
    <d v="2021-01-15T00:00:00"/>
    <n v="148"/>
    <n v="1"/>
    <n v="106.82"/>
    <n v="165.76"/>
    <n v="1.1100000000000001"/>
    <n v="1.73"/>
    <s v="Z-US$"/>
    <x v="5"/>
    <x v="53"/>
    <n v="1"/>
    <x v="107"/>
  </r>
  <r>
    <x v="26"/>
    <d v="2021-01-14T00:00:00"/>
    <d v="2021-01-15T00:00:00"/>
    <n v="10"/>
    <n v="1"/>
    <n v="0"/>
    <n v="0"/>
    <n v="0"/>
    <n v="0"/>
    <s v="Z-US$"/>
    <x v="47"/>
    <x v="53"/>
    <n v="1"/>
    <x v="86"/>
  </r>
  <r>
    <x v="2"/>
    <d v="2021-01-14T00:00:00"/>
    <d v="2021-01-15T00:00:00"/>
    <n v="206"/>
    <n v="1"/>
    <n v="172.61"/>
    <n v="359.91"/>
    <n v="1.28"/>
    <n v="2.69"/>
    <s v="Z-US$"/>
    <x v="67"/>
    <x v="53"/>
    <n v="1"/>
    <x v="109"/>
  </r>
  <r>
    <x v="26"/>
    <d v="2021-01-14T00:00:00"/>
    <d v="2021-01-15T00:00:00"/>
    <n v="4"/>
    <n v="1"/>
    <n v="0"/>
    <n v="0"/>
    <n v="0"/>
    <n v="0"/>
    <s v="Z-US$"/>
    <x v="16"/>
    <x v="53"/>
    <n v="1"/>
    <x v="86"/>
  </r>
  <r>
    <x v="23"/>
    <d v="2021-01-14T00:00:00"/>
    <d v="2021-01-19T00:00:00"/>
    <n v="387"/>
    <n v="1"/>
    <n v="215.95"/>
    <n v="773.54"/>
    <n v="0.86"/>
    <n v="3.07"/>
    <s v="Z-US$"/>
    <x v="435"/>
    <x v="53"/>
    <n v="1"/>
    <x v="74"/>
  </r>
  <r>
    <x v="271"/>
    <d v="2021-01-14T00:00:00"/>
    <d v="2021-01-19T00:00:00"/>
    <n v="82"/>
    <n v="1"/>
    <n v="47.45"/>
    <n v="77.959999999999994"/>
    <n v="0.9"/>
    <n v="1.47"/>
    <s v="Z-US$"/>
    <x v="9"/>
    <x v="53"/>
    <n v="1"/>
    <x v="1215"/>
  </r>
  <r>
    <x v="208"/>
    <d v="2021-01-14T00:00:00"/>
    <d v="2021-01-29T00:00:00"/>
    <n v="16"/>
    <n v="1"/>
    <n v="142.47999999999999"/>
    <n v="263.47000000000003"/>
    <n v="14.25"/>
    <n v="26.35"/>
    <s v="Z-US$"/>
    <x v="32"/>
    <x v="53"/>
    <n v="1"/>
    <x v="1216"/>
  </r>
  <r>
    <x v="55"/>
    <d v="2021-01-14T00:00:00"/>
    <d v="2021-01-29T00:00:00"/>
    <n v="4"/>
    <n v="1"/>
    <n v="47.73"/>
    <n v="99.76"/>
    <n v="23.87"/>
    <n v="49.88"/>
    <s v="Z-US$"/>
    <x v="16"/>
    <x v="53"/>
    <n v="1"/>
    <x v="395"/>
  </r>
  <r>
    <x v="2"/>
    <d v="2021-01-14T00:00:00"/>
    <d v="2021-01-15T00:00:00"/>
    <n v="273"/>
    <n v="1"/>
    <n v="229.3"/>
    <n v="478.09"/>
    <n v="1.28"/>
    <n v="2.69"/>
    <s v="Z-US$"/>
    <x v="281"/>
    <x v="53"/>
    <n v="1"/>
    <x v="1217"/>
  </r>
  <r>
    <x v="65"/>
    <d v="2021-01-14T00:00:00"/>
    <d v="2021-01-15T00:00:00"/>
    <n v="123"/>
    <n v="1"/>
    <n v="57.04"/>
    <n v="255.8"/>
    <n v="0.7"/>
    <n v="3.2"/>
    <s v="Z-US$"/>
    <x v="60"/>
    <x v="53"/>
    <n v="1"/>
    <x v="461"/>
  </r>
  <r>
    <x v="272"/>
    <d v="2021-01-14T00:00:00"/>
    <d v="2021-01-29T00:00:00"/>
    <n v="31"/>
    <n v="1"/>
    <n v="185.19"/>
    <n v="373.47"/>
    <n v="9.25"/>
    <n v="18.670000000000002"/>
    <s v="Z-US$"/>
    <x v="7"/>
    <x v="53"/>
    <n v="1"/>
    <x v="132"/>
  </r>
  <r>
    <x v="16"/>
    <d v="2021-01-15T00:00:00"/>
    <d v="2021-01-19T00:00:00"/>
    <n v="154"/>
    <n v="1"/>
    <n v="85.69"/>
    <n v="211.04"/>
    <n v="0.86"/>
    <n v="2.11"/>
    <s v="Z-US$"/>
    <x v="17"/>
    <x v="53"/>
    <n v="1"/>
    <x v="34"/>
  </r>
  <r>
    <x v="30"/>
    <d v="2021-01-15T00:00:00"/>
    <d v="2021-01-20T00:00:00"/>
    <n v="920"/>
    <n v="1"/>
    <n v="590.9"/>
    <n v="1035.99"/>
    <n v="0.99"/>
    <n v="1.73"/>
    <s v="Z-US$"/>
    <x v="88"/>
    <x v="53"/>
    <n v="1"/>
    <x v="973"/>
  </r>
  <r>
    <x v="29"/>
    <d v="2021-01-15T00:00:00"/>
    <d v="2021-01-20T00:00:00"/>
    <n v="4"/>
    <n v="1"/>
    <n v="119.77"/>
    <n v="173.94"/>
    <n v="59.88"/>
    <n v="86.97"/>
    <s v="Z-US$"/>
    <x v="16"/>
    <x v="53"/>
    <n v="1"/>
    <x v="101"/>
  </r>
  <r>
    <x v="30"/>
    <d v="2021-01-15T00:00:00"/>
    <d v="2021-01-19T00:00:00"/>
    <n v="154"/>
    <n v="1"/>
    <n v="98.48"/>
    <n v="172.67"/>
    <n v="0.99"/>
    <n v="1.73"/>
    <s v="Z-US$"/>
    <x v="17"/>
    <x v="53"/>
    <n v="1"/>
    <x v="406"/>
  </r>
  <r>
    <x v="16"/>
    <d v="2021-01-15T00:00:00"/>
    <d v="2021-01-19T00:00:00"/>
    <n v="154"/>
    <n v="1"/>
    <n v="85.69"/>
    <n v="211.04"/>
    <n v="0.86"/>
    <n v="2.11"/>
    <s v="Z-US$"/>
    <x v="17"/>
    <x v="53"/>
    <n v="1"/>
    <x v="34"/>
  </r>
  <r>
    <x v="16"/>
    <d v="2021-01-15T00:00:00"/>
    <d v="2021-01-19T00:00:00"/>
    <n v="258"/>
    <n v="1"/>
    <n v="143.96"/>
    <n v="386.77"/>
    <n v="0.86"/>
    <n v="2.2999999999999998"/>
    <s v="Z-US$"/>
    <x v="274"/>
    <x v="53"/>
    <n v="1"/>
    <x v="565"/>
  </r>
  <r>
    <x v="26"/>
    <d v="2021-01-15T00:00:00"/>
    <d v="2021-01-19T00:00:00"/>
    <n v="7"/>
    <n v="1"/>
    <n v="0"/>
    <n v="0"/>
    <n v="0"/>
    <n v="0"/>
    <s v="Z-US$"/>
    <x v="48"/>
    <x v="53"/>
    <n v="1"/>
    <x v="86"/>
  </r>
  <r>
    <x v="30"/>
    <d v="2021-01-15T00:00:00"/>
    <d v="2021-01-20T00:00:00"/>
    <n v="460"/>
    <n v="1"/>
    <n v="295.45"/>
    <n v="518"/>
    <n v="0.99"/>
    <n v="1.73"/>
    <s v="Z-US$"/>
    <x v="18"/>
    <x v="53"/>
    <n v="1"/>
    <x v="477"/>
  </r>
  <r>
    <x v="29"/>
    <d v="2021-01-15T00:00:00"/>
    <d v="2021-01-20T00:00:00"/>
    <n v="4"/>
    <n v="1"/>
    <n v="119.77"/>
    <n v="173.94"/>
    <n v="59.88"/>
    <n v="86.97"/>
    <s v="Z-US$"/>
    <x v="16"/>
    <x v="53"/>
    <n v="1"/>
    <x v="101"/>
  </r>
  <r>
    <x v="2"/>
    <d v="2021-01-15T00:00:00"/>
    <d v="2021-01-19T00:00:00"/>
    <n v="62"/>
    <n v="1"/>
    <n v="51.53"/>
    <n v="84.41"/>
    <n v="1.28"/>
    <n v="2.11"/>
    <s v="Z-US$"/>
    <x v="6"/>
    <x v="53"/>
    <n v="1"/>
    <x v="292"/>
  </r>
  <r>
    <x v="2"/>
    <d v="2021-01-15T00:00:00"/>
    <d v="2021-01-19T00:00:00"/>
    <n v="33"/>
    <n v="1"/>
    <n v="27.05"/>
    <n v="56.4"/>
    <n v="1.28"/>
    <n v="2.69"/>
    <s v="Z-US$"/>
    <x v="168"/>
    <x v="53"/>
    <n v="1"/>
    <x v="364"/>
  </r>
  <r>
    <x v="26"/>
    <d v="2021-01-15T00:00:00"/>
    <d v="2021-01-19T00:00:00"/>
    <n v="2"/>
    <n v="1"/>
    <n v="0"/>
    <n v="0"/>
    <n v="0"/>
    <n v="0"/>
    <s v="Z-US$"/>
    <x v="10"/>
    <x v="53"/>
    <n v="1"/>
    <x v="86"/>
  </r>
  <r>
    <x v="30"/>
    <d v="2021-01-15T00:00:00"/>
    <d v="2021-01-20T00:00:00"/>
    <n v="460"/>
    <n v="1"/>
    <n v="295.45"/>
    <n v="518"/>
    <n v="0.99"/>
    <n v="1.73"/>
    <s v="Z-US$"/>
    <x v="18"/>
    <x v="53"/>
    <n v="1"/>
    <x v="477"/>
  </r>
  <r>
    <x v="16"/>
    <d v="2021-01-15T00:00:00"/>
    <d v="2021-01-20T00:00:00"/>
    <n v="460"/>
    <n v="1"/>
    <n v="257.08"/>
    <n v="633.11"/>
    <n v="0.86"/>
    <n v="2.11"/>
    <s v="Z-US$"/>
    <x v="18"/>
    <x v="53"/>
    <n v="1"/>
    <x v="757"/>
  </r>
  <r>
    <x v="29"/>
    <d v="2021-01-15T00:00:00"/>
    <d v="2021-01-20T00:00:00"/>
    <n v="2"/>
    <n v="1"/>
    <n v="59.88"/>
    <n v="86.97"/>
    <n v="59.88"/>
    <n v="86.97"/>
    <s v="Z-US$"/>
    <x v="10"/>
    <x v="53"/>
    <n v="1"/>
    <x v="470"/>
  </r>
  <r>
    <x v="30"/>
    <d v="2021-01-15T00:00:00"/>
    <d v="2021-01-20T00:00:00"/>
    <n v="307"/>
    <n v="1"/>
    <n v="196.97"/>
    <n v="345.33"/>
    <n v="0.99"/>
    <n v="1.73"/>
    <s v="Z-US$"/>
    <x v="11"/>
    <x v="53"/>
    <n v="1"/>
    <x v="1131"/>
  </r>
  <r>
    <x v="29"/>
    <d v="2021-01-15T00:00:00"/>
    <d v="2021-01-20T00:00:00"/>
    <n v="2"/>
    <n v="1"/>
    <n v="59.88"/>
    <n v="86.97"/>
    <n v="59.88"/>
    <n v="86.97"/>
    <s v="Z-US$"/>
    <x v="10"/>
    <x v="53"/>
    <n v="1"/>
    <x v="470"/>
  </r>
  <r>
    <x v="30"/>
    <d v="2021-01-15T00:00:00"/>
    <d v="2021-01-22T00:00:00"/>
    <n v="460"/>
    <n v="1"/>
    <n v="295.45"/>
    <n v="518"/>
    <n v="0.99"/>
    <n v="1.73"/>
    <s v="Z-US$"/>
    <x v="18"/>
    <x v="53"/>
    <n v="1"/>
    <x v="477"/>
  </r>
  <r>
    <x v="29"/>
    <d v="2021-01-15T00:00:00"/>
    <d v="2021-01-22T00:00:00"/>
    <n v="2"/>
    <n v="1"/>
    <n v="59.88"/>
    <n v="86.97"/>
    <n v="59.88"/>
    <n v="86.97"/>
    <s v="Z-US$"/>
    <x v="10"/>
    <x v="53"/>
    <n v="1"/>
    <x v="470"/>
  </r>
  <r>
    <x v="10"/>
    <d v="2021-01-15T00:00:00"/>
    <d v="2021-01-20T00:00:00"/>
    <n v="10"/>
    <n v="1"/>
    <n v="135.37"/>
    <n v="184.18"/>
    <n v="22.56"/>
    <n v="30.7"/>
    <s v="Z-US$"/>
    <x v="47"/>
    <x v="53"/>
    <n v="1"/>
    <x v="346"/>
  </r>
  <r>
    <x v="273"/>
    <d v="2021-01-15T00:00:00"/>
    <d v="2021-01-20T00:00:00"/>
    <n v="1226"/>
    <n v="1"/>
    <n v="230.22"/>
    <n v="613.91999999999996"/>
    <n v="0.28000000000000003"/>
    <n v="0.77"/>
    <s v="Z-US$"/>
    <x v="107"/>
    <x v="53"/>
    <n v="1"/>
    <x v="187"/>
  </r>
  <r>
    <x v="23"/>
    <d v="2021-01-15T00:00:00"/>
    <d v="2021-01-20T00:00:00"/>
    <n v="138"/>
    <n v="1"/>
    <n v="77.12"/>
    <n v="276.26"/>
    <n v="0.86"/>
    <n v="3.07"/>
    <s v="Z-US$"/>
    <x v="86"/>
    <x v="53"/>
    <n v="1"/>
    <x v="73"/>
  </r>
  <r>
    <x v="29"/>
    <d v="2021-01-15T00:00:00"/>
    <d v="2021-01-20T00:00:00"/>
    <n v="2"/>
    <n v="1"/>
    <n v="59.88"/>
    <n v="104.88"/>
    <n v="59.88"/>
    <n v="104.88"/>
    <s v="Z-US$"/>
    <x v="10"/>
    <x v="53"/>
    <n v="1"/>
    <x v="49"/>
  </r>
  <r>
    <x v="30"/>
    <d v="2021-01-15T00:00:00"/>
    <d v="2021-01-25T00:00:00"/>
    <n v="460"/>
    <n v="1"/>
    <n v="295.45"/>
    <n v="518"/>
    <n v="0.99"/>
    <n v="1.73"/>
    <s v="Z-US$"/>
    <x v="18"/>
    <x v="53"/>
    <n v="1"/>
    <x v="477"/>
  </r>
  <r>
    <x v="16"/>
    <d v="2021-01-15T00:00:00"/>
    <d v="2021-01-25T00:00:00"/>
    <n v="307"/>
    <n v="1"/>
    <n v="171.39"/>
    <n v="422.07"/>
    <n v="0.86"/>
    <n v="2.11"/>
    <s v="Z-US$"/>
    <x v="11"/>
    <x v="53"/>
    <n v="1"/>
    <x v="27"/>
  </r>
  <r>
    <x v="29"/>
    <d v="2021-01-15T00:00:00"/>
    <d v="2021-01-25T00:00:00"/>
    <n v="2"/>
    <n v="1"/>
    <n v="59.88"/>
    <n v="86.97"/>
    <n v="59.88"/>
    <n v="86.97"/>
    <s v="Z-US$"/>
    <x v="10"/>
    <x v="53"/>
    <n v="1"/>
    <x v="470"/>
  </r>
  <r>
    <x v="30"/>
    <d v="2021-01-15T00:00:00"/>
    <d v="2021-01-25T00:00:00"/>
    <n v="1073"/>
    <n v="1"/>
    <n v="689.38"/>
    <n v="1208.6600000000001"/>
    <n v="0.99"/>
    <n v="1.73"/>
    <s v="Z-US$"/>
    <x v="258"/>
    <x v="53"/>
    <n v="1"/>
    <x v="618"/>
  </r>
  <r>
    <x v="16"/>
    <d v="2021-01-15T00:00:00"/>
    <d v="2021-01-25T00:00:00"/>
    <n v="154"/>
    <n v="1"/>
    <n v="85.69"/>
    <n v="211.04"/>
    <n v="0.86"/>
    <n v="2.11"/>
    <s v="Z-US$"/>
    <x v="17"/>
    <x v="53"/>
    <n v="1"/>
    <x v="34"/>
  </r>
  <r>
    <x v="29"/>
    <d v="2021-01-15T00:00:00"/>
    <d v="2021-01-25T00:00:00"/>
    <n v="4"/>
    <n v="1"/>
    <n v="119.77"/>
    <n v="173.94"/>
    <n v="59.88"/>
    <n v="86.97"/>
    <s v="Z-US$"/>
    <x v="16"/>
    <x v="53"/>
    <n v="1"/>
    <x v="101"/>
  </r>
  <r>
    <x v="30"/>
    <d v="2021-01-15T00:00:00"/>
    <d v="2021-01-25T00:00:00"/>
    <n v="307"/>
    <n v="1"/>
    <n v="196.97"/>
    <n v="345.33"/>
    <n v="0.99"/>
    <n v="1.73"/>
    <s v="Z-US$"/>
    <x v="11"/>
    <x v="53"/>
    <n v="1"/>
    <x v="1131"/>
  </r>
  <r>
    <x v="16"/>
    <d v="2021-01-15T00:00:00"/>
    <d v="2021-01-25T00:00:00"/>
    <n v="307"/>
    <n v="1"/>
    <n v="171.39"/>
    <n v="422.07"/>
    <n v="0.86"/>
    <n v="2.11"/>
    <s v="Z-US$"/>
    <x v="11"/>
    <x v="53"/>
    <n v="1"/>
    <x v="27"/>
  </r>
  <r>
    <x v="29"/>
    <d v="2021-01-15T00:00:00"/>
    <d v="2021-01-25T00:00:00"/>
    <n v="2"/>
    <n v="1"/>
    <n v="59.88"/>
    <n v="86.97"/>
    <n v="59.88"/>
    <n v="86.97"/>
    <s v="Z-US$"/>
    <x v="10"/>
    <x v="53"/>
    <n v="1"/>
    <x v="470"/>
  </r>
  <r>
    <x v="16"/>
    <d v="2021-01-15T00:00:00"/>
    <d v="2021-01-19T00:00:00"/>
    <n v="307"/>
    <n v="1"/>
    <n v="171.39"/>
    <n v="422.07"/>
    <n v="0.86"/>
    <n v="2.11"/>
    <s v="Z-US$"/>
    <x v="11"/>
    <x v="53"/>
    <n v="1"/>
    <x v="27"/>
  </r>
  <r>
    <x v="16"/>
    <d v="2021-01-15T00:00:00"/>
    <d v="2021-01-25T00:00:00"/>
    <n v="307"/>
    <n v="1"/>
    <n v="171.39"/>
    <n v="422.07"/>
    <n v="0.86"/>
    <n v="2.11"/>
    <s v="Z-US$"/>
    <x v="11"/>
    <x v="53"/>
    <n v="1"/>
    <x v="27"/>
  </r>
  <r>
    <x v="30"/>
    <d v="2021-01-15T00:00:00"/>
    <d v="2021-01-25T00:00:00"/>
    <n v="307"/>
    <n v="1"/>
    <n v="196.97"/>
    <n v="345.33"/>
    <n v="0.99"/>
    <n v="1.73"/>
    <s v="Z-US$"/>
    <x v="11"/>
    <x v="53"/>
    <n v="1"/>
    <x v="1131"/>
  </r>
  <r>
    <x v="29"/>
    <d v="2021-01-15T00:00:00"/>
    <d v="2021-01-25T00:00:00"/>
    <n v="2"/>
    <n v="1"/>
    <n v="59.88"/>
    <n v="86.97"/>
    <n v="59.88"/>
    <n v="86.97"/>
    <s v="Z-US$"/>
    <x v="10"/>
    <x v="53"/>
    <n v="1"/>
    <x v="470"/>
  </r>
  <r>
    <x v="16"/>
    <d v="2021-01-15T00:00:00"/>
    <d v="2021-01-25T00:00:00"/>
    <n v="154"/>
    <n v="1"/>
    <n v="85.69"/>
    <n v="211.04"/>
    <n v="0.86"/>
    <n v="2.11"/>
    <s v="Z-US$"/>
    <x v="17"/>
    <x v="53"/>
    <n v="1"/>
    <x v="34"/>
  </r>
  <r>
    <x v="30"/>
    <d v="2021-01-15T00:00:00"/>
    <d v="2021-01-25T00:00:00"/>
    <n v="307"/>
    <n v="1"/>
    <n v="196.97"/>
    <n v="345.33"/>
    <n v="0.99"/>
    <n v="1.73"/>
    <s v="Z-US$"/>
    <x v="11"/>
    <x v="53"/>
    <n v="1"/>
    <x v="1131"/>
  </r>
  <r>
    <x v="29"/>
    <d v="2021-01-15T00:00:00"/>
    <d v="2021-01-25T00:00:00"/>
    <n v="2"/>
    <n v="1"/>
    <n v="59.88"/>
    <n v="86.97"/>
    <n v="59.88"/>
    <n v="86.97"/>
    <s v="Z-US$"/>
    <x v="10"/>
    <x v="53"/>
    <n v="1"/>
    <x v="470"/>
  </r>
  <r>
    <x v="16"/>
    <d v="2021-01-15T00:00:00"/>
    <d v="2021-01-19T00:00:00"/>
    <n v="154"/>
    <n v="1"/>
    <n v="85.69"/>
    <n v="211.04"/>
    <n v="0.86"/>
    <n v="2.11"/>
    <s v="Z-US$"/>
    <x v="17"/>
    <x v="53"/>
    <n v="1"/>
    <x v="34"/>
  </r>
  <r>
    <x v="4"/>
    <d v="2021-01-15T00:00:00"/>
    <d v="2021-01-19T00:00:00"/>
    <n v="1532"/>
    <n v="1"/>
    <n v="1254.83"/>
    <n v="2558"/>
    <n v="1.25"/>
    <n v="2.56"/>
    <s v="Z-US$"/>
    <x v="2"/>
    <x v="53"/>
    <n v="1"/>
    <x v="3"/>
  </r>
  <r>
    <x v="168"/>
    <d v="2021-01-15T00:00:00"/>
    <d v="2021-01-19T00:00:00"/>
    <n v="766"/>
    <n v="1"/>
    <n v="351.73"/>
    <n v="639.5"/>
    <n v="0.7"/>
    <n v="1.28"/>
    <s v="Z-US$"/>
    <x v="3"/>
    <x v="53"/>
    <n v="1"/>
    <x v="47"/>
  </r>
  <r>
    <x v="10"/>
    <d v="2021-01-15T00:00:00"/>
    <d v="2021-01-19T00:00:00"/>
    <n v="148"/>
    <n v="1"/>
    <n v="2165.91"/>
    <n v="2946.82"/>
    <n v="22.56"/>
    <n v="30.7"/>
    <s v="Z-US$"/>
    <x v="5"/>
    <x v="53"/>
    <n v="1"/>
    <x v="8"/>
  </r>
  <r>
    <x v="29"/>
    <d v="2021-01-15T00:00:00"/>
    <d v="2021-01-19T00:00:00"/>
    <n v="37"/>
    <n v="1"/>
    <n v="1437.19"/>
    <n v="2148.7199999999998"/>
    <n v="59.88"/>
    <n v="89.53"/>
    <s v="Z-US$"/>
    <x v="54"/>
    <x v="53"/>
    <n v="1"/>
    <x v="183"/>
  </r>
  <r>
    <x v="98"/>
    <d v="2021-01-15T00:00:00"/>
    <d v="2021-01-19T00:00:00"/>
    <n v="1532"/>
    <n v="1"/>
    <n v="1254.83"/>
    <n v="2110.35"/>
    <n v="1.25"/>
    <n v="2.11"/>
    <s v="Z-US$"/>
    <x v="2"/>
    <x v="53"/>
    <n v="1"/>
    <x v="241"/>
  </r>
  <r>
    <x v="74"/>
    <d v="2021-01-15T00:00:00"/>
    <d v="2021-02-01T00:00:00"/>
    <n v="46"/>
    <n v="1"/>
    <n v="738.3"/>
    <n v="1250.8599999999999"/>
    <n v="24.61"/>
    <n v="41.7"/>
    <s v="Z-US$"/>
    <x v="74"/>
    <x v="53"/>
    <n v="1"/>
    <x v="147"/>
  </r>
  <r>
    <x v="259"/>
    <d v="2021-01-15T00:00:00"/>
    <d v="2021-02-01T00:00:00"/>
    <n v="31"/>
    <n v="1"/>
    <n v="494.27"/>
    <n v="959.25"/>
    <n v="24.71"/>
    <n v="47.96"/>
    <s v="Z-US$"/>
    <x v="7"/>
    <x v="53"/>
    <n v="1"/>
    <x v="12"/>
  </r>
  <r>
    <x v="260"/>
    <d v="2021-01-15T00:00:00"/>
    <d v="2021-02-01T00:00:00"/>
    <n v="16"/>
    <n v="1"/>
    <n v="341.74"/>
    <n v="635.66"/>
    <n v="34.159999999999997"/>
    <n v="63.57"/>
    <s v="Z-US$"/>
    <x v="32"/>
    <x v="53"/>
    <n v="1"/>
    <x v="244"/>
  </r>
  <r>
    <x v="16"/>
    <d v="2021-01-15T00:00:00"/>
    <d v="2021-01-19T00:00:00"/>
    <n v="307"/>
    <n v="1"/>
    <n v="171.39"/>
    <n v="422.07"/>
    <n v="0.86"/>
    <n v="2.11"/>
    <s v="Z-US$"/>
    <x v="11"/>
    <x v="53"/>
    <n v="1"/>
    <x v="27"/>
  </r>
  <r>
    <x v="94"/>
    <d v="2021-01-15T00:00:00"/>
    <d v="2021-02-01T00:00:00"/>
    <n v="31"/>
    <n v="1"/>
    <n v="639.24"/>
    <n v="1128.08"/>
    <n v="31.96"/>
    <n v="56.4"/>
    <s v="Z-US$"/>
    <x v="7"/>
    <x v="53"/>
    <n v="1"/>
    <x v="13"/>
  </r>
  <r>
    <x v="55"/>
    <d v="2021-01-15T00:00:00"/>
    <d v="2021-02-01T00:00:00"/>
    <n v="7"/>
    <n v="1"/>
    <n v="95.47"/>
    <n v="199.52"/>
    <n v="23.87"/>
    <n v="49.88"/>
    <s v="Z-US$"/>
    <x v="48"/>
    <x v="53"/>
    <n v="1"/>
    <x v="355"/>
  </r>
  <r>
    <x v="2"/>
    <d v="2021-01-15T00:00:00"/>
    <d v="2021-01-19T00:00:00"/>
    <n v="338"/>
    <n v="1"/>
    <n v="283.39999999999998"/>
    <n v="590.9"/>
    <n v="1.28"/>
    <n v="2.69"/>
    <s v="Z-US$"/>
    <x v="65"/>
    <x v="53"/>
    <n v="1"/>
    <x v="106"/>
  </r>
  <r>
    <x v="47"/>
    <d v="2021-01-15T00:00:00"/>
    <d v="2021-01-19T00:00:00"/>
    <n v="148"/>
    <n v="1"/>
    <n v="106.82"/>
    <n v="165.76"/>
    <n v="1.1100000000000001"/>
    <n v="1.73"/>
    <s v="Z-US$"/>
    <x v="5"/>
    <x v="53"/>
    <n v="1"/>
    <x v="107"/>
  </r>
  <r>
    <x v="26"/>
    <d v="2021-01-15T00:00:00"/>
    <d v="2021-01-19T00:00:00"/>
    <n v="10"/>
    <n v="1"/>
    <n v="0"/>
    <n v="0"/>
    <n v="0"/>
    <n v="0"/>
    <s v="Z-US$"/>
    <x v="47"/>
    <x v="53"/>
    <n v="1"/>
    <x v="86"/>
  </r>
  <r>
    <x v="2"/>
    <d v="2021-01-15T00:00:00"/>
    <d v="2021-01-19T00:00:00"/>
    <n v="206"/>
    <n v="1"/>
    <n v="172.61"/>
    <n v="359.91"/>
    <n v="1.28"/>
    <n v="2.69"/>
    <s v="Z-US$"/>
    <x v="67"/>
    <x v="53"/>
    <n v="1"/>
    <x v="109"/>
  </r>
  <r>
    <x v="26"/>
    <d v="2021-01-15T00:00:00"/>
    <d v="2021-01-19T00:00:00"/>
    <n v="4"/>
    <n v="1"/>
    <n v="0"/>
    <n v="0"/>
    <n v="0"/>
    <n v="0"/>
    <s v="Z-US$"/>
    <x v="16"/>
    <x v="53"/>
    <n v="1"/>
    <x v="86"/>
  </r>
  <r>
    <x v="16"/>
    <d v="2021-01-15T00:00:00"/>
    <d v="2021-01-20T00:00:00"/>
    <n v="307"/>
    <n v="1"/>
    <n v="171.39"/>
    <n v="468.11"/>
    <n v="0.86"/>
    <n v="2.34"/>
    <s v="Z-US$"/>
    <x v="11"/>
    <x v="53"/>
    <n v="1"/>
    <x v="1173"/>
  </r>
  <r>
    <x v="29"/>
    <d v="2021-01-15T00:00:00"/>
    <d v="2021-01-20T00:00:00"/>
    <n v="2"/>
    <n v="1"/>
    <n v="59.88"/>
    <n v="109.23"/>
    <n v="59.88"/>
    <n v="109.23"/>
    <s v="Z-US$"/>
    <x v="10"/>
    <x v="53"/>
    <n v="1"/>
    <x v="1174"/>
  </r>
  <r>
    <x v="184"/>
    <d v="2021-01-15T00:00:00"/>
    <d v="2021-01-20T00:00:00"/>
    <n v="11"/>
    <n v="1"/>
    <n v="6.18"/>
    <n v="22.74"/>
    <n v="0.88"/>
    <n v="3.25"/>
    <s v="Z-US$"/>
    <x v="126"/>
    <x v="53"/>
    <n v="1"/>
    <x v="1218"/>
  </r>
  <r>
    <x v="46"/>
    <d v="2021-01-15T00:00:00"/>
    <d v="2021-01-20T00:00:00"/>
    <n v="2"/>
    <n v="1"/>
    <n v="15.99"/>
    <n v="30.7"/>
    <n v="15.99"/>
    <n v="30.7"/>
    <s v="Z-US$"/>
    <x v="10"/>
    <x v="53"/>
    <n v="1"/>
    <x v="94"/>
  </r>
  <r>
    <x v="23"/>
    <d v="2021-01-18T00:00:00"/>
    <d v="2021-01-21T00:00:00"/>
    <n v="100"/>
    <n v="1"/>
    <n v="55.7"/>
    <n v="199.52"/>
    <n v="0.86"/>
    <n v="3.07"/>
    <s v="Z-US$"/>
    <x v="69"/>
    <x v="54"/>
    <n v="1"/>
    <x v="355"/>
  </r>
  <r>
    <x v="26"/>
    <d v="2021-01-18T00:00:00"/>
    <d v="2021-01-21T00:00:00"/>
    <n v="4"/>
    <n v="1"/>
    <n v="0"/>
    <n v="0"/>
    <n v="0"/>
    <n v="0"/>
    <s v="Z-US$"/>
    <x v="16"/>
    <x v="54"/>
    <n v="1"/>
    <x v="86"/>
  </r>
  <r>
    <x v="23"/>
    <d v="2021-01-18T00:00:00"/>
    <d v="2021-01-20T00:00:00"/>
    <n v="161"/>
    <n v="1"/>
    <n v="89.98"/>
    <n v="322.31"/>
    <n v="0.86"/>
    <n v="3.07"/>
    <s v="Z-US$"/>
    <x v="145"/>
    <x v="54"/>
    <n v="1"/>
    <x v="375"/>
  </r>
  <r>
    <x v="29"/>
    <d v="2021-01-18T00:00:00"/>
    <d v="2021-01-20T00:00:00"/>
    <n v="2"/>
    <n v="1"/>
    <n v="59.88"/>
    <n v="104.88"/>
    <n v="59.88"/>
    <n v="104.88"/>
    <s v="Z-US$"/>
    <x v="10"/>
    <x v="54"/>
    <n v="1"/>
    <x v="49"/>
  </r>
  <r>
    <x v="23"/>
    <d v="2021-01-19T00:00:00"/>
    <d v="2021-01-21T00:00:00"/>
    <n v="220"/>
    <n v="1"/>
    <n v="122.54"/>
    <n v="438.95"/>
    <n v="0.86"/>
    <n v="3.07"/>
    <s v="Z-US$"/>
    <x v="436"/>
    <x v="54"/>
    <n v="1"/>
    <x v="1219"/>
  </r>
  <r>
    <x v="10"/>
    <d v="2021-01-19T00:00:00"/>
    <d v="2021-01-21T00:00:00"/>
    <n v="7"/>
    <n v="1"/>
    <n v="90.25"/>
    <n v="143.25"/>
    <n v="22.56"/>
    <n v="35.81"/>
    <s v="Z-US$"/>
    <x v="48"/>
    <x v="54"/>
    <n v="1"/>
    <x v="98"/>
  </r>
  <r>
    <x v="23"/>
    <d v="2021-01-19T00:00:00"/>
    <d v="2021-01-21T00:00:00"/>
    <n v="169"/>
    <n v="1"/>
    <n v="94.26"/>
    <n v="337.66"/>
    <n v="0.86"/>
    <n v="3.07"/>
    <s v="Z-US$"/>
    <x v="303"/>
    <x v="54"/>
    <n v="1"/>
    <x v="161"/>
  </r>
  <r>
    <x v="10"/>
    <d v="2021-01-19T00:00:00"/>
    <d v="2021-01-21T00:00:00"/>
    <n v="7"/>
    <n v="1"/>
    <n v="90.25"/>
    <n v="143.25"/>
    <n v="22.56"/>
    <n v="35.81"/>
    <s v="Z-US$"/>
    <x v="48"/>
    <x v="54"/>
    <n v="1"/>
    <x v="98"/>
  </r>
  <r>
    <x v="177"/>
    <d v="2021-01-19T00:00:00"/>
    <d v="2021-01-20T00:00:00"/>
    <n v="46"/>
    <n v="1"/>
    <n v="11.13"/>
    <n v="84.41"/>
    <n v="0.37"/>
    <n v="2.81"/>
    <s v="Z-US$"/>
    <x v="74"/>
    <x v="54"/>
    <n v="1"/>
    <x v="292"/>
  </r>
  <r>
    <x v="233"/>
    <d v="2021-01-19T00:00:00"/>
    <d v="2021-01-20T00:00:00"/>
    <n v="154"/>
    <n v="1"/>
    <n v="85.69"/>
    <n v="140.69"/>
    <n v="0.86"/>
    <n v="1.41"/>
    <s v="Z-US$"/>
    <x v="17"/>
    <x v="54"/>
    <n v="1"/>
    <x v="550"/>
  </r>
  <r>
    <x v="200"/>
    <d v="2021-01-19T00:00:00"/>
    <d v="2021-01-20T00:00:00"/>
    <n v="17"/>
    <n v="1"/>
    <n v="113.96"/>
    <n v="286.45"/>
    <n v="10.36"/>
    <n v="26.04"/>
    <s v="Z-US$"/>
    <x v="120"/>
    <x v="54"/>
    <n v="1"/>
    <x v="1220"/>
  </r>
  <r>
    <x v="55"/>
    <d v="2021-01-19T00:00:00"/>
    <d v="2021-01-20T00:00:00"/>
    <n v="4"/>
    <n v="1"/>
    <n v="47.73"/>
    <n v="99.76"/>
    <n v="23.87"/>
    <n v="49.88"/>
    <s v="Z-US$"/>
    <x v="16"/>
    <x v="54"/>
    <n v="1"/>
    <x v="395"/>
  </r>
  <r>
    <x v="229"/>
    <d v="2021-01-19T00:00:00"/>
    <d v="2021-02-02T00:00:00"/>
    <n v="46"/>
    <n v="1"/>
    <n v="1482.23"/>
    <n v="1001.46"/>
    <n v="49.41"/>
    <n v="33.380000000000003"/>
    <s v="Z-US$"/>
    <x v="74"/>
    <x v="54"/>
    <n v="1"/>
    <x v="875"/>
  </r>
  <r>
    <x v="16"/>
    <d v="2021-01-19T00:00:00"/>
    <d v="2021-01-20T00:00:00"/>
    <n v="22"/>
    <n v="1"/>
    <n v="12"/>
    <n v="32.229999999999997"/>
    <n v="0.86"/>
    <n v="2.2999999999999998"/>
    <s v="Z-US$"/>
    <x v="52"/>
    <x v="54"/>
    <n v="1"/>
    <x v="414"/>
  </r>
  <r>
    <x v="127"/>
    <d v="2021-01-19T00:00:00"/>
    <d v="2021-01-20T00:00:00"/>
    <n v="31"/>
    <n v="1"/>
    <n v="23.28"/>
    <n v="46.04"/>
    <n v="1.1599999999999999"/>
    <n v="2.2999999999999998"/>
    <s v="Z-US$"/>
    <x v="7"/>
    <x v="54"/>
    <n v="1"/>
    <x v="415"/>
  </r>
  <r>
    <x v="26"/>
    <d v="2021-01-19T00:00:00"/>
    <d v="2021-01-20T00:00:00"/>
    <n v="2"/>
    <n v="1"/>
    <n v="0"/>
    <n v="0"/>
    <n v="0"/>
    <n v="0"/>
    <s v="Z-US$"/>
    <x v="10"/>
    <x v="54"/>
    <n v="1"/>
    <x v="86"/>
  </r>
  <r>
    <x v="10"/>
    <d v="2021-01-19T00:00:00"/>
    <d v="2021-01-21T00:00:00"/>
    <n v="184"/>
    <n v="1"/>
    <n v="2707.39"/>
    <n v="3683.52"/>
    <n v="22.56"/>
    <n v="30.7"/>
    <s v="Z-US$"/>
    <x v="49"/>
    <x v="54"/>
    <n v="1"/>
    <x v="339"/>
  </r>
  <r>
    <x v="5"/>
    <d v="2021-01-19T00:00:00"/>
    <d v="2021-01-21T00:00:00"/>
    <n v="1839"/>
    <n v="1"/>
    <n v="1505.79"/>
    <n v="2916.12"/>
    <n v="1.25"/>
    <n v="2.4300000000000002"/>
    <s v="Z-US$"/>
    <x v="152"/>
    <x v="54"/>
    <n v="1"/>
    <x v="14"/>
  </r>
  <r>
    <x v="16"/>
    <d v="2021-01-19T00:00:00"/>
    <d v="2021-01-22T00:00:00"/>
    <n v="1073"/>
    <n v="1"/>
    <n v="599.85"/>
    <n v="1638.4"/>
    <n v="0.86"/>
    <n v="2.34"/>
    <s v="Z-US$"/>
    <x v="258"/>
    <x v="54"/>
    <n v="1"/>
    <x v="1221"/>
  </r>
  <r>
    <x v="29"/>
    <d v="2021-01-19T00:00:00"/>
    <d v="2021-01-22T00:00:00"/>
    <n v="7"/>
    <n v="1"/>
    <n v="239.53"/>
    <n v="436.91"/>
    <n v="59.88"/>
    <n v="109.23"/>
    <s v="Z-US$"/>
    <x v="48"/>
    <x v="54"/>
    <n v="1"/>
    <x v="1222"/>
  </r>
  <r>
    <x v="16"/>
    <d v="2021-01-19T00:00:00"/>
    <d v="2021-01-22T00:00:00"/>
    <n v="613"/>
    <n v="1"/>
    <n v="342.77"/>
    <n v="936.23"/>
    <n v="0.86"/>
    <n v="2.34"/>
    <s v="Z-US$"/>
    <x v="98"/>
    <x v="54"/>
    <n v="1"/>
    <x v="1223"/>
  </r>
  <r>
    <x v="29"/>
    <d v="2021-01-19T00:00:00"/>
    <d v="2021-01-22T00:00:00"/>
    <n v="2"/>
    <n v="1"/>
    <n v="59.88"/>
    <n v="109.23"/>
    <n v="59.88"/>
    <n v="109.23"/>
    <s v="Z-US$"/>
    <x v="10"/>
    <x v="54"/>
    <n v="1"/>
    <x v="1174"/>
  </r>
  <r>
    <x v="274"/>
    <d v="2021-01-19T00:00:00"/>
    <d v="2021-01-21T00:00:00"/>
    <n v="230"/>
    <n v="1"/>
    <n v="115.11"/>
    <n v="211.04"/>
    <n v="0.77"/>
    <n v="1.41"/>
    <s v="Z-US$"/>
    <x v="93"/>
    <x v="54"/>
    <n v="1"/>
    <x v="34"/>
  </r>
  <r>
    <x v="10"/>
    <d v="2021-01-19T00:00:00"/>
    <d v="2021-01-21T00:00:00"/>
    <n v="2"/>
    <n v="1"/>
    <n v="22.56"/>
    <n v="30.7"/>
    <n v="22.56"/>
    <n v="30.7"/>
    <s v="Z-US$"/>
    <x v="10"/>
    <x v="54"/>
    <n v="1"/>
    <x v="94"/>
  </r>
  <r>
    <x v="16"/>
    <d v="2021-01-19T00:00:00"/>
    <d v="2021-01-21T00:00:00"/>
    <n v="27"/>
    <n v="1"/>
    <n v="14.57"/>
    <n v="39.14"/>
    <n v="0.86"/>
    <n v="2.2999999999999998"/>
    <s v="Z-US$"/>
    <x v="128"/>
    <x v="54"/>
    <n v="1"/>
    <x v="259"/>
  </r>
  <r>
    <x v="127"/>
    <d v="2021-01-19T00:00:00"/>
    <d v="2021-01-21T00:00:00"/>
    <n v="37"/>
    <n v="1"/>
    <n v="27.93"/>
    <n v="55.25"/>
    <n v="1.1599999999999999"/>
    <n v="2.2999999999999998"/>
    <s v="Z-US$"/>
    <x v="54"/>
    <x v="54"/>
    <n v="1"/>
    <x v="450"/>
  </r>
  <r>
    <x v="168"/>
    <d v="2021-01-19T00:00:00"/>
    <d v="2021-01-21T00:00:00"/>
    <n v="99"/>
    <n v="1"/>
    <n v="45.02"/>
    <n v="94.13"/>
    <n v="0.7"/>
    <n v="1.47"/>
    <s v="Z-US$"/>
    <x v="24"/>
    <x v="54"/>
    <n v="1"/>
    <x v="227"/>
  </r>
  <r>
    <x v="26"/>
    <d v="2021-01-19T00:00:00"/>
    <d v="2021-01-21T00:00:00"/>
    <n v="5"/>
    <n v="1"/>
    <n v="0"/>
    <n v="0"/>
    <n v="0"/>
    <n v="0"/>
    <s v="Z-US$"/>
    <x v="30"/>
    <x v="54"/>
    <n v="1"/>
    <x v="86"/>
  </r>
  <r>
    <x v="188"/>
    <d v="2021-01-20T00:00:00"/>
    <d v="2021-01-21T00:00:00"/>
    <n v="920"/>
    <n v="1"/>
    <n v="514.16"/>
    <n v="1266.21"/>
    <n v="0.86"/>
    <n v="2.11"/>
    <s v="Z-US$"/>
    <x v="88"/>
    <x v="54"/>
    <n v="1"/>
    <x v="996"/>
  </r>
  <r>
    <x v="29"/>
    <d v="2021-01-20T00:00:00"/>
    <d v="2021-01-21T00:00:00"/>
    <n v="5"/>
    <n v="1"/>
    <n v="179.65"/>
    <n v="268.58999999999997"/>
    <n v="59.88"/>
    <n v="89.53"/>
    <s v="Z-US$"/>
    <x v="30"/>
    <x v="54"/>
    <n v="1"/>
    <x v="690"/>
  </r>
  <r>
    <x v="36"/>
    <d v="2021-01-20T00:00:00"/>
    <d v="2021-01-21T00:00:00"/>
    <n v="154"/>
    <n v="1"/>
    <n v="107.44"/>
    <n v="166.27"/>
    <n v="1.07"/>
    <n v="1.66"/>
    <s v="Z-US$"/>
    <x v="17"/>
    <x v="54"/>
    <n v="1"/>
    <x v="826"/>
  </r>
  <r>
    <x v="170"/>
    <d v="2021-01-20T00:00:00"/>
    <d v="2021-01-21T00:00:00"/>
    <n v="154"/>
    <n v="1"/>
    <n v="85.69"/>
    <n v="166.27"/>
    <n v="0.86"/>
    <n v="1.66"/>
    <s v="Z-US$"/>
    <x v="17"/>
    <x v="54"/>
    <n v="1"/>
    <x v="826"/>
  </r>
  <r>
    <x v="10"/>
    <d v="2021-01-20T00:00:00"/>
    <d v="2021-01-21T00:00:00"/>
    <n v="4"/>
    <n v="1"/>
    <n v="45.12"/>
    <n v="61.39"/>
    <n v="22.56"/>
    <n v="30.7"/>
    <s v="Z-US$"/>
    <x v="16"/>
    <x v="54"/>
    <n v="1"/>
    <x v="103"/>
  </r>
  <r>
    <x v="10"/>
    <d v="2021-01-20T00:00:00"/>
    <d v="2021-01-21T00:00:00"/>
    <n v="8"/>
    <n v="1"/>
    <n v="112.81"/>
    <n v="187.25"/>
    <n v="22.56"/>
    <n v="37.450000000000003"/>
    <s v="Z-US$"/>
    <x v="100"/>
    <x v="54"/>
    <n v="1"/>
    <x v="832"/>
  </r>
  <r>
    <x v="16"/>
    <d v="2021-01-20T00:00:00"/>
    <d v="2021-01-21T00:00:00"/>
    <n v="154"/>
    <n v="1"/>
    <n v="85.69"/>
    <n v="211.04"/>
    <n v="0.86"/>
    <n v="2.11"/>
    <s v="Z-US$"/>
    <x v="17"/>
    <x v="54"/>
    <n v="1"/>
    <x v="34"/>
  </r>
  <r>
    <x v="26"/>
    <d v="2021-01-20T00:00:00"/>
    <d v="2021-01-21T00:00:00"/>
    <n v="4"/>
    <n v="1"/>
    <n v="0"/>
    <n v="0"/>
    <n v="0"/>
    <n v="0"/>
    <s v="Z-US$"/>
    <x v="16"/>
    <x v="54"/>
    <n v="1"/>
    <x v="86"/>
  </r>
  <r>
    <x v="5"/>
    <d v="2021-01-20T00:00:00"/>
    <d v="2021-01-21T00:00:00"/>
    <n v="1839"/>
    <n v="1"/>
    <n v="1505.79"/>
    <n v="2916.12"/>
    <n v="1.25"/>
    <n v="2.4300000000000002"/>
    <s v="Z-US$"/>
    <x v="152"/>
    <x v="54"/>
    <n v="1"/>
    <x v="14"/>
  </r>
  <r>
    <x v="10"/>
    <d v="2021-01-20T00:00:00"/>
    <d v="2021-01-22T00:00:00"/>
    <n v="74"/>
    <n v="1"/>
    <n v="1082.96"/>
    <n v="1473.41"/>
    <n v="22.56"/>
    <n v="30.7"/>
    <s v="Z-US$"/>
    <x v="44"/>
    <x v="54"/>
    <n v="1"/>
    <x v="583"/>
  </r>
  <r>
    <x v="248"/>
    <d v="2021-01-20T00:00:00"/>
    <d v="2021-01-22T00:00:00"/>
    <n v="589"/>
    <n v="1"/>
    <n v="1211.1400000000001"/>
    <n v="2946.82"/>
    <n v="3.15"/>
    <n v="7.67"/>
    <s v="Z-US$"/>
    <x v="229"/>
    <x v="54"/>
    <n v="1"/>
    <x v="8"/>
  </r>
  <r>
    <x v="16"/>
    <d v="2021-01-20T00:00:00"/>
    <d v="2021-01-22T00:00:00"/>
    <n v="920"/>
    <n v="1"/>
    <n v="514.16"/>
    <n v="1074.3599999999999"/>
    <n v="0.86"/>
    <n v="1.79"/>
    <s v="Z-US$"/>
    <x v="88"/>
    <x v="54"/>
    <n v="1"/>
    <x v="252"/>
  </r>
  <r>
    <x v="8"/>
    <d v="2021-01-20T00:00:00"/>
    <d v="2021-01-22T00:00:00"/>
    <n v="766"/>
    <n v="1"/>
    <n v="428.47"/>
    <n v="895.3"/>
    <n v="0.86"/>
    <n v="1.79"/>
    <s v="Z-US$"/>
    <x v="3"/>
    <x v="54"/>
    <n v="1"/>
    <x v="6"/>
  </r>
  <r>
    <x v="152"/>
    <d v="2021-01-20T00:00:00"/>
    <d v="2021-01-21T00:00:00"/>
    <n v="2"/>
    <n v="1"/>
    <n v="22.26"/>
    <n v="42.21"/>
    <n v="22.26"/>
    <n v="42.21"/>
    <s v="Z-US$"/>
    <x v="10"/>
    <x v="54"/>
    <n v="1"/>
    <x v="1065"/>
  </r>
  <r>
    <x v="6"/>
    <d v="2021-01-20T00:00:00"/>
    <d v="2021-01-29T00:00:00"/>
    <n v="1532"/>
    <n v="1"/>
    <n v="1263.4000000000001"/>
    <n v="1790.6"/>
    <n v="1.25"/>
    <n v="1.79"/>
    <s v="Z-US$"/>
    <x v="2"/>
    <x v="54"/>
    <n v="1"/>
    <x v="164"/>
  </r>
  <r>
    <x v="16"/>
    <d v="2021-01-20T00:00:00"/>
    <d v="2021-01-21T00:00:00"/>
    <n v="1532"/>
    <n v="1"/>
    <n v="856.93"/>
    <n v="1790.6"/>
    <n v="0.86"/>
    <n v="1.79"/>
    <s v="Z-US$"/>
    <x v="2"/>
    <x v="54"/>
    <n v="1"/>
    <x v="164"/>
  </r>
  <r>
    <x v="90"/>
    <d v="2021-01-20T00:00:00"/>
    <d v="2021-01-21T00:00:00"/>
    <n v="4596"/>
    <n v="1"/>
    <n v="2110.35"/>
    <n v="3069.6"/>
    <n v="0.7"/>
    <n v="1.02"/>
    <s v="Z-US$"/>
    <x v="57"/>
    <x v="54"/>
    <n v="1"/>
    <x v="577"/>
  </r>
  <r>
    <x v="16"/>
    <d v="2021-01-20T00:00:00"/>
    <d v="2021-01-22T00:00:00"/>
    <n v="206"/>
    <n v="1"/>
    <n v="114.83"/>
    <n v="308.5"/>
    <n v="0.86"/>
    <n v="2.2999999999999998"/>
    <s v="Z-US$"/>
    <x v="67"/>
    <x v="54"/>
    <n v="1"/>
    <x v="1224"/>
  </r>
  <r>
    <x v="26"/>
    <d v="2021-01-20T00:00:00"/>
    <d v="2021-01-22T00:00:00"/>
    <n v="4"/>
    <n v="1"/>
    <n v="0"/>
    <n v="0"/>
    <n v="0"/>
    <n v="0"/>
    <s v="Z-US$"/>
    <x v="16"/>
    <x v="54"/>
    <n v="1"/>
    <x v="86"/>
  </r>
  <r>
    <x v="65"/>
    <d v="2021-01-20T00:00:00"/>
    <d v="2021-01-27T00:00:00"/>
    <n v="27576"/>
    <n v="1"/>
    <n v="23318.98"/>
    <n v="62159.4"/>
    <n v="1.29"/>
    <n v="3.45"/>
    <s v="Z-US$"/>
    <x v="426"/>
    <x v="54"/>
    <n v="1"/>
    <x v="1189"/>
  </r>
  <r>
    <x v="29"/>
    <d v="2021-01-20T00:00:00"/>
    <d v="2021-01-27T00:00:00"/>
    <n v="184"/>
    <n v="1"/>
    <n v="7185.93"/>
    <n v="11971.44"/>
    <n v="59.88"/>
    <n v="99.76"/>
    <s v="Z-US$"/>
    <x v="49"/>
    <x v="54"/>
    <n v="1"/>
    <x v="1178"/>
  </r>
  <r>
    <x v="55"/>
    <d v="2021-01-21T00:00:00"/>
    <d v="2021-01-25T00:00:00"/>
    <n v="31"/>
    <n v="1"/>
    <n v="477.32"/>
    <n v="997.62"/>
    <n v="23.87"/>
    <n v="49.88"/>
    <s v="Z-US$"/>
    <x v="7"/>
    <x v="54"/>
    <n v="1"/>
    <x v="316"/>
  </r>
  <r>
    <x v="10"/>
    <d v="2021-01-21T00:00:00"/>
    <d v="2021-02-04T00:00:00"/>
    <n v="138"/>
    <n v="1"/>
    <n v="2030.54"/>
    <n v="2762.64"/>
    <n v="22.56"/>
    <n v="30.7"/>
    <s v="Z-US$"/>
    <x v="86"/>
    <x v="54"/>
    <n v="1"/>
    <x v="230"/>
  </r>
  <r>
    <x v="15"/>
    <d v="2021-01-21T00:00:00"/>
    <d v="2021-02-04T00:00:00"/>
    <n v="16"/>
    <n v="1"/>
    <n v="319.62"/>
    <n v="564.04"/>
    <n v="31.96"/>
    <n v="56.4"/>
    <s v="Z-US$"/>
    <x v="32"/>
    <x v="54"/>
    <n v="1"/>
    <x v="802"/>
  </r>
  <r>
    <x v="94"/>
    <d v="2021-01-21T00:00:00"/>
    <d v="2021-02-04T00:00:00"/>
    <n v="16"/>
    <n v="1"/>
    <n v="319.62"/>
    <n v="564.04"/>
    <n v="31.96"/>
    <n v="56.4"/>
    <s v="Z-US$"/>
    <x v="32"/>
    <x v="54"/>
    <n v="1"/>
    <x v="802"/>
  </r>
  <r>
    <x v="236"/>
    <d v="2021-01-21T00:00:00"/>
    <d v="2021-01-22T00:00:00"/>
    <n v="766"/>
    <n v="1"/>
    <n v="492.42"/>
    <n v="959.25"/>
    <n v="0.99"/>
    <n v="1.92"/>
    <s v="Z-US$"/>
    <x v="3"/>
    <x v="54"/>
    <n v="1"/>
    <x v="12"/>
  </r>
  <r>
    <x v="10"/>
    <d v="2021-01-21T00:00:00"/>
    <d v="2021-01-29T00:00:00"/>
    <n v="154"/>
    <n v="1"/>
    <n v="2256.16"/>
    <n v="3069.6"/>
    <n v="22.56"/>
    <n v="30.7"/>
    <s v="Z-US$"/>
    <x v="17"/>
    <x v="54"/>
    <n v="1"/>
    <x v="577"/>
  </r>
  <r>
    <x v="114"/>
    <d v="2021-01-21T00:00:00"/>
    <d v="2021-01-29T00:00:00"/>
    <n v="8"/>
    <n v="1"/>
    <n v="132.29"/>
    <n v="249.41"/>
    <n v="26.45"/>
    <n v="49.88"/>
    <s v="Z-US$"/>
    <x v="100"/>
    <x v="54"/>
    <n v="1"/>
    <x v="576"/>
  </r>
  <r>
    <x v="10"/>
    <d v="2021-01-21T00:00:00"/>
    <d v="2021-01-22T00:00:00"/>
    <n v="338"/>
    <n v="1"/>
    <n v="4963.54"/>
    <n v="6190.36"/>
    <n v="22.56"/>
    <n v="28.14"/>
    <s v="Z-US$"/>
    <x v="65"/>
    <x v="54"/>
    <n v="1"/>
    <x v="1225"/>
  </r>
  <r>
    <x v="90"/>
    <d v="2021-01-21T00:00:00"/>
    <d v="2021-01-22T00:00:00"/>
    <n v="1532"/>
    <n v="1"/>
    <n v="703.45"/>
    <n v="1023.2"/>
    <n v="0.7"/>
    <n v="1.02"/>
    <s v="Z-US$"/>
    <x v="2"/>
    <x v="54"/>
    <n v="1"/>
    <x v="201"/>
  </r>
  <r>
    <x v="29"/>
    <d v="2021-01-21T00:00:00"/>
    <d v="2021-01-25T00:00:00"/>
    <n v="4"/>
    <n v="1"/>
    <n v="119.77"/>
    <n v="179.06"/>
    <n v="59.88"/>
    <n v="89.53"/>
    <s v="Z-US$"/>
    <x v="16"/>
    <x v="54"/>
    <n v="1"/>
    <x v="102"/>
  </r>
  <r>
    <x v="2"/>
    <d v="2021-01-21T00:00:00"/>
    <d v="2021-01-25T00:00:00"/>
    <n v="920"/>
    <n v="1"/>
    <n v="772.93"/>
    <n v="1458.06"/>
    <n v="1.28"/>
    <n v="2.4300000000000002"/>
    <s v="Z-US$"/>
    <x v="88"/>
    <x v="54"/>
    <n v="1"/>
    <x v="257"/>
  </r>
  <r>
    <x v="228"/>
    <d v="2021-01-21T00:00:00"/>
    <d v="2021-01-25T00:00:00"/>
    <n v="154"/>
    <n v="1"/>
    <n v="28.78"/>
    <n v="76.739999999999995"/>
    <n v="0.28000000000000003"/>
    <n v="0.77"/>
    <s v="Z-US$"/>
    <x v="17"/>
    <x v="54"/>
    <n v="1"/>
    <x v="255"/>
  </r>
  <r>
    <x v="16"/>
    <d v="2021-01-21T00:00:00"/>
    <d v="2021-01-25T00:00:00"/>
    <n v="154"/>
    <n v="1"/>
    <n v="85.69"/>
    <n v="191.85"/>
    <n v="0.86"/>
    <n v="1.92"/>
    <s v="Z-US$"/>
    <x v="17"/>
    <x v="54"/>
    <n v="1"/>
    <x v="50"/>
  </r>
  <r>
    <x v="23"/>
    <d v="2021-01-21T00:00:00"/>
    <d v="2021-01-25T00:00:00"/>
    <n v="154"/>
    <n v="1"/>
    <n v="85.69"/>
    <n v="223.83"/>
    <n v="0.86"/>
    <n v="2.2400000000000002"/>
    <s v="Z-US$"/>
    <x v="17"/>
    <x v="54"/>
    <n v="1"/>
    <x v="182"/>
  </r>
  <r>
    <x v="184"/>
    <d v="2021-01-21T00:00:00"/>
    <d v="2021-01-25T00:00:00"/>
    <n v="46"/>
    <n v="1"/>
    <n v="26.48"/>
    <n v="84.41"/>
    <n v="0.88"/>
    <n v="2.81"/>
    <s v="Z-US$"/>
    <x v="74"/>
    <x v="54"/>
    <n v="1"/>
    <x v="292"/>
  </r>
  <r>
    <x v="10"/>
    <d v="2021-01-21T00:00:00"/>
    <d v="2021-01-25T00:00:00"/>
    <n v="8"/>
    <n v="1"/>
    <n v="112.81"/>
    <n v="153.47999999999999"/>
    <n v="22.56"/>
    <n v="30.7"/>
    <s v="Z-US$"/>
    <x v="100"/>
    <x v="54"/>
    <n v="1"/>
    <x v="85"/>
  </r>
  <r>
    <x v="221"/>
    <d v="2021-01-21T00:00:00"/>
    <d v="2021-01-25T00:00:00"/>
    <n v="154"/>
    <n v="1"/>
    <n v="40.67"/>
    <n v="209.76"/>
    <n v="0.4"/>
    <n v="2.1"/>
    <s v="Z-US$"/>
    <x v="17"/>
    <x v="54"/>
    <n v="1"/>
    <x v="75"/>
  </r>
  <r>
    <x v="235"/>
    <d v="2021-01-21T00:00:00"/>
    <d v="2021-02-08T00:00:00"/>
    <n v="4596"/>
    <n v="1"/>
    <n v="13859.24"/>
    <n v="23981.25"/>
    <n v="4.62"/>
    <n v="7.99"/>
    <s v="Z-US$"/>
    <x v="57"/>
    <x v="54"/>
    <n v="1"/>
    <x v="1226"/>
  </r>
  <r>
    <x v="10"/>
    <d v="2021-01-21T00:00:00"/>
    <d v="2021-02-08T00:00:00"/>
    <n v="148"/>
    <n v="1"/>
    <n v="2165.91"/>
    <n v="3192.38"/>
    <n v="22.56"/>
    <n v="33.25"/>
    <s v="Z-US$"/>
    <x v="5"/>
    <x v="54"/>
    <n v="1"/>
    <x v="1180"/>
  </r>
  <r>
    <x v="29"/>
    <d v="2021-01-21T00:00:00"/>
    <d v="2021-02-08T00:00:00"/>
    <n v="148"/>
    <n v="1"/>
    <n v="5748.75"/>
    <n v="9577.15"/>
    <n v="59.88"/>
    <n v="99.76"/>
    <s v="Z-US$"/>
    <x v="5"/>
    <x v="54"/>
    <n v="1"/>
    <x v="1038"/>
  </r>
  <r>
    <x v="16"/>
    <d v="2021-01-21T00:00:00"/>
    <d v="2021-01-25T00:00:00"/>
    <n v="69"/>
    <n v="1"/>
    <n v="38.56"/>
    <n v="103.6"/>
    <n v="0.86"/>
    <n v="2.2999999999999998"/>
    <s v="Z-US$"/>
    <x v="75"/>
    <x v="54"/>
    <n v="1"/>
    <x v="245"/>
  </r>
  <r>
    <x v="36"/>
    <d v="2021-01-21T00:00:00"/>
    <d v="2021-01-25T00:00:00"/>
    <n v="30"/>
    <n v="1"/>
    <n v="20.41"/>
    <n v="43.74"/>
    <n v="1.07"/>
    <n v="2.2999999999999998"/>
    <s v="Z-US$"/>
    <x v="114"/>
    <x v="54"/>
    <n v="1"/>
    <x v="836"/>
  </r>
  <r>
    <x v="26"/>
    <d v="2021-01-21T00:00:00"/>
    <d v="2021-01-25T00:00:00"/>
    <n v="2"/>
    <n v="1"/>
    <n v="0"/>
    <n v="0"/>
    <n v="0"/>
    <n v="0"/>
    <s v="Z-US$"/>
    <x v="10"/>
    <x v="54"/>
    <n v="1"/>
    <x v="86"/>
  </r>
  <r>
    <x v="16"/>
    <d v="2021-01-21T00:00:00"/>
    <d v="2021-01-25T00:00:00"/>
    <n v="103"/>
    <n v="1"/>
    <n v="57.41"/>
    <n v="154.25"/>
    <n v="0.86"/>
    <n v="2.2999999999999998"/>
    <s v="Z-US$"/>
    <x v="84"/>
    <x v="54"/>
    <n v="1"/>
    <x v="150"/>
  </r>
  <r>
    <x v="26"/>
    <d v="2021-01-21T00:00:00"/>
    <d v="2021-01-25T00:00:00"/>
    <n v="2"/>
    <n v="1"/>
    <n v="0"/>
    <n v="0"/>
    <n v="0"/>
    <n v="0"/>
    <s v="Z-US$"/>
    <x v="10"/>
    <x v="54"/>
    <n v="1"/>
    <x v="86"/>
  </r>
  <r>
    <x v="23"/>
    <d v="2021-01-21T00:00:00"/>
    <d v="2021-01-25T00:00:00"/>
    <n v="154"/>
    <n v="1"/>
    <n v="85.69"/>
    <n v="306.95999999999998"/>
    <n v="0.86"/>
    <n v="3.07"/>
    <s v="Z-US$"/>
    <x v="17"/>
    <x v="54"/>
    <n v="1"/>
    <x v="72"/>
  </r>
  <r>
    <x v="10"/>
    <d v="2021-01-21T00:00:00"/>
    <d v="2021-01-25T00:00:00"/>
    <n v="5"/>
    <n v="1"/>
    <n v="67.69"/>
    <n v="107.44"/>
    <n v="22.56"/>
    <n v="35.81"/>
    <s v="Z-US$"/>
    <x v="30"/>
    <x v="54"/>
    <n v="1"/>
    <x v="59"/>
  </r>
  <r>
    <x v="15"/>
    <d v="2021-01-22T00:00:00"/>
    <d v="2021-02-05T00:00:00"/>
    <n v="10"/>
    <n v="1"/>
    <n v="191.77"/>
    <n v="338.42"/>
    <n v="31.96"/>
    <n v="56.4"/>
    <s v="Z-US$"/>
    <x v="47"/>
    <x v="54"/>
    <n v="1"/>
    <x v="48"/>
  </r>
  <r>
    <x v="104"/>
    <d v="2021-01-22T00:00:00"/>
    <d v="2021-01-25T00:00:00"/>
    <n v="6128"/>
    <n v="1"/>
    <n v="2813.8"/>
    <n v="4092.8"/>
    <n v="0.7"/>
    <n v="1.02"/>
    <s v="Z-US$"/>
    <x v="27"/>
    <x v="54"/>
    <n v="1"/>
    <x v="0"/>
  </r>
  <r>
    <x v="188"/>
    <d v="2021-01-22T00:00:00"/>
    <d v="2021-01-25T00:00:00"/>
    <n v="3064"/>
    <n v="1"/>
    <n v="1713.86"/>
    <n v="4092.8"/>
    <n v="0.86"/>
    <n v="2.0499999999999998"/>
    <s v="Z-US$"/>
    <x v="0"/>
    <x v="54"/>
    <n v="1"/>
    <x v="0"/>
  </r>
  <r>
    <x v="7"/>
    <d v="2021-01-22T00:00:00"/>
    <d v="2021-01-25T00:00:00"/>
    <n v="1532"/>
    <n v="1"/>
    <n v="869.72"/>
    <n v="2046.4"/>
    <n v="0.87"/>
    <n v="2.0499999999999998"/>
    <s v="Z-US$"/>
    <x v="2"/>
    <x v="54"/>
    <n v="1"/>
    <x v="224"/>
  </r>
  <r>
    <x v="108"/>
    <d v="2020-01-08T00:00:00"/>
    <d v="2020-01-08T00:00:00"/>
    <n v="766"/>
    <n v="2"/>
    <n v="1033.94"/>
    <n v="1662.7"/>
    <n v="2.06"/>
    <n v="3.33"/>
    <s v="Z-US$"/>
    <x v="2"/>
    <x v="1"/>
    <n v="1"/>
    <x v="270"/>
  </r>
  <r>
    <x v="109"/>
    <d v="2020-01-08T00:00:00"/>
    <d v="2020-01-08T00:00:00"/>
    <n v="1532"/>
    <n v="2"/>
    <n v="2631.16"/>
    <n v="6395"/>
    <n v="2.62"/>
    <n v="6.4"/>
    <s v="Z-US$"/>
    <x v="0"/>
    <x v="1"/>
    <n v="1"/>
    <x v="842"/>
  </r>
  <r>
    <x v="6"/>
    <d v="2020-01-08T00:00:00"/>
    <d v="2020-01-08T00:00:00"/>
    <n v="766"/>
    <n v="2"/>
    <n v="924.46"/>
    <n v="1905.71"/>
    <n v="1.84"/>
    <n v="3.81"/>
    <s v="Z-US$"/>
    <x v="2"/>
    <x v="1"/>
    <n v="1"/>
    <x v="328"/>
  </r>
  <r>
    <x v="16"/>
    <d v="2020-01-08T00:00:00"/>
    <d v="2020-01-08T00:00:00"/>
    <n v="7660"/>
    <n v="1"/>
    <n v="4284.6499999999996"/>
    <n v="9592.5"/>
    <n v="0.86"/>
    <n v="1.92"/>
    <s v="Z-US$"/>
    <x v="130"/>
    <x v="1"/>
    <n v="1"/>
    <x v="323"/>
  </r>
  <r>
    <x v="7"/>
    <d v="2020-01-08T00:00:00"/>
    <d v="2020-01-08T00:00:00"/>
    <n v="1532"/>
    <n v="1"/>
    <n v="856.93"/>
    <n v="2430.1"/>
    <n v="0.86"/>
    <n v="2.4300000000000002"/>
    <s v="Z-US$"/>
    <x v="2"/>
    <x v="1"/>
    <n v="1"/>
    <x v="320"/>
  </r>
  <r>
    <x v="9"/>
    <d v="2020-01-08T00:00:00"/>
    <d v="2020-01-08T00:00:00"/>
    <n v="295"/>
    <n v="1"/>
    <n v="5475.87"/>
    <n v="7858.18"/>
    <n v="28.51"/>
    <n v="40.93"/>
    <s v="Z-US$"/>
    <x v="70"/>
    <x v="1"/>
    <n v="1"/>
    <x v="1227"/>
  </r>
  <r>
    <x v="8"/>
    <d v="2020-01-09T00:00:00"/>
    <d v="2020-01-09T00:00:00"/>
    <n v="766"/>
    <n v="1"/>
    <n v="428.47"/>
    <n v="959.25"/>
    <n v="0.86"/>
    <n v="1.92"/>
    <s v="Z-US$"/>
    <x v="3"/>
    <x v="1"/>
    <n v="1"/>
    <x v="12"/>
  </r>
  <r>
    <x v="23"/>
    <d v="2020-01-15T00:00:00"/>
    <d v="2020-01-15T00:00:00"/>
    <n v="19"/>
    <n v="500"/>
    <n v="5141.58"/>
    <n v="15348"/>
    <n v="428.47"/>
    <n v="1279"/>
    <s v="Z-US$"/>
    <x v="227"/>
    <x v="2"/>
    <n v="1"/>
    <x v="710"/>
  </r>
  <r>
    <x v="173"/>
    <d v="2020-01-21T00:00:00"/>
    <d v="2020-02-04T00:00:00"/>
    <n v="74"/>
    <n v="1"/>
    <n v="2036.37"/>
    <n v="6323.38"/>
    <n v="42.42"/>
    <n v="131.74"/>
    <s v="Z-US$"/>
    <x v="44"/>
    <x v="3"/>
    <n v="1"/>
    <x v="1228"/>
  </r>
  <r>
    <x v="114"/>
    <d v="2020-01-21T00:00:00"/>
    <d v="2020-02-04T00:00:00"/>
    <n v="77"/>
    <n v="1"/>
    <n v="1263.6500000000001"/>
    <n v="2941.7"/>
    <n v="25.27"/>
    <n v="58.83"/>
    <s v="Z-US$"/>
    <x v="81"/>
    <x v="3"/>
    <n v="1"/>
    <x v="1229"/>
  </r>
  <r>
    <x v="11"/>
    <d v="2020-01-23T00:00:00"/>
    <d v="2020-01-23T00:00:00"/>
    <n v="31"/>
    <n v="1"/>
    <n v="291.61"/>
    <n v="486.02"/>
    <n v="14.58"/>
    <n v="24.3"/>
    <s v="Z-US$"/>
    <x v="7"/>
    <x v="3"/>
    <n v="1"/>
    <x v="165"/>
  </r>
  <r>
    <x v="88"/>
    <d v="2020-01-23T00:00:00"/>
    <d v="2020-01-23T00:00:00"/>
    <n v="307"/>
    <n v="2"/>
    <n v="395.52"/>
    <n v="972.04"/>
    <n v="1.97"/>
    <n v="4.8600000000000003"/>
    <s v="Z-US$"/>
    <x v="31"/>
    <x v="3"/>
    <n v="1"/>
    <x v="9"/>
  </r>
  <r>
    <x v="10"/>
    <d v="2020-01-28T00:00:00"/>
    <d v="2020-01-28T00:00:00"/>
    <n v="77"/>
    <n v="1"/>
    <n v="1145.3699999999999"/>
    <n v="1790.6"/>
    <n v="22.91"/>
    <n v="35.81"/>
    <s v="Z-US$"/>
    <x v="81"/>
    <x v="4"/>
    <n v="1"/>
    <x v="164"/>
  </r>
  <r>
    <x v="67"/>
    <d v="2020-01-28T00:00:00"/>
    <d v="2020-01-28T00:00:00"/>
    <n v="4"/>
    <n v="64"/>
    <n v="466.5"/>
    <n v="965.9"/>
    <n v="233.24"/>
    <n v="482.95"/>
    <s v="Z-US$"/>
    <x v="374"/>
    <x v="4"/>
    <n v="1"/>
    <x v="1230"/>
  </r>
  <r>
    <x v="67"/>
    <d v="2020-01-01T00:00:00"/>
    <d v="2020-01-01T00:00:00"/>
    <n v="4"/>
    <n v="64"/>
    <n v="466.5"/>
    <n v="965.9"/>
    <n v="233.24"/>
    <n v="482.95"/>
    <s v="Z-US$"/>
    <x v="374"/>
    <x v="0"/>
    <n v="1"/>
    <x v="1230"/>
  </r>
  <r>
    <x v="121"/>
    <d v="2020-01-29T00:00:00"/>
    <d v="2020-01-29T00:00:00"/>
    <n v="460"/>
    <n v="1"/>
    <n v="268.58999999999997"/>
    <n v="0"/>
    <n v="0.9"/>
    <n v="0"/>
    <s v="Z-US$"/>
    <x v="18"/>
    <x v="4"/>
    <n v="1"/>
    <x v="86"/>
  </r>
  <r>
    <x v="109"/>
    <d v="2020-01-30T00:00:00"/>
    <d v="2020-01-30T00:00:00"/>
    <n v="1532"/>
    <n v="2"/>
    <n v="2631.16"/>
    <n v="6395"/>
    <n v="2.62"/>
    <n v="6.4"/>
    <s v="Z-US$"/>
    <x v="0"/>
    <x v="4"/>
    <n v="1"/>
    <x v="842"/>
  </r>
  <r>
    <x v="7"/>
    <d v="2020-01-30T00:00:00"/>
    <d v="2020-01-30T00:00:00"/>
    <n v="766"/>
    <n v="1"/>
    <n v="428.47"/>
    <n v="1215.05"/>
    <n v="0.86"/>
    <n v="2.4300000000000002"/>
    <s v="Z-US$"/>
    <x v="3"/>
    <x v="4"/>
    <n v="1"/>
    <x v="297"/>
  </r>
  <r>
    <x v="108"/>
    <d v="2020-01-30T00:00:00"/>
    <d v="2020-01-30T00:00:00"/>
    <n v="766"/>
    <n v="2"/>
    <n v="1033.94"/>
    <n v="1662.7"/>
    <n v="2.06"/>
    <n v="3.33"/>
    <s v="Z-US$"/>
    <x v="2"/>
    <x v="4"/>
    <n v="1"/>
    <x v="270"/>
  </r>
  <r>
    <x v="21"/>
    <d v="2020-01-30T00:00:00"/>
    <d v="2020-01-30T00:00:00"/>
    <n v="1532"/>
    <n v="1"/>
    <n v="703.45"/>
    <n v="1151.0999999999999"/>
    <n v="0.7"/>
    <n v="1.1499999999999999"/>
    <s v="Z-US$"/>
    <x v="2"/>
    <x v="4"/>
    <n v="1"/>
    <x v="343"/>
  </r>
  <r>
    <x v="3"/>
    <d v="2020-01-30T00:00:00"/>
    <d v="2020-01-30T00:00:00"/>
    <n v="1532"/>
    <n v="1"/>
    <n v="1370.96"/>
    <n v="3453.3"/>
    <n v="1.37"/>
    <n v="3.45"/>
    <s v="Z-US$"/>
    <x v="2"/>
    <x v="4"/>
    <n v="1"/>
    <x v="202"/>
  </r>
  <r>
    <x v="29"/>
    <d v="2020-01-30T00:00:00"/>
    <d v="2020-01-30T00:00:00"/>
    <n v="148"/>
    <n v="1"/>
    <n v="5761.03"/>
    <n v="8594.8799999999992"/>
    <n v="60.01"/>
    <n v="89.53"/>
    <s v="Z-US$"/>
    <x v="5"/>
    <x v="4"/>
    <n v="1"/>
    <x v="693"/>
  </r>
  <r>
    <x v="10"/>
    <d v="2020-01-30T00:00:00"/>
    <d v="2020-01-30T00:00:00"/>
    <n v="111"/>
    <n v="1"/>
    <n v="1649.32"/>
    <n v="2210.11"/>
    <n v="22.91"/>
    <n v="30.7"/>
    <s v="Z-US$"/>
    <x v="92"/>
    <x v="4"/>
    <n v="1"/>
    <x v="621"/>
  </r>
  <r>
    <x v="53"/>
    <d v="2020-02-04T00:00:00"/>
    <d v="2020-02-04T00:00:00"/>
    <n v="92"/>
    <n v="1"/>
    <n v="765.87"/>
    <n v="1841.76"/>
    <n v="12.76"/>
    <n v="30.7"/>
    <s v="Z-US$"/>
    <x v="34"/>
    <x v="5"/>
    <n v="1"/>
    <x v="457"/>
  </r>
  <r>
    <x v="28"/>
    <d v="2020-02-04T00:00:00"/>
    <d v="2020-02-04T00:00:00"/>
    <n v="31"/>
    <n v="1"/>
    <n v="735.17"/>
    <n v="1534.8"/>
    <n v="36.76"/>
    <n v="76.739999999999995"/>
    <s v="Z-US$"/>
    <x v="7"/>
    <x v="5"/>
    <n v="1"/>
    <x v="162"/>
  </r>
  <r>
    <x v="29"/>
    <d v="2020-02-04T00:00:00"/>
    <d v="2020-02-04T00:00:00"/>
    <n v="74"/>
    <n v="1"/>
    <n v="2880.51"/>
    <n v="5034.1400000000003"/>
    <n v="60.01"/>
    <n v="104.88"/>
    <s v="Z-US$"/>
    <x v="44"/>
    <x v="5"/>
    <n v="1"/>
    <x v="1231"/>
  </r>
  <r>
    <x v="24"/>
    <d v="2020-02-05T00:00:00"/>
    <d v="2020-02-05T00:00:00"/>
    <n v="6894"/>
    <n v="2"/>
    <n v="12534.33"/>
    <n v="32230.799999999999"/>
    <n v="2.78"/>
    <n v="7.16"/>
    <s v="Z-US$"/>
    <x v="77"/>
    <x v="5"/>
    <n v="1"/>
    <x v="709"/>
  </r>
  <r>
    <x v="6"/>
    <d v="2020-02-05T00:00:00"/>
    <d v="2020-02-05T00:00:00"/>
    <n v="1532"/>
    <n v="2"/>
    <n v="2534.4699999999998"/>
    <n v="3811.42"/>
    <n v="2.5299999999999998"/>
    <n v="3.81"/>
    <s v="Z-US$"/>
    <x v="0"/>
    <x v="5"/>
    <n v="1"/>
    <x v="895"/>
  </r>
  <r>
    <x v="109"/>
    <d v="2020-02-05T00:00:00"/>
    <d v="2020-02-05T00:00:00"/>
    <n v="6128"/>
    <n v="2"/>
    <n v="10524.64"/>
    <n v="25580"/>
    <n v="2.62"/>
    <n v="6.4"/>
    <s v="Z-US$"/>
    <x v="179"/>
    <x v="5"/>
    <n v="1"/>
    <x v="1232"/>
  </r>
  <r>
    <x v="16"/>
    <d v="2020-02-05T00:00:00"/>
    <d v="2020-02-05T00:00:00"/>
    <n v="7201"/>
    <n v="1"/>
    <n v="4027.57"/>
    <n v="9016.9500000000007"/>
    <n v="0.86"/>
    <n v="1.92"/>
    <s v="Z-US$"/>
    <x v="437"/>
    <x v="5"/>
    <n v="1"/>
    <x v="1233"/>
  </r>
  <r>
    <x v="93"/>
    <d v="2020-02-05T00:00:00"/>
    <d v="2020-02-05T00:00:00"/>
    <n v="1532"/>
    <n v="1"/>
    <n v="703.45"/>
    <n v="1151.0999999999999"/>
    <n v="0.7"/>
    <n v="1.1499999999999999"/>
    <s v="Z-US$"/>
    <x v="2"/>
    <x v="5"/>
    <n v="1"/>
    <x v="343"/>
  </r>
  <r>
    <x v="11"/>
    <d v="2020-02-05T00:00:00"/>
    <d v="2020-02-05T00:00:00"/>
    <n v="31"/>
    <n v="1"/>
    <n v="291.61"/>
    <n v="486.02"/>
    <n v="14.58"/>
    <n v="24.3"/>
    <s v="Z-US$"/>
    <x v="7"/>
    <x v="5"/>
    <n v="1"/>
    <x v="165"/>
  </r>
  <r>
    <x v="3"/>
    <d v="2020-02-05T00:00:00"/>
    <d v="2020-02-05T00:00:00"/>
    <n v="1532"/>
    <n v="1"/>
    <n v="1370.96"/>
    <n v="3453.3"/>
    <n v="1.37"/>
    <n v="3.45"/>
    <s v="Z-US$"/>
    <x v="2"/>
    <x v="5"/>
    <n v="1"/>
    <x v="202"/>
  </r>
  <r>
    <x v="10"/>
    <d v="2020-02-05T00:00:00"/>
    <d v="2020-02-05T00:00:00"/>
    <n v="166"/>
    <n v="1"/>
    <n v="2514"/>
    <n v="3315.17"/>
    <n v="23.28"/>
    <n v="30.7"/>
    <s v="Z-US$"/>
    <x v="209"/>
    <x v="5"/>
    <n v="1"/>
    <x v="688"/>
  </r>
  <r>
    <x v="53"/>
    <d v="2020-02-12T00:00:00"/>
    <d v="2020-03-23T00:00:00"/>
    <n v="92"/>
    <n v="1"/>
    <n v="765.1"/>
    <n v="1841.76"/>
    <n v="12.75"/>
    <n v="30.7"/>
    <s v="Z-US$"/>
    <x v="34"/>
    <x v="6"/>
    <n v="1"/>
    <x v="457"/>
  </r>
  <r>
    <x v="91"/>
    <d v="2020-02-12T00:00:00"/>
    <d v="2020-03-23T00:00:00"/>
    <n v="92"/>
    <n v="1"/>
    <n v="1053.6400000000001"/>
    <n v="2148.7199999999998"/>
    <n v="17.559999999999999"/>
    <n v="35.81"/>
    <s v="Z-US$"/>
    <x v="34"/>
    <x v="6"/>
    <n v="1"/>
    <x v="183"/>
  </r>
  <r>
    <x v="94"/>
    <d v="2020-02-12T00:00:00"/>
    <d v="2020-03-23T00:00:00"/>
    <n v="62"/>
    <n v="1"/>
    <n v="1278.49"/>
    <n v="2660.32"/>
    <n v="31.96"/>
    <n v="66.510000000000005"/>
    <s v="Z-US$"/>
    <x v="6"/>
    <x v="6"/>
    <n v="1"/>
    <x v="1234"/>
  </r>
  <r>
    <x v="23"/>
    <d v="2020-02-21T00:00:00"/>
    <d v="2020-02-21T00:00:00"/>
    <n v="16"/>
    <n v="500"/>
    <n v="4284.6499999999996"/>
    <n v="12790"/>
    <n v="428.47"/>
    <n v="1279"/>
    <s v="Z-US$"/>
    <x v="438"/>
    <x v="7"/>
    <n v="1"/>
    <x v="1179"/>
  </r>
  <r>
    <x v="16"/>
    <d v="2020-02-21T00:00:00"/>
    <d v="2020-03-10T00:00:00"/>
    <n v="16"/>
    <n v="500"/>
    <n v="4284.6499999999996"/>
    <n v="11511"/>
    <n v="428.47"/>
    <n v="1151.0999999999999"/>
    <s v="Z-US$"/>
    <x v="438"/>
    <x v="7"/>
    <n v="1"/>
    <x v="345"/>
  </r>
  <r>
    <x v="114"/>
    <d v="2020-02-21T00:00:00"/>
    <d v="2020-02-21T00:00:00"/>
    <n v="62"/>
    <n v="1"/>
    <n v="1011.06"/>
    <n v="2353.36"/>
    <n v="25.27"/>
    <n v="58.83"/>
    <s v="Z-US$"/>
    <x v="6"/>
    <x v="7"/>
    <n v="1"/>
    <x v="368"/>
  </r>
  <r>
    <x v="0"/>
    <d v="2020-03-03T00:00:00"/>
    <d v="2020-03-03T00:00:00"/>
    <n v="1532"/>
    <n v="2"/>
    <n v="2784.9"/>
    <n v="4092.8"/>
    <n v="2.78"/>
    <n v="4.09"/>
    <s v="Z-US$"/>
    <x v="0"/>
    <x v="9"/>
    <n v="1"/>
    <x v="0"/>
  </r>
  <r>
    <x v="16"/>
    <d v="2020-03-03T00:00:00"/>
    <d v="2020-03-03T00:00:00"/>
    <n v="15320"/>
    <n v="1"/>
    <n v="8569.2999999999993"/>
    <n v="19185"/>
    <n v="0.86"/>
    <n v="1.92"/>
    <s v="Z-US$"/>
    <x v="176"/>
    <x v="9"/>
    <n v="1"/>
    <x v="703"/>
  </r>
  <r>
    <x v="7"/>
    <d v="2020-03-03T00:00:00"/>
    <d v="2020-03-03T00:00:00"/>
    <n v="1532"/>
    <n v="1"/>
    <n v="869.72"/>
    <n v="2430.1"/>
    <n v="0.87"/>
    <n v="2.4300000000000002"/>
    <s v="Z-US$"/>
    <x v="2"/>
    <x v="9"/>
    <n v="1"/>
    <x v="320"/>
  </r>
  <r>
    <x v="3"/>
    <d v="2020-03-03T00:00:00"/>
    <d v="2020-04-09T00:00:00"/>
    <n v="1532"/>
    <n v="1"/>
    <n v="1381.19"/>
    <n v="3453.3"/>
    <n v="1.37"/>
    <n v="3.45"/>
    <s v="Z-US$"/>
    <x v="2"/>
    <x v="9"/>
    <n v="1"/>
    <x v="202"/>
  </r>
  <r>
    <x v="8"/>
    <d v="2020-03-03T00:00:00"/>
    <d v="2020-03-03T00:00:00"/>
    <n v="1532"/>
    <n v="1"/>
    <n v="856.93"/>
    <n v="1918.5"/>
    <n v="0.86"/>
    <n v="1.92"/>
    <s v="Z-US$"/>
    <x v="2"/>
    <x v="9"/>
    <n v="1"/>
    <x v="63"/>
  </r>
  <r>
    <x v="10"/>
    <d v="2020-03-03T00:00:00"/>
    <d v="2020-03-03T00:00:00"/>
    <n v="307"/>
    <n v="1"/>
    <n v="4581.38"/>
    <n v="6139.2"/>
    <n v="22.91"/>
    <n v="30.7"/>
    <s v="Z-US$"/>
    <x v="11"/>
    <x v="9"/>
    <n v="1"/>
    <x v="88"/>
  </r>
  <r>
    <x v="29"/>
    <d v="2020-03-03T00:00:00"/>
    <d v="2020-03-03T00:00:00"/>
    <n v="166"/>
    <n v="1"/>
    <n v="6481.15"/>
    <n v="9669.24"/>
    <n v="60.01"/>
    <n v="89.53"/>
    <s v="Z-US$"/>
    <x v="209"/>
    <x v="9"/>
    <n v="1"/>
    <x v="1235"/>
  </r>
  <r>
    <x v="31"/>
    <d v="2020-03-05T00:00:00"/>
    <d v="2020-03-05T00:00:00"/>
    <n v="31"/>
    <n v="1"/>
    <n v="831.09"/>
    <n v="1790.6"/>
    <n v="41.56"/>
    <n v="89.53"/>
    <s v="Z-US$"/>
    <x v="7"/>
    <x v="9"/>
    <n v="1"/>
    <x v="164"/>
  </r>
  <r>
    <x v="53"/>
    <d v="2020-03-10T00:00:00"/>
    <d v="2020-03-31T00:00:00"/>
    <n v="62"/>
    <n v="1"/>
    <n v="510.07"/>
    <n v="1227.8399999999999"/>
    <n v="12.75"/>
    <n v="30.7"/>
    <s v="Z-US$"/>
    <x v="6"/>
    <x v="10"/>
    <n v="1"/>
    <x v="116"/>
  </r>
  <r>
    <x v="39"/>
    <d v="2020-03-12T00:00:00"/>
    <d v="2020-03-12T00:00:00"/>
    <n v="230"/>
    <n v="1"/>
    <n v="186.1"/>
    <n v="460.44"/>
    <n v="1.24"/>
    <n v="3.07"/>
    <s v="Z-US$"/>
    <x v="93"/>
    <x v="10"/>
    <n v="1"/>
    <x v="203"/>
  </r>
  <r>
    <x v="10"/>
    <d v="2020-03-17T00:00:00"/>
    <d v="2020-03-17T00:00:00"/>
    <n v="111"/>
    <n v="1"/>
    <n v="1676"/>
    <n v="2578.46"/>
    <n v="23.28"/>
    <n v="35.81"/>
    <s v="Z-US$"/>
    <x v="92"/>
    <x v="11"/>
    <n v="1"/>
    <x v="1236"/>
  </r>
  <r>
    <x v="29"/>
    <d v="2020-03-17T00:00:00"/>
    <d v="2020-03-17T00:00:00"/>
    <n v="56"/>
    <n v="1"/>
    <n v="2160.38"/>
    <n v="3775.61"/>
    <n v="60.01"/>
    <n v="104.88"/>
    <s v="Z-US$"/>
    <x v="90"/>
    <x v="11"/>
    <n v="1"/>
    <x v="543"/>
  </r>
  <r>
    <x v="9"/>
    <d v="2020-03-19T00:00:00"/>
    <d v="2020-07-31T00:00:00"/>
    <n v="460"/>
    <n v="1"/>
    <n v="8556.51"/>
    <n v="12278.4"/>
    <n v="28.52"/>
    <n v="40.93"/>
    <s v="Z-US$"/>
    <x v="18"/>
    <x v="11"/>
    <n v="1"/>
    <x v="344"/>
  </r>
  <r>
    <x v="9"/>
    <d v="2020-03-19T00:00:00"/>
    <d v="2020-07-31T00:00:00"/>
    <n v="460"/>
    <n v="1"/>
    <n v="8556.51"/>
    <n v="12278.4"/>
    <n v="28.52"/>
    <n v="40.93"/>
    <s v="Z-US$"/>
    <x v="18"/>
    <x v="11"/>
    <n v="1"/>
    <x v="344"/>
  </r>
  <r>
    <x v="9"/>
    <d v="2020-03-19T00:00:00"/>
    <d v="2020-07-31T00:00:00"/>
    <n v="460"/>
    <n v="1"/>
    <n v="8955.8700000000008"/>
    <n v="12278.4"/>
    <n v="29.85"/>
    <n v="40.93"/>
    <s v="Z-US$"/>
    <x v="18"/>
    <x v="11"/>
    <n v="1"/>
    <x v="344"/>
  </r>
  <r>
    <x v="9"/>
    <d v="2020-03-19T00:00:00"/>
    <d v="2020-07-31T00:00:00"/>
    <n v="460"/>
    <n v="1"/>
    <n v="8955.8700000000008"/>
    <n v="12278.4"/>
    <n v="29.85"/>
    <n v="40.93"/>
    <s v="Z-US$"/>
    <x v="18"/>
    <x v="11"/>
    <n v="1"/>
    <x v="344"/>
  </r>
  <r>
    <x v="31"/>
    <d v="2020-03-26T00:00:00"/>
    <d v="2020-03-26T00:00:00"/>
    <n v="46"/>
    <n v="1"/>
    <n v="1246.6400000000001"/>
    <n v="2685.9"/>
    <n v="41.56"/>
    <n v="89.53"/>
    <s v="Z-US$"/>
    <x v="74"/>
    <x v="12"/>
    <n v="1"/>
    <x v="117"/>
  </r>
  <r>
    <x v="67"/>
    <d v="2020-03-26T00:00:00"/>
    <d v="2020-03-26T00:00:00"/>
    <n v="393"/>
    <n v="1"/>
    <n v="932.99"/>
    <n v="1931.8"/>
    <n v="3.63"/>
    <n v="7.55"/>
    <s v="Z-US$"/>
    <x v="192"/>
    <x v="12"/>
    <n v="1"/>
    <x v="1237"/>
  </r>
  <r>
    <x v="23"/>
    <d v="2020-03-26T00:00:00"/>
    <d v="2020-03-26T00:00:00"/>
    <n v="3064"/>
    <n v="1"/>
    <n v="1713.86"/>
    <n v="5116"/>
    <n v="0.86"/>
    <n v="2.56"/>
    <s v="Z-US$"/>
    <x v="0"/>
    <x v="12"/>
    <n v="1"/>
    <x v="46"/>
  </r>
  <r>
    <x v="16"/>
    <d v="2020-03-26T00:00:00"/>
    <d v="2020-03-26T00:00:00"/>
    <n v="3064"/>
    <n v="1"/>
    <n v="1713.86"/>
    <n v="4604.3999999999996"/>
    <n v="0.86"/>
    <n v="2.2999999999999998"/>
    <s v="Z-US$"/>
    <x v="0"/>
    <x v="12"/>
    <n v="1"/>
    <x v="359"/>
  </r>
  <r>
    <x v="38"/>
    <d v="2020-03-26T00:00:00"/>
    <d v="2020-03-26T00:00:00"/>
    <n v="92"/>
    <n v="1"/>
    <n v="2537.79"/>
    <n v="5141.58"/>
    <n v="42.3"/>
    <n v="85.69"/>
    <s v="Z-US$"/>
    <x v="34"/>
    <x v="12"/>
    <n v="1"/>
    <x v="1238"/>
  </r>
  <r>
    <x v="29"/>
    <d v="2020-03-26T00:00:00"/>
    <d v="2020-03-26T00:00:00"/>
    <n v="111"/>
    <n v="1"/>
    <n v="4320.7700000000004"/>
    <n v="7551.22"/>
    <n v="60.01"/>
    <n v="104.88"/>
    <s v="Z-US$"/>
    <x v="92"/>
    <x v="12"/>
    <n v="1"/>
    <x v="1239"/>
  </r>
  <r>
    <x v="26"/>
    <d v="2020-03-26T00:00:00"/>
    <d v="2020-03-26T00:00:00"/>
    <n v="74"/>
    <n v="1"/>
    <n v="1254.1600000000001"/>
    <n v="1964.54"/>
    <n v="26.12"/>
    <n v="40.93"/>
    <s v="Z-US$"/>
    <x v="44"/>
    <x v="12"/>
    <n v="1"/>
    <x v="240"/>
  </r>
  <r>
    <x v="114"/>
    <d v="2020-03-26T00:00:00"/>
    <d v="2020-03-26T00:00:00"/>
    <n v="92"/>
    <n v="1"/>
    <n v="1516.6"/>
    <n v="3530.04"/>
    <n v="25.27"/>
    <n v="58.83"/>
    <s v="Z-US$"/>
    <x v="34"/>
    <x v="12"/>
    <n v="1"/>
    <x v="1240"/>
  </r>
  <r>
    <x v="114"/>
    <d v="2020-03-26T00:00:00"/>
    <d v="2020-03-26T00:00:00"/>
    <n v="31"/>
    <n v="1"/>
    <n v="505.54"/>
    <n v="1176.68"/>
    <n v="25.27"/>
    <n v="58.83"/>
    <s v="Z-US$"/>
    <x v="7"/>
    <x v="12"/>
    <n v="1"/>
    <x v="1241"/>
  </r>
  <r>
    <x v="200"/>
    <d v="2020-03-26T00:00:00"/>
    <d v="2020-04-09T00:00:00"/>
    <n v="31"/>
    <n v="1"/>
    <n v="207.2"/>
    <n v="511.6"/>
    <n v="10.36"/>
    <n v="25.58"/>
    <s v="Z-US$"/>
    <x v="7"/>
    <x v="12"/>
    <n v="1"/>
    <x v="212"/>
  </r>
  <r>
    <x v="91"/>
    <d v="2020-03-26T00:00:00"/>
    <d v="2020-04-09T00:00:00"/>
    <n v="62"/>
    <n v="1"/>
    <n v="702.43"/>
    <n v="1432.48"/>
    <n v="17.559999999999999"/>
    <n v="35.81"/>
    <s v="Z-US$"/>
    <x v="6"/>
    <x v="12"/>
    <n v="1"/>
    <x v="336"/>
  </r>
  <r>
    <x v="32"/>
    <d v="2020-03-26T00:00:00"/>
    <d v="2020-04-09T00:00:00"/>
    <n v="46"/>
    <n v="1"/>
    <n v="814.6"/>
    <n v="1688.28"/>
    <n v="27.15"/>
    <n v="56.28"/>
    <s v="Z-US$"/>
    <x v="74"/>
    <x v="12"/>
    <n v="1"/>
    <x v="204"/>
  </r>
  <r>
    <x v="94"/>
    <d v="2020-03-26T00:00:00"/>
    <d v="2020-04-09T00:00:00"/>
    <n v="46"/>
    <n v="1"/>
    <n v="958.87"/>
    <n v="1995.24"/>
    <n v="31.96"/>
    <n v="66.510000000000005"/>
    <s v="Z-US$"/>
    <x v="74"/>
    <x v="12"/>
    <n v="1"/>
    <x v="370"/>
  </r>
  <r>
    <x v="28"/>
    <d v="2020-03-26T00:00:00"/>
    <d v="2020-04-09T00:00:00"/>
    <n v="31"/>
    <n v="1"/>
    <n v="735.17"/>
    <n v="1534.8"/>
    <n v="36.76"/>
    <n v="76.739999999999995"/>
    <s v="Z-US$"/>
    <x v="7"/>
    <x v="12"/>
    <n v="1"/>
    <x v="162"/>
  </r>
  <r>
    <x v="23"/>
    <d v="2020-03-19T00:00:00"/>
    <d v="2020-03-19T00:00:00"/>
    <n v="3064"/>
    <n v="1"/>
    <n v="1713.86"/>
    <n v="5116"/>
    <n v="0.86"/>
    <n v="2.56"/>
    <s v="Z-US$"/>
    <x v="0"/>
    <x v="11"/>
    <n v="1"/>
    <x v="46"/>
  </r>
  <r>
    <x v="16"/>
    <d v="2020-03-19T00:00:00"/>
    <d v="2020-03-19T00:00:00"/>
    <n v="1532"/>
    <n v="1"/>
    <n v="856.93"/>
    <n v="2302.1999999999998"/>
    <n v="0.86"/>
    <n v="2.2999999999999998"/>
    <s v="Z-US$"/>
    <x v="2"/>
    <x v="11"/>
    <n v="1"/>
    <x v="505"/>
  </r>
  <r>
    <x v="29"/>
    <d v="2020-03-19T00:00:00"/>
    <d v="2020-03-19T00:00:00"/>
    <n v="164"/>
    <n v="1"/>
    <n v="6421.14"/>
    <n v="11221.95"/>
    <n v="60.01"/>
    <n v="104.88"/>
    <s v="Z-US$"/>
    <x v="434"/>
    <x v="11"/>
    <n v="1"/>
    <x v="1242"/>
  </r>
  <r>
    <x v="26"/>
    <d v="2020-03-19T00:00:00"/>
    <d v="2020-03-19T00:00:00"/>
    <n v="74"/>
    <n v="1"/>
    <n v="1254.1600000000001"/>
    <n v="1964.54"/>
    <n v="26.12"/>
    <n v="40.93"/>
    <s v="Z-US$"/>
    <x v="44"/>
    <x v="11"/>
    <n v="1"/>
    <x v="240"/>
  </r>
  <r>
    <x v="10"/>
    <d v="2020-03-31T00:00:00"/>
    <d v="2020-03-31T00:00:00"/>
    <n v="74"/>
    <n v="1"/>
    <n v="1117.33"/>
    <n v="1718.98"/>
    <n v="23.28"/>
    <n v="35.81"/>
    <s v="Z-US$"/>
    <x v="44"/>
    <x v="13"/>
    <n v="1"/>
    <x v="879"/>
  </r>
  <r>
    <x v="10"/>
    <d v="2020-04-28T00:00:00"/>
    <d v="2020-04-28T00:00:00"/>
    <n v="37"/>
    <n v="1"/>
    <n v="541.48"/>
    <n v="859.49"/>
    <n v="22.56"/>
    <n v="35.81"/>
    <s v="Z-US$"/>
    <x v="54"/>
    <x v="17"/>
    <n v="1"/>
    <x v="80"/>
  </r>
  <r>
    <x v="10"/>
    <d v="2020-04-29T00:00:00"/>
    <d v="2020-04-29T00:00:00"/>
    <n v="74"/>
    <n v="1"/>
    <n v="1117.33"/>
    <n v="1718.98"/>
    <n v="23.28"/>
    <n v="35.81"/>
    <s v="Z-US$"/>
    <x v="44"/>
    <x v="17"/>
    <n v="1"/>
    <x v="879"/>
  </r>
  <r>
    <x v="24"/>
    <d v="2020-05-13T00:00:00"/>
    <d v="2020-05-13T00:00:00"/>
    <n v="3064"/>
    <n v="2"/>
    <n v="6059.39"/>
    <n v="14324.8"/>
    <n v="3.02"/>
    <n v="7.16"/>
    <s v="Z-US$"/>
    <x v="27"/>
    <x v="19"/>
    <n v="1"/>
    <x v="1243"/>
  </r>
  <r>
    <x v="16"/>
    <d v="2020-05-13T00:00:00"/>
    <d v="2020-05-13T00:00:00"/>
    <n v="15320"/>
    <n v="1"/>
    <n v="8569.2999999999993"/>
    <n v="19185"/>
    <n v="0.86"/>
    <n v="1.92"/>
    <s v="Z-US$"/>
    <x v="176"/>
    <x v="19"/>
    <n v="1"/>
    <x v="703"/>
  </r>
  <r>
    <x v="39"/>
    <d v="2020-05-13T00:00:00"/>
    <d v="2020-05-13T00:00:00"/>
    <n v="230"/>
    <n v="1"/>
    <n v="186.1"/>
    <n v="460.44"/>
    <n v="1.24"/>
    <n v="3.07"/>
    <s v="Z-US$"/>
    <x v="93"/>
    <x v="19"/>
    <n v="1"/>
    <x v="203"/>
  </r>
  <r>
    <x v="8"/>
    <d v="2020-05-13T00:00:00"/>
    <d v="2020-05-13T00:00:00"/>
    <n v="766"/>
    <n v="1"/>
    <n v="428.47"/>
    <n v="959.25"/>
    <n v="0.86"/>
    <n v="1.92"/>
    <s v="Z-US$"/>
    <x v="3"/>
    <x v="19"/>
    <n v="1"/>
    <x v="12"/>
  </r>
  <r>
    <x v="6"/>
    <d v="2020-05-13T00:00:00"/>
    <d v="2020-05-13T00:00:00"/>
    <n v="766"/>
    <n v="2"/>
    <n v="1267.23"/>
    <n v="1905.71"/>
    <n v="2.5299999999999998"/>
    <n v="3.81"/>
    <s v="Z-US$"/>
    <x v="2"/>
    <x v="19"/>
    <n v="1"/>
    <x v="328"/>
  </r>
  <r>
    <x v="45"/>
    <d v="2020-05-18T00:00:00"/>
    <d v="2020-05-18T00:00:00"/>
    <n v="154"/>
    <n v="1"/>
    <n v="86.97"/>
    <n v="243.01"/>
    <n v="0.87"/>
    <n v="2.4300000000000002"/>
    <s v="Z-US$"/>
    <x v="17"/>
    <x v="20"/>
    <n v="1"/>
    <x v="357"/>
  </r>
  <r>
    <x v="24"/>
    <d v="2020-06-04T00:00:00"/>
    <d v="2020-06-04T00:00:00"/>
    <n v="3064"/>
    <n v="2"/>
    <n v="5951.44"/>
    <n v="14324.8"/>
    <n v="2.97"/>
    <n v="7.16"/>
    <s v="Z-US$"/>
    <x v="27"/>
    <x v="22"/>
    <n v="1"/>
    <x v="1243"/>
  </r>
  <r>
    <x v="0"/>
    <d v="2020-06-04T00:00:00"/>
    <d v="2020-06-04T00:00:00"/>
    <n v="766"/>
    <n v="2"/>
    <n v="1392.45"/>
    <n v="2046.4"/>
    <n v="2.78"/>
    <n v="4.09"/>
    <s v="Z-US$"/>
    <x v="2"/>
    <x v="22"/>
    <n v="1"/>
    <x v="224"/>
  </r>
  <r>
    <x v="16"/>
    <d v="2020-06-04T00:00:00"/>
    <d v="2020-06-04T00:00:00"/>
    <n v="7660"/>
    <n v="1"/>
    <n v="4284.6499999999996"/>
    <n v="9592.5"/>
    <n v="0.86"/>
    <n v="1.92"/>
    <s v="Z-US$"/>
    <x v="130"/>
    <x v="22"/>
    <n v="1"/>
    <x v="323"/>
  </r>
  <r>
    <x v="109"/>
    <d v="2020-06-04T00:00:00"/>
    <d v="2020-06-04T00:00:00"/>
    <n v="1532"/>
    <n v="2"/>
    <n v="2631.16"/>
    <n v="6395"/>
    <n v="2.62"/>
    <n v="6.4"/>
    <s v="Z-US$"/>
    <x v="0"/>
    <x v="22"/>
    <n v="1"/>
    <x v="842"/>
  </r>
  <r>
    <x v="10"/>
    <d v="2020-06-04T00:00:00"/>
    <d v="2020-06-04T00:00:00"/>
    <n v="184"/>
    <n v="1"/>
    <n v="2793.34"/>
    <n v="3683.52"/>
    <n v="23.28"/>
    <n v="30.7"/>
    <s v="Z-US$"/>
    <x v="49"/>
    <x v="22"/>
    <n v="1"/>
    <x v="339"/>
  </r>
  <r>
    <x v="200"/>
    <d v="2020-06-15T00:00:00"/>
    <d v="2020-06-29T00:00:00"/>
    <n v="92"/>
    <n v="1"/>
    <n v="621.59"/>
    <n v="1534.8"/>
    <n v="10.36"/>
    <n v="25.58"/>
    <s v="Z-US$"/>
    <x v="34"/>
    <x v="24"/>
    <n v="1"/>
    <x v="162"/>
  </r>
  <r>
    <x v="108"/>
    <d v="2020-07-06T00:00:00"/>
    <d v="2020-07-06T00:00:00"/>
    <n v="123"/>
    <n v="2"/>
    <n v="178.14"/>
    <n v="266.02999999999997"/>
    <n v="2.23"/>
    <n v="3.33"/>
    <s v="Z-US$"/>
    <x v="97"/>
    <x v="27"/>
    <n v="1"/>
    <x v="232"/>
  </r>
  <r>
    <x v="24"/>
    <d v="2020-07-06T00:00:00"/>
    <d v="2020-07-06T00:00:00"/>
    <n v="460"/>
    <n v="2"/>
    <n v="913.21"/>
    <n v="2148.7199999999998"/>
    <n v="3.04"/>
    <n v="7.16"/>
    <s v="Z-US$"/>
    <x v="88"/>
    <x v="27"/>
    <n v="1"/>
    <x v="183"/>
  </r>
  <r>
    <x v="24"/>
    <d v="2020-06-24T00:00:00"/>
    <d v="2020-06-24T00:00:00"/>
    <n v="920"/>
    <n v="1"/>
    <n v="913.21"/>
    <n v="2148.7199999999998"/>
    <n v="1.52"/>
    <n v="3.58"/>
    <s v="Z-US$"/>
    <x v="88"/>
    <x v="25"/>
    <n v="1"/>
    <x v="183"/>
  </r>
  <r>
    <x v="24"/>
    <d v="2020-06-24T00:00:00"/>
    <d v="2020-06-24T00:00:00"/>
    <n v="1532"/>
    <n v="2"/>
    <n v="3044.02"/>
    <n v="7162.4"/>
    <n v="3.04"/>
    <n v="7.16"/>
    <s v="Z-US$"/>
    <x v="0"/>
    <x v="25"/>
    <n v="1"/>
    <x v="87"/>
  </r>
  <r>
    <x v="0"/>
    <d v="2020-06-24T00:00:00"/>
    <d v="2020-06-24T00:00:00"/>
    <n v="1532"/>
    <n v="2"/>
    <n v="2784.9"/>
    <n v="4092.8"/>
    <n v="2.78"/>
    <n v="4.09"/>
    <s v="Z-US$"/>
    <x v="0"/>
    <x v="25"/>
    <n v="1"/>
    <x v="0"/>
  </r>
  <r>
    <x v="16"/>
    <d v="2020-06-24T00:00:00"/>
    <d v="2020-06-24T00:00:00"/>
    <n v="7660"/>
    <n v="1"/>
    <n v="4284.6499999999996"/>
    <n v="9592.5"/>
    <n v="0.86"/>
    <n v="1.92"/>
    <s v="Z-US$"/>
    <x v="130"/>
    <x v="25"/>
    <n v="1"/>
    <x v="323"/>
  </r>
  <r>
    <x v="109"/>
    <d v="2020-06-24T00:00:00"/>
    <d v="2020-06-24T00:00:00"/>
    <n v="1532"/>
    <n v="2"/>
    <n v="2631.16"/>
    <n v="6395"/>
    <n v="2.62"/>
    <n v="6.4"/>
    <s v="Z-US$"/>
    <x v="0"/>
    <x v="25"/>
    <n v="1"/>
    <x v="842"/>
  </r>
  <r>
    <x v="93"/>
    <d v="2020-06-24T00:00:00"/>
    <d v="2020-06-24T00:00:00"/>
    <n v="3064"/>
    <n v="1"/>
    <n v="1406.9"/>
    <n v="2302.1999999999998"/>
    <n v="0.7"/>
    <n v="1.1499999999999999"/>
    <s v="Z-US$"/>
    <x v="0"/>
    <x v="25"/>
    <n v="1"/>
    <x v="505"/>
  </r>
  <r>
    <x v="39"/>
    <d v="2020-05-13T00:00:00"/>
    <d v="2020-05-13T00:00:00"/>
    <n v="230"/>
    <n v="1"/>
    <n v="186.1"/>
    <n v="460.44"/>
    <n v="1.24"/>
    <n v="3.07"/>
    <s v="Z-US$"/>
    <x v="93"/>
    <x v="19"/>
    <n v="1"/>
    <x v="203"/>
  </r>
  <r>
    <x v="39"/>
    <d v="2020-03-12T00:00:00"/>
    <d v="2020-03-12T00:00:00"/>
    <n v="154"/>
    <n v="1"/>
    <n v="124.06"/>
    <n v="306.95999999999998"/>
    <n v="1.24"/>
    <n v="3.07"/>
    <s v="Z-US$"/>
    <x v="17"/>
    <x v="10"/>
    <n v="1"/>
    <x v="72"/>
  </r>
  <r>
    <x v="31"/>
    <d v="2020-07-23T00:00:00"/>
    <d v="2020-08-06T00:00:00"/>
    <n v="46"/>
    <n v="1"/>
    <n v="1246.6400000000001"/>
    <n v="2685.9"/>
    <n v="41.56"/>
    <n v="89.53"/>
    <s v="Z-US$"/>
    <x v="74"/>
    <x v="29"/>
    <n v="1"/>
    <x v="117"/>
  </r>
  <r>
    <x v="44"/>
    <d v="2020-07-23T00:00:00"/>
    <d v="2020-07-23T00:00:00"/>
    <n v="307"/>
    <n v="1"/>
    <n v="445.09"/>
    <n v="895.3"/>
    <n v="2.23"/>
    <n v="4.4800000000000004"/>
    <s v="Z-US$"/>
    <x v="11"/>
    <x v="29"/>
    <n v="1"/>
    <x v="6"/>
  </r>
  <r>
    <x v="9"/>
    <d v="2020-03-19T00:00:00"/>
    <d v="2020-07-31T00:00:00"/>
    <n v="23"/>
    <n v="1"/>
    <n v="447.79"/>
    <n v="613.91999999999996"/>
    <n v="29.85"/>
    <n v="40.93"/>
    <s v="Z-US$"/>
    <x v="61"/>
    <x v="11"/>
    <n v="1"/>
    <x v="187"/>
  </r>
  <r>
    <x v="24"/>
    <d v="2020-06-24T00:00:00"/>
    <d v="2020-06-24T00:00:00"/>
    <n v="1532"/>
    <n v="2"/>
    <n v="3044.02"/>
    <n v="7162.4"/>
    <n v="3.04"/>
    <n v="7.16"/>
    <s v="Z-US$"/>
    <x v="0"/>
    <x v="25"/>
    <n v="1"/>
    <x v="87"/>
  </r>
  <r>
    <x v="24"/>
    <d v="2020-08-03T00:00:00"/>
    <d v="2020-08-04T00:00:00"/>
    <n v="6128"/>
    <n v="1"/>
    <n v="6088.04"/>
    <n v="14324.8"/>
    <n v="1.52"/>
    <n v="3.58"/>
    <s v="Z-US$"/>
    <x v="27"/>
    <x v="31"/>
    <n v="1"/>
    <x v="1243"/>
  </r>
  <r>
    <x v="16"/>
    <d v="2020-08-03T00:00:00"/>
    <d v="2020-08-04T00:00:00"/>
    <n v="6128"/>
    <n v="1"/>
    <n v="3427.72"/>
    <n v="7674"/>
    <n v="0.86"/>
    <n v="1.92"/>
    <s v="Z-US$"/>
    <x v="27"/>
    <x v="31"/>
    <n v="1"/>
    <x v="563"/>
  </r>
  <r>
    <x v="109"/>
    <d v="2020-08-03T00:00:00"/>
    <d v="2020-08-04T00:00:00"/>
    <n v="3064"/>
    <n v="1"/>
    <n v="2631.16"/>
    <n v="6395"/>
    <n v="1.31"/>
    <n v="3.2"/>
    <s v="Z-US$"/>
    <x v="0"/>
    <x v="31"/>
    <n v="1"/>
    <x v="842"/>
  </r>
  <r>
    <x v="7"/>
    <d v="2020-08-03T00:00:00"/>
    <d v="2020-08-04T00:00:00"/>
    <n v="1532"/>
    <n v="1"/>
    <n v="869.72"/>
    <n v="2430.1"/>
    <n v="0.87"/>
    <n v="2.4300000000000002"/>
    <s v="Z-US$"/>
    <x v="2"/>
    <x v="31"/>
    <n v="1"/>
    <x v="320"/>
  </r>
  <r>
    <x v="93"/>
    <d v="2020-08-03T00:00:00"/>
    <d v="2020-08-04T00:00:00"/>
    <n v="3064"/>
    <n v="1"/>
    <n v="1406.9"/>
    <n v="2302.1999999999998"/>
    <n v="0.7"/>
    <n v="1.1499999999999999"/>
    <s v="Z-US$"/>
    <x v="0"/>
    <x v="31"/>
    <n v="1"/>
    <x v="505"/>
  </r>
  <r>
    <x v="8"/>
    <d v="2020-08-03T00:00:00"/>
    <d v="2020-08-04T00:00:00"/>
    <n v="1532"/>
    <n v="1"/>
    <n v="856.93"/>
    <n v="1918.5"/>
    <n v="0.86"/>
    <n v="1.92"/>
    <s v="Z-US$"/>
    <x v="2"/>
    <x v="31"/>
    <n v="1"/>
    <x v="63"/>
  </r>
  <r>
    <x v="24"/>
    <d v="2020-08-31T00:00:00"/>
    <d v="2020-09-04T00:00:00"/>
    <n v="4596"/>
    <n v="1"/>
    <n v="4469.72"/>
    <n v="10743.6"/>
    <n v="1.48"/>
    <n v="3.58"/>
    <s v="Z-US$"/>
    <x v="57"/>
    <x v="35"/>
    <n v="1"/>
    <x v="221"/>
  </r>
  <r>
    <x v="0"/>
    <d v="2020-08-31T00:00:00"/>
    <d v="2020-09-04T00:00:00"/>
    <n v="3064"/>
    <n v="1"/>
    <n v="2785.15"/>
    <n v="4092.8"/>
    <n v="1.38"/>
    <n v="2.0499999999999998"/>
    <s v="Z-US$"/>
    <x v="0"/>
    <x v="35"/>
    <n v="1"/>
    <x v="0"/>
  </r>
  <r>
    <x v="16"/>
    <d v="2020-08-31T00:00:00"/>
    <d v="2020-09-04T00:00:00"/>
    <n v="3064"/>
    <n v="1"/>
    <n v="1713.86"/>
    <n v="3837"/>
    <n v="0.86"/>
    <n v="1.92"/>
    <s v="Z-US$"/>
    <x v="0"/>
    <x v="35"/>
    <n v="1"/>
    <x v="99"/>
  </r>
  <r>
    <x v="109"/>
    <d v="2020-08-31T00:00:00"/>
    <d v="2020-09-04T00:00:00"/>
    <n v="3064"/>
    <n v="1"/>
    <n v="2591"/>
    <n v="6395"/>
    <n v="1.29"/>
    <n v="3.2"/>
    <s v="Z-US$"/>
    <x v="0"/>
    <x v="35"/>
    <n v="1"/>
    <x v="842"/>
  </r>
  <r>
    <x v="7"/>
    <d v="2020-08-31T00:00:00"/>
    <d v="2020-09-04T00:00:00"/>
    <n v="1532"/>
    <n v="1"/>
    <n v="869.72"/>
    <n v="2430.1"/>
    <n v="0.87"/>
    <n v="2.4300000000000002"/>
    <s v="Z-US$"/>
    <x v="2"/>
    <x v="35"/>
    <n v="1"/>
    <x v="320"/>
  </r>
  <r>
    <x v="93"/>
    <d v="2020-08-31T00:00:00"/>
    <d v="2020-09-04T00:00:00"/>
    <n v="3064"/>
    <n v="1"/>
    <n v="1406.9"/>
    <n v="2302.1999999999998"/>
    <n v="0.7"/>
    <n v="1.1499999999999999"/>
    <s v="Z-US$"/>
    <x v="0"/>
    <x v="35"/>
    <n v="1"/>
    <x v="505"/>
  </r>
  <r>
    <x v="6"/>
    <d v="2020-08-31T00:00:00"/>
    <d v="2020-09-04T00:00:00"/>
    <n v="1226"/>
    <n v="1"/>
    <n v="1010.72"/>
    <n v="1524.57"/>
    <n v="1.25"/>
    <n v="1.91"/>
    <s v="Z-US$"/>
    <x v="107"/>
    <x v="35"/>
    <n v="1"/>
    <x v="654"/>
  </r>
  <r>
    <x v="87"/>
    <d v="2020-08-31T00:00:00"/>
    <d v="2020-09-04T00:00:00"/>
    <n v="230"/>
    <n v="1"/>
    <n v="180.34"/>
    <n v="287.77999999999997"/>
    <n v="1.2"/>
    <n v="1.92"/>
    <s v="Z-US$"/>
    <x v="93"/>
    <x v="35"/>
    <n v="1"/>
    <x v="334"/>
  </r>
  <r>
    <x v="8"/>
    <d v="2020-08-31T00:00:00"/>
    <d v="2020-09-04T00:00:00"/>
    <n v="766"/>
    <n v="1"/>
    <n v="428.47"/>
    <n v="959.25"/>
    <n v="0.86"/>
    <n v="1.92"/>
    <s v="Z-US$"/>
    <x v="3"/>
    <x v="35"/>
    <n v="1"/>
    <x v="12"/>
  </r>
  <r>
    <x v="66"/>
    <d v="2020-09-14T00:00:00"/>
    <d v="2020-09-18T00:00:00"/>
    <n v="197"/>
    <n v="1"/>
    <n v="497.28"/>
    <n v="1227.8399999999999"/>
    <n v="3.88"/>
    <n v="9.59"/>
    <s v="Z-US$"/>
    <x v="94"/>
    <x v="37"/>
    <n v="1"/>
    <x v="116"/>
  </r>
  <r>
    <x v="67"/>
    <d v="2020-09-14T00:00:00"/>
    <d v="2020-09-18T00:00:00"/>
    <n v="295"/>
    <n v="1"/>
    <n v="699.74"/>
    <n v="1448.85"/>
    <n v="3.63"/>
    <n v="7.55"/>
    <s v="Z-US$"/>
    <x v="70"/>
    <x v="37"/>
    <n v="1"/>
    <x v="1244"/>
  </r>
  <r>
    <x v="10"/>
    <d v="2020-09-22T00:00:00"/>
    <d v="2020-09-23T00:00:00"/>
    <n v="74"/>
    <n v="1"/>
    <n v="920.88"/>
    <n v="1718.98"/>
    <n v="19.190000000000001"/>
    <n v="35.81"/>
    <s v="Z-US$"/>
    <x v="44"/>
    <x v="38"/>
    <n v="1"/>
    <x v="879"/>
  </r>
  <r>
    <x v="24"/>
    <d v="2020-10-02T00:00:00"/>
    <d v="2020-10-07T00:00:00"/>
    <n v="1532"/>
    <n v="1"/>
    <n v="1499.5"/>
    <n v="3581.2"/>
    <n v="1.5"/>
    <n v="3.58"/>
    <s v="Z-US$"/>
    <x v="2"/>
    <x v="39"/>
    <n v="1"/>
    <x v="40"/>
  </r>
  <r>
    <x v="16"/>
    <d v="2020-10-02T00:00:00"/>
    <d v="2020-10-07T00:00:00"/>
    <n v="3064"/>
    <n v="1"/>
    <n v="1713.86"/>
    <n v="3837"/>
    <n v="0.86"/>
    <n v="1.92"/>
    <s v="Z-US$"/>
    <x v="0"/>
    <x v="39"/>
    <n v="1"/>
    <x v="99"/>
  </r>
  <r>
    <x v="109"/>
    <d v="2020-10-02T00:00:00"/>
    <d v="2020-10-07T00:00:00"/>
    <n v="3064"/>
    <n v="1"/>
    <n v="2591"/>
    <n v="6395"/>
    <n v="1.29"/>
    <n v="3.2"/>
    <s v="Z-US$"/>
    <x v="0"/>
    <x v="39"/>
    <n v="1"/>
    <x v="842"/>
  </r>
  <r>
    <x v="93"/>
    <d v="2020-10-02T00:00:00"/>
    <d v="2020-10-07T00:00:00"/>
    <n v="6128"/>
    <n v="1"/>
    <n v="2813.8"/>
    <n v="4604.3999999999996"/>
    <n v="0.7"/>
    <n v="1.1499999999999999"/>
    <s v="Z-US$"/>
    <x v="27"/>
    <x v="39"/>
    <n v="1"/>
    <x v="359"/>
  </r>
  <r>
    <x v="6"/>
    <d v="2020-10-02T00:00:00"/>
    <d v="2020-10-07T00:00:00"/>
    <n v="1532"/>
    <n v="1"/>
    <n v="1263.4000000000001"/>
    <n v="1905.71"/>
    <n v="1.25"/>
    <n v="1.91"/>
    <s v="Z-US$"/>
    <x v="2"/>
    <x v="39"/>
    <n v="1"/>
    <x v="328"/>
  </r>
  <r>
    <x v="23"/>
    <d v="2020-10-14T00:00:00"/>
    <d v="2020-10-19T00:00:00"/>
    <n v="3064"/>
    <n v="1"/>
    <n v="1713.86"/>
    <n v="5116"/>
    <n v="0.86"/>
    <n v="2.56"/>
    <s v="Z-US$"/>
    <x v="0"/>
    <x v="41"/>
    <n v="1"/>
    <x v="46"/>
  </r>
  <r>
    <x v="10"/>
    <d v="2020-10-14T00:00:00"/>
    <d v="2020-10-19T00:00:00"/>
    <n v="74"/>
    <n v="1"/>
    <n v="920.88"/>
    <n v="1718.98"/>
    <n v="19.190000000000001"/>
    <n v="35.81"/>
    <s v="Z-US$"/>
    <x v="44"/>
    <x v="41"/>
    <n v="1"/>
    <x v="879"/>
  </r>
  <r>
    <x v="36"/>
    <d v="2020-10-22T00:00:00"/>
    <d v="2020-10-22T00:00:00"/>
    <n v="766"/>
    <n v="1"/>
    <n v="492.42"/>
    <n v="1151.0999999999999"/>
    <n v="0.99"/>
    <n v="2.2999999999999998"/>
    <s v="Z-US$"/>
    <x v="3"/>
    <x v="42"/>
    <n v="1"/>
    <x v="343"/>
  </r>
  <r>
    <x v="24"/>
    <d v="2020-11-02T00:00:00"/>
    <d v="2020-11-03T00:00:00"/>
    <n v="3064"/>
    <n v="1"/>
    <n v="2979.81"/>
    <n v="7162.4"/>
    <n v="1.48"/>
    <n v="3.58"/>
    <s v="Z-US$"/>
    <x v="0"/>
    <x v="44"/>
    <n v="1"/>
    <x v="87"/>
  </r>
  <r>
    <x v="0"/>
    <d v="2020-11-02T00:00:00"/>
    <d v="2020-11-03T00:00:00"/>
    <n v="1532"/>
    <n v="1"/>
    <n v="1403.96"/>
    <n v="2046.4"/>
    <n v="1.39"/>
    <n v="2.0499999999999998"/>
    <s v="Z-US$"/>
    <x v="2"/>
    <x v="44"/>
    <n v="1"/>
    <x v="224"/>
  </r>
  <r>
    <x v="109"/>
    <d v="2020-11-02T00:00:00"/>
    <d v="2020-11-03T00:00:00"/>
    <n v="6128"/>
    <n v="1"/>
    <n v="5182"/>
    <n v="12790"/>
    <n v="1.29"/>
    <n v="3.2"/>
    <s v="Z-US$"/>
    <x v="27"/>
    <x v="44"/>
    <n v="1"/>
    <x v="1179"/>
  </r>
  <r>
    <x v="8"/>
    <d v="2020-11-02T00:00:00"/>
    <d v="2020-11-03T00:00:00"/>
    <n v="766"/>
    <n v="1"/>
    <n v="428.47"/>
    <n v="959.25"/>
    <n v="0.86"/>
    <n v="1.92"/>
    <s v="Z-US$"/>
    <x v="3"/>
    <x v="44"/>
    <n v="1"/>
    <x v="12"/>
  </r>
  <r>
    <x v="16"/>
    <d v="2020-11-02T00:00:00"/>
    <d v="2020-11-03T00:00:00"/>
    <n v="7660"/>
    <n v="1"/>
    <n v="4284.6499999999996"/>
    <n v="9592.5"/>
    <n v="0.86"/>
    <n v="1.92"/>
    <s v="Z-US$"/>
    <x v="130"/>
    <x v="44"/>
    <n v="1"/>
    <x v="323"/>
  </r>
  <r>
    <x v="10"/>
    <d v="2020-11-02T00:00:00"/>
    <d v="2020-11-03T00:00:00"/>
    <n v="184"/>
    <n v="1"/>
    <n v="2475.16"/>
    <n v="3683.52"/>
    <n v="20.62"/>
    <n v="30.7"/>
    <s v="Z-US$"/>
    <x v="49"/>
    <x v="44"/>
    <n v="1"/>
    <x v="339"/>
  </r>
  <r>
    <x v="8"/>
    <d v="2020-11-06T00:00:00"/>
    <d v="2020-11-11T00:00:00"/>
    <n v="3064"/>
    <n v="1"/>
    <n v="1713.86"/>
    <n v="4604.3999999999996"/>
    <n v="0.86"/>
    <n v="2.2999999999999998"/>
    <s v="Z-US$"/>
    <x v="0"/>
    <x v="44"/>
    <n v="1"/>
    <x v="359"/>
  </r>
  <r>
    <x v="10"/>
    <d v="2020-11-06T00:00:00"/>
    <d v="2020-11-11T00:00:00"/>
    <n v="92"/>
    <n v="1"/>
    <n v="1353.69"/>
    <n v="2148.7199999999998"/>
    <n v="22.56"/>
    <n v="35.81"/>
    <s v="Z-US$"/>
    <x v="34"/>
    <x v="44"/>
    <n v="1"/>
    <x v="183"/>
  </r>
  <r>
    <x v="85"/>
    <d v="2020-11-24T00:00:00"/>
    <d v="2020-11-24T00:00:00"/>
    <n v="3907"/>
    <n v="1"/>
    <n v="2152.56"/>
    <n v="3750.67"/>
    <n v="0.84"/>
    <n v="1.47"/>
    <s v="Z-US$"/>
    <x v="439"/>
    <x v="47"/>
    <n v="1"/>
    <x v="1245"/>
  </r>
  <r>
    <x v="24"/>
    <d v="2020-11-30T00:00:00"/>
    <d v="2020-12-07T00:00:00"/>
    <n v="3064"/>
    <n v="1"/>
    <n v="2979.81"/>
    <n v="7162.4"/>
    <n v="1.48"/>
    <n v="3.58"/>
    <s v="Z-US$"/>
    <x v="0"/>
    <x v="48"/>
    <n v="1"/>
    <x v="87"/>
  </r>
  <r>
    <x v="16"/>
    <d v="2020-11-30T00:00:00"/>
    <d v="2020-12-07T00:00:00"/>
    <n v="7660"/>
    <n v="1"/>
    <n v="4284.6499999999996"/>
    <n v="9592.5"/>
    <n v="0.86"/>
    <n v="1.92"/>
    <s v="Z-US$"/>
    <x v="130"/>
    <x v="48"/>
    <n v="1"/>
    <x v="323"/>
  </r>
  <r>
    <x v="109"/>
    <d v="2020-11-30T00:00:00"/>
    <d v="2020-12-07T00:00:00"/>
    <n v="4596"/>
    <n v="1"/>
    <n v="3886.5"/>
    <n v="9592.5"/>
    <n v="1.29"/>
    <n v="3.2"/>
    <s v="Z-US$"/>
    <x v="57"/>
    <x v="48"/>
    <n v="1"/>
    <x v="323"/>
  </r>
  <r>
    <x v="93"/>
    <d v="2020-11-30T00:00:00"/>
    <d v="2020-12-07T00:00:00"/>
    <n v="6128"/>
    <n v="1"/>
    <n v="2813.8"/>
    <n v="4604.3999999999996"/>
    <n v="0.7"/>
    <n v="1.1499999999999999"/>
    <s v="Z-US$"/>
    <x v="27"/>
    <x v="48"/>
    <n v="1"/>
    <x v="359"/>
  </r>
  <r>
    <x v="0"/>
    <d v="2020-11-30T00:00:00"/>
    <d v="2020-12-07T00:00:00"/>
    <n v="1532"/>
    <n v="1"/>
    <n v="1403.96"/>
    <n v="2046.4"/>
    <n v="1.39"/>
    <n v="2.0499999999999998"/>
    <s v="Z-US$"/>
    <x v="2"/>
    <x v="48"/>
    <n v="1"/>
    <x v="224"/>
  </r>
  <r>
    <x v="6"/>
    <d v="2020-11-30T00:00:00"/>
    <d v="2020-12-07T00:00:00"/>
    <n v="3064"/>
    <n v="1"/>
    <n v="2526.79"/>
    <n v="3811.42"/>
    <n v="1.25"/>
    <n v="1.91"/>
    <s v="Z-US$"/>
    <x v="0"/>
    <x v="48"/>
    <n v="1"/>
    <x v="895"/>
  </r>
  <r>
    <x v="23"/>
    <d v="2020-12-02T00:00:00"/>
    <d v="2020-12-03T00:00:00"/>
    <n v="5362"/>
    <n v="1"/>
    <n v="2999.26"/>
    <n v="8953"/>
    <n v="0.86"/>
    <n v="2.56"/>
    <s v="Z-US$"/>
    <x v="197"/>
    <x v="48"/>
    <n v="1"/>
    <x v="420"/>
  </r>
  <r>
    <x v="10"/>
    <d v="2020-12-02T00:00:00"/>
    <d v="2020-12-03T00:00:00"/>
    <n v="108"/>
    <n v="1"/>
    <n v="1579.31"/>
    <n v="2506.84"/>
    <n v="22.56"/>
    <n v="35.81"/>
    <s v="Z-US$"/>
    <x v="21"/>
    <x v="48"/>
    <n v="1"/>
    <x v="876"/>
  </r>
  <r>
    <x v="32"/>
    <d v="2020-12-08T00:00:00"/>
    <d v="2020-12-22T00:00:00"/>
    <n v="92"/>
    <n v="1"/>
    <n v="1629.96"/>
    <n v="3376.56"/>
    <n v="27.17"/>
    <n v="56.28"/>
    <s v="Z-US$"/>
    <x v="34"/>
    <x v="49"/>
    <n v="1"/>
    <x v="209"/>
  </r>
  <r>
    <x v="54"/>
    <d v="2020-12-08T00:00:00"/>
    <d v="2020-12-22T00:00:00"/>
    <n v="92"/>
    <n v="1"/>
    <n v="1476.48"/>
    <n v="3223.08"/>
    <n v="24.61"/>
    <n v="53.72"/>
    <s v="Z-US$"/>
    <x v="34"/>
    <x v="49"/>
    <n v="1"/>
    <x v="220"/>
  </r>
  <r>
    <x v="95"/>
    <d v="2020-12-08T00:00:00"/>
    <d v="2020-12-22T00:00:00"/>
    <n v="46"/>
    <n v="1"/>
    <n v="670.71"/>
    <n v="1419.69"/>
    <n v="22.36"/>
    <n v="47.32"/>
    <s v="Z-US$"/>
    <x v="74"/>
    <x v="49"/>
    <n v="1"/>
    <x v="1246"/>
  </r>
  <r>
    <x v="45"/>
    <d v="2020-12-18T00:00:00"/>
    <d v="2020-12-18T00:00:00"/>
    <n v="154"/>
    <n v="1"/>
    <n v="86.97"/>
    <n v="243.01"/>
    <n v="0.87"/>
    <n v="2.4300000000000002"/>
    <s v="Z-US$"/>
    <x v="17"/>
    <x v="50"/>
    <n v="1"/>
    <x v="357"/>
  </r>
  <r>
    <x v="48"/>
    <d v="2020-12-18T00:00:00"/>
    <d v="2020-12-18T00:00:00"/>
    <n v="766"/>
    <n v="2"/>
    <n v="1336.43"/>
    <n v="3069.6"/>
    <n v="2.66"/>
    <n v="6.14"/>
    <s v="Z-US$"/>
    <x v="2"/>
    <x v="50"/>
    <n v="1"/>
    <x v="577"/>
  </r>
  <r>
    <x v="132"/>
    <d v="2020-12-18T00:00:00"/>
    <d v="2020-12-18T00:00:00"/>
    <n v="23"/>
    <n v="1"/>
    <n v="447.01"/>
    <n v="786.59"/>
    <n v="29.8"/>
    <n v="52.44"/>
    <s v="Z-US$"/>
    <x v="61"/>
    <x v="50"/>
    <n v="1"/>
    <x v="1247"/>
  </r>
  <r>
    <x v="24"/>
    <d v="2021-01-04T00:00:00"/>
    <d v="2021-01-07T00:00:00"/>
    <n v="3064"/>
    <n v="1"/>
    <n v="2979.81"/>
    <n v="7162.4"/>
    <n v="1.48"/>
    <n v="3.58"/>
    <s v="Z-US$"/>
    <x v="0"/>
    <x v="52"/>
    <n v="1"/>
    <x v="87"/>
  </r>
  <r>
    <x v="109"/>
    <d v="2021-01-04T00:00:00"/>
    <d v="2021-01-07T00:00:00"/>
    <n v="3064"/>
    <n v="1"/>
    <n v="2591"/>
    <n v="6395"/>
    <n v="1.29"/>
    <n v="3.2"/>
    <s v="Z-US$"/>
    <x v="0"/>
    <x v="52"/>
    <n v="1"/>
    <x v="842"/>
  </r>
  <r>
    <x v="10"/>
    <d v="2021-01-04T00:00:00"/>
    <d v="2021-01-07T00:00:00"/>
    <n v="154"/>
    <n v="1"/>
    <n v="2256.16"/>
    <n v="3069.6"/>
    <n v="22.56"/>
    <n v="30.7"/>
    <s v="Z-US$"/>
    <x v="17"/>
    <x v="52"/>
    <n v="1"/>
    <x v="577"/>
  </r>
  <r>
    <x v="29"/>
    <d v="2021-01-04T00:00:00"/>
    <d v="2021-01-07T00:00:00"/>
    <n v="184"/>
    <n v="1"/>
    <n v="7185.93"/>
    <n v="10743.6"/>
    <n v="59.88"/>
    <n v="89.53"/>
    <s v="Z-US$"/>
    <x v="49"/>
    <x v="52"/>
    <n v="1"/>
    <x v="221"/>
  </r>
  <r>
    <x v="121"/>
    <d v="2020-01-07T00:00:00"/>
    <d v="2020-01-07T00:00:00"/>
    <n v="307"/>
    <n v="1"/>
    <n v="179.06"/>
    <n v="0"/>
    <n v="0.9"/>
    <n v="0"/>
    <s v="Z-US$"/>
    <x v="11"/>
    <x v="1"/>
    <n v="1"/>
    <x v="86"/>
  </r>
  <r>
    <x v="275"/>
    <d v="2020-01-10T00:00:00"/>
    <d v="2020-01-10T00:00:00"/>
    <n v="5"/>
    <n v="1"/>
    <n v="85.57"/>
    <n v="172.67"/>
    <n v="28.52"/>
    <n v="57.56"/>
    <s v="Z-US$"/>
    <x v="30"/>
    <x v="1"/>
    <n v="1"/>
    <x v="406"/>
  </r>
  <r>
    <x v="85"/>
    <d v="2020-01-15T00:00:00"/>
    <d v="2020-01-15T00:00:00"/>
    <n v="92"/>
    <n v="1"/>
    <n v="49.88"/>
    <n v="0"/>
    <n v="0.83"/>
    <n v="0"/>
    <s v="Z-US$"/>
    <x v="34"/>
    <x v="2"/>
    <n v="1"/>
    <x v="86"/>
  </r>
  <r>
    <x v="102"/>
    <d v="2020-01-15T00:00:00"/>
    <d v="2020-01-15T00:00:00"/>
    <n v="138"/>
    <n v="1"/>
    <n v="78.28"/>
    <n v="0"/>
    <n v="0.87"/>
    <n v="0"/>
    <s v="Z-US$"/>
    <x v="86"/>
    <x v="2"/>
    <n v="1"/>
    <x v="86"/>
  </r>
  <r>
    <x v="170"/>
    <d v="2020-01-16T00:00:00"/>
    <d v="2020-01-17T00:00:00"/>
    <n v="16"/>
    <n v="1"/>
    <n v="8.57"/>
    <n v="0"/>
    <n v="0.86"/>
    <n v="0"/>
    <s v="Z-US$"/>
    <x v="32"/>
    <x v="2"/>
    <n v="1"/>
    <x v="86"/>
  </r>
  <r>
    <x v="154"/>
    <d v="2020-01-16T00:00:00"/>
    <d v="2020-01-17T00:00:00"/>
    <n v="16"/>
    <n v="1"/>
    <n v="8.57"/>
    <n v="0"/>
    <n v="0.86"/>
    <n v="0"/>
    <s v="Z-US$"/>
    <x v="32"/>
    <x v="2"/>
    <n v="1"/>
    <x v="86"/>
  </r>
  <r>
    <x v="84"/>
    <d v="2020-01-16T00:00:00"/>
    <d v="2020-01-17T00:00:00"/>
    <n v="16"/>
    <n v="1"/>
    <n v="8.57"/>
    <n v="0"/>
    <n v="0.86"/>
    <n v="0"/>
    <s v="Z-US$"/>
    <x v="32"/>
    <x v="2"/>
    <n v="1"/>
    <x v="86"/>
  </r>
  <r>
    <x v="186"/>
    <d v="2020-01-16T00:00:00"/>
    <d v="2020-01-17T00:00:00"/>
    <n v="16"/>
    <n v="1"/>
    <n v="2.74"/>
    <n v="0"/>
    <n v="0.27"/>
    <n v="0"/>
    <s v="Z-US$"/>
    <x v="32"/>
    <x v="2"/>
    <n v="1"/>
    <x v="86"/>
  </r>
  <r>
    <x v="146"/>
    <d v="2020-01-16T00:00:00"/>
    <d v="2020-01-17T00:00:00"/>
    <n v="16"/>
    <n v="1"/>
    <n v="3.5"/>
    <n v="0"/>
    <n v="0.35"/>
    <n v="0"/>
    <s v="Z-US$"/>
    <x v="32"/>
    <x v="2"/>
    <n v="1"/>
    <x v="86"/>
  </r>
  <r>
    <x v="101"/>
    <d v="2020-01-16T00:00:00"/>
    <d v="2020-01-17T00:00:00"/>
    <n v="16"/>
    <n v="1"/>
    <n v="11.45"/>
    <n v="0"/>
    <n v="1.1399999999999999"/>
    <n v="0"/>
    <s v="Z-US$"/>
    <x v="32"/>
    <x v="2"/>
    <n v="1"/>
    <x v="86"/>
  </r>
  <r>
    <x v="82"/>
    <d v="2020-01-16T00:00:00"/>
    <d v="2020-01-17T00:00:00"/>
    <n v="16"/>
    <n v="1"/>
    <n v="13.21"/>
    <n v="0"/>
    <n v="1.32"/>
    <n v="0"/>
    <s v="Z-US$"/>
    <x v="32"/>
    <x v="2"/>
    <n v="1"/>
    <x v="86"/>
  </r>
  <r>
    <x v="39"/>
    <d v="2020-01-29T00:00:00"/>
    <d v="2020-01-29T00:00:00"/>
    <n v="46"/>
    <n v="1"/>
    <n v="11.13"/>
    <n v="0"/>
    <n v="0.37"/>
    <n v="0"/>
    <s v="Z-US$"/>
    <x v="74"/>
    <x v="4"/>
    <n v="1"/>
    <x v="86"/>
  </r>
  <r>
    <x v="81"/>
    <d v="2020-02-03T00:00:00"/>
    <d v="2020-02-03T00:00:00"/>
    <n v="102"/>
    <n v="1"/>
    <n v="68.31"/>
    <n v="0"/>
    <n v="1.02"/>
    <n v="0"/>
    <s v="Z-US$"/>
    <x v="85"/>
    <x v="5"/>
    <n v="1"/>
    <x v="86"/>
  </r>
  <r>
    <x v="26"/>
    <d v="2020-02-21T00:00:00"/>
    <d v="2020-02-21T00:00:00"/>
    <n v="5"/>
    <n v="1"/>
    <n v="74.89"/>
    <n v="0"/>
    <n v="24.95"/>
    <n v="0"/>
    <s v="Z-US$"/>
    <x v="30"/>
    <x v="7"/>
    <n v="1"/>
    <x v="86"/>
  </r>
  <r>
    <x v="153"/>
    <d v="2020-03-04T00:00:00"/>
    <d v="2020-03-04T00:00:00"/>
    <n v="10"/>
    <n v="1"/>
    <n v="5.91"/>
    <n v="0"/>
    <n v="0.99"/>
    <n v="0"/>
    <s v="Z-US$"/>
    <x v="47"/>
    <x v="9"/>
    <n v="1"/>
    <x v="86"/>
  </r>
  <r>
    <x v="190"/>
    <d v="2020-03-04T00:00:00"/>
    <d v="2020-03-04T00:00:00"/>
    <n v="2"/>
    <n v="1"/>
    <n v="17.14"/>
    <n v="0"/>
    <n v="17.14"/>
    <n v="0"/>
    <s v="Z-US$"/>
    <x v="10"/>
    <x v="9"/>
    <n v="1"/>
    <x v="86"/>
  </r>
  <r>
    <x v="84"/>
    <d v="2020-03-10T00:00:00"/>
    <d v="2020-03-10T00:00:00"/>
    <n v="2"/>
    <n v="100"/>
    <n v="85.69"/>
    <n v="0"/>
    <n v="85.69"/>
    <n v="0"/>
    <s v="Z-US$"/>
    <x v="28"/>
    <x v="10"/>
    <n v="1"/>
    <x v="86"/>
  </r>
  <r>
    <x v="186"/>
    <d v="2020-03-11T00:00:00"/>
    <d v="2020-03-12T00:00:00"/>
    <n v="154"/>
    <n v="1"/>
    <n v="27.37"/>
    <n v="0"/>
    <n v="0.27"/>
    <n v="0"/>
    <s v="Z-US$"/>
    <x v="17"/>
    <x v="10"/>
    <n v="1"/>
    <x v="86"/>
  </r>
  <r>
    <x v="146"/>
    <d v="2020-03-11T00:00:00"/>
    <d v="2020-03-12T00:00:00"/>
    <n v="92"/>
    <n v="1"/>
    <n v="21.03"/>
    <n v="0"/>
    <n v="0.35"/>
    <n v="0"/>
    <s v="Z-US$"/>
    <x v="34"/>
    <x v="10"/>
    <n v="1"/>
    <x v="86"/>
  </r>
  <r>
    <x v="65"/>
    <d v="2020-03-19T00:00:00"/>
    <d v="2020-03-19T00:00:00"/>
    <n v="16"/>
    <n v="1"/>
    <n v="10.33"/>
    <n v="0"/>
    <n v="1.02"/>
    <n v="0"/>
    <s v="Z-US$"/>
    <x v="32"/>
    <x v="11"/>
    <n v="1"/>
    <x v="86"/>
  </r>
  <r>
    <x v="4"/>
    <d v="2020-03-19T00:00:00"/>
    <d v="2020-03-19T00:00:00"/>
    <n v="16"/>
    <n v="1"/>
    <n v="13.05"/>
    <n v="0"/>
    <n v="1.31"/>
    <n v="0"/>
    <s v="Z-US$"/>
    <x v="32"/>
    <x v="11"/>
    <n v="1"/>
    <x v="86"/>
  </r>
  <r>
    <x v="51"/>
    <d v="2020-03-19T00:00:00"/>
    <d v="2020-03-19T00:00:00"/>
    <n v="16"/>
    <n v="1"/>
    <n v="12.55"/>
    <n v="0"/>
    <n v="1.25"/>
    <n v="0"/>
    <s v="Z-US$"/>
    <x v="32"/>
    <x v="11"/>
    <n v="1"/>
    <x v="86"/>
  </r>
  <r>
    <x v="128"/>
    <d v="2020-03-19T00:00:00"/>
    <d v="2020-03-19T00:00:00"/>
    <n v="16"/>
    <n v="1"/>
    <n v="13.05"/>
    <n v="0"/>
    <n v="1.31"/>
    <n v="0"/>
    <s v="Z-US$"/>
    <x v="32"/>
    <x v="11"/>
    <n v="1"/>
    <x v="86"/>
  </r>
  <r>
    <x v="88"/>
    <d v="2020-03-19T00:00:00"/>
    <d v="2020-03-19T00:00:00"/>
    <n v="16"/>
    <n v="1"/>
    <n v="13.38"/>
    <n v="0"/>
    <n v="1.33"/>
    <n v="0"/>
    <s v="Z-US$"/>
    <x v="32"/>
    <x v="11"/>
    <n v="1"/>
    <x v="86"/>
  </r>
  <r>
    <x v="2"/>
    <d v="2020-03-19T00:00:00"/>
    <d v="2020-03-19T00:00:00"/>
    <n v="16"/>
    <n v="1"/>
    <n v="13.3"/>
    <n v="0"/>
    <n v="1.32"/>
    <n v="0"/>
    <s v="Z-US$"/>
    <x v="32"/>
    <x v="11"/>
    <n v="1"/>
    <x v="86"/>
  </r>
  <r>
    <x v="5"/>
    <d v="2020-03-19T00:00:00"/>
    <d v="2020-03-19T00:00:00"/>
    <n v="16"/>
    <n v="1"/>
    <n v="12.55"/>
    <n v="0"/>
    <n v="1.25"/>
    <n v="0"/>
    <s v="Z-US$"/>
    <x v="32"/>
    <x v="11"/>
    <n v="1"/>
    <x v="86"/>
  </r>
  <r>
    <x v="27"/>
    <d v="2020-03-19T00:00:00"/>
    <d v="2020-03-19T00:00:00"/>
    <n v="16"/>
    <n v="1"/>
    <n v="12.55"/>
    <n v="0"/>
    <n v="1.25"/>
    <n v="0"/>
    <s v="Z-US$"/>
    <x v="32"/>
    <x v="11"/>
    <n v="1"/>
    <x v="86"/>
  </r>
  <r>
    <x v="166"/>
    <d v="2020-03-19T00:00:00"/>
    <d v="2020-03-19T00:00:00"/>
    <n v="16"/>
    <n v="1"/>
    <n v="12.55"/>
    <n v="0"/>
    <n v="1.25"/>
    <n v="0"/>
    <s v="Z-US$"/>
    <x v="32"/>
    <x v="11"/>
    <n v="1"/>
    <x v="86"/>
  </r>
  <r>
    <x v="108"/>
    <d v="2020-03-19T00:00:00"/>
    <d v="2020-03-19T00:00:00"/>
    <n v="16"/>
    <n v="1"/>
    <n v="10.33"/>
    <n v="0"/>
    <n v="1.02"/>
    <n v="0"/>
    <s v="Z-US$"/>
    <x v="32"/>
    <x v="11"/>
    <n v="1"/>
    <x v="86"/>
  </r>
  <r>
    <x v="72"/>
    <d v="2020-03-19T00:00:00"/>
    <d v="2020-03-19T00:00:00"/>
    <n v="16"/>
    <n v="1"/>
    <n v="11.14"/>
    <n v="0"/>
    <n v="1.1100000000000001"/>
    <n v="0"/>
    <s v="Z-US$"/>
    <x v="32"/>
    <x v="11"/>
    <n v="1"/>
    <x v="86"/>
  </r>
  <r>
    <x v="101"/>
    <d v="2020-03-26T00:00:00"/>
    <d v="2020-03-26T00:00:00"/>
    <n v="5"/>
    <n v="2"/>
    <n v="6.87"/>
    <n v="0"/>
    <n v="2.29"/>
    <n v="0"/>
    <s v="Z-US$"/>
    <x v="47"/>
    <x v="12"/>
    <n v="1"/>
    <x v="86"/>
  </r>
  <r>
    <x v="85"/>
    <d v="2020-04-01T00:00:00"/>
    <d v="2020-04-01T00:00:00"/>
    <n v="46"/>
    <n v="1"/>
    <n v="25.32"/>
    <n v="0"/>
    <n v="0.84"/>
    <n v="0"/>
    <s v="Z-US$"/>
    <x v="74"/>
    <x v="13"/>
    <n v="1"/>
    <x v="86"/>
  </r>
  <r>
    <x v="186"/>
    <d v="2020-04-09T00:00:00"/>
    <d v="2020-04-09T00:00:00"/>
    <n v="31"/>
    <n v="1"/>
    <n v="5.47"/>
    <n v="0"/>
    <n v="0.27"/>
    <n v="0"/>
    <s v="Z-US$"/>
    <x v="7"/>
    <x v="14"/>
    <n v="1"/>
    <x v="86"/>
  </r>
  <r>
    <x v="146"/>
    <d v="2020-04-09T00:00:00"/>
    <d v="2020-04-09T00:00:00"/>
    <n v="31"/>
    <n v="1"/>
    <n v="7.01"/>
    <n v="0"/>
    <n v="0.35"/>
    <n v="0"/>
    <s v="Z-US$"/>
    <x v="7"/>
    <x v="14"/>
    <n v="1"/>
    <x v="86"/>
  </r>
  <r>
    <x v="186"/>
    <d v="2020-04-13T00:00:00"/>
    <d v="2020-04-13T00:00:00"/>
    <n v="16"/>
    <n v="1"/>
    <n v="2.74"/>
    <n v="0"/>
    <n v="0.27"/>
    <n v="0"/>
    <s v="Z-US$"/>
    <x v="32"/>
    <x v="15"/>
    <n v="1"/>
    <x v="86"/>
  </r>
  <r>
    <x v="87"/>
    <d v="2020-04-15T00:00:00"/>
    <d v="2020-04-15T00:00:00"/>
    <n v="16"/>
    <n v="1"/>
    <n v="8.06"/>
    <n v="0"/>
    <n v="0.81"/>
    <n v="0"/>
    <s v="Z-US$"/>
    <x v="32"/>
    <x v="15"/>
    <n v="1"/>
    <x v="86"/>
  </r>
  <r>
    <x v="186"/>
    <d v="2020-04-22T00:00:00"/>
    <d v="2020-04-22T00:00:00"/>
    <n v="31"/>
    <n v="1"/>
    <n v="5.47"/>
    <n v="0"/>
    <n v="0.27"/>
    <n v="0"/>
    <s v="Z-US$"/>
    <x v="7"/>
    <x v="16"/>
    <n v="1"/>
    <x v="86"/>
  </r>
  <r>
    <x v="146"/>
    <d v="2020-04-22T00:00:00"/>
    <d v="2020-04-22T00:00:00"/>
    <n v="31"/>
    <n v="1"/>
    <n v="7.01"/>
    <n v="0"/>
    <n v="0.35"/>
    <n v="0"/>
    <s v="Z-US$"/>
    <x v="7"/>
    <x v="16"/>
    <n v="1"/>
    <x v="86"/>
  </r>
  <r>
    <x v="7"/>
    <d v="2020-04-22T00:00:00"/>
    <d v="2020-04-22T00:00:00"/>
    <n v="31"/>
    <n v="1"/>
    <n v="17.39"/>
    <n v="0"/>
    <n v="0.87"/>
    <n v="0"/>
    <s v="Z-US$"/>
    <x v="7"/>
    <x v="16"/>
    <n v="1"/>
    <x v="86"/>
  </r>
  <r>
    <x v="23"/>
    <d v="2020-04-22T00:00:00"/>
    <d v="2020-04-22T00:00:00"/>
    <n v="31"/>
    <n v="1"/>
    <n v="17.14"/>
    <n v="0"/>
    <n v="0.86"/>
    <n v="0"/>
    <s v="Z-US$"/>
    <x v="7"/>
    <x v="16"/>
    <n v="1"/>
    <x v="86"/>
  </r>
  <r>
    <x v="16"/>
    <d v="2020-04-22T00:00:00"/>
    <d v="2020-04-23T00:00:00"/>
    <n v="31"/>
    <n v="1"/>
    <n v="17.14"/>
    <n v="0"/>
    <n v="0.86"/>
    <n v="0"/>
    <s v="Z-US$"/>
    <x v="7"/>
    <x v="16"/>
    <n v="1"/>
    <x v="86"/>
  </r>
  <r>
    <x v="168"/>
    <d v="2020-04-30T00:00:00"/>
    <d v="2020-04-30T00:00:00"/>
    <n v="613"/>
    <n v="1"/>
    <n v="281.38"/>
    <n v="0"/>
    <n v="0.7"/>
    <n v="0"/>
    <s v="Z-US$"/>
    <x v="98"/>
    <x v="17"/>
    <n v="1"/>
    <x v="86"/>
  </r>
  <r>
    <x v="146"/>
    <d v="2020-05-01T00:00:00"/>
    <d v="2020-05-01T00:00:00"/>
    <n v="2"/>
    <n v="60"/>
    <n v="21.03"/>
    <n v="0"/>
    <n v="21.03"/>
    <n v="0"/>
    <s v="Z-US$"/>
    <x v="58"/>
    <x v="17"/>
    <n v="1"/>
    <x v="86"/>
  </r>
  <r>
    <x v="127"/>
    <d v="2020-05-06T00:00:00"/>
    <d v="2020-05-06T00:00:00"/>
    <n v="31"/>
    <n v="1"/>
    <n v="23.28"/>
    <n v="0"/>
    <n v="1.1599999999999999"/>
    <n v="0"/>
    <s v="Z-US$"/>
    <x v="7"/>
    <x v="18"/>
    <n v="1"/>
    <x v="86"/>
  </r>
  <r>
    <x v="184"/>
    <d v="2020-05-06T00:00:00"/>
    <d v="2020-05-06T00:00:00"/>
    <n v="7"/>
    <n v="1"/>
    <n v="4.96"/>
    <n v="0"/>
    <n v="1.24"/>
    <n v="0"/>
    <s v="Z-US$"/>
    <x v="48"/>
    <x v="18"/>
    <n v="1"/>
    <x v="86"/>
  </r>
  <r>
    <x v="276"/>
    <d v="2020-05-14T00:00:00"/>
    <d v="2020-05-14T00:00:00"/>
    <n v="2"/>
    <n v="1"/>
    <n v="5.55"/>
    <n v="0"/>
    <n v="5.55"/>
    <n v="0"/>
    <s v="Z-US$"/>
    <x v="10"/>
    <x v="19"/>
    <n v="1"/>
    <x v="86"/>
  </r>
  <r>
    <x v="23"/>
    <d v="2020-05-14T00:00:00"/>
    <d v="2020-05-14T00:00:00"/>
    <n v="16"/>
    <n v="1"/>
    <n v="8.57"/>
    <n v="0"/>
    <n v="0.86"/>
    <n v="0"/>
    <s v="Z-US$"/>
    <x v="32"/>
    <x v="19"/>
    <n v="1"/>
    <x v="86"/>
  </r>
  <r>
    <x v="277"/>
    <d v="2020-05-14T00:00:00"/>
    <d v="2020-05-14T00:00:00"/>
    <n v="46"/>
    <n v="1"/>
    <n v="21.1"/>
    <n v="0"/>
    <n v="0.7"/>
    <n v="0"/>
    <s v="Z-US$"/>
    <x v="74"/>
    <x v="19"/>
    <n v="1"/>
    <x v="86"/>
  </r>
  <r>
    <x v="10"/>
    <d v="2020-05-14T00:00:00"/>
    <d v="2020-05-14T00:00:00"/>
    <n v="2"/>
    <n v="1"/>
    <n v="23.28"/>
    <n v="0"/>
    <n v="23.28"/>
    <n v="0"/>
    <s v="Z-US$"/>
    <x v="10"/>
    <x v="19"/>
    <n v="1"/>
    <x v="86"/>
  </r>
  <r>
    <x v="278"/>
    <d v="2020-05-18T00:00:00"/>
    <d v="2020-05-18T00:00:00"/>
    <n v="46"/>
    <n v="1"/>
    <n v="37.22"/>
    <n v="0"/>
    <n v="1.24"/>
    <n v="0"/>
    <s v="Z-US$"/>
    <x v="74"/>
    <x v="20"/>
    <n v="1"/>
    <x v="86"/>
  </r>
  <r>
    <x v="23"/>
    <d v="2020-05-29T00:00:00"/>
    <d v="2020-05-29T00:00:00"/>
    <n v="307"/>
    <n v="1"/>
    <n v="171.39"/>
    <n v="0"/>
    <n v="0.86"/>
    <n v="0"/>
    <s v="Z-US$"/>
    <x v="11"/>
    <x v="21"/>
    <n v="1"/>
    <x v="86"/>
  </r>
  <r>
    <x v="219"/>
    <d v="2020-06-25T00:00:00"/>
    <d v="2020-06-30T00:00:00"/>
    <n v="92"/>
    <n v="1"/>
    <n v="0"/>
    <n v="0"/>
    <n v="0"/>
    <n v="0"/>
    <s v="Z-US$"/>
    <x v="34"/>
    <x v="25"/>
    <n v="1"/>
    <x v="86"/>
  </r>
  <r>
    <x v="114"/>
    <d v="2020-06-25T00:00:00"/>
    <d v="2020-06-30T00:00:00"/>
    <n v="4"/>
    <n v="1"/>
    <n v="52.91"/>
    <n v="0"/>
    <n v="26.45"/>
    <n v="0"/>
    <s v="Z-US$"/>
    <x v="16"/>
    <x v="25"/>
    <n v="1"/>
    <x v="86"/>
  </r>
  <r>
    <x v="241"/>
    <d v="2020-07-17T00:00:00"/>
    <d v="2020-07-20T00:00:00"/>
    <n v="2"/>
    <n v="100"/>
    <n v="0"/>
    <n v="0"/>
    <n v="0"/>
    <n v="0"/>
    <s v="Z-US$"/>
    <x v="28"/>
    <x v="28"/>
    <n v="1"/>
    <x v="86"/>
  </r>
  <r>
    <x v="16"/>
    <d v="2020-07-17T00:00:00"/>
    <d v="2020-07-20T00:00:00"/>
    <n v="46"/>
    <n v="1"/>
    <n v="25.71"/>
    <n v="0"/>
    <n v="0.86"/>
    <n v="0"/>
    <s v="Z-US$"/>
    <x v="74"/>
    <x v="28"/>
    <n v="1"/>
    <x v="86"/>
  </r>
  <r>
    <x v="186"/>
    <d v="2020-07-17T00:00:00"/>
    <d v="2020-07-20T00:00:00"/>
    <n v="31"/>
    <n v="1"/>
    <n v="5.47"/>
    <n v="0"/>
    <n v="0.27"/>
    <n v="0"/>
    <s v="Z-US$"/>
    <x v="7"/>
    <x v="28"/>
    <n v="1"/>
    <x v="86"/>
  </r>
  <r>
    <x v="183"/>
    <d v="2020-07-21T00:00:00"/>
    <d v="2020-07-22T00:00:00"/>
    <n v="85"/>
    <n v="1"/>
    <n v="61.9"/>
    <n v="0"/>
    <n v="1.1299999999999999"/>
    <n v="0"/>
    <s v="Z-US$"/>
    <x v="83"/>
    <x v="29"/>
    <n v="1"/>
    <x v="86"/>
  </r>
  <r>
    <x v="235"/>
    <d v="2020-07-29T00:00:00"/>
    <d v="2020-07-29T00:00:00"/>
    <n v="28"/>
    <n v="1"/>
    <n v="96.28"/>
    <n v="0"/>
    <n v="5.35"/>
    <n v="0"/>
    <s v="Z-US$"/>
    <x v="178"/>
    <x v="30"/>
    <n v="1"/>
    <x v="86"/>
  </r>
  <r>
    <x v="219"/>
    <d v="2020-07-29T00:00:00"/>
    <d v="2020-07-29T00:00:00"/>
    <n v="31"/>
    <n v="1"/>
    <n v="131.63999999999999"/>
    <n v="0"/>
    <n v="6.57"/>
    <n v="0"/>
    <s v="Z-US$"/>
    <x v="7"/>
    <x v="30"/>
    <n v="1"/>
    <x v="86"/>
  </r>
  <r>
    <x v="184"/>
    <d v="2020-08-03T00:00:00"/>
    <d v="2020-08-04T00:00:00"/>
    <n v="7"/>
    <n v="1"/>
    <n v="3.43"/>
    <n v="0"/>
    <n v="0.86"/>
    <n v="0"/>
    <s v="Z-US$"/>
    <x v="48"/>
    <x v="31"/>
    <n v="1"/>
    <x v="86"/>
  </r>
  <r>
    <x v="23"/>
    <d v="2020-08-11T00:00:00"/>
    <d v="2020-08-14T00:00:00"/>
    <n v="31"/>
    <n v="1"/>
    <n v="17.14"/>
    <n v="0"/>
    <n v="0.86"/>
    <n v="0"/>
    <s v="Z-US$"/>
    <x v="7"/>
    <x v="32"/>
    <n v="1"/>
    <x v="86"/>
  </r>
  <r>
    <x v="93"/>
    <d v="2020-08-11T00:00:00"/>
    <d v="2020-08-14T00:00:00"/>
    <n v="31"/>
    <n v="1"/>
    <n v="14.07"/>
    <n v="0"/>
    <n v="0.7"/>
    <n v="0"/>
    <s v="Z-US$"/>
    <x v="7"/>
    <x v="32"/>
    <n v="1"/>
    <x v="86"/>
  </r>
  <r>
    <x v="85"/>
    <d v="2020-08-11T00:00:00"/>
    <d v="2020-08-14T00:00:00"/>
    <n v="31"/>
    <n v="1"/>
    <n v="16.88"/>
    <n v="0"/>
    <n v="0.84"/>
    <n v="0"/>
    <s v="Z-US$"/>
    <x v="7"/>
    <x v="32"/>
    <n v="1"/>
    <x v="86"/>
  </r>
  <r>
    <x v="186"/>
    <d v="2020-08-11T00:00:00"/>
    <d v="2020-08-14T00:00:00"/>
    <n v="31"/>
    <n v="1"/>
    <n v="5.47"/>
    <n v="0"/>
    <n v="0.27"/>
    <n v="0"/>
    <s v="Z-US$"/>
    <x v="7"/>
    <x v="32"/>
    <n v="1"/>
    <x v="86"/>
  </r>
  <r>
    <x v="184"/>
    <d v="2020-08-11T00:00:00"/>
    <d v="2020-08-13T00:00:00"/>
    <n v="13"/>
    <n v="1"/>
    <n v="6.86"/>
    <n v="0"/>
    <n v="0.86"/>
    <n v="0"/>
    <s v="Z-US$"/>
    <x v="76"/>
    <x v="32"/>
    <n v="1"/>
    <x v="86"/>
  </r>
  <r>
    <x v="121"/>
    <d v="2020-08-14T00:00:00"/>
    <d v="2020-08-21T00:00:00"/>
    <n v="77"/>
    <n v="1"/>
    <n v="44.13"/>
    <n v="0"/>
    <n v="0.88"/>
    <n v="0"/>
    <s v="Z-US$"/>
    <x v="81"/>
    <x v="32"/>
    <n v="1"/>
    <x v="86"/>
  </r>
  <r>
    <x v="16"/>
    <d v="2020-08-21T00:00:00"/>
    <d v="2020-08-21T00:00:00"/>
    <n v="31"/>
    <n v="1"/>
    <n v="17.14"/>
    <n v="0"/>
    <n v="0.86"/>
    <n v="0"/>
    <s v="Z-US$"/>
    <x v="7"/>
    <x v="33"/>
    <n v="1"/>
    <x v="86"/>
  </r>
  <r>
    <x v="186"/>
    <d v="2020-08-21T00:00:00"/>
    <d v="2020-08-21T00:00:00"/>
    <n v="154"/>
    <n v="1"/>
    <n v="27.37"/>
    <n v="0"/>
    <n v="0.27"/>
    <n v="0"/>
    <s v="Z-US$"/>
    <x v="17"/>
    <x v="33"/>
    <n v="1"/>
    <x v="86"/>
  </r>
  <r>
    <x v="146"/>
    <d v="2020-08-21T00:00:00"/>
    <d v="2020-08-21T00:00:00"/>
    <n v="92"/>
    <n v="1"/>
    <n v="20.8"/>
    <n v="0"/>
    <n v="0.35"/>
    <n v="0"/>
    <s v="Z-US$"/>
    <x v="34"/>
    <x v="33"/>
    <n v="1"/>
    <x v="86"/>
  </r>
  <r>
    <x v="276"/>
    <d v="2020-08-21T00:00:00"/>
    <d v="2020-08-21T00:00:00"/>
    <n v="2"/>
    <n v="1"/>
    <n v="5.56"/>
    <n v="0"/>
    <n v="5.56"/>
    <n v="0"/>
    <s v="Z-US$"/>
    <x v="10"/>
    <x v="33"/>
    <n v="1"/>
    <x v="86"/>
  </r>
  <r>
    <x v="219"/>
    <d v="2020-08-21T00:00:00"/>
    <d v="2020-08-21T00:00:00"/>
    <n v="25"/>
    <n v="1"/>
    <n v="90.58"/>
    <n v="0"/>
    <n v="5.65"/>
    <n v="0"/>
    <s v="Z-US$"/>
    <x v="55"/>
    <x v="33"/>
    <n v="1"/>
    <x v="86"/>
  </r>
  <r>
    <x v="83"/>
    <d v="2020-08-21T00:00:00"/>
    <d v="2020-08-21T00:00:00"/>
    <n v="154"/>
    <n v="1"/>
    <n v="85.69"/>
    <n v="0"/>
    <n v="0.86"/>
    <n v="0"/>
    <s v="Z-US$"/>
    <x v="17"/>
    <x v="33"/>
    <n v="1"/>
    <x v="86"/>
  </r>
  <r>
    <x v="16"/>
    <d v="2020-08-21T00:00:00"/>
    <d v="2020-08-25T00:00:00"/>
    <n v="77"/>
    <n v="1"/>
    <n v="42.85"/>
    <n v="0"/>
    <n v="0.86"/>
    <n v="0"/>
    <s v="Z-US$"/>
    <x v="81"/>
    <x v="33"/>
    <n v="1"/>
    <x v="86"/>
  </r>
  <r>
    <x v="23"/>
    <d v="2020-08-21T00:00:00"/>
    <d v="2020-08-25T00:00:00"/>
    <n v="77"/>
    <n v="1"/>
    <n v="42.85"/>
    <n v="0"/>
    <n v="0.86"/>
    <n v="0"/>
    <s v="Z-US$"/>
    <x v="81"/>
    <x v="33"/>
    <n v="1"/>
    <x v="86"/>
  </r>
  <r>
    <x v="191"/>
    <d v="2020-08-24T00:00:00"/>
    <d v="2020-08-26T00:00:00"/>
    <n v="2"/>
    <n v="5"/>
    <n v="11.66"/>
    <n v="0"/>
    <n v="11.66"/>
    <n v="0"/>
    <s v="Z-US$"/>
    <x v="47"/>
    <x v="34"/>
    <n v="1"/>
    <x v="86"/>
  </r>
  <r>
    <x v="170"/>
    <d v="2020-09-01T00:00:00"/>
    <d v="2020-09-04T00:00:00"/>
    <n v="16"/>
    <n v="1"/>
    <n v="8.57"/>
    <n v="0"/>
    <n v="0.86"/>
    <n v="0"/>
    <s v="Z-US$"/>
    <x v="32"/>
    <x v="35"/>
    <n v="1"/>
    <x v="86"/>
  </r>
  <r>
    <x v="236"/>
    <d v="2020-09-01T00:00:00"/>
    <d v="2020-09-04T00:00:00"/>
    <n v="16"/>
    <n v="1"/>
    <n v="9.85"/>
    <n v="0"/>
    <n v="0.99"/>
    <n v="0"/>
    <s v="Z-US$"/>
    <x v="32"/>
    <x v="35"/>
    <n v="1"/>
    <x v="86"/>
  </r>
  <r>
    <x v="36"/>
    <d v="2020-09-01T00:00:00"/>
    <d v="2020-09-04T00:00:00"/>
    <n v="16"/>
    <n v="1"/>
    <n v="9.85"/>
    <n v="0"/>
    <n v="0.99"/>
    <n v="0"/>
    <s v="Z-US$"/>
    <x v="32"/>
    <x v="35"/>
    <n v="1"/>
    <x v="86"/>
  </r>
  <r>
    <x v="279"/>
    <d v="2020-09-01T00:00:00"/>
    <d v="2020-09-04T00:00:00"/>
    <n v="16"/>
    <n v="1"/>
    <n v="2.8"/>
    <n v="0"/>
    <n v="0.27"/>
    <n v="0"/>
    <s v="Z-US$"/>
    <x v="32"/>
    <x v="35"/>
    <n v="1"/>
    <x v="86"/>
  </r>
  <r>
    <x v="280"/>
    <d v="2020-09-01T00:00:00"/>
    <d v="2020-09-04T00:00:00"/>
    <n v="16"/>
    <n v="1"/>
    <n v="2.94"/>
    <n v="0"/>
    <n v="0.28999999999999998"/>
    <n v="0"/>
    <s v="Z-US$"/>
    <x v="32"/>
    <x v="35"/>
    <n v="1"/>
    <x v="86"/>
  </r>
  <r>
    <x v="268"/>
    <d v="2020-09-01T00:00:00"/>
    <d v="2020-09-04T00:00:00"/>
    <n v="16"/>
    <n v="1"/>
    <n v="3.22"/>
    <n v="0"/>
    <n v="0.32"/>
    <n v="0"/>
    <s v="Z-US$"/>
    <x v="32"/>
    <x v="35"/>
    <n v="1"/>
    <x v="86"/>
  </r>
  <r>
    <x v="241"/>
    <d v="2020-09-02T00:00:00"/>
    <d v="2020-09-03T00:00:00"/>
    <n v="154"/>
    <n v="1"/>
    <n v="0.28000000000000003"/>
    <n v="0"/>
    <n v="0"/>
    <n v="0"/>
    <s v="Z-US$"/>
    <x v="17"/>
    <x v="35"/>
    <n v="1"/>
    <x v="86"/>
  </r>
  <r>
    <x v="186"/>
    <d v="2020-09-23T00:00:00"/>
    <d v="2020-09-24T00:00:00"/>
    <n v="154"/>
    <n v="1"/>
    <n v="27.37"/>
    <n v="0"/>
    <n v="0.27"/>
    <n v="0"/>
    <s v="Z-US$"/>
    <x v="17"/>
    <x v="38"/>
    <n v="1"/>
    <x v="86"/>
  </r>
  <r>
    <x v="146"/>
    <d v="2020-09-23T00:00:00"/>
    <d v="2020-09-24T00:00:00"/>
    <n v="92"/>
    <n v="1"/>
    <n v="20.8"/>
    <n v="0"/>
    <n v="0.35"/>
    <n v="0"/>
    <s v="Z-US$"/>
    <x v="34"/>
    <x v="38"/>
    <n v="1"/>
    <x v="86"/>
  </r>
  <r>
    <x v="186"/>
    <d v="2020-09-23T00:00:00"/>
    <d v="2020-09-24T00:00:00"/>
    <n v="154"/>
    <n v="1"/>
    <n v="27.37"/>
    <n v="0"/>
    <n v="0.27"/>
    <n v="0"/>
    <s v="Z-US$"/>
    <x v="17"/>
    <x v="38"/>
    <n v="1"/>
    <x v="86"/>
  </r>
  <r>
    <x v="146"/>
    <d v="2020-09-23T00:00:00"/>
    <d v="2020-09-24T00:00:00"/>
    <n v="92"/>
    <n v="1"/>
    <n v="20.8"/>
    <n v="0"/>
    <n v="0.35"/>
    <n v="0"/>
    <s v="Z-US$"/>
    <x v="34"/>
    <x v="38"/>
    <n v="1"/>
    <x v="86"/>
  </r>
  <r>
    <x v="32"/>
    <d v="2020-09-23T00:00:00"/>
    <d v="2020-09-23T00:00:00"/>
    <n v="7"/>
    <n v="1"/>
    <n v="108.66"/>
    <n v="0"/>
    <n v="27.17"/>
    <n v="0"/>
    <s v="Z-US$"/>
    <x v="48"/>
    <x v="38"/>
    <n v="1"/>
    <x v="86"/>
  </r>
  <r>
    <x v="94"/>
    <d v="2020-09-23T00:00:00"/>
    <d v="2020-09-23T00:00:00"/>
    <n v="4"/>
    <n v="1"/>
    <n v="63.92"/>
    <n v="0"/>
    <n v="31.96"/>
    <n v="0"/>
    <s v="Z-US$"/>
    <x v="16"/>
    <x v="38"/>
    <n v="1"/>
    <x v="86"/>
  </r>
  <r>
    <x v="28"/>
    <d v="2020-09-23T00:00:00"/>
    <d v="2020-09-23T00:00:00"/>
    <n v="13"/>
    <n v="1"/>
    <n v="279.85000000000002"/>
    <n v="0"/>
    <n v="34.979999999999997"/>
    <n v="0"/>
    <s v="Z-US$"/>
    <x v="76"/>
    <x v="38"/>
    <n v="1"/>
    <x v="86"/>
  </r>
  <r>
    <x v="53"/>
    <d v="2020-09-23T00:00:00"/>
    <d v="2020-09-23T00:00:00"/>
    <n v="4"/>
    <n v="1"/>
    <n v="25.53"/>
    <n v="0"/>
    <n v="12.76"/>
    <n v="0"/>
    <s v="Z-US$"/>
    <x v="16"/>
    <x v="38"/>
    <n v="1"/>
    <x v="86"/>
  </r>
  <r>
    <x v="55"/>
    <d v="2020-09-23T00:00:00"/>
    <d v="2020-09-23T00:00:00"/>
    <n v="13"/>
    <n v="1"/>
    <n v="190.93"/>
    <n v="0"/>
    <n v="23.87"/>
    <n v="0"/>
    <s v="Z-US$"/>
    <x v="76"/>
    <x v="38"/>
    <n v="1"/>
    <x v="86"/>
  </r>
  <r>
    <x v="186"/>
    <d v="2020-09-30T00:00:00"/>
    <d v="2020-10-05T00:00:00"/>
    <n v="154"/>
    <n v="1"/>
    <n v="27.37"/>
    <n v="0"/>
    <n v="0.27"/>
    <n v="0"/>
    <s v="Z-US$"/>
    <x v="17"/>
    <x v="39"/>
    <n v="1"/>
    <x v="86"/>
  </r>
  <r>
    <x v="86"/>
    <d v="2020-10-05T00:00:00"/>
    <d v="2020-10-06T00:00:00"/>
    <n v="31"/>
    <n v="1"/>
    <n v="22.26"/>
    <n v="0"/>
    <n v="1.1100000000000001"/>
    <n v="0"/>
    <s v="Z-US$"/>
    <x v="7"/>
    <x v="40"/>
    <n v="1"/>
    <x v="86"/>
  </r>
  <r>
    <x v="23"/>
    <d v="2020-10-06T00:00:00"/>
    <d v="2020-10-08T00:00:00"/>
    <n v="31"/>
    <n v="1"/>
    <n v="17.14"/>
    <n v="0"/>
    <n v="0.86"/>
    <n v="0"/>
    <s v="Z-US$"/>
    <x v="7"/>
    <x v="40"/>
    <n v="1"/>
    <x v="86"/>
  </r>
  <r>
    <x v="146"/>
    <d v="2020-10-06T00:00:00"/>
    <d v="2020-10-08T00:00:00"/>
    <n v="31"/>
    <n v="1"/>
    <n v="6.93"/>
    <n v="0"/>
    <n v="0.35"/>
    <n v="0"/>
    <s v="Z-US$"/>
    <x v="7"/>
    <x v="40"/>
    <n v="1"/>
    <x v="86"/>
  </r>
  <r>
    <x v="186"/>
    <d v="2020-10-06T00:00:00"/>
    <d v="2020-10-08T00:00:00"/>
    <n v="31"/>
    <n v="1"/>
    <n v="5.47"/>
    <n v="0"/>
    <n v="0.27"/>
    <n v="0"/>
    <s v="Z-US$"/>
    <x v="7"/>
    <x v="40"/>
    <n v="1"/>
    <x v="86"/>
  </r>
  <r>
    <x v="221"/>
    <d v="2020-10-08T00:00:00"/>
    <d v="2020-10-09T00:00:00"/>
    <n v="23"/>
    <n v="1"/>
    <n v="6.11"/>
    <n v="0"/>
    <n v="0.4"/>
    <n v="0"/>
    <s v="Z-US$"/>
    <x v="61"/>
    <x v="40"/>
    <n v="1"/>
    <x v="86"/>
  </r>
  <r>
    <x v="22"/>
    <d v="2020-10-14T00:00:00"/>
    <d v="2020-10-15T00:00:00"/>
    <n v="16"/>
    <n v="1"/>
    <n v="2.46"/>
    <n v="0"/>
    <n v="0.24"/>
    <n v="0"/>
    <s v="Z-US$"/>
    <x v="32"/>
    <x v="41"/>
    <n v="1"/>
    <x v="86"/>
  </r>
  <r>
    <x v="281"/>
    <d v="2020-10-14T00:00:00"/>
    <d v="2020-10-15T00:00:00"/>
    <n v="16"/>
    <n v="1"/>
    <n v="2.46"/>
    <n v="0"/>
    <n v="0.24"/>
    <n v="0"/>
    <s v="Z-US$"/>
    <x v="32"/>
    <x v="41"/>
    <n v="1"/>
    <x v="86"/>
  </r>
  <r>
    <x v="186"/>
    <d v="2020-10-14T00:00:00"/>
    <d v="2020-10-15T00:00:00"/>
    <n v="16"/>
    <n v="1"/>
    <n v="2.74"/>
    <n v="0"/>
    <n v="0.27"/>
    <n v="0"/>
    <s v="Z-US$"/>
    <x v="32"/>
    <x v="41"/>
    <n v="1"/>
    <x v="86"/>
  </r>
  <r>
    <x v="231"/>
    <d v="2020-10-14T00:00:00"/>
    <d v="2020-10-15T00:00:00"/>
    <n v="16"/>
    <n v="1"/>
    <n v="2.74"/>
    <n v="0"/>
    <n v="0.27"/>
    <n v="0"/>
    <s v="Z-US$"/>
    <x v="32"/>
    <x v="41"/>
    <n v="1"/>
    <x v="86"/>
  </r>
  <r>
    <x v="146"/>
    <d v="2020-10-14T00:00:00"/>
    <d v="2020-10-15T00:00:00"/>
    <n v="16"/>
    <n v="1"/>
    <n v="3.47"/>
    <n v="0"/>
    <n v="0.35"/>
    <n v="0"/>
    <s v="Z-US$"/>
    <x v="32"/>
    <x v="41"/>
    <n v="1"/>
    <x v="86"/>
  </r>
  <r>
    <x v="38"/>
    <d v="2020-10-15T00:00:00"/>
    <d v="2020-10-16T00:00:00"/>
    <n v="37"/>
    <n v="1"/>
    <n v="1015.12"/>
    <n v="0"/>
    <n v="42.3"/>
    <n v="0"/>
    <s v="Z-US$"/>
    <x v="54"/>
    <x v="41"/>
    <n v="1"/>
    <x v="86"/>
  </r>
  <r>
    <x v="10"/>
    <d v="2020-10-15T00:00:00"/>
    <d v="2020-10-16T00:00:00"/>
    <n v="37"/>
    <n v="1"/>
    <n v="541.48"/>
    <n v="0"/>
    <n v="22.56"/>
    <n v="0"/>
    <s v="Z-US$"/>
    <x v="54"/>
    <x v="41"/>
    <n v="1"/>
    <x v="86"/>
  </r>
  <r>
    <x v="22"/>
    <d v="2020-10-20T00:00:00"/>
    <d v="2020-10-21T00:00:00"/>
    <n v="307"/>
    <n v="1"/>
    <n v="49.11"/>
    <n v="0"/>
    <n v="0.24"/>
    <n v="0"/>
    <s v="Z-US$"/>
    <x v="11"/>
    <x v="42"/>
    <n v="1"/>
    <x v="86"/>
  </r>
  <r>
    <x v="186"/>
    <d v="2020-10-20T00:00:00"/>
    <d v="2020-10-21T00:00:00"/>
    <n v="154"/>
    <n v="1"/>
    <n v="27.37"/>
    <n v="0"/>
    <n v="0.27"/>
    <n v="0"/>
    <s v="Z-US$"/>
    <x v="17"/>
    <x v="42"/>
    <n v="1"/>
    <x v="86"/>
  </r>
  <r>
    <x v="146"/>
    <d v="2020-10-20T00:00:00"/>
    <d v="2020-10-21T00:00:00"/>
    <n v="92"/>
    <n v="1"/>
    <n v="20.8"/>
    <n v="0"/>
    <n v="0.35"/>
    <n v="0"/>
    <s v="Z-US$"/>
    <x v="34"/>
    <x v="42"/>
    <n v="1"/>
    <x v="86"/>
  </r>
  <r>
    <x v="262"/>
    <d v="2020-10-20T00:00:00"/>
    <d v="2020-10-21T00:00:00"/>
    <n v="77"/>
    <n v="1"/>
    <n v="25.52"/>
    <n v="0"/>
    <n v="0.5"/>
    <n v="0"/>
    <s v="Z-US$"/>
    <x v="81"/>
    <x v="42"/>
    <n v="1"/>
    <x v="86"/>
  </r>
  <r>
    <x v="241"/>
    <d v="2020-10-20T00:00:00"/>
    <d v="2020-10-21T00:00:00"/>
    <n v="154"/>
    <n v="1"/>
    <n v="0.28000000000000003"/>
    <n v="0"/>
    <n v="0"/>
    <n v="0"/>
    <s v="Z-US$"/>
    <x v="17"/>
    <x v="42"/>
    <n v="1"/>
    <x v="86"/>
  </r>
  <r>
    <x v="221"/>
    <d v="2020-10-20T00:00:00"/>
    <d v="2020-10-21T00:00:00"/>
    <n v="154"/>
    <n v="1"/>
    <n v="40.67"/>
    <n v="0"/>
    <n v="0.4"/>
    <n v="0"/>
    <s v="Z-US$"/>
    <x v="17"/>
    <x v="42"/>
    <n v="1"/>
    <x v="86"/>
  </r>
  <r>
    <x v="268"/>
    <d v="2020-10-20T00:00:00"/>
    <d v="2020-10-21T00:00:00"/>
    <n v="154"/>
    <n v="1"/>
    <n v="32.229999999999997"/>
    <n v="0"/>
    <n v="0.32"/>
    <n v="0"/>
    <s v="Z-US$"/>
    <x v="17"/>
    <x v="42"/>
    <n v="1"/>
    <x v="86"/>
  </r>
  <r>
    <x v="257"/>
    <d v="2020-10-20T00:00:00"/>
    <d v="2020-10-21T00:00:00"/>
    <n v="92"/>
    <n v="1"/>
    <n v="24.94"/>
    <n v="0"/>
    <n v="0.41"/>
    <n v="0"/>
    <s v="Z-US$"/>
    <x v="34"/>
    <x v="42"/>
    <n v="1"/>
    <x v="86"/>
  </r>
  <r>
    <x v="146"/>
    <d v="2020-10-26T00:00:00"/>
    <d v="2020-10-26T00:00:00"/>
    <n v="92"/>
    <n v="1"/>
    <n v="20.8"/>
    <n v="0"/>
    <n v="0.35"/>
    <n v="0"/>
    <s v="Z-US$"/>
    <x v="34"/>
    <x v="43"/>
    <n v="1"/>
    <x v="86"/>
  </r>
  <r>
    <x v="186"/>
    <d v="2020-10-26T00:00:00"/>
    <d v="2020-10-26T00:00:00"/>
    <n v="154"/>
    <n v="1"/>
    <n v="27.37"/>
    <n v="0"/>
    <n v="0.27"/>
    <n v="0"/>
    <s v="Z-US$"/>
    <x v="17"/>
    <x v="43"/>
    <n v="1"/>
    <x v="86"/>
  </r>
  <r>
    <x v="282"/>
    <d v="2020-11-03T00:00:00"/>
    <d v="2020-11-04T00:00:00"/>
    <n v="4"/>
    <n v="1"/>
    <n v="44.33"/>
    <n v="0"/>
    <n v="22.17"/>
    <n v="0"/>
    <s v="Z-US$"/>
    <x v="16"/>
    <x v="44"/>
    <n v="1"/>
    <x v="86"/>
  </r>
  <r>
    <x v="143"/>
    <d v="2020-11-03T00:00:00"/>
    <d v="2020-11-04T00:00:00"/>
    <n v="4"/>
    <n v="1"/>
    <n v="44.33"/>
    <n v="0"/>
    <n v="22.17"/>
    <n v="0"/>
    <s v="Z-US$"/>
    <x v="16"/>
    <x v="44"/>
    <n v="1"/>
    <x v="86"/>
  </r>
  <r>
    <x v="139"/>
    <d v="2020-11-03T00:00:00"/>
    <d v="2020-11-04T00:00:00"/>
    <n v="2"/>
    <n v="1"/>
    <n v="25.58"/>
    <n v="0"/>
    <n v="25.58"/>
    <n v="0"/>
    <s v="Z-US$"/>
    <x v="10"/>
    <x v="44"/>
    <n v="1"/>
    <x v="86"/>
  </r>
  <r>
    <x v="140"/>
    <d v="2020-11-03T00:00:00"/>
    <d v="2020-11-04T00:00:00"/>
    <n v="16"/>
    <n v="1"/>
    <n v="7.8"/>
    <n v="0"/>
    <n v="0.78"/>
    <n v="0"/>
    <s v="Z-US$"/>
    <x v="32"/>
    <x v="44"/>
    <n v="1"/>
    <x v="86"/>
  </r>
  <r>
    <x v="16"/>
    <d v="2020-11-03T00:00:00"/>
    <d v="2020-11-04T00:00:00"/>
    <n v="154"/>
    <n v="1"/>
    <n v="85.69"/>
    <n v="0"/>
    <n v="0.86"/>
    <n v="0"/>
    <s v="Z-US$"/>
    <x v="17"/>
    <x v="44"/>
    <n v="1"/>
    <x v="86"/>
  </r>
  <r>
    <x v="170"/>
    <d v="2020-11-03T00:00:00"/>
    <d v="2020-11-04T00:00:00"/>
    <n v="154"/>
    <n v="1"/>
    <n v="85.69"/>
    <n v="0"/>
    <n v="0.86"/>
    <n v="0"/>
    <s v="Z-US$"/>
    <x v="17"/>
    <x v="44"/>
    <n v="1"/>
    <x v="86"/>
  </r>
  <r>
    <x v="154"/>
    <d v="2020-11-05T00:00:00"/>
    <d v="2020-11-09T00:00:00"/>
    <n v="46"/>
    <n v="1"/>
    <n v="25.71"/>
    <n v="0"/>
    <n v="0.86"/>
    <n v="0"/>
    <s v="Z-US$"/>
    <x v="74"/>
    <x v="44"/>
    <n v="1"/>
    <x v="86"/>
  </r>
  <r>
    <x v="283"/>
    <d v="2020-11-05T00:00:00"/>
    <d v="2020-11-09T00:00:00"/>
    <n v="92"/>
    <n v="1"/>
    <n v="0.17"/>
    <n v="0"/>
    <n v="0"/>
    <n v="0"/>
    <s v="Z-US$"/>
    <x v="34"/>
    <x v="44"/>
    <n v="1"/>
    <x v="86"/>
  </r>
  <r>
    <x v="186"/>
    <d v="2020-11-05T00:00:00"/>
    <d v="2020-11-09T00:00:00"/>
    <n v="154"/>
    <n v="1"/>
    <n v="27.37"/>
    <n v="0"/>
    <n v="0.27"/>
    <n v="0"/>
    <s v="Z-US$"/>
    <x v="17"/>
    <x v="44"/>
    <n v="1"/>
    <x v="86"/>
  </r>
  <r>
    <x v="146"/>
    <d v="2020-11-05T00:00:00"/>
    <d v="2020-11-09T00:00:00"/>
    <n v="92"/>
    <n v="1"/>
    <n v="20.8"/>
    <n v="0"/>
    <n v="0.35"/>
    <n v="0"/>
    <s v="Z-US$"/>
    <x v="34"/>
    <x v="44"/>
    <n v="1"/>
    <x v="86"/>
  </r>
  <r>
    <x v="268"/>
    <d v="2020-11-05T00:00:00"/>
    <d v="2020-11-09T00:00:00"/>
    <n v="154"/>
    <n v="1"/>
    <n v="32.229999999999997"/>
    <n v="0"/>
    <n v="0.32"/>
    <n v="0"/>
    <s v="Z-US$"/>
    <x v="17"/>
    <x v="44"/>
    <n v="1"/>
    <x v="86"/>
  </r>
  <r>
    <x v="279"/>
    <d v="2020-11-05T00:00:00"/>
    <d v="2020-11-09T00:00:00"/>
    <n v="154"/>
    <n v="1"/>
    <n v="28.01"/>
    <n v="0"/>
    <n v="0.27"/>
    <n v="0"/>
    <s v="Z-US$"/>
    <x v="17"/>
    <x v="44"/>
    <n v="1"/>
    <x v="86"/>
  </r>
  <r>
    <x v="280"/>
    <d v="2020-11-05T00:00:00"/>
    <d v="2020-11-09T00:00:00"/>
    <n v="154"/>
    <n v="1"/>
    <n v="29.43"/>
    <n v="0"/>
    <n v="0.28999999999999998"/>
    <n v="0"/>
    <s v="Z-US$"/>
    <x v="17"/>
    <x v="44"/>
    <n v="1"/>
    <x v="86"/>
  </r>
  <r>
    <x v="16"/>
    <d v="2020-11-05T00:00:00"/>
    <d v="2020-11-10T00:00:00"/>
    <n v="46"/>
    <n v="1"/>
    <n v="25.71"/>
    <n v="0"/>
    <n v="0.86"/>
    <n v="0"/>
    <s v="Z-US$"/>
    <x v="74"/>
    <x v="44"/>
    <n v="1"/>
    <x v="86"/>
  </r>
  <r>
    <x v="154"/>
    <d v="2020-11-05T00:00:00"/>
    <d v="2020-11-10T00:00:00"/>
    <n v="46"/>
    <n v="1"/>
    <n v="25.71"/>
    <n v="0"/>
    <n v="0.86"/>
    <n v="0"/>
    <s v="Z-US$"/>
    <x v="74"/>
    <x v="44"/>
    <n v="1"/>
    <x v="86"/>
  </r>
  <r>
    <x v="231"/>
    <d v="2020-11-10T00:00:00"/>
    <d v="2020-11-12T00:00:00"/>
    <n v="154"/>
    <n v="1"/>
    <n v="27.37"/>
    <n v="0"/>
    <n v="0.27"/>
    <n v="0"/>
    <s v="Z-US$"/>
    <x v="17"/>
    <x v="45"/>
    <n v="1"/>
    <x v="86"/>
  </r>
  <r>
    <x v="55"/>
    <d v="2020-11-13T00:00:00"/>
    <d v="2020-11-16T00:00:00"/>
    <n v="2"/>
    <n v="1"/>
    <n v="23.87"/>
    <n v="0"/>
    <n v="23.87"/>
    <n v="0"/>
    <s v="Z-US$"/>
    <x v="10"/>
    <x v="45"/>
    <n v="1"/>
    <x v="86"/>
  </r>
  <r>
    <x v="2"/>
    <d v="2020-11-17T00:00:00"/>
    <d v="2020-11-17T00:00:00"/>
    <n v="62"/>
    <n v="1"/>
    <n v="51.53"/>
    <n v="0"/>
    <n v="1.28"/>
    <n v="0"/>
    <s v="Z-US$"/>
    <x v="6"/>
    <x v="46"/>
    <n v="1"/>
    <x v="86"/>
  </r>
  <r>
    <x v="235"/>
    <d v="2020-11-18T00:00:00"/>
    <d v="2020-11-19T00:00:00"/>
    <n v="10"/>
    <n v="1"/>
    <n v="27.72"/>
    <n v="0"/>
    <n v="4.62"/>
    <n v="0"/>
    <s v="Z-US$"/>
    <x v="47"/>
    <x v="46"/>
    <n v="1"/>
    <x v="86"/>
  </r>
  <r>
    <x v="219"/>
    <d v="2020-11-18T00:00:00"/>
    <d v="2020-11-19T00:00:00"/>
    <n v="10"/>
    <n v="1"/>
    <n v="33.97"/>
    <n v="0"/>
    <n v="5.65"/>
    <n v="0"/>
    <s v="Z-US$"/>
    <x v="47"/>
    <x v="46"/>
    <n v="1"/>
    <x v="86"/>
  </r>
  <r>
    <x v="39"/>
    <d v="2020-11-18T00:00:00"/>
    <d v="2020-11-19T00:00:00"/>
    <n v="10"/>
    <n v="1"/>
    <n v="7.06"/>
    <n v="0"/>
    <n v="1.18"/>
    <n v="0"/>
    <s v="Z-US$"/>
    <x v="47"/>
    <x v="46"/>
    <n v="1"/>
    <x v="86"/>
  </r>
  <r>
    <x v="2"/>
    <d v="2020-11-20T00:00:00"/>
    <d v="2020-11-23T00:00:00"/>
    <n v="368"/>
    <n v="1"/>
    <n v="309.17"/>
    <n v="0"/>
    <n v="1.28"/>
    <n v="0"/>
    <s v="Z-US$"/>
    <x v="26"/>
    <x v="46"/>
    <n v="1"/>
    <x v="86"/>
  </r>
  <r>
    <x v="23"/>
    <d v="2020-11-20T00:00:00"/>
    <d v="2020-11-23T00:00:00"/>
    <n v="154"/>
    <n v="1"/>
    <n v="85.69"/>
    <n v="0"/>
    <n v="0.86"/>
    <n v="0"/>
    <s v="Z-US$"/>
    <x v="17"/>
    <x v="46"/>
    <n v="1"/>
    <x v="86"/>
  </r>
  <r>
    <x v="186"/>
    <d v="2020-11-20T00:00:00"/>
    <d v="2020-11-23T00:00:00"/>
    <n v="154"/>
    <n v="1"/>
    <n v="27.37"/>
    <n v="0"/>
    <n v="0.27"/>
    <n v="0"/>
    <s v="Z-US$"/>
    <x v="17"/>
    <x v="46"/>
    <n v="1"/>
    <x v="86"/>
  </r>
  <r>
    <x v="152"/>
    <d v="2020-11-24T00:00:00"/>
    <d v="2020-11-24T00:00:00"/>
    <n v="2"/>
    <n v="1"/>
    <n v="22.26"/>
    <n v="42.21"/>
    <n v="22.26"/>
    <n v="42.21"/>
    <s v="Z-US$"/>
    <x v="10"/>
    <x v="47"/>
    <n v="1"/>
    <x v="1065"/>
  </r>
  <r>
    <x v="186"/>
    <d v="2020-12-09T00:00:00"/>
    <d v="2020-12-16T00:00:00"/>
    <n v="77"/>
    <n v="1"/>
    <n v="13.69"/>
    <n v="0"/>
    <n v="0.27"/>
    <n v="0"/>
    <s v="Z-US$"/>
    <x v="81"/>
    <x v="49"/>
    <n v="1"/>
    <x v="86"/>
  </r>
  <r>
    <x v="284"/>
    <d v="2020-12-09T00:00:00"/>
    <d v="2020-12-16T00:00:00"/>
    <n v="77"/>
    <n v="1"/>
    <n v="13.69"/>
    <n v="0"/>
    <n v="0.27"/>
    <n v="0"/>
    <s v="Z-US$"/>
    <x v="81"/>
    <x v="49"/>
    <n v="1"/>
    <x v="86"/>
  </r>
  <r>
    <x v="146"/>
    <d v="2020-12-09T00:00:00"/>
    <d v="2020-12-16T00:00:00"/>
    <n v="46"/>
    <n v="1"/>
    <n v="10.4"/>
    <n v="0"/>
    <n v="0.35"/>
    <n v="0"/>
    <s v="Z-US$"/>
    <x v="74"/>
    <x v="49"/>
    <n v="1"/>
    <x v="86"/>
  </r>
  <r>
    <x v="285"/>
    <d v="2020-12-09T00:00:00"/>
    <d v="2020-12-16T00:00:00"/>
    <n v="46"/>
    <n v="1"/>
    <n v="0"/>
    <n v="0"/>
    <n v="0"/>
    <n v="0"/>
    <s v="Z-US$"/>
    <x v="74"/>
    <x v="49"/>
    <n v="1"/>
    <x v="86"/>
  </r>
  <r>
    <x v="23"/>
    <d v="2020-12-09T00:00:00"/>
    <d v="2020-12-16T00:00:00"/>
    <n v="31"/>
    <n v="1"/>
    <n v="17.14"/>
    <n v="0"/>
    <n v="0.86"/>
    <n v="0"/>
    <s v="Z-US$"/>
    <x v="7"/>
    <x v="49"/>
    <n v="1"/>
    <x v="86"/>
  </r>
  <r>
    <x v="36"/>
    <d v="2020-12-09T00:00:00"/>
    <d v="2020-12-16T00:00:00"/>
    <n v="31"/>
    <n v="1"/>
    <n v="19.7"/>
    <n v="0"/>
    <n v="0.99"/>
    <n v="0"/>
    <s v="Z-US$"/>
    <x v="7"/>
    <x v="49"/>
    <n v="1"/>
    <x v="86"/>
  </r>
  <r>
    <x v="266"/>
    <d v="2020-12-09T00:00:00"/>
    <d v="2020-12-16T00:00:00"/>
    <n v="31"/>
    <n v="1"/>
    <n v="19.7"/>
    <n v="0"/>
    <n v="0.99"/>
    <n v="0"/>
    <s v="Z-US$"/>
    <x v="7"/>
    <x v="49"/>
    <n v="1"/>
    <x v="86"/>
  </r>
  <r>
    <x v="204"/>
    <d v="2020-12-10T00:00:00"/>
    <d v="2020-12-11T00:00:00"/>
    <n v="16"/>
    <n v="1"/>
    <n v="8.57"/>
    <n v="0"/>
    <n v="0.86"/>
    <n v="0"/>
    <s v="Z-US$"/>
    <x v="32"/>
    <x v="49"/>
    <n v="1"/>
    <x v="86"/>
  </r>
  <r>
    <x v="184"/>
    <d v="2020-12-16T00:00:00"/>
    <d v="2020-12-17T00:00:00"/>
    <n v="46"/>
    <n v="1"/>
    <n v="26.48"/>
    <n v="0"/>
    <n v="0.88"/>
    <n v="0"/>
    <s v="Z-US$"/>
    <x v="74"/>
    <x v="50"/>
    <n v="1"/>
    <x v="86"/>
  </r>
  <r>
    <x v="235"/>
    <d v="2020-12-16T00:00:00"/>
    <d v="2020-12-17T00:00:00"/>
    <n v="25"/>
    <n v="1"/>
    <n v="73.91"/>
    <n v="0"/>
    <n v="4.62"/>
    <n v="0"/>
    <s v="Z-US$"/>
    <x v="55"/>
    <x v="50"/>
    <n v="1"/>
    <x v="86"/>
  </r>
  <r>
    <x v="219"/>
    <d v="2020-12-16T00:00:00"/>
    <d v="2020-12-17T00:00:00"/>
    <n v="25"/>
    <n v="1"/>
    <n v="90.57"/>
    <n v="0"/>
    <n v="5.65"/>
    <n v="0"/>
    <s v="Z-US$"/>
    <x v="55"/>
    <x v="50"/>
    <n v="1"/>
    <x v="86"/>
  </r>
  <r>
    <x v="284"/>
    <d v="2020-12-18T00:00:00"/>
    <d v="2020-12-21T00:00:00"/>
    <n v="154"/>
    <n v="1"/>
    <n v="27.37"/>
    <n v="0"/>
    <n v="0.27"/>
    <n v="0"/>
    <s v="Z-US$"/>
    <x v="17"/>
    <x v="50"/>
    <n v="1"/>
    <x v="86"/>
  </r>
  <r>
    <x v="286"/>
    <d v="2020-12-23T00:00:00"/>
    <d v="2020-12-23T00:00:00"/>
    <n v="766"/>
    <n v="1"/>
    <n v="556.37"/>
    <n v="0"/>
    <n v="1.1100000000000001"/>
    <n v="0"/>
    <s v="Z-US$"/>
    <x v="3"/>
    <x v="51"/>
    <n v="1"/>
    <x v="86"/>
  </r>
  <r>
    <x v="287"/>
    <d v="2020-12-23T00:00:00"/>
    <d v="2020-12-23T00:00:00"/>
    <n v="766"/>
    <n v="1"/>
    <n v="537.17999999999995"/>
    <n v="0"/>
    <n v="1.07"/>
    <n v="0"/>
    <s v="Z-US$"/>
    <x v="3"/>
    <x v="51"/>
    <n v="1"/>
    <x v="86"/>
  </r>
  <r>
    <x v="88"/>
    <d v="2020-12-28T00:00:00"/>
    <d v="2020-12-28T00:00:00"/>
    <n v="307"/>
    <n v="1"/>
    <n v="259.10000000000002"/>
    <n v="0"/>
    <n v="1.29"/>
    <n v="0"/>
    <s v="Z-US$"/>
    <x v="11"/>
    <x v="52"/>
    <n v="1"/>
    <x v="86"/>
  </r>
  <r>
    <x v="152"/>
    <d v="2021-01-05T00:00:00"/>
    <d v="2021-01-05T00:00:00"/>
    <n v="5"/>
    <n v="1"/>
    <n v="66.760000000000005"/>
    <n v="0"/>
    <n v="22.26"/>
    <n v="0"/>
    <s v="Z-US$"/>
    <x v="30"/>
    <x v="52"/>
    <n v="1"/>
    <x v="86"/>
  </r>
  <r>
    <x v="283"/>
    <d v="2021-01-11T00:00:00"/>
    <d v="2021-01-11T00:00:00"/>
    <n v="154"/>
    <n v="1"/>
    <n v="0.28000000000000003"/>
    <n v="0"/>
    <n v="0"/>
    <n v="0"/>
    <s v="Z-US$"/>
    <x v="17"/>
    <x v="53"/>
    <n v="1"/>
    <x v="86"/>
  </r>
  <r>
    <x v="288"/>
    <d v="2021-01-20T00:00:00"/>
    <d v="2021-01-29T00:00:00"/>
    <n v="31"/>
    <n v="1"/>
    <n v="0"/>
    <n v="0"/>
    <n v="0"/>
    <n v="0"/>
    <s v="Z-US$"/>
    <x v="7"/>
    <x v="54"/>
    <n v="1"/>
    <x v="86"/>
  </r>
  <r>
    <x v="56"/>
    <d v="2020-01-02T00:00:00"/>
    <d v="2020-01-10T00:00:00"/>
    <n v="2"/>
    <n v="1"/>
    <n v="46.36"/>
    <n v="77.38"/>
    <n v="46.36"/>
    <n v="77.38"/>
    <s v="Z-US$"/>
    <x v="10"/>
    <x v="0"/>
    <n v="1"/>
    <x v="1248"/>
  </r>
  <r>
    <x v="17"/>
    <d v="2020-01-14T00:00:00"/>
    <d v="2020-01-14T00:00:00"/>
    <n v="4"/>
    <n v="1"/>
    <n v="41.95"/>
    <n v="69.069999999999993"/>
    <n v="20.98"/>
    <n v="34.53"/>
    <s v="Z-US$"/>
    <x v="16"/>
    <x v="2"/>
    <n v="1"/>
    <x v="24"/>
  </r>
  <r>
    <x v="10"/>
    <d v="2020-01-21T00:00:00"/>
    <d v="2020-01-21T00:00:00"/>
    <n v="5"/>
    <n v="1"/>
    <n v="66.709999999999994"/>
    <n v="99.76"/>
    <n v="22.23"/>
    <n v="33.25"/>
    <s v="Z-US$"/>
    <x v="30"/>
    <x v="3"/>
    <n v="1"/>
    <x v="395"/>
  </r>
  <r>
    <x v="10"/>
    <d v="2020-02-17T00:00:00"/>
    <d v="2020-02-17T00:00:00"/>
    <n v="2"/>
    <n v="1"/>
    <n v="23.28"/>
    <n v="30.7"/>
    <n v="23.28"/>
    <n v="30.7"/>
    <s v="Z-US$"/>
    <x v="10"/>
    <x v="7"/>
    <n v="1"/>
    <x v="94"/>
  </r>
  <r>
    <x v="152"/>
    <d v="2020-02-28T00:00:00"/>
    <d v="2020-02-28T00:00:00"/>
    <n v="5"/>
    <n v="1"/>
    <n v="64.849999999999994"/>
    <n v="126.62"/>
    <n v="21.62"/>
    <n v="42.21"/>
    <s v="Z-US$"/>
    <x v="30"/>
    <x v="8"/>
    <n v="1"/>
    <x v="502"/>
  </r>
  <r>
    <x v="29"/>
    <d v="2020-03-12T00:00:00"/>
    <d v="2020-03-12T00:00:00"/>
    <n v="2"/>
    <n v="1"/>
    <n v="60.01"/>
    <n v="89.53"/>
    <n v="60.01"/>
    <n v="89.53"/>
    <s v="Z-US$"/>
    <x v="10"/>
    <x v="10"/>
    <n v="1"/>
    <x v="801"/>
  </r>
  <r>
    <x v="10"/>
    <d v="2020-03-12T00:00:00"/>
    <d v="2020-03-12T00:00:00"/>
    <n v="4"/>
    <n v="1"/>
    <n v="46.56"/>
    <n v="61.39"/>
    <n v="23.28"/>
    <n v="30.7"/>
    <s v="Z-US$"/>
    <x v="16"/>
    <x v="10"/>
    <n v="1"/>
    <x v="103"/>
  </r>
  <r>
    <x v="38"/>
    <d v="2020-03-23T00:00:00"/>
    <d v="2020-03-24T00:00:00"/>
    <n v="2"/>
    <n v="1"/>
    <n v="42.3"/>
    <n v="88.25"/>
    <n v="42.3"/>
    <n v="88.25"/>
    <s v="Z-US$"/>
    <x v="10"/>
    <x v="12"/>
    <n v="1"/>
    <x v="664"/>
  </r>
  <r>
    <x v="152"/>
    <d v="2020-04-27T00:00:00"/>
    <d v="2020-04-27T00:00:00"/>
    <n v="13"/>
    <n v="1"/>
    <n v="172.92"/>
    <n v="337.66"/>
    <n v="21.62"/>
    <n v="42.21"/>
    <s v="Z-US$"/>
    <x v="76"/>
    <x v="17"/>
    <n v="1"/>
    <x v="161"/>
  </r>
  <r>
    <x v="10"/>
    <d v="2020-06-15T00:00:00"/>
    <d v="2020-06-15T00:00:00"/>
    <n v="2"/>
    <n v="1"/>
    <n v="23.28"/>
    <n v="30.7"/>
    <n v="23.28"/>
    <n v="30.7"/>
    <s v="Z-US$"/>
    <x v="10"/>
    <x v="24"/>
    <n v="1"/>
    <x v="94"/>
  </r>
  <r>
    <x v="38"/>
    <d v="2020-07-29T00:00:00"/>
    <d v="2020-07-30T00:00:00"/>
    <n v="17"/>
    <n v="1"/>
    <n v="465.26"/>
    <n v="844.14"/>
    <n v="42.3"/>
    <n v="76.739999999999995"/>
    <s v="Z-US$"/>
    <x v="120"/>
    <x v="30"/>
    <n v="1"/>
    <x v="45"/>
  </r>
  <r>
    <x v="58"/>
    <d v="2020-08-18T00:00:00"/>
    <d v="2020-08-18T00:00:00"/>
    <n v="16"/>
    <n v="1"/>
    <n v="463.64"/>
    <n v="773.8"/>
    <n v="46.36"/>
    <n v="77.38"/>
    <s v="Z-US$"/>
    <x v="32"/>
    <x v="33"/>
    <n v="1"/>
    <x v="559"/>
  </r>
  <r>
    <x v="34"/>
    <d v="2020-08-18T00:00:00"/>
    <d v="2020-08-18T00:00:00"/>
    <n v="46"/>
    <n v="1"/>
    <n v="1247.03"/>
    <n v="2083.4899999999998"/>
    <n v="41.57"/>
    <n v="69.45"/>
    <s v="Z-US$"/>
    <x v="74"/>
    <x v="33"/>
    <n v="1"/>
    <x v="722"/>
  </r>
  <r>
    <x v="28"/>
    <d v="2020-08-24T00:00:00"/>
    <d v="2020-09-01T00:00:00"/>
    <n v="77"/>
    <n v="1"/>
    <n v="1838.56"/>
    <n v="3127.16"/>
    <n v="36.770000000000003"/>
    <n v="62.54"/>
    <s v="Z-US$"/>
    <x v="81"/>
    <x v="34"/>
    <n v="1"/>
    <x v="1249"/>
  </r>
  <r>
    <x v="52"/>
    <d v="2020-09-24T00:00:00"/>
    <d v="2020-09-24T00:00:00"/>
    <n v="31"/>
    <n v="1"/>
    <n v="303.12"/>
    <n v="0"/>
    <n v="15.16"/>
    <n v="0"/>
    <s v="Z-US$"/>
    <x v="7"/>
    <x v="38"/>
    <n v="1"/>
    <x v="86"/>
  </r>
  <r>
    <x v="94"/>
    <d v="2020-09-24T00:00:00"/>
    <d v="2020-09-24T00:00:00"/>
    <n v="16"/>
    <n v="1"/>
    <n v="319.62"/>
    <n v="0"/>
    <n v="31.96"/>
    <n v="0"/>
    <s v="Z-US$"/>
    <x v="32"/>
    <x v="38"/>
    <n v="1"/>
    <x v="86"/>
  </r>
  <r>
    <x v="9"/>
    <d v="2020-12-10T00:00:00"/>
    <d v="2020-12-10T00:00:00"/>
    <n v="4"/>
    <n v="1"/>
    <n v="59.7"/>
    <n v="81.86"/>
    <n v="29.85"/>
    <n v="40.93"/>
    <s v="Z-US$"/>
    <x v="16"/>
    <x v="49"/>
    <n v="1"/>
    <x v="1250"/>
  </r>
  <r>
    <x v="9"/>
    <d v="2020-12-16T00:00:00"/>
    <d v="2020-12-17T00:00:00"/>
    <n v="2"/>
    <n v="1"/>
    <n v="29.85"/>
    <n v="40.93"/>
    <n v="29.85"/>
    <n v="40.93"/>
    <s v="Z-US$"/>
    <x v="10"/>
    <x v="50"/>
    <n v="1"/>
    <x v="18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9FD630-94A8-1044-9B0F-47BE8DAACFCD}" name="PivotTable3" cacheId="15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7" indent="0" outline="1" outlineData="1" multipleFieldFilters="0">
  <location ref="C3:BG294" firstHeaderRow="1" firstDataRow="2" firstDataCol="1"/>
  <pivotFields count="14">
    <pivotField axis="axisRow" showAll="0" sortType="descending">
      <items count="290">
        <item x="152"/>
        <item x="190"/>
        <item x="89"/>
        <item x="55"/>
        <item x="37"/>
        <item x="114"/>
        <item x="17"/>
        <item x="46"/>
        <item x="11"/>
        <item x="275"/>
        <item x="10"/>
        <item x="9"/>
        <item x="26"/>
        <item x="126"/>
        <item x="29"/>
        <item x="49"/>
        <item x="132"/>
        <item x="38"/>
        <item x="43"/>
        <item x="288"/>
        <item x="191"/>
        <item x="182"/>
        <item x="185"/>
        <item x="261"/>
        <item x="187"/>
        <item x="212"/>
        <item x="145"/>
        <item x="144"/>
        <item x="143"/>
        <item x="142"/>
        <item x="282"/>
        <item x="86"/>
        <item x="183"/>
        <item x="87"/>
        <item x="117"/>
        <item x="155"/>
        <item x="210"/>
        <item x="213"/>
        <item x="206"/>
        <item x="180"/>
        <item x="274"/>
        <item x="85"/>
        <item x="162"/>
        <item x="102"/>
        <item x="189"/>
        <item x="69"/>
        <item x="265"/>
        <item x="110"/>
        <item x="147"/>
        <item x="242"/>
        <item x="119"/>
        <item x="121"/>
        <item x="174"/>
        <item x="271"/>
        <item x="195"/>
        <item x="120"/>
        <item x="30"/>
        <item x="97"/>
        <item x="36"/>
        <item x="266"/>
        <item x="236"/>
        <item x="153"/>
        <item x="170"/>
        <item x="8"/>
        <item x="16"/>
        <item x="127"/>
        <item x="233"/>
        <item x="84"/>
        <item x="83"/>
        <item x="158"/>
        <item x="204"/>
        <item x="232"/>
        <item x="169"/>
        <item x="287"/>
        <item x="286"/>
        <item x="45"/>
        <item x="188"/>
        <item x="7"/>
        <item x="23"/>
        <item x="154"/>
        <item x="50"/>
        <item x="238"/>
        <item x="181"/>
        <item x="103"/>
        <item x="184"/>
        <item x="93"/>
        <item x="104"/>
        <item x="177"/>
        <item x="21"/>
        <item x="193"/>
        <item x="270"/>
        <item x="99"/>
        <item x="278"/>
        <item x="211"/>
        <item x="39"/>
        <item x="168"/>
        <item x="203"/>
        <item x="240"/>
        <item x="220"/>
        <item x="90"/>
        <item x="277"/>
        <item x="227"/>
        <item x="179"/>
        <item x="1"/>
        <item x="47"/>
        <item x="176"/>
        <item x="178"/>
        <item x="68"/>
        <item x="81"/>
        <item x="222"/>
        <item x="131"/>
        <item x="101"/>
        <item x="6"/>
        <item x="118"/>
        <item x="71"/>
        <item x="109"/>
        <item x="65"/>
        <item x="88"/>
        <item x="214"/>
        <item x="269"/>
        <item x="172"/>
        <item x="4"/>
        <item x="5"/>
        <item x="122"/>
        <item x="3"/>
        <item x="199"/>
        <item x="171"/>
        <item x="2"/>
        <item x="130"/>
        <item x="98"/>
        <item x="51"/>
        <item x="27"/>
        <item x="128"/>
        <item x="166"/>
        <item x="73"/>
        <item x="108"/>
        <item x="209"/>
        <item x="19"/>
        <item x="48"/>
        <item x="72"/>
        <item x="161"/>
        <item x="207"/>
        <item x="263"/>
        <item x="57"/>
        <item x="167"/>
        <item x="252"/>
        <item x="58"/>
        <item x="246"/>
        <item x="56"/>
        <item x="250"/>
        <item x="34"/>
        <item x="264"/>
        <item x="239"/>
        <item x="31"/>
        <item x="243"/>
        <item x="237"/>
        <item x="35"/>
        <item x="135"/>
        <item x="125"/>
        <item x="28"/>
        <item x="225"/>
        <item x="133"/>
        <item x="148"/>
        <item x="15"/>
        <item x="136"/>
        <item x="192"/>
        <item x="94"/>
        <item x="224"/>
        <item x="74"/>
        <item x="64"/>
        <item x="245"/>
        <item x="54"/>
        <item x="244"/>
        <item x="12"/>
        <item x="138"/>
        <item x="123"/>
        <item x="95"/>
        <item x="134"/>
        <item x="63"/>
        <item x="249"/>
        <item x="149"/>
        <item x="91"/>
        <item x="115"/>
        <item x="229"/>
        <item x="52"/>
        <item x="137"/>
        <item x="124"/>
        <item x="32"/>
        <item x="223"/>
        <item x="156"/>
        <item x="62"/>
        <item x="255"/>
        <item x="150"/>
        <item x="53"/>
        <item x="61"/>
        <item x="96"/>
        <item x="200"/>
        <item x="59"/>
        <item x="276"/>
        <item x="253"/>
        <item x="267"/>
        <item x="60"/>
        <item x="151"/>
        <item x="92"/>
        <item x="272"/>
        <item x="175"/>
        <item x="173"/>
        <item x="260"/>
        <item x="100"/>
        <item x="258"/>
        <item x="165"/>
        <item x="259"/>
        <item x="14"/>
        <item x="216"/>
        <item x="105"/>
        <item x="230"/>
        <item x="217"/>
        <item x="157"/>
        <item x="13"/>
        <item x="254"/>
        <item x="205"/>
        <item x="197"/>
        <item x="218"/>
        <item x="116"/>
        <item x="208"/>
        <item x="256"/>
        <item x="215"/>
        <item x="273"/>
        <item x="247"/>
        <item x="228"/>
        <item x="241"/>
        <item x="283"/>
        <item x="262"/>
        <item x="221"/>
        <item x="257"/>
        <item x="251"/>
        <item x="285"/>
        <item x="146"/>
        <item x="268"/>
        <item x="280"/>
        <item x="279"/>
        <item x="231"/>
        <item x="281"/>
        <item x="284"/>
        <item x="186"/>
        <item x="22"/>
        <item x="198"/>
        <item x="226"/>
        <item x="33"/>
        <item x="163"/>
        <item x="201"/>
        <item x="111"/>
        <item x="129"/>
        <item x="0"/>
        <item x="20"/>
        <item x="82"/>
        <item x="18"/>
        <item x="24"/>
        <item x="219"/>
        <item x="248"/>
        <item x="235"/>
        <item x="40"/>
        <item x="79"/>
        <item x="67"/>
        <item x="66"/>
        <item x="112"/>
        <item x="78"/>
        <item x="113"/>
        <item x="76"/>
        <item x="75"/>
        <item x="164"/>
        <item x="107"/>
        <item x="106"/>
        <item x="160"/>
        <item x="159"/>
        <item x="196"/>
        <item x="70"/>
        <item x="25"/>
        <item x="194"/>
        <item x="202"/>
        <item x="234"/>
        <item x="141"/>
        <item x="140"/>
        <item x="139"/>
        <item x="80"/>
        <item x="41"/>
        <item x="42"/>
        <item x="77"/>
        <item x="4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numFmtId="14" showAll="0"/>
    <pivotField showAll="0"/>
    <pivotField showAll="0"/>
    <pivotField numFmtId="8" showAll="0"/>
    <pivotField numFmtId="8" showAll="0"/>
    <pivotField numFmtId="8" showAll="0"/>
    <pivotField numFmtId="8" showAll="0"/>
    <pivotField showAll="0"/>
    <pivotField showAll="0"/>
    <pivotField axis="axisCol" showAll="0">
      <items count="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showAll="0"/>
    <pivotField dataField="1" numFmtId="8" showAll="0"/>
  </pivotFields>
  <rowFields count="1">
    <field x="0"/>
  </rowFields>
  <rowItems count="290">
    <i>
      <x v="116"/>
    </i>
    <i>
      <x v="14"/>
    </i>
    <i>
      <x v="10"/>
    </i>
    <i>
      <x v="64"/>
    </i>
    <i>
      <x v="127"/>
    </i>
    <i>
      <x v="78"/>
    </i>
    <i>
      <x v="257"/>
    </i>
    <i>
      <x v="124"/>
    </i>
    <i>
      <x v="77"/>
    </i>
    <i>
      <x v="115"/>
    </i>
    <i>
      <x v="85"/>
    </i>
    <i>
      <x v="5"/>
    </i>
    <i>
      <x v="67"/>
    </i>
    <i>
      <x v="63"/>
    </i>
    <i>
      <x v="121"/>
    </i>
    <i>
      <x v="45"/>
    </i>
    <i>
      <x v="159"/>
    </i>
    <i>
      <x v="122"/>
    </i>
    <i>
      <x v="11"/>
    </i>
    <i>
      <x v="65"/>
    </i>
    <i>
      <x v="112"/>
    </i>
    <i>
      <x v="12"/>
    </i>
    <i>
      <x v="48"/>
    </i>
    <i>
      <x v="75"/>
    </i>
    <i>
      <x v="17"/>
    </i>
    <i>
      <x v="119"/>
    </i>
    <i>
      <x v="166"/>
    </i>
    <i>
      <x v="187"/>
    </i>
    <i>
      <x v="99"/>
    </i>
    <i>
      <x v="253"/>
    </i>
    <i>
      <x v="260"/>
    </i>
    <i>
      <x v="41"/>
    </i>
    <i>
      <x v="3"/>
    </i>
    <i>
      <x v="129"/>
    </i>
    <i>
      <x v="58"/>
    </i>
    <i>
      <x v="163"/>
    </i>
    <i>
      <x v="271"/>
    </i>
    <i>
      <x v="38"/>
    </i>
    <i>
      <x v="33"/>
    </i>
    <i>
      <x v="86"/>
    </i>
    <i>
      <x v="254"/>
    </i>
    <i>
      <x v="8"/>
    </i>
    <i>
      <x v="184"/>
    </i>
    <i>
      <x v="233"/>
    </i>
    <i>
      <x v="176"/>
    </i>
    <i>
      <x v="156"/>
    </i>
    <i>
      <x v="148"/>
    </i>
    <i>
      <x v="79"/>
    </i>
    <i>
      <x v="272"/>
    </i>
    <i>
      <x v="31"/>
    </i>
    <i>
      <x v="76"/>
    </i>
    <i>
      <x v="263"/>
    </i>
    <i>
      <x v="131"/>
    </i>
    <i>
      <x v="146"/>
    </i>
    <i>
      <x v="71"/>
    </i>
    <i>
      <x v="56"/>
    </i>
    <i>
      <x v="178"/>
    </i>
    <i>
      <x v="241"/>
    </i>
    <i>
      <x v="157"/>
    </i>
    <i>
      <x v="173"/>
    </i>
    <i>
      <x v="138"/>
    </i>
    <i>
      <x v="95"/>
    </i>
    <i>
      <x v="244"/>
    </i>
    <i>
      <x v="153"/>
    </i>
    <i>
      <x v="268"/>
    </i>
    <i>
      <x v="6"/>
    </i>
    <i>
      <x v="150"/>
    </i>
    <i>
      <x v="212"/>
    </i>
    <i>
      <x v="261"/>
    </i>
    <i>
      <x v="185"/>
    </i>
    <i>
      <x v="248"/>
    </i>
    <i>
      <x v="104"/>
    </i>
    <i>
      <x v="164"/>
    </i>
    <i>
      <x v="181"/>
    </i>
    <i>
      <x v="130"/>
    </i>
    <i>
      <x v="169"/>
    </i>
    <i>
      <x v="218"/>
    </i>
    <i>
      <x/>
    </i>
    <i>
      <x v="72"/>
    </i>
    <i>
      <x v="57"/>
    </i>
    <i>
      <x v="117"/>
    </i>
    <i>
      <x v="1"/>
    </i>
    <i>
      <x v="264"/>
    </i>
    <i>
      <x v="182"/>
    </i>
    <i>
      <x v="174"/>
    </i>
    <i>
      <x v="7"/>
    </i>
    <i>
      <x v="278"/>
    </i>
    <i>
      <x v="43"/>
    </i>
    <i>
      <x v="193"/>
    </i>
    <i>
      <x v="123"/>
    </i>
    <i>
      <x v="154"/>
    </i>
    <i>
      <x v="68"/>
    </i>
    <i>
      <x v="161"/>
    </i>
    <i>
      <x v="91"/>
    </i>
    <i>
      <x v="208"/>
    </i>
    <i>
      <x v="139"/>
    </i>
    <i>
      <x v="262"/>
    </i>
    <i>
      <x v="258"/>
    </i>
    <i>
      <x v="269"/>
    </i>
    <i>
      <x v="171"/>
    </i>
    <i>
      <x v="237"/>
    </i>
    <i>
      <x v="206"/>
    </i>
    <i>
      <x v="55"/>
    </i>
    <i>
      <x v="84"/>
    </i>
    <i>
      <x v="47"/>
    </i>
    <i>
      <x v="143"/>
    </i>
    <i>
      <x v="145"/>
    </i>
    <i>
      <x v="125"/>
    </i>
    <i>
      <x v="135"/>
    </i>
    <i>
      <x v="98"/>
    </i>
    <i>
      <x v="255"/>
    </i>
    <i>
      <x v="13"/>
    </i>
    <i>
      <x v="110"/>
    </i>
    <i>
      <x v="177"/>
    </i>
    <i>
      <x v="94"/>
    </i>
    <i>
      <x v="49"/>
    </i>
    <i>
      <x v="136"/>
    </i>
    <i>
      <x v="172"/>
    </i>
    <i>
      <x v="137"/>
    </i>
    <i>
      <x v="183"/>
    </i>
    <i>
      <x v="132"/>
    </i>
    <i>
      <x v="259"/>
    </i>
    <i>
      <x v="111"/>
    </i>
    <i>
      <x v="62"/>
    </i>
    <i>
      <x v="168"/>
    </i>
    <i>
      <x v="16"/>
    </i>
    <i>
      <x v="35"/>
    </i>
    <i>
      <x v="103"/>
    </i>
    <i>
      <x v="80"/>
    </i>
    <i>
      <x v="102"/>
    </i>
    <i>
      <x v="165"/>
    </i>
    <i>
      <x v="114"/>
    </i>
    <i>
      <x v="256"/>
    </i>
    <i>
      <x v="190"/>
    </i>
    <i>
      <x v="149"/>
    </i>
    <i>
      <x v="186"/>
    </i>
    <i>
      <x v="211"/>
    </i>
    <i>
      <x v="158"/>
    </i>
    <i>
      <x v="285"/>
    </i>
    <i>
      <x v="147"/>
    </i>
    <i>
      <x v="113"/>
    </i>
    <i>
      <x v="128"/>
    </i>
    <i>
      <x v="249"/>
    </i>
    <i>
      <x v="270"/>
    </i>
    <i>
      <x v="288"/>
    </i>
    <i>
      <x v="51"/>
    </i>
    <i>
      <x v="15"/>
    </i>
    <i>
      <x v="279"/>
    </i>
    <i>
      <x v="66"/>
    </i>
    <i>
      <x v="93"/>
    </i>
    <i>
      <x v="69"/>
    </i>
    <i>
      <x v="60"/>
    </i>
    <i>
      <x v="246"/>
    </i>
    <i>
      <x v="196"/>
    </i>
    <i>
      <x v="189"/>
    </i>
    <i>
      <x v="222"/>
    </i>
    <i>
      <x v="118"/>
    </i>
    <i>
      <x v="245"/>
    </i>
    <i>
      <x v="179"/>
    </i>
    <i>
      <x v="217"/>
    </i>
    <i>
      <x v="170"/>
    </i>
    <i>
      <x v="109"/>
    </i>
    <i>
      <x v="70"/>
    </i>
    <i>
      <x v="20"/>
    </i>
    <i>
      <x v="155"/>
    </i>
    <i>
      <x v="205"/>
    </i>
    <i>
      <x v="96"/>
    </i>
    <i>
      <x v="88"/>
    </i>
    <i>
      <x v="120"/>
    </i>
    <i>
      <x v="27"/>
    </i>
    <i>
      <x v="162"/>
    </i>
    <i>
      <x v="18"/>
    </i>
    <i>
      <x v="142"/>
    </i>
    <i>
      <x v="213"/>
    </i>
    <i>
      <x v="50"/>
    </i>
    <i>
      <x v="210"/>
    </i>
    <i>
      <x v="229"/>
    </i>
    <i>
      <x v="108"/>
    </i>
    <i>
      <x v="216"/>
    </i>
    <i>
      <x v="286"/>
    </i>
    <i>
      <x v="54"/>
    </i>
    <i>
      <x v="191"/>
    </i>
    <i>
      <x v="134"/>
    </i>
    <i>
      <x v="151"/>
    </i>
    <i>
      <x v="251"/>
    </i>
    <i>
      <x v="207"/>
    </i>
    <i>
      <x v="238"/>
    </i>
    <i>
      <x v="44"/>
    </i>
    <i>
      <x v="133"/>
    </i>
    <i>
      <x v="273"/>
    </i>
    <i>
      <x v="197"/>
    </i>
    <i>
      <x v="152"/>
    </i>
    <i>
      <x v="144"/>
    </i>
    <i>
      <x v="201"/>
    </i>
    <i>
      <x v="82"/>
    </i>
    <i>
      <x v="180"/>
    </i>
    <i>
      <x v="220"/>
    </i>
    <i>
      <x v="224"/>
    </i>
    <i>
      <x v="194"/>
    </i>
    <i>
      <x v="195"/>
    </i>
    <i>
      <x v="276"/>
    </i>
    <i>
      <x v="37"/>
    </i>
    <i>
      <x v="59"/>
    </i>
    <i>
      <x v="32"/>
    </i>
    <i>
      <x v="87"/>
    </i>
    <i>
      <x v="266"/>
    </i>
    <i>
      <x v="141"/>
    </i>
    <i>
      <x v="140"/>
    </i>
    <i>
      <x v="227"/>
    </i>
    <i>
      <x v="215"/>
    </i>
    <i>
      <x v="265"/>
    </i>
    <i>
      <x v="284"/>
    </i>
    <i>
      <x v="34"/>
    </i>
    <i>
      <x v="105"/>
    </i>
    <i>
      <x v="252"/>
    </i>
    <i>
      <x v="226"/>
    </i>
    <i>
      <x v="90"/>
    </i>
    <i>
      <x v="247"/>
    </i>
    <i>
      <x v="81"/>
    </i>
    <i>
      <x v="274"/>
    </i>
    <i>
      <x v="287"/>
    </i>
    <i>
      <x v="46"/>
    </i>
    <i>
      <x v="282"/>
    </i>
    <i>
      <x v="4"/>
    </i>
    <i>
      <x v="160"/>
    </i>
    <i>
      <x v="199"/>
    </i>
    <i>
      <x v="22"/>
    </i>
    <i>
      <x v="2"/>
    </i>
    <i>
      <x v="230"/>
    </i>
    <i>
      <x v="25"/>
    </i>
    <i>
      <x v="83"/>
    </i>
    <i>
      <x v="167"/>
    </i>
    <i>
      <x v="204"/>
    </i>
    <i>
      <x v="234"/>
    </i>
    <i>
      <x v="202"/>
    </i>
    <i>
      <x v="192"/>
    </i>
    <i>
      <x v="219"/>
    </i>
    <i>
      <x v="26"/>
    </i>
    <i>
      <x v="188"/>
    </i>
    <i>
      <x v="101"/>
    </i>
    <i>
      <x v="209"/>
    </i>
    <i>
      <x v="21"/>
    </i>
    <i>
      <x v="52"/>
    </i>
    <i>
      <x v="275"/>
    </i>
    <i>
      <x v="36"/>
    </i>
    <i>
      <x v="175"/>
    </i>
    <i>
      <x v="39"/>
    </i>
    <i>
      <x v="89"/>
    </i>
    <i>
      <x v="40"/>
    </i>
    <i>
      <x v="97"/>
    </i>
    <i>
      <x v="61"/>
    </i>
    <i>
      <x v="221"/>
    </i>
    <i>
      <x v="9"/>
    </i>
    <i>
      <x v="250"/>
    </i>
    <i>
      <x v="29"/>
    </i>
    <i>
      <x v="267"/>
    </i>
    <i>
      <x v="200"/>
    </i>
    <i>
      <x v="225"/>
    </i>
    <i>
      <x v="107"/>
    </i>
    <i>
      <x v="232"/>
    </i>
    <i>
      <x v="280"/>
    </i>
    <i>
      <x v="277"/>
    </i>
    <i>
      <x v="106"/>
    </i>
    <i>
      <x v="223"/>
    </i>
    <i>
      <x v="53"/>
    </i>
    <i>
      <x v="228"/>
    </i>
    <i>
      <x v="203"/>
    </i>
    <i>
      <x v="214"/>
    </i>
    <i>
      <x v="235"/>
    </i>
    <i>
      <x v="42"/>
    </i>
    <i>
      <x v="28"/>
    </i>
    <i>
      <x v="23"/>
    </i>
    <i>
      <x v="283"/>
    </i>
    <i>
      <x v="281"/>
    </i>
    <i>
      <x v="24"/>
    </i>
    <i>
      <x v="126"/>
    </i>
    <i>
      <x v="74"/>
    </i>
    <i>
      <x v="73"/>
    </i>
    <i>
      <x v="100"/>
    </i>
    <i>
      <x v="198"/>
    </i>
    <i>
      <x v="19"/>
    </i>
    <i>
      <x v="242"/>
    </i>
    <i>
      <x v="30"/>
    </i>
    <i>
      <x v="243"/>
    </i>
    <i>
      <x v="236"/>
    </i>
    <i>
      <x v="239"/>
    </i>
    <i>
      <x v="231"/>
    </i>
    <i>
      <x v="92"/>
    </i>
    <i>
      <x v="240"/>
    </i>
    <i t="grand">
      <x/>
    </i>
  </rowItems>
  <colFields count="1">
    <field x="11"/>
  </colFields>
  <col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colItems>
  <dataFields count="1">
    <dataField name="Sum of SO Total in USD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2C280C-408B-2C40-8634-2089B817A2AF}" name="PivotTable4" cacheId="15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7" indent="0" outline="1" outlineData="1" multipleFieldFilters="0">
  <location ref="D3:BH294" firstHeaderRow="1" firstDataRow="2" firstDataCol="1"/>
  <pivotFields count="14">
    <pivotField axis="axisRow" showAll="0">
      <items count="290">
        <item x="44"/>
        <item x="77"/>
        <item x="42"/>
        <item x="41"/>
        <item x="80"/>
        <item x="139"/>
        <item x="140"/>
        <item x="141"/>
        <item x="234"/>
        <item x="202"/>
        <item x="194"/>
        <item x="25"/>
        <item x="70"/>
        <item x="196"/>
        <item x="159"/>
        <item x="160"/>
        <item x="106"/>
        <item x="107"/>
        <item x="164"/>
        <item x="75"/>
        <item x="76"/>
        <item x="113"/>
        <item x="78"/>
        <item x="112"/>
        <item x="66"/>
        <item x="67"/>
        <item x="79"/>
        <item x="40"/>
        <item x="235"/>
        <item x="248"/>
        <item x="219"/>
        <item x="24"/>
        <item x="18"/>
        <item x="82"/>
        <item x="20"/>
        <item x="0"/>
        <item x="129"/>
        <item x="111"/>
        <item x="201"/>
        <item x="163"/>
        <item x="33"/>
        <item x="226"/>
        <item x="198"/>
        <item x="22"/>
        <item x="186"/>
        <item x="284"/>
        <item x="281"/>
        <item x="231"/>
        <item x="279"/>
        <item x="280"/>
        <item x="268"/>
        <item x="146"/>
        <item x="285"/>
        <item x="251"/>
        <item x="257"/>
        <item x="221"/>
        <item x="262"/>
        <item x="283"/>
        <item x="241"/>
        <item x="228"/>
        <item x="247"/>
        <item x="273"/>
        <item x="215"/>
        <item x="256"/>
        <item x="208"/>
        <item x="116"/>
        <item x="218"/>
        <item x="197"/>
        <item x="205"/>
        <item x="254"/>
        <item x="13"/>
        <item x="157"/>
        <item x="217"/>
        <item x="230"/>
        <item x="105"/>
        <item x="216"/>
        <item x="14"/>
        <item x="259"/>
        <item x="165"/>
        <item x="258"/>
        <item x="100"/>
        <item x="260"/>
        <item x="173"/>
        <item x="175"/>
        <item x="272"/>
        <item x="92"/>
        <item x="151"/>
        <item x="60"/>
        <item x="267"/>
        <item x="253"/>
        <item x="276"/>
        <item x="59"/>
        <item x="200"/>
        <item x="96"/>
        <item x="61"/>
        <item x="53"/>
        <item x="150"/>
        <item x="255"/>
        <item x="62"/>
        <item x="156"/>
        <item x="223"/>
        <item x="32"/>
        <item x="124"/>
        <item x="137"/>
        <item x="52"/>
        <item x="229"/>
        <item x="115"/>
        <item x="91"/>
        <item x="149"/>
        <item x="249"/>
        <item x="63"/>
        <item x="134"/>
        <item x="95"/>
        <item x="123"/>
        <item x="138"/>
        <item x="12"/>
        <item x="244"/>
        <item x="54"/>
        <item x="245"/>
        <item x="64"/>
        <item x="74"/>
        <item x="224"/>
        <item x="94"/>
        <item x="192"/>
        <item x="136"/>
        <item x="15"/>
        <item x="148"/>
        <item x="133"/>
        <item x="225"/>
        <item x="28"/>
        <item x="125"/>
        <item x="135"/>
        <item x="35"/>
        <item x="237"/>
        <item x="243"/>
        <item x="31"/>
        <item x="239"/>
        <item x="264"/>
        <item x="34"/>
        <item x="250"/>
        <item x="56"/>
        <item x="246"/>
        <item x="58"/>
        <item x="252"/>
        <item x="167"/>
        <item x="57"/>
        <item x="263"/>
        <item x="207"/>
        <item x="161"/>
        <item x="72"/>
        <item x="48"/>
        <item x="19"/>
        <item x="209"/>
        <item x="108"/>
        <item x="73"/>
        <item x="166"/>
        <item x="128"/>
        <item x="27"/>
        <item x="51"/>
        <item x="98"/>
        <item x="130"/>
        <item x="2"/>
        <item x="171"/>
        <item x="199"/>
        <item x="3"/>
        <item x="122"/>
        <item x="5"/>
        <item x="4"/>
        <item x="172"/>
        <item x="269"/>
        <item x="214"/>
        <item x="88"/>
        <item x="65"/>
        <item x="109"/>
        <item x="71"/>
        <item x="118"/>
        <item x="6"/>
        <item x="101"/>
        <item x="131"/>
        <item x="222"/>
        <item x="81"/>
        <item x="68"/>
        <item x="178"/>
        <item x="176"/>
        <item x="47"/>
        <item x="1"/>
        <item x="179"/>
        <item x="227"/>
        <item x="277"/>
        <item x="90"/>
        <item x="220"/>
        <item x="240"/>
        <item x="203"/>
        <item x="168"/>
        <item x="39"/>
        <item x="211"/>
        <item x="278"/>
        <item x="99"/>
        <item x="270"/>
        <item x="193"/>
        <item x="21"/>
        <item x="177"/>
        <item x="104"/>
        <item x="93"/>
        <item x="184"/>
        <item x="103"/>
        <item x="181"/>
        <item x="238"/>
        <item x="50"/>
        <item x="154"/>
        <item x="23"/>
        <item x="7"/>
        <item x="188"/>
        <item x="45"/>
        <item x="286"/>
        <item x="287"/>
        <item x="169"/>
        <item x="232"/>
        <item x="204"/>
        <item x="158"/>
        <item x="83"/>
        <item x="84"/>
        <item x="233"/>
        <item x="127"/>
        <item x="16"/>
        <item x="8"/>
        <item x="170"/>
        <item x="153"/>
        <item x="236"/>
        <item x="266"/>
        <item x="36"/>
        <item x="97"/>
        <item x="30"/>
        <item x="120"/>
        <item x="195"/>
        <item x="271"/>
        <item x="174"/>
        <item x="121"/>
        <item x="119"/>
        <item x="242"/>
        <item x="147"/>
        <item x="110"/>
        <item x="265"/>
        <item x="69"/>
        <item x="189"/>
        <item x="102"/>
        <item x="162"/>
        <item x="85"/>
        <item x="274"/>
        <item x="180"/>
        <item x="206"/>
        <item x="213"/>
        <item x="210"/>
        <item x="155"/>
        <item x="117"/>
        <item x="87"/>
        <item x="183"/>
        <item x="86"/>
        <item x="282"/>
        <item x="142"/>
        <item x="143"/>
        <item x="144"/>
        <item x="145"/>
        <item x="212"/>
        <item x="187"/>
        <item x="261"/>
        <item x="185"/>
        <item x="182"/>
        <item x="191"/>
        <item x="288"/>
        <item x="43"/>
        <item x="38"/>
        <item x="132"/>
        <item x="49"/>
        <item x="29"/>
        <item x="126"/>
        <item x="26"/>
        <item x="9"/>
        <item x="10"/>
        <item x="275"/>
        <item x="11"/>
        <item x="46"/>
        <item x="17"/>
        <item x="114"/>
        <item x="37"/>
        <item x="55"/>
        <item x="89"/>
        <item x="190"/>
        <item x="152"/>
        <item t="default"/>
      </items>
    </pivotField>
    <pivotField numFmtId="14" showAll="0"/>
    <pivotField numFmtId="14" showAll="0"/>
    <pivotField showAll="0"/>
    <pivotField showAll="0"/>
    <pivotField numFmtId="8" showAll="0"/>
    <pivotField numFmtId="8" showAll="0"/>
    <pivotField numFmtId="8" showAll="0"/>
    <pivotField numFmtId="8" showAll="0"/>
    <pivotField showAll="0"/>
    <pivotField dataField="1" showAll="0">
      <items count="441">
        <item x="10"/>
        <item x="16"/>
        <item x="30"/>
        <item x="48"/>
        <item x="100"/>
        <item x="47"/>
        <item x="126"/>
        <item x="76"/>
        <item x="143"/>
        <item x="32"/>
        <item x="120"/>
        <item x="56"/>
        <item x="104"/>
        <item x="52"/>
        <item x="61"/>
        <item x="55"/>
        <item x="264"/>
        <item x="128"/>
        <item x="178"/>
        <item x="114"/>
        <item x="7"/>
        <item x="168"/>
        <item x="254"/>
        <item x="173"/>
        <item x="54"/>
        <item x="263"/>
        <item x="154"/>
        <item x="182"/>
        <item x="149"/>
        <item x="115"/>
        <item x="74"/>
        <item x="224"/>
        <item x="4"/>
        <item x="352"/>
        <item x="13"/>
        <item x="41"/>
        <item x="250"/>
        <item x="90"/>
        <item x="22"/>
        <item x="195"/>
        <item x="230"/>
        <item x="6"/>
        <item x="141"/>
        <item x="78"/>
        <item x="279"/>
        <item x="161"/>
        <item x="75"/>
        <item x="202"/>
        <item x="302"/>
        <item x="44"/>
        <item x="63"/>
        <item x="39"/>
        <item x="81"/>
        <item x="68"/>
        <item x="105"/>
        <item x="96"/>
        <item x="9"/>
        <item x="155"/>
        <item x="321"/>
        <item x="83"/>
        <item x="87"/>
        <item x="338"/>
        <item x="165"/>
        <item x="46"/>
        <item x="34"/>
        <item x="191"/>
        <item x="201"/>
        <item x="137"/>
        <item x="111"/>
        <item x="24"/>
        <item x="69"/>
        <item x="85"/>
        <item x="84"/>
        <item x="132"/>
        <item x="21"/>
        <item x="392"/>
        <item x="92"/>
        <item x="64"/>
        <item x="53"/>
        <item x="180"/>
        <item x="253"/>
        <item x="146"/>
        <item x="58"/>
        <item x="43"/>
        <item x="60"/>
        <item x="305"/>
        <item x="158"/>
        <item x="23"/>
        <item x="255"/>
        <item x="260"/>
        <item x="322"/>
        <item x="163"/>
        <item x="354"/>
        <item x="142"/>
        <item x="86"/>
        <item x="304"/>
        <item x="388"/>
        <item x="292"/>
        <item x="236"/>
        <item x="5"/>
        <item x="110"/>
        <item x="66"/>
        <item x="211"/>
        <item x="17"/>
        <item x="318"/>
        <item x="157"/>
        <item x="337"/>
        <item x="95"/>
        <item x="145"/>
        <item x="400"/>
        <item x="434"/>
        <item x="209"/>
        <item x="303"/>
        <item x="372"/>
        <item x="29"/>
        <item x="59"/>
        <item x="325"/>
        <item x="232"/>
        <item x="42"/>
        <item x="162"/>
        <item x="324"/>
        <item x="49"/>
        <item x="19"/>
        <item x="246"/>
        <item x="242"/>
        <item x="200"/>
        <item x="38"/>
        <item x="94"/>
        <item x="28"/>
        <item x="433"/>
        <item x="108"/>
        <item x="199"/>
        <item x="67"/>
        <item x="368"/>
        <item x="259"/>
        <item x="278"/>
        <item x="436"/>
        <item x="37"/>
        <item x="186"/>
        <item x="297"/>
        <item x="33"/>
        <item x="377"/>
        <item x="93"/>
        <item x="210"/>
        <item x="347"/>
        <item x="299"/>
        <item x="91"/>
        <item x="153"/>
        <item x="218"/>
        <item x="419"/>
        <item x="97"/>
        <item x="382"/>
        <item x="62"/>
        <item x="215"/>
        <item x="188"/>
        <item x="374"/>
        <item x="274"/>
        <item x="121"/>
        <item x="343"/>
        <item x="275"/>
        <item x="332"/>
        <item x="335"/>
        <item x="281"/>
        <item x="181"/>
        <item x="122"/>
        <item x="193"/>
        <item x="407"/>
        <item x="288"/>
        <item x="267"/>
        <item x="70"/>
        <item x="228"/>
        <item x="171"/>
        <item x="344"/>
        <item x="156"/>
        <item x="221"/>
        <item x="282"/>
        <item x="11"/>
        <item x="25"/>
        <item x="416"/>
        <item x="326"/>
        <item x="308"/>
        <item x="408"/>
        <item x="89"/>
        <item x="401"/>
        <item x="414"/>
        <item x="329"/>
        <item x="65"/>
        <item x="357"/>
        <item x="316"/>
        <item x="217"/>
        <item x="160"/>
        <item x="109"/>
        <item x="213"/>
        <item x="79"/>
        <item x="26"/>
        <item x="219"/>
        <item x="124"/>
        <item x="51"/>
        <item x="286"/>
        <item x="80"/>
        <item x="241"/>
        <item x="435"/>
        <item x="192"/>
        <item x="334"/>
        <item x="212"/>
        <item x="106"/>
        <item x="412"/>
        <item x="287"/>
        <item x="222"/>
        <item x="185"/>
        <item x="99"/>
        <item x="432"/>
        <item x="403"/>
        <item x="417"/>
        <item x="273"/>
        <item x="50"/>
        <item x="391"/>
        <item x="18"/>
        <item x="40"/>
        <item x="380"/>
        <item x="208"/>
        <item x="306"/>
        <item x="394"/>
        <item x="184"/>
        <item x="342"/>
        <item x="270"/>
        <item x="370"/>
        <item x="425"/>
        <item x="300"/>
        <item x="103"/>
        <item x="118"/>
        <item x="183"/>
        <item x="194"/>
        <item x="295"/>
        <item x="72"/>
        <item x="431"/>
        <item x="226"/>
        <item x="353"/>
        <item x="229"/>
        <item x="376"/>
        <item x="189"/>
        <item x="98"/>
        <item x="31"/>
        <item x="346"/>
        <item x="371"/>
        <item x="289"/>
        <item x="272"/>
        <item x="406"/>
        <item x="187"/>
        <item x="223"/>
        <item x="240"/>
        <item x="359"/>
        <item x="424"/>
        <item x="113"/>
        <item x="238"/>
        <item x="413"/>
        <item x="313"/>
        <item x="348"/>
        <item x="383"/>
        <item x="387"/>
        <item x="301"/>
        <item x="314"/>
        <item x="3"/>
        <item x="397"/>
        <item x="196"/>
        <item x="45"/>
        <item x="290"/>
        <item x="395"/>
        <item x="147"/>
        <item x="88"/>
        <item x="102"/>
        <item x="134"/>
        <item x="174"/>
        <item x="378"/>
        <item x="239"/>
        <item x="127"/>
        <item x="385"/>
        <item x="307"/>
        <item x="423"/>
        <item x="136"/>
        <item x="166"/>
        <item x="258"/>
        <item x="341"/>
        <item x="340"/>
        <item x="206"/>
        <item x="276"/>
        <item x="421"/>
        <item x="298"/>
        <item x="336"/>
        <item x="107"/>
        <item x="216"/>
        <item x="415"/>
        <item x="411"/>
        <item x="116"/>
        <item x="339"/>
        <item x="237"/>
        <item x="331"/>
        <item x="244"/>
        <item x="294"/>
        <item x="345"/>
        <item x="389"/>
        <item x="360"/>
        <item x="205"/>
        <item x="373"/>
        <item x="2"/>
        <item x="245"/>
        <item x="150"/>
        <item x="198"/>
        <item x="261"/>
        <item x="280"/>
        <item x="204"/>
        <item x="296"/>
        <item x="363"/>
        <item x="152"/>
        <item x="8"/>
        <item x="262"/>
        <item x="323"/>
        <item x="310"/>
        <item x="315"/>
        <item x="420"/>
        <item x="349"/>
        <item x="277"/>
        <item x="169"/>
        <item x="384"/>
        <item x="101"/>
        <item x="133"/>
        <item x="369"/>
        <item x="418"/>
        <item x="320"/>
        <item x="148"/>
        <item x="139"/>
        <item x="429"/>
        <item x="317"/>
        <item x="172"/>
        <item x="1"/>
        <item x="269"/>
        <item x="311"/>
        <item x="123"/>
        <item x="129"/>
        <item x="235"/>
        <item x="328"/>
        <item x="14"/>
        <item x="159"/>
        <item x="117"/>
        <item x="15"/>
        <item x="220"/>
        <item x="140"/>
        <item x="247"/>
        <item x="0"/>
        <item x="358"/>
        <item x="73"/>
        <item x="327"/>
        <item x="125"/>
        <item x="190"/>
        <item x="365"/>
        <item x="293"/>
        <item x="119"/>
        <item x="404"/>
        <item x="214"/>
        <item x="112"/>
        <item x="170"/>
        <item x="225"/>
        <item x="351"/>
        <item x="366"/>
        <item x="164"/>
        <item x="439"/>
        <item x="12"/>
        <item x="151"/>
        <item x="361"/>
        <item x="291"/>
        <item x="309"/>
        <item x="57"/>
        <item x="233"/>
        <item x="399"/>
        <item x="333"/>
        <item x="428"/>
        <item x="410"/>
        <item x="355"/>
        <item x="203"/>
        <item x="312"/>
        <item x="197"/>
        <item x="284"/>
        <item x="266"/>
        <item x="135"/>
        <item x="396"/>
        <item x="27"/>
        <item x="364"/>
        <item x="234"/>
        <item x="381"/>
        <item x="268"/>
        <item x="386"/>
        <item x="405"/>
        <item x="252"/>
        <item x="398"/>
        <item x="437"/>
        <item x="231"/>
        <item x="130"/>
        <item x="167"/>
        <item x="438"/>
        <item x="375"/>
        <item x="138"/>
        <item x="330"/>
        <item x="362"/>
        <item x="20"/>
        <item x="265"/>
        <item x="256"/>
        <item x="227"/>
        <item x="427"/>
        <item x="379"/>
        <item x="251"/>
        <item x="243"/>
        <item x="175"/>
        <item x="350"/>
        <item x="179"/>
        <item x="36"/>
        <item x="319"/>
        <item x="207"/>
        <item x="367"/>
        <item x="35"/>
        <item x="77"/>
        <item x="393"/>
        <item x="271"/>
        <item x="176"/>
        <item x="249"/>
        <item x="283"/>
        <item x="422"/>
        <item x="71"/>
        <item x="144"/>
        <item x="402"/>
        <item x="257"/>
        <item x="177"/>
        <item x="390"/>
        <item x="426"/>
        <item x="356"/>
        <item x="285"/>
        <item x="248"/>
        <item x="82"/>
        <item x="430"/>
        <item x="131"/>
        <item x="409"/>
        <item t="default"/>
      </items>
    </pivotField>
    <pivotField axis="axisCol" showAll="0">
      <items count="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showAll="0"/>
    <pivotField numFmtId="8" showAll="0">
      <items count="1252">
        <item x="86"/>
        <item x="427"/>
        <item x="1086"/>
        <item x="184"/>
        <item x="175"/>
        <item x="376"/>
        <item x="498"/>
        <item x="332"/>
        <item x="671"/>
        <item x="333"/>
        <item x="377"/>
        <item x="594"/>
        <item x="855"/>
        <item x="1085"/>
        <item x="695"/>
        <item x="174"/>
        <item x="1110"/>
        <item x="522"/>
        <item x="1164"/>
        <item x="499"/>
        <item x="71"/>
        <item x="256"/>
        <item x="1006"/>
        <item x="581"/>
        <item x="524"/>
        <item x="867"/>
        <item x="593"/>
        <item x="197"/>
        <item x="509"/>
        <item x="906"/>
        <item x="905"/>
        <item x="633"/>
        <item x="1170"/>
        <item x="632"/>
        <item x="868"/>
        <item x="651"/>
        <item x="1218"/>
        <item x="954"/>
        <item x="293"/>
        <item x="1057"/>
        <item x="279"/>
        <item x="497"/>
        <item x="736"/>
        <item x="624"/>
        <item x="448"/>
        <item x="484"/>
        <item x="717"/>
        <item x="300"/>
        <item x="605"/>
        <item x="951"/>
        <item x="291"/>
        <item x="94"/>
        <item x="414"/>
        <item x="1080"/>
        <item x="95"/>
        <item x="1004"/>
        <item x="301"/>
        <item x="26"/>
        <item x="195"/>
        <item x="16"/>
        <item x="808"/>
        <item x="473"/>
        <item x="995"/>
        <item x="228"/>
        <item x="390"/>
        <item x="685"/>
        <item x="1078"/>
        <item x="299"/>
        <item x="206"/>
        <item x="259"/>
        <item x="93"/>
        <item x="302"/>
        <item x="189"/>
        <item x="539"/>
        <item x="1065"/>
        <item x="77"/>
        <item x="84"/>
        <item x="836"/>
        <item x="69"/>
        <item x="112"/>
        <item x="1207"/>
        <item x="863"/>
        <item x="415"/>
        <item x="700"/>
        <item x="388"/>
        <item x="784"/>
        <item x="397"/>
        <item x="661"/>
        <item x="1169"/>
        <item x="1137"/>
        <item x="1096"/>
        <item x="318"/>
        <item x="707"/>
        <item x="267"/>
        <item x="472"/>
        <item x="595"/>
        <item x="1140"/>
        <item x="500"/>
        <item x="83"/>
        <item x="450"/>
        <item x="392"/>
        <item x="943"/>
        <item x="378"/>
        <item x="364"/>
        <item x="1208"/>
        <item x="1072"/>
        <item x="686"/>
        <item x="436"/>
        <item x="303"/>
        <item x="485"/>
        <item x="103"/>
        <item x="1074"/>
        <item x="538"/>
        <item x="1035"/>
        <item x="196"/>
        <item x="1141"/>
        <item x="452"/>
        <item x="628"/>
        <item x="915"/>
        <item x="24"/>
        <item x="411"/>
        <item x="432"/>
        <item x="778"/>
        <item x="554"/>
        <item x="29"/>
        <item x="1075"/>
        <item x="319"/>
        <item x="1128"/>
        <item x="89"/>
        <item x="566"/>
        <item x="266"/>
        <item x="1136"/>
        <item x="1142"/>
        <item x="865"/>
        <item x="1001"/>
        <item x="255"/>
        <item x="1248"/>
        <item x="1044"/>
        <item x="1215"/>
        <item x="19"/>
        <item x="274"/>
        <item x="670"/>
        <item x="65"/>
        <item x="663"/>
        <item x="317"/>
        <item x="1250"/>
        <item x="1017"/>
        <item x="97"/>
        <item x="856"/>
        <item x="292"/>
        <item x="551"/>
        <item x="33"/>
        <item x="379"/>
        <item x="1073"/>
        <item x="696"/>
        <item x="470"/>
        <item x="474"/>
        <item x="664"/>
        <item x="801"/>
        <item x="822"/>
        <item x="114"/>
        <item x="794"/>
        <item x="694"/>
        <item x="227"/>
        <item x="399"/>
        <item x="530"/>
        <item x="42"/>
        <item x="138"/>
        <item x="347"/>
        <item x="412"/>
        <item x="556"/>
        <item x="588"/>
        <item x="1082"/>
        <item x="687"/>
        <item x="546"/>
        <item x="395"/>
        <item x="348"/>
        <item x="329"/>
        <item x="918"/>
        <item x="144"/>
        <item x="308"/>
        <item x="650"/>
        <item x="245"/>
        <item x="790"/>
        <item x="49"/>
        <item x="751"/>
        <item x="493"/>
        <item x="59"/>
        <item x="1106"/>
        <item x="761"/>
        <item x="1079"/>
        <item x="1174"/>
        <item x="166"/>
        <item x="68"/>
        <item x="423"/>
        <item x="1151"/>
        <item x="82"/>
        <item x="62"/>
        <item x="1101"/>
        <item x="305"/>
        <item x="719"/>
        <item x="44"/>
        <item x="198"/>
        <item x="677"/>
        <item x="490"/>
        <item x="276"/>
        <item x="398"/>
        <item x="453"/>
        <item x="1084"/>
        <item x="25"/>
        <item x="718"/>
        <item x="15"/>
        <item x="36"/>
        <item x="491"/>
        <item x="786"/>
        <item x="1117"/>
        <item x="502"/>
        <item x="142"/>
        <item x="171"/>
        <item x="853"/>
        <item x="265"/>
        <item x="994"/>
        <item x="185"/>
        <item x="486"/>
        <item x="331"/>
        <item x="966"/>
        <item x="70"/>
        <item x="413"/>
        <item x="365"/>
        <item x="1197"/>
        <item x="337"/>
        <item x="492"/>
        <item x="550"/>
        <item x="706"/>
        <item x="1108"/>
        <item x="711"/>
        <item x="98"/>
        <item x="555"/>
        <item x="1144"/>
        <item x="527"/>
        <item x="37"/>
        <item x="646"/>
        <item x="1093"/>
        <item x="111"/>
        <item x="158"/>
        <item x="322"/>
        <item x="361"/>
        <item x="85"/>
        <item x="150"/>
        <item x="443"/>
        <item x="1154"/>
        <item x="880"/>
        <item x="573"/>
        <item x="1193"/>
        <item x="31"/>
        <item x="391"/>
        <item x="643"/>
        <item x="648"/>
        <item x="634"/>
        <item x="978"/>
        <item x="568"/>
        <item x="107"/>
        <item x="826"/>
        <item x="795"/>
        <item x="92"/>
        <item x="79"/>
        <item x="311"/>
        <item x="406"/>
        <item x="101"/>
        <item x="475"/>
        <item x="627"/>
        <item x="235"/>
        <item x="1145"/>
        <item x="946"/>
        <item x="102"/>
        <item x="90"/>
        <item x="67"/>
        <item x="644"/>
        <item x="110"/>
        <item x="338"/>
        <item x="730"/>
        <item x="410"/>
        <item x="489"/>
        <item x="346"/>
        <item x="766"/>
        <item x="832"/>
        <item x="151"/>
        <item x="313"/>
        <item x="286"/>
        <item x="647"/>
        <item x="50"/>
        <item x="725"/>
        <item x="35"/>
        <item x="205"/>
        <item x="818"/>
        <item x="81"/>
        <item x="977"/>
        <item x="824"/>
        <item x="655"/>
        <item x="355"/>
        <item x="356"/>
        <item x="340"/>
        <item x="447"/>
        <item x="467"/>
        <item x="979"/>
        <item x="236"/>
        <item x="1042"/>
        <item x="290"/>
        <item x="684"/>
        <item x="75"/>
        <item x="916"/>
        <item x="34"/>
        <item x="765"/>
        <item x="108"/>
        <item x="732"/>
        <item x="180"/>
        <item x="1043"/>
        <item x="284"/>
        <item x="754"/>
        <item x="446"/>
        <item x="959"/>
        <item x="608"/>
        <item x="1209"/>
        <item x="789"/>
        <item x="208"/>
        <item x="182"/>
        <item x="496"/>
        <item x="629"/>
        <item x="285"/>
        <item x="758"/>
        <item x="78"/>
        <item x="806"/>
        <item x="335"/>
        <item x="288"/>
        <item x="181"/>
        <item x="1192"/>
        <item x="780"/>
        <item x="287"/>
        <item x="1031"/>
        <item x="357"/>
        <item x="231"/>
        <item x="834"/>
        <item x="1056"/>
        <item x="1036"/>
        <item x="847"/>
        <item x="441"/>
        <item x="576"/>
        <item x="215"/>
        <item x="528"/>
        <item x="807"/>
        <item x="296"/>
        <item x="461"/>
        <item x="1183"/>
        <item x="173"/>
        <item x="454"/>
        <item x="819"/>
        <item x="91"/>
        <item x="514"/>
        <item x="744"/>
        <item x="697"/>
        <item x="924"/>
        <item x="1216"/>
        <item x="590"/>
        <item x="976"/>
        <item x="232"/>
        <item x="66"/>
        <item x="690"/>
        <item x="349"/>
        <item x="649"/>
        <item x="73"/>
        <item x="667"/>
        <item x="28"/>
        <item x="611"/>
        <item x="327"/>
        <item x="562"/>
        <item x="351"/>
        <item x="609"/>
        <item x="1220"/>
        <item x="374"/>
        <item x="334"/>
        <item x="545"/>
        <item x="58"/>
        <item x="1182"/>
        <item x="325"/>
        <item x="957"/>
        <item x="584"/>
        <item x="131"/>
        <item x="668"/>
        <item x="1015"/>
        <item x="574"/>
        <item x="791"/>
        <item x="409"/>
        <item x="779"/>
        <item x="1130"/>
        <item x="43"/>
        <item x="1166"/>
        <item x="1120"/>
        <item x="249"/>
        <item x="389"/>
        <item x="488"/>
        <item x="1152"/>
        <item x="72"/>
        <item x="1224"/>
        <item x="1012"/>
        <item x="506"/>
        <item x="938"/>
        <item x="859"/>
        <item x="1121"/>
        <item x="840"/>
        <item x="816"/>
        <item x="705"/>
        <item x="968"/>
        <item x="471"/>
        <item x="375"/>
        <item x="913"/>
        <item x="1064"/>
        <item x="462"/>
        <item x="681"/>
        <item x="437"/>
        <item x="997"/>
        <item x="1097"/>
        <item x="852"/>
        <item x="431"/>
        <item x="57"/>
        <item x="733"/>
        <item x="304"/>
        <item x="352"/>
        <item x="394"/>
        <item x="745"/>
        <item x="1113"/>
        <item x="161"/>
        <item x="48"/>
        <item x="910"/>
        <item x="641"/>
        <item x="1131"/>
        <item x="456"/>
        <item x="1181"/>
        <item x="831"/>
        <item x="362"/>
        <item x="750"/>
        <item x="439"/>
        <item x="1047"/>
        <item x="1051"/>
        <item x="172"/>
        <item x="23"/>
        <item x="815"/>
        <item x="109"/>
        <item x="1123"/>
        <item x="1115"/>
        <item x="829"/>
        <item x="354"/>
        <item x="585"/>
        <item x="902"/>
        <item x="1000"/>
        <item x="425"/>
        <item x="132"/>
        <item x="1211"/>
        <item x="578"/>
        <item x="811"/>
        <item x="642"/>
        <item x="837"/>
        <item x="793"/>
        <item x="728"/>
        <item x="508"/>
        <item x="200"/>
        <item x="520"/>
        <item x="565"/>
        <item x="636"/>
        <item x="247"/>
        <item x="861"/>
        <item x="306"/>
        <item x="1205"/>
        <item x="589"/>
        <item x="726"/>
        <item x="1212"/>
        <item x="768"/>
        <item x="1092"/>
        <item x="821"/>
        <item x="188"/>
        <item x="243"/>
        <item x="350"/>
        <item x="169"/>
        <item x="737"/>
        <item x="956"/>
        <item x="622"/>
        <item x="27"/>
        <item x="1116"/>
        <item x="715"/>
        <item x="193"/>
        <item x="980"/>
        <item x="579"/>
        <item x="96"/>
        <item x="1222"/>
        <item x="1069"/>
        <item x="1219"/>
        <item x="424"/>
        <item x="919"/>
        <item x="569"/>
        <item x="877"/>
        <item x="100"/>
        <item x="823"/>
        <item x="396"/>
        <item x="1010"/>
        <item x="1060"/>
        <item x="619"/>
        <item x="203"/>
        <item x="1066"/>
        <item x="769"/>
        <item x="981"/>
        <item x="1143"/>
        <item x="866"/>
        <item x="1173"/>
        <item x="149"/>
        <item x="428"/>
        <item x="1186"/>
        <item x="1217"/>
        <item x="324"/>
        <item x="186"/>
        <item x="460"/>
        <item x="701"/>
        <item x="887"/>
        <item x="165"/>
        <item x="1054"/>
        <item x="553"/>
        <item x="567"/>
        <item x="134"/>
        <item x="752"/>
        <item x="517"/>
        <item x="798"/>
        <item x="753"/>
        <item x="237"/>
        <item x="212"/>
        <item x="729"/>
        <item x="477"/>
        <item x="949"/>
        <item x="537"/>
        <item x="367"/>
        <item x="519"/>
        <item x="533"/>
        <item x="999"/>
        <item x="1091"/>
        <item x="575"/>
        <item x="890"/>
        <item x="207"/>
        <item x="666"/>
        <item x="1040"/>
        <item x="113"/>
        <item x="217"/>
        <item x="487"/>
        <item x="692"/>
        <item x="970"/>
        <item x="860"/>
        <item x="464"/>
        <item x="383"/>
        <item x="813"/>
        <item x="141"/>
        <item x="881"/>
        <item x="802"/>
        <item x="251"/>
        <item x="721"/>
        <item x="122"/>
        <item x="1095"/>
        <item x="76"/>
        <item x="1150"/>
        <item x="1195"/>
        <item x="140"/>
        <item x="262"/>
        <item x="809"/>
        <item x="330"/>
        <item x="907"/>
        <item x="248"/>
        <item x="804"/>
        <item x="1111"/>
        <item x="884"/>
        <item x="315"/>
        <item x="307"/>
        <item x="518"/>
        <item x="106"/>
        <item x="830"/>
        <item x="523"/>
        <item x="792"/>
        <item x="862"/>
        <item x="899"/>
        <item x="776"/>
        <item x="229"/>
        <item x="326"/>
        <item x="952"/>
        <item x="314"/>
        <item x="777"/>
        <item x="908"/>
        <item x="187"/>
        <item x="657"/>
        <item x="1155"/>
        <item x="912"/>
        <item x="373"/>
        <item x="846"/>
        <item x="503"/>
        <item x="775"/>
        <item x="289"/>
        <item x="911"/>
        <item x="592"/>
        <item x="604"/>
        <item x="757"/>
        <item x="244"/>
        <item x="47"/>
        <item x="190"/>
        <item x="148"/>
        <item x="653"/>
        <item x="64"/>
        <item x="163"/>
        <item x="11"/>
        <item x="889"/>
        <item x="1198"/>
        <item x="536"/>
        <item x="620"/>
        <item x="178"/>
        <item x="1201"/>
        <item x="1070"/>
        <item x="936"/>
        <item x="1022"/>
        <item x="199"/>
        <item x="598"/>
        <item x="746"/>
        <item x="805"/>
        <item x="268"/>
        <item x="1050"/>
        <item x="827"/>
        <item x="17"/>
        <item x="525"/>
        <item x="828"/>
        <item x="1016"/>
        <item x="698"/>
        <item x="892"/>
        <item x="358"/>
        <item x="143"/>
        <item x="513"/>
        <item x="540"/>
        <item x="896"/>
        <item x="440"/>
        <item x="127"/>
        <item x="1114"/>
        <item x="937"/>
        <item x="933"/>
        <item x="631"/>
        <item x="869"/>
        <item x="273"/>
        <item x="177"/>
        <item x="1147"/>
        <item x="606"/>
        <item x="194"/>
        <item x="74"/>
        <item x="559"/>
        <item x="210"/>
        <item x="1005"/>
        <item x="1247"/>
        <item x="433"/>
        <item x="1094"/>
        <item x="1087"/>
        <item x="870"/>
        <item x="468"/>
        <item x="1039"/>
        <item x="740"/>
        <item x="1041"/>
        <item x="124"/>
        <item x="920"/>
        <item x="455"/>
        <item x="1188"/>
        <item x="560"/>
        <item x="258"/>
        <item x="52"/>
        <item x="10"/>
        <item x="864"/>
        <item x="1135"/>
        <item x="430"/>
        <item x="275"/>
        <item x="1148"/>
        <item x="986"/>
        <item x="542"/>
        <item x="170"/>
        <item x="449"/>
        <item x="882"/>
        <item x="45"/>
        <item x="214"/>
        <item x="1191"/>
        <item x="80"/>
        <item x="1210"/>
        <item x="211"/>
        <item x="549"/>
        <item x="948"/>
        <item x="759"/>
        <item x="1156"/>
        <item x="167"/>
        <item x="135"/>
        <item x="749"/>
        <item x="6"/>
        <item x="1083"/>
        <item x="179"/>
        <item x="133"/>
        <item x="704"/>
        <item x="814"/>
        <item x="463"/>
        <item x="1223"/>
        <item x="387"/>
        <item x="596"/>
        <item x="674"/>
        <item x="1026"/>
        <item x="12"/>
        <item x="991"/>
        <item x="1230"/>
        <item x="435"/>
        <item x="466"/>
        <item x="9"/>
        <item x="1214"/>
        <item x="1129"/>
        <item x="408"/>
        <item x="1013"/>
        <item x="1098"/>
        <item x="812"/>
        <item x="136"/>
        <item x="858"/>
        <item x="724"/>
        <item x="316"/>
        <item x="875"/>
        <item x="659"/>
        <item x="201"/>
        <item x="1185"/>
        <item x="973"/>
        <item x="602"/>
        <item x="372"/>
        <item x="923"/>
        <item x="825"/>
        <item x="5"/>
        <item x="739"/>
        <item x="252"/>
        <item x="844"/>
        <item x="850"/>
        <item x="558"/>
        <item x="680"/>
        <item x="531"/>
        <item x="1018"/>
        <item x="54"/>
        <item x="747"/>
        <item x="438"/>
        <item x="246"/>
        <item x="947"/>
        <item x="1122"/>
        <item x="1163"/>
        <item x="582"/>
        <item x="773"/>
        <item x="238"/>
        <item x="1204"/>
        <item x="13"/>
        <item x="597"/>
        <item x="962"/>
        <item x="967"/>
        <item x="843"/>
        <item x="458"/>
        <item x="343"/>
        <item x="1077"/>
        <item x="1008"/>
        <item x="796"/>
        <item x="1241"/>
        <item x="510"/>
        <item x="1132"/>
        <item x="618"/>
        <item x="1146"/>
        <item x="297"/>
        <item x="116"/>
        <item x="156"/>
        <item x="810"/>
        <item x="727"/>
        <item x="955"/>
        <item x="309"/>
        <item x="599"/>
        <item x="147"/>
        <item x="817"/>
        <item x="939"/>
        <item x="716"/>
        <item x="996"/>
        <item x="1202"/>
        <item x="992"/>
        <item x="1020"/>
        <item x="61"/>
        <item x="788"/>
        <item x="242"/>
        <item x="851"/>
        <item x="1206"/>
        <item x="482"/>
        <item x="7"/>
        <item x="1081"/>
        <item x="168"/>
        <item x="535"/>
        <item x="760"/>
        <item x="983"/>
        <item x="772"/>
        <item x="748"/>
        <item x="961"/>
        <item x="426"/>
        <item x="105"/>
        <item x="615"/>
        <item x="675"/>
        <item x="1088"/>
        <item x="511"/>
        <item x="676"/>
        <item x="51"/>
        <item x="515"/>
        <item x="1149"/>
        <item x="192"/>
        <item x="219"/>
        <item x="382"/>
        <item x="137"/>
        <item x="1246"/>
        <item x="1090"/>
        <item x="1187"/>
        <item x="336"/>
        <item x="926"/>
        <item x="1089"/>
        <item x="1244"/>
        <item x="975"/>
        <item x="257"/>
        <item x="60"/>
        <item x="312"/>
        <item x="1025"/>
        <item x="583"/>
        <item x="480"/>
        <item x="353"/>
        <item x="422"/>
        <item x="1049"/>
        <item x="987"/>
        <item x="927"/>
        <item x="407"/>
        <item x="878"/>
        <item x="613"/>
        <item x="654"/>
        <item x="771"/>
        <item x="958"/>
        <item x="162"/>
        <item x="774"/>
        <item x="763"/>
        <item x="1184"/>
        <item x="234"/>
        <item x="767"/>
        <item x="931"/>
        <item x="1157"/>
        <item x="891"/>
        <item x="1019"/>
        <item x="678"/>
        <item x="614"/>
        <item x="838"/>
        <item x="129"/>
        <item x="130"/>
        <item x="1165"/>
        <item x="154"/>
        <item x="857"/>
        <item x="445"/>
        <item x="1221"/>
        <item x="770"/>
        <item x="1053"/>
        <item x="270"/>
        <item x="282"/>
        <item x="204"/>
        <item x="672"/>
        <item x="714"/>
        <item x="125"/>
        <item x="669"/>
        <item x="879"/>
        <item x="261"/>
        <item x="1176"/>
        <item x="665"/>
        <item x="1172"/>
        <item x="741"/>
        <item x="213"/>
        <item x="164"/>
        <item x="459"/>
        <item x="1168"/>
        <item x="743"/>
        <item x="682"/>
        <item x="1175"/>
        <item x="457"/>
        <item x="656"/>
        <item x="153"/>
        <item x="785"/>
        <item x="155"/>
        <item x="529"/>
        <item x="972"/>
        <item x="328"/>
        <item x="429"/>
        <item x="63"/>
        <item x="1237"/>
        <item x="176"/>
        <item x="495"/>
        <item x="421"/>
        <item x="240"/>
        <item x="988"/>
        <item x="603"/>
        <item x="253"/>
        <item x="121"/>
        <item x="4"/>
        <item x="393"/>
        <item x="370"/>
        <item x="897"/>
        <item x="224"/>
        <item x="872"/>
        <item x="722"/>
        <item x="226"/>
        <item x="534"/>
        <item x="241"/>
        <item x="271"/>
        <item x="990"/>
        <item x="183"/>
        <item x="483"/>
        <item x="738"/>
        <item x="621"/>
        <item x="363"/>
        <item x="679"/>
        <item x="20"/>
        <item x="1213"/>
        <item x="1011"/>
        <item x="783"/>
        <item x="635"/>
        <item x="505"/>
        <item x="723"/>
        <item x="712"/>
        <item x="742"/>
        <item x="368"/>
        <item x="1"/>
        <item x="298"/>
        <item x="501"/>
        <item x="320"/>
        <item x="1076"/>
        <item x="689"/>
        <item x="294"/>
        <item x="935"/>
        <item x="630"/>
        <item x="835"/>
        <item x="1055"/>
        <item x="874"/>
        <item x="876"/>
        <item x="1153"/>
        <item x="662"/>
        <item x="3"/>
        <item x="1167"/>
        <item x="123"/>
        <item x="1067"/>
        <item x="254"/>
        <item x="1236"/>
        <item x="494"/>
        <item x="32"/>
        <item x="1107"/>
        <item x="1234"/>
        <item x="683"/>
        <item x="117"/>
        <item x="225"/>
        <item x="283"/>
        <item x="280"/>
        <item x="1134"/>
        <item x="230"/>
        <item x="1058"/>
        <item x="541"/>
        <item x="233"/>
        <item x="532"/>
        <item x="1068"/>
        <item x="965"/>
        <item x="159"/>
        <item x="191"/>
        <item x="14"/>
        <item x="1229"/>
        <item x="8"/>
        <item x="1023"/>
        <item x="126"/>
        <item x="917"/>
        <item x="1127"/>
        <item x="894"/>
        <item x="1007"/>
        <item x="901"/>
        <item x="146"/>
        <item x="516"/>
        <item x="953"/>
        <item x="925"/>
        <item x="577"/>
        <item x="839"/>
        <item x="1138"/>
        <item x="1249"/>
        <item x="610"/>
        <item x="1171"/>
        <item x="735"/>
        <item x="626"/>
        <item x="1180"/>
        <item x="571"/>
        <item x="220"/>
        <item x="434"/>
        <item x="386"/>
        <item x="1104"/>
        <item x="688"/>
        <item x="929"/>
        <item x="950"/>
        <item x="444"/>
        <item x="209"/>
        <item x="800"/>
        <item x="570"/>
        <item x="278"/>
        <item x="202"/>
        <item x="1032"/>
        <item x="1063"/>
        <item x="1240"/>
        <item x="909"/>
        <item x="40"/>
        <item x="341"/>
        <item x="476"/>
        <item x="507"/>
        <item x="339"/>
        <item x="883"/>
        <item x="1245"/>
        <item x="53"/>
        <item x="898"/>
        <item x="543"/>
        <item x="944"/>
        <item x="1024"/>
        <item x="895"/>
        <item x="99"/>
        <item x="260"/>
        <item x="369"/>
        <item x="222"/>
        <item x="1027"/>
        <item x="762"/>
        <item x="982"/>
        <item x="756"/>
        <item x="1037"/>
        <item x="521"/>
        <item x="1061"/>
        <item x="645"/>
        <item x="1003"/>
        <item x="0"/>
        <item x="673"/>
        <item x="22"/>
        <item x="104"/>
        <item x="2"/>
        <item x="157"/>
        <item x="552"/>
        <item x="310"/>
        <item x="888"/>
        <item x="451"/>
        <item x="1200"/>
        <item x="21"/>
        <item x="239"/>
        <item x="782"/>
        <item x="371"/>
        <item x="360"/>
        <item x="1159"/>
        <item x="1009"/>
        <item x="1045"/>
        <item x="359"/>
        <item x="660"/>
        <item x="465"/>
        <item x="607"/>
        <item x="1062"/>
        <item x="922"/>
        <item x="366"/>
        <item x="1139"/>
        <item x="321"/>
        <item x="833"/>
        <item x="381"/>
        <item x="120"/>
        <item x="385"/>
        <item x="1162"/>
        <item x="1196"/>
        <item x="269"/>
        <item x="1231"/>
        <item x="544"/>
        <item x="848"/>
        <item x="46"/>
        <item x="1238"/>
        <item x="755"/>
        <item x="1029"/>
        <item x="974"/>
        <item x="731"/>
        <item x="218"/>
        <item x="580"/>
        <item x="1102"/>
        <item x="1158"/>
        <item x="160"/>
        <item x="384"/>
        <item x="1161"/>
        <item x="1028"/>
        <item x="797"/>
        <item x="612"/>
        <item x="557"/>
        <item x="216"/>
        <item x="942"/>
        <item x="418"/>
        <item x="845"/>
        <item x="904"/>
        <item x="930"/>
        <item x="1071"/>
        <item x="971"/>
        <item x="263"/>
        <item x="88"/>
        <item x="1225"/>
        <item x="984"/>
        <item x="18"/>
        <item x="1119"/>
        <item x="479"/>
        <item x="1228"/>
        <item x="586"/>
        <item x="600"/>
        <item x="842"/>
        <item x="699"/>
        <item x="30"/>
        <item x="1160"/>
        <item x="885"/>
        <item x="281"/>
        <item x="787"/>
        <item x="1052"/>
        <item x="989"/>
        <item x="139"/>
        <item x="591"/>
        <item x="38"/>
        <item x="734"/>
        <item x="799"/>
        <item x="900"/>
        <item x="87"/>
        <item x="601"/>
        <item x="526"/>
        <item x="152"/>
        <item x="564"/>
        <item x="764"/>
        <item x="893"/>
        <item x="963"/>
        <item x="998"/>
        <item x="1239"/>
        <item x="1199"/>
        <item x="871"/>
        <item x="713"/>
        <item x="563"/>
        <item x="985"/>
        <item x="708"/>
        <item x="1227"/>
        <item x="886"/>
        <item x="442"/>
        <item x="960"/>
        <item x="1133"/>
        <item x="39"/>
        <item x="1112"/>
        <item x="1105"/>
        <item x="1030"/>
        <item x="820"/>
        <item x="417"/>
        <item x="1021"/>
        <item x="693"/>
        <item x="1109"/>
        <item x="1100"/>
        <item x="1059"/>
        <item x="420"/>
        <item x="1233"/>
        <item x="401"/>
        <item x="625"/>
        <item x="921"/>
        <item x="702"/>
        <item x="1038"/>
        <item x="323"/>
        <item x="1235"/>
        <item x="928"/>
        <item x="849"/>
        <item x="781"/>
        <item x="969"/>
        <item x="380"/>
        <item x="277"/>
        <item x="342"/>
        <item x="691"/>
        <item x="854"/>
        <item x="504"/>
        <item x="873"/>
        <item x="221"/>
        <item x="945"/>
        <item x="478"/>
        <item x="903"/>
        <item x="640"/>
        <item x="1242"/>
        <item x="652"/>
        <item x="345"/>
        <item x="587"/>
        <item x="272"/>
        <item x="1014"/>
        <item x="469"/>
        <item x="1178"/>
        <item x="993"/>
        <item x="572"/>
        <item x="964"/>
        <item x="344"/>
        <item x="223"/>
        <item x="1046"/>
        <item x="720"/>
        <item x="250"/>
        <item x="1179"/>
        <item x="637"/>
        <item x="400"/>
        <item x="119"/>
        <item x="403"/>
        <item x="1243"/>
        <item x="941"/>
        <item x="41"/>
        <item x="623"/>
        <item x="481"/>
        <item x="710"/>
        <item x="512"/>
        <item x="416"/>
        <item x="56"/>
        <item x="115"/>
        <item x="1194"/>
        <item x="914"/>
        <item x="658"/>
        <item x="55"/>
        <item x="703"/>
        <item x="841"/>
        <item x="295"/>
        <item x="405"/>
        <item x="932"/>
        <item x="639"/>
        <item x="128"/>
        <item x="617"/>
        <item x="803"/>
        <item x="1190"/>
        <item x="1226"/>
        <item x="1232"/>
        <item x="547"/>
        <item x="934"/>
        <item x="118"/>
        <item x="1048"/>
        <item x="419"/>
        <item x="1103"/>
        <item x="1099"/>
        <item x="548"/>
        <item x="1118"/>
        <item x="709"/>
        <item x="940"/>
        <item x="1034"/>
        <item x="1126"/>
        <item x="1033"/>
        <item x="638"/>
        <item x="145"/>
        <item x="1177"/>
        <item x="1002"/>
        <item x="402"/>
        <item x="1125"/>
        <item x="561"/>
        <item x="1124"/>
        <item x="1189"/>
        <item x="616"/>
        <item x="404"/>
        <item x="264"/>
        <item x="1203"/>
        <item t="default"/>
      </items>
    </pivotField>
  </pivotFields>
  <rowFields count="1">
    <field x="0"/>
  </rowFields>
  <rowItems count="2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 t="grand">
      <x/>
    </i>
  </rowItems>
  <colFields count="1">
    <field x="11"/>
  </colFields>
  <col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colItems>
  <dataFields count="1">
    <dataField name="Sum of SO Qty in BUoM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5A8AA7-359F-E541-A0E0-D6CAF15F0775}" name="PivotTable6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D3:E258" firstHeaderRow="1" firstDataRow="1" firstDataCol="1" rowPageCount="1" colPageCount="1"/>
  <pivotFields count="9">
    <pivotField axis="axisPage" multipleItemSelectionAllowed="1" showAll="0">
      <items count="13">
        <item h="1" x="0"/>
        <item h="1" x="2"/>
        <item h="1" x="3"/>
        <item h="1" x="4"/>
        <item h="1" x="5"/>
        <item h="1" x="6"/>
        <item h="1" x="7"/>
        <item h="1" x="8"/>
        <item h="1" x="9"/>
        <item h="1" x="10"/>
        <item x="11"/>
        <item h="1" x="1"/>
        <item t="default"/>
      </items>
    </pivotField>
    <pivotField showAll="0"/>
    <pivotField showAll="0"/>
    <pivotField axis="axisRow" showAll="0" sortType="ascending">
      <items count="1770">
        <item x="2"/>
        <item x="696"/>
        <item x="697"/>
        <item x="668"/>
        <item x="666"/>
        <item x="667"/>
        <item x="0"/>
        <item x="657"/>
        <item x="1"/>
        <item x="694"/>
        <item x="687"/>
        <item x="658"/>
        <item x="670"/>
        <item x="695"/>
        <item x="669"/>
        <item x="671"/>
        <item x="698"/>
        <item x="693"/>
        <item x="673"/>
        <item x="672"/>
        <item x="688"/>
        <item x="689"/>
        <item x="674"/>
        <item x="676"/>
        <item x="675"/>
        <item x="677"/>
        <item x="678"/>
        <item x="3"/>
        <item x="4"/>
        <item x="6"/>
        <item x="5"/>
        <item x="679"/>
        <item x="659"/>
        <item x="1631"/>
        <item x="7"/>
        <item x="8"/>
        <item x="10"/>
        <item x="9"/>
        <item x="25"/>
        <item x="24"/>
        <item x="23"/>
        <item x="699"/>
        <item x="12"/>
        <item x="15"/>
        <item x="16"/>
        <item x="13"/>
        <item x="14"/>
        <item x="26"/>
        <item x="27"/>
        <item x="700"/>
        <item x="179"/>
        <item x="180"/>
        <item x="17"/>
        <item x="177"/>
        <item x="18"/>
        <item x="174"/>
        <item x="178"/>
        <item x="21"/>
        <item x="22"/>
        <item x="29"/>
        <item x="28"/>
        <item x="30"/>
        <item x="690"/>
        <item x="680"/>
        <item x="31"/>
        <item x="681"/>
        <item x="682"/>
        <item x="32"/>
        <item x="33"/>
        <item x="34"/>
        <item x="181"/>
        <item x="182"/>
        <item x="38"/>
        <item x="39"/>
        <item x="36"/>
        <item x="37"/>
        <item x="40"/>
        <item x="41"/>
        <item x="42"/>
        <item x="43"/>
        <item x="183"/>
        <item x="184"/>
        <item x="175"/>
        <item x="46"/>
        <item x="701"/>
        <item x="185"/>
        <item x="189"/>
        <item x="190"/>
        <item x="191"/>
        <item x="188"/>
        <item x="187"/>
        <item x="186"/>
        <item x="683"/>
        <item x="703"/>
        <item x="702"/>
        <item x="684"/>
        <item x="691"/>
        <item x="48"/>
        <item x="692"/>
        <item x="47"/>
        <item x="685"/>
        <item x="686"/>
        <item x="49"/>
        <item x="11"/>
        <item x="19"/>
        <item x="20"/>
        <item x="35"/>
        <item x="44"/>
        <item x="45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192"/>
        <item x="193"/>
        <item x="1632"/>
        <item x="194"/>
        <item x="50"/>
        <item x="51"/>
        <item x="736"/>
        <item x="737"/>
        <item x="738"/>
        <item x="195"/>
        <item x="196"/>
        <item x="197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61"/>
        <item x="758"/>
        <item x="759"/>
        <item x="762"/>
        <item x="763"/>
        <item x="760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9"/>
        <item x="786"/>
        <item x="784"/>
        <item x="785"/>
        <item x="787"/>
        <item x="788"/>
        <item x="790"/>
        <item x="791"/>
        <item x="792"/>
        <item x="793"/>
        <item x="794"/>
        <item x="795"/>
        <item x="804"/>
        <item x="805"/>
        <item x="806"/>
        <item x="796"/>
        <item x="797"/>
        <item x="798"/>
        <item x="799"/>
        <item x="800"/>
        <item x="801"/>
        <item x="802"/>
        <item x="803"/>
        <item x="807"/>
        <item x="808"/>
        <item x="809"/>
        <item x="810"/>
        <item x="811"/>
        <item x="815"/>
        <item x="812"/>
        <item x="813"/>
        <item x="814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1614"/>
        <item x="1615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1616"/>
        <item x="886"/>
        <item x="887"/>
        <item x="889"/>
        <item x="888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1617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2"/>
        <item x="930"/>
        <item x="931"/>
        <item x="933"/>
        <item x="934"/>
        <item x="935"/>
        <item x="936"/>
        <item x="937"/>
        <item x="939"/>
        <item x="940"/>
        <item x="941"/>
        <item x="938"/>
        <item x="942"/>
        <item x="943"/>
        <item x="944"/>
        <item x="945"/>
        <item x="946"/>
        <item x="947"/>
        <item x="949"/>
        <item x="950"/>
        <item x="948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1618"/>
        <item x="1619"/>
        <item x="1620"/>
        <item x="1621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7"/>
        <item x="214"/>
        <item x="215"/>
        <item x="216"/>
        <item x="218"/>
        <item x="219"/>
        <item x="220"/>
        <item x="221"/>
        <item x="222"/>
        <item x="223"/>
        <item x="224"/>
        <item x="225"/>
        <item x="228"/>
        <item x="229"/>
        <item x="226"/>
        <item x="227"/>
        <item x="234"/>
        <item x="236"/>
        <item x="235"/>
        <item x="230"/>
        <item x="232"/>
        <item x="231"/>
        <item x="233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53"/>
        <item x="252"/>
        <item x="254"/>
        <item x="255"/>
        <item x="258"/>
        <item x="249"/>
        <item x="250"/>
        <item x="251"/>
        <item x="257"/>
        <item x="259"/>
        <item x="256"/>
        <item x="260"/>
        <item x="261"/>
        <item x="262"/>
        <item x="264"/>
        <item x="263"/>
        <item x="339"/>
        <item x="338"/>
        <item x="340"/>
        <item x="293"/>
        <item x="294"/>
        <item x="291"/>
        <item x="292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3"/>
        <item x="310"/>
        <item x="311"/>
        <item x="312"/>
        <item x="317"/>
        <item x="318"/>
        <item x="319"/>
        <item x="314"/>
        <item x="316"/>
        <item x="315"/>
        <item x="323"/>
        <item x="321"/>
        <item x="322"/>
        <item x="320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41"/>
        <item x="342"/>
        <item x="343"/>
        <item x="344"/>
        <item x="345"/>
        <item x="349"/>
        <item x="350"/>
        <item x="346"/>
        <item x="347"/>
        <item x="348"/>
        <item x="351"/>
        <item x="356"/>
        <item x="352"/>
        <item x="353"/>
        <item x="354"/>
        <item x="355"/>
        <item x="357"/>
        <item x="358"/>
        <item x="359"/>
        <item x="360"/>
        <item x="361"/>
        <item x="362"/>
        <item x="363"/>
        <item x="364"/>
        <item x="366"/>
        <item x="365"/>
        <item x="368"/>
        <item x="367"/>
        <item x="369"/>
        <item x="370"/>
        <item x="371"/>
        <item x="372"/>
        <item x="373"/>
        <item x="374"/>
        <item x="376"/>
        <item x="375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6"/>
        <item x="398"/>
        <item x="399"/>
        <item x="401"/>
        <item x="400"/>
        <item x="402"/>
        <item x="403"/>
        <item x="404"/>
        <item x="405"/>
        <item x="406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07"/>
        <item x="408"/>
        <item x="409"/>
        <item x="410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6"/>
        <item x="445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75"/>
        <item x="476"/>
        <item x="477"/>
        <item x="478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9"/>
        <item x="480"/>
        <item x="482"/>
        <item x="481"/>
        <item x="483"/>
        <item x="485"/>
        <item x="484"/>
        <item x="486"/>
        <item x="487"/>
        <item x="488"/>
        <item x="471"/>
        <item x="472"/>
        <item x="474"/>
        <item x="473"/>
        <item x="489"/>
        <item x="491"/>
        <item x="490"/>
        <item x="492"/>
        <item x="493"/>
        <item x="494"/>
        <item x="495"/>
        <item x="496"/>
        <item x="505"/>
        <item x="506"/>
        <item x="497"/>
        <item x="498"/>
        <item x="499"/>
        <item x="502"/>
        <item x="500"/>
        <item x="501"/>
        <item x="503"/>
        <item x="504"/>
        <item x="507"/>
        <item x="508"/>
        <item x="509"/>
        <item x="511"/>
        <item x="510"/>
        <item x="512"/>
        <item x="513"/>
        <item x="514"/>
        <item x="515"/>
        <item x="516"/>
        <item x="520"/>
        <item x="521"/>
        <item x="522"/>
        <item x="523"/>
        <item x="524"/>
        <item x="525"/>
        <item x="526"/>
        <item x="527"/>
        <item x="528"/>
        <item x="530"/>
        <item x="529"/>
        <item x="517"/>
        <item x="518"/>
        <item x="519"/>
        <item x="537"/>
        <item x="538"/>
        <item x="539"/>
        <item x="540"/>
        <item x="531"/>
        <item x="532"/>
        <item x="533"/>
        <item x="534"/>
        <item x="535"/>
        <item x="536"/>
        <item x="541"/>
        <item x="542"/>
        <item x="545"/>
        <item x="546"/>
        <item x="547"/>
        <item x="548"/>
        <item x="549"/>
        <item x="550"/>
        <item x="543"/>
        <item x="544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551"/>
        <item x="1633"/>
        <item x="552"/>
        <item x="554"/>
        <item x="553"/>
        <item x="660"/>
        <item x="555"/>
        <item x="556"/>
        <item x="557"/>
        <item x="1634"/>
        <item x="558"/>
        <item x="559"/>
        <item x="1635"/>
        <item x="560"/>
        <item x="561"/>
        <item x="562"/>
        <item x="563"/>
        <item x="564"/>
        <item x="565"/>
        <item x="566"/>
        <item x="1636"/>
        <item x="1637"/>
        <item x="1638"/>
        <item x="1639"/>
        <item x="1640"/>
        <item x="567"/>
        <item x="568"/>
        <item x="1641"/>
        <item x="59"/>
        <item x="60"/>
        <item x="61"/>
        <item x="569"/>
        <item x="570"/>
        <item x="1642"/>
        <item x="1643"/>
        <item x="1645"/>
        <item x="1644"/>
        <item x="1646"/>
        <item x="571"/>
        <item x="572"/>
        <item x="1647"/>
        <item x="661"/>
        <item x="704"/>
        <item x="573"/>
        <item x="574"/>
        <item x="575"/>
        <item x="576"/>
        <item x="577"/>
        <item x="578"/>
        <item x="579"/>
        <item x="580"/>
        <item x="582"/>
        <item x="1648"/>
        <item x="583"/>
        <item x="584"/>
        <item x="581"/>
        <item x="1759"/>
        <item x="585"/>
        <item x="1760"/>
        <item x="586"/>
        <item x="63"/>
        <item x="64"/>
        <item x="65"/>
        <item x="68"/>
        <item x="69"/>
        <item x="66"/>
        <item x="67"/>
        <item x="62"/>
        <item x="587"/>
        <item x="1652"/>
        <item x="1651"/>
        <item x="1649"/>
        <item x="1650"/>
        <item x="1653"/>
        <item x="1654"/>
        <item x="1655"/>
        <item x="70"/>
        <item x="706"/>
        <item x="705"/>
        <item x="1656"/>
        <item x="1657"/>
        <item x="1658"/>
        <item x="71"/>
        <item x="72"/>
        <item x="1659"/>
        <item x="1661"/>
        <item x="588"/>
        <item x="1660"/>
        <item x="73"/>
        <item x="1662"/>
        <item x="1663"/>
        <item x="1664"/>
        <item x="1665"/>
        <item x="1666"/>
        <item x="589"/>
        <item x="1667"/>
        <item x="74"/>
        <item x="75"/>
        <item x="100"/>
        <item x="1713"/>
        <item x="1714"/>
        <item x="1715"/>
        <item x="1700"/>
        <item x="1701"/>
        <item x="1702"/>
        <item x="1703"/>
        <item x="1709"/>
        <item x="1705"/>
        <item x="1704"/>
        <item x="1707"/>
        <item x="1706"/>
        <item x="1708"/>
        <item x="1710"/>
        <item x="1712"/>
        <item x="1711"/>
        <item x="85"/>
        <item x="86"/>
        <item x="1681"/>
        <item x="1682"/>
        <item x="76"/>
        <item x="1683"/>
        <item x="87"/>
        <item x="595"/>
        <item x="662"/>
        <item x="77"/>
        <item x="590"/>
        <item x="1761"/>
        <item x="596"/>
        <item x="1762"/>
        <item x="592"/>
        <item x="663"/>
        <item x="591"/>
        <item x="597"/>
        <item x="598"/>
        <item x="78"/>
        <item x="176"/>
        <item x="599"/>
        <item x="600"/>
        <item x="79"/>
        <item x="1668"/>
        <item x="1684"/>
        <item x="1763"/>
        <item x="90"/>
        <item x="594"/>
        <item x="89"/>
        <item x="83"/>
        <item x="1685"/>
        <item x="602"/>
        <item x="81"/>
        <item x="82"/>
        <item x="601"/>
        <item x="80"/>
        <item x="88"/>
        <item x="1764"/>
        <item x="1669"/>
        <item x="593"/>
        <item x="664"/>
        <item x="93"/>
        <item x="94"/>
        <item x="91"/>
        <item x="84"/>
        <item x="92"/>
        <item x="603"/>
        <item x="1686"/>
        <item x="1672"/>
        <item x="1671"/>
        <item x="1670"/>
        <item x="1675"/>
        <item x="1674"/>
        <item x="1673"/>
        <item x="1676"/>
        <item x="1677"/>
        <item x="1678"/>
        <item x="1679"/>
        <item x="1680"/>
        <item x="1687"/>
        <item x="1688"/>
        <item x="1691"/>
        <item x="1690"/>
        <item x="1689"/>
        <item x="1694"/>
        <item x="1693"/>
        <item x="1692"/>
        <item x="1695"/>
        <item x="707"/>
        <item x="604"/>
        <item x="95"/>
        <item x="1765"/>
        <item x="605"/>
        <item x="606"/>
        <item x="96"/>
        <item x="708"/>
        <item x="1696"/>
        <item x="98"/>
        <item x="1699"/>
        <item x="97"/>
        <item x="1697"/>
        <item x="1698"/>
        <item x="99"/>
        <item x="1716"/>
        <item x="101"/>
        <item x="102"/>
        <item x="106"/>
        <item x="107"/>
        <item x="104"/>
        <item x="105"/>
        <item x="1717"/>
        <item x="103"/>
        <item x="112"/>
        <item x="1766"/>
        <item x="113"/>
        <item x="142"/>
        <item x="117"/>
        <item x="116"/>
        <item x="143"/>
        <item x="114"/>
        <item x="1767"/>
        <item x="115"/>
        <item x="1732"/>
        <item x="108"/>
        <item x="140"/>
        <item x="111"/>
        <item x="110"/>
        <item x="141"/>
        <item x="109"/>
        <item x="1733"/>
        <item x="127"/>
        <item x="609"/>
        <item x="128"/>
        <item x="129"/>
        <item x="1725"/>
        <item x="130"/>
        <item x="136"/>
        <item x="137"/>
        <item x="131"/>
        <item x="134"/>
        <item x="135"/>
        <item x="1726"/>
        <item x="132"/>
        <item x="1727"/>
        <item x="133"/>
        <item x="1728"/>
        <item x="1729"/>
        <item x="1731"/>
        <item x="139"/>
        <item x="1730"/>
        <item x="138"/>
        <item x="1724"/>
        <item x="1718"/>
        <item x="118"/>
        <item x="119"/>
        <item x="607"/>
        <item x="120"/>
        <item x="122"/>
        <item x="121"/>
        <item x="1719"/>
        <item x="1720"/>
        <item x="123"/>
        <item x="1721"/>
        <item x="124"/>
        <item x="125"/>
        <item x="126"/>
        <item x="709"/>
        <item x="608"/>
        <item x="1723"/>
        <item x="1722"/>
        <item x="150"/>
        <item x="151"/>
        <item x="152"/>
        <item x="1743"/>
        <item x="155"/>
        <item x="156"/>
        <item x="153"/>
        <item x="154"/>
        <item x="1734"/>
        <item x="610"/>
        <item x="144"/>
        <item x="611"/>
        <item x="612"/>
        <item x="1738"/>
        <item x="1739"/>
        <item x="710"/>
        <item x="1740"/>
        <item x="665"/>
        <item x="1735"/>
        <item x="145"/>
        <item x="1736"/>
        <item x="1737"/>
        <item x="146"/>
        <item x="147"/>
        <item x="148"/>
        <item x="1741"/>
        <item x="149"/>
        <item x="1742"/>
        <item x="52"/>
        <item x="53"/>
        <item x="54"/>
        <item x="55"/>
        <item x="56"/>
        <item x="57"/>
        <item x="58"/>
        <item x="988"/>
        <item x="989"/>
        <item x="990"/>
        <item x="991"/>
        <item x="992"/>
        <item x="993"/>
        <item x="994"/>
        <item x="997"/>
        <item x="995"/>
        <item x="996"/>
        <item x="998"/>
        <item x="999"/>
        <item x="1000"/>
        <item x="1001"/>
        <item x="158"/>
        <item x="157"/>
        <item x="613"/>
        <item x="159"/>
        <item x="160"/>
        <item x="161"/>
        <item x="162"/>
        <item x="163"/>
        <item x="164"/>
        <item x="166"/>
        <item x="165"/>
        <item x="167"/>
        <item x="168"/>
        <item x="1002"/>
        <item x="1003"/>
        <item x="1005"/>
        <item x="1004"/>
        <item x="1006"/>
        <item x="1008"/>
        <item x="1007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45"/>
        <item x="1046"/>
        <item x="1047"/>
        <item x="1048"/>
        <item x="1049"/>
        <item x="1050"/>
        <item x="1042"/>
        <item x="1043"/>
        <item x="1044"/>
        <item x="1051"/>
        <item x="1052"/>
        <item x="1053"/>
        <item x="1054"/>
        <item x="1055"/>
        <item x="1056"/>
        <item x="1057"/>
        <item x="1026"/>
        <item x="1027"/>
        <item x="1622"/>
        <item x="1028"/>
        <item x="1029"/>
        <item x="1030"/>
        <item x="1031"/>
        <item x="1032"/>
        <item x="1623"/>
        <item x="1033"/>
        <item x="1034"/>
        <item x="1035"/>
        <item x="1036"/>
        <item x="1037"/>
        <item x="1038"/>
        <item x="1039"/>
        <item x="1040"/>
        <item x="1624"/>
        <item x="1041"/>
        <item x="1058"/>
        <item x="1625"/>
        <item x="1059"/>
        <item x="1060"/>
        <item x="1061"/>
        <item x="1062"/>
        <item x="1065"/>
        <item x="1064"/>
        <item x="1063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69"/>
        <item x="1748"/>
        <item x="170"/>
        <item x="171"/>
        <item x="615"/>
        <item x="1749"/>
        <item x="616"/>
        <item x="617"/>
        <item x="618"/>
        <item x="619"/>
        <item x="620"/>
        <item x="711"/>
        <item x="622"/>
        <item x="621"/>
        <item x="1750"/>
        <item x="623"/>
        <item x="1751"/>
        <item x="1091"/>
        <item x="172"/>
        <item x="624"/>
        <item x="625"/>
        <item x="626"/>
        <item x="627"/>
        <item x="628"/>
        <item x="1752"/>
        <item x="629"/>
        <item x="630"/>
        <item x="1768"/>
        <item x="1753"/>
        <item x="1754"/>
        <item x="631"/>
        <item x="632"/>
        <item x="633"/>
        <item x="634"/>
        <item x="635"/>
        <item x="640"/>
        <item x="636"/>
        <item x="637"/>
        <item x="638"/>
        <item x="639"/>
        <item x="641"/>
        <item x="642"/>
        <item x="643"/>
        <item x="644"/>
        <item x="647"/>
        <item x="648"/>
        <item x="649"/>
        <item x="650"/>
        <item x="645"/>
        <item x="646"/>
        <item x="1755"/>
        <item x="1756"/>
        <item x="1757"/>
        <item x="1758"/>
        <item x="651"/>
        <item x="614"/>
        <item x="1744"/>
        <item x="1745"/>
        <item x="1746"/>
        <item x="1747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5"/>
        <item x="1116"/>
        <item x="1117"/>
        <item x="1118"/>
        <item x="1119"/>
        <item x="1110"/>
        <item x="1111"/>
        <item x="1112"/>
        <item x="1113"/>
        <item x="1114"/>
        <item x="1120"/>
        <item x="1121"/>
        <item x="1123"/>
        <item x="1122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41"/>
        <item x="1142"/>
        <item x="1143"/>
        <item x="1138"/>
        <item x="1139"/>
        <item x="1140"/>
        <item x="1144"/>
        <item x="1145"/>
        <item x="1146"/>
        <item x="1147"/>
        <item x="1148"/>
        <item x="1155"/>
        <item x="1156"/>
        <item x="1157"/>
        <item x="1158"/>
        <item x="1149"/>
        <item x="1150"/>
        <item x="1151"/>
        <item x="1152"/>
        <item x="1153"/>
        <item x="1154"/>
        <item x="1168"/>
        <item x="1169"/>
        <item x="1170"/>
        <item x="1173"/>
        <item x="1174"/>
        <item x="1171"/>
        <item x="1172"/>
        <item x="1159"/>
        <item x="1160"/>
        <item x="1161"/>
        <item x="1165"/>
        <item x="1166"/>
        <item x="1167"/>
        <item x="1162"/>
        <item x="1163"/>
        <item x="1164"/>
        <item x="1175"/>
        <item x="1176"/>
        <item x="1177"/>
        <item x="1178"/>
        <item x="1179"/>
        <item x="1181"/>
        <item x="1626"/>
        <item x="1180"/>
        <item x="1182"/>
        <item x="1183"/>
        <item x="1186"/>
        <item x="1187"/>
        <item x="1188"/>
        <item x="1189"/>
        <item x="1184"/>
        <item x="1185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5"/>
        <item x="1206"/>
        <item x="1207"/>
        <item x="1208"/>
        <item x="1201"/>
        <item x="1202"/>
        <item x="1203"/>
        <item x="1204"/>
        <item x="1234"/>
        <item x="1235"/>
        <item x="1236"/>
        <item x="1237"/>
        <item x="1230"/>
        <item x="1231"/>
        <item x="1232"/>
        <item x="1233"/>
        <item x="1238"/>
        <item x="1239"/>
        <item x="1240"/>
        <item x="1241"/>
        <item x="1242"/>
        <item x="1243"/>
        <item x="1244"/>
        <item x="1245"/>
        <item x="1250"/>
        <item x="1251"/>
        <item x="1252"/>
        <item x="1246"/>
        <item x="1247"/>
        <item x="1248"/>
        <item x="1249"/>
        <item x="1213"/>
        <item x="1214"/>
        <item x="1215"/>
        <item x="1216"/>
        <item x="1209"/>
        <item x="1210"/>
        <item x="1211"/>
        <item x="1212"/>
        <item x="1217"/>
        <item x="1218"/>
        <item x="1219"/>
        <item x="1220"/>
        <item x="1221"/>
        <item x="1222"/>
        <item x="1223"/>
        <item x="1227"/>
        <item x="1228"/>
        <item x="1229"/>
        <item x="1224"/>
        <item x="1225"/>
        <item x="1226"/>
        <item x="1253"/>
        <item x="1254"/>
        <item x="1255"/>
        <item x="1256"/>
        <item x="1272"/>
        <item x="1274"/>
        <item x="1273"/>
        <item x="1257"/>
        <item x="1258"/>
        <item x="1259"/>
        <item x="1260"/>
        <item x="1261"/>
        <item x="1262"/>
        <item x="1263"/>
        <item x="1264"/>
        <item x="1265"/>
        <item x="1269"/>
        <item x="1270"/>
        <item x="1271"/>
        <item x="1266"/>
        <item x="1267"/>
        <item x="1268"/>
        <item x="1275"/>
        <item x="1276"/>
        <item x="1277"/>
        <item x="1278"/>
        <item x="1279"/>
        <item x="1280"/>
        <item x="1281"/>
        <item x="1282"/>
        <item x="1283"/>
        <item x="1284"/>
        <item x="1286"/>
        <item x="1285"/>
        <item x="1291"/>
        <item x="1292"/>
        <item x="1293"/>
        <item x="1294"/>
        <item x="1295"/>
        <item x="1287"/>
        <item x="1288"/>
        <item x="1289"/>
        <item x="1290"/>
        <item x="1296"/>
        <item x="1297"/>
        <item x="1298"/>
        <item x="1299"/>
        <item x="1300"/>
        <item x="1301"/>
        <item x="1302"/>
        <item x="1303"/>
        <item x="1305"/>
        <item x="1304"/>
        <item x="1306"/>
        <item x="1307"/>
        <item x="1308"/>
        <item x="1309"/>
        <item x="1310"/>
        <item x="1316"/>
        <item x="1317"/>
        <item x="1318"/>
        <item x="1319"/>
        <item x="1320"/>
        <item x="1627"/>
        <item x="1321"/>
        <item x="1322"/>
        <item x="1311"/>
        <item x="1312"/>
        <item x="1313"/>
        <item x="1314"/>
        <item x="1315"/>
        <item x="1354"/>
        <item x="1355"/>
        <item x="1356"/>
        <item x="1357"/>
        <item x="1350"/>
        <item x="1351"/>
        <item x="1352"/>
        <item x="1353"/>
        <item x="1358"/>
        <item x="1359"/>
        <item x="1360"/>
        <item x="1361"/>
        <item x="1362"/>
        <item x="1363"/>
        <item x="1364"/>
        <item x="1365"/>
        <item x="1366"/>
        <item x="1372"/>
        <item x="1373"/>
        <item x="1374"/>
        <item x="1375"/>
        <item x="1376"/>
        <item x="1377"/>
        <item x="1367"/>
        <item x="1368"/>
        <item x="1369"/>
        <item x="1370"/>
        <item x="1371"/>
        <item x="1328"/>
        <item x="1329"/>
        <item x="1330"/>
        <item x="1331"/>
        <item x="1323"/>
        <item x="1324"/>
        <item x="1325"/>
        <item x="1326"/>
        <item x="1327"/>
        <item x="1332"/>
        <item x="1628"/>
        <item x="1333"/>
        <item x="1334"/>
        <item x="1335"/>
        <item x="1336"/>
        <item x="1337"/>
        <item x="1338"/>
        <item x="1339"/>
        <item x="1343"/>
        <item x="1344"/>
        <item x="1345"/>
        <item x="1346"/>
        <item x="1347"/>
        <item x="1348"/>
        <item x="1349"/>
        <item x="1340"/>
        <item x="1341"/>
        <item x="1342"/>
        <item x="1378"/>
        <item x="1379"/>
        <item x="1380"/>
        <item x="1381"/>
        <item x="1382"/>
        <item x="1383"/>
        <item x="1385"/>
        <item x="1386"/>
        <item x="1387"/>
        <item x="1384"/>
        <item x="1388"/>
        <item x="1389"/>
        <item x="1390"/>
        <item x="1391"/>
        <item x="1392"/>
        <item x="1393"/>
        <item x="1394"/>
        <item x="1395"/>
        <item x="1396"/>
        <item x="1398"/>
        <item x="1399"/>
        <item x="1400"/>
        <item x="1397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4"/>
        <item x="1415"/>
        <item x="1416"/>
        <item x="1413"/>
        <item x="1417"/>
        <item x="1418"/>
        <item x="1419"/>
        <item x="1420"/>
        <item x="1428"/>
        <item x="1429"/>
        <item x="1430"/>
        <item x="1431"/>
        <item x="1432"/>
        <item x="1422"/>
        <item x="1423"/>
        <item x="1424"/>
        <item x="1421"/>
        <item x="1425"/>
        <item x="1426"/>
        <item x="1427"/>
        <item x="1434"/>
        <item x="1435"/>
        <item x="652"/>
        <item x="1436"/>
        <item x="1437"/>
        <item x="1439"/>
        <item x="1438"/>
        <item x="1433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8"/>
        <item x="1459"/>
        <item x="1460"/>
        <item x="1456"/>
        <item x="1457"/>
        <item x="1462"/>
        <item x="1463"/>
        <item x="1464"/>
        <item x="1461"/>
        <item x="1465"/>
        <item x="1466"/>
        <item x="1467"/>
        <item x="1468"/>
        <item x="1478"/>
        <item x="1479"/>
        <item x="1480"/>
        <item x="1477"/>
        <item x="1481"/>
        <item x="1482"/>
        <item x="1483"/>
        <item x="1484"/>
        <item x="1470"/>
        <item x="1471"/>
        <item x="1472"/>
        <item x="1469"/>
        <item x="1473"/>
        <item x="1474"/>
        <item x="1475"/>
        <item x="1476"/>
        <item x="1514"/>
        <item x="1515"/>
        <item x="1512"/>
        <item x="1513"/>
        <item x="1516"/>
        <item x="1517"/>
        <item x="1518"/>
        <item x="1519"/>
        <item x="1520"/>
        <item x="1521"/>
        <item x="1522"/>
        <item x="1523"/>
        <item x="1529"/>
        <item x="1530"/>
        <item x="1531"/>
        <item x="1532"/>
        <item x="1533"/>
        <item x="1524"/>
        <item x="1525"/>
        <item x="1526"/>
        <item x="1527"/>
        <item x="1528"/>
        <item x="1485"/>
        <item x="1486"/>
        <item x="1492"/>
        <item x="1493"/>
        <item x="1494"/>
        <item x="1487"/>
        <item x="1488"/>
        <item x="1489"/>
        <item x="1490"/>
        <item x="1491"/>
        <item x="1495"/>
        <item x="1496"/>
        <item x="1497"/>
        <item x="1498"/>
        <item x="1499"/>
        <item x="1500"/>
        <item x="1501"/>
        <item x="1502"/>
        <item x="1507"/>
        <item x="1508"/>
        <item x="1509"/>
        <item x="1510"/>
        <item x="1511"/>
        <item x="1503"/>
        <item x="1504"/>
        <item x="1505"/>
        <item x="1506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629"/>
        <item x="1577"/>
        <item x="1578"/>
        <item x="1579"/>
        <item x="1580"/>
        <item x="1581"/>
        <item x="1582"/>
        <item x="1583"/>
        <item x="1584"/>
        <item x="1585"/>
        <item x="1586"/>
        <item x="1630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653"/>
        <item x="654"/>
        <item x="655"/>
        <item x="656"/>
        <item x="1600"/>
        <item x="1601"/>
        <item x="1602"/>
        <item x="1603"/>
        <item x="1604"/>
        <item x="1605"/>
        <item x="1606"/>
        <item x="1607"/>
        <item x="1608"/>
        <item x="1609"/>
        <item x="1611"/>
        <item x="1610"/>
        <item x="1612"/>
        <item x="1613"/>
        <item x="17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3"/>
  </rowFields>
  <rowItems count="255">
    <i>
      <x v="33"/>
    </i>
    <i>
      <x v="133"/>
    </i>
    <i>
      <x v="134"/>
    </i>
    <i>
      <x v="135"/>
    </i>
    <i>
      <x v="756"/>
    </i>
    <i>
      <x v="764"/>
    </i>
    <i>
      <x v="765"/>
    </i>
    <i>
      <x v="767"/>
    </i>
    <i>
      <x v="772"/>
    </i>
    <i>
      <x v="774"/>
    </i>
    <i>
      <x v="775"/>
    </i>
    <i>
      <x v="776"/>
    </i>
    <i>
      <x v="777"/>
    </i>
    <i>
      <x v="778"/>
    </i>
    <i>
      <x v="779"/>
    </i>
    <i>
      <x v="782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805"/>
    </i>
    <i>
      <x v="806"/>
    </i>
    <i>
      <x v="807"/>
    </i>
    <i>
      <x v="809"/>
    </i>
    <i>
      <x v="810"/>
    </i>
    <i>
      <x v="811"/>
    </i>
    <i>
      <x v="812"/>
    </i>
    <i>
      <x v="813"/>
    </i>
    <i>
      <x v="814"/>
    </i>
    <i>
      <x v="819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4"/>
    </i>
    <i>
      <x v="845"/>
    </i>
    <i>
      <x v="846"/>
    </i>
    <i>
      <x v="847"/>
    </i>
    <i>
      <x v="848"/>
    </i>
    <i>
      <x v="850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7"/>
    </i>
    <i>
      <x v="878"/>
    </i>
    <i>
      <x v="879"/>
    </i>
    <i>
      <x v="881"/>
    </i>
    <i>
      <x v="883"/>
    </i>
    <i>
      <x v="887"/>
    </i>
    <i>
      <x v="890"/>
    </i>
    <i>
      <x v="891"/>
    </i>
    <i>
      <x v="893"/>
    </i>
    <i>
      <x v="894"/>
    </i>
    <i>
      <x v="895"/>
    </i>
    <i>
      <x v="896"/>
    </i>
    <i>
      <x v="898"/>
    </i>
    <i>
      <x v="900"/>
    </i>
    <i>
      <x v="901"/>
    </i>
    <i>
      <x v="902"/>
    </i>
    <i>
      <x v="904"/>
    </i>
    <i>
      <x v="907"/>
    </i>
    <i>
      <x v="908"/>
    </i>
    <i>
      <x v="909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4"/>
    </i>
    <i>
      <x v="955"/>
    </i>
    <i>
      <x v="956"/>
    </i>
    <i>
      <x v="959"/>
    </i>
    <i>
      <x v="961"/>
    </i>
    <i>
      <x v="962"/>
    </i>
    <i>
      <x v="963"/>
    </i>
    <i>
      <x v="964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3"/>
    </i>
    <i>
      <x v="984"/>
    </i>
    <i>
      <x v="985"/>
    </i>
    <i>
      <x v="986"/>
    </i>
    <i>
      <x v="987"/>
    </i>
    <i>
      <x v="988"/>
    </i>
    <i>
      <x v="990"/>
    </i>
    <i>
      <x v="991"/>
    </i>
    <i>
      <x v="992"/>
    </i>
    <i>
      <x v="993"/>
    </i>
    <i>
      <x v="994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4"/>
    </i>
    <i>
      <x v="1025"/>
    </i>
    <i>
      <x v="1026"/>
    </i>
    <i>
      <x v="1027"/>
    </i>
    <i>
      <x v="1029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72"/>
    </i>
    <i>
      <x v="1073"/>
    </i>
    <i>
      <x v="1076"/>
    </i>
    <i>
      <x v="1079"/>
    </i>
    <i>
      <x v="1082"/>
    </i>
    <i>
      <x v="1176"/>
    </i>
    <i>
      <x v="1177"/>
    </i>
    <i>
      <x v="1178"/>
    </i>
    <i>
      <x v="1180"/>
    </i>
    <i>
      <x v="1181"/>
    </i>
    <i>
      <x v="1190"/>
    </i>
    <i>
      <x v="1192"/>
    </i>
    <i>
      <x v="1193"/>
    </i>
    <i>
      <x v="1200"/>
    </i>
    <i>
      <x v="1202"/>
    </i>
    <i>
      <x v="1203"/>
    </i>
    <i>
      <x v="1204"/>
    </i>
    <i>
      <x v="1205"/>
    </i>
    <i>
      <x v="1226"/>
    </i>
    <i>
      <x v="1227"/>
    </i>
    <i>
      <x v="1228"/>
    </i>
    <i>
      <x v="1229"/>
    </i>
    <i>
      <x v="1232"/>
    </i>
    <i>
      <x v="1233"/>
    </i>
    <i>
      <x v="1234"/>
    </i>
    <i>
      <x v="1235"/>
    </i>
    <i t="grand">
      <x/>
    </i>
  </rowItems>
  <colItems count="1">
    <i/>
  </colItems>
  <pageFields count="1">
    <pageField fld="0" hier="-1"/>
  </pageFields>
  <dataFields count="1">
    <dataField name="Sum of QTY Availabl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E89CE2-A9D7-B342-94EE-7CD9D7D03B1D}" name="PivotTable5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1773" firstHeaderRow="1" firstDataRow="1" firstDataCol="1"/>
  <pivotFields count="9">
    <pivotField showAll="0"/>
    <pivotField showAll="0"/>
    <pivotField showAll="0"/>
    <pivotField axis="axisRow" showAll="0" sortType="ascending">
      <items count="1770">
        <item x="2"/>
        <item x="696"/>
        <item x="697"/>
        <item x="668"/>
        <item x="666"/>
        <item x="667"/>
        <item x="0"/>
        <item x="657"/>
        <item x="1"/>
        <item x="694"/>
        <item x="687"/>
        <item x="658"/>
        <item x="670"/>
        <item x="695"/>
        <item x="669"/>
        <item x="671"/>
        <item x="698"/>
        <item x="693"/>
        <item x="673"/>
        <item x="672"/>
        <item x="688"/>
        <item x="689"/>
        <item x="674"/>
        <item x="676"/>
        <item x="675"/>
        <item x="677"/>
        <item x="678"/>
        <item x="3"/>
        <item x="4"/>
        <item x="6"/>
        <item x="5"/>
        <item x="679"/>
        <item x="659"/>
        <item x="1631"/>
        <item x="7"/>
        <item x="8"/>
        <item x="10"/>
        <item x="9"/>
        <item x="25"/>
        <item x="24"/>
        <item x="23"/>
        <item x="699"/>
        <item x="12"/>
        <item x="15"/>
        <item x="16"/>
        <item x="13"/>
        <item x="14"/>
        <item x="26"/>
        <item x="27"/>
        <item x="700"/>
        <item x="179"/>
        <item x="180"/>
        <item x="17"/>
        <item x="177"/>
        <item x="18"/>
        <item x="174"/>
        <item x="178"/>
        <item x="21"/>
        <item x="22"/>
        <item x="29"/>
        <item x="28"/>
        <item x="30"/>
        <item x="690"/>
        <item x="680"/>
        <item x="31"/>
        <item x="681"/>
        <item x="682"/>
        <item x="32"/>
        <item x="33"/>
        <item x="34"/>
        <item x="181"/>
        <item x="182"/>
        <item x="38"/>
        <item x="39"/>
        <item x="36"/>
        <item x="37"/>
        <item x="40"/>
        <item x="41"/>
        <item x="42"/>
        <item x="43"/>
        <item x="183"/>
        <item x="184"/>
        <item x="175"/>
        <item x="46"/>
        <item x="701"/>
        <item x="185"/>
        <item x="189"/>
        <item x="190"/>
        <item x="191"/>
        <item x="188"/>
        <item x="187"/>
        <item x="186"/>
        <item x="683"/>
        <item x="703"/>
        <item x="702"/>
        <item x="684"/>
        <item x="691"/>
        <item x="48"/>
        <item x="692"/>
        <item x="47"/>
        <item x="685"/>
        <item x="686"/>
        <item x="49"/>
        <item x="11"/>
        <item x="19"/>
        <item x="20"/>
        <item x="35"/>
        <item x="44"/>
        <item x="45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192"/>
        <item x="193"/>
        <item x="1632"/>
        <item x="194"/>
        <item x="50"/>
        <item x="51"/>
        <item x="736"/>
        <item x="737"/>
        <item x="738"/>
        <item x="195"/>
        <item x="196"/>
        <item x="197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61"/>
        <item x="758"/>
        <item x="759"/>
        <item x="762"/>
        <item x="763"/>
        <item x="760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9"/>
        <item x="786"/>
        <item x="784"/>
        <item x="785"/>
        <item x="787"/>
        <item x="788"/>
        <item x="790"/>
        <item x="791"/>
        <item x="792"/>
        <item x="793"/>
        <item x="794"/>
        <item x="795"/>
        <item x="804"/>
        <item x="805"/>
        <item x="806"/>
        <item x="796"/>
        <item x="797"/>
        <item x="798"/>
        <item x="799"/>
        <item x="800"/>
        <item x="801"/>
        <item x="802"/>
        <item x="803"/>
        <item x="807"/>
        <item x="808"/>
        <item x="809"/>
        <item x="810"/>
        <item x="811"/>
        <item x="815"/>
        <item x="812"/>
        <item x="813"/>
        <item x="814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1614"/>
        <item x="1615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1616"/>
        <item x="886"/>
        <item x="887"/>
        <item x="889"/>
        <item x="888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1617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2"/>
        <item x="930"/>
        <item x="931"/>
        <item x="933"/>
        <item x="934"/>
        <item x="935"/>
        <item x="936"/>
        <item x="937"/>
        <item x="939"/>
        <item x="940"/>
        <item x="941"/>
        <item x="938"/>
        <item x="942"/>
        <item x="943"/>
        <item x="944"/>
        <item x="945"/>
        <item x="946"/>
        <item x="947"/>
        <item x="949"/>
        <item x="950"/>
        <item x="948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1618"/>
        <item x="1619"/>
        <item x="1620"/>
        <item x="1621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7"/>
        <item x="214"/>
        <item x="215"/>
        <item x="216"/>
        <item x="218"/>
        <item x="219"/>
        <item x="220"/>
        <item x="221"/>
        <item x="222"/>
        <item x="223"/>
        <item x="224"/>
        <item x="225"/>
        <item x="228"/>
        <item x="229"/>
        <item x="226"/>
        <item x="227"/>
        <item x="234"/>
        <item x="236"/>
        <item x="235"/>
        <item x="230"/>
        <item x="232"/>
        <item x="231"/>
        <item x="233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53"/>
        <item x="252"/>
        <item x="254"/>
        <item x="255"/>
        <item x="258"/>
        <item x="249"/>
        <item x="250"/>
        <item x="251"/>
        <item x="257"/>
        <item x="259"/>
        <item x="256"/>
        <item x="260"/>
        <item x="261"/>
        <item x="262"/>
        <item x="264"/>
        <item x="263"/>
        <item x="339"/>
        <item x="338"/>
        <item x="340"/>
        <item x="293"/>
        <item x="294"/>
        <item x="291"/>
        <item x="292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3"/>
        <item x="310"/>
        <item x="311"/>
        <item x="312"/>
        <item x="317"/>
        <item x="318"/>
        <item x="319"/>
        <item x="314"/>
        <item x="316"/>
        <item x="315"/>
        <item x="323"/>
        <item x="321"/>
        <item x="322"/>
        <item x="320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41"/>
        <item x="342"/>
        <item x="343"/>
        <item x="344"/>
        <item x="345"/>
        <item x="349"/>
        <item x="350"/>
        <item x="346"/>
        <item x="347"/>
        <item x="348"/>
        <item x="351"/>
        <item x="356"/>
        <item x="352"/>
        <item x="353"/>
        <item x="354"/>
        <item x="355"/>
        <item x="357"/>
        <item x="358"/>
        <item x="359"/>
        <item x="360"/>
        <item x="361"/>
        <item x="362"/>
        <item x="363"/>
        <item x="364"/>
        <item x="366"/>
        <item x="365"/>
        <item x="368"/>
        <item x="367"/>
        <item x="369"/>
        <item x="370"/>
        <item x="371"/>
        <item x="372"/>
        <item x="373"/>
        <item x="374"/>
        <item x="376"/>
        <item x="375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6"/>
        <item x="398"/>
        <item x="399"/>
        <item x="401"/>
        <item x="400"/>
        <item x="402"/>
        <item x="403"/>
        <item x="404"/>
        <item x="405"/>
        <item x="406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07"/>
        <item x="408"/>
        <item x="409"/>
        <item x="410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6"/>
        <item x="445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75"/>
        <item x="476"/>
        <item x="477"/>
        <item x="478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9"/>
        <item x="480"/>
        <item x="482"/>
        <item x="481"/>
        <item x="483"/>
        <item x="485"/>
        <item x="484"/>
        <item x="486"/>
        <item x="487"/>
        <item x="488"/>
        <item x="471"/>
        <item x="472"/>
        <item x="474"/>
        <item x="473"/>
        <item x="489"/>
        <item x="491"/>
        <item x="490"/>
        <item x="492"/>
        <item x="493"/>
        <item x="494"/>
        <item x="495"/>
        <item x="496"/>
        <item x="505"/>
        <item x="506"/>
        <item x="497"/>
        <item x="498"/>
        <item x="499"/>
        <item x="502"/>
        <item x="500"/>
        <item x="501"/>
        <item x="503"/>
        <item x="504"/>
        <item x="507"/>
        <item x="508"/>
        <item x="509"/>
        <item x="511"/>
        <item x="510"/>
        <item x="512"/>
        <item x="513"/>
        <item x="514"/>
        <item x="515"/>
        <item x="516"/>
        <item x="520"/>
        <item x="521"/>
        <item x="522"/>
        <item x="523"/>
        <item x="524"/>
        <item x="525"/>
        <item x="526"/>
        <item x="527"/>
        <item x="528"/>
        <item x="530"/>
        <item x="529"/>
        <item x="517"/>
        <item x="518"/>
        <item x="519"/>
        <item x="537"/>
        <item x="538"/>
        <item x="539"/>
        <item x="540"/>
        <item x="531"/>
        <item x="532"/>
        <item x="533"/>
        <item x="534"/>
        <item x="535"/>
        <item x="536"/>
        <item x="541"/>
        <item x="542"/>
        <item x="545"/>
        <item x="546"/>
        <item x="547"/>
        <item x="548"/>
        <item x="549"/>
        <item x="550"/>
        <item x="543"/>
        <item x="544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551"/>
        <item x="1633"/>
        <item x="552"/>
        <item x="554"/>
        <item x="553"/>
        <item x="660"/>
        <item x="555"/>
        <item x="556"/>
        <item x="557"/>
        <item x="1634"/>
        <item x="558"/>
        <item x="559"/>
        <item x="1635"/>
        <item x="560"/>
        <item x="561"/>
        <item x="562"/>
        <item x="563"/>
        <item x="564"/>
        <item x="565"/>
        <item x="566"/>
        <item x="1636"/>
        <item x="1637"/>
        <item x="1638"/>
        <item x="1639"/>
        <item x="1640"/>
        <item x="567"/>
        <item x="568"/>
        <item x="1641"/>
        <item x="59"/>
        <item x="60"/>
        <item x="61"/>
        <item x="569"/>
        <item x="570"/>
        <item x="1642"/>
        <item x="1643"/>
        <item x="1645"/>
        <item x="1644"/>
        <item x="1646"/>
        <item x="571"/>
        <item x="572"/>
        <item x="1647"/>
        <item x="661"/>
        <item x="704"/>
        <item x="573"/>
        <item x="574"/>
        <item x="575"/>
        <item x="576"/>
        <item x="577"/>
        <item x="578"/>
        <item x="579"/>
        <item x="580"/>
        <item x="582"/>
        <item x="1648"/>
        <item x="583"/>
        <item x="584"/>
        <item x="581"/>
        <item x="1759"/>
        <item x="585"/>
        <item x="1760"/>
        <item x="586"/>
        <item x="63"/>
        <item x="64"/>
        <item x="65"/>
        <item x="68"/>
        <item x="69"/>
        <item x="66"/>
        <item x="67"/>
        <item x="62"/>
        <item x="587"/>
        <item x="1652"/>
        <item x="1651"/>
        <item x="1649"/>
        <item x="1650"/>
        <item x="1653"/>
        <item x="1654"/>
        <item x="1655"/>
        <item x="70"/>
        <item x="706"/>
        <item x="705"/>
        <item x="1656"/>
        <item x="1657"/>
        <item x="1658"/>
        <item x="71"/>
        <item x="72"/>
        <item x="1659"/>
        <item x="1661"/>
        <item x="588"/>
        <item x="1660"/>
        <item x="73"/>
        <item x="1662"/>
        <item x="1663"/>
        <item x="1664"/>
        <item x="1665"/>
        <item x="1666"/>
        <item x="589"/>
        <item x="1667"/>
        <item x="74"/>
        <item x="75"/>
        <item x="100"/>
        <item x="1713"/>
        <item x="1714"/>
        <item x="1715"/>
        <item x="1700"/>
        <item x="1701"/>
        <item x="1702"/>
        <item x="1703"/>
        <item x="1709"/>
        <item x="1705"/>
        <item x="1704"/>
        <item x="1707"/>
        <item x="1706"/>
        <item x="1708"/>
        <item x="1710"/>
        <item x="1712"/>
        <item x="1711"/>
        <item x="85"/>
        <item x="86"/>
        <item x="1681"/>
        <item x="1682"/>
        <item x="76"/>
        <item x="1683"/>
        <item x="87"/>
        <item x="595"/>
        <item x="662"/>
        <item x="77"/>
        <item x="590"/>
        <item x="1761"/>
        <item x="596"/>
        <item x="1762"/>
        <item x="592"/>
        <item x="663"/>
        <item x="591"/>
        <item x="597"/>
        <item x="598"/>
        <item x="78"/>
        <item x="176"/>
        <item x="599"/>
        <item x="600"/>
        <item x="79"/>
        <item x="1668"/>
        <item x="1684"/>
        <item x="1763"/>
        <item x="90"/>
        <item x="594"/>
        <item x="89"/>
        <item x="83"/>
        <item x="1685"/>
        <item x="602"/>
        <item x="81"/>
        <item x="82"/>
        <item x="601"/>
        <item x="80"/>
        <item x="88"/>
        <item x="1764"/>
        <item x="1669"/>
        <item x="593"/>
        <item x="664"/>
        <item x="93"/>
        <item x="94"/>
        <item x="91"/>
        <item x="84"/>
        <item x="92"/>
        <item x="603"/>
        <item x="1686"/>
        <item x="1672"/>
        <item x="1671"/>
        <item x="1670"/>
        <item x="1675"/>
        <item x="1674"/>
        <item x="1673"/>
        <item x="1676"/>
        <item x="1677"/>
        <item x="1678"/>
        <item x="1679"/>
        <item x="1680"/>
        <item x="1687"/>
        <item x="1688"/>
        <item x="1691"/>
        <item x="1690"/>
        <item x="1689"/>
        <item x="1694"/>
        <item x="1693"/>
        <item x="1692"/>
        <item x="1695"/>
        <item x="707"/>
        <item x="604"/>
        <item x="95"/>
        <item x="1765"/>
        <item x="605"/>
        <item x="606"/>
        <item x="96"/>
        <item x="708"/>
        <item x="1696"/>
        <item x="98"/>
        <item x="1699"/>
        <item x="97"/>
        <item x="1697"/>
        <item x="1698"/>
        <item x="99"/>
        <item x="1716"/>
        <item x="101"/>
        <item x="102"/>
        <item x="106"/>
        <item x="107"/>
        <item x="104"/>
        <item x="105"/>
        <item x="1717"/>
        <item x="103"/>
        <item x="112"/>
        <item x="1766"/>
        <item x="113"/>
        <item x="142"/>
        <item x="117"/>
        <item x="116"/>
        <item x="143"/>
        <item x="114"/>
        <item x="1767"/>
        <item x="115"/>
        <item x="1732"/>
        <item x="108"/>
        <item x="140"/>
        <item x="111"/>
        <item x="110"/>
        <item x="141"/>
        <item x="109"/>
        <item x="1733"/>
        <item x="127"/>
        <item x="609"/>
        <item x="128"/>
        <item x="129"/>
        <item x="1725"/>
        <item x="130"/>
        <item x="136"/>
        <item x="137"/>
        <item x="131"/>
        <item x="134"/>
        <item x="135"/>
        <item x="1726"/>
        <item x="132"/>
        <item x="1727"/>
        <item x="133"/>
        <item x="1728"/>
        <item x="1729"/>
        <item x="1731"/>
        <item x="139"/>
        <item x="1730"/>
        <item x="138"/>
        <item x="1724"/>
        <item x="1718"/>
        <item x="118"/>
        <item x="119"/>
        <item x="607"/>
        <item x="120"/>
        <item x="122"/>
        <item x="121"/>
        <item x="1719"/>
        <item x="1720"/>
        <item x="123"/>
        <item x="1721"/>
        <item x="124"/>
        <item x="125"/>
        <item x="126"/>
        <item x="709"/>
        <item x="608"/>
        <item x="1723"/>
        <item x="1722"/>
        <item x="150"/>
        <item x="151"/>
        <item x="152"/>
        <item x="1743"/>
        <item x="155"/>
        <item x="156"/>
        <item x="153"/>
        <item x="154"/>
        <item x="1734"/>
        <item x="610"/>
        <item x="144"/>
        <item x="611"/>
        <item x="612"/>
        <item x="1738"/>
        <item x="1739"/>
        <item x="710"/>
        <item x="1740"/>
        <item x="665"/>
        <item x="1735"/>
        <item x="145"/>
        <item x="1736"/>
        <item x="1737"/>
        <item x="146"/>
        <item x="147"/>
        <item x="148"/>
        <item x="1741"/>
        <item x="149"/>
        <item x="1742"/>
        <item x="52"/>
        <item x="53"/>
        <item x="54"/>
        <item x="55"/>
        <item x="56"/>
        <item x="57"/>
        <item x="58"/>
        <item x="988"/>
        <item x="989"/>
        <item x="990"/>
        <item x="991"/>
        <item x="992"/>
        <item x="993"/>
        <item x="994"/>
        <item x="997"/>
        <item x="995"/>
        <item x="996"/>
        <item x="998"/>
        <item x="999"/>
        <item x="1000"/>
        <item x="1001"/>
        <item x="158"/>
        <item x="157"/>
        <item x="613"/>
        <item x="159"/>
        <item x="160"/>
        <item x="161"/>
        <item x="162"/>
        <item x="163"/>
        <item x="164"/>
        <item x="166"/>
        <item x="165"/>
        <item x="167"/>
        <item x="168"/>
        <item x="1002"/>
        <item x="1003"/>
        <item x="1005"/>
        <item x="1004"/>
        <item x="1006"/>
        <item x="1008"/>
        <item x="1007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45"/>
        <item x="1046"/>
        <item x="1047"/>
        <item x="1048"/>
        <item x="1049"/>
        <item x="1050"/>
        <item x="1042"/>
        <item x="1043"/>
        <item x="1044"/>
        <item x="1051"/>
        <item x="1052"/>
        <item x="1053"/>
        <item x="1054"/>
        <item x="1055"/>
        <item x="1056"/>
        <item x="1057"/>
        <item x="1026"/>
        <item x="1027"/>
        <item x="1622"/>
        <item x="1028"/>
        <item x="1029"/>
        <item x="1030"/>
        <item x="1031"/>
        <item x="1032"/>
        <item x="1623"/>
        <item x="1033"/>
        <item x="1034"/>
        <item x="1035"/>
        <item x="1036"/>
        <item x="1037"/>
        <item x="1038"/>
        <item x="1039"/>
        <item x="1040"/>
        <item x="1624"/>
        <item x="1041"/>
        <item x="1058"/>
        <item x="1625"/>
        <item x="1059"/>
        <item x="1060"/>
        <item x="1061"/>
        <item x="1062"/>
        <item x="1065"/>
        <item x="1064"/>
        <item x="1063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69"/>
        <item x="1748"/>
        <item x="170"/>
        <item x="171"/>
        <item x="615"/>
        <item x="1749"/>
        <item x="616"/>
        <item x="617"/>
        <item x="618"/>
        <item x="619"/>
        <item x="620"/>
        <item x="711"/>
        <item x="622"/>
        <item x="621"/>
        <item x="1750"/>
        <item x="623"/>
        <item x="1751"/>
        <item x="1091"/>
        <item x="172"/>
        <item x="624"/>
        <item x="625"/>
        <item x="626"/>
        <item x="627"/>
        <item x="628"/>
        <item x="1752"/>
        <item x="629"/>
        <item x="630"/>
        <item x="1768"/>
        <item x="1753"/>
        <item x="1754"/>
        <item x="631"/>
        <item x="632"/>
        <item x="633"/>
        <item x="634"/>
        <item x="635"/>
        <item x="640"/>
        <item x="636"/>
        <item x="637"/>
        <item x="638"/>
        <item x="639"/>
        <item x="641"/>
        <item x="642"/>
        <item x="643"/>
        <item x="644"/>
        <item x="647"/>
        <item x="648"/>
        <item x="649"/>
        <item x="650"/>
        <item x="645"/>
        <item x="646"/>
        <item x="1755"/>
        <item x="1756"/>
        <item x="1757"/>
        <item x="1758"/>
        <item x="651"/>
        <item x="614"/>
        <item x="1744"/>
        <item x="1745"/>
        <item x="1746"/>
        <item x="1747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5"/>
        <item x="1116"/>
        <item x="1117"/>
        <item x="1118"/>
        <item x="1119"/>
        <item x="1110"/>
        <item x="1111"/>
        <item x="1112"/>
        <item x="1113"/>
        <item x="1114"/>
        <item x="1120"/>
        <item x="1121"/>
        <item x="1123"/>
        <item x="1122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41"/>
        <item x="1142"/>
        <item x="1143"/>
        <item x="1138"/>
        <item x="1139"/>
        <item x="1140"/>
        <item x="1144"/>
        <item x="1145"/>
        <item x="1146"/>
        <item x="1147"/>
        <item x="1148"/>
        <item x="1155"/>
        <item x="1156"/>
        <item x="1157"/>
        <item x="1158"/>
        <item x="1149"/>
        <item x="1150"/>
        <item x="1151"/>
        <item x="1152"/>
        <item x="1153"/>
        <item x="1154"/>
        <item x="1168"/>
        <item x="1169"/>
        <item x="1170"/>
        <item x="1173"/>
        <item x="1174"/>
        <item x="1171"/>
        <item x="1172"/>
        <item x="1159"/>
        <item x="1160"/>
        <item x="1161"/>
        <item x="1165"/>
        <item x="1166"/>
        <item x="1167"/>
        <item x="1162"/>
        <item x="1163"/>
        <item x="1164"/>
        <item x="1175"/>
        <item x="1176"/>
        <item x="1177"/>
        <item x="1178"/>
        <item x="1179"/>
        <item x="1181"/>
        <item x="1626"/>
        <item x="1180"/>
        <item x="1182"/>
        <item x="1183"/>
        <item x="1186"/>
        <item x="1187"/>
        <item x="1188"/>
        <item x="1189"/>
        <item x="1184"/>
        <item x="1185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5"/>
        <item x="1206"/>
        <item x="1207"/>
        <item x="1208"/>
        <item x="1201"/>
        <item x="1202"/>
        <item x="1203"/>
        <item x="1204"/>
        <item x="1234"/>
        <item x="1235"/>
        <item x="1236"/>
        <item x="1237"/>
        <item x="1230"/>
        <item x="1231"/>
        <item x="1232"/>
        <item x="1233"/>
        <item x="1238"/>
        <item x="1239"/>
        <item x="1240"/>
        <item x="1241"/>
        <item x="1242"/>
        <item x="1243"/>
        <item x="1244"/>
        <item x="1245"/>
        <item x="1250"/>
        <item x="1251"/>
        <item x="1252"/>
        <item x="1246"/>
        <item x="1247"/>
        <item x="1248"/>
        <item x="1249"/>
        <item x="1213"/>
        <item x="1214"/>
        <item x="1215"/>
        <item x="1216"/>
        <item x="1209"/>
        <item x="1210"/>
        <item x="1211"/>
        <item x="1212"/>
        <item x="1217"/>
        <item x="1218"/>
        <item x="1219"/>
        <item x="1220"/>
        <item x="1221"/>
        <item x="1222"/>
        <item x="1223"/>
        <item x="1227"/>
        <item x="1228"/>
        <item x="1229"/>
        <item x="1224"/>
        <item x="1225"/>
        <item x="1226"/>
        <item x="1253"/>
        <item x="1254"/>
        <item x="1255"/>
        <item x="1256"/>
        <item x="1272"/>
        <item x="1274"/>
        <item x="1273"/>
        <item x="1257"/>
        <item x="1258"/>
        <item x="1259"/>
        <item x="1260"/>
        <item x="1261"/>
        <item x="1262"/>
        <item x="1263"/>
        <item x="1264"/>
        <item x="1265"/>
        <item x="1269"/>
        <item x="1270"/>
        <item x="1271"/>
        <item x="1266"/>
        <item x="1267"/>
        <item x="1268"/>
        <item x="1275"/>
        <item x="1276"/>
        <item x="1277"/>
        <item x="1278"/>
        <item x="1279"/>
        <item x="1280"/>
        <item x="1281"/>
        <item x="1282"/>
        <item x="1283"/>
        <item x="1284"/>
        <item x="1286"/>
        <item x="1285"/>
        <item x="1291"/>
        <item x="1292"/>
        <item x="1293"/>
        <item x="1294"/>
        <item x="1295"/>
        <item x="1287"/>
        <item x="1288"/>
        <item x="1289"/>
        <item x="1290"/>
        <item x="1296"/>
        <item x="1297"/>
        <item x="1298"/>
        <item x="1299"/>
        <item x="1300"/>
        <item x="1301"/>
        <item x="1302"/>
        <item x="1303"/>
        <item x="1305"/>
        <item x="1304"/>
        <item x="1306"/>
        <item x="1307"/>
        <item x="1308"/>
        <item x="1309"/>
        <item x="1310"/>
        <item x="1316"/>
        <item x="1317"/>
        <item x="1318"/>
        <item x="1319"/>
        <item x="1320"/>
        <item x="1627"/>
        <item x="1321"/>
        <item x="1322"/>
        <item x="1311"/>
        <item x="1312"/>
        <item x="1313"/>
        <item x="1314"/>
        <item x="1315"/>
        <item x="1354"/>
        <item x="1355"/>
        <item x="1356"/>
        <item x="1357"/>
        <item x="1350"/>
        <item x="1351"/>
        <item x="1352"/>
        <item x="1353"/>
        <item x="1358"/>
        <item x="1359"/>
        <item x="1360"/>
        <item x="1361"/>
        <item x="1362"/>
        <item x="1363"/>
        <item x="1364"/>
        <item x="1365"/>
        <item x="1366"/>
        <item x="1372"/>
        <item x="1373"/>
        <item x="1374"/>
        <item x="1375"/>
        <item x="1376"/>
        <item x="1377"/>
        <item x="1367"/>
        <item x="1368"/>
        <item x="1369"/>
        <item x="1370"/>
        <item x="1371"/>
        <item x="1328"/>
        <item x="1329"/>
        <item x="1330"/>
        <item x="1331"/>
        <item x="1323"/>
        <item x="1324"/>
        <item x="1325"/>
        <item x="1326"/>
        <item x="1327"/>
        <item x="1332"/>
        <item x="1628"/>
        <item x="1333"/>
        <item x="1334"/>
        <item x="1335"/>
        <item x="1336"/>
        <item x="1337"/>
        <item x="1338"/>
        <item x="1339"/>
        <item x="1343"/>
        <item x="1344"/>
        <item x="1345"/>
        <item x="1346"/>
        <item x="1347"/>
        <item x="1348"/>
        <item x="1349"/>
        <item x="1340"/>
        <item x="1341"/>
        <item x="1342"/>
        <item x="1378"/>
        <item x="1379"/>
        <item x="1380"/>
        <item x="1381"/>
        <item x="1382"/>
        <item x="1383"/>
        <item x="1385"/>
        <item x="1386"/>
        <item x="1387"/>
        <item x="1384"/>
        <item x="1388"/>
        <item x="1389"/>
        <item x="1390"/>
        <item x="1391"/>
        <item x="1392"/>
        <item x="1393"/>
        <item x="1394"/>
        <item x="1395"/>
        <item x="1396"/>
        <item x="1398"/>
        <item x="1399"/>
        <item x="1400"/>
        <item x="1397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4"/>
        <item x="1415"/>
        <item x="1416"/>
        <item x="1413"/>
        <item x="1417"/>
        <item x="1418"/>
        <item x="1419"/>
        <item x="1420"/>
        <item x="1428"/>
        <item x="1429"/>
        <item x="1430"/>
        <item x="1431"/>
        <item x="1432"/>
        <item x="1422"/>
        <item x="1423"/>
        <item x="1424"/>
        <item x="1421"/>
        <item x="1425"/>
        <item x="1426"/>
        <item x="1427"/>
        <item x="1434"/>
        <item x="1435"/>
        <item x="652"/>
        <item x="1436"/>
        <item x="1437"/>
        <item x="1439"/>
        <item x="1438"/>
        <item x="1433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8"/>
        <item x="1459"/>
        <item x="1460"/>
        <item x="1456"/>
        <item x="1457"/>
        <item x="1462"/>
        <item x="1463"/>
        <item x="1464"/>
        <item x="1461"/>
        <item x="1465"/>
        <item x="1466"/>
        <item x="1467"/>
        <item x="1468"/>
        <item x="1478"/>
        <item x="1479"/>
        <item x="1480"/>
        <item x="1477"/>
        <item x="1481"/>
        <item x="1482"/>
        <item x="1483"/>
        <item x="1484"/>
        <item x="1470"/>
        <item x="1471"/>
        <item x="1472"/>
        <item x="1469"/>
        <item x="1473"/>
        <item x="1474"/>
        <item x="1475"/>
        <item x="1476"/>
        <item x="1514"/>
        <item x="1515"/>
        <item x="1512"/>
        <item x="1513"/>
        <item x="1516"/>
        <item x="1517"/>
        <item x="1518"/>
        <item x="1519"/>
        <item x="1520"/>
        <item x="1521"/>
        <item x="1522"/>
        <item x="1523"/>
        <item x="1529"/>
        <item x="1530"/>
        <item x="1531"/>
        <item x="1532"/>
        <item x="1533"/>
        <item x="1524"/>
        <item x="1525"/>
        <item x="1526"/>
        <item x="1527"/>
        <item x="1528"/>
        <item x="1485"/>
        <item x="1486"/>
        <item x="1492"/>
        <item x="1493"/>
        <item x="1494"/>
        <item x="1487"/>
        <item x="1488"/>
        <item x="1489"/>
        <item x="1490"/>
        <item x="1491"/>
        <item x="1495"/>
        <item x="1496"/>
        <item x="1497"/>
        <item x="1498"/>
        <item x="1499"/>
        <item x="1500"/>
        <item x="1501"/>
        <item x="1502"/>
        <item x="1507"/>
        <item x="1508"/>
        <item x="1509"/>
        <item x="1510"/>
        <item x="1511"/>
        <item x="1503"/>
        <item x="1504"/>
        <item x="1505"/>
        <item x="1506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629"/>
        <item x="1577"/>
        <item x="1578"/>
        <item x="1579"/>
        <item x="1580"/>
        <item x="1581"/>
        <item x="1582"/>
        <item x="1583"/>
        <item x="1584"/>
        <item x="1585"/>
        <item x="1586"/>
        <item x="1630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653"/>
        <item x="654"/>
        <item x="655"/>
        <item x="656"/>
        <item x="1600"/>
        <item x="1601"/>
        <item x="1602"/>
        <item x="1603"/>
        <item x="1604"/>
        <item x="1605"/>
        <item x="1606"/>
        <item x="1607"/>
        <item x="1608"/>
        <item x="1609"/>
        <item x="1611"/>
        <item x="1610"/>
        <item x="1612"/>
        <item x="1613"/>
        <item x="17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3"/>
  </rowFields>
  <rowItems count="17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 t="grand">
      <x/>
    </i>
  </rowItems>
  <colItems count="1">
    <i/>
  </colItems>
  <dataFields count="1">
    <dataField name="Sum of QTY Availabl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753E04C-D8B2-8F40-B5E7-2F3AC3387AC6}" name="Table2" displayName="Table2" ref="A1:U291" totalsRowShown="0" headerRowDxfId="13">
  <autoFilter ref="A1:U291" xr:uid="{8E4CE35A-2798-3342-AAE3-436F99544AE7}"/>
  <tableColumns count="21">
    <tableColumn id="1" xr3:uid="{07DD9E85-23E7-9540-AA0D-E6BAB80751A9}" name="Item Number">
      <calculatedColumnFormula>'Sales PT'!C5</calculatedColumnFormula>
    </tableColumn>
    <tableColumn id="2" xr3:uid="{A74B92E1-7436-494C-84F4-6D41BAA1E6BD}" name="Total $">
      <calculatedColumnFormula>GETPIVOTDATA("SO Total in USD",'Sales PT'!$C$3,"Item Number",'Sales PT'!C5)</calculatedColumnFormula>
    </tableColumn>
    <tableColumn id="3" xr3:uid="{DC7375CC-14BE-EC4B-B111-6F48637F2DF4}" name="Item %" dataDxfId="12" dataCellStyle="Percent">
      <calculatedColumnFormula>B2/SUM($B$2:$B$268)</calculatedColumnFormula>
    </tableColumn>
    <tableColumn id="4" xr3:uid="{B0C2E142-AE50-354C-9EF0-DC86334FEF32}" name="Accum %" dataDxfId="11">
      <calculatedColumnFormula>D1+C2</calculatedColumnFormula>
    </tableColumn>
    <tableColumn id="5" xr3:uid="{5CD6D06B-6EA0-1749-856F-39619C922B8C}" name="ABC">
      <calculatedColumnFormula>IF(D2&lt;=86%,"A",IF(D2&lt;=96%,"B","C"))</calculatedColumnFormula>
    </tableColumn>
    <tableColumn id="6" xr3:uid="{512924F0-C27C-8E4E-AC4B-22E44B98164D}" name="Average $ per Week">
      <calculatedColumnFormula>'Sales PT'!A5</calculatedColumnFormula>
    </tableColumn>
    <tableColumn id="7" xr3:uid="{BC0D1180-4E58-384D-B81A-C6FC67E9C6B7}" name="St Dev$">
      <calculatedColumnFormula>'Sales PT'!B5</calculatedColumnFormula>
    </tableColumn>
    <tableColumn id="8" xr3:uid="{40B1FC1F-EBD7-094F-9599-70DA441EC1BC}" name="CV ($)">
      <calculatedColumnFormula>IFERROR(G2/F2,0)</calculatedColumnFormula>
    </tableColumn>
    <tableColumn id="9" xr3:uid="{3021BBD0-C0AF-604F-B8A1-B6EDB7310019}" name="Average Qty per Week">
      <calculatedColumnFormula>VLOOKUP(A2,qtytable[],2,FALSE)</calculatedColumnFormula>
    </tableColumn>
    <tableColumn id="10" xr3:uid="{25697DF8-7B96-9640-AF8C-67BF999765A4}" name="St Dev. (Qty)">
      <calculatedColumnFormula>VLOOKUP(A2,qtytable[],3,FALSE)</calculatedColumnFormula>
    </tableColumn>
    <tableColumn id="11" xr3:uid="{018E63D0-3D7F-0F40-95D8-D248C6BCE762}" name="CV Qty">
      <calculatedColumnFormula>J2/I2</calculatedColumnFormula>
    </tableColumn>
    <tableColumn id="12" xr3:uid="{2C0B7CFE-8E41-C24D-9C14-A1C1803803F3}" name="Lead Time (weeks)">
      <calculatedColumnFormula>VLOOKUP(A2,LeadTime[],2,FALSE)</calculatedColumnFormula>
    </tableColumn>
    <tableColumn id="13" xr3:uid="{2C6D9104-452D-EB48-91F0-47F19BDB8325}" name="Target inventory">
      <calculatedColumnFormula>_xlfn.CEILING.MATH(1.16*SQRT(L2*J2^2+(0.25*I2)^2))</calculatedColumnFormula>
    </tableColumn>
    <tableColumn id="14" xr3:uid="{7B5EC871-EFAC-0744-BFFA-8E2AC01C6E25}" name="Re-order Point">
      <calculatedColumnFormula>_xlfn.CEILING.MATH(M2/2)</calculatedColumnFormula>
    </tableColumn>
    <tableColumn id="15" xr3:uid="{7482865D-1AE7-0349-9A36-640A7A733FFA}" name="Order up to Level">
      <calculatedColumnFormula>M2-N2</calculatedColumnFormula>
    </tableColumn>
    <tableColumn id="16" xr3:uid="{27C6273E-938A-154F-A43B-16822ACD38EB}" name="Current Available Inventory in the US">
      <calculatedColumnFormula>IFERROR(GETPIVOTDATA("QTY Available",'GlobInv PT'!$D$3,"Item Number",A2),0)</calculatedColumnFormula>
    </tableColumn>
    <tableColumn id="17" xr3:uid="{7A846CC2-9EE4-1F43-84FF-29B48EBFA54A}" name="Current Available Inventory - Other Locations">
      <calculatedColumnFormula>IFERROR(GETPIVOTDATA("QTY Available",'GlobInv PT'!$A$3,"Item Number",A2),0)-IFERROR(GETPIVOTDATA("QTY Available",'GlobInv PT'!$D$3,"Item Number",A2),0)</calculatedColumnFormula>
    </tableColumn>
    <tableColumn id="18" xr3:uid="{7FF6BAD2-F217-8347-AF25-ABE66D80B8A1}" name="Current Available to Target Inventory (After transfers)">
      <calculatedColumnFormula>IFERROR(GETPIVOTDATA("QTY Available",'GlobInv PT'!$A$3,"Item Number",A2),0)-M2</calculatedColumnFormula>
    </tableColumn>
    <tableColumn id="19" xr3:uid="{EBA0B266-7345-B643-9C9C-26053E79A3A3}" name="Current Cost (USD)">
      <calculatedColumnFormula>VLOOKUP(A2,CurrentCost[],2,FALSE)</calculatedColumnFormula>
    </tableColumn>
    <tableColumn id="20" xr3:uid="{CAE6A7A7-584F-B54A-A6A0-6AAE71D0B0F7}" name="Projected Qty (to Order up to Inv level)">
      <calculatedColumnFormula>IF(R2&lt;0,IF(ABS(R2)+O2-M2&lt;0,0,ABS(R2)+O2-M2),IF(O2-P2-Q2&lt;0,0,O2-P2-Q2))</calculatedColumnFormula>
    </tableColumn>
    <tableColumn id="21" xr3:uid="{5297B42D-E5A1-9A49-B0E5-DA2B7FA89EA2}" name="Projected Spend on Inventory (To Order up to Inv Level)">
      <calculatedColumnFormula>T2*S2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685FD78-354A-7643-899A-9769E333F21F}" name="Table5" displayName="Table5" ref="A1:N5076" totalsRowShown="0">
  <autoFilter ref="A1:N5076" xr:uid="{ACA31DD3-70B9-1844-AA4D-C8EB941D72A9}"/>
  <tableColumns count="14">
    <tableColumn id="1" xr3:uid="{A4A99717-5399-3A46-B076-2CC339D45120}" name="Item Number"/>
    <tableColumn id="2" xr3:uid="{70F8B3E5-FA08-E544-BCB9-2BC821FB0A7A}" name="Document Date" dataDxfId="10"/>
    <tableColumn id="3" xr3:uid="{E25E7954-5FC9-EA4C-A27F-BA37EBDFCEB3}" name="Requested Ship Date" dataDxfId="9"/>
    <tableColumn id="4" xr3:uid="{00D4A457-A32A-2F4F-9C43-C5B7ED2A0656}" name="QTY"/>
    <tableColumn id="5" xr3:uid="{F5F353EA-F302-7B4D-A362-A36AB7196B11}" name="QTY In Base U Of M"/>
    <tableColumn id="6" xr3:uid="{3094837C-569E-2945-A4C2-79873E032F52}" name="Originating Extended Cost" dataDxfId="8"/>
    <tableColumn id="7" xr3:uid="{E4394AD7-482D-4842-A8DE-9BD2826FC5B8}" name="Originating Extended Price" dataDxfId="7"/>
    <tableColumn id="8" xr3:uid="{BD7173BC-D074-BF47-BCD5-85C0EA24C5CB}" name="Originating Unit Cost" dataDxfId="6"/>
    <tableColumn id="9" xr3:uid="{06033DC1-8A79-0442-8CD4-14E01390976A}" name="Originating Unit Price" dataDxfId="5"/>
    <tableColumn id="10" xr3:uid="{970C9479-4BA3-1B4C-84AA-202D2AABD41C}" name="Currency ID"/>
    <tableColumn id="11" xr3:uid="{2AFED9BE-F0EB-594E-BC8E-F4F3CEF6E3CD}" name="SO Qty in BUoM">
      <calculatedColumnFormula>D2*E2</calculatedColumnFormula>
    </tableColumn>
    <tableColumn id="12" xr3:uid="{97709FD9-E754-D043-968E-85FB442719BF}" name="Week Number">
      <calculatedColumnFormula>(YEAR(B2)-2020)*52+_xlfn.ISOWEEKNUM(B2)</calculatedColumnFormula>
    </tableColumn>
    <tableColumn id="13" xr3:uid="{411F9099-1F4D-424A-AC96-DD35B8FAFA34}" name="Conversion Factor">
      <calculatedColumnFormula>IF(J2="Z-US$",1,1.22)</calculatedColumnFormula>
    </tableColumn>
    <tableColumn id="14" xr3:uid="{2336525A-9FA5-3A40-A736-6E60FF72D293}" name="SO Total in USD" dataDxfId="4">
      <calculatedColumnFormula>G2*M2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D676C5D-1B4A-BE44-A397-1019989344B6}" name="CurrentCost" displayName="CurrentCost" ref="A1:B1214" totalsRowShown="0">
  <autoFilter ref="A1:B1214" xr:uid="{97F1946F-F469-C44C-9462-8C3C54D47649}"/>
  <tableColumns count="2">
    <tableColumn id="1" xr3:uid="{622719E5-C9EE-FD43-9596-59AEBA2CE2FE}" name="Item Number"/>
    <tableColumn id="2" xr3:uid="{C16A8873-F7C6-9A43-82E7-8D13E494EBCC}" name="Current Cost - USD" dataDxfId="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0FCE4DE-9E62-5549-94ED-DAE9FEB9AAF7}" name="LeadTime" displayName="LeadTime" ref="A1:B1048576" totalsRowShown="0">
  <autoFilter ref="A1:B1048576" xr:uid="{7738E599-F98B-CC4D-B7F4-F7870C464D02}"/>
  <tableColumns count="2">
    <tableColumn id="1" xr3:uid="{C4E12714-3393-644E-A6EA-EA2552A24B67}" name="Item Number"/>
    <tableColumn id="2" xr3:uid="{D17D9C34-1625-104E-B096-C46998E6CF91}" name="Lead Tim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41095EE-8202-8F4C-913C-C0D6036885A6}" name="Global" displayName="Global" ref="A1:I2168" totalsRowShown="0">
  <autoFilter ref="A1:I2168" xr:uid="{361E8824-FC36-854A-B3D9-4AEFA302222D}"/>
  <tableColumns count="9">
    <tableColumn id="1" xr3:uid="{6EB42BA7-CB21-054E-A0DD-2B5C4B400E8A}" name="Company Name"/>
    <tableColumn id="2" xr3:uid="{6CB2F904-6B43-E04A-BEF6-A0FFE2359A95}" name="Location Code"/>
    <tableColumn id="3" xr3:uid="{DA197CB6-756C-AE4E-B99E-2875578DE8E7}" name="QTY On Hand"/>
    <tableColumn id="4" xr3:uid="{5C63E7A8-B9C0-3043-9F7B-139BFAEDF680}" name="Item Number"/>
    <tableColumn id="5" xr3:uid="{B727573C-4229-124B-9632-D1AF87154E29}" name="QTY Allocated"/>
    <tableColumn id="6" xr3:uid="{20B4E00C-DCA3-D743-9001-CBCA2C8109D7}" name="QTY Available"/>
    <tableColumn id="7" xr3:uid="{B3A9EC9F-D533-6143-A53B-4647BAEBB4E6}" name="QTY Back Ordered"/>
    <tableColumn id="8" xr3:uid="{8B099484-34EE-2A4B-98CA-8B216CAF5BAE}" name="QTY Returned"/>
    <tableColumn id="9" xr3:uid="{E3E62D4C-6107-B744-AFFE-F180EA2CFDC0}" name="QTY Sol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F763934-DD80-E247-B15F-AFB9E9CF282A}" name="Table6" displayName="Table6" ref="A4:B294" totalsRowShown="0">
  <autoFilter ref="A4:B294" xr:uid="{DFBDE5A6-9681-CB4E-B5FE-0C9D4FBD335E}"/>
  <tableColumns count="2">
    <tableColumn id="3" xr3:uid="{E86ABB38-CD0E-EF48-9783-AA5610A8FC11}" name="average" dataDxfId="2">
      <calculatedColumnFormula>AVERAGE(D5:BF5)</calculatedColumnFormula>
    </tableColumn>
    <tableColumn id="2" xr3:uid="{28D568C2-7067-CD4C-9615-FD7369D9B823}" name="stdv">
      <calculatedColumnFormula>_xlfn.STDEV.S(D5:BF5)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563BC83-FE28-2C44-9AF2-FB4492A12D57}" name="qtytable" displayName="qtytable" ref="A4:C294" totalsRowShown="0">
  <autoFilter ref="A4:C294" xr:uid="{063FC00F-F7DE-8C47-A35D-1CB52F657029}"/>
  <sortState xmlns:xlrd2="http://schemas.microsoft.com/office/spreadsheetml/2017/richdata2" ref="A5:C294">
    <sortCondition ref="A4:A294"/>
  </sortState>
  <tableColumns count="3">
    <tableColumn id="1" xr3:uid="{91AA4FA4-8BF7-A049-B0CA-DFE1C933E97B}" name="ItNum" dataDxfId="1">
      <calculatedColumnFormula>D5</calculatedColumnFormula>
    </tableColumn>
    <tableColumn id="3" xr3:uid="{E0146ADC-D646-ED4E-9A0B-6B680475D61D}" name="average" dataDxfId="0">
      <calculatedColumnFormula>AVERAGE(E5:BG5)</calculatedColumnFormula>
    </tableColumn>
    <tableColumn id="2" xr3:uid="{BD3BD4B6-900A-EE46-B8A9-AD95525F165A}" name="stdv">
      <calculatedColumnFormula>_xlfn.STDEV.S(E5:BG5)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9746E-5CE6-E740-8CC7-A37EE31200E3}">
  <dimension ref="A3:C11"/>
  <sheetViews>
    <sheetView tabSelected="1" zoomScale="198" workbookViewId="0">
      <selection activeCell="A15" sqref="A15"/>
    </sheetView>
  </sheetViews>
  <sheetFormatPr baseColWidth="10" defaultRowHeight="15" x14ac:dyDescent="0.2"/>
  <cols>
    <col min="1" max="1" width="23.33203125" customWidth="1"/>
    <col min="2" max="2" width="17.5" customWidth="1"/>
    <col min="3" max="3" width="22.33203125" customWidth="1"/>
  </cols>
  <sheetData>
    <row r="3" spans="1:3" x14ac:dyDescent="0.2">
      <c r="A3" s="2" t="s">
        <v>2361</v>
      </c>
      <c r="B3" s="2" t="s">
        <v>2360</v>
      </c>
      <c r="C3" s="2"/>
    </row>
    <row r="4" spans="1:3" x14ac:dyDescent="0.2">
      <c r="A4" s="19" t="s">
        <v>2363</v>
      </c>
      <c r="B4" s="15" t="s">
        <v>2352</v>
      </c>
      <c r="C4" s="17"/>
    </row>
    <row r="5" spans="1:3" x14ac:dyDescent="0.2">
      <c r="A5" s="19"/>
      <c r="B5" s="15" t="s">
        <v>2353</v>
      </c>
      <c r="C5" s="17"/>
    </row>
    <row r="6" spans="1:3" x14ac:dyDescent="0.2">
      <c r="A6" s="19"/>
      <c r="B6" s="15" t="s">
        <v>2324</v>
      </c>
      <c r="C6" s="17"/>
    </row>
    <row r="7" spans="1:3" x14ac:dyDescent="0.2">
      <c r="A7" s="19"/>
      <c r="B7" s="15" t="s">
        <v>2354</v>
      </c>
      <c r="C7" s="17"/>
    </row>
    <row r="8" spans="1:3" x14ac:dyDescent="0.2">
      <c r="A8" s="19" t="s">
        <v>2359</v>
      </c>
      <c r="B8" s="16" t="s">
        <v>2355</v>
      </c>
      <c r="C8" s="19"/>
    </row>
    <row r="9" spans="1:3" x14ac:dyDescent="0.2">
      <c r="A9" s="19"/>
      <c r="B9" s="16" t="s">
        <v>2356</v>
      </c>
      <c r="C9" s="19"/>
    </row>
    <row r="10" spans="1:3" x14ac:dyDescent="0.2">
      <c r="A10" s="19"/>
      <c r="B10" s="16" t="s">
        <v>2357</v>
      </c>
      <c r="C10" s="19"/>
    </row>
    <row r="11" spans="1:3" x14ac:dyDescent="0.2">
      <c r="A11" s="2" t="s">
        <v>2362</v>
      </c>
      <c r="B11" s="18" t="s">
        <v>2358</v>
      </c>
      <c r="C11" s="2"/>
    </row>
  </sheetData>
  <mergeCells count="3">
    <mergeCell ref="C8:C10"/>
    <mergeCell ref="A4:A7"/>
    <mergeCell ref="A8:A1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98A75-40A2-470B-A1BF-22855E9D940C}">
  <sheetPr>
    <tabColor rgb="FFFFC000"/>
  </sheetPr>
  <dimension ref="A1:U291"/>
  <sheetViews>
    <sheetView workbookViewId="0">
      <selection activeCell="O291" sqref="A291:O291"/>
    </sheetView>
  </sheetViews>
  <sheetFormatPr baseColWidth="10" defaultColWidth="8.83203125" defaultRowHeight="15" x14ac:dyDescent="0.2"/>
  <cols>
    <col min="1" max="1" width="24.1640625" customWidth="1"/>
    <col min="2" max="2" width="11.6640625" customWidth="1"/>
    <col min="3" max="3" width="8.83203125" customWidth="1"/>
    <col min="4" max="4" width="10.5" customWidth="1"/>
    <col min="5" max="5" width="6.6640625" customWidth="1"/>
    <col min="6" max="6" width="19" customWidth="1"/>
    <col min="7" max="7" width="9.33203125" customWidth="1"/>
    <col min="8" max="8" width="12.5" customWidth="1"/>
    <col min="9" max="9" width="20.83203125" customWidth="1"/>
    <col min="10" max="10" width="13" customWidth="1"/>
    <col min="11" max="11" width="8.83203125" customWidth="1"/>
    <col min="12" max="12" width="17.5" customWidth="1"/>
    <col min="13" max="13" width="16.1640625" customWidth="1"/>
    <col min="14" max="14" width="14.83203125" customWidth="1"/>
    <col min="15" max="15" width="16.83203125" customWidth="1"/>
    <col min="16" max="16" width="32" customWidth="1"/>
    <col min="17" max="17" width="38.1640625" customWidth="1"/>
    <col min="18" max="18" width="44.33203125" customWidth="1"/>
    <col min="19" max="19" width="17.6640625" customWidth="1"/>
    <col min="20" max="20" width="33.33203125" customWidth="1"/>
    <col min="21" max="21" width="46" customWidth="1"/>
  </cols>
  <sheetData>
    <row r="1" spans="1:21" ht="16" x14ac:dyDescent="0.2">
      <c r="A1" t="s">
        <v>0</v>
      </c>
      <c r="B1" s="1" t="s">
        <v>20</v>
      </c>
      <c r="C1" t="s">
        <v>1</v>
      </c>
      <c r="D1" t="s">
        <v>2</v>
      </c>
      <c r="E1" t="s">
        <v>3</v>
      </c>
      <c r="F1" s="1" t="s">
        <v>4</v>
      </c>
      <c r="G1" s="2" t="s">
        <v>5</v>
      </c>
      <c r="H1" s="3" t="s">
        <v>6</v>
      </c>
      <c r="I1" s="1" t="s">
        <v>7</v>
      </c>
      <c r="J1" s="1" t="s">
        <v>8</v>
      </c>
      <c r="K1" s="4" t="s">
        <v>9</v>
      </c>
      <c r="L1" s="1" t="s">
        <v>10</v>
      </c>
      <c r="M1" s="5" t="s">
        <v>11</v>
      </c>
      <c r="N1" s="6" t="s">
        <v>12</v>
      </c>
      <c r="O1" s="6" t="s">
        <v>13</v>
      </c>
      <c r="P1" s="5" t="s">
        <v>14</v>
      </c>
      <c r="Q1" s="5" t="s">
        <v>15</v>
      </c>
      <c r="R1" s="6" t="s">
        <v>16</v>
      </c>
      <c r="S1" s="6" t="s">
        <v>17</v>
      </c>
      <c r="T1" s="6" t="s">
        <v>18</v>
      </c>
      <c r="U1" s="6" t="s">
        <v>19</v>
      </c>
    </row>
    <row r="2" spans="1:21" x14ac:dyDescent="0.2">
      <c r="A2" t="str">
        <f>'Sales PT'!C5</f>
        <v>KPHSUP160HASVH1G3B</v>
      </c>
      <c r="B2">
        <f>GETPIVOTDATA("SO Total in USD",'Sales PT'!$C$3,"Item Number",'Sales PT'!C5)</f>
        <v>935736.89</v>
      </c>
      <c r="C2" s="10">
        <f>B2/SUM($B$2:$B$268)</f>
        <v>9.6225490900692365E-2</v>
      </c>
      <c r="D2" s="11">
        <f>C2</f>
        <v>9.6225490900692365E-2</v>
      </c>
      <c r="E2" t="str">
        <f>IF(D2&lt;=86%,"A",IF(D2&lt;=96%,"B","C"))</f>
        <v>A</v>
      </c>
      <c r="F2">
        <f>'Sales PT'!A5</f>
        <v>17013.398000000001</v>
      </c>
      <c r="G2">
        <f>'Sales PT'!B5</f>
        <v>41177.041302114572</v>
      </c>
      <c r="H2">
        <f>IFERROR(G2/F2,0)</f>
        <v>2.4202714414906752</v>
      </c>
      <c r="I2">
        <f>VLOOKUP(A2,qtytable[],2,FALSE)</f>
        <v>7210.8</v>
      </c>
      <c r="J2">
        <f>VLOOKUP(A2,qtytable[],3,FALSE)</f>
        <v>16429.234338238064</v>
      </c>
      <c r="K2">
        <f>J2/I2</f>
        <v>2.2784204718253265</v>
      </c>
      <c r="L2">
        <f>VLOOKUP(A2,LeadTime[],2,FALSE)</f>
        <v>6</v>
      </c>
      <c r="M2">
        <f>_xlfn.CEILING.MATH(1.16*SQRT(L2*J2^2+(0.25*I2)^2))</f>
        <v>46729</v>
      </c>
      <c r="N2">
        <f>_xlfn.CEILING.MATH(M2/2)</f>
        <v>23365</v>
      </c>
      <c r="O2">
        <f>M2-N2</f>
        <v>23364</v>
      </c>
      <c r="P2">
        <f>IFERROR(GETPIVOTDATA("QTY Available",'GlobInv PT'!$D$3,"Item Number",A2),0)</f>
        <v>30187</v>
      </c>
      <c r="Q2">
        <f>IFERROR(GETPIVOTDATA("QTY Available",'GlobInv PT'!$A$3,"Item Number",A2),0)-IFERROR(GETPIVOTDATA("QTY Available",'GlobInv PT'!$D$3,"Item Number",A2),0)</f>
        <v>7328</v>
      </c>
      <c r="R2">
        <f>IFERROR(GETPIVOTDATA("QTY Available",'GlobInv PT'!$A$3,"Item Number",A2),0)-M2</f>
        <v>-9214</v>
      </c>
      <c r="S2">
        <f>VLOOKUP(A2,CurrentCost[],2,FALSE)</f>
        <v>1.31</v>
      </c>
      <c r="T2">
        <f>IF(R2&lt;0,IF(ABS(R2)+O2-M2&lt;0,0,ABS(R2)+O2-M2),IF(O2-P2-Q2&lt;0,0,O2-P2-Q2))</f>
        <v>0</v>
      </c>
      <c r="U2">
        <f>T2*S2</f>
        <v>0</v>
      </c>
    </row>
    <row r="3" spans="1:21" x14ac:dyDescent="0.2">
      <c r="A3" t="str">
        <f>'Sales PT'!C6</f>
        <v>PS11H180VH3HA</v>
      </c>
      <c r="B3">
        <f>GETPIVOTDATA("SO Total in USD",'Sales PT'!$C$3,"Item Number",'Sales PT'!C6)</f>
        <v>895574.62000000023</v>
      </c>
      <c r="C3" s="10">
        <f t="shared" ref="C3:C66" si="0">B3/SUM($B$2:$B$268)</f>
        <v>9.2095447308592315E-2</v>
      </c>
      <c r="D3" s="11">
        <f>D2+C3</f>
        <v>0.18832093820928469</v>
      </c>
      <c r="E3" t="str">
        <f t="shared" ref="E3:E66" si="1">IF(D3&lt;=86%,"A",IF(D3&lt;=96%,"B","C"))</f>
        <v>A</v>
      </c>
      <c r="F3">
        <f>'Sales PT'!A6</f>
        <v>16283.174909090912</v>
      </c>
      <c r="G3">
        <f>'Sales PT'!B6</f>
        <v>19168.206969944313</v>
      </c>
      <c r="H3">
        <f t="shared" ref="H3:H66" si="2">IFERROR(G3/F3,0)</f>
        <v>1.1771787183372135</v>
      </c>
      <c r="I3">
        <f>VLOOKUP(A3,qtytable[],2,FALSE)</f>
        <v>270.81818181818181</v>
      </c>
      <c r="J3">
        <f>VLOOKUP(A3,qtytable[],3,FALSE)</f>
        <v>317.34775240986971</v>
      </c>
      <c r="K3">
        <f t="shared" ref="K3:K66" si="3">J3/I3</f>
        <v>1.1718111032254337</v>
      </c>
      <c r="L3">
        <f>VLOOKUP(A3,LeadTime[],2,FALSE)</f>
        <v>15</v>
      </c>
      <c r="M3">
        <f t="shared" ref="M3:M66" si="4">_xlfn.CEILING.MATH(1.16*SQRT(L3*J3^2+(0.25*I3)^2))</f>
        <v>1428</v>
      </c>
      <c r="N3">
        <f t="shared" ref="N3:N66" si="5">_xlfn.CEILING.MATH(M3/2)</f>
        <v>714</v>
      </c>
      <c r="O3">
        <f t="shared" ref="O3:O66" si="6">M3-N3</f>
        <v>714</v>
      </c>
      <c r="P3">
        <f>IFERROR(GETPIVOTDATA("QTY Available",'GlobInv PT'!$D$3,"Item Number",A3),0)</f>
        <v>929</v>
      </c>
      <c r="Q3">
        <f>IFERROR(GETPIVOTDATA("QTY Available",'GlobInv PT'!$A$3,"Item Number",A3),0)-IFERROR(GETPIVOTDATA("QTY Available",'GlobInv PT'!$D$3,"Item Number",A3),0)</f>
        <v>0</v>
      </c>
      <c r="R3">
        <f>IFERROR(GETPIVOTDATA("QTY Available",'GlobInv PT'!$A$3,"Item Number",A3),0)-M3</f>
        <v>-499</v>
      </c>
      <c r="S3">
        <f>VLOOKUP(A3,CurrentCost[],2,FALSE)</f>
        <v>61.6</v>
      </c>
      <c r="T3">
        <f t="shared" ref="T3:T66" si="7">IF(R3&lt;0,IF(ABS(R3)+O3-M3&lt;0,0,ABS(R3)+O3-M3),IF(O3-P3-Q3&lt;0,0,O3-P3-Q3))</f>
        <v>0</v>
      </c>
      <c r="U3">
        <f t="shared" ref="U3:U66" si="8">T3*S3</f>
        <v>0</v>
      </c>
    </row>
    <row r="4" spans="1:21" x14ac:dyDescent="0.2">
      <c r="A4" t="str">
        <f>'Sales PT'!C7</f>
        <v>PS11H60VSLH100H144V</v>
      </c>
      <c r="B4">
        <f>GETPIVOTDATA("SO Total in USD",'Sales PT'!$C$3,"Item Number",'Sales PT'!C7)</f>
        <v>852434.61999999988</v>
      </c>
      <c r="C4" s="10">
        <f t="shared" si="0"/>
        <v>8.7659192072939582E-2</v>
      </c>
      <c r="D4" s="11">
        <f t="shared" ref="D4:D67" si="9">D3+C4</f>
        <v>0.27598013028222429</v>
      </c>
      <c r="E4" t="str">
        <f t="shared" si="1"/>
        <v>A</v>
      </c>
      <c r="F4">
        <f>'Sales PT'!A7</f>
        <v>15498.811272727271</v>
      </c>
      <c r="G4">
        <f>'Sales PT'!B7</f>
        <v>11622.397746647872</v>
      </c>
      <c r="H4">
        <f t="shared" si="2"/>
        <v>0.74988962328352293</v>
      </c>
      <c r="I4">
        <f>VLOOKUP(A4,qtytable[],2,FALSE)</f>
        <v>787.25454545454545</v>
      </c>
      <c r="J4">
        <f>VLOOKUP(A4,qtytable[],3,FALSE)</f>
        <v>605.46358786384189</v>
      </c>
      <c r="K4">
        <f t="shared" si="3"/>
        <v>0.76908236523964302</v>
      </c>
      <c r="L4">
        <f>VLOOKUP(A4,LeadTime[],2,FALSE)</f>
        <v>5</v>
      </c>
      <c r="M4">
        <f t="shared" si="4"/>
        <v>1587</v>
      </c>
      <c r="N4">
        <f t="shared" si="5"/>
        <v>794</v>
      </c>
      <c r="O4">
        <f t="shared" si="6"/>
        <v>793</v>
      </c>
      <c r="P4">
        <f>IFERROR(GETPIVOTDATA("QTY Available",'GlobInv PT'!$D$3,"Item Number",A4),0)</f>
        <v>203</v>
      </c>
      <c r="Q4">
        <f>IFERROR(GETPIVOTDATA("QTY Available",'GlobInv PT'!$A$3,"Item Number",A4),0)-IFERROR(GETPIVOTDATA("QTY Available",'GlobInv PT'!$D$3,"Item Number",A4),0)</f>
        <v>0</v>
      </c>
      <c r="R4">
        <f>IFERROR(GETPIVOTDATA("QTY Available",'GlobInv PT'!$A$3,"Item Number",A4),0)-M4</f>
        <v>-1384</v>
      </c>
      <c r="S4">
        <f>VLOOKUP(A4,CurrentCost[],2,FALSE)</f>
        <v>22.31</v>
      </c>
      <c r="T4">
        <f t="shared" si="7"/>
        <v>590</v>
      </c>
      <c r="U4">
        <f t="shared" si="8"/>
        <v>13162.9</v>
      </c>
    </row>
    <row r="5" spans="1:21" x14ac:dyDescent="0.2">
      <c r="A5" t="str">
        <f>'Sales PT'!C8</f>
        <v>KPHU690H69KHB100HA</v>
      </c>
      <c r="B5">
        <f>GETPIVOTDATA("SO Total in USD",'Sales PT'!$C$3,"Item Number",'Sales PT'!C8)</f>
        <v>815763.18000000017</v>
      </c>
      <c r="C5" s="10">
        <f t="shared" si="0"/>
        <v>8.3888124207874157E-2</v>
      </c>
      <c r="D5" s="11">
        <f t="shared" si="9"/>
        <v>0.35986825449009846</v>
      </c>
      <c r="E5" t="str">
        <f t="shared" si="1"/>
        <v>A</v>
      </c>
      <c r="F5">
        <f>'Sales PT'!A8</f>
        <v>14832.057818181822</v>
      </c>
      <c r="G5">
        <f>'Sales PT'!B8</f>
        <v>12232.053360844793</v>
      </c>
      <c r="H5">
        <f t="shared" si="2"/>
        <v>0.82470372694004579</v>
      </c>
      <c r="I5">
        <f>VLOOKUP(A5,qtytable[],2,FALSE)</f>
        <v>11973.90909090909</v>
      </c>
      <c r="J5">
        <f>VLOOKUP(A5,qtytable[],3,FALSE)</f>
        <v>9950.0276591328347</v>
      </c>
      <c r="K5">
        <f t="shared" si="3"/>
        <v>0.83097571424583139</v>
      </c>
      <c r="L5">
        <f>VLOOKUP(A5,LeadTime[],2,FALSE)</f>
        <v>15</v>
      </c>
      <c r="M5">
        <f t="shared" si="4"/>
        <v>44837</v>
      </c>
      <c r="N5">
        <f t="shared" si="5"/>
        <v>22419</v>
      </c>
      <c r="O5">
        <f t="shared" si="6"/>
        <v>22418</v>
      </c>
      <c r="P5">
        <f>IFERROR(GETPIVOTDATA("QTY Available",'GlobInv PT'!$D$3,"Item Number",A5),0)</f>
        <v>13433</v>
      </c>
      <c r="Q5">
        <f>IFERROR(GETPIVOTDATA("QTY Available",'GlobInv PT'!$A$3,"Item Number",A5),0)-IFERROR(GETPIVOTDATA("QTY Available",'GlobInv PT'!$D$3,"Item Number",A5),0)</f>
        <v>4259</v>
      </c>
      <c r="R5">
        <f>IFERROR(GETPIVOTDATA("QTY Available",'GlobInv PT'!$A$3,"Item Number",A5),0)-M5</f>
        <v>-27145</v>
      </c>
      <c r="S5">
        <f>VLOOKUP(A5,CurrentCost[],2,FALSE)</f>
        <v>0.79</v>
      </c>
      <c r="T5">
        <f t="shared" si="7"/>
        <v>4726</v>
      </c>
      <c r="U5">
        <f t="shared" si="8"/>
        <v>3733.54</v>
      </c>
    </row>
    <row r="6" spans="1:21" x14ac:dyDescent="0.2">
      <c r="A6" t="str">
        <f>'Sales PT'!C9</f>
        <v>KPHSUP160H69KH1B1C</v>
      </c>
      <c r="B6">
        <f>GETPIVOTDATA("SO Total in USD",'Sales PT'!$C$3,"Item Number",'Sales PT'!C9)</f>
        <v>407866.06999999977</v>
      </c>
      <c r="C6" s="10">
        <f t="shared" si="0"/>
        <v>4.1942466121524961E-2</v>
      </c>
      <c r="D6" s="11">
        <f t="shared" si="9"/>
        <v>0.40181072061162343</v>
      </c>
      <c r="E6" t="str">
        <f t="shared" si="1"/>
        <v>A</v>
      </c>
      <c r="F6">
        <f>'Sales PT'!A9</f>
        <v>7415.7467272727235</v>
      </c>
      <c r="G6">
        <f>'Sales PT'!B9</f>
        <v>9711.3957252585842</v>
      </c>
      <c r="H6">
        <f t="shared" si="2"/>
        <v>1.3095641049259685</v>
      </c>
      <c r="I6">
        <f>VLOOKUP(A6,qtytable[],2,FALSE)</f>
        <v>4777.2181818181816</v>
      </c>
      <c r="J6">
        <f>VLOOKUP(A6,qtytable[],3,FALSE)</f>
        <v>6185.6019967846514</v>
      </c>
      <c r="K6">
        <f t="shared" si="3"/>
        <v>1.2948125376242388</v>
      </c>
      <c r="L6">
        <f>VLOOKUP(A6,LeadTime[],2,FALSE)</f>
        <v>5</v>
      </c>
      <c r="M6">
        <f t="shared" si="4"/>
        <v>16105</v>
      </c>
      <c r="N6">
        <f t="shared" si="5"/>
        <v>8053</v>
      </c>
      <c r="O6">
        <f t="shared" si="6"/>
        <v>8052</v>
      </c>
      <c r="P6">
        <f>IFERROR(GETPIVOTDATA("QTY Available",'GlobInv PT'!$D$3,"Item Number",A6),0)</f>
        <v>14171</v>
      </c>
      <c r="Q6">
        <f>IFERROR(GETPIVOTDATA("QTY Available",'GlobInv PT'!$A$3,"Item Number",A6),0)-IFERROR(GETPIVOTDATA("QTY Available",'GlobInv PT'!$D$3,"Item Number",A6),0)</f>
        <v>2348</v>
      </c>
      <c r="R6">
        <f>IFERROR(GETPIVOTDATA("QTY Available",'GlobInv PT'!$A$3,"Item Number",A6),0)-M6</f>
        <v>414</v>
      </c>
      <c r="S6">
        <f>VLOOKUP(A6,CurrentCost[],2,FALSE)</f>
        <v>1.19</v>
      </c>
      <c r="T6">
        <f t="shared" si="7"/>
        <v>0</v>
      </c>
      <c r="U6">
        <f t="shared" si="8"/>
        <v>0</v>
      </c>
    </row>
    <row r="7" spans="1:21" x14ac:dyDescent="0.2">
      <c r="A7" t="str">
        <f>'Sales PT'!C10</f>
        <v>KPHU640H69KHB100HA</v>
      </c>
      <c r="B7">
        <f>GETPIVOTDATA("SO Total in USD",'Sales PT'!$C$3,"Item Number",'Sales PT'!C10)</f>
        <v>270193.68</v>
      </c>
      <c r="C7" s="10">
        <f t="shared" si="0"/>
        <v>2.7785074815490689E-2</v>
      </c>
      <c r="D7" s="11">
        <f t="shared" si="9"/>
        <v>0.42959579542711412</v>
      </c>
      <c r="E7" t="str">
        <f t="shared" si="1"/>
        <v>A</v>
      </c>
      <c r="F7">
        <f>'Sales PT'!A10</f>
        <v>4912.6123636363636</v>
      </c>
      <c r="G7">
        <f>'Sales PT'!B10</f>
        <v>6420.1743132747724</v>
      </c>
      <c r="H7">
        <f t="shared" si="2"/>
        <v>1.3068758204489184</v>
      </c>
      <c r="I7">
        <f>VLOOKUP(A7,qtytable[],2,FALSE)</f>
        <v>3208.3454545454547</v>
      </c>
      <c r="J7">
        <f>VLOOKUP(A7,qtytable[],3,FALSE)</f>
        <v>4301.4179497522882</v>
      </c>
      <c r="K7">
        <f t="shared" si="3"/>
        <v>1.340696633418391</v>
      </c>
      <c r="L7">
        <f>VLOOKUP(A7,LeadTime[],2,FALSE)</f>
        <v>8</v>
      </c>
      <c r="M7">
        <f t="shared" si="4"/>
        <v>14144</v>
      </c>
      <c r="N7">
        <f t="shared" si="5"/>
        <v>7072</v>
      </c>
      <c r="O7">
        <f t="shared" si="6"/>
        <v>7072</v>
      </c>
      <c r="P7">
        <f>IFERROR(GETPIVOTDATA("QTY Available",'GlobInv PT'!$D$3,"Item Number",A7),0)</f>
        <v>4626</v>
      </c>
      <c r="Q7">
        <f>IFERROR(GETPIVOTDATA("QTY Available",'GlobInv PT'!$A$3,"Item Number",A7),0)-IFERROR(GETPIVOTDATA("QTY Available",'GlobInv PT'!$D$3,"Item Number",A7),0)</f>
        <v>2118</v>
      </c>
      <c r="R7">
        <f>IFERROR(GETPIVOTDATA("QTY Available",'GlobInv PT'!$A$3,"Item Number",A7),0)-M7</f>
        <v>-7400</v>
      </c>
      <c r="S7">
        <f>VLOOKUP(A7,CurrentCost[],2,FALSE)</f>
        <v>0.75</v>
      </c>
      <c r="T7">
        <f t="shared" si="7"/>
        <v>328</v>
      </c>
      <c r="U7">
        <f t="shared" si="8"/>
        <v>246</v>
      </c>
    </row>
    <row r="8" spans="1:21" x14ac:dyDescent="0.2">
      <c r="A8" t="str">
        <f>'Sales PT'!C11</f>
        <v>KPHCOLORHBLHG1</v>
      </c>
      <c r="B8">
        <f>GETPIVOTDATA("SO Total in USD",'Sales PT'!$C$3,"Item Number",'Sales PT'!C11)</f>
        <v>250719.81</v>
      </c>
      <c r="C8" s="10">
        <f t="shared" si="0"/>
        <v>2.5782500458839789E-2</v>
      </c>
      <c r="D8" s="11">
        <f t="shared" si="9"/>
        <v>0.45537829588595391</v>
      </c>
      <c r="E8" t="str">
        <f t="shared" si="1"/>
        <v>A</v>
      </c>
      <c r="F8">
        <f>'Sales PT'!A11</f>
        <v>4558.5420000000004</v>
      </c>
      <c r="G8">
        <f>'Sales PT'!B11</f>
        <v>7672.077827750496</v>
      </c>
      <c r="H8">
        <f t="shared" si="2"/>
        <v>1.6830113285674444</v>
      </c>
      <c r="I8">
        <f>VLOOKUP(A8,qtytable[],2,FALSE)</f>
        <v>1986.4363636363637</v>
      </c>
      <c r="J8">
        <f>VLOOKUP(A8,qtytable[],3,FALSE)</f>
        <v>3308.029063890172</v>
      </c>
      <c r="K8">
        <f t="shared" si="3"/>
        <v>1.6653083503941224</v>
      </c>
      <c r="L8">
        <f>VLOOKUP(A8,LeadTime[],2,FALSE)</f>
        <v>6</v>
      </c>
      <c r="M8">
        <f t="shared" si="4"/>
        <v>9418</v>
      </c>
      <c r="N8">
        <f t="shared" si="5"/>
        <v>4709</v>
      </c>
      <c r="O8">
        <f t="shared" si="6"/>
        <v>4709</v>
      </c>
      <c r="P8">
        <f>IFERROR(GETPIVOTDATA("QTY Available",'GlobInv PT'!$D$3,"Item Number",A8),0)</f>
        <v>8906</v>
      </c>
      <c r="Q8">
        <f>IFERROR(GETPIVOTDATA("QTY Available",'GlobInv PT'!$A$3,"Item Number",A8),0)-IFERROR(GETPIVOTDATA("QTY Available",'GlobInv PT'!$D$3,"Item Number",A8),0)</f>
        <v>2700</v>
      </c>
      <c r="R8">
        <f>IFERROR(GETPIVOTDATA("QTY Available",'GlobInv PT'!$A$3,"Item Number",A8),0)-M8</f>
        <v>2188</v>
      </c>
      <c r="S8">
        <f>VLOOKUP(A8,CurrentCost[],2,FALSE)</f>
        <v>1.36</v>
      </c>
      <c r="T8">
        <f t="shared" si="7"/>
        <v>0</v>
      </c>
      <c r="U8">
        <f t="shared" si="8"/>
        <v>0</v>
      </c>
    </row>
    <row r="9" spans="1:21" x14ac:dyDescent="0.2">
      <c r="A9" t="str">
        <f>'Sales PT'!C12</f>
        <v>KPHSUP160H69KH1G3B</v>
      </c>
      <c r="B9">
        <f>GETPIVOTDATA("SO Total in USD",'Sales PT'!$C$3,"Item Number",'Sales PT'!C12)</f>
        <v>245504.68999999997</v>
      </c>
      <c r="C9" s="10">
        <f t="shared" si="0"/>
        <v>2.5246209234812036E-2</v>
      </c>
      <c r="D9" s="11">
        <f t="shared" si="9"/>
        <v>0.48062450512076593</v>
      </c>
      <c r="E9" t="str">
        <f t="shared" si="1"/>
        <v>A</v>
      </c>
      <c r="F9">
        <f>'Sales PT'!A12</f>
        <v>4463.7216363636362</v>
      </c>
      <c r="G9">
        <f>'Sales PT'!B12</f>
        <v>8579.62655966075</v>
      </c>
      <c r="H9">
        <f t="shared" si="2"/>
        <v>1.9220792107121916</v>
      </c>
      <c r="I9">
        <f>VLOOKUP(A9,qtytable[],2,FALSE)</f>
        <v>2140.4181818181819</v>
      </c>
      <c r="J9">
        <f>VLOOKUP(A9,qtytable[],3,FALSE)</f>
        <v>3645.6971222347456</v>
      </c>
      <c r="K9">
        <f t="shared" si="3"/>
        <v>1.7032639477664602</v>
      </c>
      <c r="L9">
        <f>VLOOKUP(A9,LeadTime[],2,FALSE)</f>
        <v>6</v>
      </c>
      <c r="M9">
        <f t="shared" si="4"/>
        <v>10378</v>
      </c>
      <c r="N9">
        <f t="shared" si="5"/>
        <v>5189</v>
      </c>
      <c r="O9">
        <f t="shared" si="6"/>
        <v>5189</v>
      </c>
      <c r="P9">
        <f>IFERROR(GETPIVOTDATA("QTY Available",'GlobInv PT'!$D$3,"Item Number",A9),0)</f>
        <v>42802</v>
      </c>
      <c r="Q9">
        <f>IFERROR(GETPIVOTDATA("QTY Available",'GlobInv PT'!$A$3,"Item Number",A9),0)-IFERROR(GETPIVOTDATA("QTY Available",'GlobInv PT'!$D$3,"Item Number",A9),0)</f>
        <v>0</v>
      </c>
      <c r="R9">
        <f>IFERROR(GETPIVOTDATA("QTY Available",'GlobInv PT'!$A$3,"Item Number",A9),0)-M9</f>
        <v>32424</v>
      </c>
      <c r="S9">
        <f>VLOOKUP(A9,CurrentCost[],2,FALSE)</f>
        <v>1.35</v>
      </c>
      <c r="T9">
        <f t="shared" si="7"/>
        <v>0</v>
      </c>
      <c r="U9">
        <f t="shared" si="8"/>
        <v>0</v>
      </c>
    </row>
    <row r="10" spans="1:21" x14ac:dyDescent="0.2">
      <c r="A10" t="str">
        <f>'Sales PT'!C13</f>
        <v>KPHU640H69KHB190HA</v>
      </c>
      <c r="B10">
        <f>GETPIVOTDATA("SO Total in USD",'Sales PT'!$C$3,"Item Number",'Sales PT'!C13)</f>
        <v>236896.31999999995</v>
      </c>
      <c r="C10" s="10">
        <f t="shared" si="0"/>
        <v>2.4360976817497812E-2</v>
      </c>
      <c r="D10" s="11">
        <f t="shared" si="9"/>
        <v>0.50498548193826376</v>
      </c>
      <c r="E10" t="str">
        <f t="shared" si="1"/>
        <v>A</v>
      </c>
      <c r="F10">
        <f>'Sales PT'!A13</f>
        <v>4307.2058181818174</v>
      </c>
      <c r="G10">
        <f>'Sales PT'!B13</f>
        <v>6368.2754400900731</v>
      </c>
      <c r="H10">
        <f t="shared" si="2"/>
        <v>1.4785166321070504</v>
      </c>
      <c r="I10">
        <f>VLOOKUP(A10,qtytable[],2,FALSE)</f>
        <v>2960.6181818181817</v>
      </c>
      <c r="J10">
        <f>VLOOKUP(A10,qtytable[],3,FALSE)</f>
        <v>4168.4732505323864</v>
      </c>
      <c r="K10">
        <f t="shared" si="3"/>
        <v>1.407973941432878</v>
      </c>
      <c r="L10">
        <f>VLOOKUP(A10,LeadTime[],2,FALSE)</f>
        <v>3</v>
      </c>
      <c r="M10">
        <f t="shared" si="4"/>
        <v>8420</v>
      </c>
      <c r="N10">
        <f t="shared" si="5"/>
        <v>4210</v>
      </c>
      <c r="O10">
        <f t="shared" si="6"/>
        <v>4210</v>
      </c>
      <c r="P10">
        <f>IFERROR(GETPIVOTDATA("QTY Available",'GlobInv PT'!$D$3,"Item Number",A10),0)</f>
        <v>4294</v>
      </c>
      <c r="Q10">
        <f>IFERROR(GETPIVOTDATA("QTY Available",'GlobInv PT'!$A$3,"Item Number",A10),0)-IFERROR(GETPIVOTDATA("QTY Available",'GlobInv PT'!$D$3,"Item Number",A10),0)</f>
        <v>9000</v>
      </c>
      <c r="R10">
        <f>IFERROR(GETPIVOTDATA("QTY Available",'GlobInv PT'!$A$3,"Item Number",A10),0)-M10</f>
        <v>4874</v>
      </c>
      <c r="S10">
        <f>VLOOKUP(A10,CurrentCost[],2,FALSE)</f>
        <v>0.75</v>
      </c>
      <c r="T10">
        <f t="shared" si="7"/>
        <v>0</v>
      </c>
      <c r="U10">
        <f t="shared" si="8"/>
        <v>0</v>
      </c>
    </row>
    <row r="11" spans="1:21" x14ac:dyDescent="0.2">
      <c r="A11" t="str">
        <f>'Sales PT'!C14</f>
        <v>KPHSUP160HASVH1L3B</v>
      </c>
      <c r="B11">
        <f>GETPIVOTDATA("SO Total in USD",'Sales PT'!$C$3,"Item Number",'Sales PT'!C14)</f>
        <v>202082.01</v>
      </c>
      <c r="C11" s="10">
        <f t="shared" si="0"/>
        <v>2.0780884907133056E-2</v>
      </c>
      <c r="D11" s="11">
        <f t="shared" si="9"/>
        <v>0.52576636684539679</v>
      </c>
      <c r="E11" t="str">
        <f t="shared" si="1"/>
        <v>A</v>
      </c>
      <c r="F11">
        <f>'Sales PT'!A14</f>
        <v>3674.2183636363638</v>
      </c>
      <c r="G11">
        <f>'Sales PT'!B14</f>
        <v>5765.6000510556096</v>
      </c>
      <c r="H11">
        <f t="shared" si="2"/>
        <v>1.5692045165626496</v>
      </c>
      <c r="I11">
        <f>VLOOKUP(A11,qtytable[],2,FALSE)</f>
        <v>1760.6181818181817</v>
      </c>
      <c r="J11">
        <f>VLOOKUP(A11,qtytable[],3,FALSE)</f>
        <v>2762.7023236847162</v>
      </c>
      <c r="K11">
        <f t="shared" si="3"/>
        <v>1.5691660759925172</v>
      </c>
      <c r="L11">
        <f>VLOOKUP(A11,LeadTime[],2,FALSE)</f>
        <v>6</v>
      </c>
      <c r="M11">
        <f t="shared" si="4"/>
        <v>7867</v>
      </c>
      <c r="N11">
        <f t="shared" si="5"/>
        <v>3934</v>
      </c>
      <c r="O11">
        <f t="shared" si="6"/>
        <v>3933</v>
      </c>
      <c r="P11">
        <f>IFERROR(GETPIVOTDATA("QTY Available",'GlobInv PT'!$D$3,"Item Number",A11),0)</f>
        <v>6322</v>
      </c>
      <c r="Q11">
        <f>IFERROR(GETPIVOTDATA("QTY Available",'GlobInv PT'!$A$3,"Item Number",A11),0)-IFERROR(GETPIVOTDATA("QTY Available",'GlobInv PT'!$D$3,"Item Number",A11),0)</f>
        <v>0</v>
      </c>
      <c r="R11">
        <f>IFERROR(GETPIVOTDATA("QTY Available",'GlobInv PT'!$A$3,"Item Number",A11),0)-M11</f>
        <v>-1545</v>
      </c>
      <c r="S11">
        <f>VLOOKUP(A11,CurrentCost[],2,FALSE)</f>
        <v>1.25</v>
      </c>
      <c r="T11">
        <f t="shared" si="7"/>
        <v>0</v>
      </c>
      <c r="U11">
        <f t="shared" si="8"/>
        <v>0</v>
      </c>
    </row>
    <row r="12" spans="1:21" x14ac:dyDescent="0.2">
      <c r="A12" t="str">
        <f>'Sales PT'!C15</f>
        <v>KPHU490H69KHB190HA</v>
      </c>
      <c r="B12">
        <f>GETPIVOTDATA("SO Total in USD",'Sales PT'!$C$3,"Item Number",'Sales PT'!C15)</f>
        <v>194275.63999999996</v>
      </c>
      <c r="C12" s="10">
        <f t="shared" si="0"/>
        <v>1.9978125292298969E-2</v>
      </c>
      <c r="D12" s="11">
        <f t="shared" si="9"/>
        <v>0.54574449213769571</v>
      </c>
      <c r="E12" t="str">
        <f t="shared" si="1"/>
        <v>A</v>
      </c>
      <c r="F12">
        <f>'Sales PT'!A15</f>
        <v>3532.2843636363627</v>
      </c>
      <c r="G12">
        <f>'Sales PT'!B15</f>
        <v>9405.9809922238765</v>
      </c>
      <c r="H12">
        <f t="shared" si="2"/>
        <v>2.6628606374546666</v>
      </c>
      <c r="I12">
        <f>VLOOKUP(A12,qtytable[],2,FALSE)</f>
        <v>4963.0727272727272</v>
      </c>
      <c r="J12">
        <f>VLOOKUP(A12,qtytable[],3,FALSE)</f>
        <v>13848.704779461756</v>
      </c>
      <c r="K12">
        <f t="shared" si="3"/>
        <v>2.7903489512376738</v>
      </c>
      <c r="L12">
        <f>VLOOKUP(A12,LeadTime[],2,FALSE)</f>
        <v>17</v>
      </c>
      <c r="M12">
        <f t="shared" si="4"/>
        <v>66252</v>
      </c>
      <c r="N12">
        <f t="shared" si="5"/>
        <v>33126</v>
      </c>
      <c r="O12">
        <f t="shared" si="6"/>
        <v>33126</v>
      </c>
      <c r="P12">
        <f>IFERROR(GETPIVOTDATA("QTY Available",'GlobInv PT'!$D$3,"Item Number",A12),0)</f>
        <v>10039</v>
      </c>
      <c r="Q12">
        <f>IFERROR(GETPIVOTDATA("QTY Available",'GlobInv PT'!$A$3,"Item Number",A12),0)-IFERROR(GETPIVOTDATA("QTY Available",'GlobInv PT'!$D$3,"Item Number",A12),0)</f>
        <v>1482</v>
      </c>
      <c r="R12">
        <f>IFERROR(GETPIVOTDATA("QTY Available",'GlobInv PT'!$A$3,"Item Number",A12),0)-M12</f>
        <v>-54731</v>
      </c>
      <c r="S12">
        <f>VLOOKUP(A12,CurrentCost[],2,FALSE)</f>
        <v>0.63</v>
      </c>
      <c r="T12">
        <f t="shared" si="7"/>
        <v>21605</v>
      </c>
      <c r="U12">
        <f t="shared" si="8"/>
        <v>13611.15</v>
      </c>
    </row>
    <row r="13" spans="1:21" x14ac:dyDescent="0.2">
      <c r="A13" t="str">
        <f>'Sales PT'!C16</f>
        <v>PS14H96VH100H144V</v>
      </c>
      <c r="B13">
        <f>GETPIVOTDATA("SO Total in USD",'Sales PT'!$C$3,"Item Number",'Sales PT'!C16)</f>
        <v>176708.55</v>
      </c>
      <c r="C13" s="10">
        <f t="shared" si="0"/>
        <v>1.8171632594392573E-2</v>
      </c>
      <c r="D13" s="11">
        <f t="shared" si="9"/>
        <v>0.5639161247320883</v>
      </c>
      <c r="E13" t="str">
        <f t="shared" si="1"/>
        <v>A</v>
      </c>
      <c r="F13">
        <f>'Sales PT'!A16</f>
        <v>3212.8827272727272</v>
      </c>
      <c r="G13">
        <f>'Sales PT'!B16</f>
        <v>14964.202849980753</v>
      </c>
      <c r="H13">
        <f t="shared" si="2"/>
        <v>4.6575627311125665</v>
      </c>
      <c r="I13">
        <f>VLOOKUP(A13,qtytable[],2,FALSE)</f>
        <v>121.87272727272727</v>
      </c>
      <c r="J13">
        <f>VLOOKUP(A13,qtytable[],3,FALSE)</f>
        <v>598.73007751732814</v>
      </c>
      <c r="K13">
        <f t="shared" si="3"/>
        <v>4.9127486593246381</v>
      </c>
      <c r="L13">
        <f>VLOOKUP(A13,LeadTime[],2,FALSE)</f>
        <v>6</v>
      </c>
      <c r="M13">
        <f t="shared" si="4"/>
        <v>1702</v>
      </c>
      <c r="N13">
        <f t="shared" si="5"/>
        <v>851</v>
      </c>
      <c r="O13">
        <f t="shared" si="6"/>
        <v>851</v>
      </c>
      <c r="P13">
        <f>IFERROR(GETPIVOTDATA("QTY Available",'GlobInv PT'!$D$3,"Item Number",A13),0)</f>
        <v>3520</v>
      </c>
      <c r="Q13">
        <f>IFERROR(GETPIVOTDATA("QTY Available",'GlobInv PT'!$A$3,"Item Number",A13),0)-IFERROR(GETPIVOTDATA("QTY Available",'GlobInv PT'!$D$3,"Item Number",A13),0)</f>
        <v>0</v>
      </c>
      <c r="R13">
        <f>IFERROR(GETPIVOTDATA("QTY Available",'GlobInv PT'!$A$3,"Item Number",A13),0)-M13</f>
        <v>1818</v>
      </c>
      <c r="S13">
        <f>VLOOKUP(A13,CurrentCost[],2,FALSE)</f>
        <v>27.16</v>
      </c>
      <c r="T13">
        <f t="shared" si="7"/>
        <v>0</v>
      </c>
      <c r="U13">
        <f t="shared" si="8"/>
        <v>0</v>
      </c>
    </row>
    <row r="14" spans="1:21" x14ac:dyDescent="0.2">
      <c r="A14" t="str">
        <f>'Sales PT'!C17</f>
        <v>KPHU690H41KHB100HA</v>
      </c>
      <c r="B14">
        <f>GETPIVOTDATA("SO Total in USD",'Sales PT'!$C$3,"Item Number",'Sales PT'!C17)</f>
        <v>176118.3</v>
      </c>
      <c r="C14" s="10">
        <f t="shared" si="0"/>
        <v>1.8110934874113391E-2</v>
      </c>
      <c r="D14" s="11">
        <f t="shared" si="9"/>
        <v>0.58202705960620171</v>
      </c>
      <c r="E14" t="str">
        <f t="shared" si="1"/>
        <v>A</v>
      </c>
      <c r="F14">
        <f>'Sales PT'!A17</f>
        <v>3202.150909090909</v>
      </c>
      <c r="G14">
        <f>'Sales PT'!B17</f>
        <v>5851.8016799789712</v>
      </c>
      <c r="H14">
        <f t="shared" si="2"/>
        <v>1.8274596813553357</v>
      </c>
      <c r="I14">
        <f>VLOOKUP(A14,qtytable[],2,FALSE)</f>
        <v>2835.818181818182</v>
      </c>
      <c r="J14">
        <f>VLOOKUP(A14,qtytable[],3,FALSE)</f>
        <v>5581.6757376619471</v>
      </c>
      <c r="K14">
        <f t="shared" si="3"/>
        <v>1.9682770120626214</v>
      </c>
      <c r="L14">
        <f>VLOOKUP(A14,LeadTime[],2,FALSE)</f>
        <v>6</v>
      </c>
      <c r="M14">
        <f t="shared" si="4"/>
        <v>15882</v>
      </c>
      <c r="N14">
        <f t="shared" si="5"/>
        <v>7941</v>
      </c>
      <c r="O14">
        <f t="shared" si="6"/>
        <v>7941</v>
      </c>
      <c r="P14">
        <f>IFERROR(GETPIVOTDATA("QTY Available",'GlobInv PT'!$D$3,"Item Number",A14),0)</f>
        <v>7314</v>
      </c>
      <c r="Q14">
        <f>IFERROR(GETPIVOTDATA("QTY Available",'GlobInv PT'!$A$3,"Item Number",A14),0)-IFERROR(GETPIVOTDATA("QTY Available",'GlobInv PT'!$D$3,"Item Number",A14),0)</f>
        <v>211</v>
      </c>
      <c r="R14">
        <f>IFERROR(GETPIVOTDATA("QTY Available",'GlobInv PT'!$A$3,"Item Number",A14),0)-M14</f>
        <v>-8357</v>
      </c>
      <c r="S14">
        <f>VLOOKUP(A14,CurrentCost[],2,FALSE)</f>
        <v>0</v>
      </c>
      <c r="T14">
        <f t="shared" si="7"/>
        <v>416</v>
      </c>
      <c r="U14">
        <f t="shared" si="8"/>
        <v>0</v>
      </c>
    </row>
    <row r="15" spans="1:21" x14ac:dyDescent="0.2">
      <c r="A15" t="str">
        <f>'Sales PT'!C18</f>
        <v>KPHU690H90KHB100HA</v>
      </c>
      <c r="B15">
        <f>GETPIVOTDATA("SO Total in USD",'Sales PT'!$C$3,"Item Number",'Sales PT'!C18)</f>
        <v>167796.74999999997</v>
      </c>
      <c r="C15" s="10">
        <f t="shared" si="0"/>
        <v>1.7255197281247241E-2</v>
      </c>
      <c r="D15" s="11">
        <f t="shared" si="9"/>
        <v>0.59928225688744896</v>
      </c>
      <c r="E15" t="str">
        <f t="shared" si="1"/>
        <v>A</v>
      </c>
      <c r="F15">
        <f>'Sales PT'!A18</f>
        <v>3050.8499999999995</v>
      </c>
      <c r="G15">
        <f>'Sales PT'!B18</f>
        <v>4491.8900156347627</v>
      </c>
      <c r="H15">
        <f t="shared" si="2"/>
        <v>1.4723405003965333</v>
      </c>
      <c r="I15">
        <f>VLOOKUP(A15,qtytable[],2,FALSE)</f>
        <v>2577.6181818181817</v>
      </c>
      <c r="J15">
        <f>VLOOKUP(A15,qtytable[],3,FALSE)</f>
        <v>3816.088308876615</v>
      </c>
      <c r="K15">
        <f t="shared" si="3"/>
        <v>1.4804707445789547</v>
      </c>
      <c r="L15">
        <f>VLOOKUP(A15,LeadTime[],2,FALSE)</f>
        <v>5</v>
      </c>
      <c r="M15">
        <f t="shared" si="4"/>
        <v>9927</v>
      </c>
      <c r="N15">
        <f t="shared" si="5"/>
        <v>4964</v>
      </c>
      <c r="O15">
        <f t="shared" si="6"/>
        <v>4963</v>
      </c>
      <c r="P15">
        <f>IFERROR(GETPIVOTDATA("QTY Available",'GlobInv PT'!$D$3,"Item Number",A15),0)</f>
        <v>4181</v>
      </c>
      <c r="Q15">
        <f>IFERROR(GETPIVOTDATA("QTY Available",'GlobInv PT'!$A$3,"Item Number",A15),0)-IFERROR(GETPIVOTDATA("QTY Available",'GlobInv PT'!$D$3,"Item Number",A15),0)</f>
        <v>0</v>
      </c>
      <c r="R15">
        <f>IFERROR(GETPIVOTDATA("QTY Available",'GlobInv PT'!$A$3,"Item Number",A15),0)-M15</f>
        <v>-5746</v>
      </c>
      <c r="S15">
        <f>VLOOKUP(A15,CurrentCost[],2,FALSE)</f>
        <v>0.71</v>
      </c>
      <c r="T15">
        <f t="shared" si="7"/>
        <v>782</v>
      </c>
      <c r="U15">
        <f t="shared" si="8"/>
        <v>555.22</v>
      </c>
    </row>
    <row r="16" spans="1:21" x14ac:dyDescent="0.2">
      <c r="A16" t="str">
        <f>'Sales PT'!C19</f>
        <v>KPHSUP160H90KH1G3B</v>
      </c>
      <c r="B16">
        <f>GETPIVOTDATA("SO Total in USD",'Sales PT'!$C$3,"Item Number",'Sales PT'!C19)</f>
        <v>137560.28999999998</v>
      </c>
      <c r="C16" s="10">
        <f t="shared" si="0"/>
        <v>1.4145863623792367E-2</v>
      </c>
      <c r="D16" s="11">
        <f t="shared" si="9"/>
        <v>0.61342812051124129</v>
      </c>
      <c r="E16" t="str">
        <f t="shared" si="1"/>
        <v>A</v>
      </c>
      <c r="F16">
        <f>'Sales PT'!A19</f>
        <v>2501.0961818181813</v>
      </c>
      <c r="G16">
        <f>'Sales PT'!B19</f>
        <v>8569.7876658350233</v>
      </c>
      <c r="H16">
        <f t="shared" si="2"/>
        <v>3.4264126778224036</v>
      </c>
      <c r="I16">
        <f>VLOOKUP(A16,qtytable[],2,FALSE)</f>
        <v>1468.7454545454545</v>
      </c>
      <c r="J16">
        <f>VLOOKUP(A16,qtytable[],3,FALSE)</f>
        <v>5133.5055318094137</v>
      </c>
      <c r="K16">
        <f t="shared" si="3"/>
        <v>3.4951635192621748</v>
      </c>
      <c r="L16">
        <f>VLOOKUP(A16,LeadTime[],2,FALSE)</f>
        <v>5</v>
      </c>
      <c r="M16">
        <f t="shared" si="4"/>
        <v>13323</v>
      </c>
      <c r="N16">
        <f t="shared" si="5"/>
        <v>6662</v>
      </c>
      <c r="O16">
        <f t="shared" si="6"/>
        <v>6661</v>
      </c>
      <c r="P16">
        <f>IFERROR(GETPIVOTDATA("QTY Available",'GlobInv PT'!$D$3,"Item Number",A16),0)</f>
        <v>22617</v>
      </c>
      <c r="Q16">
        <f>IFERROR(GETPIVOTDATA("QTY Available",'GlobInv PT'!$A$3,"Item Number",A16),0)-IFERROR(GETPIVOTDATA("QTY Available",'GlobInv PT'!$D$3,"Item Number",A16),0)</f>
        <v>16138</v>
      </c>
      <c r="R16">
        <f>IFERROR(GETPIVOTDATA("QTY Available",'GlobInv PT'!$A$3,"Item Number",A16),0)-M16</f>
        <v>25432</v>
      </c>
      <c r="S16">
        <f>VLOOKUP(A16,CurrentCost[],2,FALSE)</f>
        <v>1.2</v>
      </c>
      <c r="T16">
        <f t="shared" si="7"/>
        <v>0</v>
      </c>
      <c r="U16">
        <f t="shared" si="8"/>
        <v>0</v>
      </c>
    </row>
    <row r="17" spans="1:21" x14ac:dyDescent="0.2">
      <c r="A17" t="str">
        <f>'Sales PT'!C20</f>
        <v>KPHUMINE90KHL4H90A</v>
      </c>
      <c r="B17">
        <f>GETPIVOTDATA("SO Total in USD",'Sales PT'!$C$3,"Item Number",'Sales PT'!C20)</f>
        <v>136980.9</v>
      </c>
      <c r="C17" s="10">
        <f t="shared" si="0"/>
        <v>1.4086282679865971E-2</v>
      </c>
      <c r="D17" s="11">
        <f t="shared" si="9"/>
        <v>0.6275144031911073</v>
      </c>
      <c r="E17" t="str">
        <f t="shared" si="1"/>
        <v>A</v>
      </c>
      <c r="F17">
        <f>'Sales PT'!A20</f>
        <v>2490.5618181818181</v>
      </c>
      <c r="G17">
        <f>'Sales PT'!B20</f>
        <v>10951.176307601929</v>
      </c>
      <c r="H17">
        <f t="shared" si="2"/>
        <v>4.3970706639984556</v>
      </c>
      <c r="I17">
        <f>VLOOKUP(A17,qtytable[],2,FALSE)</f>
        <v>2841.1636363636362</v>
      </c>
      <c r="J17">
        <f>VLOOKUP(A17,qtytable[],3,FALSE)</f>
        <v>12492.797277073721</v>
      </c>
      <c r="K17">
        <f t="shared" si="3"/>
        <v>4.3970706639984556</v>
      </c>
      <c r="L17">
        <f>VLOOKUP(A17,LeadTime[],2,FALSE)</f>
        <v>14</v>
      </c>
      <c r="M17">
        <f t="shared" si="4"/>
        <v>54230</v>
      </c>
      <c r="N17">
        <f t="shared" si="5"/>
        <v>27115</v>
      </c>
      <c r="O17">
        <f t="shared" si="6"/>
        <v>27115</v>
      </c>
      <c r="P17">
        <f>IFERROR(GETPIVOTDATA("QTY Available",'GlobInv PT'!$D$3,"Item Number",A17),0)</f>
        <v>0</v>
      </c>
      <c r="Q17">
        <f>IFERROR(GETPIVOTDATA("QTY Available",'GlobInv PT'!$A$3,"Item Number",A17),0)-IFERROR(GETPIVOTDATA("QTY Available",'GlobInv PT'!$D$3,"Item Number",A17),0)</f>
        <v>0</v>
      </c>
      <c r="R17">
        <f>IFERROR(GETPIVOTDATA("QTY Available",'GlobInv PT'!$A$3,"Item Number",A17),0)-M17</f>
        <v>-54230</v>
      </c>
      <c r="S17">
        <f>VLOOKUP(A17,CurrentCost[],2,FALSE)</f>
        <v>0.93</v>
      </c>
      <c r="T17">
        <f t="shared" si="7"/>
        <v>27115</v>
      </c>
      <c r="U17">
        <f t="shared" si="8"/>
        <v>25216.95</v>
      </c>
    </row>
    <row r="18" spans="1:21" x14ac:dyDescent="0.2">
      <c r="A18" t="str">
        <f>'Sales PT'!C21</f>
        <v>KPHRTRZ9H096H69KH1DS</v>
      </c>
      <c r="B18">
        <f>GETPIVOTDATA("SO Total in USD",'Sales PT'!$C$3,"Item Number",'Sales PT'!C21)</f>
        <v>124896.3</v>
      </c>
      <c r="C18" s="10">
        <f t="shared" si="0"/>
        <v>1.2843575910724374E-2</v>
      </c>
      <c r="D18" s="11">
        <f t="shared" si="9"/>
        <v>0.64035797910183168</v>
      </c>
      <c r="E18" t="str">
        <f t="shared" si="1"/>
        <v>A</v>
      </c>
      <c r="F18">
        <f>'Sales PT'!A21</f>
        <v>2270.8418181818183</v>
      </c>
      <c r="G18">
        <f>'Sales PT'!B21</f>
        <v>3151.8909329580715</v>
      </c>
      <c r="H18">
        <f t="shared" si="2"/>
        <v>1.3879834815978851</v>
      </c>
      <c r="I18">
        <f>VLOOKUP(A18,qtytable[],2,FALSE)</f>
        <v>55.436363636363637</v>
      </c>
      <c r="J18">
        <f>VLOOKUP(A18,qtytable[],3,FALSE)</f>
        <v>76.842253913663853</v>
      </c>
      <c r="K18">
        <f t="shared" si="3"/>
        <v>1.3861344589214535</v>
      </c>
      <c r="L18">
        <f>VLOOKUP(A18,LeadTime[],2,FALSE)</f>
        <v>6</v>
      </c>
      <c r="M18">
        <f t="shared" si="4"/>
        <v>219</v>
      </c>
      <c r="N18">
        <f t="shared" si="5"/>
        <v>110</v>
      </c>
      <c r="O18">
        <f t="shared" si="6"/>
        <v>109</v>
      </c>
      <c r="P18">
        <f>IFERROR(GETPIVOTDATA("QTY Available",'GlobInv PT'!$D$3,"Item Number",A18),0)</f>
        <v>0</v>
      </c>
      <c r="Q18">
        <f>IFERROR(GETPIVOTDATA("QTY Available",'GlobInv PT'!$A$3,"Item Number",A18),0)-IFERROR(GETPIVOTDATA("QTY Available",'GlobInv PT'!$D$3,"Item Number",A18),0)</f>
        <v>0</v>
      </c>
      <c r="R18">
        <f>IFERROR(GETPIVOTDATA("QTY Available",'GlobInv PT'!$A$3,"Item Number",A18),0)-M18</f>
        <v>-219</v>
      </c>
      <c r="S18">
        <f>VLOOKUP(A18,CurrentCost[],2,FALSE)</f>
        <v>37.729999999999997</v>
      </c>
      <c r="T18">
        <f t="shared" si="7"/>
        <v>109</v>
      </c>
      <c r="U18">
        <f t="shared" si="8"/>
        <v>4112.57</v>
      </c>
    </row>
    <row r="19" spans="1:21" x14ac:dyDescent="0.2">
      <c r="A19" t="str">
        <f>'Sales PT'!C22</f>
        <v>KPHSUP160H90KH1B1C</v>
      </c>
      <c r="B19">
        <f>GETPIVOTDATA("SO Total in USD",'Sales PT'!$C$3,"Item Number",'Sales PT'!C22)</f>
        <v>120727.36000000002</v>
      </c>
      <c r="C19" s="10">
        <f t="shared" si="0"/>
        <v>1.2414867475348345E-2</v>
      </c>
      <c r="D19" s="11">
        <f t="shared" si="9"/>
        <v>0.65277284657718004</v>
      </c>
      <c r="E19" t="str">
        <f t="shared" si="1"/>
        <v>A</v>
      </c>
      <c r="F19">
        <f>'Sales PT'!A22</f>
        <v>2195.0429090909092</v>
      </c>
      <c r="G19">
        <f>'Sales PT'!B22</f>
        <v>3595.3693441629803</v>
      </c>
      <c r="H19">
        <f t="shared" si="2"/>
        <v>1.6379494584240384</v>
      </c>
      <c r="I19">
        <f>VLOOKUP(A19,qtytable[],2,FALSE)</f>
        <v>1514.6363636363637</v>
      </c>
      <c r="J19">
        <f>VLOOKUP(A19,qtytable[],3,FALSE)</f>
        <v>2517.8594256912133</v>
      </c>
      <c r="K19">
        <f t="shared" si="3"/>
        <v>1.6623524207792657</v>
      </c>
      <c r="L19">
        <f>VLOOKUP(A19,LeadTime[],2,FALSE)</f>
        <v>6</v>
      </c>
      <c r="M19">
        <f t="shared" si="4"/>
        <v>7168</v>
      </c>
      <c r="N19">
        <f t="shared" si="5"/>
        <v>3584</v>
      </c>
      <c r="O19">
        <f t="shared" si="6"/>
        <v>3584</v>
      </c>
      <c r="P19">
        <f>IFERROR(GETPIVOTDATA("QTY Available",'GlobInv PT'!$D$3,"Item Number",A19),0)</f>
        <v>18214</v>
      </c>
      <c r="Q19">
        <f>IFERROR(GETPIVOTDATA("QTY Available",'GlobInv PT'!$A$3,"Item Number",A19),0)-IFERROR(GETPIVOTDATA("QTY Available",'GlobInv PT'!$D$3,"Item Number",A19),0)</f>
        <v>295</v>
      </c>
      <c r="R19">
        <f>IFERROR(GETPIVOTDATA("QTY Available",'GlobInv PT'!$A$3,"Item Number",A19),0)-M19</f>
        <v>11341</v>
      </c>
      <c r="S19">
        <f>VLOOKUP(A19,CurrentCost[],2,FALSE)</f>
        <v>1.21</v>
      </c>
      <c r="T19">
        <f t="shared" si="7"/>
        <v>0</v>
      </c>
      <c r="U19">
        <f t="shared" si="8"/>
        <v>0</v>
      </c>
    </row>
    <row r="20" spans="1:21" x14ac:dyDescent="0.2">
      <c r="A20" t="str">
        <f>'Sales PT'!C23</f>
        <v>PS11H60VH100H144VHENC</v>
      </c>
      <c r="B20">
        <f>GETPIVOTDATA("SO Total in USD",'Sales PT'!$C$3,"Item Number",'Sales PT'!C23)</f>
        <v>119972.75999999997</v>
      </c>
      <c r="C20" s="10">
        <f t="shared" si="0"/>
        <v>1.2337269000595823E-2</v>
      </c>
      <c r="D20" s="11">
        <f t="shared" si="9"/>
        <v>0.66511011557777588</v>
      </c>
      <c r="E20" t="str">
        <f t="shared" si="1"/>
        <v>A</v>
      </c>
      <c r="F20">
        <f>'Sales PT'!A23</f>
        <v>2181.3229090909085</v>
      </c>
      <c r="G20">
        <f>'Sales PT'!B23</f>
        <v>6933.2181874267771</v>
      </c>
      <c r="H20">
        <f t="shared" si="2"/>
        <v>3.178446509928361</v>
      </c>
      <c r="I20">
        <f>VLOOKUP(A20,qtytable[],2,FALSE)</f>
        <v>81.981818181818184</v>
      </c>
      <c r="J20">
        <f>VLOOKUP(A20,qtytable[],3,FALSE)</f>
        <v>259.77764643869108</v>
      </c>
      <c r="K20">
        <f t="shared" si="3"/>
        <v>3.1687226777839896</v>
      </c>
      <c r="L20">
        <f>VLOOKUP(A20,LeadTime[],2,FALSE)</f>
        <v>3</v>
      </c>
      <c r="M20">
        <f t="shared" si="4"/>
        <v>523</v>
      </c>
      <c r="N20">
        <f t="shared" si="5"/>
        <v>262</v>
      </c>
      <c r="O20">
        <f t="shared" si="6"/>
        <v>261</v>
      </c>
      <c r="P20">
        <f>IFERROR(GETPIVOTDATA("QTY Available",'GlobInv PT'!$D$3,"Item Number",A20),0)</f>
        <v>1150</v>
      </c>
      <c r="Q20">
        <f>IFERROR(GETPIVOTDATA("QTY Available",'GlobInv PT'!$A$3,"Item Number",A20),0)-IFERROR(GETPIVOTDATA("QTY Available",'GlobInv PT'!$D$3,"Item Number",A20),0)</f>
        <v>6</v>
      </c>
      <c r="R20">
        <f>IFERROR(GETPIVOTDATA("QTY Available",'GlobInv PT'!$A$3,"Item Number",A20),0)-M20</f>
        <v>633</v>
      </c>
      <c r="S20">
        <f>VLOOKUP(A20,CurrentCost[],2,FALSE)</f>
        <v>30.64</v>
      </c>
      <c r="T20">
        <f t="shared" si="7"/>
        <v>0</v>
      </c>
      <c r="U20">
        <f t="shared" si="8"/>
        <v>0</v>
      </c>
    </row>
    <row r="21" spans="1:21" x14ac:dyDescent="0.2">
      <c r="A21" t="str">
        <f>'Sales PT'!C24</f>
        <v>KPHU690H49PHP100HA</v>
      </c>
      <c r="B21">
        <f>GETPIVOTDATA("SO Total in USD",'Sales PT'!$C$3,"Item Number",'Sales PT'!C24)</f>
        <v>119363.68999999999</v>
      </c>
      <c r="C21" s="10">
        <f t="shared" si="0"/>
        <v>1.2274635945974154E-2</v>
      </c>
      <c r="D21" s="11">
        <f t="shared" si="9"/>
        <v>0.67738475152374999</v>
      </c>
      <c r="E21" t="str">
        <f t="shared" si="1"/>
        <v>A</v>
      </c>
      <c r="F21">
        <f>'Sales PT'!A24</f>
        <v>2170.2489090909089</v>
      </c>
      <c r="G21">
        <f>'Sales PT'!B24</f>
        <v>7152.0705503702111</v>
      </c>
      <c r="H21">
        <f t="shared" si="2"/>
        <v>3.2955070362717644</v>
      </c>
      <c r="I21">
        <f>VLOOKUP(A21,qtytable[],2,FALSE)</f>
        <v>1611.7636363636364</v>
      </c>
      <c r="J21">
        <f>VLOOKUP(A21,qtytable[],3,FALSE)</f>
        <v>5220.4792882122611</v>
      </c>
      <c r="K21">
        <f t="shared" si="3"/>
        <v>3.2389856492794382</v>
      </c>
      <c r="L21">
        <f>VLOOKUP(A21,LeadTime[],2,FALSE)</f>
        <v>5</v>
      </c>
      <c r="M21">
        <f t="shared" si="4"/>
        <v>13550</v>
      </c>
      <c r="N21">
        <f t="shared" si="5"/>
        <v>6775</v>
      </c>
      <c r="O21">
        <f t="shared" si="6"/>
        <v>6775</v>
      </c>
      <c r="P21">
        <f>IFERROR(GETPIVOTDATA("QTY Available",'GlobInv PT'!$D$3,"Item Number",A21),0)</f>
        <v>181</v>
      </c>
      <c r="Q21">
        <f>IFERROR(GETPIVOTDATA("QTY Available",'GlobInv PT'!$A$3,"Item Number",A21),0)-IFERROR(GETPIVOTDATA("QTY Available",'GlobInv PT'!$D$3,"Item Number",A21),0)</f>
        <v>2118</v>
      </c>
      <c r="R21">
        <f>IFERROR(GETPIVOTDATA("QTY Available",'GlobInv PT'!$A$3,"Item Number",A21),0)-M21</f>
        <v>-11251</v>
      </c>
      <c r="S21">
        <f>VLOOKUP(A21,CurrentCost[],2,FALSE)</f>
        <v>0.81</v>
      </c>
      <c r="T21">
        <f t="shared" si="7"/>
        <v>4476</v>
      </c>
      <c r="U21">
        <f t="shared" si="8"/>
        <v>3625.5600000000004</v>
      </c>
    </row>
    <row r="22" spans="1:21" x14ac:dyDescent="0.2">
      <c r="A22" t="str">
        <f>'Sales PT'!C25</f>
        <v>KPHSUPCLRHTRDH1B9B</v>
      </c>
      <c r="B22">
        <f>GETPIVOTDATA("SO Total in USD",'Sales PT'!$C$3,"Item Number",'Sales PT'!C25)</f>
        <v>113752.73000000001</v>
      </c>
      <c r="C22" s="10">
        <f t="shared" si="0"/>
        <v>1.1697638943724786E-2</v>
      </c>
      <c r="D22" s="11">
        <f t="shared" si="9"/>
        <v>0.68908239046747477</v>
      </c>
      <c r="E22" t="str">
        <f t="shared" si="1"/>
        <v>A</v>
      </c>
      <c r="F22">
        <f>'Sales PT'!A25</f>
        <v>2068.2314545454547</v>
      </c>
      <c r="G22">
        <f>'Sales PT'!B25</f>
        <v>2730.4201968455864</v>
      </c>
      <c r="H22">
        <f t="shared" si="2"/>
        <v>1.3201714879854509</v>
      </c>
      <c r="I22">
        <f>VLOOKUP(A22,qtytable[],2,FALSE)</f>
        <v>1720.2363636363636</v>
      </c>
      <c r="J22">
        <f>VLOOKUP(A22,qtytable[],3,FALSE)</f>
        <v>2292.1013403008069</v>
      </c>
      <c r="K22">
        <f t="shared" si="3"/>
        <v>1.3324339542826502</v>
      </c>
      <c r="L22">
        <f>VLOOKUP(A22,LeadTime[],2,FALSE)</f>
        <v>5</v>
      </c>
      <c r="M22">
        <f t="shared" si="4"/>
        <v>5967</v>
      </c>
      <c r="N22">
        <f t="shared" si="5"/>
        <v>2984</v>
      </c>
      <c r="O22">
        <f t="shared" si="6"/>
        <v>2983</v>
      </c>
      <c r="P22">
        <f>IFERROR(GETPIVOTDATA("QTY Available",'GlobInv PT'!$D$3,"Item Number",A22),0)</f>
        <v>56</v>
      </c>
      <c r="Q22">
        <f>IFERROR(GETPIVOTDATA("QTY Available",'GlobInv PT'!$A$3,"Item Number",A22),0)-IFERROR(GETPIVOTDATA("QTY Available",'GlobInv PT'!$D$3,"Item Number",A22),0)</f>
        <v>264</v>
      </c>
      <c r="R22">
        <f>IFERROR(GETPIVOTDATA("QTY Available",'GlobInv PT'!$A$3,"Item Number",A22),0)-M22</f>
        <v>-5647</v>
      </c>
      <c r="S22">
        <f>VLOOKUP(A22,CurrentCost[],2,FALSE)</f>
        <v>0.94</v>
      </c>
      <c r="T22">
        <f t="shared" si="7"/>
        <v>2663</v>
      </c>
      <c r="U22">
        <f t="shared" si="8"/>
        <v>2503.2199999999998</v>
      </c>
    </row>
    <row r="23" spans="1:21" x14ac:dyDescent="0.2">
      <c r="A23" t="str">
        <f>'Sales PT'!C26</f>
        <v>PS11H60VH100H144V</v>
      </c>
      <c r="B23">
        <f>GETPIVOTDATA("SO Total in USD",'Sales PT'!$C$3,"Item Number",'Sales PT'!C26)</f>
        <v>106635.84999999999</v>
      </c>
      <c r="C23" s="10">
        <f t="shared" si="0"/>
        <v>1.096578228722242E-2</v>
      </c>
      <c r="D23" s="11">
        <f t="shared" si="9"/>
        <v>0.70004817275469722</v>
      </c>
      <c r="E23" t="str">
        <f t="shared" si="1"/>
        <v>A</v>
      </c>
      <c r="F23">
        <f>'Sales PT'!A26</f>
        <v>1938.8336363636363</v>
      </c>
      <c r="G23">
        <f>'Sales PT'!B26</f>
        <v>7962.8605069919731</v>
      </c>
      <c r="H23">
        <f t="shared" si="2"/>
        <v>4.1070364974308218</v>
      </c>
      <c r="I23">
        <f>VLOOKUP(A23,qtytable[],2,FALSE)</f>
        <v>124.58181818181818</v>
      </c>
      <c r="J23">
        <f>VLOOKUP(A23,qtytable[],3,FALSE)</f>
        <v>425.24919452137408</v>
      </c>
      <c r="K23">
        <f t="shared" si="3"/>
        <v>3.4134129741207788</v>
      </c>
      <c r="L23">
        <f>VLOOKUP(A23,LeadTime[],2,FALSE)</f>
        <v>3</v>
      </c>
      <c r="M23">
        <f t="shared" si="4"/>
        <v>856</v>
      </c>
      <c r="N23">
        <f t="shared" si="5"/>
        <v>428</v>
      </c>
      <c r="O23">
        <f t="shared" si="6"/>
        <v>428</v>
      </c>
      <c r="P23">
        <f>IFERROR(GETPIVOTDATA("QTY Available",'GlobInv PT'!$D$3,"Item Number",A23),0)</f>
        <v>2021</v>
      </c>
      <c r="Q23">
        <f>IFERROR(GETPIVOTDATA("QTY Available",'GlobInv PT'!$A$3,"Item Number",A23),0)-IFERROR(GETPIVOTDATA("QTY Available",'GlobInv PT'!$D$3,"Item Number",A23),0)</f>
        <v>0</v>
      </c>
      <c r="R23">
        <f>IFERROR(GETPIVOTDATA("QTY Available",'GlobInv PT'!$A$3,"Item Number",A23),0)-M23</f>
        <v>1165</v>
      </c>
      <c r="S23">
        <f>VLOOKUP(A23,CurrentCost[],2,FALSE)</f>
        <v>26.82</v>
      </c>
      <c r="T23">
        <f t="shared" si="7"/>
        <v>0</v>
      </c>
      <c r="U23">
        <f t="shared" si="8"/>
        <v>0</v>
      </c>
    </row>
    <row r="24" spans="1:21" x14ac:dyDescent="0.2">
      <c r="A24" t="str">
        <f>'Sales PT'!C27</f>
        <v>KPHUMINE49KHL4H90A</v>
      </c>
      <c r="B24">
        <f>GETPIVOTDATA("SO Total in USD",'Sales PT'!$C$3,"Item Number",'Sales PT'!C27)</f>
        <v>101939.87</v>
      </c>
      <c r="C24" s="10">
        <f t="shared" si="0"/>
        <v>1.0482876263543229E-2</v>
      </c>
      <c r="D24" s="11">
        <f t="shared" si="9"/>
        <v>0.71053104901824049</v>
      </c>
      <c r="E24" t="str">
        <f t="shared" si="1"/>
        <v>A</v>
      </c>
      <c r="F24">
        <f>'Sales PT'!A27</f>
        <v>1853.4521818181818</v>
      </c>
      <c r="G24">
        <f>'Sales PT'!B27</f>
        <v>6249.87941246623</v>
      </c>
      <c r="H24">
        <f t="shared" si="2"/>
        <v>3.3720208558794775</v>
      </c>
      <c r="I24">
        <f>VLOOKUP(A24,qtytable[],2,FALSE)</f>
        <v>2006.4545454545455</v>
      </c>
      <c r="J24">
        <f>VLOOKUP(A24,qtytable[],3,FALSE)</f>
        <v>6802.7471651727583</v>
      </c>
      <c r="K24">
        <f t="shared" si="3"/>
        <v>3.3904317347152526</v>
      </c>
      <c r="L24">
        <f>VLOOKUP(A24,LeadTime[],2,FALSE)</f>
        <v>3</v>
      </c>
      <c r="M24">
        <f t="shared" si="4"/>
        <v>13681</v>
      </c>
      <c r="N24">
        <f t="shared" si="5"/>
        <v>6841</v>
      </c>
      <c r="O24">
        <f t="shared" si="6"/>
        <v>6840</v>
      </c>
      <c r="P24">
        <f>IFERROR(GETPIVOTDATA("QTY Available",'GlobInv PT'!$D$3,"Item Number",A24),0)</f>
        <v>48903</v>
      </c>
      <c r="Q24">
        <f>IFERROR(GETPIVOTDATA("QTY Available",'GlobInv PT'!$A$3,"Item Number",A24),0)-IFERROR(GETPIVOTDATA("QTY Available",'GlobInv PT'!$D$3,"Item Number",A24),0)</f>
        <v>2223</v>
      </c>
      <c r="R24">
        <f>IFERROR(GETPIVOTDATA("QTY Available",'GlobInv PT'!$A$3,"Item Number",A24),0)-M24</f>
        <v>37445</v>
      </c>
      <c r="S24">
        <f>VLOOKUP(A24,CurrentCost[],2,FALSE)</f>
        <v>0.92</v>
      </c>
      <c r="T24">
        <f t="shared" si="7"/>
        <v>0</v>
      </c>
      <c r="U24">
        <f t="shared" si="8"/>
        <v>0</v>
      </c>
    </row>
    <row r="25" spans="1:21" x14ac:dyDescent="0.2">
      <c r="A25" t="str">
        <f>'Sales PT'!C28</f>
        <v>KPHU640H90KHB190HA</v>
      </c>
      <c r="B25">
        <f>GETPIVOTDATA("SO Total in USD",'Sales PT'!$C$3,"Item Number",'Sales PT'!C28)</f>
        <v>93138.929999999964</v>
      </c>
      <c r="C25" s="10">
        <f t="shared" si="0"/>
        <v>9.5778411185811207E-3</v>
      </c>
      <c r="D25" s="11">
        <f t="shared" si="9"/>
        <v>0.72010889013682156</v>
      </c>
      <c r="E25" t="str">
        <f t="shared" si="1"/>
        <v>A</v>
      </c>
      <c r="F25">
        <f>'Sales PT'!A28</f>
        <v>1693.4350909090901</v>
      </c>
      <c r="G25">
        <f>'Sales PT'!B28</f>
        <v>2843.5765638526645</v>
      </c>
      <c r="H25">
        <f t="shared" si="2"/>
        <v>1.6791765914843193</v>
      </c>
      <c r="I25">
        <f>VLOOKUP(A25,qtytable[],2,FALSE)</f>
        <v>1238.4363636363637</v>
      </c>
      <c r="J25">
        <f>VLOOKUP(A25,qtytable[],3,FALSE)</f>
        <v>2109.09255336346</v>
      </c>
      <c r="K25">
        <f t="shared" si="3"/>
        <v>1.703028605499461</v>
      </c>
      <c r="L25">
        <f>VLOOKUP(A25,LeadTime[],2,FALSE)</f>
        <v>8</v>
      </c>
      <c r="M25">
        <f t="shared" si="4"/>
        <v>6930</v>
      </c>
      <c r="N25">
        <f t="shared" si="5"/>
        <v>3465</v>
      </c>
      <c r="O25">
        <f t="shared" si="6"/>
        <v>3465</v>
      </c>
      <c r="P25">
        <f>IFERROR(GETPIVOTDATA("QTY Available",'GlobInv PT'!$D$3,"Item Number",A25),0)</f>
        <v>3812</v>
      </c>
      <c r="Q25">
        <f>IFERROR(GETPIVOTDATA("QTY Available",'GlobInv PT'!$A$3,"Item Number",A25),0)-IFERROR(GETPIVOTDATA("QTY Available",'GlobInv PT'!$D$3,"Item Number",A25),0)</f>
        <v>3282</v>
      </c>
      <c r="R25">
        <f>IFERROR(GETPIVOTDATA("QTY Available",'GlobInv PT'!$A$3,"Item Number",A25),0)-M25</f>
        <v>164</v>
      </c>
      <c r="S25">
        <f>VLOOKUP(A25,CurrentCost[],2,FALSE)</f>
        <v>0.81</v>
      </c>
      <c r="T25">
        <f t="shared" si="7"/>
        <v>0</v>
      </c>
      <c r="U25">
        <f t="shared" si="8"/>
        <v>0</v>
      </c>
    </row>
    <row r="26" spans="1:21" x14ac:dyDescent="0.2">
      <c r="A26" t="str">
        <f>'Sales PT'!C29</f>
        <v>PS0400H190VH1HEHD</v>
      </c>
      <c r="B26">
        <f>GETPIVOTDATA("SO Total in USD",'Sales PT'!$C$3,"Item Number",'Sales PT'!C29)</f>
        <v>88887.450000000012</v>
      </c>
      <c r="C26" s="10">
        <f t="shared" si="0"/>
        <v>9.140644771588248E-3</v>
      </c>
      <c r="D26" s="11">
        <f t="shared" si="9"/>
        <v>0.72924953490840982</v>
      </c>
      <c r="E26" t="str">
        <f t="shared" si="1"/>
        <v>A</v>
      </c>
      <c r="F26">
        <f>'Sales PT'!A29</f>
        <v>1616.1354545454546</v>
      </c>
      <c r="G26">
        <f>'Sales PT'!B29</f>
        <v>2611.9226053872003</v>
      </c>
      <c r="H26">
        <f t="shared" si="2"/>
        <v>1.6161532735644459</v>
      </c>
      <c r="I26">
        <f>VLOOKUP(A26,qtytable[],2,FALSE)</f>
        <v>43.727272727272727</v>
      </c>
      <c r="J26">
        <f>VLOOKUP(A26,qtytable[],3,FALSE)</f>
        <v>109.37693144037792</v>
      </c>
      <c r="K26">
        <f t="shared" si="3"/>
        <v>2.5013435464535489</v>
      </c>
      <c r="L26">
        <f>VLOOKUP(A26,LeadTime[],2,FALSE)</f>
        <v>11</v>
      </c>
      <c r="M26">
        <f t="shared" si="4"/>
        <v>421</v>
      </c>
      <c r="N26">
        <f t="shared" si="5"/>
        <v>211</v>
      </c>
      <c r="O26">
        <f t="shared" si="6"/>
        <v>210</v>
      </c>
      <c r="P26">
        <f>IFERROR(GETPIVOTDATA("QTY Available",'GlobInv PT'!$D$3,"Item Number",A26),0)</f>
        <v>1120</v>
      </c>
      <c r="Q26">
        <f>IFERROR(GETPIVOTDATA("QTY Available",'GlobInv PT'!$A$3,"Item Number",A26),0)-IFERROR(GETPIVOTDATA("QTY Available",'GlobInv PT'!$D$3,"Item Number",A26),0)</f>
        <v>1104</v>
      </c>
      <c r="R26">
        <f>IFERROR(GETPIVOTDATA("QTY Available",'GlobInv PT'!$A$3,"Item Number",A26),0)-M26</f>
        <v>1803</v>
      </c>
      <c r="S26">
        <f>VLOOKUP(A26,CurrentCost[],2,FALSE)</f>
        <v>41.92</v>
      </c>
      <c r="T26">
        <f t="shared" si="7"/>
        <v>0</v>
      </c>
      <c r="U26">
        <f t="shared" si="8"/>
        <v>0</v>
      </c>
    </row>
    <row r="27" spans="1:21" x14ac:dyDescent="0.2">
      <c r="A27" t="str">
        <f>'Sales PT'!C30</f>
        <v>KPHSUP160H94KH1G3B</v>
      </c>
      <c r="B27">
        <f>GETPIVOTDATA("SO Total in USD",'Sales PT'!$C$3,"Item Number",'Sales PT'!C30)</f>
        <v>84797.7</v>
      </c>
      <c r="C27" s="10">
        <f t="shared" si="0"/>
        <v>8.720079754202744E-3</v>
      </c>
      <c r="D27" s="11">
        <f t="shared" si="9"/>
        <v>0.73796961466261257</v>
      </c>
      <c r="E27" t="str">
        <f t="shared" si="1"/>
        <v>A</v>
      </c>
      <c r="F27">
        <f>'Sales PT'!A30</f>
        <v>1541.7763636363636</v>
      </c>
      <c r="G27">
        <f>'Sales PT'!B30</f>
        <v>11434.119535439853</v>
      </c>
      <c r="H27">
        <f t="shared" si="2"/>
        <v>7.4161984870956639</v>
      </c>
      <c r="I27">
        <f>VLOOKUP(A27,qtytable[],2,FALSE)</f>
        <v>1231.1818181818182</v>
      </c>
      <c r="J27">
        <f>VLOOKUP(A27,qtytable[],3,FALSE)</f>
        <v>9130.6887373396876</v>
      </c>
      <c r="K27">
        <f t="shared" si="3"/>
        <v>7.416198487095663</v>
      </c>
      <c r="L27">
        <f>VLOOKUP(A27,LeadTime[],2,FALSE)</f>
        <v>15</v>
      </c>
      <c r="M27">
        <f t="shared" si="4"/>
        <v>41023</v>
      </c>
      <c r="N27">
        <f t="shared" si="5"/>
        <v>20512</v>
      </c>
      <c r="O27">
        <f t="shared" si="6"/>
        <v>20511</v>
      </c>
      <c r="P27">
        <f>IFERROR(GETPIVOTDATA("QTY Available",'GlobInv PT'!$D$3,"Item Number",A27),0)</f>
        <v>19090</v>
      </c>
      <c r="Q27">
        <f>IFERROR(GETPIVOTDATA("QTY Available",'GlobInv PT'!$A$3,"Item Number",A27),0)-IFERROR(GETPIVOTDATA("QTY Available",'GlobInv PT'!$D$3,"Item Number",A27),0)</f>
        <v>635</v>
      </c>
      <c r="R27">
        <f>IFERROR(GETPIVOTDATA("QTY Available",'GlobInv PT'!$A$3,"Item Number",A27),0)-M27</f>
        <v>-21298</v>
      </c>
      <c r="S27">
        <f>VLOOKUP(A27,CurrentCost[],2,FALSE)</f>
        <v>1.31</v>
      </c>
      <c r="T27">
        <f t="shared" si="7"/>
        <v>786</v>
      </c>
      <c r="U27">
        <f t="shared" si="8"/>
        <v>1029.6600000000001</v>
      </c>
    </row>
    <row r="28" spans="1:21" x14ac:dyDescent="0.2">
      <c r="A28" t="str">
        <f>'Sales PT'!C31</f>
        <v>KPHRTRZ9H084H69KH1DS</v>
      </c>
      <c r="B28">
        <f>GETPIVOTDATA("SO Total in USD",'Sales PT'!$C$3,"Item Number",'Sales PT'!C31)</f>
        <v>82185.500000000015</v>
      </c>
      <c r="C28" s="10">
        <f t="shared" si="0"/>
        <v>8.4514569928079396E-3</v>
      </c>
      <c r="D28" s="11">
        <f t="shared" si="9"/>
        <v>0.74642107165542049</v>
      </c>
      <c r="E28" t="str">
        <f t="shared" si="1"/>
        <v>A</v>
      </c>
      <c r="F28">
        <f>'Sales PT'!A31</f>
        <v>1494.2818181818184</v>
      </c>
      <c r="G28">
        <f>'Sales PT'!B31</f>
        <v>1933.6799857708368</v>
      </c>
      <c r="H28">
        <f t="shared" si="2"/>
        <v>1.2940530777010057</v>
      </c>
      <c r="I28">
        <f>VLOOKUP(A28,qtytable[],2,FALSE)</f>
        <v>41.781818181818181</v>
      </c>
      <c r="J28">
        <f>VLOOKUP(A28,qtytable[],3,FALSE)</f>
        <v>53.815422169668643</v>
      </c>
      <c r="K28">
        <f t="shared" si="3"/>
        <v>1.2880105393088666</v>
      </c>
      <c r="L28">
        <f>VLOOKUP(A28,LeadTime[],2,FALSE)</f>
        <v>6</v>
      </c>
      <c r="M28">
        <f t="shared" si="4"/>
        <v>154</v>
      </c>
      <c r="N28">
        <f t="shared" si="5"/>
        <v>77</v>
      </c>
      <c r="O28">
        <f t="shared" si="6"/>
        <v>77</v>
      </c>
      <c r="P28">
        <f>IFERROR(GETPIVOTDATA("QTY Available",'GlobInv PT'!$D$3,"Item Number",A28),0)</f>
        <v>0</v>
      </c>
      <c r="Q28">
        <f>IFERROR(GETPIVOTDATA("QTY Available",'GlobInv PT'!$A$3,"Item Number",A28),0)-IFERROR(GETPIVOTDATA("QTY Available",'GlobInv PT'!$D$3,"Item Number",A28),0)</f>
        <v>0</v>
      </c>
      <c r="R28">
        <f>IFERROR(GETPIVOTDATA("QTY Available",'GlobInv PT'!$A$3,"Item Number",A28),0)-M28</f>
        <v>-154</v>
      </c>
      <c r="S28">
        <f>VLOOKUP(A28,CurrentCost[],2,FALSE)</f>
        <v>32.81</v>
      </c>
      <c r="T28">
        <f t="shared" si="7"/>
        <v>77</v>
      </c>
      <c r="U28">
        <f t="shared" si="8"/>
        <v>2526.3700000000003</v>
      </c>
    </row>
    <row r="29" spans="1:21" x14ac:dyDescent="0.2">
      <c r="A29" t="str">
        <f>'Sales PT'!C32</f>
        <v>KPHRTRZ9H041H69KH1DS</v>
      </c>
      <c r="B29">
        <f>GETPIVOTDATA("SO Total in USD",'Sales PT'!$C$3,"Item Number",'Sales PT'!C32)</f>
        <v>79824.310000000012</v>
      </c>
      <c r="C29" s="10">
        <f t="shared" si="0"/>
        <v>8.2086465732467244E-3</v>
      </c>
      <c r="D29" s="11">
        <f t="shared" si="9"/>
        <v>0.7546297182286672</v>
      </c>
      <c r="E29" t="str">
        <f t="shared" si="1"/>
        <v>A</v>
      </c>
      <c r="F29">
        <f>'Sales PT'!A32</f>
        <v>1451.3510909090912</v>
      </c>
      <c r="G29">
        <f>'Sales PT'!B32</f>
        <v>1976.1918372518917</v>
      </c>
      <c r="H29">
        <f t="shared" si="2"/>
        <v>1.3616221806220938</v>
      </c>
      <c r="I29">
        <f>VLOOKUP(A29,qtytable[],2,FALSE)</f>
        <v>48.872727272727275</v>
      </c>
      <c r="J29">
        <f>VLOOKUP(A29,qtytable[],3,FALSE)</f>
        <v>65.486231107359245</v>
      </c>
      <c r="K29">
        <f t="shared" si="3"/>
        <v>1.3399340442354011</v>
      </c>
      <c r="L29">
        <f>VLOOKUP(A29,LeadTime[],2,FALSE)</f>
        <v>15</v>
      </c>
      <c r="M29">
        <f t="shared" si="4"/>
        <v>295</v>
      </c>
      <c r="N29">
        <f t="shared" si="5"/>
        <v>148</v>
      </c>
      <c r="O29">
        <f t="shared" si="6"/>
        <v>147</v>
      </c>
      <c r="P29">
        <f>IFERROR(GETPIVOTDATA("QTY Available",'GlobInv PT'!$D$3,"Item Number",A29),0)</f>
        <v>10</v>
      </c>
      <c r="Q29">
        <f>IFERROR(GETPIVOTDATA("QTY Available",'GlobInv PT'!$A$3,"Item Number",A29),0)-IFERROR(GETPIVOTDATA("QTY Available",'GlobInv PT'!$D$3,"Item Number",A29),0)</f>
        <v>0</v>
      </c>
      <c r="R29">
        <f>IFERROR(GETPIVOTDATA("QTY Available",'GlobInv PT'!$A$3,"Item Number",A29),0)-M29</f>
        <v>-285</v>
      </c>
      <c r="S29">
        <f>VLOOKUP(A29,CurrentCost[],2,FALSE)</f>
        <v>15.56</v>
      </c>
      <c r="T29">
        <f t="shared" si="7"/>
        <v>137</v>
      </c>
      <c r="U29">
        <f t="shared" si="8"/>
        <v>2131.7200000000003</v>
      </c>
    </row>
    <row r="30" spans="1:21" x14ac:dyDescent="0.2">
      <c r="A30" t="str">
        <f>'Sales PT'!C33</f>
        <v>KPHU430H69KHB100HA</v>
      </c>
      <c r="B30">
        <f>GETPIVOTDATA("SO Total in USD",'Sales PT'!$C$3,"Item Number",'Sales PT'!C33)</f>
        <v>78708.340000000026</v>
      </c>
      <c r="C30" s="10">
        <f t="shared" si="0"/>
        <v>8.0938870054365411E-3</v>
      </c>
      <c r="D30" s="11">
        <f t="shared" si="9"/>
        <v>0.76272360523410376</v>
      </c>
      <c r="E30" t="str">
        <f t="shared" si="1"/>
        <v>A</v>
      </c>
      <c r="F30">
        <f>'Sales PT'!A33</f>
        <v>1431.0607272727277</v>
      </c>
      <c r="G30">
        <f>'Sales PT'!B33</f>
        <v>2920.2027671555902</v>
      </c>
      <c r="H30">
        <f t="shared" si="2"/>
        <v>2.0405861970098393</v>
      </c>
      <c r="I30">
        <f>VLOOKUP(A30,qtytable[],2,FALSE)</f>
        <v>2085</v>
      </c>
      <c r="J30">
        <f>VLOOKUP(A30,qtytable[],3,FALSE)</f>
        <v>4252.1605358008565</v>
      </c>
      <c r="K30">
        <f t="shared" si="3"/>
        <v>2.0394055327582046</v>
      </c>
      <c r="L30">
        <f>VLOOKUP(A30,LeadTime[],2,FALSE)</f>
        <v>3</v>
      </c>
      <c r="M30">
        <f t="shared" si="4"/>
        <v>8565</v>
      </c>
      <c r="N30">
        <f t="shared" si="5"/>
        <v>4283</v>
      </c>
      <c r="O30">
        <f t="shared" si="6"/>
        <v>4282</v>
      </c>
      <c r="P30">
        <f>IFERROR(GETPIVOTDATA("QTY Available",'GlobInv PT'!$D$3,"Item Number",A30),0)</f>
        <v>6496</v>
      </c>
      <c r="Q30">
        <f>IFERROR(GETPIVOTDATA("QTY Available",'GlobInv PT'!$A$3,"Item Number",A30),0)-IFERROR(GETPIVOTDATA("QTY Available",'GlobInv PT'!$D$3,"Item Number",A30),0)</f>
        <v>21073</v>
      </c>
      <c r="R30">
        <f>IFERROR(GETPIVOTDATA("QTY Available",'GlobInv PT'!$A$3,"Item Number",A30),0)-M30</f>
        <v>19004</v>
      </c>
      <c r="S30">
        <f>VLOOKUP(A30,CurrentCost[],2,FALSE)</f>
        <v>0.62</v>
      </c>
      <c r="T30">
        <f t="shared" si="7"/>
        <v>0</v>
      </c>
      <c r="U30">
        <f t="shared" si="8"/>
        <v>0</v>
      </c>
    </row>
    <row r="31" spans="1:21" x14ac:dyDescent="0.2">
      <c r="A31" t="str">
        <f>'Sales PT'!C34</f>
        <v>KPHCOLORHTRHG1</v>
      </c>
      <c r="B31">
        <f>GETPIVOTDATA("SO Total in USD",'Sales PT'!$C$3,"Item Number",'Sales PT'!C34)</f>
        <v>71030.539999999994</v>
      </c>
      <c r="C31" s="10">
        <f t="shared" si="0"/>
        <v>7.3043487474788605E-3</v>
      </c>
      <c r="D31" s="11">
        <f t="shared" si="9"/>
        <v>0.77002795398158264</v>
      </c>
      <c r="E31" t="str">
        <f t="shared" si="1"/>
        <v>A</v>
      </c>
      <c r="F31">
        <f>'Sales PT'!A34</f>
        <v>1291.4643636363635</v>
      </c>
      <c r="G31">
        <f>'Sales PT'!B34</f>
        <v>2239.6940877774018</v>
      </c>
      <c r="H31">
        <f t="shared" si="2"/>
        <v>1.7342283309088895</v>
      </c>
      <c r="I31">
        <f>VLOOKUP(A31,qtytable[],2,FALSE)</f>
        <v>973.83636363636367</v>
      </c>
      <c r="J31">
        <f>VLOOKUP(A31,qtytable[],3,FALSE)</f>
        <v>1682.6758646037167</v>
      </c>
      <c r="K31">
        <f t="shared" si="3"/>
        <v>1.7278835823305094</v>
      </c>
      <c r="L31">
        <f>VLOOKUP(A31,LeadTime[],2,FALSE)</f>
        <v>6</v>
      </c>
      <c r="M31">
        <f t="shared" si="4"/>
        <v>4790</v>
      </c>
      <c r="N31">
        <f t="shared" si="5"/>
        <v>2395</v>
      </c>
      <c r="O31">
        <f t="shared" si="6"/>
        <v>2395</v>
      </c>
      <c r="P31">
        <f>IFERROR(GETPIVOTDATA("QTY Available",'GlobInv PT'!$D$3,"Item Number",A31),0)</f>
        <v>13422</v>
      </c>
      <c r="Q31">
        <f>IFERROR(GETPIVOTDATA("QTY Available",'GlobInv PT'!$A$3,"Item Number",A31),0)-IFERROR(GETPIVOTDATA("QTY Available",'GlobInv PT'!$D$3,"Item Number",A31),0)</f>
        <v>52</v>
      </c>
      <c r="R31">
        <f>IFERROR(GETPIVOTDATA("QTY Available",'GlobInv PT'!$A$3,"Item Number",A31),0)-M31</f>
        <v>8684</v>
      </c>
      <c r="S31">
        <f>VLOOKUP(A31,CurrentCost[],2,FALSE)</f>
        <v>1.22</v>
      </c>
      <c r="T31">
        <f t="shared" si="7"/>
        <v>0</v>
      </c>
      <c r="U31">
        <f t="shared" si="8"/>
        <v>0</v>
      </c>
    </row>
    <row r="32" spans="1:21" x14ac:dyDescent="0.2">
      <c r="A32" t="str">
        <f>'Sales PT'!C35</f>
        <v>KPHBRB3H69KHB409HA</v>
      </c>
      <c r="B32">
        <f>GETPIVOTDATA("SO Total in USD",'Sales PT'!$C$3,"Item Number",'Sales PT'!C35)</f>
        <v>69618.53</v>
      </c>
      <c r="C32" s="10">
        <f t="shared" si="0"/>
        <v>7.1591462264938358E-3</v>
      </c>
      <c r="D32" s="11">
        <f t="shared" si="9"/>
        <v>0.77718710020807646</v>
      </c>
      <c r="E32" t="str">
        <f t="shared" si="1"/>
        <v>A</v>
      </c>
      <c r="F32">
        <f>'Sales PT'!A35</f>
        <v>1265.7914545454546</v>
      </c>
      <c r="G32">
        <f>'Sales PT'!B35</f>
        <v>4166.3971012692145</v>
      </c>
      <c r="H32">
        <f t="shared" si="2"/>
        <v>3.2915351784906517</v>
      </c>
      <c r="I32">
        <f>VLOOKUP(A32,qtytable[],2,FALSE)</f>
        <v>247.29090909090908</v>
      </c>
      <c r="J32">
        <f>VLOOKUP(A32,qtytable[],3,FALSE)</f>
        <v>805.82510446740173</v>
      </c>
      <c r="K32">
        <f t="shared" si="3"/>
        <v>3.2586119216018745</v>
      </c>
      <c r="L32">
        <f>VLOOKUP(A32,LeadTime[],2,FALSE)</f>
        <v>5</v>
      </c>
      <c r="M32">
        <f t="shared" si="4"/>
        <v>2092</v>
      </c>
      <c r="N32">
        <f t="shared" si="5"/>
        <v>1046</v>
      </c>
      <c r="O32">
        <f t="shared" si="6"/>
        <v>1046</v>
      </c>
      <c r="P32">
        <f>IFERROR(GETPIVOTDATA("QTY Available",'GlobInv PT'!$D$3,"Item Number",A32),0)</f>
        <v>135</v>
      </c>
      <c r="Q32">
        <f>IFERROR(GETPIVOTDATA("QTY Available",'GlobInv PT'!$A$3,"Item Number",A32),0)-IFERROR(GETPIVOTDATA("QTY Available",'GlobInv PT'!$D$3,"Item Number",A32),0)</f>
        <v>0</v>
      </c>
      <c r="R32">
        <f>IFERROR(GETPIVOTDATA("QTY Available",'GlobInv PT'!$A$3,"Item Number",A32),0)-M32</f>
        <v>-1957</v>
      </c>
      <c r="S32">
        <f>VLOOKUP(A32,CurrentCost[],2,FALSE)</f>
        <v>0</v>
      </c>
      <c r="T32">
        <f t="shared" si="7"/>
        <v>911</v>
      </c>
      <c r="U32">
        <f t="shared" si="8"/>
        <v>0</v>
      </c>
    </row>
    <row r="33" spans="1:21" x14ac:dyDescent="0.2">
      <c r="A33" t="str">
        <f>'Sales PT'!C36</f>
        <v>KPHUMINH69KHL4H90B</v>
      </c>
      <c r="B33">
        <f>GETPIVOTDATA("SO Total in USD",'Sales PT'!$C$3,"Item Number",'Sales PT'!C36)</f>
        <v>59705.229999999996</v>
      </c>
      <c r="C33" s="10">
        <f t="shared" si="0"/>
        <v>6.1397227441666253E-3</v>
      </c>
      <c r="D33" s="11">
        <f t="shared" si="9"/>
        <v>0.7833268229522431</v>
      </c>
      <c r="E33" t="str">
        <f t="shared" si="1"/>
        <v>A</v>
      </c>
      <c r="F33">
        <f>'Sales PT'!A36</f>
        <v>1085.5496363636362</v>
      </c>
      <c r="G33">
        <f>'Sales PT'!B36</f>
        <v>1983.5154981589887</v>
      </c>
      <c r="H33">
        <f t="shared" si="2"/>
        <v>1.8271992654369542</v>
      </c>
      <c r="I33">
        <f>VLOOKUP(A33,qtytable[],2,FALSE)</f>
        <v>1201.2363636363636</v>
      </c>
      <c r="J33">
        <f>VLOOKUP(A33,qtytable[],3,FALSE)</f>
        <v>2163.2936134312554</v>
      </c>
      <c r="K33">
        <f t="shared" si="3"/>
        <v>1.8008892162426446</v>
      </c>
      <c r="L33">
        <f>VLOOKUP(A33,LeadTime[],2,FALSE)</f>
        <v>6</v>
      </c>
      <c r="M33">
        <f t="shared" si="4"/>
        <v>6157</v>
      </c>
      <c r="N33">
        <f t="shared" si="5"/>
        <v>3079</v>
      </c>
      <c r="O33">
        <f t="shared" si="6"/>
        <v>3078</v>
      </c>
      <c r="P33">
        <f>IFERROR(GETPIVOTDATA("QTY Available",'GlobInv PT'!$D$3,"Item Number",A33),0)</f>
        <v>2090</v>
      </c>
      <c r="Q33">
        <f>IFERROR(GETPIVOTDATA("QTY Available",'GlobInv PT'!$A$3,"Item Number",A33),0)-IFERROR(GETPIVOTDATA("QTY Available",'GlobInv PT'!$D$3,"Item Number",A33),0)</f>
        <v>1587</v>
      </c>
      <c r="R33">
        <f>IFERROR(GETPIVOTDATA("QTY Available",'GlobInv PT'!$A$3,"Item Number",A33),0)-M33</f>
        <v>-2480</v>
      </c>
      <c r="S33">
        <f>VLOOKUP(A33,CurrentCost[],2,FALSE)</f>
        <v>0.9</v>
      </c>
      <c r="T33">
        <f t="shared" si="7"/>
        <v>0</v>
      </c>
      <c r="U33">
        <f t="shared" si="8"/>
        <v>0</v>
      </c>
    </row>
    <row r="34" spans="1:21" x14ac:dyDescent="0.2">
      <c r="A34" t="str">
        <f>'Sales PT'!C37</f>
        <v>PS14HSLH96VH110H144V</v>
      </c>
      <c r="B34">
        <f>GETPIVOTDATA("SO Total in USD",'Sales PT'!$C$3,"Item Number",'Sales PT'!C37)</f>
        <v>57217.24</v>
      </c>
      <c r="C34" s="10">
        <f t="shared" si="0"/>
        <v>5.8838729837644111E-3</v>
      </c>
      <c r="D34" s="11">
        <f t="shared" si="9"/>
        <v>0.78921069593600746</v>
      </c>
      <c r="E34" t="str">
        <f t="shared" si="1"/>
        <v>A</v>
      </c>
      <c r="F34">
        <f>'Sales PT'!A37</f>
        <v>1040.3134545454545</v>
      </c>
      <c r="G34">
        <f>'Sales PT'!B37</f>
        <v>1387.7175430276629</v>
      </c>
      <c r="H34">
        <f t="shared" si="2"/>
        <v>1.333941743197006</v>
      </c>
      <c r="I34">
        <f>VLOOKUP(A34,qtytable[],2,FALSE)</f>
        <v>31.781818181818181</v>
      </c>
      <c r="J34">
        <f>VLOOKUP(A34,qtytable[],3,FALSE)</f>
        <v>41.934556999055935</v>
      </c>
      <c r="K34">
        <f t="shared" si="3"/>
        <v>1.3194511641579385</v>
      </c>
      <c r="L34">
        <f>VLOOKUP(A34,LeadTime[],2,FALSE)</f>
        <v>5</v>
      </c>
      <c r="M34">
        <f t="shared" si="4"/>
        <v>110</v>
      </c>
      <c r="N34">
        <f t="shared" si="5"/>
        <v>55</v>
      </c>
      <c r="O34">
        <f t="shared" si="6"/>
        <v>55</v>
      </c>
      <c r="P34">
        <f>IFERROR(GETPIVOTDATA("QTY Available",'GlobInv PT'!$D$3,"Item Number",A34),0)</f>
        <v>446</v>
      </c>
      <c r="Q34">
        <f>IFERROR(GETPIVOTDATA("QTY Available",'GlobInv PT'!$A$3,"Item Number",A34),0)-IFERROR(GETPIVOTDATA("QTY Available",'GlobInv PT'!$D$3,"Item Number",A34),0)</f>
        <v>0</v>
      </c>
      <c r="R34">
        <f>IFERROR(GETPIVOTDATA("QTY Available",'GlobInv PT'!$A$3,"Item Number",A34),0)-M34</f>
        <v>336</v>
      </c>
      <c r="S34">
        <f>VLOOKUP(A34,CurrentCost[],2,FALSE)</f>
        <v>23.75</v>
      </c>
      <c r="T34">
        <f t="shared" si="7"/>
        <v>0</v>
      </c>
      <c r="U34">
        <f t="shared" si="8"/>
        <v>0</v>
      </c>
    </row>
    <row r="35" spans="1:21" x14ac:dyDescent="0.2">
      <c r="A35" t="str">
        <f>'Sales PT'!C38</f>
        <v>KPHSUP160H49KH1B1C</v>
      </c>
      <c r="B35">
        <f>GETPIVOTDATA("SO Total in USD",'Sales PT'!$C$3,"Item Number",'Sales PT'!C38)</f>
        <v>56979.449999999975</v>
      </c>
      <c r="C35" s="10">
        <f t="shared" si="0"/>
        <v>5.8594201063308007E-3</v>
      </c>
      <c r="D35" s="11">
        <f t="shared" si="9"/>
        <v>0.79507011604233824</v>
      </c>
      <c r="E35" t="str">
        <f t="shared" si="1"/>
        <v>A</v>
      </c>
      <c r="F35">
        <f>'Sales PT'!A38</f>
        <v>1035.9899999999996</v>
      </c>
      <c r="G35">
        <f>'Sales PT'!B38</f>
        <v>1899.4334222341149</v>
      </c>
      <c r="H35">
        <f t="shared" si="2"/>
        <v>1.8334476416124825</v>
      </c>
      <c r="I35">
        <f>VLOOKUP(A35,qtytable[],2,FALSE)</f>
        <v>752.07272727272732</v>
      </c>
      <c r="J35">
        <f>VLOOKUP(A35,qtytable[],3,FALSE)</f>
        <v>1378.8859681392487</v>
      </c>
      <c r="K35">
        <f t="shared" si="3"/>
        <v>1.8334476416124812</v>
      </c>
      <c r="L35">
        <f>VLOOKUP(A35,LeadTime[],2,FALSE)</f>
        <v>6</v>
      </c>
      <c r="M35">
        <f t="shared" si="4"/>
        <v>3925</v>
      </c>
      <c r="N35">
        <f t="shared" si="5"/>
        <v>1963</v>
      </c>
      <c r="O35">
        <f t="shared" si="6"/>
        <v>1962</v>
      </c>
      <c r="P35">
        <f>IFERROR(GETPIVOTDATA("QTY Available",'GlobInv PT'!$D$3,"Item Number",A35),0)</f>
        <v>10590</v>
      </c>
      <c r="Q35">
        <f>IFERROR(GETPIVOTDATA("QTY Available",'GlobInv PT'!$A$3,"Item Number",A35),0)-IFERROR(GETPIVOTDATA("QTY Available",'GlobInv PT'!$D$3,"Item Number",A35),0)</f>
        <v>0</v>
      </c>
      <c r="R35">
        <f>IFERROR(GETPIVOTDATA("QTY Available",'GlobInv PT'!$A$3,"Item Number",A35),0)-M35</f>
        <v>6665</v>
      </c>
      <c r="S35">
        <f>VLOOKUP(A35,CurrentCost[],2,FALSE)</f>
        <v>1.41</v>
      </c>
      <c r="T35">
        <f t="shared" si="7"/>
        <v>0</v>
      </c>
      <c r="U35">
        <f t="shared" si="8"/>
        <v>0</v>
      </c>
    </row>
    <row r="36" spans="1:21" x14ac:dyDescent="0.2">
      <c r="A36" t="str">
        <f>'Sales PT'!C39</f>
        <v>KPHU690HREDHB100HA</v>
      </c>
      <c r="B36">
        <f>GETPIVOTDATA("SO Total in USD",'Sales PT'!$C$3,"Item Number",'Sales PT'!C39)</f>
        <v>52801.65</v>
      </c>
      <c r="C36" s="10">
        <f t="shared" si="0"/>
        <v>5.4298005624385959E-3</v>
      </c>
      <c r="D36" s="11">
        <f t="shared" si="9"/>
        <v>0.80049991660477682</v>
      </c>
      <c r="E36" t="str">
        <f t="shared" si="1"/>
        <v>A</v>
      </c>
      <c r="F36">
        <f>'Sales PT'!A39</f>
        <v>960.03</v>
      </c>
      <c r="G36">
        <f>'Sales PT'!B39</f>
        <v>1235.4614226361834</v>
      </c>
      <c r="H36">
        <f t="shared" si="2"/>
        <v>1.2868987663262434</v>
      </c>
      <c r="I36">
        <f>VLOOKUP(A36,qtytable[],2,FALSE)</f>
        <v>789.07272727272732</v>
      </c>
      <c r="J36">
        <f>VLOOKUP(A36,qtytable[],3,FALSE)</f>
        <v>997.73365136054178</v>
      </c>
      <c r="K36">
        <f t="shared" si="3"/>
        <v>1.2644381396997579</v>
      </c>
      <c r="L36">
        <f>VLOOKUP(A36,LeadTime[],2,FALSE)</f>
        <v>6</v>
      </c>
      <c r="M36">
        <f t="shared" si="4"/>
        <v>2845</v>
      </c>
      <c r="N36">
        <f t="shared" si="5"/>
        <v>1423</v>
      </c>
      <c r="O36">
        <f t="shared" si="6"/>
        <v>1422</v>
      </c>
      <c r="P36">
        <f>IFERROR(GETPIVOTDATA("QTY Available",'GlobInv PT'!$D$3,"Item Number",A36),0)</f>
        <v>7639</v>
      </c>
      <c r="Q36">
        <f>IFERROR(GETPIVOTDATA("QTY Available",'GlobInv PT'!$A$3,"Item Number",A36),0)-IFERROR(GETPIVOTDATA("QTY Available",'GlobInv PT'!$D$3,"Item Number",A36),0)</f>
        <v>5892</v>
      </c>
      <c r="R36">
        <f>IFERROR(GETPIVOTDATA("QTY Available",'GlobInv PT'!$A$3,"Item Number",A36),0)-M36</f>
        <v>10686</v>
      </c>
      <c r="S36">
        <f>VLOOKUP(A36,CurrentCost[],2,FALSE)</f>
        <v>0.71</v>
      </c>
      <c r="T36">
        <f t="shared" si="7"/>
        <v>0</v>
      </c>
      <c r="U36">
        <f t="shared" si="8"/>
        <v>0</v>
      </c>
    </row>
    <row r="37" spans="1:21" x14ac:dyDescent="0.2">
      <c r="A37" t="str">
        <f>'Sales PT'!C40</f>
        <v>KPHRTRZ9H084H90KH1DS</v>
      </c>
      <c r="B37">
        <f>GETPIVOTDATA("SO Total in USD",'Sales PT'!$C$3,"Item Number",'Sales PT'!C40)</f>
        <v>51662.119999999995</v>
      </c>
      <c r="C37" s="10">
        <f t="shared" si="0"/>
        <v>5.3126182275131592E-3</v>
      </c>
      <c r="D37" s="11">
        <f t="shared" si="9"/>
        <v>0.80581253483228998</v>
      </c>
      <c r="E37" t="str">
        <f t="shared" si="1"/>
        <v>A</v>
      </c>
      <c r="F37">
        <f>'Sales PT'!A40</f>
        <v>939.31127272727269</v>
      </c>
      <c r="G37">
        <f>'Sales PT'!B40</f>
        <v>1333.7018507065136</v>
      </c>
      <c r="H37">
        <f t="shared" si="2"/>
        <v>1.4198720801403089</v>
      </c>
      <c r="I37">
        <f>VLOOKUP(A37,qtytable[],2,FALSE)</f>
        <v>26.254545454545454</v>
      </c>
      <c r="J37">
        <f>VLOOKUP(A37,qtytable[],3,FALSE)</f>
        <v>37.188816609406665</v>
      </c>
      <c r="K37">
        <f t="shared" si="3"/>
        <v>1.4164715467571791</v>
      </c>
      <c r="L37">
        <f>VLOOKUP(A37,LeadTime[],2,FALSE)</f>
        <v>6</v>
      </c>
      <c r="M37">
        <f t="shared" si="4"/>
        <v>106</v>
      </c>
      <c r="N37">
        <f t="shared" si="5"/>
        <v>53</v>
      </c>
      <c r="O37">
        <f t="shared" si="6"/>
        <v>53</v>
      </c>
      <c r="P37">
        <f>IFERROR(GETPIVOTDATA("QTY Available",'GlobInv PT'!$D$3,"Item Number",A37),0)</f>
        <v>21</v>
      </c>
      <c r="Q37">
        <f>IFERROR(GETPIVOTDATA("QTY Available",'GlobInv PT'!$A$3,"Item Number",A37),0)-IFERROR(GETPIVOTDATA("QTY Available",'GlobInv PT'!$D$3,"Item Number",A37),0)</f>
        <v>0</v>
      </c>
      <c r="R37">
        <f>IFERROR(GETPIVOTDATA("QTY Available",'GlobInv PT'!$A$3,"Item Number",A37),0)-M37</f>
        <v>-85</v>
      </c>
      <c r="S37">
        <f>VLOOKUP(A37,CurrentCost[],2,FALSE)</f>
        <v>32.81</v>
      </c>
      <c r="T37">
        <f t="shared" si="7"/>
        <v>32</v>
      </c>
      <c r="U37">
        <f t="shared" si="8"/>
        <v>1049.92</v>
      </c>
    </row>
    <row r="38" spans="1:21" x14ac:dyDescent="0.2">
      <c r="A38" t="str">
        <f>'Sales PT'!C41</f>
        <v>KPHBOX400H90KH3B3B</v>
      </c>
      <c r="B38">
        <f>GETPIVOTDATA("SO Total in USD",'Sales PT'!$C$3,"Item Number",'Sales PT'!C41)</f>
        <v>49205.689999999995</v>
      </c>
      <c r="C38" s="10">
        <f t="shared" si="0"/>
        <v>5.060013905572632E-3</v>
      </c>
      <c r="D38" s="11">
        <f t="shared" si="9"/>
        <v>0.81087254873786263</v>
      </c>
      <c r="E38" t="str">
        <f t="shared" si="1"/>
        <v>A</v>
      </c>
      <c r="F38">
        <f>'Sales PT'!A41</f>
        <v>894.648909090909</v>
      </c>
      <c r="G38">
        <f>'Sales PT'!B41</f>
        <v>2790.3198531607859</v>
      </c>
      <c r="H38">
        <f t="shared" si="2"/>
        <v>3.118899296480615</v>
      </c>
      <c r="I38">
        <f>VLOOKUP(A38,qtytable[],2,FALSE)</f>
        <v>134.01818181818183</v>
      </c>
      <c r="J38">
        <f>VLOOKUP(A38,qtytable[],3,FALSE)</f>
        <v>417.94557021614628</v>
      </c>
      <c r="K38">
        <f t="shared" si="3"/>
        <v>3.1185736483364597</v>
      </c>
      <c r="L38">
        <f>VLOOKUP(A38,LeadTime[],2,FALSE)</f>
        <v>15</v>
      </c>
      <c r="M38">
        <f t="shared" si="4"/>
        <v>1879</v>
      </c>
      <c r="N38">
        <f t="shared" si="5"/>
        <v>940</v>
      </c>
      <c r="O38">
        <f t="shared" si="6"/>
        <v>939</v>
      </c>
      <c r="P38">
        <f>IFERROR(GETPIVOTDATA("QTY Available",'GlobInv PT'!$D$3,"Item Number",A38),0)</f>
        <v>1779</v>
      </c>
      <c r="Q38">
        <f>IFERROR(GETPIVOTDATA("QTY Available",'GlobInv PT'!$A$3,"Item Number",A38),0)-IFERROR(GETPIVOTDATA("QTY Available",'GlobInv PT'!$D$3,"Item Number",A38),0)</f>
        <v>0</v>
      </c>
      <c r="R38">
        <f>IFERROR(GETPIVOTDATA("QTY Available",'GlobInv PT'!$A$3,"Item Number",A38),0)-M38</f>
        <v>-100</v>
      </c>
      <c r="S38">
        <f>VLOOKUP(A38,CurrentCost[],2,FALSE)</f>
        <v>4.92</v>
      </c>
      <c r="T38">
        <f t="shared" si="7"/>
        <v>0</v>
      </c>
      <c r="U38">
        <f t="shared" si="8"/>
        <v>0</v>
      </c>
    </row>
    <row r="39" spans="1:21" x14ac:dyDescent="0.2">
      <c r="A39" t="str">
        <f>'Sales PT'!C42</f>
        <v>KPHUMINH90KHL4H90B</v>
      </c>
      <c r="B39">
        <f>GETPIVOTDATA("SO Total in USD",'Sales PT'!$C$3,"Item Number",'Sales PT'!C42)</f>
        <v>44365.33</v>
      </c>
      <c r="C39" s="10">
        <f t="shared" si="0"/>
        <v>4.562260720768649E-3</v>
      </c>
      <c r="D39" s="11">
        <f t="shared" si="9"/>
        <v>0.81543480945863123</v>
      </c>
      <c r="E39" t="str">
        <f t="shared" si="1"/>
        <v>A</v>
      </c>
      <c r="F39">
        <f>'Sales PT'!A42</f>
        <v>806.64236363636371</v>
      </c>
      <c r="G39">
        <f>'Sales PT'!B42</f>
        <v>5428.6049379505048</v>
      </c>
      <c r="H39">
        <f t="shared" si="2"/>
        <v>6.7298782988265327</v>
      </c>
      <c r="I39">
        <f>VLOOKUP(A39,qtytable[],2,FALSE)</f>
        <v>915.0545454545454</v>
      </c>
      <c r="J39">
        <f>VLOOKUP(A39,qtytable[],3,FALSE)</f>
        <v>6192.5286177905455</v>
      </c>
      <c r="K39">
        <f t="shared" si="3"/>
        <v>6.7673874181068197</v>
      </c>
      <c r="L39">
        <f>VLOOKUP(A39,LeadTime[],2,FALSE)</f>
        <v>6</v>
      </c>
      <c r="M39">
        <f t="shared" si="4"/>
        <v>17598</v>
      </c>
      <c r="N39">
        <f t="shared" si="5"/>
        <v>8799</v>
      </c>
      <c r="O39">
        <f t="shared" si="6"/>
        <v>8799</v>
      </c>
      <c r="P39">
        <f>IFERROR(GETPIVOTDATA("QTY Available",'GlobInv PT'!$D$3,"Item Number",A39),0)</f>
        <v>3369</v>
      </c>
      <c r="Q39">
        <f>IFERROR(GETPIVOTDATA("QTY Available",'GlobInv PT'!$A$3,"Item Number",A39),0)-IFERROR(GETPIVOTDATA("QTY Available",'GlobInv PT'!$D$3,"Item Number",A39),0)</f>
        <v>0</v>
      </c>
      <c r="R39">
        <f>IFERROR(GETPIVOTDATA("QTY Available",'GlobInv PT'!$A$3,"Item Number",A39),0)-M39</f>
        <v>-14229</v>
      </c>
      <c r="S39">
        <f>VLOOKUP(A39,CurrentCost[],2,FALSE)</f>
        <v>0.91</v>
      </c>
      <c r="T39">
        <f t="shared" si="7"/>
        <v>5430</v>
      </c>
      <c r="U39">
        <f t="shared" si="8"/>
        <v>4941.3</v>
      </c>
    </row>
    <row r="40" spans="1:21" x14ac:dyDescent="0.2">
      <c r="A40" t="str">
        <f>'Sales PT'!C43</f>
        <v>KPHUMINHGRNHL4H90A</v>
      </c>
      <c r="B40">
        <f>GETPIVOTDATA("SO Total in USD",'Sales PT'!$C$3,"Item Number",'Sales PT'!C43)</f>
        <v>43901.750000000007</v>
      </c>
      <c r="C40" s="10">
        <f t="shared" si="0"/>
        <v>4.5145889729210865E-3</v>
      </c>
      <c r="D40" s="11">
        <f t="shared" si="9"/>
        <v>0.81994939843155235</v>
      </c>
      <c r="E40" t="str">
        <f t="shared" si="1"/>
        <v>A</v>
      </c>
      <c r="F40">
        <f>'Sales PT'!A43</f>
        <v>798.21363636363651</v>
      </c>
      <c r="G40">
        <f>'Sales PT'!B43</f>
        <v>1484.8279719704201</v>
      </c>
      <c r="H40">
        <f t="shared" si="2"/>
        <v>1.8601886817353088</v>
      </c>
      <c r="I40">
        <f>VLOOKUP(A40,qtytable[],2,FALSE)</f>
        <v>638.79999999999995</v>
      </c>
      <c r="J40">
        <f>VLOOKUP(A40,qtytable[],3,FALSE)</f>
        <v>1153.3395536119992</v>
      </c>
      <c r="K40">
        <f t="shared" si="3"/>
        <v>1.8054783243769557</v>
      </c>
      <c r="L40">
        <f>VLOOKUP(A40,LeadTime[],2,FALSE)</f>
        <v>15</v>
      </c>
      <c r="M40">
        <f t="shared" si="4"/>
        <v>5185</v>
      </c>
      <c r="N40">
        <f t="shared" si="5"/>
        <v>2593</v>
      </c>
      <c r="O40">
        <f t="shared" si="6"/>
        <v>2592</v>
      </c>
      <c r="P40">
        <f>IFERROR(GETPIVOTDATA("QTY Available",'GlobInv PT'!$D$3,"Item Number",A40),0)</f>
        <v>7624</v>
      </c>
      <c r="Q40">
        <f>IFERROR(GETPIVOTDATA("QTY Available",'GlobInv PT'!$A$3,"Item Number",A40),0)-IFERROR(GETPIVOTDATA("QTY Available",'GlobInv PT'!$D$3,"Item Number",A40),0)</f>
        <v>0</v>
      </c>
      <c r="R40">
        <f>IFERROR(GETPIVOTDATA("QTY Available",'GlobInv PT'!$A$3,"Item Number",A40),0)-M40</f>
        <v>2439</v>
      </c>
      <c r="S40">
        <f>VLOOKUP(A40,CurrentCost[],2,FALSE)</f>
        <v>1.05</v>
      </c>
      <c r="T40">
        <f t="shared" si="7"/>
        <v>0</v>
      </c>
      <c r="U40">
        <f t="shared" si="8"/>
        <v>0</v>
      </c>
    </row>
    <row r="41" spans="1:21" x14ac:dyDescent="0.2">
      <c r="A41" t="str">
        <f>'Sales PT'!C44</f>
        <v>KPHU490H49KHB190HA</v>
      </c>
      <c r="B41">
        <f>GETPIVOTDATA("SO Total in USD",'Sales PT'!$C$3,"Item Number",'Sales PT'!C44)</f>
        <v>42763.37</v>
      </c>
      <c r="C41" s="10">
        <f t="shared" si="0"/>
        <v>4.3975248970016994E-3</v>
      </c>
      <c r="D41" s="11">
        <f t="shared" si="9"/>
        <v>0.82434692332855408</v>
      </c>
      <c r="E41" t="str">
        <f t="shared" si="1"/>
        <v>A</v>
      </c>
      <c r="F41">
        <f>'Sales PT'!A44</f>
        <v>777.51581818181819</v>
      </c>
      <c r="G41">
        <f>'Sales PT'!B44</f>
        <v>1875.565398185098</v>
      </c>
      <c r="H41">
        <f t="shared" si="2"/>
        <v>2.4122536858105521</v>
      </c>
      <c r="I41">
        <f>VLOOKUP(A41,qtytable[],2,FALSE)</f>
        <v>1055.7090909090909</v>
      </c>
      <c r="J41">
        <f>VLOOKUP(A41,qtytable[],3,FALSE)</f>
        <v>2560.2508461645307</v>
      </c>
      <c r="K41">
        <f t="shared" si="3"/>
        <v>2.4251480528218723</v>
      </c>
      <c r="L41">
        <f>VLOOKUP(A41,LeadTime[],2,FALSE)</f>
        <v>3</v>
      </c>
      <c r="M41">
        <f t="shared" si="4"/>
        <v>5154</v>
      </c>
      <c r="N41">
        <f t="shared" si="5"/>
        <v>2577</v>
      </c>
      <c r="O41">
        <f t="shared" si="6"/>
        <v>2577</v>
      </c>
      <c r="P41">
        <f>IFERROR(GETPIVOTDATA("QTY Available",'GlobInv PT'!$D$3,"Item Number",A41),0)</f>
        <v>226</v>
      </c>
      <c r="Q41">
        <f>IFERROR(GETPIVOTDATA("QTY Available",'GlobInv PT'!$A$3,"Item Number",A41),0)-IFERROR(GETPIVOTDATA("QTY Available",'GlobInv PT'!$D$3,"Item Number",A41),0)</f>
        <v>3494</v>
      </c>
      <c r="R41">
        <f>IFERROR(GETPIVOTDATA("QTY Available",'GlobInv PT'!$A$3,"Item Number",A41),0)-M41</f>
        <v>-1434</v>
      </c>
      <c r="S41">
        <f>VLOOKUP(A41,CurrentCost[],2,FALSE)</f>
        <v>0.63</v>
      </c>
      <c r="T41">
        <f t="shared" si="7"/>
        <v>0</v>
      </c>
      <c r="U41">
        <f t="shared" si="8"/>
        <v>0</v>
      </c>
    </row>
    <row r="42" spans="1:21" x14ac:dyDescent="0.2">
      <c r="A42" t="str">
        <f>'Sales PT'!C45</f>
        <v>KPHCOLORHRRHG1</v>
      </c>
      <c r="B42">
        <f>GETPIVOTDATA("SO Total in USD",'Sales PT'!$C$3,"Item Number",'Sales PT'!C45)</f>
        <v>41547.03</v>
      </c>
      <c r="C42" s="10">
        <f t="shared" si="0"/>
        <v>4.2724438888113005E-3</v>
      </c>
      <c r="D42" s="11">
        <f t="shared" si="9"/>
        <v>0.8286193672173654</v>
      </c>
      <c r="E42" t="str">
        <f t="shared" si="1"/>
        <v>A</v>
      </c>
      <c r="F42">
        <f>'Sales PT'!A45</f>
        <v>755.40054545454541</v>
      </c>
      <c r="G42">
        <f>'Sales PT'!B45</f>
        <v>3142.3529606593388</v>
      </c>
      <c r="H42">
        <f t="shared" si="2"/>
        <v>4.1598500021845997</v>
      </c>
      <c r="I42">
        <f>VLOOKUP(A42,qtytable[],2,FALSE)</f>
        <v>635.10909090909092</v>
      </c>
      <c r="J42">
        <f>VLOOKUP(A42,qtytable[],3,FALSE)</f>
        <v>2621.8200256955183</v>
      </c>
      <c r="K42">
        <f t="shared" si="3"/>
        <v>4.1281412330953451</v>
      </c>
      <c r="L42">
        <f>VLOOKUP(A42,LeadTime[],2,FALSE)</f>
        <v>3</v>
      </c>
      <c r="M42">
        <f t="shared" si="4"/>
        <v>5271</v>
      </c>
      <c r="N42">
        <f t="shared" si="5"/>
        <v>2636</v>
      </c>
      <c r="O42">
        <f t="shared" si="6"/>
        <v>2635</v>
      </c>
      <c r="P42">
        <f>IFERROR(GETPIVOTDATA("QTY Available",'GlobInv PT'!$D$3,"Item Number",A42),0)</f>
        <v>4659</v>
      </c>
      <c r="Q42">
        <f>IFERROR(GETPIVOTDATA("QTY Available",'GlobInv PT'!$A$3,"Item Number",A42),0)-IFERROR(GETPIVOTDATA("QTY Available",'GlobInv PT'!$D$3,"Item Number",A42),0)</f>
        <v>158</v>
      </c>
      <c r="R42">
        <f>IFERROR(GETPIVOTDATA("QTY Available",'GlobInv PT'!$A$3,"Item Number",A42),0)-M42</f>
        <v>-454</v>
      </c>
      <c r="S42">
        <f>VLOOKUP(A42,CurrentCost[],2,FALSE)</f>
        <v>1.23</v>
      </c>
      <c r="T42">
        <f t="shared" si="7"/>
        <v>0</v>
      </c>
      <c r="U42">
        <f t="shared" si="8"/>
        <v>0</v>
      </c>
    </row>
    <row r="43" spans="1:21" x14ac:dyDescent="0.2">
      <c r="A43" t="str">
        <f>'Sales PT'!C46</f>
        <v>PS11HSLH19VH110H144V</v>
      </c>
      <c r="B43">
        <f>GETPIVOTDATA("SO Total in USD",'Sales PT'!$C$3,"Item Number",'Sales PT'!C46)</f>
        <v>40876.86</v>
      </c>
      <c r="C43" s="10">
        <f t="shared" si="0"/>
        <v>4.2035276817812273E-3</v>
      </c>
      <c r="D43" s="11">
        <f t="shared" si="9"/>
        <v>0.83282289489914663</v>
      </c>
      <c r="E43" t="str">
        <f t="shared" si="1"/>
        <v>A</v>
      </c>
      <c r="F43">
        <f>'Sales PT'!A46</f>
        <v>743.21563636363635</v>
      </c>
      <c r="G43">
        <f>'Sales PT'!B46</f>
        <v>765.92017855978338</v>
      </c>
      <c r="H43">
        <f t="shared" si="2"/>
        <v>1.0305490642086521</v>
      </c>
      <c r="I43">
        <f>VLOOKUP(A43,qtytable[],2,FALSE)</f>
        <v>47.018181818181816</v>
      </c>
      <c r="J43">
        <f>VLOOKUP(A43,qtytable[],3,FALSE)</f>
        <v>48.080754180429849</v>
      </c>
      <c r="K43">
        <f t="shared" si="3"/>
        <v>1.0225991801715553</v>
      </c>
      <c r="L43">
        <f>VLOOKUP(A43,LeadTime[],2,FALSE)</f>
        <v>5</v>
      </c>
      <c r="M43">
        <f t="shared" si="4"/>
        <v>126</v>
      </c>
      <c r="N43">
        <f t="shared" si="5"/>
        <v>63</v>
      </c>
      <c r="O43">
        <f t="shared" si="6"/>
        <v>63</v>
      </c>
      <c r="P43">
        <f>IFERROR(GETPIVOTDATA("QTY Available",'GlobInv PT'!$D$3,"Item Number",A43),0)</f>
        <v>1347</v>
      </c>
      <c r="Q43">
        <f>IFERROR(GETPIVOTDATA("QTY Available",'GlobInv PT'!$A$3,"Item Number",A43),0)-IFERROR(GETPIVOTDATA("QTY Available",'GlobInv PT'!$D$3,"Item Number",A43),0)</f>
        <v>0</v>
      </c>
      <c r="R43">
        <f>IFERROR(GETPIVOTDATA("QTY Available",'GlobInv PT'!$A$3,"Item Number",A43),0)-M43</f>
        <v>1221</v>
      </c>
      <c r="S43">
        <f>VLOOKUP(A43,CurrentCost[],2,FALSE)</f>
        <v>14.97</v>
      </c>
      <c r="T43">
        <f t="shared" si="7"/>
        <v>0</v>
      </c>
      <c r="U43">
        <f t="shared" si="8"/>
        <v>0</v>
      </c>
    </row>
    <row r="44" spans="1:21" x14ac:dyDescent="0.2">
      <c r="A44" t="str">
        <f>'Sales PT'!C47</f>
        <v>KPHRTRZ9H041H90KH1DS</v>
      </c>
      <c r="B44">
        <f>GETPIVOTDATA("SO Total in USD",'Sales PT'!$C$3,"Item Number",'Sales PT'!C47)</f>
        <v>37986.03</v>
      </c>
      <c r="C44" s="10">
        <f t="shared" si="0"/>
        <v>3.9062523057292594E-3</v>
      </c>
      <c r="D44" s="11">
        <f t="shared" si="9"/>
        <v>0.8367291472048759</v>
      </c>
      <c r="E44" t="str">
        <f t="shared" si="1"/>
        <v>A</v>
      </c>
      <c r="F44">
        <f>'Sales PT'!A47</f>
        <v>690.65509090909086</v>
      </c>
      <c r="G44">
        <f>'Sales PT'!B47</f>
        <v>1011.2110431792549</v>
      </c>
      <c r="H44">
        <f t="shared" si="2"/>
        <v>1.4641331925146963</v>
      </c>
      <c r="I44">
        <f>VLOOKUP(A44,qtytable[],2,FALSE)</f>
        <v>24.672727272727272</v>
      </c>
      <c r="J44">
        <f>VLOOKUP(A44,qtytable[],3,FALSE)</f>
        <v>36.539199927107482</v>
      </c>
      <c r="K44">
        <f t="shared" si="3"/>
        <v>1.4809550449454028</v>
      </c>
      <c r="L44">
        <f>VLOOKUP(A44,LeadTime[],2,FALSE)</f>
        <v>6</v>
      </c>
      <c r="M44">
        <f t="shared" si="4"/>
        <v>105</v>
      </c>
      <c r="N44">
        <f t="shared" si="5"/>
        <v>53</v>
      </c>
      <c r="O44">
        <f t="shared" si="6"/>
        <v>52</v>
      </c>
      <c r="P44">
        <f>IFERROR(GETPIVOTDATA("QTY Available",'GlobInv PT'!$D$3,"Item Number",A44),0)</f>
        <v>21</v>
      </c>
      <c r="Q44">
        <f>IFERROR(GETPIVOTDATA("QTY Available",'GlobInv PT'!$A$3,"Item Number",A44),0)-IFERROR(GETPIVOTDATA("QTY Available",'GlobInv PT'!$D$3,"Item Number",A44),0)</f>
        <v>0</v>
      </c>
      <c r="R44">
        <f>IFERROR(GETPIVOTDATA("QTY Available",'GlobInv PT'!$A$3,"Item Number",A44),0)-M44</f>
        <v>-84</v>
      </c>
      <c r="S44">
        <f>VLOOKUP(A44,CurrentCost[],2,FALSE)</f>
        <v>15.56</v>
      </c>
      <c r="T44">
        <f t="shared" si="7"/>
        <v>31</v>
      </c>
      <c r="U44">
        <f t="shared" si="8"/>
        <v>482.36</v>
      </c>
    </row>
    <row r="45" spans="1:21" x14ac:dyDescent="0.2">
      <c r="A45" t="str">
        <f>'Sales PT'!C48</f>
        <v>KPHLRZ3HRGBHB100HA</v>
      </c>
      <c r="B45">
        <f>GETPIVOTDATA("SO Total in USD",'Sales PT'!$C$3,"Item Number",'Sales PT'!C48)</f>
        <v>37729.22</v>
      </c>
      <c r="C45" s="10">
        <f t="shared" si="0"/>
        <v>3.8798435271695021E-3</v>
      </c>
      <c r="D45" s="11">
        <f t="shared" si="9"/>
        <v>0.84060899073204542</v>
      </c>
      <c r="E45" t="str">
        <f t="shared" si="1"/>
        <v>A</v>
      </c>
      <c r="F45">
        <f>'Sales PT'!A48</f>
        <v>685.98581818181822</v>
      </c>
      <c r="G45">
        <f>'Sales PT'!B48</f>
        <v>4215.7365743101918</v>
      </c>
      <c r="H45">
        <f t="shared" si="2"/>
        <v>6.1455156397895463</v>
      </c>
      <c r="I45">
        <f>VLOOKUP(A45,qtytable[],2,FALSE)</f>
        <v>493.54545454545456</v>
      </c>
      <c r="J45">
        <f>VLOOKUP(A45,qtytable[],3,FALSE)</f>
        <v>3078.2089959740588</v>
      </c>
      <c r="K45">
        <f t="shared" si="3"/>
        <v>6.2369311025446024</v>
      </c>
      <c r="L45">
        <f>VLOOKUP(A45,LeadTime[],2,FALSE)</f>
        <v>3</v>
      </c>
      <c r="M45">
        <f t="shared" si="4"/>
        <v>6187</v>
      </c>
      <c r="N45">
        <f t="shared" si="5"/>
        <v>3094</v>
      </c>
      <c r="O45">
        <f t="shared" si="6"/>
        <v>3093</v>
      </c>
      <c r="P45">
        <f>IFERROR(GETPIVOTDATA("QTY Available",'GlobInv PT'!$D$3,"Item Number",A45),0)</f>
        <v>9215</v>
      </c>
      <c r="Q45">
        <f>IFERROR(GETPIVOTDATA("QTY Available",'GlobInv PT'!$A$3,"Item Number",A45),0)-IFERROR(GETPIVOTDATA("QTY Available",'GlobInv PT'!$D$3,"Item Number",A45),0)</f>
        <v>550</v>
      </c>
      <c r="R45">
        <f>IFERROR(GETPIVOTDATA("QTY Available",'GlobInv PT'!$A$3,"Item Number",A45),0)-M45</f>
        <v>3578</v>
      </c>
      <c r="S45">
        <f>VLOOKUP(A45,CurrentCost[],2,FALSE)</f>
        <v>0</v>
      </c>
      <c r="T45">
        <f t="shared" si="7"/>
        <v>0</v>
      </c>
      <c r="U45">
        <f t="shared" si="8"/>
        <v>0</v>
      </c>
    </row>
    <row r="46" spans="1:21" x14ac:dyDescent="0.2">
      <c r="A46" t="str">
        <f>'Sales PT'!C49</f>
        <v>KPHRTRZ9H060H69KH1DS</v>
      </c>
      <c r="B46">
        <f>GETPIVOTDATA("SO Total in USD",'Sales PT'!$C$3,"Item Number",'Sales PT'!C49)</f>
        <v>36076.979999999996</v>
      </c>
      <c r="C46" s="10">
        <f t="shared" si="0"/>
        <v>3.7099372139902057E-3</v>
      </c>
      <c r="D46" s="11">
        <f t="shared" si="9"/>
        <v>0.84431892794603558</v>
      </c>
      <c r="E46" t="str">
        <f t="shared" si="1"/>
        <v>A</v>
      </c>
      <c r="F46">
        <f>'Sales PT'!A49</f>
        <v>655.94509090909082</v>
      </c>
      <c r="G46">
        <f>'Sales PT'!B49</f>
        <v>1013.3930231010568</v>
      </c>
      <c r="H46">
        <f t="shared" si="2"/>
        <v>1.5449357532298471</v>
      </c>
      <c r="I46">
        <f>VLOOKUP(A46,qtytable[],2,FALSE)</f>
        <v>24.418181818181818</v>
      </c>
      <c r="J46">
        <f>VLOOKUP(A46,qtytable[],3,FALSE)</f>
        <v>37.76471550764996</v>
      </c>
      <c r="K46">
        <f t="shared" si="3"/>
        <v>1.5465817966647415</v>
      </c>
      <c r="L46">
        <f>VLOOKUP(A46,LeadTime[],2,FALSE)</f>
        <v>5</v>
      </c>
      <c r="M46">
        <f t="shared" si="4"/>
        <v>99</v>
      </c>
      <c r="N46">
        <f t="shared" si="5"/>
        <v>50</v>
      </c>
      <c r="O46">
        <f t="shared" si="6"/>
        <v>49</v>
      </c>
      <c r="P46">
        <f>IFERROR(GETPIVOTDATA("QTY Available",'GlobInv PT'!$D$3,"Item Number",A46),0)</f>
        <v>25</v>
      </c>
      <c r="Q46">
        <f>IFERROR(GETPIVOTDATA("QTY Available",'GlobInv PT'!$A$3,"Item Number",A46),0)-IFERROR(GETPIVOTDATA("QTY Available",'GlobInv PT'!$D$3,"Item Number",A46),0)</f>
        <v>0</v>
      </c>
      <c r="R46">
        <f>IFERROR(GETPIVOTDATA("QTY Available",'GlobInv PT'!$A$3,"Item Number",A46),0)-M46</f>
        <v>-74</v>
      </c>
      <c r="S46">
        <f>VLOOKUP(A46,CurrentCost[],2,FALSE)</f>
        <v>22.95</v>
      </c>
      <c r="T46">
        <f t="shared" si="7"/>
        <v>24</v>
      </c>
      <c r="U46">
        <f t="shared" si="8"/>
        <v>550.79999999999995</v>
      </c>
    </row>
    <row r="47" spans="1:21" x14ac:dyDescent="0.2">
      <c r="A47" t="str">
        <f>'Sales PT'!C50</f>
        <v>KPHRTRZ9H096H90KH1DS</v>
      </c>
      <c r="B47">
        <f>GETPIVOTDATA("SO Total in USD",'Sales PT'!$C$3,"Item Number",'Sales PT'!C50)</f>
        <v>34763.199999999997</v>
      </c>
      <c r="C47" s="10">
        <f t="shared" si="0"/>
        <v>3.5748360688002247E-3</v>
      </c>
      <c r="D47" s="11">
        <f t="shared" si="9"/>
        <v>0.84789376401483585</v>
      </c>
      <c r="E47" t="str">
        <f t="shared" si="1"/>
        <v>A</v>
      </c>
      <c r="F47">
        <f>'Sales PT'!A50</f>
        <v>632.05818181818177</v>
      </c>
      <c r="G47">
        <f>'Sales PT'!B50</f>
        <v>1058.6701141178316</v>
      </c>
      <c r="H47">
        <f t="shared" si="2"/>
        <v>1.6749567438118684</v>
      </c>
      <c r="I47">
        <f>VLOOKUP(A47,qtytable[],2,FALSE)</f>
        <v>15.418181818181818</v>
      </c>
      <c r="J47">
        <f>VLOOKUP(A47,qtytable[],3,FALSE)</f>
        <v>25.703214173624644</v>
      </c>
      <c r="K47">
        <f t="shared" si="3"/>
        <v>1.6670716739968814</v>
      </c>
      <c r="L47">
        <f>VLOOKUP(A47,LeadTime[],2,FALSE)</f>
        <v>5</v>
      </c>
      <c r="M47">
        <f t="shared" si="4"/>
        <v>67</v>
      </c>
      <c r="N47">
        <f t="shared" si="5"/>
        <v>34</v>
      </c>
      <c r="O47">
        <f t="shared" si="6"/>
        <v>33</v>
      </c>
      <c r="P47">
        <f>IFERROR(GETPIVOTDATA("QTY Available",'GlobInv PT'!$D$3,"Item Number",A47),0)</f>
        <v>0</v>
      </c>
      <c r="Q47">
        <f>IFERROR(GETPIVOTDATA("QTY Available",'GlobInv PT'!$A$3,"Item Number",A47),0)-IFERROR(GETPIVOTDATA("QTY Available",'GlobInv PT'!$D$3,"Item Number",A47),0)</f>
        <v>0</v>
      </c>
      <c r="R47">
        <f>IFERROR(GETPIVOTDATA("QTY Available",'GlobInv PT'!$A$3,"Item Number",A47),0)-M47</f>
        <v>-67</v>
      </c>
      <c r="S47">
        <f>VLOOKUP(A47,CurrentCost[],2,FALSE)</f>
        <v>37.729999999999997</v>
      </c>
      <c r="T47">
        <f t="shared" si="7"/>
        <v>33</v>
      </c>
      <c r="U47">
        <f t="shared" si="8"/>
        <v>1245.0899999999999</v>
      </c>
    </row>
    <row r="48" spans="1:21" x14ac:dyDescent="0.2">
      <c r="A48" t="str">
        <f>'Sales PT'!C51</f>
        <v>KPHRTRZ9H110H69KH1DS</v>
      </c>
      <c r="B48">
        <f>GETPIVOTDATA("SO Total in USD",'Sales PT'!$C$3,"Item Number",'Sales PT'!C51)</f>
        <v>33980.6</v>
      </c>
      <c r="C48" s="10">
        <f t="shared" si="0"/>
        <v>3.4943582443351853E-3</v>
      </c>
      <c r="D48" s="11">
        <f t="shared" si="9"/>
        <v>0.85138812225917104</v>
      </c>
      <c r="E48" t="str">
        <f t="shared" si="1"/>
        <v>A</v>
      </c>
      <c r="F48">
        <f>'Sales PT'!A51</f>
        <v>617.82909090909084</v>
      </c>
      <c r="G48">
        <f>'Sales PT'!B51</f>
        <v>1101.8231546115044</v>
      </c>
      <c r="H48">
        <f t="shared" si="2"/>
        <v>1.7833785602265042</v>
      </c>
      <c r="I48">
        <f>VLOOKUP(A48,qtytable[],2,FALSE)</f>
        <v>12.2</v>
      </c>
      <c r="J48">
        <f>VLOOKUP(A48,qtytable[],3,FALSE)</f>
        <v>21.805877563085975</v>
      </c>
      <c r="K48">
        <f t="shared" si="3"/>
        <v>1.7873670133677029</v>
      </c>
      <c r="L48">
        <f>VLOOKUP(A48,LeadTime[],2,FALSE)</f>
        <v>6</v>
      </c>
      <c r="M48">
        <f t="shared" si="4"/>
        <v>63</v>
      </c>
      <c r="N48">
        <f t="shared" si="5"/>
        <v>32</v>
      </c>
      <c r="O48">
        <f t="shared" si="6"/>
        <v>31</v>
      </c>
      <c r="P48">
        <f>IFERROR(GETPIVOTDATA("QTY Available",'GlobInv PT'!$D$3,"Item Number",A48),0)</f>
        <v>0</v>
      </c>
      <c r="Q48">
        <f>IFERROR(GETPIVOTDATA("QTY Available",'GlobInv PT'!$A$3,"Item Number",A48),0)-IFERROR(GETPIVOTDATA("QTY Available",'GlobInv PT'!$D$3,"Item Number",A48),0)</f>
        <v>0</v>
      </c>
      <c r="R48">
        <f>IFERROR(GETPIVOTDATA("QTY Available",'GlobInv PT'!$A$3,"Item Number",A48),0)-M48</f>
        <v>-63</v>
      </c>
      <c r="S48">
        <f>VLOOKUP(A48,CurrentCost[],2,FALSE)</f>
        <v>47.59</v>
      </c>
      <c r="T48">
        <f t="shared" si="7"/>
        <v>31</v>
      </c>
      <c r="U48">
        <f t="shared" si="8"/>
        <v>1475.2900000000002</v>
      </c>
    </row>
    <row r="49" spans="1:21" x14ac:dyDescent="0.2">
      <c r="A49" t="str">
        <f>'Sales PT'!C52</f>
        <v>KPHU640H41KHB100HA</v>
      </c>
      <c r="B49">
        <f>GETPIVOTDATA("SO Total in USD",'Sales PT'!$C$3,"Item Number",'Sales PT'!C52)</f>
        <v>33952.85</v>
      </c>
      <c r="C49" s="10">
        <f t="shared" si="0"/>
        <v>3.4915046031022377E-3</v>
      </c>
      <c r="D49" s="11">
        <f t="shared" si="9"/>
        <v>0.85487962686227326</v>
      </c>
      <c r="E49" t="str">
        <f t="shared" si="1"/>
        <v>A</v>
      </c>
      <c r="F49">
        <f>'Sales PT'!A52</f>
        <v>617.32454545454539</v>
      </c>
      <c r="G49">
        <f>'Sales PT'!B52</f>
        <v>1589.9303679183427</v>
      </c>
      <c r="H49">
        <f t="shared" si="2"/>
        <v>2.5755178206103126</v>
      </c>
      <c r="I49">
        <f>VLOOKUP(A49,qtytable[],2,FALSE)</f>
        <v>430.36363636363637</v>
      </c>
      <c r="J49">
        <f>VLOOKUP(A49,qtytable[],3,FALSE)</f>
        <v>1150.4508836496391</v>
      </c>
      <c r="K49">
        <f t="shared" si="3"/>
        <v>2.6732065315052873</v>
      </c>
      <c r="L49">
        <f>VLOOKUP(A49,LeadTime[],2,FALSE)</f>
        <v>5</v>
      </c>
      <c r="M49">
        <f t="shared" si="4"/>
        <v>2987</v>
      </c>
      <c r="N49">
        <f t="shared" si="5"/>
        <v>1494</v>
      </c>
      <c r="O49">
        <f t="shared" si="6"/>
        <v>1493</v>
      </c>
      <c r="P49">
        <f>IFERROR(GETPIVOTDATA("QTY Available",'GlobInv PT'!$D$3,"Item Number",A49),0)</f>
        <v>1447</v>
      </c>
      <c r="Q49">
        <f>IFERROR(GETPIVOTDATA("QTY Available",'GlobInv PT'!$A$3,"Item Number",A49),0)-IFERROR(GETPIVOTDATA("QTY Available",'GlobInv PT'!$D$3,"Item Number",A49),0)</f>
        <v>1270</v>
      </c>
      <c r="R49">
        <f>IFERROR(GETPIVOTDATA("QTY Available",'GlobInv PT'!$A$3,"Item Number",A49),0)-M49</f>
        <v>-270</v>
      </c>
      <c r="S49">
        <f>VLOOKUP(A49,CurrentCost[],2,FALSE)</f>
        <v>0.81</v>
      </c>
      <c r="T49">
        <f t="shared" si="7"/>
        <v>0</v>
      </c>
      <c r="U49">
        <f t="shared" si="8"/>
        <v>0</v>
      </c>
    </row>
    <row r="50" spans="1:21" x14ac:dyDescent="0.2">
      <c r="A50" t="str">
        <f>'Sales PT'!C53</f>
        <v>KPHBOX400H90KH1B3B</v>
      </c>
      <c r="B50">
        <f>GETPIVOTDATA("SO Total in USD",'Sales PT'!$C$3,"Item Number",'Sales PT'!C53)</f>
        <v>33202.839999999997</v>
      </c>
      <c r="C50" s="10">
        <f t="shared" si="0"/>
        <v>3.4143781360347395E-3</v>
      </c>
      <c r="D50" s="11">
        <f t="shared" si="9"/>
        <v>0.85829400499830799</v>
      </c>
      <c r="E50" t="str">
        <f t="shared" si="1"/>
        <v>A</v>
      </c>
      <c r="F50">
        <f>'Sales PT'!A53</f>
        <v>603.68799999999999</v>
      </c>
      <c r="G50">
        <f>'Sales PT'!B53</f>
        <v>3041.0991508008219</v>
      </c>
      <c r="H50">
        <f t="shared" si="2"/>
        <v>5.0375345390347697</v>
      </c>
      <c r="I50">
        <f>VLOOKUP(A50,qtytable[],2,FALSE)</f>
        <v>72.36363636363636</v>
      </c>
      <c r="J50">
        <f>VLOOKUP(A50,qtytable[],3,FALSE)</f>
        <v>364.39916878164559</v>
      </c>
      <c r="K50">
        <f t="shared" si="3"/>
        <v>5.0356669052739971</v>
      </c>
      <c r="L50">
        <f>VLOOKUP(A50,LeadTime[],2,FALSE)</f>
        <v>3</v>
      </c>
      <c r="M50">
        <f t="shared" si="4"/>
        <v>733</v>
      </c>
      <c r="N50">
        <f t="shared" si="5"/>
        <v>367</v>
      </c>
      <c r="O50">
        <f t="shared" si="6"/>
        <v>366</v>
      </c>
      <c r="P50">
        <f>IFERROR(GETPIVOTDATA("QTY Available",'GlobInv PT'!$D$3,"Item Number",A50),0)</f>
        <v>1118</v>
      </c>
      <c r="Q50">
        <f>IFERROR(GETPIVOTDATA("QTY Available",'GlobInv PT'!$A$3,"Item Number",A50),0)-IFERROR(GETPIVOTDATA("QTY Available",'GlobInv PT'!$D$3,"Item Number",A50),0)</f>
        <v>0</v>
      </c>
      <c r="R50">
        <f>IFERROR(GETPIVOTDATA("QTY Available",'GlobInv PT'!$A$3,"Item Number",A50),0)-M50</f>
        <v>385</v>
      </c>
      <c r="S50">
        <f>VLOOKUP(A50,CurrentCost[],2,FALSE)</f>
        <v>6.32</v>
      </c>
      <c r="T50">
        <f t="shared" si="7"/>
        <v>0</v>
      </c>
      <c r="U50">
        <f t="shared" si="8"/>
        <v>0</v>
      </c>
    </row>
    <row r="51" spans="1:21" x14ac:dyDescent="0.2">
      <c r="A51" t="str">
        <f>'Sales PT'!C54</f>
        <v>KPHUMINHTRDHL4H90A</v>
      </c>
      <c r="B51">
        <f>GETPIVOTDATA("SO Total in USD",'Sales PT'!$C$3,"Item Number",'Sales PT'!C54)</f>
        <v>32004.250000000004</v>
      </c>
      <c r="C51" s="10">
        <f t="shared" si="0"/>
        <v>3.2911224298942448E-3</v>
      </c>
      <c r="D51" s="11">
        <f t="shared" si="9"/>
        <v>0.86158512742820226</v>
      </c>
      <c r="E51" t="str">
        <f t="shared" si="1"/>
        <v>B</v>
      </c>
      <c r="F51">
        <f>'Sales PT'!A54</f>
        <v>581.89545454545464</v>
      </c>
      <c r="G51">
        <f>'Sales PT'!B54</f>
        <v>1216.3876311330202</v>
      </c>
      <c r="H51">
        <f t="shared" si="2"/>
        <v>2.0903886112724437</v>
      </c>
      <c r="I51">
        <f>VLOOKUP(A51,qtytable[],2,FALSE)</f>
        <v>509.8</v>
      </c>
      <c r="J51">
        <f>VLOOKUP(A51,qtytable[],3,FALSE)</f>
        <v>1042.7262060295313</v>
      </c>
      <c r="K51">
        <f t="shared" si="3"/>
        <v>2.0453632915447848</v>
      </c>
      <c r="L51">
        <f>VLOOKUP(A51,LeadTime[],2,FALSE)</f>
        <v>6</v>
      </c>
      <c r="M51">
        <f t="shared" si="4"/>
        <v>2967</v>
      </c>
      <c r="N51">
        <f t="shared" si="5"/>
        <v>1484</v>
      </c>
      <c r="O51">
        <f t="shared" si="6"/>
        <v>1483</v>
      </c>
      <c r="P51">
        <f>IFERROR(GETPIVOTDATA("QTY Available",'GlobInv PT'!$D$3,"Item Number",A51),0)</f>
        <v>4500</v>
      </c>
      <c r="Q51">
        <f>IFERROR(GETPIVOTDATA("QTY Available",'GlobInv PT'!$A$3,"Item Number",A51),0)-IFERROR(GETPIVOTDATA("QTY Available",'GlobInv PT'!$D$3,"Item Number",A51),0)</f>
        <v>0</v>
      </c>
      <c r="R51">
        <f>IFERROR(GETPIVOTDATA("QTY Available",'GlobInv PT'!$A$3,"Item Number",A51),0)-M51</f>
        <v>1533</v>
      </c>
      <c r="S51">
        <f>VLOOKUP(A51,CurrentCost[],2,FALSE)</f>
        <v>1.05</v>
      </c>
      <c r="T51">
        <f t="shared" si="7"/>
        <v>0</v>
      </c>
      <c r="U51">
        <f t="shared" si="8"/>
        <v>0</v>
      </c>
    </row>
    <row r="52" spans="1:21" x14ac:dyDescent="0.2">
      <c r="A52" t="str">
        <f>'Sales PT'!C55</f>
        <v>KPHU640H90KHB100HA</v>
      </c>
      <c r="B52">
        <f>GETPIVOTDATA("SO Total in USD",'Sales PT'!$C$3,"Item Number",'Sales PT'!C55)</f>
        <v>31843.78</v>
      </c>
      <c r="C52" s="10">
        <f t="shared" si="0"/>
        <v>3.2746206710239341E-3</v>
      </c>
      <c r="D52" s="11">
        <f t="shared" si="9"/>
        <v>0.86485974809922617</v>
      </c>
      <c r="E52" t="str">
        <f t="shared" si="1"/>
        <v>B</v>
      </c>
      <c r="F52">
        <f>'Sales PT'!A55</f>
        <v>578.97781818181818</v>
      </c>
      <c r="G52">
        <f>'Sales PT'!B55</f>
        <v>1993.8356068779619</v>
      </c>
      <c r="H52">
        <f t="shared" si="2"/>
        <v>3.4437167440011174</v>
      </c>
      <c r="I52">
        <f>VLOOKUP(A52,qtytable[],2,FALSE)</f>
        <v>424.85454545454547</v>
      </c>
      <c r="J52">
        <f>VLOOKUP(A52,qtytable[],3,FALSE)</f>
        <v>1487.3368496669154</v>
      </c>
      <c r="K52">
        <f t="shared" si="3"/>
        <v>3.5008142565019194</v>
      </c>
      <c r="L52">
        <f>VLOOKUP(A52,LeadTime[],2,FALSE)</f>
        <v>15</v>
      </c>
      <c r="M52">
        <f t="shared" si="4"/>
        <v>6684</v>
      </c>
      <c r="N52">
        <f t="shared" si="5"/>
        <v>3342</v>
      </c>
      <c r="O52">
        <f t="shared" si="6"/>
        <v>3342</v>
      </c>
      <c r="P52">
        <f>IFERROR(GETPIVOTDATA("QTY Available",'GlobInv PT'!$D$3,"Item Number",A52),0)</f>
        <v>13701</v>
      </c>
      <c r="Q52">
        <f>IFERROR(GETPIVOTDATA("QTY Available",'GlobInv PT'!$A$3,"Item Number",A52),0)-IFERROR(GETPIVOTDATA("QTY Available",'GlobInv PT'!$D$3,"Item Number",A52),0)</f>
        <v>0</v>
      </c>
      <c r="R52">
        <f>IFERROR(GETPIVOTDATA("QTY Available",'GlobInv PT'!$A$3,"Item Number",A52),0)-M52</f>
        <v>7017</v>
      </c>
      <c r="S52">
        <f>VLOOKUP(A52,CurrentCost[],2,FALSE)</f>
        <v>0.8</v>
      </c>
      <c r="T52">
        <f t="shared" si="7"/>
        <v>0</v>
      </c>
      <c r="U52">
        <f t="shared" si="8"/>
        <v>0</v>
      </c>
    </row>
    <row r="53" spans="1:21" x14ac:dyDescent="0.2">
      <c r="A53" t="str">
        <f>'Sales PT'!C56</f>
        <v>KPHBR01H69K4B4H409A</v>
      </c>
      <c r="B53">
        <f>GETPIVOTDATA("SO Total in USD",'Sales PT'!$C$3,"Item Number",'Sales PT'!C56)</f>
        <v>30182.289999999997</v>
      </c>
      <c r="C53" s="10">
        <f t="shared" si="0"/>
        <v>3.1037631441003227E-3</v>
      </c>
      <c r="D53" s="11">
        <f t="shared" si="9"/>
        <v>0.86796351124332649</v>
      </c>
      <c r="E53" t="str">
        <f t="shared" si="1"/>
        <v>B</v>
      </c>
      <c r="F53">
        <f>'Sales PT'!A56</f>
        <v>548.76890909090901</v>
      </c>
      <c r="G53">
        <f>'Sales PT'!B56</f>
        <v>1156.326590849746</v>
      </c>
      <c r="H53">
        <f t="shared" si="2"/>
        <v>2.107128468275139</v>
      </c>
      <c r="I53">
        <f>VLOOKUP(A53,qtytable[],2,FALSE)</f>
        <v>112.2</v>
      </c>
      <c r="J53">
        <f>VLOOKUP(A53,qtytable[],3,FALSE)</f>
        <v>243.98333276407769</v>
      </c>
      <c r="K53">
        <f t="shared" si="3"/>
        <v>2.1745395077012271</v>
      </c>
      <c r="L53">
        <f>VLOOKUP(A53,LeadTime[],2,FALSE)</f>
        <v>6</v>
      </c>
      <c r="M53">
        <f t="shared" si="4"/>
        <v>695</v>
      </c>
      <c r="N53">
        <f t="shared" si="5"/>
        <v>348</v>
      </c>
      <c r="O53">
        <f t="shared" si="6"/>
        <v>347</v>
      </c>
      <c r="P53">
        <f>IFERROR(GETPIVOTDATA("QTY Available",'GlobInv PT'!$D$3,"Item Number",A53),0)</f>
        <v>8</v>
      </c>
      <c r="Q53">
        <f>IFERROR(GETPIVOTDATA("QTY Available",'GlobInv PT'!$A$3,"Item Number",A53),0)-IFERROR(GETPIVOTDATA("QTY Available",'GlobInv PT'!$D$3,"Item Number",A53),0)</f>
        <v>475</v>
      </c>
      <c r="R53">
        <f>IFERROR(GETPIVOTDATA("QTY Available",'GlobInv PT'!$A$3,"Item Number",A53),0)-M53</f>
        <v>-212</v>
      </c>
      <c r="S53">
        <f>VLOOKUP(A53,CurrentCost[],2,FALSE)</f>
        <v>3.74</v>
      </c>
      <c r="T53">
        <f t="shared" si="7"/>
        <v>0</v>
      </c>
      <c r="U53">
        <f t="shared" si="8"/>
        <v>0</v>
      </c>
    </row>
    <row r="54" spans="1:21" x14ac:dyDescent="0.2">
      <c r="A54" t="str">
        <f>'Sales PT'!C57</f>
        <v>KPHSUP160H41KH1B1C</v>
      </c>
      <c r="B54">
        <f>GETPIVOTDATA("SO Total in USD",'Sales PT'!$C$3,"Item Number",'Sales PT'!C57)</f>
        <v>30030.919999999995</v>
      </c>
      <c r="C54" s="10">
        <f t="shared" si="0"/>
        <v>3.0881971738865822E-3</v>
      </c>
      <c r="D54" s="11">
        <f t="shared" si="9"/>
        <v>0.87105170841721302</v>
      </c>
      <c r="E54" t="str">
        <f t="shared" si="1"/>
        <v>B</v>
      </c>
      <c r="F54">
        <f>'Sales PT'!A57</f>
        <v>546.01672727272717</v>
      </c>
      <c r="G54">
        <f>'Sales PT'!B57</f>
        <v>1087.4951156315253</v>
      </c>
      <c r="H54">
        <f t="shared" si="2"/>
        <v>1.9916882786053143</v>
      </c>
      <c r="I54">
        <f>VLOOKUP(A54,qtytable[],2,FALSE)</f>
        <v>396.2</v>
      </c>
      <c r="J54">
        <f>VLOOKUP(A54,qtytable[],3,FALSE)</f>
        <v>788.96109372224896</v>
      </c>
      <c r="K54">
        <f t="shared" si="3"/>
        <v>1.9913202769365195</v>
      </c>
      <c r="L54">
        <f>VLOOKUP(A54,LeadTime[],2,FALSE)</f>
        <v>3</v>
      </c>
      <c r="M54">
        <f t="shared" si="4"/>
        <v>1590</v>
      </c>
      <c r="N54">
        <f t="shared" si="5"/>
        <v>795</v>
      </c>
      <c r="O54">
        <f t="shared" si="6"/>
        <v>795</v>
      </c>
      <c r="P54">
        <f>IFERROR(GETPIVOTDATA("QTY Available",'GlobInv PT'!$D$3,"Item Number",A54),0)</f>
        <v>5372</v>
      </c>
      <c r="Q54">
        <f>IFERROR(GETPIVOTDATA("QTY Available",'GlobInv PT'!$A$3,"Item Number",A54),0)-IFERROR(GETPIVOTDATA("QTY Available",'GlobInv PT'!$D$3,"Item Number",A54),0)</f>
        <v>5379</v>
      </c>
      <c r="R54">
        <f>IFERROR(GETPIVOTDATA("QTY Available",'GlobInv PT'!$A$3,"Item Number",A54),0)-M54</f>
        <v>9161</v>
      </c>
      <c r="S54">
        <f>VLOOKUP(A54,CurrentCost[],2,FALSE)</f>
        <v>1.23</v>
      </c>
      <c r="T54">
        <f t="shared" si="7"/>
        <v>0</v>
      </c>
      <c r="U54">
        <f t="shared" si="8"/>
        <v>0</v>
      </c>
    </row>
    <row r="55" spans="1:21" x14ac:dyDescent="0.2">
      <c r="A55" t="str">
        <f>'Sales PT'!C58</f>
        <v>KPHRTRZ9H110H90KH1DS</v>
      </c>
      <c r="B55">
        <f>GETPIVOTDATA("SO Total in USD",'Sales PT'!$C$3,"Item Number",'Sales PT'!C58)</f>
        <v>29333.899999999994</v>
      </c>
      <c r="C55" s="10">
        <f t="shared" si="0"/>
        <v>3.016519876150035E-3</v>
      </c>
      <c r="D55" s="11">
        <f t="shared" si="9"/>
        <v>0.87406822829336306</v>
      </c>
      <c r="E55" t="str">
        <f t="shared" si="1"/>
        <v>B</v>
      </c>
      <c r="F55">
        <f>'Sales PT'!A58</f>
        <v>533.34363636363628</v>
      </c>
      <c r="G55">
        <f>'Sales PT'!B58</f>
        <v>1022.0329140281648</v>
      </c>
      <c r="H55">
        <f t="shared" si="2"/>
        <v>1.9162746948598404</v>
      </c>
      <c r="I55">
        <f>VLOOKUP(A55,qtytable[],2,FALSE)</f>
        <v>10.472727272727273</v>
      </c>
      <c r="J55">
        <f>VLOOKUP(A55,qtytable[],3,FALSE)</f>
        <v>19.710736447761949</v>
      </c>
      <c r="K55">
        <f t="shared" si="3"/>
        <v>1.882101570532825</v>
      </c>
      <c r="L55">
        <f>VLOOKUP(A55,LeadTime[],2,FALSE)</f>
        <v>6</v>
      </c>
      <c r="M55">
        <f t="shared" si="4"/>
        <v>57</v>
      </c>
      <c r="N55">
        <f t="shared" si="5"/>
        <v>29</v>
      </c>
      <c r="O55">
        <f t="shared" si="6"/>
        <v>28</v>
      </c>
      <c r="P55">
        <f>IFERROR(GETPIVOTDATA("QTY Available",'GlobInv PT'!$D$3,"Item Number",A55),0)</f>
        <v>0</v>
      </c>
      <c r="Q55">
        <f>IFERROR(GETPIVOTDATA("QTY Available",'GlobInv PT'!$A$3,"Item Number",A55),0)-IFERROR(GETPIVOTDATA("QTY Available",'GlobInv PT'!$D$3,"Item Number",A55),0)</f>
        <v>0</v>
      </c>
      <c r="R55">
        <f>IFERROR(GETPIVOTDATA("QTY Available",'GlobInv PT'!$A$3,"Item Number",A55),0)-M55</f>
        <v>-57</v>
      </c>
      <c r="S55">
        <f>VLOOKUP(A55,CurrentCost[],2,FALSE)</f>
        <v>47.59</v>
      </c>
      <c r="T55">
        <f t="shared" si="7"/>
        <v>28</v>
      </c>
      <c r="U55">
        <f t="shared" si="8"/>
        <v>1332.52</v>
      </c>
    </row>
    <row r="56" spans="1:21" x14ac:dyDescent="0.2">
      <c r="A56" t="str">
        <f>'Sales PT'!C59</f>
        <v>KPHU660HRRDHB190HB</v>
      </c>
      <c r="B56">
        <f>GETPIVOTDATA("SO Total in USD",'Sales PT'!$C$3,"Item Number",'Sales PT'!C59)</f>
        <v>28977.020000000004</v>
      </c>
      <c r="C56" s="10">
        <f t="shared" si="0"/>
        <v>2.9798205073855544E-3</v>
      </c>
      <c r="D56" s="11">
        <f t="shared" si="9"/>
        <v>0.8770480488007486</v>
      </c>
      <c r="E56" t="str">
        <f t="shared" si="1"/>
        <v>B</v>
      </c>
      <c r="F56">
        <f>'Sales PT'!A59</f>
        <v>526.85490909090913</v>
      </c>
      <c r="G56">
        <f>'Sales PT'!B59</f>
        <v>1638.3701933842362</v>
      </c>
      <c r="H56">
        <f t="shared" si="2"/>
        <v>3.1097179984737213</v>
      </c>
      <c r="I56">
        <f>VLOOKUP(A56,qtytable[],2,FALSE)</f>
        <v>534.81818181818187</v>
      </c>
      <c r="J56">
        <f>VLOOKUP(A56,qtytable[],3,FALSE)</f>
        <v>1663.1186466986153</v>
      </c>
      <c r="K56">
        <f t="shared" si="3"/>
        <v>3.1096898034480311</v>
      </c>
      <c r="L56">
        <f>VLOOKUP(A56,LeadTime[],2,FALSE)</f>
        <v>6</v>
      </c>
      <c r="M56">
        <f t="shared" si="4"/>
        <v>4729</v>
      </c>
      <c r="N56">
        <f t="shared" si="5"/>
        <v>2365</v>
      </c>
      <c r="O56">
        <f t="shared" si="6"/>
        <v>2364</v>
      </c>
      <c r="P56">
        <f>IFERROR(GETPIVOTDATA("QTY Available",'GlobInv PT'!$D$3,"Item Number",A56),0)</f>
        <v>11013</v>
      </c>
      <c r="Q56">
        <f>IFERROR(GETPIVOTDATA("QTY Available",'GlobInv PT'!$A$3,"Item Number",A56),0)-IFERROR(GETPIVOTDATA("QTY Available",'GlobInv PT'!$D$3,"Item Number",A56),0)</f>
        <v>0</v>
      </c>
      <c r="R56">
        <f>IFERROR(GETPIVOTDATA("QTY Available",'GlobInv PT'!$A$3,"Item Number",A56),0)-M56</f>
        <v>6284</v>
      </c>
      <c r="S56">
        <f>VLOOKUP(A56,CurrentCost[],2,FALSE)</f>
        <v>0</v>
      </c>
      <c r="T56">
        <f t="shared" si="7"/>
        <v>0</v>
      </c>
      <c r="U56">
        <f t="shared" si="8"/>
        <v>0</v>
      </c>
    </row>
    <row r="57" spans="1:21" x14ac:dyDescent="0.2">
      <c r="A57" t="str">
        <f>'Sales PT'!C60</f>
        <v>KPHU690HRRDHB100HA</v>
      </c>
      <c r="B57">
        <f>GETPIVOTDATA("SO Total in USD",'Sales PT'!$C$3,"Item Number",'Sales PT'!C60)</f>
        <v>28783.940000000002</v>
      </c>
      <c r="C57" s="10">
        <f t="shared" si="0"/>
        <v>2.9599653344393371E-3</v>
      </c>
      <c r="D57" s="11">
        <f t="shared" si="9"/>
        <v>0.88000801413518792</v>
      </c>
      <c r="E57" t="str">
        <f t="shared" si="1"/>
        <v>B</v>
      </c>
      <c r="F57">
        <f>'Sales PT'!A60</f>
        <v>523.34436363636371</v>
      </c>
      <c r="G57">
        <f>'Sales PT'!B60</f>
        <v>1998.5518223414447</v>
      </c>
      <c r="H57">
        <f t="shared" si="2"/>
        <v>3.8188083434296849</v>
      </c>
      <c r="I57">
        <f>VLOOKUP(A57,qtytable[],2,FALSE)</f>
        <v>516.32727272727277</v>
      </c>
      <c r="J57">
        <f>VLOOKUP(A57,qtytable[],3,FALSE)</f>
        <v>1960.1709586679901</v>
      </c>
      <c r="K57">
        <f t="shared" si="3"/>
        <v>3.7963730800316728</v>
      </c>
      <c r="L57">
        <f>VLOOKUP(A57,LeadTime[],2,FALSE)</f>
        <v>6</v>
      </c>
      <c r="M57">
        <f t="shared" si="4"/>
        <v>5572</v>
      </c>
      <c r="N57">
        <f t="shared" si="5"/>
        <v>2786</v>
      </c>
      <c r="O57">
        <f t="shared" si="6"/>
        <v>2786</v>
      </c>
      <c r="P57">
        <f>IFERROR(GETPIVOTDATA("QTY Available",'GlobInv PT'!$D$3,"Item Number",A57),0)</f>
        <v>250</v>
      </c>
      <c r="Q57">
        <f>IFERROR(GETPIVOTDATA("QTY Available",'GlobInv PT'!$A$3,"Item Number",A57),0)-IFERROR(GETPIVOTDATA("QTY Available",'GlobInv PT'!$D$3,"Item Number",A57),0)</f>
        <v>105</v>
      </c>
      <c r="R57">
        <f>IFERROR(GETPIVOTDATA("QTY Available",'GlobInv PT'!$A$3,"Item Number",A57),0)-M57</f>
        <v>-5217</v>
      </c>
      <c r="S57">
        <f>VLOOKUP(A57,CurrentCost[],2,FALSE)</f>
        <v>0.74</v>
      </c>
      <c r="T57">
        <f t="shared" si="7"/>
        <v>2431</v>
      </c>
      <c r="U57">
        <f t="shared" si="8"/>
        <v>1798.94</v>
      </c>
    </row>
    <row r="58" spans="1:21" x14ac:dyDescent="0.2">
      <c r="A58" t="str">
        <f>'Sales PT'!C61</f>
        <v>KPHRTRZ9H048H90KH1DS</v>
      </c>
      <c r="B58">
        <f>GETPIVOTDATA("SO Total in USD",'Sales PT'!$C$3,"Item Number",'Sales PT'!C61)</f>
        <v>26605.729999999992</v>
      </c>
      <c r="C58" s="10">
        <f t="shared" si="0"/>
        <v>2.7359714652494646E-3</v>
      </c>
      <c r="D58" s="11">
        <f t="shared" si="9"/>
        <v>0.88274398560043743</v>
      </c>
      <c r="E58" t="str">
        <f t="shared" si="1"/>
        <v>B</v>
      </c>
      <c r="F58">
        <f>'Sales PT'!A61</f>
        <v>483.74054545454533</v>
      </c>
      <c r="G58">
        <f>'Sales PT'!B61</f>
        <v>782.16019710944749</v>
      </c>
      <c r="H58">
        <f t="shared" si="2"/>
        <v>1.6169002256664118</v>
      </c>
      <c r="I58">
        <f>VLOOKUP(A58,qtytable[],2,FALSE)</f>
        <v>23.072727272727274</v>
      </c>
      <c r="J58">
        <f>VLOOKUP(A58,qtytable[],3,FALSE)</f>
        <v>37.261764011370389</v>
      </c>
      <c r="K58">
        <f t="shared" si="3"/>
        <v>1.6149700714147921</v>
      </c>
      <c r="L58">
        <f>VLOOKUP(A58,LeadTime[],2,FALSE)</f>
        <v>6</v>
      </c>
      <c r="M58">
        <f t="shared" si="4"/>
        <v>107</v>
      </c>
      <c r="N58">
        <f t="shared" si="5"/>
        <v>54</v>
      </c>
      <c r="O58">
        <f t="shared" si="6"/>
        <v>53</v>
      </c>
      <c r="P58">
        <f>IFERROR(GETPIVOTDATA("QTY Available",'GlobInv PT'!$D$3,"Item Number",A58),0)</f>
        <v>21</v>
      </c>
      <c r="Q58">
        <f>IFERROR(GETPIVOTDATA("QTY Available",'GlobInv PT'!$A$3,"Item Number",A58),0)-IFERROR(GETPIVOTDATA("QTY Available",'GlobInv PT'!$D$3,"Item Number",A58),0)</f>
        <v>0</v>
      </c>
      <c r="R58">
        <f>IFERROR(GETPIVOTDATA("QTY Available",'GlobInv PT'!$A$3,"Item Number",A58),0)-M58</f>
        <v>-86</v>
      </c>
      <c r="S58">
        <f>VLOOKUP(A58,CurrentCost[],2,FALSE)</f>
        <v>18.03</v>
      </c>
      <c r="T58">
        <f t="shared" si="7"/>
        <v>32</v>
      </c>
      <c r="U58">
        <f t="shared" si="8"/>
        <v>576.96</v>
      </c>
    </row>
    <row r="59" spans="1:21" x14ac:dyDescent="0.2">
      <c r="A59" t="str">
        <f>'Sales PT'!C62</f>
        <v>KPHLRZ1H90KHB149HA</v>
      </c>
      <c r="B59">
        <f>GETPIVOTDATA("SO Total in USD",'Sales PT'!$C$3,"Item Number",'Sales PT'!C62)</f>
        <v>24871.43</v>
      </c>
      <c r="C59" s="10">
        <f t="shared" si="0"/>
        <v>2.5576266007341091E-3</v>
      </c>
      <c r="D59" s="11">
        <f t="shared" si="9"/>
        <v>0.88530161220117154</v>
      </c>
      <c r="E59" t="str">
        <f t="shared" si="1"/>
        <v>B</v>
      </c>
      <c r="F59">
        <f>'Sales PT'!A62</f>
        <v>452.2078181818182</v>
      </c>
      <c r="G59">
        <f>'Sales PT'!B62</f>
        <v>3331.6019167337563</v>
      </c>
      <c r="H59">
        <f t="shared" si="2"/>
        <v>7.3674133501916295</v>
      </c>
      <c r="I59">
        <f>VLOOKUP(A59,qtytable[],2,FALSE)</f>
        <v>1292.7636363636364</v>
      </c>
      <c r="J59">
        <f>VLOOKUP(A59,qtytable[],3,FALSE)</f>
        <v>9501.0918241276377</v>
      </c>
      <c r="K59">
        <f t="shared" si="3"/>
        <v>7.3494423550254577</v>
      </c>
      <c r="L59">
        <f>VLOOKUP(A59,LeadTime[],2,FALSE)</f>
        <v>5</v>
      </c>
      <c r="M59">
        <f t="shared" si="4"/>
        <v>24648</v>
      </c>
      <c r="N59">
        <f t="shared" si="5"/>
        <v>12324</v>
      </c>
      <c r="O59">
        <f t="shared" si="6"/>
        <v>12324</v>
      </c>
      <c r="P59">
        <f>IFERROR(GETPIVOTDATA("QTY Available",'GlobInv PT'!$D$3,"Item Number",A59),0)</f>
        <v>1957</v>
      </c>
      <c r="Q59">
        <f>IFERROR(GETPIVOTDATA("QTY Available",'GlobInv PT'!$A$3,"Item Number",A59),0)-IFERROR(GETPIVOTDATA("QTY Available",'GlobInv PT'!$D$3,"Item Number",A59),0)</f>
        <v>0</v>
      </c>
      <c r="R59">
        <f>IFERROR(GETPIVOTDATA("QTY Available",'GlobInv PT'!$A$3,"Item Number",A59),0)-M59</f>
        <v>-22691</v>
      </c>
      <c r="S59">
        <f>VLOOKUP(A59,CurrentCost[],2,FALSE)</f>
        <v>0</v>
      </c>
      <c r="T59">
        <f t="shared" si="7"/>
        <v>10367</v>
      </c>
      <c r="U59">
        <f t="shared" si="8"/>
        <v>0</v>
      </c>
    </row>
    <row r="60" spans="1:21" x14ac:dyDescent="0.2">
      <c r="A60" t="str">
        <f>'Sales PT'!C63</f>
        <v>KPHRTRZ9H096H69KHG3</v>
      </c>
      <c r="B60">
        <f>GETPIVOTDATA("SO Total in USD",'Sales PT'!$C$3,"Item Number",'Sales PT'!C63)</f>
        <v>24391.809999999998</v>
      </c>
      <c r="C60" s="10">
        <f t="shared" si="0"/>
        <v>2.5083053968369428E-3</v>
      </c>
      <c r="D60" s="11">
        <f t="shared" si="9"/>
        <v>0.88780991759800854</v>
      </c>
      <c r="E60" t="str">
        <f t="shared" si="1"/>
        <v>B</v>
      </c>
      <c r="F60">
        <f>'Sales PT'!A63</f>
        <v>443.48745454545451</v>
      </c>
      <c r="G60">
        <f>'Sales PT'!B63</f>
        <v>2041.4881454044091</v>
      </c>
      <c r="H60">
        <f t="shared" si="2"/>
        <v>4.6032601925499792</v>
      </c>
      <c r="I60">
        <f>VLOOKUP(A60,qtytable[],2,FALSE)</f>
        <v>10.872727272727273</v>
      </c>
      <c r="J60">
        <f>VLOOKUP(A60,qtytable[],3,FALSE)</f>
        <v>50.049995206813165</v>
      </c>
      <c r="K60">
        <f t="shared" si="3"/>
        <v>4.6032604287202741</v>
      </c>
      <c r="L60">
        <f>VLOOKUP(A60,LeadTime[],2,FALSE)</f>
        <v>6</v>
      </c>
      <c r="M60">
        <f t="shared" si="4"/>
        <v>143</v>
      </c>
      <c r="N60">
        <f t="shared" si="5"/>
        <v>72</v>
      </c>
      <c r="O60">
        <f t="shared" si="6"/>
        <v>71</v>
      </c>
      <c r="P60">
        <f>IFERROR(GETPIVOTDATA("QTY Available",'GlobInv PT'!$D$3,"Item Number",A60),0)</f>
        <v>0</v>
      </c>
      <c r="Q60">
        <f>IFERROR(GETPIVOTDATA("QTY Available",'GlobInv PT'!$A$3,"Item Number",A60),0)-IFERROR(GETPIVOTDATA("QTY Available",'GlobInv PT'!$D$3,"Item Number",A60),0)</f>
        <v>0</v>
      </c>
      <c r="R60">
        <f>IFERROR(GETPIVOTDATA("QTY Available",'GlobInv PT'!$A$3,"Item Number",A60),0)-M60</f>
        <v>-143</v>
      </c>
      <c r="S60">
        <f>VLOOKUP(A60,CurrentCost[],2,FALSE)</f>
        <v>73.89</v>
      </c>
      <c r="T60">
        <f t="shared" si="7"/>
        <v>71</v>
      </c>
      <c r="U60">
        <f t="shared" si="8"/>
        <v>5246.19</v>
      </c>
    </row>
    <row r="61" spans="1:21" x14ac:dyDescent="0.2">
      <c r="A61" t="str">
        <f>'Sales PT'!C64</f>
        <v>KPHRTRZ9H060H90KH1DS</v>
      </c>
      <c r="B61">
        <f>GETPIVOTDATA("SO Total in USD",'Sales PT'!$C$3,"Item Number",'Sales PT'!C64)</f>
        <v>24223.040000000001</v>
      </c>
      <c r="C61" s="10">
        <f t="shared" si="0"/>
        <v>2.4909501164447059E-3</v>
      </c>
      <c r="D61" s="11">
        <f t="shared" si="9"/>
        <v>0.89030086771445327</v>
      </c>
      <c r="E61" t="str">
        <f t="shared" si="1"/>
        <v>B</v>
      </c>
      <c r="F61">
        <f>'Sales PT'!A64</f>
        <v>440.4189090909091</v>
      </c>
      <c r="G61">
        <f>'Sales PT'!B64</f>
        <v>704.47151795505476</v>
      </c>
      <c r="H61">
        <f t="shared" si="2"/>
        <v>1.5995487555454646</v>
      </c>
      <c r="I61">
        <f>VLOOKUP(A61,qtytable[],2,FALSE)</f>
        <v>16.581818181818182</v>
      </c>
      <c r="J61">
        <f>VLOOKUP(A61,qtytable[],3,FALSE)</f>
        <v>26.525104048450874</v>
      </c>
      <c r="K61">
        <f t="shared" si="3"/>
        <v>1.5996499152026296</v>
      </c>
      <c r="L61">
        <f>VLOOKUP(A61,LeadTime[],2,FALSE)</f>
        <v>6</v>
      </c>
      <c r="M61">
        <f t="shared" si="4"/>
        <v>76</v>
      </c>
      <c r="N61">
        <f t="shared" si="5"/>
        <v>38</v>
      </c>
      <c r="O61">
        <f t="shared" si="6"/>
        <v>38</v>
      </c>
      <c r="P61">
        <f>IFERROR(GETPIVOTDATA("QTY Available",'GlobInv PT'!$D$3,"Item Number",A61),0)</f>
        <v>21</v>
      </c>
      <c r="Q61">
        <f>IFERROR(GETPIVOTDATA("QTY Available",'GlobInv PT'!$A$3,"Item Number",A61),0)-IFERROR(GETPIVOTDATA("QTY Available",'GlobInv PT'!$D$3,"Item Number",A61),0)</f>
        <v>0</v>
      </c>
      <c r="R61">
        <f>IFERROR(GETPIVOTDATA("QTY Available",'GlobInv PT'!$A$3,"Item Number",A61),0)-M61</f>
        <v>-55</v>
      </c>
      <c r="S61">
        <f>VLOOKUP(A61,CurrentCost[],2,FALSE)</f>
        <v>22.95</v>
      </c>
      <c r="T61">
        <f t="shared" si="7"/>
        <v>17</v>
      </c>
      <c r="U61">
        <f t="shared" si="8"/>
        <v>390.15</v>
      </c>
    </row>
    <row r="62" spans="1:21" x14ac:dyDescent="0.2">
      <c r="A62" t="str">
        <f>'Sales PT'!C65</f>
        <v>KPHSUP119H69KH1G3C</v>
      </c>
      <c r="B62">
        <f>GETPIVOTDATA("SO Total in USD",'Sales PT'!$C$3,"Item Number",'Sales PT'!C65)</f>
        <v>23935.21</v>
      </c>
      <c r="C62" s="10">
        <f t="shared" si="0"/>
        <v>2.4613514297391445E-3</v>
      </c>
      <c r="D62" s="11">
        <f t="shared" si="9"/>
        <v>0.8927622191441924</v>
      </c>
      <c r="E62" t="str">
        <f t="shared" si="1"/>
        <v>B</v>
      </c>
      <c r="F62">
        <f>'Sales PT'!A65</f>
        <v>435.18563636363632</v>
      </c>
      <c r="G62">
        <f>'Sales PT'!B65</f>
        <v>2139.2704862724026</v>
      </c>
      <c r="H62">
        <f t="shared" si="2"/>
        <v>4.9157653826718946</v>
      </c>
      <c r="I62">
        <f>VLOOKUP(A62,qtytable[],2,FALSE)</f>
        <v>224.5090909090909</v>
      </c>
      <c r="J62">
        <f>VLOOKUP(A62,qtytable[],3,FALSE)</f>
        <v>1117.1558443079375</v>
      </c>
      <c r="K62">
        <f t="shared" si="3"/>
        <v>4.9759937995575454</v>
      </c>
      <c r="L62">
        <f>VLOOKUP(A62,LeadTime[],2,FALSE)</f>
        <v>6</v>
      </c>
      <c r="M62">
        <f t="shared" si="4"/>
        <v>3175</v>
      </c>
      <c r="N62">
        <f t="shared" si="5"/>
        <v>1588</v>
      </c>
      <c r="O62">
        <f t="shared" si="6"/>
        <v>1587</v>
      </c>
      <c r="P62">
        <f>IFERROR(GETPIVOTDATA("QTY Available",'GlobInv PT'!$D$3,"Item Number",A62),0)</f>
        <v>146</v>
      </c>
      <c r="Q62">
        <f>IFERROR(GETPIVOTDATA("QTY Available",'GlobInv PT'!$A$3,"Item Number",A62),0)-IFERROR(GETPIVOTDATA("QTY Available",'GlobInv PT'!$D$3,"Item Number",A62),0)</f>
        <v>0</v>
      </c>
      <c r="R62">
        <f>IFERROR(GETPIVOTDATA("QTY Available",'GlobInv PT'!$A$3,"Item Number",A62),0)-M62</f>
        <v>-3029</v>
      </c>
      <c r="S62">
        <f>VLOOKUP(A62,CurrentCost[],2,FALSE)</f>
        <v>1.37</v>
      </c>
      <c r="T62">
        <f t="shared" si="7"/>
        <v>1441</v>
      </c>
      <c r="U62">
        <f t="shared" si="8"/>
        <v>1974.17</v>
      </c>
    </row>
    <row r="63" spans="1:21" x14ac:dyDescent="0.2">
      <c r="A63" t="str">
        <f>'Sales PT'!C66</f>
        <v>KPHU440H69KHB190HA</v>
      </c>
      <c r="B63">
        <f>GETPIVOTDATA("SO Total in USD",'Sales PT'!$C$3,"Item Number",'Sales PT'!C66)</f>
        <v>23472.920000000002</v>
      </c>
      <c r="C63" s="10">
        <f t="shared" si="0"/>
        <v>2.4138123376461944E-3</v>
      </c>
      <c r="D63" s="11">
        <f t="shared" si="9"/>
        <v>0.89517603148183855</v>
      </c>
      <c r="E63" t="str">
        <f t="shared" si="1"/>
        <v>B</v>
      </c>
      <c r="F63">
        <f>'Sales PT'!A66</f>
        <v>426.78036363636369</v>
      </c>
      <c r="G63">
        <f>'Sales PT'!B66</f>
        <v>1092.4846244870478</v>
      </c>
      <c r="H63">
        <f t="shared" si="2"/>
        <v>2.5598287024702344</v>
      </c>
      <c r="I63">
        <f>VLOOKUP(A63,qtytable[],2,FALSE)</f>
        <v>580.4909090909091</v>
      </c>
      <c r="J63">
        <f>VLOOKUP(A63,qtytable[],3,FALSE)</f>
        <v>1517.1805707215881</v>
      </c>
      <c r="K63">
        <f t="shared" si="3"/>
        <v>2.613616418382164</v>
      </c>
      <c r="L63">
        <f>VLOOKUP(A63,LeadTime[],2,FALSE)</f>
        <v>6</v>
      </c>
      <c r="M63">
        <f t="shared" si="4"/>
        <v>4315</v>
      </c>
      <c r="N63">
        <f t="shared" si="5"/>
        <v>2158</v>
      </c>
      <c r="O63">
        <f t="shared" si="6"/>
        <v>2157</v>
      </c>
      <c r="P63">
        <f>IFERROR(GETPIVOTDATA("QTY Available",'GlobInv PT'!$D$3,"Item Number",A63),0)</f>
        <v>11977</v>
      </c>
      <c r="Q63">
        <f>IFERROR(GETPIVOTDATA("QTY Available",'GlobInv PT'!$A$3,"Item Number",A63),0)-IFERROR(GETPIVOTDATA("QTY Available",'GlobInv PT'!$D$3,"Item Number",A63),0)</f>
        <v>4659</v>
      </c>
      <c r="R63">
        <f>IFERROR(GETPIVOTDATA("QTY Available",'GlobInv PT'!$A$3,"Item Number",A63),0)-M63</f>
        <v>12321</v>
      </c>
      <c r="S63">
        <f>VLOOKUP(A63,CurrentCost[],2,FALSE)</f>
        <v>0.63</v>
      </c>
      <c r="T63">
        <f t="shared" si="7"/>
        <v>0</v>
      </c>
      <c r="U63">
        <f t="shared" si="8"/>
        <v>0</v>
      </c>
    </row>
    <row r="64" spans="1:21" x14ac:dyDescent="0.2">
      <c r="A64" t="str">
        <f>'Sales PT'!C67</f>
        <v>KPHLRZ1H49KHB149HA</v>
      </c>
      <c r="B64">
        <f>GETPIVOTDATA("SO Total in USD",'Sales PT'!$C$3,"Item Number",'Sales PT'!C67)</f>
        <v>23206.18</v>
      </c>
      <c r="C64" s="10">
        <f t="shared" si="0"/>
        <v>2.3863824182776732E-3</v>
      </c>
      <c r="D64" s="11">
        <f t="shared" si="9"/>
        <v>0.89756241390011626</v>
      </c>
      <c r="E64" t="str">
        <f t="shared" si="1"/>
        <v>B</v>
      </c>
      <c r="F64">
        <f>'Sales PT'!A67</f>
        <v>421.93054545454544</v>
      </c>
      <c r="G64">
        <f>'Sales PT'!B67</f>
        <v>1691.8856132055496</v>
      </c>
      <c r="H64">
        <f t="shared" si="2"/>
        <v>4.0098675752021755</v>
      </c>
      <c r="I64">
        <f>VLOOKUP(A64,qtytable[],2,FALSE)</f>
        <v>1234.909090909091</v>
      </c>
      <c r="J64">
        <f>VLOOKUP(A64,qtytable[],3,FALSE)</f>
        <v>4841.8863490904469</v>
      </c>
      <c r="K64">
        <f t="shared" si="3"/>
        <v>3.9208443639572228</v>
      </c>
      <c r="L64">
        <f>VLOOKUP(A64,LeadTime[],2,FALSE)</f>
        <v>3</v>
      </c>
      <c r="M64">
        <f t="shared" si="4"/>
        <v>9735</v>
      </c>
      <c r="N64">
        <f t="shared" si="5"/>
        <v>4868</v>
      </c>
      <c r="O64">
        <f t="shared" si="6"/>
        <v>4867</v>
      </c>
      <c r="P64">
        <f>IFERROR(GETPIVOTDATA("QTY Available",'GlobInv PT'!$D$3,"Item Number",A64),0)</f>
        <v>285484</v>
      </c>
      <c r="Q64">
        <f>IFERROR(GETPIVOTDATA("QTY Available",'GlobInv PT'!$A$3,"Item Number",A64),0)-IFERROR(GETPIVOTDATA("QTY Available",'GlobInv PT'!$D$3,"Item Number",A64),0)</f>
        <v>0</v>
      </c>
      <c r="R64">
        <f>IFERROR(GETPIVOTDATA("QTY Available",'GlobInv PT'!$A$3,"Item Number",A64),0)-M64</f>
        <v>275749</v>
      </c>
      <c r="S64">
        <f>VLOOKUP(A64,CurrentCost[],2,FALSE)</f>
        <v>0</v>
      </c>
      <c r="T64">
        <f t="shared" si="7"/>
        <v>0</v>
      </c>
      <c r="U64">
        <f t="shared" si="8"/>
        <v>0</v>
      </c>
    </row>
    <row r="65" spans="1:21" x14ac:dyDescent="0.2">
      <c r="A65" t="str">
        <f>'Sales PT'!C68</f>
        <v>KPHRTRZ9H108H69KH1DS</v>
      </c>
      <c r="B65">
        <f>GETPIVOTDATA("SO Total in USD",'Sales PT'!$C$3,"Item Number",'Sales PT'!C68)</f>
        <v>22779.750000000004</v>
      </c>
      <c r="C65" s="10">
        <f t="shared" si="0"/>
        <v>2.3425309504951195E-3</v>
      </c>
      <c r="D65" s="11">
        <f t="shared" si="9"/>
        <v>0.89990494485061134</v>
      </c>
      <c r="E65" t="str">
        <f t="shared" si="1"/>
        <v>B</v>
      </c>
      <c r="F65">
        <f>'Sales PT'!A68</f>
        <v>414.17727272727279</v>
      </c>
      <c r="G65">
        <f>'Sales PT'!B68</f>
        <v>1020.444643912923</v>
      </c>
      <c r="H65">
        <f t="shared" si="2"/>
        <v>2.4637871537313076</v>
      </c>
      <c r="I65">
        <f>VLOOKUP(A65,qtytable[],2,FALSE)</f>
        <v>8.1090909090909093</v>
      </c>
      <c r="J65">
        <f>VLOOKUP(A65,qtytable[],3,FALSE)</f>
        <v>19.714323357765679</v>
      </c>
      <c r="K65">
        <f t="shared" si="3"/>
        <v>2.4311385306661712</v>
      </c>
      <c r="L65">
        <f>VLOOKUP(A65,LeadTime[],2,FALSE)</f>
        <v>17</v>
      </c>
      <c r="M65">
        <f t="shared" si="4"/>
        <v>95</v>
      </c>
      <c r="N65">
        <f t="shared" si="5"/>
        <v>48</v>
      </c>
      <c r="O65">
        <f t="shared" si="6"/>
        <v>47</v>
      </c>
      <c r="P65">
        <f>IFERROR(GETPIVOTDATA("QTY Available",'GlobInv PT'!$D$3,"Item Number",A65),0)</f>
        <v>21</v>
      </c>
      <c r="Q65">
        <f>IFERROR(GETPIVOTDATA("QTY Available",'GlobInv PT'!$A$3,"Item Number",A65),0)-IFERROR(GETPIVOTDATA("QTY Available",'GlobInv PT'!$D$3,"Item Number",A65),0)</f>
        <v>0</v>
      </c>
      <c r="R65">
        <f>IFERROR(GETPIVOTDATA("QTY Available",'GlobInv PT'!$A$3,"Item Number",A65),0)-M65</f>
        <v>-74</v>
      </c>
      <c r="S65">
        <f>VLOOKUP(A65,CurrentCost[],2,FALSE)</f>
        <v>42.65</v>
      </c>
      <c r="T65">
        <f t="shared" si="7"/>
        <v>26</v>
      </c>
      <c r="U65">
        <f t="shared" si="8"/>
        <v>1108.8999999999999</v>
      </c>
    </row>
    <row r="66" spans="1:21" x14ac:dyDescent="0.2">
      <c r="A66" t="str">
        <f>'Sales PT'!C69</f>
        <v>KPHBOX400HDLVH3B3A</v>
      </c>
      <c r="B66">
        <f>GETPIVOTDATA("SO Total in USD",'Sales PT'!$C$3,"Item Number",'Sales PT'!C69)</f>
        <v>22655.18</v>
      </c>
      <c r="C66" s="10">
        <f t="shared" si="0"/>
        <v>2.3297209292919376E-3</v>
      </c>
      <c r="D66" s="11">
        <f t="shared" si="9"/>
        <v>0.9022346657799033</v>
      </c>
      <c r="E66" t="str">
        <f t="shared" si="1"/>
        <v>B</v>
      </c>
      <c r="F66">
        <f>'Sales PT'!A69</f>
        <v>411.91236363636364</v>
      </c>
      <c r="G66">
        <f>'Sales PT'!B69</f>
        <v>1724.7714060376379</v>
      </c>
      <c r="H66">
        <f t="shared" si="2"/>
        <v>4.187229028066433</v>
      </c>
      <c r="I66">
        <f>VLOOKUP(A66,qtytable[],2,FALSE)</f>
        <v>81.63636363636364</v>
      </c>
      <c r="J66">
        <f>VLOOKUP(A66,qtytable[],3,FALSE)</f>
        <v>364.42930339328802</v>
      </c>
      <c r="K66">
        <f t="shared" si="3"/>
        <v>4.4640560549289177</v>
      </c>
      <c r="L66">
        <f>VLOOKUP(A66,LeadTime[],2,FALSE)</f>
        <v>3</v>
      </c>
      <c r="M66">
        <f t="shared" si="4"/>
        <v>733</v>
      </c>
      <c r="N66">
        <f t="shared" si="5"/>
        <v>367</v>
      </c>
      <c r="O66">
        <f t="shared" si="6"/>
        <v>366</v>
      </c>
      <c r="P66">
        <f>IFERROR(GETPIVOTDATA("QTY Available",'GlobInv PT'!$D$3,"Item Number",A66),0)</f>
        <v>0</v>
      </c>
      <c r="Q66">
        <f>IFERROR(GETPIVOTDATA("QTY Available",'GlobInv PT'!$A$3,"Item Number",A66),0)-IFERROR(GETPIVOTDATA("QTY Available",'GlobInv PT'!$D$3,"Item Number",A66),0)</f>
        <v>0</v>
      </c>
      <c r="R66">
        <f>IFERROR(GETPIVOTDATA("QTY Available",'GlobInv PT'!$A$3,"Item Number",A66),0)-M66</f>
        <v>-733</v>
      </c>
      <c r="S66">
        <f>VLOOKUP(A66,CurrentCost[],2,FALSE)</f>
        <v>4.78</v>
      </c>
      <c r="T66">
        <f t="shared" si="7"/>
        <v>366</v>
      </c>
      <c r="U66">
        <f t="shared" si="8"/>
        <v>1749.48</v>
      </c>
    </row>
    <row r="67" spans="1:21" x14ac:dyDescent="0.2">
      <c r="A67" t="str">
        <f>'Sales PT'!C70</f>
        <v>PS11HSLH60VH110H144V</v>
      </c>
      <c r="B67">
        <f>GETPIVOTDATA("SO Total in USD",'Sales PT'!$C$3,"Item Number",'Sales PT'!C70)</f>
        <v>22612.61</v>
      </c>
      <c r="C67" s="10">
        <f t="shared" ref="C67:C130" si="10">B67/SUM($B$2:$B$268)</f>
        <v>2.3253432893897185E-3</v>
      </c>
      <c r="D67" s="11">
        <f t="shared" si="9"/>
        <v>0.90456000906929301</v>
      </c>
      <c r="E67" t="str">
        <f t="shared" ref="E67:E130" si="11">IF(D67&lt;=86%,"A",IF(D67&lt;=96%,"B","C"))</f>
        <v>B</v>
      </c>
      <c r="F67">
        <f>'Sales PT'!A70</f>
        <v>411.13836363636364</v>
      </c>
      <c r="G67">
        <f>'Sales PT'!B70</f>
        <v>1597.0287886140586</v>
      </c>
      <c r="H67">
        <f t="shared" ref="H67:H130" si="12">IFERROR(G67/F67,0)</f>
        <v>3.8844071238911928</v>
      </c>
      <c r="I67">
        <f>VLOOKUP(A67,qtytable[],2,FALSE)</f>
        <v>20.327272727272728</v>
      </c>
      <c r="J67">
        <f>VLOOKUP(A67,qtytable[],3,FALSE)</f>
        <v>80.385426757695541</v>
      </c>
      <c r="K67">
        <f t="shared" ref="K67:K130" si="13">J67/I67</f>
        <v>3.9545603503338591</v>
      </c>
      <c r="L67">
        <f>VLOOKUP(A67,LeadTime[],2,FALSE)</f>
        <v>6</v>
      </c>
      <c r="M67">
        <f t="shared" ref="M67:M130" si="14">_xlfn.CEILING.MATH(1.16*SQRT(L67*J67^2+(0.25*I67)^2))</f>
        <v>229</v>
      </c>
      <c r="N67">
        <f t="shared" ref="N67:N130" si="15">_xlfn.CEILING.MATH(M67/2)</f>
        <v>115</v>
      </c>
      <c r="O67">
        <f t="shared" ref="O67:O130" si="16">M67-N67</f>
        <v>114</v>
      </c>
      <c r="P67">
        <f>IFERROR(GETPIVOTDATA("QTY Available",'GlobInv PT'!$D$3,"Item Number",A67),0)</f>
        <v>0</v>
      </c>
      <c r="Q67">
        <f>IFERROR(GETPIVOTDATA("QTY Available",'GlobInv PT'!$A$3,"Item Number",A67),0)-IFERROR(GETPIVOTDATA("QTY Available",'GlobInv PT'!$D$3,"Item Number",A67),0)</f>
        <v>0</v>
      </c>
      <c r="R67">
        <f>IFERROR(GETPIVOTDATA("QTY Available",'GlobInv PT'!$A$3,"Item Number",A67),0)-M67</f>
        <v>-229</v>
      </c>
      <c r="S67">
        <f>VLOOKUP(A67,CurrentCost[],2,FALSE)</f>
        <v>21.53</v>
      </c>
      <c r="T67">
        <f t="shared" ref="T67:T130" si="17">IF(R67&lt;0,IF(ABS(R67)+O67-M67&lt;0,0,ABS(R67)+O67-M67),IF(O67-P67-Q67&lt;0,0,O67-P67-Q67))</f>
        <v>114</v>
      </c>
      <c r="U67">
        <f t="shared" ref="U67:U130" si="18">T67*S67</f>
        <v>2454.42</v>
      </c>
    </row>
    <row r="68" spans="1:21" x14ac:dyDescent="0.2">
      <c r="A68" t="str">
        <f>'Sales PT'!C71</f>
        <v>KPHRTRZ9H108H90KH1DS</v>
      </c>
      <c r="B68">
        <f>GETPIVOTDATA("SO Total in USD",'Sales PT'!$C$3,"Item Number",'Sales PT'!C71)</f>
        <v>21733.41</v>
      </c>
      <c r="C68" s="10">
        <f t="shared" si="10"/>
        <v>2.2349317084164721E-3</v>
      </c>
      <c r="D68" s="11">
        <f t="shared" ref="D68:D131" si="19">D67+C68</f>
        <v>0.9067949407777095</v>
      </c>
      <c r="E68" t="str">
        <f t="shared" si="11"/>
        <v>B</v>
      </c>
      <c r="F68">
        <f>'Sales PT'!A71</f>
        <v>395.15290909090908</v>
      </c>
      <c r="G68">
        <f>'Sales PT'!B71</f>
        <v>794.64074961855772</v>
      </c>
      <c r="H68">
        <f t="shared" si="12"/>
        <v>2.0109702632500226</v>
      </c>
      <c r="I68">
        <f>VLOOKUP(A68,qtytable[],2,FALSE)</f>
        <v>8.745454545454546</v>
      </c>
      <c r="J68">
        <f>VLOOKUP(A68,qtytable[],3,FALSE)</f>
        <v>17.492028006238836</v>
      </c>
      <c r="K68">
        <f t="shared" si="13"/>
        <v>2.0001279425013223</v>
      </c>
      <c r="L68">
        <f>VLOOKUP(A68,LeadTime[],2,FALSE)</f>
        <v>17</v>
      </c>
      <c r="M68">
        <f t="shared" si="14"/>
        <v>84</v>
      </c>
      <c r="N68">
        <f t="shared" si="15"/>
        <v>42</v>
      </c>
      <c r="O68">
        <f t="shared" si="16"/>
        <v>42</v>
      </c>
      <c r="P68">
        <f>IFERROR(GETPIVOTDATA("QTY Available",'GlobInv PT'!$D$3,"Item Number",A68),0)</f>
        <v>31</v>
      </c>
      <c r="Q68">
        <f>IFERROR(GETPIVOTDATA("QTY Available",'GlobInv PT'!$A$3,"Item Number",A68),0)-IFERROR(GETPIVOTDATA("QTY Available",'GlobInv PT'!$D$3,"Item Number",A68),0)</f>
        <v>0</v>
      </c>
      <c r="R68">
        <f>IFERROR(GETPIVOTDATA("QTY Available",'GlobInv PT'!$A$3,"Item Number",A68),0)-M68</f>
        <v>-53</v>
      </c>
      <c r="S68">
        <f>VLOOKUP(A68,CurrentCost[],2,FALSE)</f>
        <v>42.65</v>
      </c>
      <c r="T68">
        <f t="shared" si="17"/>
        <v>11</v>
      </c>
      <c r="U68">
        <f t="shared" si="18"/>
        <v>469.15</v>
      </c>
    </row>
    <row r="69" spans="1:21" x14ac:dyDescent="0.2">
      <c r="A69" t="str">
        <f>'Sales PT'!C72</f>
        <v>KPHRTRZ4H060H90KH1DS</v>
      </c>
      <c r="B69">
        <f>GETPIVOTDATA("SO Total in USD",'Sales PT'!$C$3,"Item Number",'Sales PT'!C72)</f>
        <v>21583.13</v>
      </c>
      <c r="C69" s="10">
        <f t="shared" si="10"/>
        <v>2.2194778271736838E-3</v>
      </c>
      <c r="D69" s="11">
        <f t="shared" si="19"/>
        <v>0.90901441860488319</v>
      </c>
      <c r="E69" t="str">
        <f t="shared" si="11"/>
        <v>B</v>
      </c>
      <c r="F69">
        <f>'Sales PT'!A72</f>
        <v>392.42054545454545</v>
      </c>
      <c r="G69">
        <f>'Sales PT'!B72</f>
        <v>750.39649907730427</v>
      </c>
      <c r="H69">
        <f t="shared" si="12"/>
        <v>1.9122253097327282</v>
      </c>
      <c r="I69">
        <f>VLOOKUP(A69,qtytable[],2,FALSE)</f>
        <v>12.672727272727272</v>
      </c>
      <c r="J69">
        <f>VLOOKUP(A69,qtytable[],3,FALSE)</f>
        <v>24.190642930422609</v>
      </c>
      <c r="K69">
        <f t="shared" si="13"/>
        <v>1.9088742628023581</v>
      </c>
      <c r="L69">
        <f>VLOOKUP(A69,LeadTime[],2,FALSE)</f>
        <v>6</v>
      </c>
      <c r="M69">
        <f t="shared" si="14"/>
        <v>69</v>
      </c>
      <c r="N69">
        <f t="shared" si="15"/>
        <v>35</v>
      </c>
      <c r="O69">
        <f t="shared" si="16"/>
        <v>34</v>
      </c>
      <c r="P69">
        <f>IFERROR(GETPIVOTDATA("QTY Available",'GlobInv PT'!$D$3,"Item Number",A69),0)</f>
        <v>0</v>
      </c>
      <c r="Q69">
        <f>IFERROR(GETPIVOTDATA("QTY Available",'GlobInv PT'!$A$3,"Item Number",A69),0)-IFERROR(GETPIVOTDATA("QTY Available",'GlobInv PT'!$D$3,"Item Number",A69),0)</f>
        <v>0</v>
      </c>
      <c r="R69">
        <f>IFERROR(GETPIVOTDATA("QTY Available",'GlobInv PT'!$A$3,"Item Number",A69),0)-M69</f>
        <v>-69</v>
      </c>
      <c r="S69">
        <f>VLOOKUP(A69,CurrentCost[],2,FALSE)</f>
        <v>25.36</v>
      </c>
      <c r="T69">
        <f t="shared" si="17"/>
        <v>34</v>
      </c>
      <c r="U69">
        <f t="shared" si="18"/>
        <v>862.24</v>
      </c>
    </row>
    <row r="70" spans="1:21" x14ac:dyDescent="0.2">
      <c r="A70" t="str">
        <f>'Sales PT'!C73</f>
        <v>KPHBR01H90K4B4H409A</v>
      </c>
      <c r="B70">
        <f>GETPIVOTDATA("SO Total in USD",'Sales PT'!$C$3,"Item Number",'Sales PT'!C73)</f>
        <v>20709.569999999996</v>
      </c>
      <c r="C70" s="10">
        <f t="shared" si="10"/>
        <v>2.1296462294996738E-3</v>
      </c>
      <c r="D70" s="11">
        <f t="shared" si="19"/>
        <v>0.91114406483438282</v>
      </c>
      <c r="E70" t="str">
        <f t="shared" si="11"/>
        <v>B</v>
      </c>
      <c r="F70">
        <f>'Sales PT'!A73</f>
        <v>376.5376363636363</v>
      </c>
      <c r="G70">
        <f>'Sales PT'!B73</f>
        <v>1238.4915351629318</v>
      </c>
      <c r="H70">
        <f t="shared" si="12"/>
        <v>3.2891573525650828</v>
      </c>
      <c r="I70">
        <f>VLOOKUP(A70,qtytable[],2,FALSE)</f>
        <v>82.181818181818187</v>
      </c>
      <c r="J70">
        <f>VLOOKUP(A70,qtytable[],3,FALSE)</f>
        <v>270.06762465264489</v>
      </c>
      <c r="K70">
        <f t="shared" si="13"/>
        <v>3.2862210964370506</v>
      </c>
      <c r="L70">
        <f>VLOOKUP(A70,LeadTime[],2,FALSE)</f>
        <v>3</v>
      </c>
      <c r="M70">
        <f t="shared" si="14"/>
        <v>544</v>
      </c>
      <c r="N70">
        <f t="shared" si="15"/>
        <v>272</v>
      </c>
      <c r="O70">
        <f t="shared" si="16"/>
        <v>272</v>
      </c>
      <c r="P70">
        <f>IFERROR(GETPIVOTDATA("QTY Available",'GlobInv PT'!$D$3,"Item Number",A70),0)</f>
        <v>321</v>
      </c>
      <c r="Q70">
        <f>IFERROR(GETPIVOTDATA("QTY Available",'GlobInv PT'!$A$3,"Item Number",A70),0)-IFERROR(GETPIVOTDATA("QTY Available",'GlobInv PT'!$D$3,"Item Number",A70),0)</f>
        <v>0</v>
      </c>
      <c r="R70">
        <f>IFERROR(GETPIVOTDATA("QTY Available",'GlobInv PT'!$A$3,"Item Number",A70),0)-M70</f>
        <v>-223</v>
      </c>
      <c r="S70">
        <f>VLOOKUP(A70,CurrentCost[],2,FALSE)</f>
        <v>2.2799999999999998</v>
      </c>
      <c r="T70">
        <f t="shared" si="17"/>
        <v>0</v>
      </c>
      <c r="U70">
        <f t="shared" si="18"/>
        <v>0</v>
      </c>
    </row>
    <row r="71" spans="1:21" x14ac:dyDescent="0.2">
      <c r="A71" t="str">
        <f>'Sales PT'!C74</f>
        <v>KPHRTRZ9H041H69KHG3</v>
      </c>
      <c r="B71">
        <f>GETPIVOTDATA("SO Total in USD",'Sales PT'!$C$3,"Item Number",'Sales PT'!C74)</f>
        <v>20653.310000000001</v>
      </c>
      <c r="C71" s="10">
        <f t="shared" si="10"/>
        <v>2.1238607932558677E-3</v>
      </c>
      <c r="D71" s="11">
        <f t="shared" si="19"/>
        <v>0.9132679256276387</v>
      </c>
      <c r="E71" t="str">
        <f t="shared" si="11"/>
        <v>B</v>
      </c>
      <c r="F71">
        <f>'Sales PT'!A74</f>
        <v>375.51472727272727</v>
      </c>
      <c r="G71">
        <f>'Sales PT'!B74</f>
        <v>1249.7584561157385</v>
      </c>
      <c r="H71">
        <f t="shared" si="12"/>
        <v>3.3281210172299556</v>
      </c>
      <c r="I71">
        <f>VLOOKUP(A71,qtytable[],2,FALSE)</f>
        <v>12.272727272727273</v>
      </c>
      <c r="J71">
        <f>VLOOKUP(A71,qtytable[],3,FALSE)</f>
        <v>40.848615981565736</v>
      </c>
      <c r="K71">
        <f t="shared" si="13"/>
        <v>3.328405746646097</v>
      </c>
      <c r="L71">
        <f>VLOOKUP(A71,LeadTime[],2,FALSE)</f>
        <v>3</v>
      </c>
      <c r="M71">
        <f t="shared" si="14"/>
        <v>83</v>
      </c>
      <c r="N71">
        <f t="shared" si="15"/>
        <v>42</v>
      </c>
      <c r="O71">
        <f t="shared" si="16"/>
        <v>41</v>
      </c>
      <c r="P71">
        <f>IFERROR(GETPIVOTDATA("QTY Available",'GlobInv PT'!$D$3,"Item Number",A71),0)</f>
        <v>0</v>
      </c>
      <c r="Q71">
        <f>IFERROR(GETPIVOTDATA("QTY Available",'GlobInv PT'!$A$3,"Item Number",A71),0)-IFERROR(GETPIVOTDATA("QTY Available",'GlobInv PT'!$D$3,"Item Number",A71),0)</f>
        <v>0</v>
      </c>
      <c r="R71">
        <f>IFERROR(GETPIVOTDATA("QTY Available",'GlobInv PT'!$A$3,"Item Number",A71),0)-M71</f>
        <v>-83</v>
      </c>
      <c r="S71">
        <f>VLOOKUP(A71,CurrentCost[],2,FALSE)</f>
        <v>35.65</v>
      </c>
      <c r="T71">
        <f t="shared" si="17"/>
        <v>41</v>
      </c>
      <c r="U71">
        <f t="shared" si="18"/>
        <v>1461.6499999999999</v>
      </c>
    </row>
    <row r="72" spans="1:21" x14ac:dyDescent="0.2">
      <c r="A72" t="str">
        <f>'Sales PT'!C75</f>
        <v>KPHCOREH69KHG1B</v>
      </c>
      <c r="B72">
        <f>GETPIVOTDATA("SO Total in USD",'Sales PT'!$C$3,"Item Number",'Sales PT'!C75)</f>
        <v>20601.490000000002</v>
      </c>
      <c r="C72" s="10">
        <f t="shared" si="10"/>
        <v>2.1185319396093325E-3</v>
      </c>
      <c r="D72" s="11">
        <f t="shared" si="19"/>
        <v>0.91538645756724801</v>
      </c>
      <c r="E72" t="str">
        <f t="shared" si="11"/>
        <v>B</v>
      </c>
      <c r="F72">
        <f>'Sales PT'!A75</f>
        <v>374.57254545454549</v>
      </c>
      <c r="G72">
        <f>'Sales PT'!B75</f>
        <v>2668.1905359703137</v>
      </c>
      <c r="H72">
        <f t="shared" si="12"/>
        <v>7.123294454836385</v>
      </c>
      <c r="I72">
        <f>VLOOKUP(A72,qtytable[],2,FALSE)</f>
        <v>264</v>
      </c>
      <c r="J72">
        <f>VLOOKUP(A72,qtytable[],3,FALSE)</f>
        <v>1880.3744307982918</v>
      </c>
      <c r="K72">
        <f t="shared" si="13"/>
        <v>7.1226304196904993</v>
      </c>
      <c r="L72">
        <f>VLOOKUP(A72,LeadTime[],2,FALSE)</f>
        <v>10</v>
      </c>
      <c r="M72">
        <f t="shared" si="14"/>
        <v>6899</v>
      </c>
      <c r="N72">
        <f t="shared" si="15"/>
        <v>3450</v>
      </c>
      <c r="O72">
        <f t="shared" si="16"/>
        <v>3449</v>
      </c>
      <c r="P72">
        <f>IFERROR(GETPIVOTDATA("QTY Available",'GlobInv PT'!$D$3,"Item Number",A72),0)</f>
        <v>17473</v>
      </c>
      <c r="Q72">
        <f>IFERROR(GETPIVOTDATA("QTY Available",'GlobInv PT'!$A$3,"Item Number",A72),0)-IFERROR(GETPIVOTDATA("QTY Available",'GlobInv PT'!$D$3,"Item Number",A72),0)</f>
        <v>0</v>
      </c>
      <c r="R72">
        <f>IFERROR(GETPIVOTDATA("QTY Available",'GlobInv PT'!$A$3,"Item Number",A72),0)-M72</f>
        <v>10574</v>
      </c>
      <c r="S72">
        <f>VLOOKUP(A72,CurrentCost[],2,FALSE)</f>
        <v>1.38</v>
      </c>
      <c r="T72">
        <f t="shared" si="17"/>
        <v>0</v>
      </c>
      <c r="U72">
        <f t="shared" si="18"/>
        <v>0</v>
      </c>
    </row>
    <row r="73" spans="1:21" x14ac:dyDescent="0.2">
      <c r="A73" t="str">
        <f>'Sales PT'!C76</f>
        <v>KPHSUPMINH69KH3L1</v>
      </c>
      <c r="B73">
        <f>GETPIVOTDATA("SO Total in USD",'Sales PT'!$C$3,"Item Number",'Sales PT'!C76)</f>
        <v>19872.090000000004</v>
      </c>
      <c r="C73" s="10">
        <f t="shared" si="10"/>
        <v>2.0435248795980885E-3</v>
      </c>
      <c r="D73" s="11">
        <f t="shared" si="19"/>
        <v>0.91742998244684615</v>
      </c>
      <c r="E73" t="str">
        <f t="shared" si="11"/>
        <v>B</v>
      </c>
      <c r="F73">
        <f>'Sales PT'!A76</f>
        <v>361.31072727272732</v>
      </c>
      <c r="G73">
        <f>'Sales PT'!B76</f>
        <v>633.93069911832345</v>
      </c>
      <c r="H73">
        <f t="shared" si="12"/>
        <v>1.7545305225322443</v>
      </c>
      <c r="I73">
        <f>VLOOKUP(A73,qtytable[],2,FALSE)</f>
        <v>347.67272727272729</v>
      </c>
      <c r="J73">
        <f>VLOOKUP(A73,qtytable[],3,FALSE)</f>
        <v>615.26146367773492</v>
      </c>
      <c r="K73">
        <f t="shared" si="13"/>
        <v>1.7696569659175514</v>
      </c>
      <c r="L73">
        <f>VLOOKUP(A73,LeadTime[],2,FALSE)</f>
        <v>3</v>
      </c>
      <c r="M73">
        <f t="shared" si="14"/>
        <v>1241</v>
      </c>
      <c r="N73">
        <f t="shared" si="15"/>
        <v>621</v>
      </c>
      <c r="O73">
        <f t="shared" si="16"/>
        <v>620</v>
      </c>
      <c r="P73">
        <f>IFERROR(GETPIVOTDATA("QTY Available",'GlobInv PT'!$D$3,"Item Number",A73),0)</f>
        <v>1083</v>
      </c>
      <c r="Q73">
        <f>IFERROR(GETPIVOTDATA("QTY Available",'GlobInv PT'!$A$3,"Item Number",A73),0)-IFERROR(GETPIVOTDATA("QTY Available",'GlobInv PT'!$D$3,"Item Number",A73),0)</f>
        <v>0</v>
      </c>
      <c r="R73">
        <f>IFERROR(GETPIVOTDATA("QTY Available",'GlobInv PT'!$A$3,"Item Number",A73),0)-M73</f>
        <v>-158</v>
      </c>
      <c r="S73">
        <f>VLOOKUP(A73,CurrentCost[],2,FALSE)</f>
        <v>1.0900000000000001</v>
      </c>
      <c r="T73">
        <f t="shared" si="17"/>
        <v>0</v>
      </c>
      <c r="U73">
        <f t="shared" si="18"/>
        <v>0</v>
      </c>
    </row>
    <row r="74" spans="1:21" x14ac:dyDescent="0.2">
      <c r="A74" t="str">
        <f>'Sales PT'!C77</f>
        <v>KPHRTRZ9H084H69KHG3</v>
      </c>
      <c r="B74">
        <f>GETPIVOTDATA("SO Total in USD",'Sales PT'!$C$3,"Item Number",'Sales PT'!C77)</f>
        <v>19614.739999999998</v>
      </c>
      <c r="C74" s="10">
        <f t="shared" si="10"/>
        <v>2.0170605707224456E-3</v>
      </c>
      <c r="D74" s="11">
        <f t="shared" si="19"/>
        <v>0.91944704301756863</v>
      </c>
      <c r="E74" t="str">
        <f t="shared" si="11"/>
        <v>B</v>
      </c>
      <c r="F74">
        <f>'Sales PT'!A77</f>
        <v>356.63163636363635</v>
      </c>
      <c r="G74">
        <f>'Sales PT'!B77</f>
        <v>1531.1238735838401</v>
      </c>
      <c r="H74">
        <f t="shared" si="12"/>
        <v>4.2932923427540315</v>
      </c>
      <c r="I74">
        <f>VLOOKUP(A74,qtytable[],2,FALSE)</f>
        <v>10.036363636363637</v>
      </c>
      <c r="J74">
        <f>VLOOKUP(A74,qtytable[],3,FALSE)</f>
        <v>43.089039440039969</v>
      </c>
      <c r="K74">
        <f t="shared" si="13"/>
        <v>4.293291973192388</v>
      </c>
      <c r="L74">
        <f>VLOOKUP(A74,LeadTime[],2,FALSE)</f>
        <v>6</v>
      </c>
      <c r="M74">
        <f t="shared" si="14"/>
        <v>123</v>
      </c>
      <c r="N74">
        <f t="shared" si="15"/>
        <v>62</v>
      </c>
      <c r="O74">
        <f t="shared" si="16"/>
        <v>61</v>
      </c>
      <c r="P74">
        <f>IFERROR(GETPIVOTDATA("QTY Available",'GlobInv PT'!$D$3,"Item Number",A74),0)</f>
        <v>0</v>
      </c>
      <c r="Q74">
        <f>IFERROR(GETPIVOTDATA("QTY Available",'GlobInv PT'!$A$3,"Item Number",A74),0)-IFERROR(GETPIVOTDATA("QTY Available",'GlobInv PT'!$D$3,"Item Number",A74),0)</f>
        <v>0</v>
      </c>
      <c r="R74">
        <f>IFERROR(GETPIVOTDATA("QTY Available",'GlobInv PT'!$A$3,"Item Number",A74),0)-M74</f>
        <v>-123</v>
      </c>
      <c r="S74">
        <f>VLOOKUP(A74,CurrentCost[],2,FALSE)</f>
        <v>52.29</v>
      </c>
      <c r="T74">
        <f t="shared" si="17"/>
        <v>61</v>
      </c>
      <c r="U74">
        <f t="shared" si="18"/>
        <v>3189.69</v>
      </c>
    </row>
    <row r="75" spans="1:21" x14ac:dyDescent="0.2">
      <c r="A75" t="str">
        <f>'Sales PT'!C78</f>
        <v>KPHRTRZ9H048H69KH1DS</v>
      </c>
      <c r="B75">
        <f>GETPIVOTDATA("SO Total in USD",'Sales PT'!$C$3,"Item Number",'Sales PT'!C78)</f>
        <v>18219.61</v>
      </c>
      <c r="C75" s="10">
        <f t="shared" si="10"/>
        <v>1.8735938862783998E-3</v>
      </c>
      <c r="D75" s="11">
        <f t="shared" si="19"/>
        <v>0.92132063690384702</v>
      </c>
      <c r="E75" t="str">
        <f t="shared" si="11"/>
        <v>B</v>
      </c>
      <c r="F75">
        <f>'Sales PT'!A78</f>
        <v>331.26563636363636</v>
      </c>
      <c r="G75">
        <f>'Sales PT'!B78</f>
        <v>587.57289397040279</v>
      </c>
      <c r="H75">
        <f t="shared" si="12"/>
        <v>1.7737212359854109</v>
      </c>
      <c r="I75">
        <f>VLOOKUP(A75,qtytable[],2,FALSE)</f>
        <v>15.2</v>
      </c>
      <c r="J75">
        <f>VLOOKUP(A75,qtytable[],3,FALSE)</f>
        <v>26.638457301566984</v>
      </c>
      <c r="K75">
        <f t="shared" si="13"/>
        <v>1.7525300856294068</v>
      </c>
      <c r="L75">
        <f>VLOOKUP(A75,LeadTime[],2,FALSE)</f>
        <v>6</v>
      </c>
      <c r="M75">
        <f t="shared" si="14"/>
        <v>76</v>
      </c>
      <c r="N75">
        <f t="shared" si="15"/>
        <v>38</v>
      </c>
      <c r="O75">
        <f t="shared" si="16"/>
        <v>38</v>
      </c>
      <c r="P75">
        <f>IFERROR(GETPIVOTDATA("QTY Available",'GlobInv PT'!$D$3,"Item Number",A75),0)</f>
        <v>42</v>
      </c>
      <c r="Q75">
        <f>IFERROR(GETPIVOTDATA("QTY Available",'GlobInv PT'!$A$3,"Item Number",A75),0)-IFERROR(GETPIVOTDATA("QTY Available",'GlobInv PT'!$D$3,"Item Number",A75),0)</f>
        <v>0</v>
      </c>
      <c r="R75">
        <f>IFERROR(GETPIVOTDATA("QTY Available",'GlobInv PT'!$A$3,"Item Number",A75),0)-M75</f>
        <v>-34</v>
      </c>
      <c r="S75">
        <f>VLOOKUP(A75,CurrentCost[],2,FALSE)</f>
        <v>18.03</v>
      </c>
      <c r="T75">
        <f t="shared" si="17"/>
        <v>0</v>
      </c>
      <c r="U75">
        <f t="shared" si="18"/>
        <v>0</v>
      </c>
    </row>
    <row r="76" spans="1:21" x14ac:dyDescent="0.2">
      <c r="A76" t="str">
        <f>'Sales PT'!C79</f>
        <v>KPHSUP160H41KH1G3B</v>
      </c>
      <c r="B76">
        <f>GETPIVOTDATA("SO Total in USD",'Sales PT'!$C$3,"Item Number",'Sales PT'!C79)</f>
        <v>16115.4</v>
      </c>
      <c r="C76" s="10">
        <f t="shared" si="10"/>
        <v>1.6572097270430555E-3</v>
      </c>
      <c r="D76" s="11">
        <f t="shared" si="19"/>
        <v>0.92297784663089011</v>
      </c>
      <c r="E76" t="str">
        <f t="shared" si="11"/>
        <v>B</v>
      </c>
      <c r="F76">
        <f>'Sales PT'!A79</f>
        <v>293.00727272727272</v>
      </c>
      <c r="G76">
        <f>'Sales PT'!B79</f>
        <v>689.49789000148394</v>
      </c>
      <c r="H76">
        <f t="shared" si="12"/>
        <v>2.3531767098602341</v>
      </c>
      <c r="I76">
        <f>VLOOKUP(A76,qtytable[],2,FALSE)</f>
        <v>172</v>
      </c>
      <c r="J76">
        <f>VLOOKUP(A76,qtytable[],3,FALSE)</f>
        <v>411.52183687165643</v>
      </c>
      <c r="K76">
        <f t="shared" si="13"/>
        <v>2.3925688190212582</v>
      </c>
      <c r="L76">
        <f>VLOOKUP(A76,LeadTime[],2,FALSE)</f>
        <v>3</v>
      </c>
      <c r="M76">
        <f t="shared" si="14"/>
        <v>829</v>
      </c>
      <c r="N76">
        <f t="shared" si="15"/>
        <v>415</v>
      </c>
      <c r="O76">
        <f t="shared" si="16"/>
        <v>414</v>
      </c>
      <c r="P76">
        <f>IFERROR(GETPIVOTDATA("QTY Available",'GlobInv PT'!$D$3,"Item Number",A76),0)</f>
        <v>8531</v>
      </c>
      <c r="Q76">
        <f>IFERROR(GETPIVOTDATA("QTY Available",'GlobInv PT'!$A$3,"Item Number",A76),0)-IFERROR(GETPIVOTDATA("QTY Available",'GlobInv PT'!$D$3,"Item Number",A76),0)</f>
        <v>70</v>
      </c>
      <c r="R76">
        <f>IFERROR(GETPIVOTDATA("QTY Available",'GlobInv PT'!$A$3,"Item Number",A76),0)-M76</f>
        <v>7772</v>
      </c>
      <c r="S76">
        <f>VLOOKUP(A76,CurrentCost[],2,FALSE)</f>
        <v>1.31</v>
      </c>
      <c r="T76">
        <f t="shared" si="17"/>
        <v>0</v>
      </c>
      <c r="U76">
        <f t="shared" si="18"/>
        <v>0</v>
      </c>
    </row>
    <row r="77" spans="1:21" x14ac:dyDescent="0.2">
      <c r="A77" t="str">
        <f>'Sales PT'!C80</f>
        <v>KPHRTRZ9H064H90KH1DS</v>
      </c>
      <c r="B77">
        <f>GETPIVOTDATA("SO Total in USD",'Sales PT'!$C$3,"Item Number",'Sales PT'!C80)</f>
        <v>16041.180000000006</v>
      </c>
      <c r="C77" s="10">
        <f t="shared" si="10"/>
        <v>1.649577393626502E-3</v>
      </c>
      <c r="D77" s="11">
        <f t="shared" si="19"/>
        <v>0.92462742402451659</v>
      </c>
      <c r="E77" t="str">
        <f t="shared" si="11"/>
        <v>B</v>
      </c>
      <c r="F77">
        <f>'Sales PT'!A80</f>
        <v>291.6578181818183</v>
      </c>
      <c r="G77">
        <f>'Sales PT'!B80</f>
        <v>545.82828319187377</v>
      </c>
      <c r="H77">
        <f t="shared" si="12"/>
        <v>1.8714680326231017</v>
      </c>
      <c r="I77">
        <f>VLOOKUP(A77,qtytable[],2,FALSE)</f>
        <v>10.727272727272727</v>
      </c>
      <c r="J77">
        <f>VLOOKUP(A77,qtytable[],3,FALSE)</f>
        <v>19.915985153802076</v>
      </c>
      <c r="K77">
        <f t="shared" si="13"/>
        <v>1.8565748872188377</v>
      </c>
      <c r="L77">
        <f>VLOOKUP(A77,LeadTime[],2,FALSE)</f>
        <v>6</v>
      </c>
      <c r="M77">
        <f t="shared" si="14"/>
        <v>57</v>
      </c>
      <c r="N77">
        <f t="shared" si="15"/>
        <v>29</v>
      </c>
      <c r="O77">
        <f t="shared" si="16"/>
        <v>28</v>
      </c>
      <c r="P77">
        <f>IFERROR(GETPIVOTDATA("QTY Available",'GlobInv PT'!$D$3,"Item Number",A77),0)</f>
        <v>21</v>
      </c>
      <c r="Q77">
        <f>IFERROR(GETPIVOTDATA("QTY Available",'GlobInv PT'!$A$3,"Item Number",A77),0)-IFERROR(GETPIVOTDATA("QTY Available",'GlobInv PT'!$D$3,"Item Number",A77),0)</f>
        <v>0</v>
      </c>
      <c r="R77">
        <f>IFERROR(GETPIVOTDATA("QTY Available",'GlobInv PT'!$A$3,"Item Number",A77),0)-M77</f>
        <v>-36</v>
      </c>
      <c r="S77">
        <f>VLOOKUP(A77,CurrentCost[],2,FALSE)</f>
        <v>25.26</v>
      </c>
      <c r="T77">
        <f t="shared" si="17"/>
        <v>7</v>
      </c>
      <c r="U77">
        <f t="shared" si="18"/>
        <v>176.82000000000002</v>
      </c>
    </row>
    <row r="78" spans="1:21" x14ac:dyDescent="0.2">
      <c r="A78" t="str">
        <f>'Sales PT'!C81</f>
        <v>KPHRTRZ4H041H90KH1DS</v>
      </c>
      <c r="B78">
        <f>GETPIVOTDATA("SO Total in USD",'Sales PT'!$C$3,"Item Number",'Sales PT'!C81)</f>
        <v>15840.2</v>
      </c>
      <c r="C78" s="10">
        <f t="shared" si="10"/>
        <v>1.628909832725679E-3</v>
      </c>
      <c r="D78" s="11">
        <f t="shared" si="19"/>
        <v>0.92625633385724226</v>
      </c>
      <c r="E78" t="str">
        <f t="shared" si="11"/>
        <v>B</v>
      </c>
      <c r="F78">
        <f>'Sales PT'!A81</f>
        <v>288.00363636363636</v>
      </c>
      <c r="G78">
        <f>'Sales PT'!B81</f>
        <v>542.15683482345889</v>
      </c>
      <c r="H78">
        <f t="shared" si="12"/>
        <v>1.8824652413031553</v>
      </c>
      <c r="I78">
        <f>VLOOKUP(A78,qtytable[],2,FALSE)</f>
        <v>11.945454545454545</v>
      </c>
      <c r="J78">
        <f>VLOOKUP(A78,qtytable[],3,FALSE)</f>
        <v>22.199781598707297</v>
      </c>
      <c r="K78">
        <f t="shared" si="13"/>
        <v>1.858429205371235</v>
      </c>
      <c r="L78">
        <f>VLOOKUP(A78,LeadTime[],2,FALSE)</f>
        <v>3</v>
      </c>
      <c r="M78">
        <f t="shared" si="14"/>
        <v>45</v>
      </c>
      <c r="N78">
        <f t="shared" si="15"/>
        <v>23</v>
      </c>
      <c r="O78">
        <f t="shared" si="16"/>
        <v>22</v>
      </c>
      <c r="P78">
        <f>IFERROR(GETPIVOTDATA("QTY Available",'GlobInv PT'!$D$3,"Item Number",A78),0)</f>
        <v>0</v>
      </c>
      <c r="Q78">
        <f>IFERROR(GETPIVOTDATA("QTY Available",'GlobInv PT'!$A$3,"Item Number",A78),0)-IFERROR(GETPIVOTDATA("QTY Available",'GlobInv PT'!$D$3,"Item Number",A78),0)</f>
        <v>0</v>
      </c>
      <c r="R78">
        <f>IFERROR(GETPIVOTDATA("QTY Available",'GlobInv PT'!$A$3,"Item Number",A78),0)-M78</f>
        <v>-45</v>
      </c>
      <c r="S78">
        <f>VLOOKUP(A78,CurrentCost[],2,FALSE)</f>
        <v>17.7</v>
      </c>
      <c r="T78">
        <f t="shared" si="17"/>
        <v>22</v>
      </c>
      <c r="U78">
        <f t="shared" si="18"/>
        <v>389.4</v>
      </c>
    </row>
    <row r="79" spans="1:21" x14ac:dyDescent="0.2">
      <c r="A79" t="str">
        <f>'Sales PT'!C82</f>
        <v>PSHAGIHDIMCT</v>
      </c>
      <c r="B79">
        <f>GETPIVOTDATA("SO Total in USD",'Sales PT'!$C$3,"Item Number",'Sales PT'!C82)</f>
        <v>15473.349999999995</v>
      </c>
      <c r="C79" s="10">
        <f t="shared" si="10"/>
        <v>1.5911852097957018E-3</v>
      </c>
      <c r="D79" s="11">
        <f t="shared" si="19"/>
        <v>0.927847519067038</v>
      </c>
      <c r="E79" t="str">
        <f t="shared" si="11"/>
        <v>B</v>
      </c>
      <c r="F79">
        <f>'Sales PT'!A82</f>
        <v>281.33363636363629</v>
      </c>
      <c r="G79">
        <f>'Sales PT'!B82</f>
        <v>867.68624349444144</v>
      </c>
      <c r="H79">
        <f t="shared" si="12"/>
        <v>3.084189486581399</v>
      </c>
      <c r="I79">
        <f>VLOOKUP(A79,qtytable[],2,FALSE)</f>
        <v>10.418181818181818</v>
      </c>
      <c r="J79">
        <f>VLOOKUP(A79,qtytable[],3,FALSE)</f>
        <v>31.784978346458701</v>
      </c>
      <c r="K79">
        <f t="shared" si="13"/>
        <v>3.0509141519288456</v>
      </c>
      <c r="L79">
        <f>VLOOKUP(A79,LeadTime[],2,FALSE)</f>
        <v>6</v>
      </c>
      <c r="M79">
        <f t="shared" si="14"/>
        <v>91</v>
      </c>
      <c r="N79">
        <f t="shared" si="15"/>
        <v>46</v>
      </c>
      <c r="O79">
        <f t="shared" si="16"/>
        <v>45</v>
      </c>
      <c r="P79">
        <f>IFERROR(GETPIVOTDATA("QTY Available",'GlobInv PT'!$D$3,"Item Number",A79),0)</f>
        <v>0</v>
      </c>
      <c r="Q79">
        <f>IFERROR(GETPIVOTDATA("QTY Available",'GlobInv PT'!$A$3,"Item Number",A79),0)-IFERROR(GETPIVOTDATA("QTY Available",'GlobInv PT'!$D$3,"Item Number",A79),0)</f>
        <v>0</v>
      </c>
      <c r="R79">
        <f>IFERROR(GETPIVOTDATA("QTY Available",'GlobInv PT'!$A$3,"Item Number",A79),0)-M79</f>
        <v>-91</v>
      </c>
      <c r="S79">
        <f>VLOOKUP(A79,CurrentCost[],2,FALSE)</f>
        <v>22.84</v>
      </c>
      <c r="T79">
        <f t="shared" si="17"/>
        <v>45</v>
      </c>
      <c r="U79">
        <f t="shared" si="18"/>
        <v>1027.8</v>
      </c>
    </row>
    <row r="80" spans="1:21" x14ac:dyDescent="0.2">
      <c r="A80" t="str">
        <f>'Sales PT'!C83</f>
        <v>KPHU660HRRDHB190HA</v>
      </c>
      <c r="B80">
        <f>GETPIVOTDATA("SO Total in USD",'Sales PT'!$C$3,"Item Number",'Sales PT'!C83)</f>
        <v>15092.2</v>
      </c>
      <c r="C80" s="10">
        <f t="shared" si="10"/>
        <v>1.5519900618339727E-3</v>
      </c>
      <c r="D80" s="11">
        <f t="shared" si="19"/>
        <v>0.92939950912887193</v>
      </c>
      <c r="E80" t="str">
        <f t="shared" si="11"/>
        <v>B</v>
      </c>
      <c r="F80">
        <f>'Sales PT'!A83</f>
        <v>274.40363636363639</v>
      </c>
      <c r="G80">
        <f>'Sales PT'!B83</f>
        <v>2035.0318328535486</v>
      </c>
      <c r="H80">
        <f t="shared" si="12"/>
        <v>7.416198487095663</v>
      </c>
      <c r="I80">
        <f>VLOOKUP(A80,qtytable[],2,FALSE)</f>
        <v>278.54545454545456</v>
      </c>
      <c r="J80">
        <f>VLOOKUP(A80,qtytable[],3,FALSE)</f>
        <v>2065.7483785873737</v>
      </c>
      <c r="K80">
        <f t="shared" si="13"/>
        <v>7.4161984870956621</v>
      </c>
      <c r="L80">
        <f>VLOOKUP(A80,LeadTime[],2,FALSE)</f>
        <v>4</v>
      </c>
      <c r="M80">
        <f t="shared" si="14"/>
        <v>4794</v>
      </c>
      <c r="N80">
        <f t="shared" si="15"/>
        <v>2397</v>
      </c>
      <c r="O80">
        <f t="shared" si="16"/>
        <v>2397</v>
      </c>
      <c r="P80">
        <f>IFERROR(GETPIVOTDATA("QTY Available",'GlobInv PT'!$D$3,"Item Number",A80),0)</f>
        <v>0</v>
      </c>
      <c r="Q80">
        <f>IFERROR(GETPIVOTDATA("QTY Available",'GlobInv PT'!$A$3,"Item Number",A80),0)-IFERROR(GETPIVOTDATA("QTY Available",'GlobInv PT'!$D$3,"Item Number",A80),0)</f>
        <v>0</v>
      </c>
      <c r="R80">
        <f>IFERROR(GETPIVOTDATA("QTY Available",'GlobInv PT'!$A$3,"Item Number",A80),0)-M80</f>
        <v>-4794</v>
      </c>
      <c r="S80">
        <f>VLOOKUP(A80,CurrentCost[],2,FALSE)</f>
        <v>1.92</v>
      </c>
      <c r="T80">
        <f t="shared" si="17"/>
        <v>2397</v>
      </c>
      <c r="U80">
        <f t="shared" si="18"/>
        <v>4602.24</v>
      </c>
    </row>
    <row r="81" spans="1:21" x14ac:dyDescent="0.2">
      <c r="A81" t="str">
        <f>'Sales PT'!C84</f>
        <v>KPHU690HREDHB190HA</v>
      </c>
      <c r="B81">
        <f>GETPIVOTDATA("SO Total in USD",'Sales PT'!$C$3,"Item Number",'Sales PT'!C84)</f>
        <v>14604.65</v>
      </c>
      <c r="C81" s="10">
        <f t="shared" si="10"/>
        <v>1.5018533849646524E-3</v>
      </c>
      <c r="D81" s="11">
        <f t="shared" si="19"/>
        <v>0.93090136251383659</v>
      </c>
      <c r="E81" t="str">
        <f t="shared" si="11"/>
        <v>B</v>
      </c>
      <c r="F81">
        <f>'Sales PT'!A84</f>
        <v>265.53909090909093</v>
      </c>
      <c r="G81">
        <f>'Sales PT'!B84</f>
        <v>835.84183188827262</v>
      </c>
      <c r="H81">
        <f t="shared" si="12"/>
        <v>3.1477167035057323</v>
      </c>
      <c r="I81">
        <f>VLOOKUP(A81,qtytable[],2,FALSE)</f>
        <v>232.90909090909091</v>
      </c>
      <c r="J81">
        <f>VLOOKUP(A81,qtytable[],3,FALSE)</f>
        <v>726.28357059472637</v>
      </c>
      <c r="K81">
        <f t="shared" si="13"/>
        <v>3.118313534950035</v>
      </c>
      <c r="L81">
        <f>VLOOKUP(A81,LeadTime[],2,FALSE)</f>
        <v>6</v>
      </c>
      <c r="M81">
        <f t="shared" si="14"/>
        <v>2065</v>
      </c>
      <c r="N81">
        <f t="shared" si="15"/>
        <v>1033</v>
      </c>
      <c r="O81">
        <f t="shared" si="16"/>
        <v>1032</v>
      </c>
      <c r="P81">
        <f>IFERROR(GETPIVOTDATA("QTY Available",'GlobInv PT'!$D$3,"Item Number",A81),0)</f>
        <v>105</v>
      </c>
      <c r="Q81">
        <f>IFERROR(GETPIVOTDATA("QTY Available",'GlobInv PT'!$A$3,"Item Number",A81),0)-IFERROR(GETPIVOTDATA("QTY Available",'GlobInv PT'!$D$3,"Item Number",A81),0)</f>
        <v>211</v>
      </c>
      <c r="R81">
        <f>IFERROR(GETPIVOTDATA("QTY Available",'GlobInv PT'!$A$3,"Item Number",A81),0)-M81</f>
        <v>-1749</v>
      </c>
      <c r="S81">
        <f>VLOOKUP(A81,CurrentCost[],2,FALSE)</f>
        <v>0.68</v>
      </c>
      <c r="T81">
        <f t="shared" si="17"/>
        <v>716</v>
      </c>
      <c r="U81">
        <f t="shared" si="18"/>
        <v>486.88000000000005</v>
      </c>
    </row>
    <row r="82" spans="1:21" x14ac:dyDescent="0.2">
      <c r="A82" t="str">
        <f>'Sales PT'!C85</f>
        <v>KPHSUP160HASVH1B1C</v>
      </c>
      <c r="B82">
        <f>GETPIVOTDATA("SO Total in USD",'Sales PT'!$C$3,"Item Number",'Sales PT'!C85)</f>
        <v>14424.56</v>
      </c>
      <c r="C82" s="10">
        <f t="shared" si="10"/>
        <v>1.4833340246172093E-3</v>
      </c>
      <c r="D82" s="11">
        <f t="shared" si="19"/>
        <v>0.93238469653845379</v>
      </c>
      <c r="E82" t="str">
        <f t="shared" si="11"/>
        <v>B</v>
      </c>
      <c r="F82">
        <f>'Sales PT'!A85</f>
        <v>262.26472727272727</v>
      </c>
      <c r="G82">
        <f>'Sales PT'!B85</f>
        <v>563.70253116027277</v>
      </c>
      <c r="H82">
        <f t="shared" si="12"/>
        <v>2.1493646401564419</v>
      </c>
      <c r="I82">
        <f>VLOOKUP(A82,qtytable[],2,FALSE)</f>
        <v>161.61818181818182</v>
      </c>
      <c r="J82">
        <f>VLOOKUP(A82,qtytable[],3,FALSE)</f>
        <v>330.31379530229037</v>
      </c>
      <c r="K82">
        <f t="shared" si="13"/>
        <v>2.0437910610446584</v>
      </c>
      <c r="L82">
        <f>VLOOKUP(A82,LeadTime[],2,FALSE)</f>
        <v>3</v>
      </c>
      <c r="M82">
        <f t="shared" si="14"/>
        <v>666</v>
      </c>
      <c r="N82">
        <f t="shared" si="15"/>
        <v>333</v>
      </c>
      <c r="O82">
        <f t="shared" si="16"/>
        <v>333</v>
      </c>
      <c r="P82">
        <f>IFERROR(GETPIVOTDATA("QTY Available",'GlobInv PT'!$D$3,"Item Number",A82),0)</f>
        <v>185</v>
      </c>
      <c r="Q82">
        <f>IFERROR(GETPIVOTDATA("QTY Available",'GlobInv PT'!$A$3,"Item Number",A82),0)-IFERROR(GETPIVOTDATA("QTY Available",'GlobInv PT'!$D$3,"Item Number",A82),0)</f>
        <v>8683</v>
      </c>
      <c r="R82">
        <f>IFERROR(GETPIVOTDATA("QTY Available",'GlobInv PT'!$A$3,"Item Number",A82),0)-M82</f>
        <v>8202</v>
      </c>
      <c r="S82">
        <f>VLOOKUP(A82,CurrentCost[],2,FALSE)</f>
        <v>1.23</v>
      </c>
      <c r="T82">
        <f t="shared" si="17"/>
        <v>0</v>
      </c>
      <c r="U82">
        <f t="shared" si="18"/>
        <v>0</v>
      </c>
    </row>
    <row r="83" spans="1:21" x14ac:dyDescent="0.2">
      <c r="A83" t="str">
        <f>'Sales PT'!C86</f>
        <v>PSHAGIHADVH11V</v>
      </c>
      <c r="B83">
        <f>GETPIVOTDATA("SO Total in USD",'Sales PT'!$C$3,"Item Number",'Sales PT'!C86)</f>
        <v>14356.78</v>
      </c>
      <c r="C83" s="10">
        <f t="shared" si="10"/>
        <v>1.4763639416345358E-3</v>
      </c>
      <c r="D83" s="11">
        <f t="shared" si="19"/>
        <v>0.93386106048008832</v>
      </c>
      <c r="E83" t="str">
        <f t="shared" si="11"/>
        <v>B</v>
      </c>
      <c r="F83">
        <f>'Sales PT'!A86</f>
        <v>261.03236363636364</v>
      </c>
      <c r="G83">
        <f>'Sales PT'!B86</f>
        <v>855.27790887147842</v>
      </c>
      <c r="H83">
        <f t="shared" si="12"/>
        <v>3.276520569928028</v>
      </c>
      <c r="I83">
        <f>VLOOKUP(A83,qtytable[],2,FALSE)</f>
        <v>12.6</v>
      </c>
      <c r="J83">
        <f>VLOOKUP(A83,qtytable[],3,FALSE)</f>
        <v>41.153101678704338</v>
      </c>
      <c r="K83">
        <f t="shared" si="13"/>
        <v>3.2661191808495507</v>
      </c>
      <c r="L83">
        <f>VLOOKUP(A83,LeadTime[],2,FALSE)</f>
        <v>6</v>
      </c>
      <c r="M83">
        <f t="shared" si="14"/>
        <v>117</v>
      </c>
      <c r="N83">
        <f t="shared" si="15"/>
        <v>59</v>
      </c>
      <c r="O83">
        <f t="shared" si="16"/>
        <v>58</v>
      </c>
      <c r="P83">
        <f>IFERROR(GETPIVOTDATA("QTY Available",'GlobInv PT'!$D$3,"Item Number",A83),0)</f>
        <v>59</v>
      </c>
      <c r="Q83">
        <f>IFERROR(GETPIVOTDATA("QTY Available",'GlobInv PT'!$A$3,"Item Number",A83),0)-IFERROR(GETPIVOTDATA("QTY Available",'GlobInv PT'!$D$3,"Item Number",A83),0)</f>
        <v>0</v>
      </c>
      <c r="R83">
        <f>IFERROR(GETPIVOTDATA("QTY Available",'GlobInv PT'!$A$3,"Item Number",A83),0)-M83</f>
        <v>-58</v>
      </c>
      <c r="S83">
        <f>VLOOKUP(A83,CurrentCost[],2,FALSE)</f>
        <v>17.59</v>
      </c>
      <c r="T83">
        <f t="shared" si="17"/>
        <v>0</v>
      </c>
      <c r="U83">
        <f t="shared" si="18"/>
        <v>0</v>
      </c>
    </row>
    <row r="84" spans="1:21" x14ac:dyDescent="0.2">
      <c r="A84" t="str">
        <f>'Sales PT'!C87</f>
        <v>KPHBR01H69K1B4H409A</v>
      </c>
      <c r="B84">
        <f>GETPIVOTDATA("SO Total in USD",'Sales PT'!$C$3,"Item Number",'Sales PT'!C87)</f>
        <v>13742.210000000003</v>
      </c>
      <c r="C84" s="10">
        <f t="shared" si="10"/>
        <v>1.4131653004621884E-3</v>
      </c>
      <c r="D84" s="11">
        <f t="shared" si="19"/>
        <v>0.93527422578055053</v>
      </c>
      <c r="E84" t="str">
        <f t="shared" si="11"/>
        <v>B</v>
      </c>
      <c r="F84">
        <f>'Sales PT'!A87</f>
        <v>249.85836363636369</v>
      </c>
      <c r="G84">
        <f>'Sales PT'!B87</f>
        <v>637.17708408597821</v>
      </c>
      <c r="H84">
        <f t="shared" si="12"/>
        <v>2.5501531139990434</v>
      </c>
      <c r="I84">
        <f>VLOOKUP(A84,qtytable[],2,FALSE)</f>
        <v>42.6</v>
      </c>
      <c r="J84">
        <f>VLOOKUP(A84,qtytable[],3,FALSE)</f>
        <v>109.11081692650995</v>
      </c>
      <c r="K84">
        <f t="shared" si="13"/>
        <v>2.5612867823124401</v>
      </c>
      <c r="L84">
        <f>VLOOKUP(A84,LeadTime[],2,FALSE)</f>
        <v>6</v>
      </c>
      <c r="M84">
        <f t="shared" si="14"/>
        <v>311</v>
      </c>
      <c r="N84">
        <f t="shared" si="15"/>
        <v>156</v>
      </c>
      <c r="O84">
        <f t="shared" si="16"/>
        <v>155</v>
      </c>
      <c r="P84">
        <f>IFERROR(GETPIVOTDATA("QTY Available",'GlobInv PT'!$D$3,"Item Number",A84),0)</f>
        <v>203</v>
      </c>
      <c r="Q84">
        <f>IFERROR(GETPIVOTDATA("QTY Available",'GlobInv PT'!$A$3,"Item Number",A84),0)-IFERROR(GETPIVOTDATA("QTY Available",'GlobInv PT'!$D$3,"Item Number",A84),0)</f>
        <v>8</v>
      </c>
      <c r="R84">
        <f>IFERROR(GETPIVOTDATA("QTY Available",'GlobInv PT'!$A$3,"Item Number",A84),0)-M84</f>
        <v>-100</v>
      </c>
      <c r="S84">
        <f>VLOOKUP(A84,CurrentCost[],2,FALSE)</f>
        <v>3.99</v>
      </c>
      <c r="T84">
        <f t="shared" si="17"/>
        <v>0</v>
      </c>
      <c r="U84">
        <f t="shared" si="18"/>
        <v>0</v>
      </c>
    </row>
    <row r="85" spans="1:21" x14ac:dyDescent="0.2">
      <c r="A85" t="str">
        <f>'Sales PT'!C88</f>
        <v>KPHRTRZ9H041H90KHG3</v>
      </c>
      <c r="B85">
        <f>GETPIVOTDATA("SO Total in USD",'Sales PT'!$C$3,"Item Number",'Sales PT'!C88)</f>
        <v>13565.07</v>
      </c>
      <c r="C85" s="10">
        <f t="shared" si="10"/>
        <v>1.3949493001737432E-3</v>
      </c>
      <c r="D85" s="11">
        <f t="shared" si="19"/>
        <v>0.93666917508072423</v>
      </c>
      <c r="E85" t="str">
        <f t="shared" si="11"/>
        <v>B</v>
      </c>
      <c r="F85">
        <f>'Sales PT'!A88</f>
        <v>246.63763636363635</v>
      </c>
      <c r="G85">
        <f>'Sales PT'!B88</f>
        <v>610.55495422565775</v>
      </c>
      <c r="H85">
        <f t="shared" si="12"/>
        <v>2.475514131693473</v>
      </c>
      <c r="I85">
        <f>VLOOKUP(A85,qtytable[],2,FALSE)</f>
        <v>8.709090909090909</v>
      </c>
      <c r="J85">
        <f>VLOOKUP(A85,qtytable[],3,FALSE)</f>
        <v>22.189981662797429</v>
      </c>
      <c r="K85">
        <f t="shared" si="13"/>
        <v>2.5479102118034627</v>
      </c>
      <c r="L85">
        <f>VLOOKUP(A85,LeadTime[],2,FALSE)</f>
        <v>6</v>
      </c>
      <c r="M85">
        <f t="shared" si="14"/>
        <v>64</v>
      </c>
      <c r="N85">
        <f t="shared" si="15"/>
        <v>32</v>
      </c>
      <c r="O85">
        <f t="shared" si="16"/>
        <v>32</v>
      </c>
      <c r="P85">
        <f>IFERROR(GETPIVOTDATA("QTY Available",'GlobInv PT'!$D$3,"Item Number",A85),0)</f>
        <v>0</v>
      </c>
      <c r="Q85">
        <f>IFERROR(GETPIVOTDATA("QTY Available",'GlobInv PT'!$A$3,"Item Number",A85),0)-IFERROR(GETPIVOTDATA("QTY Available",'GlobInv PT'!$D$3,"Item Number",A85),0)</f>
        <v>0</v>
      </c>
      <c r="R85">
        <f>IFERROR(GETPIVOTDATA("QTY Available",'GlobInv PT'!$A$3,"Item Number",A85),0)-M85</f>
        <v>-64</v>
      </c>
      <c r="S85">
        <f>VLOOKUP(A85,CurrentCost[],2,FALSE)</f>
        <v>8.17</v>
      </c>
      <c r="T85">
        <f t="shared" si="17"/>
        <v>32</v>
      </c>
      <c r="U85">
        <f t="shared" si="18"/>
        <v>261.44</v>
      </c>
    </row>
    <row r="86" spans="1:21" x14ac:dyDescent="0.2">
      <c r="A86" t="str">
        <f>'Sales PT'!C89</f>
        <v>KPHRTRZ9H060H69KHG3</v>
      </c>
      <c r="B86">
        <f>GETPIVOTDATA("SO Total in USD",'Sales PT'!$C$3,"Item Number",'Sales PT'!C89)</f>
        <v>13548.449999999999</v>
      </c>
      <c r="C86" s="10">
        <f t="shared" si="10"/>
        <v>1.3932402004515237E-3</v>
      </c>
      <c r="D86" s="11">
        <f t="shared" si="19"/>
        <v>0.93806241528117573</v>
      </c>
      <c r="E86" t="str">
        <f t="shared" si="11"/>
        <v>B</v>
      </c>
      <c r="F86">
        <f>'Sales PT'!A89</f>
        <v>246.33545454545452</v>
      </c>
      <c r="G86">
        <f>'Sales PT'!B89</f>
        <v>1070.6066409782511</v>
      </c>
      <c r="H86">
        <f t="shared" si="12"/>
        <v>4.3461329712110102</v>
      </c>
      <c r="I86">
        <f>VLOOKUP(A86,qtytable[],2,FALSE)</f>
        <v>9.1999999999999993</v>
      </c>
      <c r="J86">
        <f>VLOOKUP(A86,qtytable[],3,FALSE)</f>
        <v>39.984441418576246</v>
      </c>
      <c r="K86">
        <f t="shared" si="13"/>
        <v>4.3461349368017661</v>
      </c>
      <c r="L86">
        <f>VLOOKUP(A86,LeadTime[],2,FALSE)</f>
        <v>6</v>
      </c>
      <c r="M86">
        <f t="shared" si="14"/>
        <v>114</v>
      </c>
      <c r="N86">
        <f t="shared" si="15"/>
        <v>57</v>
      </c>
      <c r="O86">
        <f t="shared" si="16"/>
        <v>57</v>
      </c>
      <c r="P86">
        <f>IFERROR(GETPIVOTDATA("QTY Available",'GlobInv PT'!$D$3,"Item Number",A86),0)</f>
        <v>0</v>
      </c>
      <c r="Q86">
        <f>IFERROR(GETPIVOTDATA("QTY Available",'GlobInv PT'!$A$3,"Item Number",A86),0)-IFERROR(GETPIVOTDATA("QTY Available",'GlobInv PT'!$D$3,"Item Number",A86),0)</f>
        <v>0</v>
      </c>
      <c r="R86">
        <f>IFERROR(GETPIVOTDATA("QTY Available",'GlobInv PT'!$A$3,"Item Number",A86),0)-M86</f>
        <v>-114</v>
      </c>
      <c r="S86">
        <f>VLOOKUP(A86,CurrentCost[],2,FALSE)</f>
        <v>39.26</v>
      </c>
      <c r="T86">
        <f t="shared" si="17"/>
        <v>57</v>
      </c>
      <c r="U86">
        <f t="shared" si="18"/>
        <v>2237.8199999999997</v>
      </c>
    </row>
    <row r="87" spans="1:21" x14ac:dyDescent="0.2">
      <c r="A87" t="str">
        <f>'Sales PT'!C90</f>
        <v>PS11HSLH39VH110H144V</v>
      </c>
      <c r="B87">
        <f>GETPIVOTDATA("SO Total in USD",'Sales PT'!$C$3,"Item Number",'Sales PT'!C90)</f>
        <v>13256.260000000007</v>
      </c>
      <c r="C87" s="10">
        <f t="shared" si="10"/>
        <v>1.3631931578621558E-3</v>
      </c>
      <c r="D87" s="11">
        <f t="shared" si="19"/>
        <v>0.93942560843903788</v>
      </c>
      <c r="E87" t="str">
        <f t="shared" si="11"/>
        <v>B</v>
      </c>
      <c r="F87">
        <f>'Sales PT'!A90</f>
        <v>241.02290909090922</v>
      </c>
      <c r="G87">
        <f>'Sales PT'!B90</f>
        <v>678.09578041276916</v>
      </c>
      <c r="H87">
        <f t="shared" si="12"/>
        <v>2.81340799914171</v>
      </c>
      <c r="I87">
        <f>VLOOKUP(A87,qtytable[],2,FALSE)</f>
        <v>13.290909090909091</v>
      </c>
      <c r="J87">
        <f>VLOOKUP(A87,qtytable[],3,FALSE)</f>
        <v>37.08981727448311</v>
      </c>
      <c r="K87">
        <f t="shared" si="13"/>
        <v>2.7906155268078949</v>
      </c>
      <c r="L87">
        <f>VLOOKUP(A87,LeadTime[],2,FALSE)</f>
        <v>3</v>
      </c>
      <c r="M87">
        <f t="shared" si="14"/>
        <v>75</v>
      </c>
      <c r="N87">
        <f t="shared" si="15"/>
        <v>38</v>
      </c>
      <c r="O87">
        <f t="shared" si="16"/>
        <v>37</v>
      </c>
      <c r="P87">
        <f>IFERROR(GETPIVOTDATA("QTY Available",'GlobInv PT'!$D$3,"Item Number",A87),0)</f>
        <v>491</v>
      </c>
      <c r="Q87">
        <f>IFERROR(GETPIVOTDATA("QTY Available",'GlobInv PT'!$A$3,"Item Number",A87),0)-IFERROR(GETPIVOTDATA("QTY Available",'GlobInv PT'!$D$3,"Item Number",A87),0)</f>
        <v>0</v>
      </c>
      <c r="R87">
        <f>IFERROR(GETPIVOTDATA("QTY Available",'GlobInv PT'!$A$3,"Item Number",A87),0)-M87</f>
        <v>416</v>
      </c>
      <c r="S87">
        <f>VLOOKUP(A87,CurrentCost[],2,FALSE)</f>
        <v>16.41</v>
      </c>
      <c r="T87">
        <f t="shared" si="17"/>
        <v>0</v>
      </c>
      <c r="U87">
        <f t="shared" si="18"/>
        <v>0</v>
      </c>
    </row>
    <row r="88" spans="1:21" x14ac:dyDescent="0.2">
      <c r="A88" t="str">
        <f>'Sales PT'!C91</f>
        <v>KPHAPEXH69KHG1B</v>
      </c>
      <c r="B88">
        <f>GETPIVOTDATA("SO Total in USD",'Sales PT'!$C$3,"Item Number",'Sales PT'!C91)</f>
        <v>12846.28</v>
      </c>
      <c r="C88" s="10">
        <f t="shared" si="10"/>
        <v>1.321033308035709E-3</v>
      </c>
      <c r="D88" s="11">
        <f t="shared" si="19"/>
        <v>0.94074664174707356</v>
      </c>
      <c r="E88" t="str">
        <f t="shared" si="11"/>
        <v>B</v>
      </c>
      <c r="F88">
        <f>'Sales PT'!A91</f>
        <v>233.56872727272727</v>
      </c>
      <c r="G88">
        <f>'Sales PT'!B91</f>
        <v>1732.1920418328596</v>
      </c>
      <c r="H88">
        <f t="shared" si="12"/>
        <v>7.416198487095663</v>
      </c>
      <c r="I88">
        <f>VLOOKUP(A88,qtytable[],2,FALSE)</f>
        <v>172.70909090909092</v>
      </c>
      <c r="J88">
        <f>VLOOKUP(A88,qtytable[],3,FALSE)</f>
        <v>1280.8448987076674</v>
      </c>
      <c r="K88">
        <f t="shared" si="13"/>
        <v>7.416198487095663</v>
      </c>
      <c r="L88">
        <f>VLOOKUP(A88,LeadTime[],2,FALSE)</f>
        <v>13</v>
      </c>
      <c r="M88">
        <f t="shared" si="14"/>
        <v>5358</v>
      </c>
      <c r="N88">
        <f t="shared" si="15"/>
        <v>2679</v>
      </c>
      <c r="O88">
        <f t="shared" si="16"/>
        <v>2679</v>
      </c>
      <c r="P88">
        <f>IFERROR(GETPIVOTDATA("QTY Available",'GlobInv PT'!$D$3,"Item Number",A88),0)</f>
        <v>29122</v>
      </c>
      <c r="Q88">
        <f>IFERROR(GETPIVOTDATA("QTY Available",'GlobInv PT'!$A$3,"Item Number",A88),0)-IFERROR(GETPIVOTDATA("QTY Available",'GlobInv PT'!$D$3,"Item Number",A88),0)</f>
        <v>0</v>
      </c>
      <c r="R88">
        <f>IFERROR(GETPIVOTDATA("QTY Available",'GlobInv PT'!$A$3,"Item Number",A88),0)-M88</f>
        <v>23764</v>
      </c>
      <c r="S88">
        <f>VLOOKUP(A88,CurrentCost[],2,FALSE)</f>
        <v>1.1399999999999999</v>
      </c>
      <c r="T88">
        <f t="shared" si="17"/>
        <v>0</v>
      </c>
      <c r="U88">
        <f t="shared" si="18"/>
        <v>0</v>
      </c>
    </row>
    <row r="89" spans="1:21" x14ac:dyDescent="0.2">
      <c r="A89" t="str">
        <f>'Sales PT'!C92</f>
        <v>KPHUMINH69KHL4H39B</v>
      </c>
      <c r="B89">
        <f>GETPIVOTDATA("SO Total in USD",'Sales PT'!$C$3,"Item Number",'Sales PT'!C92)</f>
        <v>12381.689999999999</v>
      </c>
      <c r="C89" s="10">
        <f t="shared" si="10"/>
        <v>1.273257697930658E-3</v>
      </c>
      <c r="D89" s="11">
        <f t="shared" si="19"/>
        <v>0.94201989944500419</v>
      </c>
      <c r="E89" t="str">
        <f t="shared" si="11"/>
        <v>B</v>
      </c>
      <c r="F89">
        <f>'Sales PT'!A92</f>
        <v>225.12163636363633</v>
      </c>
      <c r="G89">
        <f>'Sales PT'!B92</f>
        <v>787.31015895606276</v>
      </c>
      <c r="H89">
        <f t="shared" si="12"/>
        <v>3.4972656190377451</v>
      </c>
      <c r="I89">
        <f>VLOOKUP(A89,qtytable[],2,FALSE)</f>
        <v>256.21818181818179</v>
      </c>
      <c r="J89">
        <f>VLOOKUP(A89,qtytable[],3,FALSE)</f>
        <v>889.39768822020665</v>
      </c>
      <c r="K89">
        <f t="shared" si="13"/>
        <v>3.4712512668259561</v>
      </c>
      <c r="L89">
        <f>VLOOKUP(A89,LeadTime[],2,FALSE)</f>
        <v>15</v>
      </c>
      <c r="M89">
        <f t="shared" si="14"/>
        <v>3997</v>
      </c>
      <c r="N89">
        <f t="shared" si="15"/>
        <v>1999</v>
      </c>
      <c r="O89">
        <f t="shared" si="16"/>
        <v>1998</v>
      </c>
      <c r="P89">
        <f>IFERROR(GETPIVOTDATA("QTY Available",'GlobInv PT'!$D$3,"Item Number",A89),0)</f>
        <v>0</v>
      </c>
      <c r="Q89">
        <f>IFERROR(GETPIVOTDATA("QTY Available",'GlobInv PT'!$A$3,"Item Number",A89),0)-IFERROR(GETPIVOTDATA("QTY Available",'GlobInv PT'!$D$3,"Item Number",A89),0)</f>
        <v>0</v>
      </c>
      <c r="R89">
        <f>IFERROR(GETPIVOTDATA("QTY Available",'GlobInv PT'!$A$3,"Item Number",A89),0)-M89</f>
        <v>-3997</v>
      </c>
      <c r="S89">
        <f>VLOOKUP(A89,CurrentCost[],2,FALSE)</f>
        <v>0.77</v>
      </c>
      <c r="T89">
        <f t="shared" si="17"/>
        <v>1998</v>
      </c>
      <c r="U89">
        <f t="shared" si="18"/>
        <v>1538.46</v>
      </c>
    </row>
    <row r="90" spans="1:21" x14ac:dyDescent="0.2">
      <c r="A90" t="str">
        <f>'Sales PT'!C93</f>
        <v>KPHRTRZ9H036H69KH1DS</v>
      </c>
      <c r="B90">
        <f>GETPIVOTDATA("SO Total in USD",'Sales PT'!$C$3,"Item Number",'Sales PT'!C93)</f>
        <v>12305.61</v>
      </c>
      <c r="C90" s="10">
        <f t="shared" si="10"/>
        <v>1.2654340934260579E-3</v>
      </c>
      <c r="D90" s="11">
        <f t="shared" si="19"/>
        <v>0.94328533353843025</v>
      </c>
      <c r="E90" t="str">
        <f t="shared" si="11"/>
        <v>B</v>
      </c>
      <c r="F90">
        <f>'Sales PT'!A93</f>
        <v>223.73836363636366</v>
      </c>
      <c r="G90">
        <f>'Sales PT'!B93</f>
        <v>468.47786897317047</v>
      </c>
      <c r="H90">
        <f t="shared" si="12"/>
        <v>2.0938647327133211</v>
      </c>
      <c r="I90">
        <f>VLOOKUP(A90,qtytable[],2,FALSE)</f>
        <v>13.109090909090909</v>
      </c>
      <c r="J90">
        <f>VLOOKUP(A90,qtytable[],3,FALSE)</f>
        <v>25.922728999622684</v>
      </c>
      <c r="K90">
        <f t="shared" si="13"/>
        <v>1.9774619902624793</v>
      </c>
      <c r="L90">
        <f>VLOOKUP(A90,LeadTime[],2,FALSE)</f>
        <v>6</v>
      </c>
      <c r="M90">
        <f t="shared" si="14"/>
        <v>74</v>
      </c>
      <c r="N90">
        <f t="shared" si="15"/>
        <v>37</v>
      </c>
      <c r="O90">
        <f t="shared" si="16"/>
        <v>37</v>
      </c>
      <c r="P90">
        <f>IFERROR(GETPIVOTDATA("QTY Available",'GlobInv PT'!$D$3,"Item Number",A90),0)</f>
        <v>33</v>
      </c>
      <c r="Q90">
        <f>IFERROR(GETPIVOTDATA("QTY Available",'GlobInv PT'!$A$3,"Item Number",A90),0)-IFERROR(GETPIVOTDATA("QTY Available",'GlobInv PT'!$D$3,"Item Number",A90),0)</f>
        <v>0</v>
      </c>
      <c r="R90">
        <f>IFERROR(GETPIVOTDATA("QTY Available",'GlobInv PT'!$A$3,"Item Number",A90),0)-M90</f>
        <v>-41</v>
      </c>
      <c r="S90">
        <f>VLOOKUP(A90,CurrentCost[],2,FALSE)</f>
        <v>13.09</v>
      </c>
      <c r="T90">
        <f t="shared" si="17"/>
        <v>4</v>
      </c>
      <c r="U90">
        <f t="shared" si="18"/>
        <v>52.36</v>
      </c>
    </row>
    <row r="91" spans="1:21" x14ac:dyDescent="0.2">
      <c r="A91" t="str">
        <f>'Sales PT'!C94</f>
        <v>KPHSUP160H69KH1L3B</v>
      </c>
      <c r="B91">
        <f>GETPIVOTDATA("SO Total in USD",'Sales PT'!$C$3,"Item Number",'Sales PT'!C94)</f>
        <v>12278.4</v>
      </c>
      <c r="C91" s="10">
        <f t="shared" si="10"/>
        <v>1.2626359825089945E-3</v>
      </c>
      <c r="D91" s="11">
        <f t="shared" si="19"/>
        <v>0.94454796952093922</v>
      </c>
      <c r="E91" t="str">
        <f t="shared" si="11"/>
        <v>B</v>
      </c>
      <c r="F91">
        <f>'Sales PT'!A94</f>
        <v>223.24363636363637</v>
      </c>
      <c r="G91">
        <f>'Sales PT'!B94</f>
        <v>1655.6191182537343</v>
      </c>
      <c r="H91">
        <f t="shared" si="12"/>
        <v>7.416198487095663</v>
      </c>
      <c r="I91">
        <f>VLOOKUP(A91,qtytable[],2,FALSE)</f>
        <v>111.41818181818182</v>
      </c>
      <c r="J91">
        <f>VLOOKUP(A91,qtytable[],3,FALSE)</f>
        <v>826.29935143494947</v>
      </c>
      <c r="K91">
        <f t="shared" si="13"/>
        <v>7.4161984870956621</v>
      </c>
      <c r="L91">
        <f>VLOOKUP(A91,LeadTime[],2,FALSE)</f>
        <v>12</v>
      </c>
      <c r="M91">
        <f t="shared" si="14"/>
        <v>3321</v>
      </c>
      <c r="N91">
        <f t="shared" si="15"/>
        <v>1661</v>
      </c>
      <c r="O91">
        <f t="shared" si="16"/>
        <v>1660</v>
      </c>
      <c r="P91">
        <f>IFERROR(GETPIVOTDATA("QTY Available",'GlobInv PT'!$D$3,"Item Number",A91),0)</f>
        <v>3077</v>
      </c>
      <c r="Q91">
        <f>IFERROR(GETPIVOTDATA("QTY Available",'GlobInv PT'!$A$3,"Item Number",A91),0)-IFERROR(GETPIVOTDATA("QTY Available",'GlobInv PT'!$D$3,"Item Number",A91),0)</f>
        <v>6692</v>
      </c>
      <c r="R91">
        <f>IFERROR(GETPIVOTDATA("QTY Available",'GlobInv PT'!$A$3,"Item Number",A91),0)-M91</f>
        <v>6448</v>
      </c>
      <c r="S91">
        <f>VLOOKUP(A91,CurrentCost[],2,FALSE)</f>
        <v>1.25</v>
      </c>
      <c r="T91">
        <f t="shared" si="17"/>
        <v>0</v>
      </c>
      <c r="U91">
        <f t="shared" si="18"/>
        <v>0</v>
      </c>
    </row>
    <row r="92" spans="1:21" x14ac:dyDescent="0.2">
      <c r="A92" t="str">
        <f>'Sales PT'!C95</f>
        <v>KPHRTRZ9H096H90KHG3</v>
      </c>
      <c r="B92">
        <f>GETPIVOTDATA("SO Total in USD",'Sales PT'!$C$3,"Item Number",'Sales PT'!C95)</f>
        <v>12274.55</v>
      </c>
      <c r="C92" s="10">
        <f t="shared" si="10"/>
        <v>1.2622400719235225E-3</v>
      </c>
      <c r="D92" s="11">
        <f t="shared" si="19"/>
        <v>0.94581020959286277</v>
      </c>
      <c r="E92" t="str">
        <f t="shared" si="11"/>
        <v>B</v>
      </c>
      <c r="F92">
        <f>'Sales PT'!A95</f>
        <v>223.17363636363635</v>
      </c>
      <c r="G92">
        <f>'Sales PT'!B95</f>
        <v>676.72364244903906</v>
      </c>
      <c r="H92">
        <f t="shared" si="12"/>
        <v>3.0322741228555956</v>
      </c>
      <c r="I92">
        <f>VLOOKUP(A92,qtytable[],2,FALSE)</f>
        <v>5.3454545454545457</v>
      </c>
      <c r="J92">
        <f>VLOOKUP(A92,qtytable[],3,FALSE)</f>
        <v>16.100630516545092</v>
      </c>
      <c r="K92">
        <f t="shared" si="13"/>
        <v>3.012022715680204</v>
      </c>
      <c r="L92">
        <f>VLOOKUP(A92,LeadTime[],2,FALSE)</f>
        <v>5</v>
      </c>
      <c r="M92">
        <f t="shared" si="14"/>
        <v>42</v>
      </c>
      <c r="N92">
        <f t="shared" si="15"/>
        <v>21</v>
      </c>
      <c r="O92">
        <f t="shared" si="16"/>
        <v>21</v>
      </c>
      <c r="P92">
        <f>IFERROR(GETPIVOTDATA("QTY Available",'GlobInv PT'!$D$3,"Item Number",A92),0)</f>
        <v>0</v>
      </c>
      <c r="Q92">
        <f>IFERROR(GETPIVOTDATA("QTY Available",'GlobInv PT'!$A$3,"Item Number",A92),0)-IFERROR(GETPIVOTDATA("QTY Available",'GlobInv PT'!$D$3,"Item Number",A92),0)</f>
        <v>0</v>
      </c>
      <c r="R92">
        <f>IFERROR(GETPIVOTDATA("QTY Available",'GlobInv PT'!$A$3,"Item Number",A92),0)-M92</f>
        <v>-42</v>
      </c>
      <c r="S92">
        <f>VLOOKUP(A92,CurrentCost[],2,FALSE)</f>
        <v>60.96</v>
      </c>
      <c r="T92">
        <f t="shared" si="17"/>
        <v>21</v>
      </c>
      <c r="U92">
        <f t="shared" si="18"/>
        <v>1280.1600000000001</v>
      </c>
    </row>
    <row r="93" spans="1:21" x14ac:dyDescent="0.2">
      <c r="A93" t="str">
        <f>'Sales PT'!C96</f>
        <v>KPHU690H40KHB100HA</v>
      </c>
      <c r="B93">
        <f>GETPIVOTDATA("SO Total in USD",'Sales PT'!$C$3,"Item Number",'Sales PT'!C96)</f>
        <v>12040.760000000004</v>
      </c>
      <c r="C93" s="10">
        <f t="shared" si="10"/>
        <v>1.2381985301631326E-3</v>
      </c>
      <c r="D93" s="11">
        <f t="shared" si="19"/>
        <v>0.94704840812302593</v>
      </c>
      <c r="E93" t="str">
        <f t="shared" si="11"/>
        <v>B</v>
      </c>
      <c r="F93">
        <f>'Sales PT'!A96</f>
        <v>218.92290909090917</v>
      </c>
      <c r="G93">
        <f>'Sales PT'!B96</f>
        <v>617.02985767144776</v>
      </c>
      <c r="H93">
        <f t="shared" si="12"/>
        <v>2.8184800769992604</v>
      </c>
      <c r="I93">
        <f>VLOOKUP(A93,qtytable[],2,FALSE)</f>
        <v>181.38181818181818</v>
      </c>
      <c r="J93">
        <f>VLOOKUP(A93,qtytable[],3,FALSE)</f>
        <v>499.8195041215746</v>
      </c>
      <c r="K93">
        <f t="shared" si="13"/>
        <v>2.7556207624986571</v>
      </c>
      <c r="L93">
        <f>VLOOKUP(A93,LeadTime[],2,FALSE)</f>
        <v>3</v>
      </c>
      <c r="M93">
        <f t="shared" si="14"/>
        <v>1006</v>
      </c>
      <c r="N93">
        <f t="shared" si="15"/>
        <v>503</v>
      </c>
      <c r="O93">
        <f t="shared" si="16"/>
        <v>503</v>
      </c>
      <c r="P93">
        <f>IFERROR(GETPIVOTDATA("QTY Available",'GlobInv PT'!$D$3,"Item Number",A93),0)</f>
        <v>12033</v>
      </c>
      <c r="Q93">
        <f>IFERROR(GETPIVOTDATA("QTY Available",'GlobInv PT'!$A$3,"Item Number",A93),0)-IFERROR(GETPIVOTDATA("QTY Available",'GlobInv PT'!$D$3,"Item Number",A93),0)</f>
        <v>3071</v>
      </c>
      <c r="R93">
        <f>IFERROR(GETPIVOTDATA("QTY Available",'GlobInv PT'!$A$3,"Item Number",A93),0)-M93</f>
        <v>14098</v>
      </c>
      <c r="S93">
        <f>VLOOKUP(A93,CurrentCost[],2,FALSE)</f>
        <v>0.79</v>
      </c>
      <c r="T93">
        <f t="shared" si="17"/>
        <v>0</v>
      </c>
      <c r="U93">
        <f t="shared" si="18"/>
        <v>0</v>
      </c>
    </row>
    <row r="94" spans="1:21" x14ac:dyDescent="0.2">
      <c r="A94" t="str">
        <f>'Sales PT'!C97</f>
        <v>KPHRTRZ9H084H90KHG3</v>
      </c>
      <c r="B94">
        <f>GETPIVOTDATA("SO Total in USD",'Sales PT'!$C$3,"Item Number",'Sales PT'!C97)</f>
        <v>11892.25</v>
      </c>
      <c r="C94" s="10">
        <f t="shared" si="10"/>
        <v>1.2229266649557426E-3</v>
      </c>
      <c r="D94" s="11">
        <f t="shared" si="19"/>
        <v>0.94827133478798165</v>
      </c>
      <c r="E94" t="str">
        <f t="shared" si="11"/>
        <v>B</v>
      </c>
      <c r="F94">
        <f>'Sales PT'!A97</f>
        <v>216.22272727272727</v>
      </c>
      <c r="G94">
        <f>'Sales PT'!B97</f>
        <v>577.14527356461963</v>
      </c>
      <c r="H94">
        <f t="shared" si="12"/>
        <v>2.6692165104209953</v>
      </c>
      <c r="I94">
        <f>VLOOKUP(A94,qtytable[],2,FALSE)</f>
        <v>5.8909090909090907</v>
      </c>
      <c r="J94">
        <f>VLOOKUP(A94,qtytable[],3,FALSE)</f>
        <v>15.532132437213445</v>
      </c>
      <c r="K94">
        <f t="shared" si="13"/>
        <v>2.6366274198973443</v>
      </c>
      <c r="L94">
        <f>VLOOKUP(A94,LeadTime[],2,FALSE)</f>
        <v>6</v>
      </c>
      <c r="M94">
        <f t="shared" si="14"/>
        <v>45</v>
      </c>
      <c r="N94">
        <f t="shared" si="15"/>
        <v>23</v>
      </c>
      <c r="O94">
        <f t="shared" si="16"/>
        <v>22</v>
      </c>
      <c r="P94">
        <f>IFERROR(GETPIVOTDATA("QTY Available",'GlobInv PT'!$D$3,"Item Number",A94),0)</f>
        <v>0</v>
      </c>
      <c r="Q94">
        <f>IFERROR(GETPIVOTDATA("QTY Available",'GlobInv PT'!$A$3,"Item Number",A94),0)-IFERROR(GETPIVOTDATA("QTY Available",'GlobInv PT'!$D$3,"Item Number",A94),0)</f>
        <v>0</v>
      </c>
      <c r="R94">
        <f>IFERROR(GETPIVOTDATA("QTY Available",'GlobInv PT'!$A$3,"Item Number",A94),0)-M94</f>
        <v>-45</v>
      </c>
      <c r="S94">
        <f>VLOOKUP(A94,CurrentCost[],2,FALSE)</f>
        <v>2.17</v>
      </c>
      <c r="T94">
        <f t="shared" si="17"/>
        <v>22</v>
      </c>
      <c r="U94">
        <f t="shared" si="18"/>
        <v>47.739999999999995</v>
      </c>
    </row>
    <row r="95" spans="1:21" x14ac:dyDescent="0.2">
      <c r="A95" t="str">
        <f>'Sales PT'!C98</f>
        <v>KPHU440H94KHB190HA</v>
      </c>
      <c r="B95">
        <f>GETPIVOTDATA("SO Total in USD",'Sales PT'!$C$3,"Item Number",'Sales PT'!C98)</f>
        <v>11881.91</v>
      </c>
      <c r="C95" s="10">
        <f t="shared" si="10"/>
        <v>1.2218633622404749E-3</v>
      </c>
      <c r="D95" s="11">
        <f t="shared" si="19"/>
        <v>0.94949319815022215</v>
      </c>
      <c r="E95" t="str">
        <f t="shared" si="11"/>
        <v>B</v>
      </c>
      <c r="F95">
        <f>'Sales PT'!A98</f>
        <v>216.03472727272728</v>
      </c>
      <c r="G95">
        <f>'Sales PT'!B98</f>
        <v>498.91731712688721</v>
      </c>
      <c r="H95">
        <f t="shared" si="12"/>
        <v>2.3094310966821658</v>
      </c>
      <c r="I95">
        <f>VLOOKUP(A95,qtytable[],2,FALSE)</f>
        <v>267.41818181818184</v>
      </c>
      <c r="J95">
        <f>VLOOKUP(A95,qtytable[],3,FALSE)</f>
        <v>643.40090868208233</v>
      </c>
      <c r="K95">
        <f t="shared" si="13"/>
        <v>2.4059729383678627</v>
      </c>
      <c r="L95">
        <f>VLOOKUP(A95,LeadTime[],2,FALSE)</f>
        <v>15</v>
      </c>
      <c r="M95">
        <f t="shared" si="14"/>
        <v>2892</v>
      </c>
      <c r="N95">
        <f t="shared" si="15"/>
        <v>1446</v>
      </c>
      <c r="O95">
        <f t="shared" si="16"/>
        <v>1446</v>
      </c>
      <c r="P95">
        <f>IFERROR(GETPIVOTDATA("QTY Available",'GlobInv PT'!$D$3,"Item Number",A95),0)</f>
        <v>635</v>
      </c>
      <c r="Q95">
        <f>IFERROR(GETPIVOTDATA("QTY Available",'GlobInv PT'!$A$3,"Item Number",A95),0)-IFERROR(GETPIVOTDATA("QTY Available",'GlobInv PT'!$D$3,"Item Number",A95),0)</f>
        <v>2118</v>
      </c>
      <c r="R95">
        <f>IFERROR(GETPIVOTDATA("QTY Available",'GlobInv PT'!$A$3,"Item Number",A95),0)-M95</f>
        <v>-139</v>
      </c>
      <c r="S95">
        <f>VLOOKUP(A95,CurrentCost[],2,FALSE)</f>
        <v>0.63</v>
      </c>
      <c r="T95">
        <f t="shared" si="17"/>
        <v>0</v>
      </c>
      <c r="U95">
        <f t="shared" si="18"/>
        <v>0</v>
      </c>
    </row>
    <row r="96" spans="1:21" x14ac:dyDescent="0.2">
      <c r="A96" t="str">
        <f>'Sales PT'!C99</f>
        <v>KPHRTRZ4H084H90KH1DS</v>
      </c>
      <c r="B96">
        <f>GETPIVOTDATA("SO Total in USD",'Sales PT'!$C$3,"Item Number",'Sales PT'!C99)</f>
        <v>11441.91</v>
      </c>
      <c r="C96" s="10">
        <f t="shared" si="10"/>
        <v>1.1766164381865301E-3</v>
      </c>
      <c r="D96" s="11">
        <f t="shared" si="19"/>
        <v>0.95066981458840871</v>
      </c>
      <c r="E96" t="str">
        <f t="shared" si="11"/>
        <v>B</v>
      </c>
      <c r="F96">
        <f>'Sales PT'!A99</f>
        <v>208.03472727272728</v>
      </c>
      <c r="G96">
        <f>'Sales PT'!B99</f>
        <v>490.16635937069429</v>
      </c>
      <c r="H96">
        <f t="shared" si="12"/>
        <v>2.3561756529625022</v>
      </c>
      <c r="I96">
        <f>VLOOKUP(A96,qtytable[],2,FALSE)</f>
        <v>5.163636363636364</v>
      </c>
      <c r="J96">
        <f>VLOOKUP(A96,qtytable[],3,FALSE)</f>
        <v>12.082683716428473</v>
      </c>
      <c r="K96">
        <f t="shared" si="13"/>
        <v>2.3399563535336831</v>
      </c>
      <c r="L96">
        <f>VLOOKUP(A96,LeadTime[],2,FALSE)</f>
        <v>5</v>
      </c>
      <c r="M96">
        <f t="shared" si="14"/>
        <v>32</v>
      </c>
      <c r="N96">
        <f t="shared" si="15"/>
        <v>16</v>
      </c>
      <c r="O96">
        <f t="shared" si="16"/>
        <v>16</v>
      </c>
      <c r="P96">
        <f>IFERROR(GETPIVOTDATA("QTY Available",'GlobInv PT'!$D$3,"Item Number",A96),0)</f>
        <v>0</v>
      </c>
      <c r="Q96">
        <f>IFERROR(GETPIVOTDATA("QTY Available",'GlobInv PT'!$A$3,"Item Number",A96),0)-IFERROR(GETPIVOTDATA("QTY Available",'GlobInv PT'!$D$3,"Item Number",A96),0)</f>
        <v>0</v>
      </c>
      <c r="R96">
        <f>IFERROR(GETPIVOTDATA("QTY Available",'GlobInv PT'!$A$3,"Item Number",A96),0)-M96</f>
        <v>-32</v>
      </c>
      <c r="S96">
        <f>VLOOKUP(A96,CurrentCost[],2,FALSE)</f>
        <v>35.07</v>
      </c>
      <c r="T96">
        <f t="shared" si="17"/>
        <v>16</v>
      </c>
      <c r="U96">
        <f t="shared" si="18"/>
        <v>561.12</v>
      </c>
    </row>
    <row r="97" spans="1:21" x14ac:dyDescent="0.2">
      <c r="A97" t="str">
        <f>'Sales PT'!C100</f>
        <v>KPHSUP119H69KH1G3</v>
      </c>
      <c r="B97">
        <f>GETPIVOTDATA("SO Total in USD",'Sales PT'!$C$3,"Item Number",'Sales PT'!C100)</f>
        <v>11408.68</v>
      </c>
      <c r="C97" s="10">
        <f t="shared" si="10"/>
        <v>1.1731992670812742E-3</v>
      </c>
      <c r="D97" s="11">
        <f t="shared" si="19"/>
        <v>0.95184301385548997</v>
      </c>
      <c r="E97" t="str">
        <f t="shared" si="11"/>
        <v>B</v>
      </c>
      <c r="F97">
        <f>'Sales PT'!A100</f>
        <v>207.43054545454547</v>
      </c>
      <c r="G97">
        <f>'Sales PT'!B100</f>
        <v>552.54012157797251</v>
      </c>
      <c r="H97">
        <f t="shared" si="12"/>
        <v>2.6637355668480915</v>
      </c>
      <c r="I97">
        <f>VLOOKUP(A97,qtytable[],2,FALSE)</f>
        <v>126.32727272727273</v>
      </c>
      <c r="J97">
        <f>VLOOKUP(A97,qtytable[],3,FALSE)</f>
        <v>332.36459535038364</v>
      </c>
      <c r="K97">
        <f t="shared" si="13"/>
        <v>2.6309805331420697</v>
      </c>
      <c r="L97">
        <f>VLOOKUP(A97,LeadTime[],2,FALSE)</f>
        <v>6</v>
      </c>
      <c r="M97">
        <f t="shared" si="14"/>
        <v>946</v>
      </c>
      <c r="N97">
        <f t="shared" si="15"/>
        <v>473</v>
      </c>
      <c r="O97">
        <f t="shared" si="16"/>
        <v>473</v>
      </c>
      <c r="P97">
        <f>IFERROR(GETPIVOTDATA("QTY Available",'GlobInv PT'!$D$3,"Item Number",A97),0)</f>
        <v>84</v>
      </c>
      <c r="Q97">
        <f>IFERROR(GETPIVOTDATA("QTY Available",'GlobInv PT'!$A$3,"Item Number",A97),0)-IFERROR(GETPIVOTDATA("QTY Available",'GlobInv PT'!$D$3,"Item Number",A97),0)</f>
        <v>4167</v>
      </c>
      <c r="R97">
        <f>IFERROR(GETPIVOTDATA("QTY Available",'GlobInv PT'!$A$3,"Item Number",A97),0)-M97</f>
        <v>3305</v>
      </c>
      <c r="S97">
        <f>VLOOKUP(A97,CurrentCost[],2,FALSE)</f>
        <v>0.96</v>
      </c>
      <c r="T97">
        <f t="shared" si="17"/>
        <v>0</v>
      </c>
      <c r="U97">
        <f t="shared" si="18"/>
        <v>0</v>
      </c>
    </row>
    <row r="98" spans="1:21" x14ac:dyDescent="0.2">
      <c r="A98" t="str">
        <f>'Sales PT'!C101</f>
        <v>KPHBR01H90K1B4H409A</v>
      </c>
      <c r="B98">
        <f>GETPIVOTDATA("SO Total in USD",'Sales PT'!$C$3,"Item Number",'Sales PT'!C101)</f>
        <v>10886.84</v>
      </c>
      <c r="C98" s="10">
        <f t="shared" si="10"/>
        <v>1.1195364151532954E-3</v>
      </c>
      <c r="D98" s="11">
        <f t="shared" si="19"/>
        <v>0.95296255027064325</v>
      </c>
      <c r="E98" t="str">
        <f t="shared" si="11"/>
        <v>B</v>
      </c>
      <c r="F98">
        <f>'Sales PT'!A101</f>
        <v>197.94254545454547</v>
      </c>
      <c r="G98">
        <f>'Sales PT'!B101</f>
        <v>625.91748218476198</v>
      </c>
      <c r="H98">
        <f t="shared" si="12"/>
        <v>3.1621169705958669</v>
      </c>
      <c r="I98">
        <f>VLOOKUP(A98,qtytable[],2,FALSE)</f>
        <v>34</v>
      </c>
      <c r="J98">
        <f>VLOOKUP(A98,qtytable[],3,FALSE)</f>
        <v>107.39525474033171</v>
      </c>
      <c r="K98">
        <f t="shared" si="13"/>
        <v>3.1586839629509327</v>
      </c>
      <c r="L98">
        <f>VLOOKUP(A98,LeadTime[],2,FALSE)</f>
        <v>5</v>
      </c>
      <c r="M98">
        <f t="shared" si="14"/>
        <v>279</v>
      </c>
      <c r="N98">
        <f t="shared" si="15"/>
        <v>140</v>
      </c>
      <c r="O98">
        <f t="shared" si="16"/>
        <v>139</v>
      </c>
      <c r="P98">
        <f>IFERROR(GETPIVOTDATA("QTY Available",'GlobInv PT'!$D$3,"Item Number",A98),0)</f>
        <v>21</v>
      </c>
      <c r="Q98">
        <f>IFERROR(GETPIVOTDATA("QTY Available",'GlobInv PT'!$A$3,"Item Number",A98),0)-IFERROR(GETPIVOTDATA("QTY Available",'GlobInv PT'!$D$3,"Item Number",A98),0)</f>
        <v>0</v>
      </c>
      <c r="R98">
        <f>IFERROR(GETPIVOTDATA("QTY Available",'GlobInv PT'!$A$3,"Item Number",A98),0)-M98</f>
        <v>-258</v>
      </c>
      <c r="S98">
        <f>VLOOKUP(A98,CurrentCost[],2,FALSE)</f>
        <v>3.78</v>
      </c>
      <c r="T98">
        <f t="shared" si="17"/>
        <v>118</v>
      </c>
      <c r="U98">
        <f t="shared" si="18"/>
        <v>446.03999999999996</v>
      </c>
    </row>
    <row r="99" spans="1:21" x14ac:dyDescent="0.2">
      <c r="A99" t="str">
        <f>'Sales PT'!C102</f>
        <v>KPHBRE3H69KHE309HA</v>
      </c>
      <c r="B99">
        <f>GETPIVOTDATA("SO Total in USD",'Sales PT'!$C$3,"Item Number",'Sales PT'!C102)</f>
        <v>10866.39</v>
      </c>
      <c r="C99" s="10">
        <f t="shared" si="10"/>
        <v>1.11743346152397E-3</v>
      </c>
      <c r="D99" s="11">
        <f t="shared" si="19"/>
        <v>0.95407998373216718</v>
      </c>
      <c r="E99" t="str">
        <f t="shared" si="11"/>
        <v>B</v>
      </c>
      <c r="F99">
        <f>'Sales PT'!A102</f>
        <v>197.57072727272725</v>
      </c>
      <c r="G99">
        <f>'Sales PT'!B102</f>
        <v>1321.8802573478915</v>
      </c>
      <c r="H99">
        <f t="shared" si="12"/>
        <v>6.6906685802860046</v>
      </c>
      <c r="I99">
        <f>VLOOKUP(A99,qtytable[],2,FALSE)</f>
        <v>29.654545454545456</v>
      </c>
      <c r="J99">
        <f>VLOOKUP(A99,qtytable[],3,FALSE)</f>
        <v>188.24296929292069</v>
      </c>
      <c r="K99">
        <f t="shared" si="13"/>
        <v>6.3478622385718193</v>
      </c>
      <c r="L99">
        <f>VLOOKUP(A99,LeadTime[],2,FALSE)</f>
        <v>6</v>
      </c>
      <c r="M99">
        <f t="shared" si="14"/>
        <v>535</v>
      </c>
      <c r="N99">
        <f t="shared" si="15"/>
        <v>268</v>
      </c>
      <c r="O99">
        <f t="shared" si="16"/>
        <v>267</v>
      </c>
      <c r="P99">
        <f>IFERROR(GETPIVOTDATA("QTY Available",'GlobInv PT'!$D$3,"Item Number",A99),0)</f>
        <v>942</v>
      </c>
      <c r="Q99">
        <f>IFERROR(GETPIVOTDATA("QTY Available",'GlobInv PT'!$A$3,"Item Number",A99),0)-IFERROR(GETPIVOTDATA("QTY Available",'GlobInv PT'!$D$3,"Item Number",A99),0)</f>
        <v>0</v>
      </c>
      <c r="R99">
        <f>IFERROR(GETPIVOTDATA("QTY Available",'GlobInv PT'!$A$3,"Item Number",A99),0)-M99</f>
        <v>407</v>
      </c>
      <c r="S99">
        <f>VLOOKUP(A99,CurrentCost[],2,FALSE)</f>
        <v>0</v>
      </c>
      <c r="T99">
        <f t="shared" si="17"/>
        <v>0</v>
      </c>
      <c r="U99">
        <f t="shared" si="18"/>
        <v>0</v>
      </c>
    </row>
    <row r="100" spans="1:21" x14ac:dyDescent="0.2">
      <c r="A100" t="str">
        <f>'Sales PT'!C103</f>
        <v>KPHBOX400HDLVH1B3A</v>
      </c>
      <c r="B100">
        <f>GETPIVOTDATA("SO Total in USD",'Sales PT'!$C$3,"Item Number",'Sales PT'!C103)</f>
        <v>10661.759999999997</v>
      </c>
      <c r="C100" s="10">
        <f t="shared" si="10"/>
        <v>1.0963905568213363E-3</v>
      </c>
      <c r="D100" s="11">
        <f t="shared" si="19"/>
        <v>0.95517637428898849</v>
      </c>
      <c r="E100" t="str">
        <f t="shared" si="11"/>
        <v>B</v>
      </c>
      <c r="F100">
        <f>'Sales PT'!A103</f>
        <v>193.85018181818177</v>
      </c>
      <c r="G100">
        <f>'Sales PT'!B103</f>
        <v>548.82740969064582</v>
      </c>
      <c r="H100">
        <f t="shared" si="12"/>
        <v>2.8311936803103359</v>
      </c>
      <c r="I100">
        <f>VLOOKUP(A100,qtytable[],2,FALSE)</f>
        <v>27.709090909090911</v>
      </c>
      <c r="J100">
        <f>VLOOKUP(A100,qtytable[],3,FALSE)</f>
        <v>83.36170022242267</v>
      </c>
      <c r="K100">
        <f t="shared" si="13"/>
        <v>3.008460309864335</v>
      </c>
      <c r="L100">
        <f>VLOOKUP(A100,LeadTime[],2,FALSE)</f>
        <v>5</v>
      </c>
      <c r="M100">
        <f t="shared" si="14"/>
        <v>217</v>
      </c>
      <c r="N100">
        <f t="shared" si="15"/>
        <v>109</v>
      </c>
      <c r="O100">
        <f t="shared" si="16"/>
        <v>108</v>
      </c>
      <c r="P100">
        <f>IFERROR(GETPIVOTDATA("QTY Available",'GlobInv PT'!$D$3,"Item Number",A100),0)</f>
        <v>3</v>
      </c>
      <c r="Q100">
        <f>IFERROR(GETPIVOTDATA("QTY Available",'GlobInv PT'!$A$3,"Item Number",A100),0)-IFERROR(GETPIVOTDATA("QTY Available",'GlobInv PT'!$D$3,"Item Number",A100),0)</f>
        <v>0</v>
      </c>
      <c r="R100">
        <f>IFERROR(GETPIVOTDATA("QTY Available",'GlobInv PT'!$A$3,"Item Number",A100),0)-M100</f>
        <v>-214</v>
      </c>
      <c r="S100">
        <f>VLOOKUP(A100,CurrentCost[],2,FALSE)</f>
        <v>4.25</v>
      </c>
      <c r="T100">
        <f t="shared" si="17"/>
        <v>105</v>
      </c>
      <c r="U100">
        <f t="shared" si="18"/>
        <v>446.25</v>
      </c>
    </row>
    <row r="101" spans="1:21" x14ac:dyDescent="0.2">
      <c r="A101" t="str">
        <f>'Sales PT'!C104</f>
        <v>KPHRTRZ9H064H69KH1DS</v>
      </c>
      <c r="B101">
        <f>GETPIVOTDATA("SO Total in USD",'Sales PT'!$C$3,"Item Number",'Sales PT'!C104)</f>
        <v>10441.16</v>
      </c>
      <c r="C101" s="10">
        <f t="shared" si="10"/>
        <v>1.0737053944433815E-3</v>
      </c>
      <c r="D101" s="11">
        <f t="shared" si="19"/>
        <v>0.9562500796834319</v>
      </c>
      <c r="E101" t="str">
        <f t="shared" si="11"/>
        <v>B</v>
      </c>
      <c r="F101">
        <f>'Sales PT'!A104</f>
        <v>189.83927272727271</v>
      </c>
      <c r="G101">
        <f>'Sales PT'!B104</f>
        <v>595.05392680257557</v>
      </c>
      <c r="H101">
        <f t="shared" si="12"/>
        <v>3.134514361827772</v>
      </c>
      <c r="I101">
        <f>VLOOKUP(A101,qtytable[],2,FALSE)</f>
        <v>6.2181818181818178</v>
      </c>
      <c r="J101">
        <f>VLOOKUP(A101,qtytable[],3,FALSE)</f>
        <v>18.931348594222218</v>
      </c>
      <c r="K101">
        <f t="shared" si="13"/>
        <v>3.0445151248018187</v>
      </c>
      <c r="L101">
        <f>VLOOKUP(A101,LeadTime[],2,FALSE)</f>
        <v>3</v>
      </c>
      <c r="M101">
        <f t="shared" si="14"/>
        <v>39</v>
      </c>
      <c r="N101">
        <f t="shared" si="15"/>
        <v>20</v>
      </c>
      <c r="O101">
        <f t="shared" si="16"/>
        <v>19</v>
      </c>
      <c r="P101">
        <f>IFERROR(GETPIVOTDATA("QTY Available",'GlobInv PT'!$D$3,"Item Number",A101),0)</f>
        <v>0</v>
      </c>
      <c r="Q101">
        <f>IFERROR(GETPIVOTDATA("QTY Available",'GlobInv PT'!$A$3,"Item Number",A101),0)-IFERROR(GETPIVOTDATA("QTY Available",'GlobInv PT'!$D$3,"Item Number",A101),0)</f>
        <v>0</v>
      </c>
      <c r="R101">
        <f>IFERROR(GETPIVOTDATA("QTY Available",'GlobInv PT'!$A$3,"Item Number",A101),0)-M101</f>
        <v>-39</v>
      </c>
      <c r="S101">
        <f>VLOOKUP(A101,CurrentCost[],2,FALSE)</f>
        <v>25.26</v>
      </c>
      <c r="T101">
        <f t="shared" si="17"/>
        <v>19</v>
      </c>
      <c r="U101">
        <f t="shared" si="18"/>
        <v>479.94000000000005</v>
      </c>
    </row>
    <row r="102" spans="1:21" x14ac:dyDescent="0.2">
      <c r="A102" t="str">
        <f>'Sales PT'!C105</f>
        <v>KPHLRZ3H49KHB100HA</v>
      </c>
      <c r="B102">
        <f>GETPIVOTDATA("SO Total in USD",'Sales PT'!$C$3,"Item Number",'Sales PT'!C105)</f>
        <v>10413.630000000001</v>
      </c>
      <c r="C102" s="10">
        <f t="shared" si="10"/>
        <v>1.0708743766724609E-3</v>
      </c>
      <c r="D102" s="11">
        <f t="shared" si="19"/>
        <v>0.95732095406010431</v>
      </c>
      <c r="E102" t="str">
        <f t="shared" si="11"/>
        <v>B</v>
      </c>
      <c r="F102">
        <f>'Sales PT'!A105</f>
        <v>189.33872727272728</v>
      </c>
      <c r="G102">
        <f>'Sales PT'!B105</f>
        <v>595.39880088600967</v>
      </c>
      <c r="H102">
        <f t="shared" si="12"/>
        <v>3.1446223889969711</v>
      </c>
      <c r="I102">
        <f>VLOOKUP(A102,qtytable[],2,FALSE)</f>
        <v>406.6</v>
      </c>
      <c r="J102">
        <f>VLOOKUP(A102,qtytable[],3,FALSE)</f>
        <v>1244.5670762989866</v>
      </c>
      <c r="K102">
        <f t="shared" si="13"/>
        <v>3.060912632314281</v>
      </c>
      <c r="L102">
        <f>VLOOKUP(A102,LeadTime[],2,FALSE)</f>
        <v>6</v>
      </c>
      <c r="M102">
        <f t="shared" si="14"/>
        <v>3539</v>
      </c>
      <c r="N102">
        <f t="shared" si="15"/>
        <v>1770</v>
      </c>
      <c r="O102">
        <f t="shared" si="16"/>
        <v>1769</v>
      </c>
      <c r="P102">
        <f>IFERROR(GETPIVOTDATA("QTY Available",'GlobInv PT'!$D$3,"Item Number",A102),0)</f>
        <v>100614</v>
      </c>
      <c r="Q102">
        <f>IFERROR(GETPIVOTDATA("QTY Available",'GlobInv PT'!$A$3,"Item Number",A102),0)-IFERROR(GETPIVOTDATA("QTY Available",'GlobInv PT'!$D$3,"Item Number",A102),0)</f>
        <v>164</v>
      </c>
      <c r="R102">
        <f>IFERROR(GETPIVOTDATA("QTY Available",'GlobInv PT'!$A$3,"Item Number",A102),0)-M102</f>
        <v>97239</v>
      </c>
      <c r="S102">
        <f>VLOOKUP(A102,CurrentCost[],2,FALSE)</f>
        <v>0.36</v>
      </c>
      <c r="T102">
        <f t="shared" si="17"/>
        <v>0</v>
      </c>
      <c r="U102">
        <f t="shared" si="18"/>
        <v>0</v>
      </c>
    </row>
    <row r="103" spans="1:21" x14ac:dyDescent="0.2">
      <c r="A103" t="str">
        <f>'Sales PT'!C106</f>
        <v>KPHRTRZ4H096H69KH1DS</v>
      </c>
      <c r="B103">
        <f>GETPIVOTDATA("SO Total in USD",'Sales PT'!$C$3,"Item Number",'Sales PT'!C106)</f>
        <v>10332.280000000001</v>
      </c>
      <c r="C103" s="10">
        <f t="shared" si="10"/>
        <v>1.0625088374183961E-3</v>
      </c>
      <c r="D103" s="11">
        <f t="shared" si="19"/>
        <v>0.95838346289752274</v>
      </c>
      <c r="E103" t="str">
        <f t="shared" si="11"/>
        <v>B</v>
      </c>
      <c r="F103">
        <f>'Sales PT'!A106</f>
        <v>187.85963636363638</v>
      </c>
      <c r="G103">
        <f>'Sales PT'!B106</f>
        <v>1001.0679063694073</v>
      </c>
      <c r="H103">
        <f t="shared" si="12"/>
        <v>5.3288078575413556</v>
      </c>
      <c r="I103">
        <f>VLOOKUP(A103,qtytable[],2,FALSE)</f>
        <v>2.6909090909090909</v>
      </c>
      <c r="J103">
        <f>VLOOKUP(A103,qtytable[],3,FALSE)</f>
        <v>13.979976060055705</v>
      </c>
      <c r="K103">
        <f t="shared" si="13"/>
        <v>5.19526137366935</v>
      </c>
      <c r="L103">
        <f>VLOOKUP(A103,LeadTime[],2,FALSE)</f>
        <v>4</v>
      </c>
      <c r="M103">
        <f t="shared" si="14"/>
        <v>33</v>
      </c>
      <c r="N103">
        <f t="shared" si="15"/>
        <v>17</v>
      </c>
      <c r="O103">
        <f t="shared" si="16"/>
        <v>16</v>
      </c>
      <c r="P103">
        <f>IFERROR(GETPIVOTDATA("QTY Available",'GlobInv PT'!$D$3,"Item Number",A103),0)</f>
        <v>0</v>
      </c>
      <c r="Q103">
        <f>IFERROR(GETPIVOTDATA("QTY Available",'GlobInv PT'!$A$3,"Item Number",A103),0)-IFERROR(GETPIVOTDATA("QTY Available",'GlobInv PT'!$D$3,"Item Number",A103),0)</f>
        <v>0</v>
      </c>
      <c r="R103">
        <f>IFERROR(GETPIVOTDATA("QTY Available",'GlobInv PT'!$A$3,"Item Number",A103),0)-M103</f>
        <v>-33</v>
      </c>
      <c r="S103">
        <f>VLOOKUP(A103,CurrentCost[],2,FALSE)</f>
        <v>49.7</v>
      </c>
      <c r="T103">
        <f t="shared" si="17"/>
        <v>16</v>
      </c>
      <c r="U103">
        <f t="shared" si="18"/>
        <v>795.2</v>
      </c>
    </row>
    <row r="104" spans="1:21" x14ac:dyDescent="0.2">
      <c r="A104" t="str">
        <f>'Sales PT'!C107</f>
        <v>KPHU699H69KHB100HA</v>
      </c>
      <c r="B104">
        <f>GETPIVOTDATA("SO Total in USD",'Sales PT'!$C$3,"Item Number",'Sales PT'!C107)</f>
        <v>10232</v>
      </c>
      <c r="C104" s="10">
        <f t="shared" si="10"/>
        <v>1.0521966520908289E-3</v>
      </c>
      <c r="D104" s="11">
        <f t="shared" si="19"/>
        <v>0.95943565954961352</v>
      </c>
      <c r="E104" t="str">
        <f t="shared" si="11"/>
        <v>B</v>
      </c>
      <c r="F104">
        <f>'Sales PT'!A107</f>
        <v>186.03636363636363</v>
      </c>
      <c r="G104">
        <f>'Sales PT'!B107</f>
        <v>1379.6825985447786</v>
      </c>
      <c r="H104">
        <f t="shared" si="12"/>
        <v>7.416198487095663</v>
      </c>
      <c r="I104">
        <f>VLOOKUP(A104,qtytable[],2,FALSE)</f>
        <v>139.27272727272728</v>
      </c>
      <c r="J104">
        <f>VLOOKUP(A104,qtytable[],3,FALSE)</f>
        <v>1032.8741892936869</v>
      </c>
      <c r="K104">
        <f t="shared" si="13"/>
        <v>7.4161984870956621</v>
      </c>
      <c r="L104">
        <f>VLOOKUP(A104,LeadTime[],2,FALSE)</f>
        <v>11</v>
      </c>
      <c r="M104">
        <f t="shared" si="14"/>
        <v>3974</v>
      </c>
      <c r="N104">
        <f t="shared" si="15"/>
        <v>1987</v>
      </c>
      <c r="O104">
        <f t="shared" si="16"/>
        <v>1987</v>
      </c>
      <c r="P104">
        <f>IFERROR(GETPIVOTDATA("QTY Available",'GlobInv PT'!$D$3,"Item Number",A104),0)</f>
        <v>529</v>
      </c>
      <c r="Q104">
        <f>IFERROR(GETPIVOTDATA("QTY Available",'GlobInv PT'!$A$3,"Item Number",A104),0)-IFERROR(GETPIVOTDATA("QTY Available",'GlobInv PT'!$D$3,"Item Number",A104),0)</f>
        <v>0</v>
      </c>
      <c r="R104">
        <f>IFERROR(GETPIVOTDATA("QTY Available",'GlobInv PT'!$A$3,"Item Number",A104),0)-M104</f>
        <v>-3445</v>
      </c>
      <c r="S104">
        <f>VLOOKUP(A104,CurrentCost[],2,FALSE)</f>
        <v>0.81</v>
      </c>
      <c r="T104">
        <f t="shared" si="17"/>
        <v>1458</v>
      </c>
      <c r="U104">
        <f t="shared" si="18"/>
        <v>1180.98</v>
      </c>
    </row>
    <row r="105" spans="1:21" x14ac:dyDescent="0.2">
      <c r="A105" t="str">
        <f>'Sales PT'!C108</f>
        <v>KPHU490H69KHE190HA</v>
      </c>
      <c r="B105">
        <f>GETPIVOTDATA("SO Total in USD",'Sales PT'!$C$3,"Item Number",'Sales PT'!C108)</f>
        <v>10136.999999999998</v>
      </c>
      <c r="C105" s="10">
        <f t="shared" si="10"/>
        <v>1.0424274298519087E-3</v>
      </c>
      <c r="D105" s="11">
        <f t="shared" si="19"/>
        <v>0.96047808697946546</v>
      </c>
      <c r="E105" t="str">
        <f t="shared" si="11"/>
        <v>C</v>
      </c>
      <c r="F105">
        <f>'Sales PT'!A108</f>
        <v>184.30909090909088</v>
      </c>
      <c r="G105">
        <f>'Sales PT'!B108</f>
        <v>732.09366040467376</v>
      </c>
      <c r="H105">
        <f t="shared" si="12"/>
        <v>3.9720973978748213</v>
      </c>
      <c r="I105">
        <f>VLOOKUP(A105,qtytable[],2,FALSE)</f>
        <v>102.01818181818182</v>
      </c>
      <c r="J105">
        <f>VLOOKUP(A105,qtytable[],3,FALSE)</f>
        <v>393.75666912207907</v>
      </c>
      <c r="K105">
        <f t="shared" si="13"/>
        <v>3.8596715027115218</v>
      </c>
      <c r="L105">
        <f>VLOOKUP(A105,LeadTime[],2,FALSE)</f>
        <v>5</v>
      </c>
      <c r="M105">
        <f t="shared" si="14"/>
        <v>1022</v>
      </c>
      <c r="N105">
        <f t="shared" si="15"/>
        <v>511</v>
      </c>
      <c r="O105">
        <f t="shared" si="16"/>
        <v>511</v>
      </c>
      <c r="P105">
        <f>IFERROR(GETPIVOTDATA("QTY Available",'GlobInv PT'!$D$3,"Item Number",A105),0)</f>
        <v>2952</v>
      </c>
      <c r="Q105">
        <f>IFERROR(GETPIVOTDATA("QTY Available",'GlobInv PT'!$A$3,"Item Number",A105),0)-IFERROR(GETPIVOTDATA("QTY Available",'GlobInv PT'!$D$3,"Item Number",A105),0)</f>
        <v>7751</v>
      </c>
      <c r="R105">
        <f>IFERROR(GETPIVOTDATA("QTY Available",'GlobInv PT'!$A$3,"Item Number",A105),0)-M105</f>
        <v>9681</v>
      </c>
      <c r="S105">
        <f>VLOOKUP(A105,CurrentCost[],2,FALSE)</f>
        <v>1.25</v>
      </c>
      <c r="T105">
        <f t="shared" si="17"/>
        <v>0</v>
      </c>
      <c r="U105">
        <f t="shared" si="18"/>
        <v>0</v>
      </c>
    </row>
    <row r="106" spans="1:21" x14ac:dyDescent="0.2">
      <c r="A106" t="str">
        <f>'Sales PT'!C109</f>
        <v>KPHUMINE69KHL4H90A</v>
      </c>
      <c r="B106">
        <f>GETPIVOTDATA("SO Total in USD",'Sales PT'!$C$3,"Item Number",'Sales PT'!C109)</f>
        <v>9940.7000000000007</v>
      </c>
      <c r="C106" s="10">
        <f t="shared" si="10"/>
        <v>1.0222411316887514E-3</v>
      </c>
      <c r="D106" s="11">
        <f t="shared" si="19"/>
        <v>0.96150032811115427</v>
      </c>
      <c r="E106" t="str">
        <f t="shared" si="11"/>
        <v>C</v>
      </c>
      <c r="F106">
        <f>'Sales PT'!A109</f>
        <v>180.74</v>
      </c>
      <c r="G106">
        <f>'Sales PT'!B109</f>
        <v>515.61458061302028</v>
      </c>
      <c r="H106">
        <f t="shared" si="12"/>
        <v>2.8527972812494204</v>
      </c>
      <c r="I106">
        <f>VLOOKUP(A106,qtytable[],2,FALSE)</f>
        <v>194.4</v>
      </c>
      <c r="J106">
        <f>VLOOKUP(A106,qtytable[],3,FALSE)</f>
        <v>549.66015089460632</v>
      </c>
      <c r="K106">
        <f t="shared" si="13"/>
        <v>2.8274699120092919</v>
      </c>
      <c r="L106">
        <f>VLOOKUP(A106,LeadTime[],2,FALSE)</f>
        <v>5</v>
      </c>
      <c r="M106">
        <f t="shared" si="14"/>
        <v>1427</v>
      </c>
      <c r="N106">
        <f t="shared" si="15"/>
        <v>714</v>
      </c>
      <c r="O106">
        <f t="shared" si="16"/>
        <v>713</v>
      </c>
      <c r="P106">
        <f>IFERROR(GETPIVOTDATA("QTY Available",'GlobInv PT'!$D$3,"Item Number",A106),0)</f>
        <v>0</v>
      </c>
      <c r="Q106">
        <f>IFERROR(GETPIVOTDATA("QTY Available",'GlobInv PT'!$A$3,"Item Number",A106),0)-IFERROR(GETPIVOTDATA("QTY Available",'GlobInv PT'!$D$3,"Item Number",A106),0)</f>
        <v>0</v>
      </c>
      <c r="R106">
        <f>IFERROR(GETPIVOTDATA("QTY Available",'GlobInv PT'!$A$3,"Item Number",A106),0)-M106</f>
        <v>-1427</v>
      </c>
      <c r="S106">
        <f>VLOOKUP(A106,CurrentCost[],2,FALSE)</f>
        <v>0.92</v>
      </c>
      <c r="T106">
        <f t="shared" si="17"/>
        <v>713</v>
      </c>
      <c r="U106">
        <f t="shared" si="18"/>
        <v>655.96</v>
      </c>
    </row>
    <row r="107" spans="1:21" x14ac:dyDescent="0.2">
      <c r="A107" t="str">
        <f>'Sales PT'!C110</f>
        <v>KPHRTRZ9H114H90KH1DS</v>
      </c>
      <c r="B107">
        <f>GETPIVOTDATA("SO Total in USD",'Sales PT'!$C$3,"Item Number",'Sales PT'!C110)</f>
        <v>9303.4500000000007</v>
      </c>
      <c r="C107" s="10">
        <f t="shared" si="10"/>
        <v>9.5671021724925943E-4</v>
      </c>
      <c r="D107" s="11">
        <f t="shared" si="19"/>
        <v>0.96245703832840357</v>
      </c>
      <c r="E107" t="str">
        <f t="shared" si="11"/>
        <v>C</v>
      </c>
      <c r="F107">
        <f>'Sales PT'!A110</f>
        <v>169.15363636363637</v>
      </c>
      <c r="G107">
        <f>'Sales PT'!B110</f>
        <v>1056.5686841626523</v>
      </c>
      <c r="H107">
        <f t="shared" si="12"/>
        <v>6.2462073348000873</v>
      </c>
      <c r="I107">
        <f>VLOOKUP(A107,qtytable[],2,FALSE)</f>
        <v>3.3636363636363638</v>
      </c>
      <c r="J107">
        <f>VLOOKUP(A107,qtytable[],3,FALSE)</f>
        <v>21.105873885198701</v>
      </c>
      <c r="K107">
        <f t="shared" si="13"/>
        <v>6.2747192631671815</v>
      </c>
      <c r="L107">
        <f>VLOOKUP(A107,LeadTime[],2,FALSE)</f>
        <v>5</v>
      </c>
      <c r="M107">
        <f t="shared" si="14"/>
        <v>55</v>
      </c>
      <c r="N107">
        <f t="shared" si="15"/>
        <v>28</v>
      </c>
      <c r="O107">
        <f t="shared" si="16"/>
        <v>27</v>
      </c>
      <c r="P107">
        <f>IFERROR(GETPIVOTDATA("QTY Available",'GlobInv PT'!$D$3,"Item Number",A107),0)</f>
        <v>0</v>
      </c>
      <c r="Q107">
        <f>IFERROR(GETPIVOTDATA("QTY Available",'GlobInv PT'!$A$3,"Item Number",A107),0)-IFERROR(GETPIVOTDATA("QTY Available",'GlobInv PT'!$D$3,"Item Number",A107),0)</f>
        <v>0</v>
      </c>
      <c r="R107">
        <f>IFERROR(GETPIVOTDATA("QTY Available",'GlobInv PT'!$A$3,"Item Number",A107),0)-M107</f>
        <v>-55</v>
      </c>
      <c r="S107">
        <f>VLOOKUP(A107,CurrentCost[],2,FALSE)</f>
        <v>47.35</v>
      </c>
      <c r="T107">
        <f t="shared" si="17"/>
        <v>27</v>
      </c>
      <c r="U107">
        <f t="shared" si="18"/>
        <v>1278.45</v>
      </c>
    </row>
    <row r="108" spans="1:21" x14ac:dyDescent="0.2">
      <c r="A108" t="str">
        <f>'Sales PT'!C111</f>
        <v>KPHRTRZ9H110H90KHG3</v>
      </c>
      <c r="B108">
        <f>GETPIVOTDATA("SO Total in USD",'Sales PT'!$C$3,"Item Number",'Sales PT'!C111)</f>
        <v>8897.5</v>
      </c>
      <c r="C108" s="10">
        <f t="shared" si="10"/>
        <v>9.1496478811357992E-4</v>
      </c>
      <c r="D108" s="11">
        <f t="shared" si="19"/>
        <v>0.96337200311651716</v>
      </c>
      <c r="E108" t="str">
        <f t="shared" si="11"/>
        <v>C</v>
      </c>
      <c r="F108">
        <f>'Sales PT'!A111</f>
        <v>161.77272727272728</v>
      </c>
      <c r="G108">
        <f>'Sales PT'!B111</f>
        <v>592.68513230343092</v>
      </c>
      <c r="H108">
        <f t="shared" si="12"/>
        <v>3.6636900563853554</v>
      </c>
      <c r="I108">
        <f>VLOOKUP(A108,qtytable[],2,FALSE)</f>
        <v>3.1454545454545455</v>
      </c>
      <c r="J108">
        <f>VLOOKUP(A108,qtytable[],3,FALSE)</f>
        <v>11.421905824333024</v>
      </c>
      <c r="K108">
        <f t="shared" si="13"/>
        <v>3.6312417360596316</v>
      </c>
      <c r="L108">
        <f>VLOOKUP(A108,LeadTime[],2,FALSE)</f>
        <v>7</v>
      </c>
      <c r="M108">
        <f t="shared" si="14"/>
        <v>36</v>
      </c>
      <c r="N108">
        <f t="shared" si="15"/>
        <v>18</v>
      </c>
      <c r="O108">
        <f t="shared" si="16"/>
        <v>18</v>
      </c>
      <c r="P108">
        <f>IFERROR(GETPIVOTDATA("QTY Available",'GlobInv PT'!$D$3,"Item Number",A108),0)</f>
        <v>0</v>
      </c>
      <c r="Q108">
        <f>IFERROR(GETPIVOTDATA("QTY Available",'GlobInv PT'!$A$3,"Item Number",A108),0)-IFERROR(GETPIVOTDATA("QTY Available",'GlobInv PT'!$D$3,"Item Number",A108),0)</f>
        <v>0</v>
      </c>
      <c r="R108">
        <f>IFERROR(GETPIVOTDATA("QTY Available",'GlobInv PT'!$A$3,"Item Number",A108),0)-M108</f>
        <v>-36</v>
      </c>
      <c r="S108">
        <f>VLOOKUP(A108,CurrentCost[],2,FALSE)</f>
        <v>56.24</v>
      </c>
      <c r="T108">
        <f t="shared" si="17"/>
        <v>18</v>
      </c>
      <c r="U108">
        <f t="shared" si="18"/>
        <v>1012.32</v>
      </c>
    </row>
    <row r="109" spans="1:21" x14ac:dyDescent="0.2">
      <c r="A109" t="str">
        <f>'Sales PT'!C112</f>
        <v>KPHSUP160H69KH1G3A</v>
      </c>
      <c r="B109">
        <f>GETPIVOTDATA("SO Total in USD",'Sales PT'!$C$3,"Item Number",'Sales PT'!C112)</f>
        <v>8753.48</v>
      </c>
      <c r="C109" s="10">
        <f t="shared" si="10"/>
        <v>9.0015464719937722E-4</v>
      </c>
      <c r="D109" s="11">
        <f t="shared" si="19"/>
        <v>0.96427215776371655</v>
      </c>
      <c r="E109" t="str">
        <f t="shared" si="11"/>
        <v>C</v>
      </c>
      <c r="F109">
        <f>'Sales PT'!A112</f>
        <v>159.1541818181818</v>
      </c>
      <c r="G109">
        <f>'Sales PT'!B112</f>
        <v>610.07335662649768</v>
      </c>
      <c r="H109">
        <f t="shared" si="12"/>
        <v>3.8332222858174552</v>
      </c>
      <c r="I109">
        <f>VLOOKUP(A109,qtytable[],2,FALSE)</f>
        <v>100.38181818181818</v>
      </c>
      <c r="J109">
        <f>VLOOKUP(A109,qtytable[],3,FALSE)</f>
        <v>384.57087633173541</v>
      </c>
      <c r="K109">
        <f t="shared" si="13"/>
        <v>3.8310809995010775</v>
      </c>
      <c r="L109">
        <f>VLOOKUP(A109,LeadTime[],2,FALSE)</f>
        <v>7</v>
      </c>
      <c r="M109">
        <f t="shared" si="14"/>
        <v>1181</v>
      </c>
      <c r="N109">
        <f t="shared" si="15"/>
        <v>591</v>
      </c>
      <c r="O109">
        <f t="shared" si="16"/>
        <v>590</v>
      </c>
      <c r="P109">
        <f>IFERROR(GETPIVOTDATA("QTY Available",'GlobInv PT'!$D$3,"Item Number",A109),0)</f>
        <v>42</v>
      </c>
      <c r="Q109">
        <f>IFERROR(GETPIVOTDATA("QTY Available",'GlobInv PT'!$A$3,"Item Number",A109),0)-IFERROR(GETPIVOTDATA("QTY Available",'GlobInv PT'!$D$3,"Item Number",A109),0)</f>
        <v>3621</v>
      </c>
      <c r="R109">
        <f>IFERROR(GETPIVOTDATA("QTY Available",'GlobInv PT'!$A$3,"Item Number",A109),0)-M109</f>
        <v>2482</v>
      </c>
      <c r="S109">
        <f>VLOOKUP(A109,CurrentCost[],2,FALSE)</f>
        <v>1.34</v>
      </c>
      <c r="T109">
        <f t="shared" si="17"/>
        <v>0</v>
      </c>
      <c r="U109">
        <f t="shared" si="18"/>
        <v>0</v>
      </c>
    </row>
    <row r="110" spans="1:21" x14ac:dyDescent="0.2">
      <c r="A110" t="str">
        <f>'Sales PT'!C113</f>
        <v>KPHSUP119HASVH1G3</v>
      </c>
      <c r="B110">
        <f>GETPIVOTDATA("SO Total in USD",'Sales PT'!$C$3,"Item Number",'Sales PT'!C113)</f>
        <v>8513.02</v>
      </c>
      <c r="C110" s="10">
        <f t="shared" si="10"/>
        <v>8.7542720320389644E-4</v>
      </c>
      <c r="D110" s="11">
        <f t="shared" si="19"/>
        <v>0.96514758496692044</v>
      </c>
      <c r="E110" t="str">
        <f t="shared" si="11"/>
        <v>C</v>
      </c>
      <c r="F110">
        <f>'Sales PT'!A113</f>
        <v>154.78218181818184</v>
      </c>
      <c r="G110">
        <f>'Sales PT'!B113</f>
        <v>533.45612096164746</v>
      </c>
      <c r="H110">
        <f t="shared" si="12"/>
        <v>3.4464956798986264</v>
      </c>
      <c r="I110">
        <f>VLOOKUP(A110,qtytable[],2,FALSE)</f>
        <v>142.98181818181817</v>
      </c>
      <c r="J110">
        <f>VLOOKUP(A110,qtytable[],3,FALSE)</f>
        <v>491.52037337335008</v>
      </c>
      <c r="K110">
        <f t="shared" si="13"/>
        <v>3.4376424892591881</v>
      </c>
      <c r="L110">
        <f>VLOOKUP(A110,LeadTime[],2,FALSE)</f>
        <v>6</v>
      </c>
      <c r="M110">
        <f t="shared" si="14"/>
        <v>1398</v>
      </c>
      <c r="N110">
        <f t="shared" si="15"/>
        <v>699</v>
      </c>
      <c r="O110">
        <f t="shared" si="16"/>
        <v>699</v>
      </c>
      <c r="P110">
        <f>IFERROR(GETPIVOTDATA("QTY Available",'GlobInv PT'!$D$3,"Item Number",A110),0)</f>
        <v>8472</v>
      </c>
      <c r="Q110">
        <f>IFERROR(GETPIVOTDATA("QTY Available",'GlobInv PT'!$A$3,"Item Number",A110),0)-IFERROR(GETPIVOTDATA("QTY Available",'GlobInv PT'!$D$3,"Item Number",A110),0)</f>
        <v>5083</v>
      </c>
      <c r="R110">
        <f>IFERROR(GETPIVOTDATA("QTY Available",'GlobInv PT'!$A$3,"Item Number",A110),0)-M110</f>
        <v>12157</v>
      </c>
      <c r="S110">
        <f>VLOOKUP(A110,CurrentCost[],2,FALSE)</f>
        <v>0.99</v>
      </c>
      <c r="T110">
        <f t="shared" si="17"/>
        <v>0</v>
      </c>
      <c r="U110">
        <f t="shared" si="18"/>
        <v>0</v>
      </c>
    </row>
    <row r="111" spans="1:21" x14ac:dyDescent="0.2">
      <c r="A111" t="str">
        <f>'Sales PT'!C114</f>
        <v>KPHU430H90KHB100HA</v>
      </c>
      <c r="B111">
        <f>GETPIVOTDATA("SO Total in USD",'Sales PT'!$C$3,"Item Number",'Sales PT'!C114)</f>
        <v>8498.9599999999991</v>
      </c>
      <c r="C111" s="10">
        <f t="shared" si="10"/>
        <v>8.7398135831253613E-4</v>
      </c>
      <c r="D111" s="11">
        <f t="shared" si="19"/>
        <v>0.96602156632523295</v>
      </c>
      <c r="E111" t="str">
        <f t="shared" si="11"/>
        <v>C</v>
      </c>
      <c r="F111">
        <f>'Sales PT'!A114</f>
        <v>154.52654545454544</v>
      </c>
      <c r="G111">
        <f>'Sales PT'!B114</f>
        <v>1131.163219444051</v>
      </c>
      <c r="H111">
        <f t="shared" si="12"/>
        <v>7.3201870663496251</v>
      </c>
      <c r="I111">
        <f>VLOOKUP(A111,qtytable[],2,FALSE)</f>
        <v>231.8909090909091</v>
      </c>
      <c r="J111">
        <f>VLOOKUP(A111,qtytable[],3,FALSE)</f>
        <v>1698.7259896401149</v>
      </c>
      <c r="K111">
        <f t="shared" si="13"/>
        <v>7.3255393939318107</v>
      </c>
      <c r="L111">
        <f>VLOOKUP(A111,LeadTime[],2,FALSE)</f>
        <v>6</v>
      </c>
      <c r="M111">
        <f t="shared" si="14"/>
        <v>4828</v>
      </c>
      <c r="N111">
        <f t="shared" si="15"/>
        <v>2414</v>
      </c>
      <c r="O111">
        <f t="shared" si="16"/>
        <v>2414</v>
      </c>
      <c r="P111">
        <f>IFERROR(GETPIVOTDATA("QTY Available",'GlobInv PT'!$D$3,"Item Number",A111),0)</f>
        <v>105</v>
      </c>
      <c r="Q111">
        <f>IFERROR(GETPIVOTDATA("QTY Available",'GlobInv PT'!$A$3,"Item Number",A111),0)-IFERROR(GETPIVOTDATA("QTY Available",'GlobInv PT'!$D$3,"Item Number",A111),0)</f>
        <v>0</v>
      </c>
      <c r="R111">
        <f>IFERROR(GETPIVOTDATA("QTY Available",'GlobInv PT'!$A$3,"Item Number",A111),0)-M111</f>
        <v>-4723</v>
      </c>
      <c r="S111">
        <f>VLOOKUP(A111,CurrentCost[],2,FALSE)</f>
        <v>0.6</v>
      </c>
      <c r="T111">
        <f t="shared" si="17"/>
        <v>2309</v>
      </c>
      <c r="U111">
        <f t="shared" si="18"/>
        <v>1385.3999999999999</v>
      </c>
    </row>
    <row r="112" spans="1:21" x14ac:dyDescent="0.2">
      <c r="A112" t="str">
        <f>'Sales PT'!C115</f>
        <v>KPHCOLORHORHG1</v>
      </c>
      <c r="B112">
        <f>GETPIVOTDATA("SO Total in USD",'Sales PT'!$C$3,"Item Number",'Sales PT'!C115)</f>
        <v>8262.34</v>
      </c>
      <c r="C112" s="10">
        <f t="shared" si="10"/>
        <v>8.496487965633443E-4</v>
      </c>
      <c r="D112" s="11">
        <f t="shared" si="19"/>
        <v>0.9668712151217963</v>
      </c>
      <c r="E112" t="str">
        <f t="shared" si="11"/>
        <v>C</v>
      </c>
      <c r="F112">
        <f>'Sales PT'!A115</f>
        <v>150.22436363636365</v>
      </c>
      <c r="G112">
        <f>'Sales PT'!B115</f>
        <v>466.48100380823587</v>
      </c>
      <c r="H112">
        <f t="shared" si="12"/>
        <v>3.105228689384965</v>
      </c>
      <c r="I112">
        <f>VLOOKUP(A112,qtytable[],2,FALSE)</f>
        <v>99.472727272727269</v>
      </c>
      <c r="J112">
        <f>VLOOKUP(A112,qtytable[],3,FALSE)</f>
        <v>309.12749704225507</v>
      </c>
      <c r="K112">
        <f t="shared" si="13"/>
        <v>3.1076608183739771</v>
      </c>
      <c r="L112">
        <f>VLOOKUP(A112,LeadTime[],2,FALSE)</f>
        <v>6</v>
      </c>
      <c r="M112">
        <f t="shared" si="14"/>
        <v>879</v>
      </c>
      <c r="N112">
        <f t="shared" si="15"/>
        <v>440</v>
      </c>
      <c r="O112">
        <f t="shared" si="16"/>
        <v>439</v>
      </c>
      <c r="P112">
        <f>IFERROR(GETPIVOTDATA("QTY Available",'GlobInv PT'!$D$3,"Item Number",A112),0)</f>
        <v>3388</v>
      </c>
      <c r="Q112">
        <f>IFERROR(GETPIVOTDATA("QTY Available",'GlobInv PT'!$A$3,"Item Number",A112),0)-IFERROR(GETPIVOTDATA("QTY Available",'GlobInv PT'!$D$3,"Item Number",A112),0)</f>
        <v>0</v>
      </c>
      <c r="R112">
        <f>IFERROR(GETPIVOTDATA("QTY Available",'GlobInv PT'!$A$3,"Item Number",A112),0)-M112</f>
        <v>2509</v>
      </c>
      <c r="S112">
        <f>VLOOKUP(A112,CurrentCost[],2,FALSE)</f>
        <v>0</v>
      </c>
      <c r="T112">
        <f t="shared" si="17"/>
        <v>0</v>
      </c>
      <c r="U112">
        <f t="shared" si="18"/>
        <v>0</v>
      </c>
    </row>
    <row r="113" spans="1:21" x14ac:dyDescent="0.2">
      <c r="A113" t="str">
        <f>'Sales PT'!C116</f>
        <v>PS11H190VH100H144V</v>
      </c>
      <c r="B113">
        <f>GETPIVOTDATA("SO Total in USD",'Sales PT'!$C$3,"Item Number",'Sales PT'!C116)</f>
        <v>7948.99</v>
      </c>
      <c r="C113" s="10">
        <f t="shared" si="10"/>
        <v>8.1742578826265414E-4</v>
      </c>
      <c r="D113" s="11">
        <f t="shared" si="19"/>
        <v>0.96768864091005891</v>
      </c>
      <c r="E113" t="str">
        <f t="shared" si="11"/>
        <v>C</v>
      </c>
      <c r="F113">
        <f>'Sales PT'!A116</f>
        <v>144.5270909090909</v>
      </c>
      <c r="G113">
        <f>'Sales PT'!B116</f>
        <v>1024.6338921612219</v>
      </c>
      <c r="H113">
        <f t="shared" si="12"/>
        <v>7.0895628336263101</v>
      </c>
      <c r="I113">
        <f>VLOOKUP(A113,qtytable[],2,FALSE)</f>
        <v>2.9454545454545453</v>
      </c>
      <c r="J113">
        <f>VLOOKUP(A113,qtytable[],3,FALSE)</f>
        <v>20.773396610424758</v>
      </c>
      <c r="K113">
        <f t="shared" si="13"/>
        <v>7.0526963800824802</v>
      </c>
      <c r="L113">
        <f>VLOOKUP(A113,LeadTime[],2,FALSE)</f>
        <v>17</v>
      </c>
      <c r="M113">
        <f t="shared" si="14"/>
        <v>100</v>
      </c>
      <c r="N113">
        <f t="shared" si="15"/>
        <v>50</v>
      </c>
      <c r="O113">
        <f t="shared" si="16"/>
        <v>50</v>
      </c>
      <c r="P113">
        <f>IFERROR(GETPIVOTDATA("QTY Available",'GlobInv PT'!$D$3,"Item Number",A113),0)</f>
        <v>0</v>
      </c>
      <c r="Q113">
        <f>IFERROR(GETPIVOTDATA("QTY Available",'GlobInv PT'!$A$3,"Item Number",A113),0)-IFERROR(GETPIVOTDATA("QTY Available",'GlobInv PT'!$D$3,"Item Number",A113),0)</f>
        <v>0</v>
      </c>
      <c r="R113">
        <f>IFERROR(GETPIVOTDATA("QTY Available",'GlobInv PT'!$A$3,"Item Number",A113),0)-M113</f>
        <v>-100</v>
      </c>
      <c r="S113">
        <f>VLOOKUP(A113,CurrentCost[],2,FALSE)</f>
        <v>34.74</v>
      </c>
      <c r="T113">
        <f t="shared" si="17"/>
        <v>50</v>
      </c>
      <c r="U113">
        <f t="shared" si="18"/>
        <v>1737</v>
      </c>
    </row>
    <row r="114" spans="1:21" x14ac:dyDescent="0.2">
      <c r="A114" t="str">
        <f>'Sales PT'!C117</f>
        <v>KPHSUPMINH14KH3L1</v>
      </c>
      <c r="B114">
        <f>GETPIVOTDATA("SO Total in USD",'Sales PT'!$C$3,"Item Number",'Sales PT'!C117)</f>
        <v>7712.38</v>
      </c>
      <c r="C114" s="10">
        <f t="shared" si="10"/>
        <v>7.9309425485264533E-4</v>
      </c>
      <c r="D114" s="11">
        <f t="shared" si="19"/>
        <v>0.96848173516491154</v>
      </c>
      <c r="E114" t="str">
        <f t="shared" si="11"/>
        <v>C</v>
      </c>
      <c r="F114">
        <f>'Sales PT'!A117</f>
        <v>140.22509090909091</v>
      </c>
      <c r="G114">
        <f>'Sales PT'!B117</f>
        <v>654.43771434345388</v>
      </c>
      <c r="H114">
        <f t="shared" si="12"/>
        <v>4.6670514534929506</v>
      </c>
      <c r="I114">
        <f>VLOOKUP(A114,qtytable[],2,FALSE)</f>
        <v>123.72727272727273</v>
      </c>
      <c r="J114">
        <f>VLOOKUP(A114,qtytable[],3,FALSE)</f>
        <v>556.57405931437688</v>
      </c>
      <c r="K114">
        <f t="shared" si="13"/>
        <v>4.4983943074637365</v>
      </c>
      <c r="L114">
        <f>VLOOKUP(A114,LeadTime[],2,FALSE)</f>
        <v>6</v>
      </c>
      <c r="M114">
        <f t="shared" si="14"/>
        <v>1582</v>
      </c>
      <c r="N114">
        <f t="shared" si="15"/>
        <v>791</v>
      </c>
      <c r="O114">
        <f t="shared" si="16"/>
        <v>791</v>
      </c>
      <c r="P114">
        <f>IFERROR(GETPIVOTDATA("QTY Available",'GlobInv PT'!$D$3,"Item Number",A114),0)</f>
        <v>0</v>
      </c>
      <c r="Q114">
        <f>IFERROR(GETPIVOTDATA("QTY Available",'GlobInv PT'!$A$3,"Item Number",A114),0)-IFERROR(GETPIVOTDATA("QTY Available",'GlobInv PT'!$D$3,"Item Number",A114),0)</f>
        <v>0</v>
      </c>
      <c r="R114">
        <f>IFERROR(GETPIVOTDATA("QTY Available",'GlobInv PT'!$A$3,"Item Number",A114),0)-M114</f>
        <v>-1582</v>
      </c>
      <c r="S114">
        <f>VLOOKUP(A114,CurrentCost[],2,FALSE)</f>
        <v>1.06</v>
      </c>
      <c r="T114">
        <f t="shared" si="17"/>
        <v>791</v>
      </c>
      <c r="U114">
        <f t="shared" si="18"/>
        <v>838.46</v>
      </c>
    </row>
    <row r="115" spans="1:21" x14ac:dyDescent="0.2">
      <c r="A115" t="str">
        <f>'Sales PT'!C118</f>
        <v>KPHRTRZ9H048H90KHG3</v>
      </c>
      <c r="B115">
        <f>GETPIVOTDATA("SO Total in USD",'Sales PT'!$C$3,"Item Number",'Sales PT'!C118)</f>
        <v>7568.35</v>
      </c>
      <c r="C115" s="10">
        <f t="shared" si="10"/>
        <v>7.7828308559925972E-4</v>
      </c>
      <c r="D115" s="11">
        <f t="shared" si="19"/>
        <v>0.96926001825051078</v>
      </c>
      <c r="E115" t="str">
        <f t="shared" si="11"/>
        <v>C</v>
      </c>
      <c r="F115">
        <f>'Sales PT'!A118</f>
        <v>137.60636363636365</v>
      </c>
      <c r="G115">
        <f>'Sales PT'!B118</f>
        <v>379.60929428657857</v>
      </c>
      <c r="H115">
        <f t="shared" si="12"/>
        <v>2.7586608951438318</v>
      </c>
      <c r="I115">
        <f>VLOOKUP(A115,qtytable[],2,FALSE)</f>
        <v>6.4727272727272727</v>
      </c>
      <c r="J115">
        <f>VLOOKUP(A115,qtytable[],3,FALSE)</f>
        <v>17.800181590266561</v>
      </c>
      <c r="K115">
        <f t="shared" si="13"/>
        <v>2.7500280546760139</v>
      </c>
      <c r="L115">
        <f>VLOOKUP(A115,LeadTime[],2,FALSE)</f>
        <v>3</v>
      </c>
      <c r="M115">
        <f t="shared" si="14"/>
        <v>36</v>
      </c>
      <c r="N115">
        <f t="shared" si="15"/>
        <v>18</v>
      </c>
      <c r="O115">
        <f t="shared" si="16"/>
        <v>18</v>
      </c>
      <c r="P115">
        <f>IFERROR(GETPIVOTDATA("QTY Available",'GlobInv PT'!$D$3,"Item Number",A115),0)</f>
        <v>0</v>
      </c>
      <c r="Q115">
        <f>IFERROR(GETPIVOTDATA("QTY Available",'GlobInv PT'!$A$3,"Item Number",A115),0)-IFERROR(GETPIVOTDATA("QTY Available",'GlobInv PT'!$D$3,"Item Number",A115),0)</f>
        <v>0</v>
      </c>
      <c r="R115">
        <f>IFERROR(GETPIVOTDATA("QTY Available",'GlobInv PT'!$A$3,"Item Number",A115),0)-M115</f>
        <v>-36</v>
      </c>
      <c r="S115">
        <f>VLOOKUP(A115,CurrentCost[],2,FALSE)</f>
        <v>31.99</v>
      </c>
      <c r="T115">
        <f t="shared" si="17"/>
        <v>18</v>
      </c>
      <c r="U115">
        <f t="shared" si="18"/>
        <v>575.81999999999994</v>
      </c>
    </row>
    <row r="116" spans="1:21" x14ac:dyDescent="0.2">
      <c r="A116" t="str">
        <f>'Sales PT'!C119</f>
        <v>KPHU440H69KHE190HA</v>
      </c>
      <c r="B116">
        <f>GETPIVOTDATA("SO Total in USD",'Sales PT'!$C$3,"Item Number",'Sales PT'!C119)</f>
        <v>7473.3799999999983</v>
      </c>
      <c r="C116" s="10">
        <f t="shared" si="10"/>
        <v>7.6851694837788871E-4</v>
      </c>
      <c r="D116" s="11">
        <f t="shared" si="19"/>
        <v>0.97002853519888865</v>
      </c>
      <c r="E116" t="str">
        <f t="shared" si="11"/>
        <v>C</v>
      </c>
      <c r="F116">
        <f>'Sales PT'!A119</f>
        <v>135.87963636363634</v>
      </c>
      <c r="G116">
        <f>'Sales PT'!B119</f>
        <v>637.3733515561654</v>
      </c>
      <c r="H116">
        <f t="shared" si="12"/>
        <v>4.6907201742169011</v>
      </c>
      <c r="I116">
        <f>VLOOKUP(A116,qtytable[],2,FALSE)</f>
        <v>68.781818181818181</v>
      </c>
      <c r="J116">
        <f>VLOOKUP(A116,qtytable[],3,FALSE)</f>
        <v>317.99677909556181</v>
      </c>
      <c r="K116">
        <f t="shared" si="13"/>
        <v>4.6232680016536873</v>
      </c>
      <c r="L116">
        <f>VLOOKUP(A116,LeadTime[],2,FALSE)</f>
        <v>15</v>
      </c>
      <c r="M116">
        <f t="shared" si="14"/>
        <v>1429</v>
      </c>
      <c r="N116">
        <f t="shared" si="15"/>
        <v>715</v>
      </c>
      <c r="O116">
        <f t="shared" si="16"/>
        <v>714</v>
      </c>
      <c r="P116">
        <f>IFERROR(GETPIVOTDATA("QTY Available",'GlobInv PT'!$D$3,"Item Number",A116),0)</f>
        <v>1988</v>
      </c>
      <c r="Q116">
        <f>IFERROR(GETPIVOTDATA("QTY Available",'GlobInv PT'!$A$3,"Item Number",A116),0)-IFERROR(GETPIVOTDATA("QTY Available",'GlobInv PT'!$D$3,"Item Number",A116),0)</f>
        <v>222</v>
      </c>
      <c r="R116">
        <f>IFERROR(GETPIVOTDATA("QTY Available",'GlobInv PT'!$A$3,"Item Number",A116),0)-M116</f>
        <v>781</v>
      </c>
      <c r="S116">
        <f>VLOOKUP(A116,CurrentCost[],2,FALSE)</f>
        <v>1.2</v>
      </c>
      <c r="T116">
        <f t="shared" si="17"/>
        <v>0</v>
      </c>
      <c r="U116">
        <f t="shared" si="18"/>
        <v>0</v>
      </c>
    </row>
    <row r="117" spans="1:21" x14ac:dyDescent="0.2">
      <c r="A117" t="str">
        <f>'Sales PT'!C120</f>
        <v>KPHUMINE49KHL4H39A</v>
      </c>
      <c r="B117">
        <f>GETPIVOTDATA("SO Total in USD",'Sales PT'!$C$3,"Item Number",'Sales PT'!C120)</f>
        <v>7386.2300000000005</v>
      </c>
      <c r="C117" s="10">
        <f t="shared" si="10"/>
        <v>7.5955497239765866E-4</v>
      </c>
      <c r="D117" s="11">
        <f t="shared" si="19"/>
        <v>0.97078809017128631</v>
      </c>
      <c r="E117" t="str">
        <f t="shared" si="11"/>
        <v>C</v>
      </c>
      <c r="F117">
        <f>'Sales PT'!A120</f>
        <v>134.29509090909093</v>
      </c>
      <c r="G117">
        <f>'Sales PT'!B120</f>
        <v>862.85126508500173</v>
      </c>
      <c r="H117">
        <f t="shared" si="12"/>
        <v>6.4250395099631463</v>
      </c>
      <c r="I117">
        <f>VLOOKUP(A117,qtytable[],2,FALSE)</f>
        <v>146.23636363636365</v>
      </c>
      <c r="J117">
        <f>VLOOKUP(A117,qtytable[],3,FALSE)</f>
        <v>939.57494258162967</v>
      </c>
      <c r="K117">
        <f t="shared" si="13"/>
        <v>6.4250431234601058</v>
      </c>
      <c r="L117">
        <f>VLOOKUP(A117,LeadTime[],2,FALSE)</f>
        <v>5</v>
      </c>
      <c r="M117">
        <f t="shared" si="14"/>
        <v>2438</v>
      </c>
      <c r="N117">
        <f t="shared" si="15"/>
        <v>1219</v>
      </c>
      <c r="O117">
        <f t="shared" si="16"/>
        <v>1219</v>
      </c>
      <c r="P117">
        <f>IFERROR(GETPIVOTDATA("QTY Available",'GlobInv PT'!$D$3,"Item Number",A117),0)</f>
        <v>2986</v>
      </c>
      <c r="Q117">
        <f>IFERROR(GETPIVOTDATA("QTY Available",'GlobInv PT'!$A$3,"Item Number",A117),0)-IFERROR(GETPIVOTDATA("QTY Available",'GlobInv PT'!$D$3,"Item Number",A117),0)</f>
        <v>158</v>
      </c>
      <c r="R117">
        <f>IFERROR(GETPIVOTDATA("QTY Available",'GlobInv PT'!$A$3,"Item Number",A117),0)-M117</f>
        <v>706</v>
      </c>
      <c r="S117">
        <f>VLOOKUP(A117,CurrentCost[],2,FALSE)</f>
        <v>0.95</v>
      </c>
      <c r="T117">
        <f t="shared" si="17"/>
        <v>0</v>
      </c>
      <c r="U117">
        <f t="shared" si="18"/>
        <v>0</v>
      </c>
    </row>
    <row r="118" spans="1:21" x14ac:dyDescent="0.2">
      <c r="A118" t="str">
        <f>'Sales PT'!C121</f>
        <v>KPHSUP119H90KH1G3C</v>
      </c>
      <c r="B118">
        <f>GETPIVOTDATA("SO Total in USD",'Sales PT'!$C$3,"Item Number",'Sales PT'!C121)</f>
        <v>7386.23</v>
      </c>
      <c r="C118" s="10">
        <f t="shared" si="10"/>
        <v>7.5955497239765855E-4</v>
      </c>
      <c r="D118" s="11">
        <f t="shared" si="19"/>
        <v>0.97154764514368397</v>
      </c>
      <c r="E118" t="str">
        <f t="shared" si="11"/>
        <v>C</v>
      </c>
      <c r="F118">
        <f>'Sales PT'!A121</f>
        <v>134.2950909090909</v>
      </c>
      <c r="G118">
        <f>'Sales PT'!B121</f>
        <v>995.95905002437451</v>
      </c>
      <c r="H118">
        <f t="shared" si="12"/>
        <v>7.416198487095663</v>
      </c>
      <c r="I118">
        <f>VLOOKUP(A118,qtytable[],2,FALSE)</f>
        <v>97.490909090909085</v>
      </c>
      <c r="J118">
        <f>VLOOKUP(A118,qtytable[],3,FALSE)</f>
        <v>723.01193250558083</v>
      </c>
      <c r="K118">
        <f t="shared" si="13"/>
        <v>7.4161984870956639</v>
      </c>
      <c r="L118">
        <f>VLOOKUP(A118,LeadTime[],2,FALSE)</f>
        <v>5</v>
      </c>
      <c r="M118">
        <f t="shared" si="14"/>
        <v>1876</v>
      </c>
      <c r="N118">
        <f t="shared" si="15"/>
        <v>938</v>
      </c>
      <c r="O118">
        <f t="shared" si="16"/>
        <v>938</v>
      </c>
      <c r="P118">
        <f>IFERROR(GETPIVOTDATA("QTY Available",'GlobInv PT'!$D$3,"Item Number",A118),0)</f>
        <v>63</v>
      </c>
      <c r="Q118">
        <f>IFERROR(GETPIVOTDATA("QTY Available",'GlobInv PT'!$A$3,"Item Number",A118),0)-IFERROR(GETPIVOTDATA("QTY Available",'GlobInv PT'!$D$3,"Item Number",A118),0)</f>
        <v>211</v>
      </c>
      <c r="R118">
        <f>IFERROR(GETPIVOTDATA("QTY Available",'GlobInv PT'!$A$3,"Item Number",A118),0)-M118</f>
        <v>-1602</v>
      </c>
      <c r="S118">
        <f>VLOOKUP(A118,CurrentCost[],2,FALSE)</f>
        <v>0</v>
      </c>
      <c r="T118">
        <f t="shared" si="17"/>
        <v>664</v>
      </c>
      <c r="U118">
        <f t="shared" si="18"/>
        <v>0</v>
      </c>
    </row>
    <row r="119" spans="1:21" x14ac:dyDescent="0.2">
      <c r="A119" t="str">
        <f>'Sales PT'!C122</f>
        <v>KPHRTRZ9H060H90KHG3</v>
      </c>
      <c r="B119">
        <f>GETPIVOTDATA("SO Total in USD",'Sales PT'!$C$3,"Item Number",'Sales PT'!C122)</f>
        <v>7368.3200000000006</v>
      </c>
      <c r="C119" s="10">
        <f t="shared" si="10"/>
        <v>7.5771321692082649E-4</v>
      </c>
      <c r="D119" s="11">
        <f t="shared" si="19"/>
        <v>0.97230535836060483</v>
      </c>
      <c r="E119" t="str">
        <f t="shared" si="11"/>
        <v>C</v>
      </c>
      <c r="F119">
        <f>'Sales PT'!A122</f>
        <v>133.96945454545457</v>
      </c>
      <c r="G119">
        <f>'Sales PT'!B122</f>
        <v>432.14888984485594</v>
      </c>
      <c r="H119">
        <f t="shared" si="12"/>
        <v>3.2257270234554243</v>
      </c>
      <c r="I119">
        <f>VLOOKUP(A119,qtytable[],2,FALSE)</f>
        <v>4.7636363636363637</v>
      </c>
      <c r="J119">
        <f>VLOOKUP(A119,qtytable[],3,FALSE)</f>
        <v>15.620456241693237</v>
      </c>
      <c r="K119">
        <f t="shared" si="13"/>
        <v>3.2791034095157556</v>
      </c>
      <c r="L119">
        <f>VLOOKUP(A119,LeadTime[],2,FALSE)</f>
        <v>8</v>
      </c>
      <c r="M119">
        <f t="shared" si="14"/>
        <v>52</v>
      </c>
      <c r="N119">
        <f t="shared" si="15"/>
        <v>26</v>
      </c>
      <c r="O119">
        <f t="shared" si="16"/>
        <v>26</v>
      </c>
      <c r="P119">
        <f>IFERROR(GETPIVOTDATA("QTY Available",'GlobInv PT'!$D$3,"Item Number",A119),0)</f>
        <v>0</v>
      </c>
      <c r="Q119">
        <f>IFERROR(GETPIVOTDATA("QTY Available",'GlobInv PT'!$A$3,"Item Number",A119),0)-IFERROR(GETPIVOTDATA("QTY Available",'GlobInv PT'!$D$3,"Item Number",A119),0)</f>
        <v>0</v>
      </c>
      <c r="R119">
        <f>IFERROR(GETPIVOTDATA("QTY Available",'GlobInv PT'!$A$3,"Item Number",A119),0)-M119</f>
        <v>-52</v>
      </c>
      <c r="S119">
        <f>VLOOKUP(A119,CurrentCost[],2,FALSE)</f>
        <v>27.84</v>
      </c>
      <c r="T119">
        <f t="shared" si="17"/>
        <v>26</v>
      </c>
      <c r="U119">
        <f t="shared" si="18"/>
        <v>723.84</v>
      </c>
    </row>
    <row r="120" spans="1:21" x14ac:dyDescent="0.2">
      <c r="A120" t="str">
        <f>'Sales PT'!C123</f>
        <v>KPHSUP119H69KH1L1</v>
      </c>
      <c r="B120">
        <f>GETPIVOTDATA("SO Total in USD",'Sales PT'!$C$3,"Item Number",'Sales PT'!C123)</f>
        <v>7079.78</v>
      </c>
      <c r="C120" s="10">
        <f t="shared" si="10"/>
        <v>7.2804151813326895E-4</v>
      </c>
      <c r="D120" s="11">
        <f t="shared" si="19"/>
        <v>0.97303339987873805</v>
      </c>
      <c r="E120" t="str">
        <f t="shared" si="11"/>
        <v>C</v>
      </c>
      <c r="F120">
        <f>'Sales PT'!A123</f>
        <v>128.72327272727273</v>
      </c>
      <c r="G120">
        <f>'Sales PT'!B123</f>
        <v>523.09228307021453</v>
      </c>
      <c r="H120">
        <f t="shared" si="12"/>
        <v>4.0636962686498448</v>
      </c>
      <c r="I120">
        <f>VLOOKUP(A120,qtytable[],2,FALSE)</f>
        <v>143.74545454545455</v>
      </c>
      <c r="J120">
        <f>VLOOKUP(A120,qtytable[],3,FALSE)</f>
        <v>583.95700685802706</v>
      </c>
      <c r="K120">
        <f t="shared" si="13"/>
        <v>4.0624380694651512</v>
      </c>
      <c r="L120">
        <f>VLOOKUP(A120,LeadTime[],2,FALSE)</f>
        <v>11</v>
      </c>
      <c r="M120">
        <f t="shared" si="14"/>
        <v>2248</v>
      </c>
      <c r="N120">
        <f t="shared" si="15"/>
        <v>1124</v>
      </c>
      <c r="O120">
        <f t="shared" si="16"/>
        <v>1124</v>
      </c>
      <c r="P120">
        <f>IFERROR(GETPIVOTDATA("QTY Available",'GlobInv PT'!$D$3,"Item Number",A120),0)</f>
        <v>0</v>
      </c>
      <c r="Q120">
        <f>IFERROR(GETPIVOTDATA("QTY Available",'GlobInv PT'!$A$3,"Item Number",A120),0)-IFERROR(GETPIVOTDATA("QTY Available",'GlobInv PT'!$D$3,"Item Number",A120),0)</f>
        <v>0</v>
      </c>
      <c r="R120">
        <f>IFERROR(GETPIVOTDATA("QTY Available",'GlobInv PT'!$A$3,"Item Number",A120),0)-M120</f>
        <v>-2248</v>
      </c>
      <c r="S120">
        <f>VLOOKUP(A120,CurrentCost[],2,FALSE)</f>
        <v>0.93</v>
      </c>
      <c r="T120">
        <f t="shared" si="17"/>
        <v>1124</v>
      </c>
      <c r="U120">
        <f t="shared" si="18"/>
        <v>1045.3200000000002</v>
      </c>
    </row>
    <row r="121" spans="1:21" x14ac:dyDescent="0.2">
      <c r="A121" t="str">
        <f>'Sales PT'!C124</f>
        <v>KPHRTRZ9H041H90KH1SS</v>
      </c>
      <c r="B121">
        <f>GETPIVOTDATA("SO Total in USD",'Sales PT'!$C$3,"Item Number",'Sales PT'!C124)</f>
        <v>7010.22</v>
      </c>
      <c r="C121" s="10">
        <f t="shared" si="10"/>
        <v>7.2088839077601359E-4</v>
      </c>
      <c r="D121" s="11">
        <f t="shared" si="19"/>
        <v>0.97375428826951405</v>
      </c>
      <c r="E121" t="str">
        <f t="shared" si="11"/>
        <v>C</v>
      </c>
      <c r="F121">
        <f>'Sales PT'!A124</f>
        <v>127.45854545454546</v>
      </c>
      <c r="G121">
        <f>'Sales PT'!B124</f>
        <v>342.91274296347461</v>
      </c>
      <c r="H121">
        <f t="shared" si="12"/>
        <v>2.6903864447893366</v>
      </c>
      <c r="I121">
        <f>VLOOKUP(A121,qtytable[],2,FALSE)</f>
        <v>5.872727272727273</v>
      </c>
      <c r="J121">
        <f>VLOOKUP(A121,qtytable[],3,FALSE)</f>
        <v>15.804423367519551</v>
      </c>
      <c r="K121">
        <f t="shared" si="13"/>
        <v>2.6911556817757747</v>
      </c>
      <c r="L121">
        <f>VLOOKUP(A121,LeadTime[],2,FALSE)</f>
        <v>3</v>
      </c>
      <c r="M121">
        <f t="shared" si="14"/>
        <v>32</v>
      </c>
      <c r="N121">
        <f t="shared" si="15"/>
        <v>16</v>
      </c>
      <c r="O121">
        <f t="shared" si="16"/>
        <v>16</v>
      </c>
      <c r="P121">
        <f>IFERROR(GETPIVOTDATA("QTY Available",'GlobInv PT'!$D$3,"Item Number",A121),0)</f>
        <v>0</v>
      </c>
      <c r="Q121">
        <f>IFERROR(GETPIVOTDATA("QTY Available",'GlobInv PT'!$A$3,"Item Number",A121),0)-IFERROR(GETPIVOTDATA("QTY Available",'GlobInv PT'!$D$3,"Item Number",A121),0)</f>
        <v>0</v>
      </c>
      <c r="R121">
        <f>IFERROR(GETPIVOTDATA("QTY Available",'GlobInv PT'!$A$3,"Item Number",A121),0)-M121</f>
        <v>-32</v>
      </c>
      <c r="S121">
        <f>VLOOKUP(A121,CurrentCost[],2,FALSE)</f>
        <v>0</v>
      </c>
      <c r="T121">
        <f t="shared" si="17"/>
        <v>16</v>
      </c>
      <c r="U121">
        <f t="shared" si="18"/>
        <v>0</v>
      </c>
    </row>
    <row r="122" spans="1:21" x14ac:dyDescent="0.2">
      <c r="A122" t="str">
        <f>'Sales PT'!C125</f>
        <v>KPHSUP160H30KH1G3B</v>
      </c>
      <c r="B122">
        <f>GETPIVOTDATA("SO Total in USD",'Sales PT'!$C$3,"Item Number",'Sales PT'!C125)</f>
        <v>6858.2599999999993</v>
      </c>
      <c r="C122" s="10">
        <f t="shared" si="10"/>
        <v>7.0526174855047377E-4</v>
      </c>
      <c r="D122" s="11">
        <f t="shared" si="19"/>
        <v>0.9744595500180645</v>
      </c>
      <c r="E122" t="str">
        <f t="shared" si="11"/>
        <v>C</v>
      </c>
      <c r="F122">
        <f>'Sales PT'!A125</f>
        <v>124.69563636363635</v>
      </c>
      <c r="G122">
        <f>'Sales PT'!B125</f>
        <v>653.70679797417063</v>
      </c>
      <c r="H122">
        <f t="shared" si="12"/>
        <v>5.2424191979568269</v>
      </c>
      <c r="I122">
        <f>VLOOKUP(A122,qtytable[],2,FALSE)</f>
        <v>56.6</v>
      </c>
      <c r="J122">
        <f>VLOOKUP(A122,qtytable[],3,FALSE)</f>
        <v>290.82695631340385</v>
      </c>
      <c r="K122">
        <f t="shared" si="13"/>
        <v>5.138285447233284</v>
      </c>
      <c r="L122">
        <f>VLOOKUP(A122,LeadTime[],2,FALSE)</f>
        <v>3</v>
      </c>
      <c r="M122">
        <f t="shared" si="14"/>
        <v>585</v>
      </c>
      <c r="N122">
        <f t="shared" si="15"/>
        <v>293</v>
      </c>
      <c r="O122">
        <f t="shared" si="16"/>
        <v>292</v>
      </c>
      <c r="P122">
        <f>IFERROR(GETPIVOTDATA("QTY Available",'GlobInv PT'!$D$3,"Item Number",A122),0)</f>
        <v>1704</v>
      </c>
      <c r="Q122">
        <f>IFERROR(GETPIVOTDATA("QTY Available",'GlobInv PT'!$A$3,"Item Number",A122),0)-IFERROR(GETPIVOTDATA("QTY Available",'GlobInv PT'!$D$3,"Item Number",A122),0)</f>
        <v>1444</v>
      </c>
      <c r="R122">
        <f>IFERROR(GETPIVOTDATA("QTY Available",'GlobInv PT'!$A$3,"Item Number",A122),0)-M122</f>
        <v>2563</v>
      </c>
      <c r="S122">
        <f>VLOOKUP(A122,CurrentCost[],2,FALSE)</f>
        <v>1.3</v>
      </c>
      <c r="T122">
        <f t="shared" si="17"/>
        <v>0</v>
      </c>
      <c r="U122">
        <f t="shared" si="18"/>
        <v>0</v>
      </c>
    </row>
    <row r="123" spans="1:21" x14ac:dyDescent="0.2">
      <c r="A123" t="str">
        <f>'Sales PT'!C126</f>
        <v>KPHBRB3H90KHB409HA</v>
      </c>
      <c r="B123">
        <f>GETPIVOTDATA("SO Total in USD",'Sales PT'!$C$3,"Item Number",'Sales PT'!C126)</f>
        <v>6343.85</v>
      </c>
      <c r="C123" s="10">
        <f t="shared" si="10"/>
        <v>6.5236295263549693E-4</v>
      </c>
      <c r="D123" s="11">
        <f t="shared" si="19"/>
        <v>0.97511191297069999</v>
      </c>
      <c r="E123" t="str">
        <f t="shared" si="11"/>
        <v>C</v>
      </c>
      <c r="F123">
        <f>'Sales PT'!A126</f>
        <v>115.34272727272727</v>
      </c>
      <c r="G123">
        <f>'Sales PT'!B126</f>
        <v>516.86918894742109</v>
      </c>
      <c r="H123">
        <f t="shared" si="12"/>
        <v>4.4811597676660329</v>
      </c>
      <c r="I123">
        <f>VLOOKUP(A123,qtytable[],2,FALSE)</f>
        <v>23.254545454545454</v>
      </c>
      <c r="J123">
        <f>VLOOKUP(A123,qtytable[],3,FALSE)</f>
        <v>103.53425237157708</v>
      </c>
      <c r="K123">
        <f t="shared" si="13"/>
        <v>4.4522157001069118</v>
      </c>
      <c r="L123">
        <f>VLOOKUP(A123,LeadTime[],2,FALSE)</f>
        <v>6</v>
      </c>
      <c r="M123">
        <f t="shared" si="14"/>
        <v>295</v>
      </c>
      <c r="N123">
        <f t="shared" si="15"/>
        <v>148</v>
      </c>
      <c r="O123">
        <f t="shared" si="16"/>
        <v>147</v>
      </c>
      <c r="P123">
        <f>IFERROR(GETPIVOTDATA("QTY Available",'GlobInv PT'!$D$3,"Item Number",A123),0)</f>
        <v>13</v>
      </c>
      <c r="Q123">
        <f>IFERROR(GETPIVOTDATA("QTY Available",'GlobInv PT'!$A$3,"Item Number",A123),0)-IFERROR(GETPIVOTDATA("QTY Available",'GlobInv PT'!$D$3,"Item Number",A123),0)</f>
        <v>0</v>
      </c>
      <c r="R123">
        <f>IFERROR(GETPIVOTDATA("QTY Available",'GlobInv PT'!$A$3,"Item Number",A123),0)-M123</f>
        <v>-282</v>
      </c>
      <c r="S123">
        <f>VLOOKUP(A123,CurrentCost[],2,FALSE)</f>
        <v>0</v>
      </c>
      <c r="T123">
        <f t="shared" si="17"/>
        <v>134</v>
      </c>
      <c r="U123">
        <f t="shared" si="18"/>
        <v>0</v>
      </c>
    </row>
    <row r="124" spans="1:21" x14ac:dyDescent="0.2">
      <c r="A124" t="str">
        <f>'Sales PT'!C127</f>
        <v>KPHSUPCLRHYLVH1B9</v>
      </c>
      <c r="B124">
        <f>GETPIVOTDATA("SO Total in USD",'Sales PT'!$C$3,"Item Number",'Sales PT'!C127)</f>
        <v>6283.08</v>
      </c>
      <c r="C124" s="10">
        <f t="shared" si="10"/>
        <v>6.4611373542013736E-4</v>
      </c>
      <c r="D124" s="11">
        <f t="shared" si="19"/>
        <v>0.97575802670612011</v>
      </c>
      <c r="E124" t="str">
        <f t="shared" si="11"/>
        <v>C</v>
      </c>
      <c r="F124">
        <f>'Sales PT'!A127</f>
        <v>114.23781818181818</v>
      </c>
      <c r="G124">
        <f>'Sales PT'!B127</f>
        <v>307.05869265645651</v>
      </c>
      <c r="H124">
        <f t="shared" si="12"/>
        <v>2.6878900310206313</v>
      </c>
      <c r="I124">
        <f>VLOOKUP(A124,qtytable[],2,FALSE)</f>
        <v>56.654545454545456</v>
      </c>
      <c r="J124">
        <f>VLOOKUP(A124,qtytable[],3,FALSE)</f>
        <v>145.63414564278659</v>
      </c>
      <c r="K124">
        <f t="shared" si="13"/>
        <v>2.5705641881749881</v>
      </c>
      <c r="L124">
        <f>VLOOKUP(A124,LeadTime[],2,FALSE)</f>
        <v>6</v>
      </c>
      <c r="M124">
        <f t="shared" si="14"/>
        <v>415</v>
      </c>
      <c r="N124">
        <f t="shared" si="15"/>
        <v>208</v>
      </c>
      <c r="O124">
        <f t="shared" si="16"/>
        <v>207</v>
      </c>
      <c r="P124">
        <f>IFERROR(GETPIVOTDATA("QTY Available",'GlobInv PT'!$D$3,"Item Number",A124),0)</f>
        <v>6809</v>
      </c>
      <c r="Q124">
        <f>IFERROR(GETPIVOTDATA("QTY Available",'GlobInv PT'!$A$3,"Item Number",A124),0)-IFERROR(GETPIVOTDATA("QTY Available",'GlobInv PT'!$D$3,"Item Number",A124),0)</f>
        <v>381</v>
      </c>
      <c r="R124">
        <f>IFERROR(GETPIVOTDATA("QTY Available",'GlobInv PT'!$A$3,"Item Number",A124),0)-M124</f>
        <v>6775</v>
      </c>
      <c r="S124">
        <f>VLOOKUP(A124,CurrentCost[],2,FALSE)</f>
        <v>1.05</v>
      </c>
      <c r="T124">
        <f t="shared" si="17"/>
        <v>0</v>
      </c>
      <c r="U124">
        <f t="shared" si="18"/>
        <v>0</v>
      </c>
    </row>
    <row r="125" spans="1:21" x14ac:dyDescent="0.2">
      <c r="A125" t="str">
        <f>'Sales PT'!C128</f>
        <v>KPHU690HBLUHB100HA</v>
      </c>
      <c r="B125">
        <f>GETPIVOTDATA("SO Total in USD",'Sales PT'!$C$3,"Item Number",'Sales PT'!C128)</f>
        <v>6238.4500000000025</v>
      </c>
      <c r="C125" s="10">
        <f t="shared" si="10"/>
        <v>6.4152425764621131E-4</v>
      </c>
      <c r="D125" s="11">
        <f t="shared" si="19"/>
        <v>0.97639955096376629</v>
      </c>
      <c r="E125" t="str">
        <f t="shared" si="11"/>
        <v>C</v>
      </c>
      <c r="F125">
        <f>'Sales PT'!A128</f>
        <v>113.42636363636369</v>
      </c>
      <c r="G125">
        <f>'Sales PT'!B128</f>
        <v>303.95922084167825</v>
      </c>
      <c r="H125">
        <f t="shared" si="12"/>
        <v>2.6797934016129479</v>
      </c>
      <c r="I125">
        <f>VLOOKUP(A125,qtytable[],2,FALSE)</f>
        <v>113.85454545454546</v>
      </c>
      <c r="J125">
        <f>VLOOKUP(A125,qtytable[],3,FALSE)</f>
        <v>314.91018226729807</v>
      </c>
      <c r="K125">
        <f t="shared" si="13"/>
        <v>2.7658990777229948</v>
      </c>
      <c r="L125">
        <f>VLOOKUP(A125,LeadTime[],2,FALSE)</f>
        <v>6</v>
      </c>
      <c r="M125">
        <f t="shared" si="14"/>
        <v>896</v>
      </c>
      <c r="N125">
        <f t="shared" si="15"/>
        <v>448</v>
      </c>
      <c r="O125">
        <f t="shared" si="16"/>
        <v>448</v>
      </c>
      <c r="P125">
        <f>IFERROR(GETPIVOTDATA("QTY Available",'GlobInv PT'!$D$3,"Item Number",A125),0)</f>
        <v>39</v>
      </c>
      <c r="Q125">
        <f>IFERROR(GETPIVOTDATA("QTY Available",'GlobInv PT'!$A$3,"Item Number",A125),0)-IFERROR(GETPIVOTDATA("QTY Available",'GlobInv PT'!$D$3,"Item Number",A125),0)</f>
        <v>1794</v>
      </c>
      <c r="R125">
        <f>IFERROR(GETPIVOTDATA("QTY Available",'GlobInv PT'!$A$3,"Item Number",A125),0)-M125</f>
        <v>937</v>
      </c>
      <c r="S125">
        <f>VLOOKUP(A125,CurrentCost[],2,FALSE)</f>
        <v>0.64</v>
      </c>
      <c r="T125">
        <f t="shared" si="17"/>
        <v>0</v>
      </c>
      <c r="U125">
        <f t="shared" si="18"/>
        <v>0</v>
      </c>
    </row>
    <row r="126" spans="1:21" x14ac:dyDescent="0.2">
      <c r="A126" t="str">
        <f>'Sales PT'!C129</f>
        <v>KPHRTRZ9H064H90KHG3</v>
      </c>
      <c r="B126">
        <f>GETPIVOTDATA("SO Total in USD",'Sales PT'!$C$3,"Item Number",'Sales PT'!C129)</f>
        <v>5611.49</v>
      </c>
      <c r="C126" s="10">
        <f t="shared" si="10"/>
        <v>5.7705150422607168E-4</v>
      </c>
      <c r="D126" s="11">
        <f t="shared" si="19"/>
        <v>0.97697660246799234</v>
      </c>
      <c r="E126" t="str">
        <f t="shared" si="11"/>
        <v>C</v>
      </c>
      <c r="F126">
        <f>'Sales PT'!A129</f>
        <v>102.0270909090909</v>
      </c>
      <c r="G126">
        <f>'Sales PT'!B129</f>
        <v>334.07719937093674</v>
      </c>
      <c r="H126">
        <f t="shared" si="12"/>
        <v>3.2743969899975802</v>
      </c>
      <c r="I126">
        <f>VLOOKUP(A126,qtytable[],2,FALSE)</f>
        <v>3.6363636363636362</v>
      </c>
      <c r="J126">
        <f>VLOOKUP(A126,qtytable[],3,FALSE)</f>
        <v>11.81863505994388</v>
      </c>
      <c r="K126">
        <f t="shared" si="13"/>
        <v>3.2501246414845668</v>
      </c>
      <c r="L126">
        <f>VLOOKUP(A126,LeadTime[],2,FALSE)</f>
        <v>5</v>
      </c>
      <c r="M126">
        <f t="shared" si="14"/>
        <v>31</v>
      </c>
      <c r="N126">
        <f t="shared" si="15"/>
        <v>16</v>
      </c>
      <c r="O126">
        <f t="shared" si="16"/>
        <v>15</v>
      </c>
      <c r="P126">
        <f>IFERROR(GETPIVOTDATA("QTY Available",'GlobInv PT'!$D$3,"Item Number",A126),0)</f>
        <v>0</v>
      </c>
      <c r="Q126">
        <f>IFERROR(GETPIVOTDATA("QTY Available",'GlobInv PT'!$A$3,"Item Number",A126),0)-IFERROR(GETPIVOTDATA("QTY Available",'GlobInv PT'!$D$3,"Item Number",A126),0)</f>
        <v>0</v>
      </c>
      <c r="R126">
        <f>IFERROR(GETPIVOTDATA("QTY Available",'GlobInv PT'!$A$3,"Item Number",A126),0)-M126</f>
        <v>-31</v>
      </c>
      <c r="S126">
        <f>VLOOKUP(A126,CurrentCost[],2,FALSE)</f>
        <v>44.49</v>
      </c>
      <c r="T126">
        <f t="shared" si="17"/>
        <v>15</v>
      </c>
      <c r="U126">
        <f t="shared" si="18"/>
        <v>667.35</v>
      </c>
    </row>
    <row r="127" spans="1:21" x14ac:dyDescent="0.2">
      <c r="A127" t="str">
        <f>'Sales PT'!C130</f>
        <v>PS0400H49VH1HAHD</v>
      </c>
      <c r="B127">
        <f>GETPIVOTDATA("SO Total in USD",'Sales PT'!$C$3,"Item Number",'Sales PT'!C130)</f>
        <v>5405.0700000000006</v>
      </c>
      <c r="C127" s="10">
        <f t="shared" si="10"/>
        <v>5.5582452680967326E-4</v>
      </c>
      <c r="D127" s="11">
        <f t="shared" si="19"/>
        <v>0.97753242699480203</v>
      </c>
      <c r="E127" t="str">
        <f t="shared" si="11"/>
        <v>C</v>
      </c>
      <c r="F127">
        <f>'Sales PT'!A130</f>
        <v>98.274000000000015</v>
      </c>
      <c r="G127">
        <f>'Sales PT'!B130</f>
        <v>532.51070458932782</v>
      </c>
      <c r="H127">
        <f t="shared" si="12"/>
        <v>5.4186326453520541</v>
      </c>
      <c r="I127">
        <f>VLOOKUP(A127,qtytable[],2,FALSE)</f>
        <v>2.9090909090909092</v>
      </c>
      <c r="J127">
        <f>VLOOKUP(A127,qtytable[],3,FALSE)</f>
        <v>15.705946888894273</v>
      </c>
      <c r="K127">
        <f t="shared" si="13"/>
        <v>5.3989192430574064</v>
      </c>
      <c r="L127">
        <f>VLOOKUP(A127,LeadTime[],2,FALSE)</f>
        <v>5</v>
      </c>
      <c r="M127">
        <f t="shared" si="14"/>
        <v>41</v>
      </c>
      <c r="N127">
        <f t="shared" si="15"/>
        <v>21</v>
      </c>
      <c r="O127">
        <f t="shared" si="16"/>
        <v>20</v>
      </c>
      <c r="P127">
        <f>IFERROR(GETPIVOTDATA("QTY Available",'GlobInv PT'!$D$3,"Item Number",A127),0)</f>
        <v>15</v>
      </c>
      <c r="Q127">
        <f>IFERROR(GETPIVOTDATA("QTY Available",'GlobInv PT'!$A$3,"Item Number",A127),0)-IFERROR(GETPIVOTDATA("QTY Available",'GlobInv PT'!$D$3,"Item Number",A127),0)</f>
        <v>0</v>
      </c>
      <c r="R127">
        <f>IFERROR(GETPIVOTDATA("QTY Available",'GlobInv PT'!$A$3,"Item Number",A127),0)-M127</f>
        <v>-26</v>
      </c>
      <c r="S127">
        <f>VLOOKUP(A127,CurrentCost[],2,FALSE)</f>
        <v>32.729999999999997</v>
      </c>
      <c r="T127">
        <f t="shared" si="17"/>
        <v>5</v>
      </c>
      <c r="U127">
        <f t="shared" si="18"/>
        <v>163.64999999999998</v>
      </c>
    </row>
    <row r="128" spans="1:21" x14ac:dyDescent="0.2">
      <c r="A128" t="str">
        <f>'Sales PT'!C131</f>
        <v>KPHUMINHBLUHL4H90A</v>
      </c>
      <c r="B128">
        <f>GETPIVOTDATA("SO Total in USD",'Sales PT'!$C$3,"Item Number",'Sales PT'!C131)</f>
        <v>5288.68</v>
      </c>
      <c r="C128" s="10">
        <f t="shared" si="10"/>
        <v>5.4385568705822172E-4</v>
      </c>
      <c r="D128" s="11">
        <f t="shared" si="19"/>
        <v>0.9780762826818602</v>
      </c>
      <c r="E128" t="str">
        <f t="shared" si="11"/>
        <v>C</v>
      </c>
      <c r="F128">
        <f>'Sales PT'!A131</f>
        <v>96.157818181818186</v>
      </c>
      <c r="G128">
        <f>'Sales PT'!B131</f>
        <v>377.7769182785529</v>
      </c>
      <c r="H128">
        <f t="shared" si="12"/>
        <v>3.9287176583420456</v>
      </c>
      <c r="I128">
        <f>VLOOKUP(A128,qtytable[],2,FALSE)</f>
        <v>86.381818181818176</v>
      </c>
      <c r="J128">
        <f>VLOOKUP(A128,qtytable[],3,FALSE)</f>
        <v>341.41066240532149</v>
      </c>
      <c r="K128">
        <f t="shared" si="13"/>
        <v>3.9523440185840211</v>
      </c>
      <c r="L128">
        <f>VLOOKUP(A128,LeadTime[],2,FALSE)</f>
        <v>6</v>
      </c>
      <c r="M128">
        <f t="shared" si="14"/>
        <v>971</v>
      </c>
      <c r="N128">
        <f t="shared" si="15"/>
        <v>486</v>
      </c>
      <c r="O128">
        <f t="shared" si="16"/>
        <v>485</v>
      </c>
      <c r="P128">
        <f>IFERROR(GETPIVOTDATA("QTY Available",'GlobInv PT'!$D$3,"Item Number",A128),0)</f>
        <v>17014</v>
      </c>
      <c r="Q128">
        <f>IFERROR(GETPIVOTDATA("QTY Available",'GlobInv PT'!$A$3,"Item Number",A128),0)-IFERROR(GETPIVOTDATA("QTY Available",'GlobInv PT'!$D$3,"Item Number",A128),0)</f>
        <v>12390</v>
      </c>
      <c r="R128">
        <f>IFERROR(GETPIVOTDATA("QTY Available",'GlobInv PT'!$A$3,"Item Number",A128),0)-M128</f>
        <v>28433</v>
      </c>
      <c r="S128">
        <f>VLOOKUP(A128,CurrentCost[],2,FALSE)</f>
        <v>1</v>
      </c>
      <c r="T128">
        <f t="shared" si="17"/>
        <v>0</v>
      </c>
      <c r="U128">
        <f t="shared" si="18"/>
        <v>0</v>
      </c>
    </row>
    <row r="129" spans="1:21" x14ac:dyDescent="0.2">
      <c r="A129" t="str">
        <f>'Sales PT'!C132</f>
        <v>KPHSUPMINH90KH3L1</v>
      </c>
      <c r="B129">
        <f>GETPIVOTDATA("SO Total in USD",'Sales PT'!$C$3,"Item Number",'Sales PT'!C132)</f>
        <v>5084.0500000000011</v>
      </c>
      <c r="C129" s="10">
        <f t="shared" si="10"/>
        <v>5.2281278235558829E-4</v>
      </c>
      <c r="D129" s="11">
        <f t="shared" si="19"/>
        <v>0.97859909546421575</v>
      </c>
      <c r="E129" t="str">
        <f t="shared" si="11"/>
        <v>C</v>
      </c>
      <c r="F129">
        <f>'Sales PT'!A132</f>
        <v>92.437272727272742</v>
      </c>
      <c r="G129">
        <f>'Sales PT'!B132</f>
        <v>452.55871262417861</v>
      </c>
      <c r="H129">
        <f t="shared" si="12"/>
        <v>4.8958466565690388</v>
      </c>
      <c r="I129">
        <f>VLOOKUP(A129,qtytable[],2,FALSE)</f>
        <v>88.6</v>
      </c>
      <c r="J129">
        <f>VLOOKUP(A129,qtytable[],3,FALSE)</f>
        <v>433.66306258644147</v>
      </c>
      <c r="K129">
        <f t="shared" si="13"/>
        <v>4.8946169592149156</v>
      </c>
      <c r="L129">
        <f>VLOOKUP(A129,LeadTime[],2,FALSE)</f>
        <v>3</v>
      </c>
      <c r="M129">
        <f t="shared" si="14"/>
        <v>872</v>
      </c>
      <c r="N129">
        <f t="shared" si="15"/>
        <v>436</v>
      </c>
      <c r="O129">
        <f t="shared" si="16"/>
        <v>436</v>
      </c>
      <c r="P129">
        <f>IFERROR(GETPIVOTDATA("QTY Available",'GlobInv PT'!$D$3,"Item Number",A129),0)</f>
        <v>317</v>
      </c>
      <c r="Q129">
        <f>IFERROR(GETPIVOTDATA("QTY Available",'GlobInv PT'!$A$3,"Item Number",A129),0)-IFERROR(GETPIVOTDATA("QTY Available",'GlobInv PT'!$D$3,"Item Number",A129),0)</f>
        <v>0</v>
      </c>
      <c r="R129">
        <f>IFERROR(GETPIVOTDATA("QTY Available",'GlobInv PT'!$A$3,"Item Number",A129),0)-M129</f>
        <v>-555</v>
      </c>
      <c r="S129">
        <f>VLOOKUP(A129,CurrentCost[],2,FALSE)</f>
        <v>0.89</v>
      </c>
      <c r="T129">
        <f t="shared" si="17"/>
        <v>119</v>
      </c>
      <c r="U129">
        <f t="shared" si="18"/>
        <v>105.91</v>
      </c>
    </row>
    <row r="130" spans="1:21" x14ac:dyDescent="0.2">
      <c r="A130" t="str">
        <f>'Sales PT'!C133</f>
        <v>KPHU640H40KHB190HA</v>
      </c>
      <c r="B130">
        <f>GETPIVOTDATA("SO Total in USD",'Sales PT'!$C$3,"Item Number",'Sales PT'!C133)</f>
        <v>5071.24</v>
      </c>
      <c r="C130" s="10">
        <f t="shared" si="10"/>
        <v>5.2149547986210857E-4</v>
      </c>
      <c r="D130" s="11">
        <f t="shared" si="19"/>
        <v>0.97912059094407788</v>
      </c>
      <c r="E130" t="str">
        <f t="shared" si="11"/>
        <v>C</v>
      </c>
      <c r="F130">
        <f>'Sales PT'!A133</f>
        <v>92.204363636363638</v>
      </c>
      <c r="G130">
        <f>'Sales PT'!B133</f>
        <v>655.44007642805411</v>
      </c>
      <c r="H130">
        <f t="shared" si="12"/>
        <v>7.1085581048309638</v>
      </c>
      <c r="I130">
        <f>VLOOKUP(A130,qtytable[],2,FALSE)</f>
        <v>59.163636363636364</v>
      </c>
      <c r="J130">
        <f>VLOOKUP(A130,qtytable[],3,FALSE)</f>
        <v>418.13513514866372</v>
      </c>
      <c r="K130">
        <f t="shared" si="13"/>
        <v>7.0674346752232653</v>
      </c>
      <c r="L130">
        <f>VLOOKUP(A130,LeadTime[],2,FALSE)</f>
        <v>17</v>
      </c>
      <c r="M130">
        <f t="shared" si="14"/>
        <v>2000</v>
      </c>
      <c r="N130">
        <f t="shared" si="15"/>
        <v>1000</v>
      </c>
      <c r="O130">
        <f t="shared" si="16"/>
        <v>1000</v>
      </c>
      <c r="P130">
        <f>IFERROR(GETPIVOTDATA("QTY Available",'GlobInv PT'!$D$3,"Item Number",A130),0)</f>
        <v>17228</v>
      </c>
      <c r="Q130">
        <f>IFERROR(GETPIVOTDATA("QTY Available",'GlobInv PT'!$A$3,"Item Number",A130),0)-IFERROR(GETPIVOTDATA("QTY Available",'GlobInv PT'!$D$3,"Item Number",A130),0)</f>
        <v>9001</v>
      </c>
      <c r="R130">
        <f>IFERROR(GETPIVOTDATA("QTY Available",'GlobInv PT'!$A$3,"Item Number",A130),0)-M130</f>
        <v>24229</v>
      </c>
      <c r="S130">
        <f>VLOOKUP(A130,CurrentCost[],2,FALSE)</f>
        <v>0.78</v>
      </c>
      <c r="T130">
        <f t="shared" si="17"/>
        <v>0</v>
      </c>
      <c r="U130">
        <f t="shared" si="18"/>
        <v>0</v>
      </c>
    </row>
    <row r="131" spans="1:21" x14ac:dyDescent="0.2">
      <c r="A131" t="str">
        <f>'Sales PT'!C134</f>
        <v>KPHSUPMINHASVH1B9</v>
      </c>
      <c r="B131">
        <f>GETPIVOTDATA("SO Total in USD",'Sales PT'!$C$3,"Item Number",'Sales PT'!C134)</f>
        <v>5064.84</v>
      </c>
      <c r="C131" s="10">
        <f t="shared" ref="C131:C194" si="20">B131/SUM($B$2:$B$268)</f>
        <v>5.2083734278496026E-4</v>
      </c>
      <c r="D131" s="11">
        <f t="shared" si="19"/>
        <v>0.97964142828686285</v>
      </c>
      <c r="E131" t="str">
        <f t="shared" ref="E131:E194" si="21">IF(D131&lt;=86%,"A",IF(D131&lt;=96%,"B","C"))</f>
        <v>C</v>
      </c>
      <c r="F131">
        <f>'Sales PT'!A134</f>
        <v>92.088000000000008</v>
      </c>
      <c r="G131">
        <f>'Sales PT'!B134</f>
        <v>682.94288627966546</v>
      </c>
      <c r="H131">
        <f t="shared" ref="H131:H194" si="22">IFERROR(G131/F131,0)</f>
        <v>7.416198487095663</v>
      </c>
      <c r="I131">
        <f>VLOOKUP(A131,qtytable[],2,FALSE)</f>
        <v>111.41818181818182</v>
      </c>
      <c r="J131">
        <f>VLOOKUP(A131,qtytable[],3,FALSE)</f>
        <v>826.29935143494947</v>
      </c>
      <c r="K131">
        <f t="shared" ref="K131:K194" si="23">J131/I131</f>
        <v>7.4161984870956621</v>
      </c>
      <c r="L131">
        <f>VLOOKUP(A131,LeadTime[],2,FALSE)</f>
        <v>15</v>
      </c>
      <c r="M131">
        <f t="shared" ref="M131:M194" si="24">_xlfn.CEILING.MATH(1.16*SQRT(L131*J131^2+(0.25*I131)^2))</f>
        <v>3713</v>
      </c>
      <c r="N131">
        <f t="shared" ref="N131:N194" si="25">_xlfn.CEILING.MATH(M131/2)</f>
        <v>1857</v>
      </c>
      <c r="O131">
        <f t="shared" ref="O131:O194" si="26">M131-N131</f>
        <v>1856</v>
      </c>
      <c r="P131">
        <f>IFERROR(GETPIVOTDATA("QTY Available",'GlobInv PT'!$D$3,"Item Number",A131),0)</f>
        <v>0</v>
      </c>
      <c r="Q131">
        <f>IFERROR(GETPIVOTDATA("QTY Available",'GlobInv PT'!$A$3,"Item Number",A131),0)-IFERROR(GETPIVOTDATA("QTY Available",'GlobInv PT'!$D$3,"Item Number",A131),0)</f>
        <v>0</v>
      </c>
      <c r="R131">
        <f>IFERROR(GETPIVOTDATA("QTY Available",'GlobInv PT'!$A$3,"Item Number",A131),0)-M131</f>
        <v>-3713</v>
      </c>
      <c r="S131">
        <f>VLOOKUP(A131,CurrentCost[],2,FALSE)</f>
        <v>1.05</v>
      </c>
      <c r="T131">
        <f t="shared" ref="T131:T194" si="27">IF(R131&lt;0,IF(ABS(R131)+O131-M131&lt;0,0,ABS(R131)+O131-M131),IF(O131-P131-Q131&lt;0,0,O131-P131-Q131))</f>
        <v>1856</v>
      </c>
      <c r="U131">
        <f t="shared" ref="U131:U194" si="28">T131*S131</f>
        <v>1948.8000000000002</v>
      </c>
    </row>
    <row r="132" spans="1:21" x14ac:dyDescent="0.2">
      <c r="A132" t="str">
        <f>'Sales PT'!C135</f>
        <v>KPHRTRZ9H084H69KH1SS</v>
      </c>
      <c r="B132">
        <f>GETPIVOTDATA("SO Total in USD",'Sales PT'!$C$3,"Item Number",'Sales PT'!C135)</f>
        <v>5059.08</v>
      </c>
      <c r="C132" s="10">
        <f t="shared" si="20"/>
        <v>5.2024501941552682E-4</v>
      </c>
      <c r="D132" s="11">
        <f t="shared" ref="D132:D195" si="29">D131+C132</f>
        <v>0.98016167330627835</v>
      </c>
      <c r="E132" t="str">
        <f t="shared" si="21"/>
        <v>C</v>
      </c>
      <c r="F132">
        <f>'Sales PT'!A135</f>
        <v>91.98327272727272</v>
      </c>
      <c r="G132">
        <f>'Sales PT'!B135</f>
        <v>607.30113080273134</v>
      </c>
      <c r="H132">
        <f t="shared" si="22"/>
        <v>6.6022996659768625</v>
      </c>
      <c r="I132">
        <f>VLOOKUP(A132,qtytable[],2,FALSE)</f>
        <v>3.8</v>
      </c>
      <c r="J132">
        <f>VLOOKUP(A132,qtytable[],3,FALSE)</f>
        <v>24.85468880423884</v>
      </c>
      <c r="K132">
        <f t="shared" si="23"/>
        <v>6.5407075800628531</v>
      </c>
      <c r="L132">
        <f>VLOOKUP(A132,LeadTime[],2,FALSE)</f>
        <v>6</v>
      </c>
      <c r="M132">
        <f t="shared" si="24"/>
        <v>71</v>
      </c>
      <c r="N132">
        <f t="shared" si="25"/>
        <v>36</v>
      </c>
      <c r="O132">
        <f t="shared" si="26"/>
        <v>35</v>
      </c>
      <c r="P132">
        <f>IFERROR(GETPIVOTDATA("QTY Available",'GlobInv PT'!$D$3,"Item Number",A132),0)</f>
        <v>0</v>
      </c>
      <c r="Q132">
        <f>IFERROR(GETPIVOTDATA("QTY Available",'GlobInv PT'!$A$3,"Item Number",A132),0)-IFERROR(GETPIVOTDATA("QTY Available",'GlobInv PT'!$D$3,"Item Number",A132),0)</f>
        <v>0</v>
      </c>
      <c r="R132">
        <f>IFERROR(GETPIVOTDATA("QTY Available",'GlobInv PT'!$A$3,"Item Number",A132),0)-M132</f>
        <v>-71</v>
      </c>
      <c r="S132">
        <f>VLOOKUP(A132,CurrentCost[],2,FALSE)</f>
        <v>19.84</v>
      </c>
      <c r="T132">
        <f t="shared" si="27"/>
        <v>35</v>
      </c>
      <c r="U132">
        <f t="shared" si="28"/>
        <v>694.4</v>
      </c>
    </row>
    <row r="133" spans="1:21" x14ac:dyDescent="0.2">
      <c r="A133" t="str">
        <f>'Sales PT'!C136</f>
        <v>KPHSUPCLRHBLUH1B9</v>
      </c>
      <c r="B133">
        <f>GETPIVOTDATA("SO Total in USD",'Sales PT'!$C$3,"Item Number",'Sales PT'!C136)</f>
        <v>5052.079999999999</v>
      </c>
      <c r="C133" s="10">
        <f t="shared" si="20"/>
        <v>5.1952518198739581E-4</v>
      </c>
      <c r="D133" s="11">
        <f t="shared" si="29"/>
        <v>0.98068119848826574</v>
      </c>
      <c r="E133" t="str">
        <f t="shared" si="21"/>
        <v>C</v>
      </c>
      <c r="F133">
        <f>'Sales PT'!A136</f>
        <v>91.85599999999998</v>
      </c>
      <c r="G133">
        <f>'Sales PT'!B136</f>
        <v>193.49129995371311</v>
      </c>
      <c r="H133">
        <f t="shared" si="22"/>
        <v>2.1064633769564662</v>
      </c>
      <c r="I133">
        <f>VLOOKUP(A133,qtytable[],2,FALSE)</f>
        <v>44.927272727272729</v>
      </c>
      <c r="J133">
        <f>VLOOKUP(A133,qtytable[],3,FALSE)</f>
        <v>95.419707286914999</v>
      </c>
      <c r="K133">
        <f t="shared" si="23"/>
        <v>2.1238704576205278</v>
      </c>
      <c r="L133">
        <f>VLOOKUP(A133,LeadTime[],2,FALSE)</f>
        <v>6</v>
      </c>
      <c r="M133">
        <f t="shared" si="24"/>
        <v>272</v>
      </c>
      <c r="N133">
        <f t="shared" si="25"/>
        <v>136</v>
      </c>
      <c r="O133">
        <f t="shared" si="26"/>
        <v>136</v>
      </c>
      <c r="P133">
        <f>IFERROR(GETPIVOTDATA("QTY Available",'GlobInv PT'!$D$3,"Item Number",A133),0)</f>
        <v>41</v>
      </c>
      <c r="Q133">
        <f>IFERROR(GETPIVOTDATA("QTY Available",'GlobInv PT'!$A$3,"Item Number",A133),0)-IFERROR(GETPIVOTDATA("QTY Available",'GlobInv PT'!$D$3,"Item Number",A133),0)</f>
        <v>0</v>
      </c>
      <c r="R133">
        <f>IFERROR(GETPIVOTDATA("QTY Available",'GlobInv PT'!$A$3,"Item Number",A133),0)-M133</f>
        <v>-231</v>
      </c>
      <c r="S133">
        <f>VLOOKUP(A133,CurrentCost[],2,FALSE)</f>
        <v>0</v>
      </c>
      <c r="T133">
        <f t="shared" si="27"/>
        <v>95</v>
      </c>
      <c r="U133">
        <f t="shared" si="28"/>
        <v>0</v>
      </c>
    </row>
    <row r="134" spans="1:21" x14ac:dyDescent="0.2">
      <c r="A134" t="str">
        <f>'Sales PT'!C137</f>
        <v>KPHCOLORHGRHG1</v>
      </c>
      <c r="B134">
        <f>GETPIVOTDATA("SO Total in USD",'Sales PT'!$C$3,"Item Number",'Sales PT'!C137)</f>
        <v>5013.6799999999994</v>
      </c>
      <c r="C134" s="10">
        <f t="shared" si="20"/>
        <v>5.155763595245061E-4</v>
      </c>
      <c r="D134" s="11">
        <f t="shared" si="29"/>
        <v>0.98119677484779022</v>
      </c>
      <c r="E134" t="str">
        <f t="shared" si="21"/>
        <v>C</v>
      </c>
      <c r="F134">
        <f>'Sales PT'!A137</f>
        <v>91.157818181818172</v>
      </c>
      <c r="G134">
        <f>'Sales PT'!B137</f>
        <v>498.03236517873205</v>
      </c>
      <c r="H134">
        <f t="shared" si="22"/>
        <v>5.4634081323160366</v>
      </c>
      <c r="I134">
        <f>VLOOKUP(A134,qtytable[],2,FALSE)</f>
        <v>39.018181818181816</v>
      </c>
      <c r="J134">
        <f>VLOOKUP(A134,qtytable[],3,FALSE)</f>
        <v>213.08096973521512</v>
      </c>
      <c r="K134">
        <f t="shared" si="23"/>
        <v>5.4610686558419532</v>
      </c>
      <c r="L134">
        <f>VLOOKUP(A134,LeadTime[],2,FALSE)</f>
        <v>5</v>
      </c>
      <c r="M134">
        <f t="shared" si="24"/>
        <v>553</v>
      </c>
      <c r="N134">
        <f t="shared" si="25"/>
        <v>277</v>
      </c>
      <c r="O134">
        <f t="shared" si="26"/>
        <v>276</v>
      </c>
      <c r="P134">
        <f>IFERROR(GETPIVOTDATA("QTY Available",'GlobInv PT'!$D$3,"Item Number",A134),0)</f>
        <v>9116</v>
      </c>
      <c r="Q134">
        <f>IFERROR(GETPIVOTDATA("QTY Available",'GlobInv PT'!$A$3,"Item Number",A134),0)-IFERROR(GETPIVOTDATA("QTY Available",'GlobInv PT'!$D$3,"Item Number",A134),0)</f>
        <v>783</v>
      </c>
      <c r="R134">
        <f>IFERROR(GETPIVOTDATA("QTY Available",'GlobInv PT'!$A$3,"Item Number",A134),0)-M134</f>
        <v>9346</v>
      </c>
      <c r="S134">
        <f>VLOOKUP(A134,CurrentCost[],2,FALSE)</f>
        <v>0</v>
      </c>
      <c r="T134">
        <f t="shared" si="27"/>
        <v>0</v>
      </c>
      <c r="U134">
        <f t="shared" si="28"/>
        <v>0</v>
      </c>
    </row>
    <row r="135" spans="1:21" x14ac:dyDescent="0.2">
      <c r="A135" t="str">
        <f>'Sales PT'!C138</f>
        <v>KPHRTRZ9H036H90KH1DS</v>
      </c>
      <c r="B135">
        <f>GETPIVOTDATA("SO Total in USD",'Sales PT'!$C$3,"Item Number",'Sales PT'!C138)</f>
        <v>5011.1000000000004</v>
      </c>
      <c r="C135" s="10">
        <f t="shared" si="20"/>
        <v>5.1531104801528073E-4</v>
      </c>
      <c r="D135" s="11">
        <f t="shared" si="29"/>
        <v>0.9817120858958055</v>
      </c>
      <c r="E135" t="str">
        <f t="shared" si="21"/>
        <v>C</v>
      </c>
      <c r="F135">
        <f>'Sales PT'!A138</f>
        <v>91.110909090909104</v>
      </c>
      <c r="G135">
        <f>'Sales PT'!B138</f>
        <v>217.10706025397056</v>
      </c>
      <c r="H135">
        <f t="shared" si="22"/>
        <v>2.3828876522057789</v>
      </c>
      <c r="I135">
        <f>VLOOKUP(A135,qtytable[],2,FALSE)</f>
        <v>5.9090909090909092</v>
      </c>
      <c r="J135">
        <f>VLOOKUP(A135,qtytable[],3,FALSE)</f>
        <v>14.120214990589604</v>
      </c>
      <c r="K135">
        <f t="shared" si="23"/>
        <v>2.3895748445613174</v>
      </c>
      <c r="L135">
        <f>VLOOKUP(A135,LeadTime[],2,FALSE)</f>
        <v>6</v>
      </c>
      <c r="M135">
        <f t="shared" si="24"/>
        <v>41</v>
      </c>
      <c r="N135">
        <f t="shared" si="25"/>
        <v>21</v>
      </c>
      <c r="O135">
        <f t="shared" si="26"/>
        <v>20</v>
      </c>
      <c r="P135">
        <f>IFERROR(GETPIVOTDATA("QTY Available",'GlobInv PT'!$D$3,"Item Number",A135),0)</f>
        <v>0</v>
      </c>
      <c r="Q135">
        <f>IFERROR(GETPIVOTDATA("QTY Available",'GlobInv PT'!$A$3,"Item Number",A135),0)-IFERROR(GETPIVOTDATA("QTY Available",'GlobInv PT'!$D$3,"Item Number",A135),0)</f>
        <v>0</v>
      </c>
      <c r="R135">
        <f>IFERROR(GETPIVOTDATA("QTY Available",'GlobInv PT'!$A$3,"Item Number",A135),0)-M135</f>
        <v>-41</v>
      </c>
      <c r="S135">
        <f>VLOOKUP(A135,CurrentCost[],2,FALSE)</f>
        <v>13.09</v>
      </c>
      <c r="T135">
        <f t="shared" si="27"/>
        <v>20</v>
      </c>
      <c r="U135">
        <f t="shared" si="28"/>
        <v>261.8</v>
      </c>
    </row>
    <row r="136" spans="1:21" x14ac:dyDescent="0.2">
      <c r="A136" t="str">
        <f>'Sales PT'!C139</f>
        <v>KPHRTRZ9H108H90KHG3</v>
      </c>
      <c r="B136">
        <f>GETPIVOTDATA("SO Total in USD",'Sales PT'!$C$3,"Item Number",'Sales PT'!C139)</f>
        <v>4957.1399999999994</v>
      </c>
      <c r="C136" s="10">
        <f t="shared" si="20"/>
        <v>5.0976212978357416E-4</v>
      </c>
      <c r="D136" s="11">
        <f t="shared" si="29"/>
        <v>0.98222184802558909</v>
      </c>
      <c r="E136" t="str">
        <f t="shared" si="21"/>
        <v>C</v>
      </c>
      <c r="F136">
        <f>'Sales PT'!A139</f>
        <v>90.129818181818166</v>
      </c>
      <c r="G136">
        <f>'Sales PT'!B139</f>
        <v>332.37256433713117</v>
      </c>
      <c r="H136">
        <f t="shared" si="22"/>
        <v>3.687709251411543</v>
      </c>
      <c r="I136">
        <f>VLOOKUP(A136,qtytable[],2,FALSE)</f>
        <v>1.9818181818181819</v>
      </c>
      <c r="J136">
        <f>VLOOKUP(A136,qtytable[],3,FALSE)</f>
        <v>7.3572612383476592</v>
      </c>
      <c r="K136">
        <f t="shared" si="23"/>
        <v>3.712379523936892</v>
      </c>
      <c r="L136">
        <f>VLOOKUP(A136,LeadTime[],2,FALSE)</f>
        <v>6</v>
      </c>
      <c r="M136">
        <f t="shared" si="24"/>
        <v>21</v>
      </c>
      <c r="N136">
        <f t="shared" si="25"/>
        <v>11</v>
      </c>
      <c r="O136">
        <f t="shared" si="26"/>
        <v>10</v>
      </c>
      <c r="P136">
        <f>IFERROR(GETPIVOTDATA("QTY Available",'GlobInv PT'!$D$3,"Item Number",A136),0)</f>
        <v>0</v>
      </c>
      <c r="Q136">
        <f>IFERROR(GETPIVOTDATA("QTY Available",'GlobInv PT'!$A$3,"Item Number",A136),0)-IFERROR(GETPIVOTDATA("QTY Available",'GlobInv PT'!$D$3,"Item Number",A136),0)</f>
        <v>0</v>
      </c>
      <c r="R136">
        <f>IFERROR(GETPIVOTDATA("QTY Available",'GlobInv PT'!$A$3,"Item Number",A136),0)-M136</f>
        <v>-21</v>
      </c>
      <c r="S136">
        <f>VLOOKUP(A136,CurrentCost[],2,FALSE)</f>
        <v>79.11</v>
      </c>
      <c r="T136">
        <f t="shared" si="27"/>
        <v>10</v>
      </c>
      <c r="U136">
        <f t="shared" si="28"/>
        <v>791.1</v>
      </c>
    </row>
    <row r="137" spans="1:21" x14ac:dyDescent="0.2">
      <c r="A137" t="str">
        <f>'Sales PT'!C140</f>
        <v>KPHRTRZ9H041H69KH1SS</v>
      </c>
      <c r="B137">
        <f>GETPIVOTDATA("SO Total in USD",'Sales PT'!$C$3,"Item Number",'Sales PT'!C140)</f>
        <v>4907.1400000000003</v>
      </c>
      <c r="C137" s="10">
        <f t="shared" si="20"/>
        <v>5.0462043386835325E-4</v>
      </c>
      <c r="D137" s="11">
        <f t="shared" si="29"/>
        <v>0.98272646845945744</v>
      </c>
      <c r="E137" t="str">
        <f t="shared" si="21"/>
        <v>C</v>
      </c>
      <c r="F137">
        <f>'Sales PT'!A140</f>
        <v>89.220727272727274</v>
      </c>
      <c r="G137">
        <f>'Sales PT'!B140</f>
        <v>430.19409252988288</v>
      </c>
      <c r="H137">
        <f t="shared" si="22"/>
        <v>4.8216833204562244</v>
      </c>
      <c r="I137">
        <f>VLOOKUP(A137,qtytable[],2,FALSE)</f>
        <v>4.1454545454545455</v>
      </c>
      <c r="J137">
        <f>VLOOKUP(A137,qtytable[],3,FALSE)</f>
        <v>19.840491875080058</v>
      </c>
      <c r="K137">
        <f t="shared" si="23"/>
        <v>4.7860835663570311</v>
      </c>
      <c r="L137">
        <f>VLOOKUP(A137,LeadTime[],2,FALSE)</f>
        <v>6</v>
      </c>
      <c r="M137">
        <f t="shared" si="24"/>
        <v>57</v>
      </c>
      <c r="N137">
        <f t="shared" si="25"/>
        <v>29</v>
      </c>
      <c r="O137">
        <f t="shared" si="26"/>
        <v>28</v>
      </c>
      <c r="P137">
        <f>IFERROR(GETPIVOTDATA("QTY Available",'GlobInv PT'!$D$3,"Item Number",A137),0)</f>
        <v>0</v>
      </c>
      <c r="Q137">
        <f>IFERROR(GETPIVOTDATA("QTY Available",'GlobInv PT'!$A$3,"Item Number",A137),0)-IFERROR(GETPIVOTDATA("QTY Available",'GlobInv PT'!$D$3,"Item Number",A137),0)</f>
        <v>0</v>
      </c>
      <c r="R137">
        <f>IFERROR(GETPIVOTDATA("QTY Available",'GlobInv PT'!$A$3,"Item Number",A137),0)-M137</f>
        <v>-57</v>
      </c>
      <c r="S137">
        <f>VLOOKUP(A137,CurrentCost[],2,FALSE)</f>
        <v>0</v>
      </c>
      <c r="T137">
        <f t="shared" si="27"/>
        <v>28</v>
      </c>
      <c r="U137">
        <f t="shared" si="28"/>
        <v>0</v>
      </c>
    </row>
    <row r="138" spans="1:21" x14ac:dyDescent="0.2">
      <c r="A138" t="str">
        <f>'Sales PT'!C141</f>
        <v>KPHRTRZ4H060H90KHG3</v>
      </c>
      <c r="B138">
        <f>GETPIVOTDATA("SO Total in USD",'Sales PT'!$C$3,"Item Number",'Sales PT'!C141)</f>
        <v>4796.25</v>
      </c>
      <c r="C138" s="10">
        <f t="shared" si="20"/>
        <v>4.9321718066757606E-4</v>
      </c>
      <c r="D138" s="11">
        <f t="shared" si="29"/>
        <v>0.98321968564012496</v>
      </c>
      <c r="E138" t="str">
        <f t="shared" si="21"/>
        <v>C</v>
      </c>
      <c r="F138">
        <f>'Sales PT'!A141</f>
        <v>87.204545454545453</v>
      </c>
      <c r="G138">
        <f>'Sales PT'!B141</f>
        <v>333.96798295100632</v>
      </c>
      <c r="H138">
        <f t="shared" si="22"/>
        <v>3.8297084310253529</v>
      </c>
      <c r="I138">
        <f>VLOOKUP(A138,qtytable[],2,FALSE)</f>
        <v>2.8181818181818183</v>
      </c>
      <c r="J138">
        <f>VLOOKUP(A138,qtytable[],3,FALSE)</f>
        <v>10.792814669253266</v>
      </c>
      <c r="K138">
        <f t="shared" si="23"/>
        <v>3.8297084310253524</v>
      </c>
      <c r="L138">
        <f>VLOOKUP(A138,LeadTime[],2,FALSE)</f>
        <v>15</v>
      </c>
      <c r="M138">
        <f t="shared" si="24"/>
        <v>49</v>
      </c>
      <c r="N138">
        <f t="shared" si="25"/>
        <v>25</v>
      </c>
      <c r="O138">
        <f t="shared" si="26"/>
        <v>24</v>
      </c>
      <c r="P138">
        <f>IFERROR(GETPIVOTDATA("QTY Available",'GlobInv PT'!$D$3,"Item Number",A138),0)</f>
        <v>0</v>
      </c>
      <c r="Q138">
        <f>IFERROR(GETPIVOTDATA("QTY Available",'GlobInv PT'!$A$3,"Item Number",A138),0)-IFERROR(GETPIVOTDATA("QTY Available",'GlobInv PT'!$D$3,"Item Number",A138),0)</f>
        <v>0</v>
      </c>
      <c r="R138">
        <f>IFERROR(GETPIVOTDATA("QTY Available",'GlobInv PT'!$A$3,"Item Number",A138),0)-M138</f>
        <v>-49</v>
      </c>
      <c r="S138">
        <f>VLOOKUP(A138,CurrentCost[],2,FALSE)</f>
        <v>62.4</v>
      </c>
      <c r="T138">
        <f t="shared" si="27"/>
        <v>24</v>
      </c>
      <c r="U138">
        <f t="shared" si="28"/>
        <v>1497.6</v>
      </c>
    </row>
    <row r="139" spans="1:21" x14ac:dyDescent="0.2">
      <c r="A139" t="str">
        <f>'Sales PT'!C142</f>
        <v>KPHRTRZ9H096H69KH1SS</v>
      </c>
      <c r="B139">
        <f>GETPIVOTDATA("SO Total in USD",'Sales PT'!$C$3,"Item Number",'Sales PT'!C142)</f>
        <v>4684.9799999999996</v>
      </c>
      <c r="C139" s="10">
        <f t="shared" si="20"/>
        <v>4.8177485057784316E-4</v>
      </c>
      <c r="D139" s="11">
        <f t="shared" si="29"/>
        <v>0.98370146049070284</v>
      </c>
      <c r="E139" t="str">
        <f t="shared" si="21"/>
        <v>C</v>
      </c>
      <c r="F139">
        <f>'Sales PT'!A142</f>
        <v>85.181454545454542</v>
      </c>
      <c r="G139">
        <f>'Sales PT'!B142</f>
        <v>462.96000368969629</v>
      </c>
      <c r="H139">
        <f t="shared" si="22"/>
        <v>5.4349858917078189</v>
      </c>
      <c r="I139">
        <f>VLOOKUP(A139,qtytable[],2,FALSE)</f>
        <v>3.1272727272727274</v>
      </c>
      <c r="J139">
        <f>VLOOKUP(A139,qtytable[],3,FALSE)</f>
        <v>16.883099752091059</v>
      </c>
      <c r="K139">
        <f t="shared" si="23"/>
        <v>5.3986656184012105</v>
      </c>
      <c r="L139">
        <f>VLOOKUP(A139,LeadTime[],2,FALSE)</f>
        <v>6</v>
      </c>
      <c r="M139">
        <f t="shared" si="24"/>
        <v>48</v>
      </c>
      <c r="N139">
        <f t="shared" si="25"/>
        <v>24</v>
      </c>
      <c r="O139">
        <f t="shared" si="26"/>
        <v>24</v>
      </c>
      <c r="P139">
        <f>IFERROR(GETPIVOTDATA("QTY Available",'GlobInv PT'!$D$3,"Item Number",A139),0)</f>
        <v>0</v>
      </c>
      <c r="Q139">
        <f>IFERROR(GETPIVOTDATA("QTY Available",'GlobInv PT'!$A$3,"Item Number",A139),0)-IFERROR(GETPIVOTDATA("QTY Available",'GlobInv PT'!$D$3,"Item Number",A139),0)</f>
        <v>0</v>
      </c>
      <c r="R139">
        <f>IFERROR(GETPIVOTDATA("QTY Available",'GlobInv PT'!$A$3,"Item Number",A139),0)-M139</f>
        <v>-48</v>
      </c>
      <c r="S139">
        <f>VLOOKUP(A139,CurrentCost[],2,FALSE)</f>
        <v>22.76</v>
      </c>
      <c r="T139">
        <f t="shared" si="27"/>
        <v>24</v>
      </c>
      <c r="U139">
        <f t="shared" si="28"/>
        <v>546.24</v>
      </c>
    </row>
    <row r="140" spans="1:21" x14ac:dyDescent="0.2">
      <c r="A140" t="str">
        <f>'Sales PT'!C143</f>
        <v>ACHJUMPH18H3HBR01H1</v>
      </c>
      <c r="B140">
        <f>GETPIVOTDATA("SO Total in USD",'Sales PT'!$C$3,"Item Number",'Sales PT'!C143)</f>
        <v>4677.97</v>
      </c>
      <c r="C140" s="10">
        <f t="shared" si="20"/>
        <v>4.8105398481052919E-4</v>
      </c>
      <c r="D140" s="11">
        <f t="shared" si="29"/>
        <v>0.98418251447551341</v>
      </c>
      <c r="E140" t="str">
        <f t="shared" si="21"/>
        <v>C</v>
      </c>
      <c r="F140">
        <f>'Sales PT'!A143</f>
        <v>85.054000000000002</v>
      </c>
      <c r="G140">
        <f>'Sales PT'!B143</f>
        <v>327.39299917060833</v>
      </c>
      <c r="H140">
        <f t="shared" si="22"/>
        <v>3.8492369455946616</v>
      </c>
      <c r="I140">
        <f>VLOOKUP(A140,qtytable[],2,FALSE)</f>
        <v>29.6</v>
      </c>
      <c r="J140">
        <f>VLOOKUP(A140,qtytable[],3,FALSE)</f>
        <v>112.52894277901558</v>
      </c>
      <c r="K140">
        <f t="shared" si="23"/>
        <v>3.8016534722640398</v>
      </c>
      <c r="L140">
        <f>VLOOKUP(A140,LeadTime[],2,FALSE)</f>
        <v>11</v>
      </c>
      <c r="M140">
        <f t="shared" si="24"/>
        <v>434</v>
      </c>
      <c r="N140">
        <f t="shared" si="25"/>
        <v>217</v>
      </c>
      <c r="O140">
        <f t="shared" si="26"/>
        <v>217</v>
      </c>
      <c r="P140">
        <f>IFERROR(GETPIVOTDATA("QTY Available",'GlobInv PT'!$D$3,"Item Number",A140),0)</f>
        <v>0</v>
      </c>
      <c r="Q140">
        <f>IFERROR(GETPIVOTDATA("QTY Available",'GlobInv PT'!$A$3,"Item Number",A140),0)-IFERROR(GETPIVOTDATA("QTY Available",'GlobInv PT'!$D$3,"Item Number",A140),0)</f>
        <v>23</v>
      </c>
      <c r="R140">
        <f>IFERROR(GETPIVOTDATA("QTY Available",'GlobInv PT'!$A$3,"Item Number",A140),0)-M140</f>
        <v>-411</v>
      </c>
      <c r="S140">
        <f>VLOOKUP(A140,CurrentCost[],2,FALSE)</f>
        <v>0.89</v>
      </c>
      <c r="T140">
        <f t="shared" si="27"/>
        <v>194</v>
      </c>
      <c r="U140">
        <f t="shared" si="28"/>
        <v>172.66</v>
      </c>
    </row>
    <row r="141" spans="1:21" x14ac:dyDescent="0.2">
      <c r="A141" t="str">
        <f>'Sales PT'!C144</f>
        <v>KPHRTRZ9H110H69KHG3</v>
      </c>
      <c r="B141">
        <f>GETPIVOTDATA("SO Total in USD",'Sales PT'!$C$3,"Item Number",'Sales PT'!C144)</f>
        <v>4642.78</v>
      </c>
      <c r="C141" s="10">
        <f t="shared" si="20"/>
        <v>4.7743525922539664E-4</v>
      </c>
      <c r="D141" s="11">
        <f t="shared" si="29"/>
        <v>0.9846599497347388</v>
      </c>
      <c r="E141" t="str">
        <f t="shared" si="21"/>
        <v>C</v>
      </c>
      <c r="F141">
        <f>'Sales PT'!A144</f>
        <v>84.414181818181817</v>
      </c>
      <c r="G141">
        <f>'Sales PT'!B144</f>
        <v>438.55373818990148</v>
      </c>
      <c r="H141">
        <f t="shared" si="22"/>
        <v>5.1952613736693491</v>
      </c>
      <c r="I141">
        <f>VLOOKUP(A141,qtytable[],2,FALSE)</f>
        <v>1.6727272727272726</v>
      </c>
      <c r="J141">
        <f>VLOOKUP(A141,qtytable[],3,FALSE)</f>
        <v>8.6902553886832763</v>
      </c>
      <c r="K141">
        <f t="shared" si="23"/>
        <v>5.19526137366935</v>
      </c>
      <c r="L141">
        <f>VLOOKUP(A141,LeadTime[],2,FALSE)</f>
        <v>6</v>
      </c>
      <c r="M141">
        <f t="shared" si="24"/>
        <v>25</v>
      </c>
      <c r="N141">
        <f t="shared" si="25"/>
        <v>13</v>
      </c>
      <c r="O141">
        <f t="shared" si="26"/>
        <v>12</v>
      </c>
      <c r="P141">
        <f>IFERROR(GETPIVOTDATA("QTY Available",'GlobInv PT'!$D$3,"Item Number",A141),0)</f>
        <v>0</v>
      </c>
      <c r="Q141">
        <f>IFERROR(GETPIVOTDATA("QTY Available",'GlobInv PT'!$A$3,"Item Number",A141),0)-IFERROR(GETPIVOTDATA("QTY Available",'GlobInv PT'!$D$3,"Item Number",A141),0)</f>
        <v>0</v>
      </c>
      <c r="R141">
        <f>IFERROR(GETPIVOTDATA("QTY Available",'GlobInv PT'!$A$3,"Item Number",A141),0)-M141</f>
        <v>-25</v>
      </c>
      <c r="S141">
        <f>VLOOKUP(A141,CurrentCost[],2,FALSE)</f>
        <v>55.66</v>
      </c>
      <c r="T141">
        <f t="shared" si="27"/>
        <v>12</v>
      </c>
      <c r="U141">
        <f t="shared" si="28"/>
        <v>667.92</v>
      </c>
    </row>
    <row r="142" spans="1:21" x14ac:dyDescent="0.2">
      <c r="A142" t="str">
        <f>'Sales PT'!C145</f>
        <v>KPHSUPCLRHGRNH1B9</v>
      </c>
      <c r="B142">
        <f>GETPIVOTDATA("SO Total in USD",'Sales PT'!$C$3,"Item Number",'Sales PT'!C145)</f>
        <v>4425.34</v>
      </c>
      <c r="C142" s="10">
        <f t="shared" si="20"/>
        <v>4.5507505202928349E-4</v>
      </c>
      <c r="D142" s="11">
        <f t="shared" si="29"/>
        <v>0.98511502478676805</v>
      </c>
      <c r="E142" t="str">
        <f t="shared" si="21"/>
        <v>C</v>
      </c>
      <c r="F142">
        <f>'Sales PT'!A145</f>
        <v>80.460727272727269</v>
      </c>
      <c r="G142">
        <f>'Sales PT'!B145</f>
        <v>247.14366694409225</v>
      </c>
      <c r="H142">
        <f t="shared" si="22"/>
        <v>3.0716061775875017</v>
      </c>
      <c r="I142">
        <f>VLOOKUP(A142,qtytable[],2,FALSE)</f>
        <v>40.563636363636363</v>
      </c>
      <c r="J142">
        <f>VLOOKUP(A142,qtytable[],3,FALSE)</f>
        <v>122.767585846917</v>
      </c>
      <c r="K142">
        <f t="shared" si="23"/>
        <v>3.0265429052355155</v>
      </c>
      <c r="L142">
        <f>VLOOKUP(A142,LeadTime[],2,FALSE)</f>
        <v>15</v>
      </c>
      <c r="M142">
        <f t="shared" si="24"/>
        <v>552</v>
      </c>
      <c r="N142">
        <f t="shared" si="25"/>
        <v>276</v>
      </c>
      <c r="O142">
        <f t="shared" si="26"/>
        <v>276</v>
      </c>
      <c r="P142">
        <f>IFERROR(GETPIVOTDATA("QTY Available",'GlobInv PT'!$D$3,"Item Number",A142),0)</f>
        <v>3634</v>
      </c>
      <c r="Q142">
        <f>IFERROR(GETPIVOTDATA("QTY Available",'GlobInv PT'!$A$3,"Item Number",A142),0)-IFERROR(GETPIVOTDATA("QTY Available",'GlobInv PT'!$D$3,"Item Number",A142),0)</f>
        <v>1016</v>
      </c>
      <c r="R142">
        <f>IFERROR(GETPIVOTDATA("QTY Available",'GlobInv PT'!$A$3,"Item Number",A142),0)-M142</f>
        <v>4098</v>
      </c>
      <c r="S142">
        <f>VLOOKUP(A142,CurrentCost[],2,FALSE)</f>
        <v>0</v>
      </c>
      <c r="T142">
        <f t="shared" si="27"/>
        <v>0</v>
      </c>
      <c r="U142">
        <f t="shared" si="28"/>
        <v>0</v>
      </c>
    </row>
    <row r="143" spans="1:21" x14ac:dyDescent="0.2">
      <c r="A143" t="str">
        <f>'Sales PT'!C146</f>
        <v>KPHSUP160H69KH1B1</v>
      </c>
      <c r="B143">
        <f>GETPIVOTDATA("SO Total in USD",'Sales PT'!$C$3,"Item Number",'Sales PT'!C146)</f>
        <v>3849.79</v>
      </c>
      <c r="C143" s="10">
        <f t="shared" si="20"/>
        <v>3.9588899034917436E-4</v>
      </c>
      <c r="D143" s="11">
        <f t="shared" si="29"/>
        <v>0.98551091377711719</v>
      </c>
      <c r="E143" t="str">
        <f t="shared" si="21"/>
        <v>C</v>
      </c>
      <c r="F143">
        <f>'Sales PT'!A146</f>
        <v>69.996181818181824</v>
      </c>
      <c r="G143">
        <f>'Sales PT'!B146</f>
        <v>519.10557770247294</v>
      </c>
      <c r="H143">
        <f t="shared" si="22"/>
        <v>7.4161984870956621</v>
      </c>
      <c r="I143">
        <f>VLOOKUP(A143,qtytable[],2,FALSE)</f>
        <v>39.018181818181816</v>
      </c>
      <c r="J143">
        <f>VLOOKUP(A143,qtytable[],3,FALSE)</f>
        <v>289.36658096922349</v>
      </c>
      <c r="K143">
        <f t="shared" si="23"/>
        <v>7.416198487095663</v>
      </c>
      <c r="L143">
        <f>VLOOKUP(A143,LeadTime[],2,FALSE)</f>
        <v>8</v>
      </c>
      <c r="M143">
        <f t="shared" si="24"/>
        <v>950</v>
      </c>
      <c r="N143">
        <f t="shared" si="25"/>
        <v>475</v>
      </c>
      <c r="O143">
        <f t="shared" si="26"/>
        <v>475</v>
      </c>
      <c r="P143">
        <f>IFERROR(GETPIVOTDATA("QTY Available",'GlobInv PT'!$D$3,"Item Number",A143),0)</f>
        <v>0</v>
      </c>
      <c r="Q143">
        <f>IFERROR(GETPIVOTDATA("QTY Available",'GlobInv PT'!$A$3,"Item Number",A143),0)-IFERROR(GETPIVOTDATA("QTY Available",'GlobInv PT'!$D$3,"Item Number",A143),0)</f>
        <v>3557</v>
      </c>
      <c r="R143">
        <f>IFERROR(GETPIVOTDATA("QTY Available",'GlobInv PT'!$A$3,"Item Number",A143),0)-M143</f>
        <v>2607</v>
      </c>
      <c r="S143">
        <f>VLOOKUP(A143,CurrentCost[],2,FALSE)</f>
        <v>1.41</v>
      </c>
      <c r="T143">
        <f t="shared" si="27"/>
        <v>0</v>
      </c>
      <c r="U143">
        <f t="shared" si="28"/>
        <v>0</v>
      </c>
    </row>
    <row r="144" spans="1:21" x14ac:dyDescent="0.2">
      <c r="A144" t="str">
        <f>'Sales PT'!C147</f>
        <v>KPHCOREH49KHG1B</v>
      </c>
      <c r="B144">
        <f>GETPIVOTDATA("SO Total in USD",'Sales PT'!$C$3,"Item Number",'Sales PT'!C147)</f>
        <v>3702.7300000000005</v>
      </c>
      <c r="C144" s="10">
        <f t="shared" si="20"/>
        <v>3.8076623432332636E-4</v>
      </c>
      <c r="D144" s="11">
        <f t="shared" si="29"/>
        <v>0.98589168001144056</v>
      </c>
      <c r="E144" t="str">
        <f t="shared" si="21"/>
        <v>C</v>
      </c>
      <c r="F144">
        <f>'Sales PT'!A147</f>
        <v>67.322363636363647</v>
      </c>
      <c r="G144">
        <f>'Sales PT'!B147</f>
        <v>331.30623216328979</v>
      </c>
      <c r="H144">
        <f t="shared" si="22"/>
        <v>4.9211913288252012</v>
      </c>
      <c r="I144">
        <f>VLOOKUP(A144,qtytable[],2,FALSE)</f>
        <v>75.309090909090912</v>
      </c>
      <c r="J144">
        <f>VLOOKUP(A144,qtytable[],3,FALSE)</f>
        <v>328.26597576013091</v>
      </c>
      <c r="K144">
        <f t="shared" si="23"/>
        <v>4.3589156607453399</v>
      </c>
      <c r="L144">
        <f>VLOOKUP(A144,LeadTime[],2,FALSE)</f>
        <v>5</v>
      </c>
      <c r="M144">
        <f t="shared" si="24"/>
        <v>852</v>
      </c>
      <c r="N144">
        <f t="shared" si="25"/>
        <v>426</v>
      </c>
      <c r="O144">
        <f t="shared" si="26"/>
        <v>426</v>
      </c>
      <c r="P144">
        <f>IFERROR(GETPIVOTDATA("QTY Available",'GlobInv PT'!$D$3,"Item Number",A144),0)</f>
        <v>4130</v>
      </c>
      <c r="Q144">
        <f>IFERROR(GETPIVOTDATA("QTY Available",'GlobInv PT'!$A$3,"Item Number",A144),0)-IFERROR(GETPIVOTDATA("QTY Available",'GlobInv PT'!$D$3,"Item Number",A144),0)</f>
        <v>317</v>
      </c>
      <c r="R144">
        <f>IFERROR(GETPIVOTDATA("QTY Available",'GlobInv PT'!$A$3,"Item Number",A144),0)-M144</f>
        <v>3595</v>
      </c>
      <c r="S144">
        <f>VLOOKUP(A144,CurrentCost[],2,FALSE)</f>
        <v>1.0900000000000001</v>
      </c>
      <c r="T144">
        <f t="shared" si="27"/>
        <v>0</v>
      </c>
      <c r="U144">
        <f t="shared" si="28"/>
        <v>0</v>
      </c>
    </row>
    <row r="145" spans="1:21" x14ac:dyDescent="0.2">
      <c r="A145" t="str">
        <f>'Sales PT'!C148</f>
        <v>KPHBOX400HDLVH1B3</v>
      </c>
      <c r="B145">
        <f>GETPIVOTDATA("SO Total in USD",'Sales PT'!$C$3,"Item Number",'Sales PT'!C148)</f>
        <v>3530.04</v>
      </c>
      <c r="C145" s="10">
        <f t="shared" si="20"/>
        <v>3.6300784497133594E-4</v>
      </c>
      <c r="D145" s="11">
        <f t="shared" si="29"/>
        <v>0.9862546878564119</v>
      </c>
      <c r="E145" t="str">
        <f t="shared" si="21"/>
        <v>C</v>
      </c>
      <c r="F145">
        <f>'Sales PT'!A148</f>
        <v>64.182545454545448</v>
      </c>
      <c r="G145">
        <f>'Sales PT'!B148</f>
        <v>358.96060650582575</v>
      </c>
      <c r="H145">
        <f t="shared" si="22"/>
        <v>5.5928072650226115</v>
      </c>
      <c r="I145">
        <f>VLOOKUP(A145,qtytable[],2,FALSE)</f>
        <v>7.6181818181818182</v>
      </c>
      <c r="J145">
        <f>VLOOKUP(A145,qtytable[],3,FALSE)</f>
        <v>42.936857562864766</v>
      </c>
      <c r="K145">
        <f t="shared" si="23"/>
        <v>5.63610302137843</v>
      </c>
      <c r="L145">
        <f>VLOOKUP(A145,LeadTime[],2,FALSE)</f>
        <v>10</v>
      </c>
      <c r="M145">
        <f t="shared" si="24"/>
        <v>158</v>
      </c>
      <c r="N145">
        <f t="shared" si="25"/>
        <v>79</v>
      </c>
      <c r="O145">
        <f t="shared" si="26"/>
        <v>79</v>
      </c>
      <c r="P145">
        <f>IFERROR(GETPIVOTDATA("QTY Available",'GlobInv PT'!$D$3,"Item Number",A145),0)</f>
        <v>0</v>
      </c>
      <c r="Q145">
        <f>IFERROR(GETPIVOTDATA("QTY Available",'GlobInv PT'!$A$3,"Item Number",A145),0)-IFERROR(GETPIVOTDATA("QTY Available",'GlobInv PT'!$D$3,"Item Number",A145),0)</f>
        <v>0</v>
      </c>
      <c r="R145">
        <f>IFERROR(GETPIVOTDATA("QTY Available",'GlobInv PT'!$A$3,"Item Number",A145),0)-M145</f>
        <v>-158</v>
      </c>
      <c r="S145">
        <f>VLOOKUP(A145,CurrentCost[],2,FALSE)</f>
        <v>6.8</v>
      </c>
      <c r="T145">
        <f t="shared" si="27"/>
        <v>79</v>
      </c>
      <c r="U145">
        <f t="shared" si="28"/>
        <v>537.19999999999993</v>
      </c>
    </row>
    <row r="146" spans="1:21" x14ac:dyDescent="0.2">
      <c r="A146" t="str">
        <f>'Sales PT'!C149</f>
        <v>ACHADPTHBR01PSH01MD</v>
      </c>
      <c r="B146">
        <f>GETPIVOTDATA("SO Total in USD",'Sales PT'!$C$3,"Item Number",'Sales PT'!C149)</f>
        <v>3267.87</v>
      </c>
      <c r="C146" s="10">
        <f t="shared" si="20"/>
        <v>3.3604787660946608E-4</v>
      </c>
      <c r="D146" s="11">
        <f t="shared" si="29"/>
        <v>0.98659073573302136</v>
      </c>
      <c r="E146" t="str">
        <f t="shared" si="21"/>
        <v>C</v>
      </c>
      <c r="F146">
        <f>'Sales PT'!A149</f>
        <v>59.415818181818182</v>
      </c>
      <c r="G146">
        <f>'Sales PT'!B149</f>
        <v>208.55838006455534</v>
      </c>
      <c r="H146">
        <f t="shared" si="22"/>
        <v>3.5101490890245155</v>
      </c>
      <c r="I146">
        <f>VLOOKUP(A146,qtytable[],2,FALSE)</f>
        <v>28.327272727272728</v>
      </c>
      <c r="J146">
        <f>VLOOKUP(A146,qtytable[],3,FALSE)</f>
        <v>80.113820545672652</v>
      </c>
      <c r="K146">
        <f t="shared" si="23"/>
        <v>2.8281515596996121</v>
      </c>
      <c r="L146">
        <f>VLOOKUP(A146,LeadTime[],2,FALSE)</f>
        <v>5</v>
      </c>
      <c r="M146">
        <f t="shared" si="24"/>
        <v>208</v>
      </c>
      <c r="N146">
        <f t="shared" si="25"/>
        <v>104</v>
      </c>
      <c r="O146">
        <f t="shared" si="26"/>
        <v>104</v>
      </c>
      <c r="P146">
        <f>IFERROR(GETPIVOTDATA("QTY Available",'GlobInv PT'!$D$3,"Item Number",A146),0)</f>
        <v>1268</v>
      </c>
      <c r="Q146">
        <f>IFERROR(GETPIVOTDATA("QTY Available",'GlobInv PT'!$A$3,"Item Number",A146),0)-IFERROR(GETPIVOTDATA("QTY Available",'GlobInv PT'!$D$3,"Item Number",A146),0)</f>
        <v>4</v>
      </c>
      <c r="R146">
        <f>IFERROR(GETPIVOTDATA("QTY Available",'GlobInv PT'!$A$3,"Item Number",A146),0)-M146</f>
        <v>1064</v>
      </c>
      <c r="S146">
        <f>VLOOKUP(A146,CurrentCost[],2,FALSE)</f>
        <v>2.2799999999999998</v>
      </c>
      <c r="T146">
        <f t="shared" si="27"/>
        <v>0</v>
      </c>
      <c r="U146">
        <f t="shared" si="28"/>
        <v>0</v>
      </c>
    </row>
    <row r="147" spans="1:21" x14ac:dyDescent="0.2">
      <c r="A147" t="str">
        <f>'Sales PT'!C150</f>
        <v>KPHUMINE30KHL4H90A</v>
      </c>
      <c r="B147">
        <f>GETPIVOTDATA("SO Total in USD",'Sales PT'!$C$3,"Item Number",'Sales PT'!C150)</f>
        <v>3267.85</v>
      </c>
      <c r="C147" s="10">
        <f t="shared" si="20"/>
        <v>3.360458199311E-4</v>
      </c>
      <c r="D147" s="11">
        <f t="shared" si="29"/>
        <v>0.98692678155295244</v>
      </c>
      <c r="E147" t="str">
        <f t="shared" si="21"/>
        <v>C</v>
      </c>
      <c r="F147">
        <f>'Sales PT'!A150</f>
        <v>59.415454545454544</v>
      </c>
      <c r="G147">
        <f>'Sales PT'!B150</f>
        <v>353.81119541788149</v>
      </c>
      <c r="H147">
        <f t="shared" si="22"/>
        <v>5.9548681083842538</v>
      </c>
      <c r="I147">
        <f>VLOOKUP(A147,qtytable[],2,FALSE)</f>
        <v>87.781818181818181</v>
      </c>
      <c r="J147">
        <f>VLOOKUP(A147,qtytable[],3,FALSE)</f>
        <v>408.19402117443974</v>
      </c>
      <c r="K147">
        <f t="shared" si="23"/>
        <v>4.650097590015366</v>
      </c>
      <c r="L147">
        <f>VLOOKUP(A147,LeadTime[],2,FALSE)</f>
        <v>3</v>
      </c>
      <c r="M147">
        <f t="shared" si="24"/>
        <v>821</v>
      </c>
      <c r="N147">
        <f t="shared" si="25"/>
        <v>411</v>
      </c>
      <c r="O147">
        <f t="shared" si="26"/>
        <v>410</v>
      </c>
      <c r="P147">
        <f>IFERROR(GETPIVOTDATA("QTY Available",'GlobInv PT'!$D$3,"Item Number",A147),0)</f>
        <v>0</v>
      </c>
      <c r="Q147">
        <f>IFERROR(GETPIVOTDATA("QTY Available",'GlobInv PT'!$A$3,"Item Number",A147),0)-IFERROR(GETPIVOTDATA("QTY Available",'GlobInv PT'!$D$3,"Item Number",A147),0)</f>
        <v>8100</v>
      </c>
      <c r="R147">
        <f>IFERROR(GETPIVOTDATA("QTY Available",'GlobInv PT'!$A$3,"Item Number",A147),0)-M147</f>
        <v>7279</v>
      </c>
      <c r="S147">
        <f>VLOOKUP(A147,CurrentCost[],2,FALSE)</f>
        <v>0.9</v>
      </c>
      <c r="T147">
        <f t="shared" si="27"/>
        <v>0</v>
      </c>
      <c r="U147">
        <f t="shared" si="28"/>
        <v>0</v>
      </c>
    </row>
    <row r="148" spans="1:21" x14ac:dyDescent="0.2">
      <c r="A148" t="str">
        <f>'Sales PT'!C151</f>
        <v>PS11H100VH100H144V</v>
      </c>
      <c r="B148">
        <f>GETPIVOTDATA("SO Total in USD",'Sales PT'!$C$3,"Item Number",'Sales PT'!C151)</f>
        <v>3232.68</v>
      </c>
      <c r="C148" s="10">
        <f t="shared" si="20"/>
        <v>3.3242915102433353E-4</v>
      </c>
      <c r="D148" s="11">
        <f t="shared" si="29"/>
        <v>0.98725921070397682</v>
      </c>
      <c r="E148" t="str">
        <f t="shared" si="21"/>
        <v>C</v>
      </c>
      <c r="F148">
        <f>'Sales PT'!A151</f>
        <v>58.775999999999996</v>
      </c>
      <c r="G148">
        <f>'Sales PT'!B151</f>
        <v>246.07622927323422</v>
      </c>
      <c r="H148">
        <f t="shared" si="22"/>
        <v>4.1866787340621041</v>
      </c>
      <c r="I148">
        <f>VLOOKUP(A148,qtytable[],2,FALSE)</f>
        <v>1.490909090909091</v>
      </c>
      <c r="J148">
        <f>VLOOKUP(A148,qtytable[],3,FALSE)</f>
        <v>6.1820310915999457</v>
      </c>
      <c r="K148">
        <f t="shared" si="23"/>
        <v>4.146484268756061</v>
      </c>
      <c r="L148">
        <f>VLOOKUP(A148,LeadTime[],2,FALSE)</f>
        <v>5</v>
      </c>
      <c r="M148">
        <f t="shared" si="24"/>
        <v>17</v>
      </c>
      <c r="N148">
        <f t="shared" si="25"/>
        <v>9</v>
      </c>
      <c r="O148">
        <f t="shared" si="26"/>
        <v>8</v>
      </c>
      <c r="P148">
        <f>IFERROR(GETPIVOTDATA("QTY Available",'GlobInv PT'!$D$3,"Item Number",A148),0)</f>
        <v>69</v>
      </c>
      <c r="Q148">
        <f>IFERROR(GETPIVOTDATA("QTY Available",'GlobInv PT'!$A$3,"Item Number",A148),0)-IFERROR(GETPIVOTDATA("QTY Available",'GlobInv PT'!$D$3,"Item Number",A148),0)</f>
        <v>0</v>
      </c>
      <c r="R148">
        <f>IFERROR(GETPIVOTDATA("QTY Available",'GlobInv PT'!$A$3,"Item Number",A148),0)-M148</f>
        <v>52</v>
      </c>
      <c r="S148">
        <f>VLOOKUP(A148,CurrentCost[],2,FALSE)</f>
        <v>32.47</v>
      </c>
      <c r="T148">
        <f t="shared" si="27"/>
        <v>0</v>
      </c>
      <c r="U148">
        <f t="shared" si="28"/>
        <v>0</v>
      </c>
    </row>
    <row r="149" spans="1:21" x14ac:dyDescent="0.2">
      <c r="A149" t="str">
        <f>'Sales PT'!C152</f>
        <v>KPHAPEXH41KHG1</v>
      </c>
      <c r="B149">
        <f>GETPIVOTDATA("SO Total in USD",'Sales PT'!$C$3,"Item Number",'Sales PT'!C152)</f>
        <v>3223.08</v>
      </c>
      <c r="C149" s="10">
        <f t="shared" si="20"/>
        <v>3.3144194540861107E-4</v>
      </c>
      <c r="D149" s="11">
        <f t="shared" si="29"/>
        <v>0.98759065264938539</v>
      </c>
      <c r="E149" t="str">
        <f t="shared" si="21"/>
        <v>C</v>
      </c>
      <c r="F149">
        <f>'Sales PT'!A152</f>
        <v>58.601454545454544</v>
      </c>
      <c r="G149">
        <f>'Sales PT'!B152</f>
        <v>414.03889364369741</v>
      </c>
      <c r="H149">
        <f t="shared" si="22"/>
        <v>7.0653347575621321</v>
      </c>
      <c r="I149">
        <f>VLOOKUP(A149,qtytable[],2,FALSE)</f>
        <v>29.254545454545454</v>
      </c>
      <c r="J149">
        <f>VLOOKUP(A149,qtytable[],3,FALSE)</f>
        <v>206.64347703067378</v>
      </c>
      <c r="K149">
        <f t="shared" si="23"/>
        <v>7.063636567238694</v>
      </c>
      <c r="L149">
        <f>VLOOKUP(A149,LeadTime[],2,FALSE)</f>
        <v>3</v>
      </c>
      <c r="M149">
        <f t="shared" si="24"/>
        <v>416</v>
      </c>
      <c r="N149">
        <f t="shared" si="25"/>
        <v>208</v>
      </c>
      <c r="O149">
        <f t="shared" si="26"/>
        <v>208</v>
      </c>
      <c r="P149">
        <f>IFERROR(GETPIVOTDATA("QTY Available",'GlobInv PT'!$D$3,"Item Number",A149),0)</f>
        <v>0</v>
      </c>
      <c r="Q149">
        <f>IFERROR(GETPIVOTDATA("QTY Available",'GlobInv PT'!$A$3,"Item Number",A149),0)-IFERROR(GETPIVOTDATA("QTY Available",'GlobInv PT'!$D$3,"Item Number",A149),0)</f>
        <v>0</v>
      </c>
      <c r="R149">
        <f>IFERROR(GETPIVOTDATA("QTY Available",'GlobInv PT'!$A$3,"Item Number",A149),0)-M149</f>
        <v>-416</v>
      </c>
      <c r="S149">
        <f>VLOOKUP(A149,CurrentCost[],2,FALSE)</f>
        <v>1.26</v>
      </c>
      <c r="T149">
        <f t="shared" si="27"/>
        <v>208</v>
      </c>
      <c r="U149">
        <f t="shared" si="28"/>
        <v>262.08</v>
      </c>
    </row>
    <row r="150" spans="1:21" x14ac:dyDescent="0.2">
      <c r="A150" t="str">
        <f>'Sales PT'!C153</f>
        <v>KPHU690H49KHB100HA</v>
      </c>
      <c r="B150">
        <f>GETPIVOTDATA("SO Total in USD",'Sales PT'!$C$3,"Item Number",'Sales PT'!C153)</f>
        <v>3184.7100000000005</v>
      </c>
      <c r="C150" s="10">
        <f t="shared" si="20"/>
        <v>3.2749620796327056E-4</v>
      </c>
      <c r="D150" s="11">
        <f t="shared" si="29"/>
        <v>0.98791814885734863</v>
      </c>
      <c r="E150" t="str">
        <f t="shared" si="21"/>
        <v>C</v>
      </c>
      <c r="F150">
        <f>'Sales PT'!A153</f>
        <v>57.903818181818188</v>
      </c>
      <c r="G150">
        <f>'Sales PT'!B153</f>
        <v>209.42261948024222</v>
      </c>
      <c r="H150">
        <f t="shared" si="22"/>
        <v>3.6167324721602032</v>
      </c>
      <c r="I150">
        <f>VLOOKUP(A150,qtytable[],2,FALSE)</f>
        <v>50.163636363636364</v>
      </c>
      <c r="J150">
        <f>VLOOKUP(A150,qtytable[],3,FALSE)</f>
        <v>179.49680319410248</v>
      </c>
      <c r="K150">
        <f t="shared" si="23"/>
        <v>3.5782255076751128</v>
      </c>
      <c r="L150">
        <f>VLOOKUP(A150,LeadTime[],2,FALSE)</f>
        <v>8</v>
      </c>
      <c r="M150">
        <f t="shared" si="24"/>
        <v>590</v>
      </c>
      <c r="N150">
        <f t="shared" si="25"/>
        <v>295</v>
      </c>
      <c r="O150">
        <f t="shared" si="26"/>
        <v>295</v>
      </c>
      <c r="P150">
        <f>IFERROR(GETPIVOTDATA("QTY Available",'GlobInv PT'!$D$3,"Item Number",A150),0)</f>
        <v>211</v>
      </c>
      <c r="Q150">
        <f>IFERROR(GETPIVOTDATA("QTY Available",'GlobInv PT'!$A$3,"Item Number",A150),0)-IFERROR(GETPIVOTDATA("QTY Available",'GlobInv PT'!$D$3,"Item Number",A150),0)</f>
        <v>317</v>
      </c>
      <c r="R150">
        <f>IFERROR(GETPIVOTDATA("QTY Available",'GlobInv PT'!$A$3,"Item Number",A150),0)-M150</f>
        <v>-62</v>
      </c>
      <c r="S150">
        <f>VLOOKUP(A150,CurrentCost[],2,FALSE)</f>
        <v>0.49</v>
      </c>
      <c r="T150">
        <f t="shared" si="27"/>
        <v>0</v>
      </c>
      <c r="U150">
        <f t="shared" si="28"/>
        <v>0</v>
      </c>
    </row>
    <row r="151" spans="1:21" x14ac:dyDescent="0.2">
      <c r="A151" t="str">
        <f>'Sales PT'!C154</f>
        <v>KPHU440H90KHB190HA</v>
      </c>
      <c r="B151">
        <f>GETPIVOTDATA("SO Total in USD",'Sales PT'!$C$3,"Item Number",'Sales PT'!C154)</f>
        <v>3146.34</v>
      </c>
      <c r="C151" s="10">
        <f t="shared" si="20"/>
        <v>3.2355047051792988E-4</v>
      </c>
      <c r="D151" s="11">
        <f t="shared" si="29"/>
        <v>0.98824169932786654</v>
      </c>
      <c r="E151" t="str">
        <f t="shared" si="21"/>
        <v>C</v>
      </c>
      <c r="F151">
        <f>'Sales PT'!A154</f>
        <v>57.206181818181818</v>
      </c>
      <c r="G151">
        <f>'Sales PT'!B154</f>
        <v>347.29688808307594</v>
      </c>
      <c r="H151">
        <f t="shared" si="22"/>
        <v>6.0709678053132139</v>
      </c>
      <c r="I151">
        <f>VLOOKUP(A151,qtytable[],2,FALSE)</f>
        <v>69.63636363636364</v>
      </c>
      <c r="J151">
        <f>VLOOKUP(A151,qtytable[],3,FALSE)</f>
        <v>424.00525693964914</v>
      </c>
      <c r="K151">
        <f t="shared" si="23"/>
        <v>6.088848337253447</v>
      </c>
      <c r="L151">
        <f>VLOOKUP(A151,LeadTime[],2,FALSE)</f>
        <v>5</v>
      </c>
      <c r="M151">
        <f t="shared" si="24"/>
        <v>1100</v>
      </c>
      <c r="N151">
        <f t="shared" si="25"/>
        <v>550</v>
      </c>
      <c r="O151">
        <f t="shared" si="26"/>
        <v>550</v>
      </c>
      <c r="P151">
        <f>IFERROR(GETPIVOTDATA("QTY Available",'GlobInv PT'!$D$3,"Item Number",A151),0)</f>
        <v>6354</v>
      </c>
      <c r="Q151">
        <f>IFERROR(GETPIVOTDATA("QTY Available",'GlobInv PT'!$A$3,"Item Number",A151),0)-IFERROR(GETPIVOTDATA("QTY Available",'GlobInv PT'!$D$3,"Item Number",A151),0)</f>
        <v>4765</v>
      </c>
      <c r="R151">
        <f>IFERROR(GETPIVOTDATA("QTY Available",'GlobInv PT'!$A$3,"Item Number",A151),0)-M151</f>
        <v>10019</v>
      </c>
      <c r="S151">
        <f>VLOOKUP(A151,CurrentCost[],2,FALSE)</f>
        <v>0.62</v>
      </c>
      <c r="T151">
        <f t="shared" si="27"/>
        <v>0</v>
      </c>
      <c r="U151">
        <f t="shared" si="28"/>
        <v>0</v>
      </c>
    </row>
    <row r="152" spans="1:21" x14ac:dyDescent="0.2">
      <c r="A152" t="str">
        <f>'Sales PT'!C155</f>
        <v>KPHU690H30KHB100HA</v>
      </c>
      <c r="B152">
        <f>GETPIVOTDATA("SO Total in USD",'Sales PT'!$C$3,"Item Number",'Sales PT'!C155)</f>
        <v>3097.4799999999996</v>
      </c>
      <c r="C152" s="10">
        <f t="shared" si="20"/>
        <v>3.1852600526957587E-4</v>
      </c>
      <c r="D152" s="11">
        <f t="shared" si="29"/>
        <v>0.98856022533313614</v>
      </c>
      <c r="E152" t="str">
        <f t="shared" si="21"/>
        <v>C</v>
      </c>
      <c r="F152">
        <f>'Sales PT'!A155</f>
        <v>56.317818181818176</v>
      </c>
      <c r="G152">
        <f>'Sales PT'!B155</f>
        <v>166.38471404917459</v>
      </c>
      <c r="H152">
        <f t="shared" si="22"/>
        <v>2.9543884940999146</v>
      </c>
      <c r="I152">
        <f>VLOOKUP(A152,qtytable[],2,FALSE)</f>
        <v>49.509090909090908</v>
      </c>
      <c r="J152">
        <f>VLOOKUP(A152,qtytable[],3,FALSE)</f>
        <v>142.83710908107784</v>
      </c>
      <c r="K152">
        <f t="shared" si="23"/>
        <v>2.8850683068157479</v>
      </c>
      <c r="L152">
        <f>VLOOKUP(A152,LeadTime[],2,FALSE)</f>
        <v>3</v>
      </c>
      <c r="M152">
        <f t="shared" si="24"/>
        <v>288</v>
      </c>
      <c r="N152">
        <f t="shared" si="25"/>
        <v>144</v>
      </c>
      <c r="O152">
        <f t="shared" si="26"/>
        <v>144</v>
      </c>
      <c r="P152">
        <f>IFERROR(GETPIVOTDATA("QTY Available",'GlobInv PT'!$D$3,"Item Number",A152),0)</f>
        <v>810</v>
      </c>
      <c r="Q152">
        <f>IFERROR(GETPIVOTDATA("QTY Available",'GlobInv PT'!$A$3,"Item Number",A152),0)-IFERROR(GETPIVOTDATA("QTY Available",'GlobInv PT'!$D$3,"Item Number",A152),0)</f>
        <v>1270</v>
      </c>
      <c r="R152">
        <f>IFERROR(GETPIVOTDATA("QTY Available",'GlobInv PT'!$A$3,"Item Number",A152),0)-M152</f>
        <v>1792</v>
      </c>
      <c r="S152">
        <f>VLOOKUP(A152,CurrentCost[],2,FALSE)</f>
        <v>0.74</v>
      </c>
      <c r="T152">
        <f t="shared" si="27"/>
        <v>0</v>
      </c>
      <c r="U152">
        <f t="shared" si="28"/>
        <v>0</v>
      </c>
    </row>
    <row r="153" spans="1:21" x14ac:dyDescent="0.2">
      <c r="A153" t="str">
        <f>'Sales PT'!C156</f>
        <v>KPHU690HGRNHB100HA</v>
      </c>
      <c r="B153">
        <f>GETPIVOTDATA("SO Total in USD",'Sales PT'!$C$3,"Item Number",'Sales PT'!C156)</f>
        <v>2967.2799999999997</v>
      </c>
      <c r="C153" s="10">
        <f t="shared" si="20"/>
        <v>3.0513702910634036E-4</v>
      </c>
      <c r="D153" s="11">
        <f t="shared" si="29"/>
        <v>0.98886536236224254</v>
      </c>
      <c r="E153" t="str">
        <f t="shared" si="21"/>
        <v>C</v>
      </c>
      <c r="F153">
        <f>'Sales PT'!A156</f>
        <v>53.950545454545448</v>
      </c>
      <c r="G153">
        <f>'Sales PT'!B156</f>
        <v>209.68829432188841</v>
      </c>
      <c r="H153">
        <f t="shared" si="22"/>
        <v>3.8866760763068751</v>
      </c>
      <c r="I153">
        <f>VLOOKUP(A153,qtytable[],2,FALSE)</f>
        <v>42.927272727272729</v>
      </c>
      <c r="J153">
        <f>VLOOKUP(A153,qtytable[],3,FALSE)</f>
        <v>165.21690059562383</v>
      </c>
      <c r="K153">
        <f t="shared" si="23"/>
        <v>3.8487630380174966</v>
      </c>
      <c r="L153">
        <f>VLOOKUP(A153,LeadTime[],2,FALSE)</f>
        <v>10</v>
      </c>
      <c r="M153">
        <f t="shared" si="24"/>
        <v>607</v>
      </c>
      <c r="N153">
        <f t="shared" si="25"/>
        <v>304</v>
      </c>
      <c r="O153">
        <f t="shared" si="26"/>
        <v>303</v>
      </c>
      <c r="P153">
        <f>IFERROR(GETPIVOTDATA("QTY Available",'GlobInv PT'!$D$3,"Item Number",A153),0)</f>
        <v>201</v>
      </c>
      <c r="Q153">
        <f>IFERROR(GETPIVOTDATA("QTY Available",'GlobInv PT'!$A$3,"Item Number",A153),0)-IFERROR(GETPIVOTDATA("QTY Available",'GlobInv PT'!$D$3,"Item Number",A153),0)</f>
        <v>2323</v>
      </c>
      <c r="R153">
        <f>IFERROR(GETPIVOTDATA("QTY Available",'GlobInv PT'!$A$3,"Item Number",A153),0)-M153</f>
        <v>1917</v>
      </c>
      <c r="S153">
        <f>VLOOKUP(A153,CurrentCost[],2,FALSE)</f>
        <v>0.7</v>
      </c>
      <c r="T153">
        <f t="shared" si="27"/>
        <v>0</v>
      </c>
      <c r="U153">
        <f t="shared" si="28"/>
        <v>0</v>
      </c>
    </row>
    <row r="154" spans="1:21" x14ac:dyDescent="0.2">
      <c r="A154" t="str">
        <f>'Sales PT'!C157</f>
        <v>KPHCOREHASVHG1B</v>
      </c>
      <c r="B154">
        <f>GETPIVOTDATA("SO Total in USD",'Sales PT'!$C$3,"Item Number",'Sales PT'!C157)</f>
        <v>2935.31</v>
      </c>
      <c r="C154" s="10">
        <f t="shared" si="20"/>
        <v>3.0184942873814804E-4</v>
      </c>
      <c r="D154" s="11">
        <f t="shared" si="29"/>
        <v>0.98916721179098066</v>
      </c>
      <c r="E154" t="str">
        <f t="shared" si="21"/>
        <v>C</v>
      </c>
      <c r="F154">
        <f>'Sales PT'!A157</f>
        <v>53.36927272727273</v>
      </c>
      <c r="G154">
        <f>'Sales PT'!B157</f>
        <v>335.16267848256825</v>
      </c>
      <c r="H154">
        <f t="shared" si="22"/>
        <v>6.2800683118788996</v>
      </c>
      <c r="I154">
        <f>VLOOKUP(A154,qtytable[],2,FALSE)</f>
        <v>37.618181818181817</v>
      </c>
      <c r="J154">
        <f>VLOOKUP(A154,qtytable[],3,FALSE)</f>
        <v>236.22685980414948</v>
      </c>
      <c r="K154">
        <f t="shared" si="23"/>
        <v>6.2795926965820312</v>
      </c>
      <c r="L154">
        <f>VLOOKUP(A154,LeadTime[],2,FALSE)</f>
        <v>3</v>
      </c>
      <c r="M154">
        <f t="shared" si="24"/>
        <v>475</v>
      </c>
      <c r="N154">
        <f t="shared" si="25"/>
        <v>238</v>
      </c>
      <c r="O154">
        <f t="shared" si="26"/>
        <v>237</v>
      </c>
      <c r="P154">
        <f>IFERROR(GETPIVOTDATA("QTY Available",'GlobInv PT'!$D$3,"Item Number",A154),0)</f>
        <v>34947</v>
      </c>
      <c r="Q154">
        <f>IFERROR(GETPIVOTDATA("QTY Available",'GlobInv PT'!$A$3,"Item Number",A154),0)-IFERROR(GETPIVOTDATA("QTY Available",'GlobInv PT'!$D$3,"Item Number",A154),0)</f>
        <v>0</v>
      </c>
      <c r="R154">
        <f>IFERROR(GETPIVOTDATA("QTY Available",'GlobInv PT'!$A$3,"Item Number",A154),0)-M154</f>
        <v>34472</v>
      </c>
      <c r="S154">
        <f>VLOOKUP(A154,CurrentCost[],2,FALSE)</f>
        <v>1.1299999999999999</v>
      </c>
      <c r="T154">
        <f t="shared" si="27"/>
        <v>0</v>
      </c>
      <c r="U154">
        <f t="shared" si="28"/>
        <v>0</v>
      </c>
    </row>
    <row r="155" spans="1:21" x14ac:dyDescent="0.2">
      <c r="A155" t="str">
        <f>'Sales PT'!C158</f>
        <v>KPHRTRZ9H030H69KH1DS</v>
      </c>
      <c r="B155">
        <f>GETPIVOTDATA("SO Total in USD",'Sales PT'!$C$3,"Item Number",'Sales PT'!C158)</f>
        <v>2912.75</v>
      </c>
      <c r="C155" s="10">
        <f t="shared" si="20"/>
        <v>2.9952949554120034E-4</v>
      </c>
      <c r="D155" s="11">
        <f t="shared" si="29"/>
        <v>0.9894667412865219</v>
      </c>
      <c r="E155" t="str">
        <f t="shared" si="21"/>
        <v>C</v>
      </c>
      <c r="F155">
        <f>'Sales PT'!A158</f>
        <v>52.959090909090911</v>
      </c>
      <c r="G155">
        <f>'Sales PT'!B158</f>
        <v>250.18639781743124</v>
      </c>
      <c r="H155">
        <f t="shared" si="22"/>
        <v>4.7241444957372645</v>
      </c>
      <c r="I155">
        <f>VLOOKUP(A155,qtytable[],2,FALSE)</f>
        <v>3.1818181818181817</v>
      </c>
      <c r="J155">
        <f>VLOOKUP(A155,qtytable[],3,FALSE)</f>
        <v>14.941975313278572</v>
      </c>
      <c r="K155">
        <f t="shared" si="23"/>
        <v>4.696049384173266</v>
      </c>
      <c r="L155">
        <f>VLOOKUP(A155,LeadTime[],2,FALSE)</f>
        <v>8</v>
      </c>
      <c r="M155">
        <f t="shared" si="24"/>
        <v>50</v>
      </c>
      <c r="N155">
        <f t="shared" si="25"/>
        <v>25</v>
      </c>
      <c r="O155">
        <f t="shared" si="26"/>
        <v>25</v>
      </c>
      <c r="P155">
        <f>IFERROR(GETPIVOTDATA("QTY Available",'GlobInv PT'!$D$3,"Item Number",A155),0)</f>
        <v>20</v>
      </c>
      <c r="Q155">
        <f>IFERROR(GETPIVOTDATA("QTY Available",'GlobInv PT'!$A$3,"Item Number",A155),0)-IFERROR(GETPIVOTDATA("QTY Available",'GlobInv PT'!$D$3,"Item Number",A155),0)</f>
        <v>0</v>
      </c>
      <c r="R155">
        <f>IFERROR(GETPIVOTDATA("QTY Available",'GlobInv PT'!$A$3,"Item Number",A155),0)-M155</f>
        <v>-30</v>
      </c>
      <c r="S155">
        <f>VLOOKUP(A155,CurrentCost[],2,FALSE)</f>
        <v>10.63</v>
      </c>
      <c r="T155">
        <f t="shared" si="27"/>
        <v>5</v>
      </c>
      <c r="U155">
        <f t="shared" si="28"/>
        <v>53.150000000000006</v>
      </c>
    </row>
    <row r="156" spans="1:21" x14ac:dyDescent="0.2">
      <c r="A156" t="str">
        <f>'Sales PT'!C159</f>
        <v>KPHRTRZ9H036H90KHG3</v>
      </c>
      <c r="B156">
        <f>GETPIVOTDATA("SO Total in USD",'Sales PT'!$C$3,"Item Number",'Sales PT'!C159)</f>
        <v>2886.44</v>
      </c>
      <c r="C156" s="10">
        <f t="shared" si="20"/>
        <v>2.9682393515061101E-4</v>
      </c>
      <c r="D156" s="11">
        <f t="shared" si="29"/>
        <v>0.98976356522167253</v>
      </c>
      <c r="E156" t="str">
        <f t="shared" si="21"/>
        <v>C</v>
      </c>
      <c r="F156">
        <f>'Sales PT'!A159</f>
        <v>52.480727272727272</v>
      </c>
      <c r="G156">
        <f>'Sales PT'!B159</f>
        <v>176.56255947076858</v>
      </c>
      <c r="H156">
        <f t="shared" si="22"/>
        <v>3.364331415477984</v>
      </c>
      <c r="I156">
        <f>VLOOKUP(A156,qtytable[],2,FALSE)</f>
        <v>3.3818181818181818</v>
      </c>
      <c r="J156">
        <f>VLOOKUP(A156,qtytable[],3,FALSE)</f>
        <v>11.433367199643573</v>
      </c>
      <c r="K156">
        <f t="shared" si="23"/>
        <v>3.3808343869913791</v>
      </c>
      <c r="L156">
        <f>VLOOKUP(A156,LeadTime[],2,FALSE)</f>
        <v>6</v>
      </c>
      <c r="M156">
        <f t="shared" si="24"/>
        <v>33</v>
      </c>
      <c r="N156">
        <f t="shared" si="25"/>
        <v>17</v>
      </c>
      <c r="O156">
        <f t="shared" si="26"/>
        <v>16</v>
      </c>
      <c r="P156">
        <f>IFERROR(GETPIVOTDATA("QTY Available",'GlobInv PT'!$D$3,"Item Number",A156),0)</f>
        <v>0</v>
      </c>
      <c r="Q156">
        <f>IFERROR(GETPIVOTDATA("QTY Available",'GlobInv PT'!$A$3,"Item Number",A156),0)-IFERROR(GETPIVOTDATA("QTY Available",'GlobInv PT'!$D$3,"Item Number",A156),0)</f>
        <v>0</v>
      </c>
      <c r="R156">
        <f>IFERROR(GETPIVOTDATA("QTY Available",'GlobInv PT'!$A$3,"Item Number",A156),0)-M156</f>
        <v>-33</v>
      </c>
      <c r="S156">
        <f>VLOOKUP(A156,CurrentCost[],2,FALSE)</f>
        <v>24.96</v>
      </c>
      <c r="T156">
        <f t="shared" si="27"/>
        <v>16</v>
      </c>
      <c r="U156">
        <f t="shared" si="28"/>
        <v>399.36</v>
      </c>
    </row>
    <row r="157" spans="1:21" x14ac:dyDescent="0.2">
      <c r="A157" t="str">
        <f>'Sales PT'!C160</f>
        <v>KPHRTRZ4H036H69KH1DS</v>
      </c>
      <c r="B157">
        <f>GETPIVOTDATA("SO Total in USD",'Sales PT'!$C$3,"Item Number",'Sales PT'!C160)</f>
        <v>2860.86</v>
      </c>
      <c r="C157" s="10">
        <f t="shared" si="20"/>
        <v>2.9419344352038399E-4</v>
      </c>
      <c r="D157" s="11">
        <f t="shared" si="29"/>
        <v>0.99005775866519286</v>
      </c>
      <c r="E157" t="str">
        <f t="shared" si="21"/>
        <v>C</v>
      </c>
      <c r="F157">
        <f>'Sales PT'!A160</f>
        <v>52.015636363636368</v>
      </c>
      <c r="G157">
        <f>'Sales PT'!B160</f>
        <v>205.52473132036877</v>
      </c>
      <c r="H157">
        <f t="shared" si="22"/>
        <v>3.9512105529876616</v>
      </c>
      <c r="I157">
        <f>VLOOKUP(A157,qtytable[],2,FALSE)</f>
        <v>2.7272727272727271</v>
      </c>
      <c r="J157">
        <f>VLOOKUP(A157,qtytable[],3,FALSE)</f>
        <v>10.688267270191986</v>
      </c>
      <c r="K157">
        <f t="shared" si="23"/>
        <v>3.9190313324037285</v>
      </c>
      <c r="L157">
        <f>VLOOKUP(A157,LeadTime[],2,FALSE)</f>
        <v>5</v>
      </c>
      <c r="M157">
        <f t="shared" si="24"/>
        <v>28</v>
      </c>
      <c r="N157">
        <f t="shared" si="25"/>
        <v>14</v>
      </c>
      <c r="O157">
        <f t="shared" si="26"/>
        <v>14</v>
      </c>
      <c r="P157">
        <f>IFERROR(GETPIVOTDATA("QTY Available",'GlobInv PT'!$D$3,"Item Number",A157),0)</f>
        <v>6</v>
      </c>
      <c r="Q157">
        <f>IFERROR(GETPIVOTDATA("QTY Available",'GlobInv PT'!$A$3,"Item Number",A157),0)-IFERROR(GETPIVOTDATA("QTY Available",'GlobInv PT'!$D$3,"Item Number",A157),0)</f>
        <v>0</v>
      </c>
      <c r="R157">
        <f>IFERROR(GETPIVOTDATA("QTY Available",'GlobInv PT'!$A$3,"Item Number",A157),0)-M157</f>
        <v>-22</v>
      </c>
      <c r="S157">
        <f>VLOOKUP(A157,CurrentCost[],2,FALSE)</f>
        <v>17.079999999999998</v>
      </c>
      <c r="T157">
        <f t="shared" si="27"/>
        <v>8</v>
      </c>
      <c r="U157">
        <f t="shared" si="28"/>
        <v>136.63999999999999</v>
      </c>
    </row>
    <row r="158" spans="1:21" x14ac:dyDescent="0.2">
      <c r="A158" t="str">
        <f>'Sales PT'!C161</f>
        <v>KPHSUP160HASVH1B1</v>
      </c>
      <c r="B158">
        <f>GETPIVOTDATA("SO Total in USD",'Sales PT'!$C$3,"Item Number",'Sales PT'!C161)</f>
        <v>2803.56</v>
      </c>
      <c r="C158" s="10">
        <f t="shared" si="20"/>
        <v>2.8830106000154066E-4</v>
      </c>
      <c r="D158" s="11">
        <f t="shared" si="29"/>
        <v>0.99034605972519441</v>
      </c>
      <c r="E158" t="str">
        <f t="shared" si="21"/>
        <v>C</v>
      </c>
      <c r="F158">
        <f>'Sales PT'!A161</f>
        <v>50.973818181818181</v>
      </c>
      <c r="G158">
        <f>'Sales PT'!B161</f>
        <v>186.31835765193529</v>
      </c>
      <c r="H158">
        <f t="shared" si="22"/>
        <v>3.655177585233218</v>
      </c>
      <c r="I158">
        <f>VLOOKUP(A158,qtytable[],2,FALSE)</f>
        <v>34.581818181818178</v>
      </c>
      <c r="J158">
        <f>VLOOKUP(A158,qtytable[],3,FALSE)</f>
        <v>127.05841335401762</v>
      </c>
      <c r="K158">
        <f t="shared" si="23"/>
        <v>3.6741391874190166</v>
      </c>
      <c r="L158">
        <f>VLOOKUP(A158,LeadTime[],2,FALSE)</f>
        <v>6</v>
      </c>
      <c r="M158">
        <f t="shared" si="24"/>
        <v>362</v>
      </c>
      <c r="N158">
        <f t="shared" si="25"/>
        <v>181</v>
      </c>
      <c r="O158">
        <f t="shared" si="26"/>
        <v>181</v>
      </c>
      <c r="P158">
        <f>IFERROR(GETPIVOTDATA("QTY Available",'GlobInv PT'!$D$3,"Item Number",A158),0)</f>
        <v>9531</v>
      </c>
      <c r="Q158">
        <f>IFERROR(GETPIVOTDATA("QTY Available",'GlobInv PT'!$A$3,"Item Number",A158),0)-IFERROR(GETPIVOTDATA("QTY Available",'GlobInv PT'!$D$3,"Item Number",A158),0)</f>
        <v>9898</v>
      </c>
      <c r="R158">
        <f>IFERROR(GETPIVOTDATA("QTY Available",'GlobInv PT'!$A$3,"Item Number",A158),0)-M158</f>
        <v>19067</v>
      </c>
      <c r="S158">
        <f>VLOOKUP(A158,CurrentCost[],2,FALSE)</f>
        <v>1.44</v>
      </c>
      <c r="T158">
        <f t="shared" si="27"/>
        <v>0</v>
      </c>
      <c r="U158">
        <f t="shared" si="28"/>
        <v>0</v>
      </c>
    </row>
    <row r="159" spans="1:21" x14ac:dyDescent="0.2">
      <c r="A159" t="str">
        <f>'Sales PT'!C162</f>
        <v>KPHLRZ1H49KHB119HA</v>
      </c>
      <c r="B159">
        <f>GETPIVOTDATA("SO Total in USD",'Sales PT'!$C$3,"Item Number",'Sales PT'!C162)</f>
        <v>2609.16</v>
      </c>
      <c r="C159" s="10">
        <f t="shared" si="20"/>
        <v>2.6831014628316132E-4</v>
      </c>
      <c r="D159" s="11">
        <f t="shared" si="29"/>
        <v>0.99061436987147755</v>
      </c>
      <c r="E159" t="str">
        <f t="shared" si="21"/>
        <v>C</v>
      </c>
      <c r="F159">
        <f>'Sales PT'!A162</f>
        <v>47.439272727272723</v>
      </c>
      <c r="G159">
        <f>'Sales PT'!B162</f>
        <v>351.81906262891852</v>
      </c>
      <c r="H159">
        <f t="shared" si="22"/>
        <v>7.416198487095663</v>
      </c>
      <c r="I159">
        <f>VLOOKUP(A159,qtytable[],2,FALSE)</f>
        <v>61.581818181818178</v>
      </c>
      <c r="J159">
        <f>VLOOKUP(A159,qtytable[],3,FALSE)</f>
        <v>414.41666681900443</v>
      </c>
      <c r="K159">
        <f t="shared" si="23"/>
        <v>6.7295295763345866</v>
      </c>
      <c r="L159">
        <f>VLOOKUP(A159,LeadTime[],2,FALSE)</f>
        <v>16</v>
      </c>
      <c r="M159">
        <f t="shared" si="24"/>
        <v>1923</v>
      </c>
      <c r="N159">
        <f t="shared" si="25"/>
        <v>962</v>
      </c>
      <c r="O159">
        <f t="shared" si="26"/>
        <v>961</v>
      </c>
      <c r="P159">
        <f>IFERROR(GETPIVOTDATA("QTY Available",'GlobInv PT'!$D$3,"Item Number",A159),0)</f>
        <v>1069</v>
      </c>
      <c r="Q159">
        <f>IFERROR(GETPIVOTDATA("QTY Available",'GlobInv PT'!$A$3,"Item Number",A159),0)-IFERROR(GETPIVOTDATA("QTY Available",'GlobInv PT'!$D$3,"Item Number",A159),0)</f>
        <v>110</v>
      </c>
      <c r="R159">
        <f>IFERROR(GETPIVOTDATA("QTY Available",'GlobInv PT'!$A$3,"Item Number",A159),0)-M159</f>
        <v>-744</v>
      </c>
      <c r="S159">
        <f>VLOOKUP(A159,CurrentCost[],2,FALSE)</f>
        <v>0</v>
      </c>
      <c r="T159">
        <f t="shared" si="27"/>
        <v>0</v>
      </c>
      <c r="U159">
        <f t="shared" si="28"/>
        <v>0</v>
      </c>
    </row>
    <row r="160" spans="1:21" x14ac:dyDescent="0.2">
      <c r="A160" t="str">
        <f>'Sales PT'!C163</f>
        <v>KPHRTRZ9H048H69KHG3</v>
      </c>
      <c r="B160">
        <f>GETPIVOTDATA("SO Total in USD",'Sales PT'!$C$3,"Item Number",'Sales PT'!C163)</f>
        <v>2588.6899999999996</v>
      </c>
      <c r="C160" s="10">
        <f t="shared" si="20"/>
        <v>2.6620513597546986E-4</v>
      </c>
      <c r="D160" s="11">
        <f t="shared" si="29"/>
        <v>0.99088057500745297</v>
      </c>
      <c r="E160" t="str">
        <f t="shared" si="21"/>
        <v>C</v>
      </c>
      <c r="F160">
        <f>'Sales PT'!A163</f>
        <v>47.067090909090901</v>
      </c>
      <c r="G160">
        <f>'Sales PT'!B163</f>
        <v>201.00381683010241</v>
      </c>
      <c r="H160">
        <f t="shared" si="22"/>
        <v>4.2705808442322697</v>
      </c>
      <c r="I160">
        <f>VLOOKUP(A160,qtytable[],2,FALSE)</f>
        <v>2.2363636363636363</v>
      </c>
      <c r="J160">
        <f>VLOOKUP(A160,qtytable[],3,FALSE)</f>
        <v>9.543203197707113</v>
      </c>
      <c r="K160">
        <f t="shared" si="23"/>
        <v>4.2672859827145624</v>
      </c>
      <c r="L160">
        <f>VLOOKUP(A160,LeadTime[],2,FALSE)</f>
        <v>6</v>
      </c>
      <c r="M160">
        <f t="shared" si="24"/>
        <v>28</v>
      </c>
      <c r="N160">
        <f t="shared" si="25"/>
        <v>14</v>
      </c>
      <c r="O160">
        <f t="shared" si="26"/>
        <v>14</v>
      </c>
      <c r="P160">
        <f>IFERROR(GETPIVOTDATA("QTY Available",'GlobInv PT'!$D$3,"Item Number",A160),0)</f>
        <v>0</v>
      </c>
      <c r="Q160">
        <f>IFERROR(GETPIVOTDATA("QTY Available",'GlobInv PT'!$A$3,"Item Number",A160),0)-IFERROR(GETPIVOTDATA("QTY Available",'GlobInv PT'!$D$3,"Item Number",A160),0)</f>
        <v>0</v>
      </c>
      <c r="R160">
        <f>IFERROR(GETPIVOTDATA("QTY Available",'GlobInv PT'!$A$3,"Item Number",A160),0)-M160</f>
        <v>-28</v>
      </c>
      <c r="S160">
        <f>VLOOKUP(A160,CurrentCost[],2,FALSE)</f>
        <v>29.37</v>
      </c>
      <c r="T160">
        <f t="shared" si="27"/>
        <v>14</v>
      </c>
      <c r="U160">
        <f t="shared" si="28"/>
        <v>411.18</v>
      </c>
    </row>
    <row r="161" spans="1:21" x14ac:dyDescent="0.2">
      <c r="A161" t="str">
        <f>'Sales PT'!C164</f>
        <v>KPHRTRZ4H041H90KHG3</v>
      </c>
      <c r="B161">
        <f>GETPIVOTDATA("SO Total in USD",'Sales PT'!$C$3,"Item Number",'Sales PT'!C164)</f>
        <v>2538.83</v>
      </c>
      <c r="C161" s="10">
        <f t="shared" si="20"/>
        <v>2.6107783680881145E-4</v>
      </c>
      <c r="D161" s="11">
        <f t="shared" si="29"/>
        <v>0.99114165284426181</v>
      </c>
      <c r="E161" t="str">
        <f t="shared" si="21"/>
        <v>C</v>
      </c>
      <c r="F161">
        <f>'Sales PT'!A164</f>
        <v>46.160545454545456</v>
      </c>
      <c r="G161">
        <f>'Sales PT'!B164</f>
        <v>166.68919329341082</v>
      </c>
      <c r="H161">
        <f t="shared" si="22"/>
        <v>3.6110750350112433</v>
      </c>
      <c r="I161">
        <f>VLOOKUP(A161,qtytable[],2,FALSE)</f>
        <v>1.9818181818181819</v>
      </c>
      <c r="J161">
        <f>VLOOKUP(A161,qtytable[],3,FALSE)</f>
        <v>7.3572612383476592</v>
      </c>
      <c r="K161">
        <f t="shared" si="23"/>
        <v>3.712379523936892</v>
      </c>
      <c r="L161">
        <f>VLOOKUP(A161,LeadTime[],2,FALSE)</f>
        <v>5</v>
      </c>
      <c r="M161">
        <f t="shared" si="24"/>
        <v>20</v>
      </c>
      <c r="N161">
        <f t="shared" si="25"/>
        <v>10</v>
      </c>
      <c r="O161">
        <f t="shared" si="26"/>
        <v>10</v>
      </c>
      <c r="P161">
        <f>IFERROR(GETPIVOTDATA("QTY Available",'GlobInv PT'!$D$3,"Item Number",A161),0)</f>
        <v>0</v>
      </c>
      <c r="Q161">
        <f>IFERROR(GETPIVOTDATA("QTY Available",'GlobInv PT'!$A$3,"Item Number",A161),0)-IFERROR(GETPIVOTDATA("QTY Available",'GlobInv PT'!$D$3,"Item Number",A161),0)</f>
        <v>0</v>
      </c>
      <c r="R161">
        <f>IFERROR(GETPIVOTDATA("QTY Available",'GlobInv PT'!$A$3,"Item Number",A161),0)-M161</f>
        <v>-20</v>
      </c>
      <c r="S161">
        <f>VLOOKUP(A161,CurrentCost[],2,FALSE)</f>
        <v>35.51</v>
      </c>
      <c r="T161">
        <f t="shared" si="27"/>
        <v>10</v>
      </c>
      <c r="U161">
        <f t="shared" si="28"/>
        <v>355.09999999999997</v>
      </c>
    </row>
    <row r="162" spans="1:21" x14ac:dyDescent="0.2">
      <c r="A162" t="str">
        <f>'Sales PT'!C165</f>
        <v>KPHRTRZ9H064H69KHG3</v>
      </c>
      <c r="B162">
        <f>GETPIVOTDATA("SO Total in USD",'Sales PT'!$C$3,"Item Number",'Sales PT'!C165)</f>
        <v>2501.7199999999998</v>
      </c>
      <c r="C162" s="10">
        <f t="shared" si="20"/>
        <v>2.5726167010053442E-4</v>
      </c>
      <c r="D162" s="11">
        <f t="shared" si="29"/>
        <v>0.99139891451436235</v>
      </c>
      <c r="E162" t="str">
        <f t="shared" si="21"/>
        <v>C</v>
      </c>
      <c r="F162">
        <f>'Sales PT'!A165</f>
        <v>45.485818181818175</v>
      </c>
      <c r="G162">
        <f>'Sales PT'!B165</f>
        <v>236.31071424974698</v>
      </c>
      <c r="H162">
        <f t="shared" si="22"/>
        <v>5.19526137366935</v>
      </c>
      <c r="I162">
        <f>VLOOKUP(A162,qtytable[],2,FALSE)</f>
        <v>1.6727272727272726</v>
      </c>
      <c r="J162">
        <f>VLOOKUP(A162,qtytable[],3,FALSE)</f>
        <v>8.6902553886832763</v>
      </c>
      <c r="K162">
        <f t="shared" si="23"/>
        <v>5.19526137366935</v>
      </c>
      <c r="L162">
        <f>VLOOKUP(A162,LeadTime[],2,FALSE)</f>
        <v>11</v>
      </c>
      <c r="M162">
        <f t="shared" si="24"/>
        <v>34</v>
      </c>
      <c r="N162">
        <f t="shared" si="25"/>
        <v>17</v>
      </c>
      <c r="O162">
        <f t="shared" si="26"/>
        <v>17</v>
      </c>
      <c r="P162">
        <f>IFERROR(GETPIVOTDATA("QTY Available",'GlobInv PT'!$D$3,"Item Number",A162),0)</f>
        <v>0</v>
      </c>
      <c r="Q162">
        <f>IFERROR(GETPIVOTDATA("QTY Available",'GlobInv PT'!$A$3,"Item Number",A162),0)-IFERROR(GETPIVOTDATA("QTY Available",'GlobInv PT'!$D$3,"Item Number",A162),0)</f>
        <v>0</v>
      </c>
      <c r="R162">
        <f>IFERROR(GETPIVOTDATA("QTY Available",'GlobInv PT'!$A$3,"Item Number",A162),0)-M162</f>
        <v>-34</v>
      </c>
      <c r="S162">
        <f>VLOOKUP(A162,CurrentCost[],2,FALSE)</f>
        <v>28.05</v>
      </c>
      <c r="T162">
        <f t="shared" si="27"/>
        <v>17</v>
      </c>
      <c r="U162">
        <f t="shared" si="28"/>
        <v>476.85</v>
      </c>
    </row>
    <row r="163" spans="1:21" x14ac:dyDescent="0.2">
      <c r="A163" t="str">
        <f>'Sales PT'!C166</f>
        <v>KPHSUPMINH30KH1B6</v>
      </c>
      <c r="B163">
        <f>GETPIVOTDATA("SO Total in USD",'Sales PT'!$C$3,"Item Number",'Sales PT'!C166)</f>
        <v>2321.39</v>
      </c>
      <c r="C163" s="10">
        <f t="shared" si="20"/>
        <v>2.3871762961269832E-4</v>
      </c>
      <c r="D163" s="11">
        <f t="shared" si="29"/>
        <v>0.99163763214397505</v>
      </c>
      <c r="E163" t="str">
        <f t="shared" si="21"/>
        <v>C</v>
      </c>
      <c r="F163">
        <f>'Sales PT'!A166</f>
        <v>42.207090909090908</v>
      </c>
      <c r="G163">
        <f>'Sales PT'!B166</f>
        <v>313.0161637447091</v>
      </c>
      <c r="H163">
        <f t="shared" si="22"/>
        <v>7.416198487095663</v>
      </c>
      <c r="I163">
        <f>VLOOKUP(A163,qtytable[],2,FALSE)</f>
        <v>45.963636363636361</v>
      </c>
      <c r="J163">
        <f>VLOOKUP(A163,qtytable[],3,FALSE)</f>
        <v>340.8754504614152</v>
      </c>
      <c r="K163">
        <f t="shared" si="23"/>
        <v>7.416198487095663</v>
      </c>
      <c r="L163">
        <f>VLOOKUP(A163,LeadTime[],2,FALSE)</f>
        <v>5</v>
      </c>
      <c r="M163">
        <f t="shared" si="24"/>
        <v>885</v>
      </c>
      <c r="N163">
        <f t="shared" si="25"/>
        <v>443</v>
      </c>
      <c r="O163">
        <f t="shared" si="26"/>
        <v>442</v>
      </c>
      <c r="P163">
        <f>IFERROR(GETPIVOTDATA("QTY Available",'GlobInv PT'!$D$3,"Item Number",A163),0)</f>
        <v>2911</v>
      </c>
      <c r="Q163">
        <f>IFERROR(GETPIVOTDATA("QTY Available",'GlobInv PT'!$A$3,"Item Number",A163),0)-IFERROR(GETPIVOTDATA("QTY Available",'GlobInv PT'!$D$3,"Item Number",A163),0)</f>
        <v>264</v>
      </c>
      <c r="R163">
        <f>IFERROR(GETPIVOTDATA("QTY Available",'GlobInv PT'!$A$3,"Item Number",A163),0)-M163</f>
        <v>2290</v>
      </c>
      <c r="S163">
        <f>VLOOKUP(A163,CurrentCost[],2,FALSE)</f>
        <v>1.1200000000000001</v>
      </c>
      <c r="T163">
        <f t="shared" si="27"/>
        <v>0</v>
      </c>
      <c r="U163">
        <f t="shared" si="28"/>
        <v>0</v>
      </c>
    </row>
    <row r="164" spans="1:21" x14ac:dyDescent="0.2">
      <c r="A164" t="str">
        <f>'Sales PT'!C167</f>
        <v>KPHU690H14KHB100HA</v>
      </c>
      <c r="B164">
        <f>GETPIVOTDATA("SO Total in USD",'Sales PT'!$C$3,"Item Number",'Sales PT'!C167)</f>
        <v>2289.41</v>
      </c>
      <c r="C164" s="10">
        <f t="shared" si="20"/>
        <v>2.3542900090532293E-4</v>
      </c>
      <c r="D164" s="11">
        <f t="shared" si="29"/>
        <v>0.99187306114488039</v>
      </c>
      <c r="E164" t="str">
        <f t="shared" si="21"/>
        <v>C</v>
      </c>
      <c r="F164">
        <f>'Sales PT'!A167</f>
        <v>41.62563636363636</v>
      </c>
      <c r="G164">
        <f>'Sales PT'!B167</f>
        <v>199.65298459673431</v>
      </c>
      <c r="H164">
        <f t="shared" si="22"/>
        <v>4.7963947710634569</v>
      </c>
      <c r="I164">
        <f>VLOOKUP(A164,qtytable[],2,FALSE)</f>
        <v>36.309090909090912</v>
      </c>
      <c r="J164">
        <f>VLOOKUP(A164,qtytable[],3,FALSE)</f>
        <v>168.62580452843494</v>
      </c>
      <c r="K164">
        <f t="shared" si="23"/>
        <v>4.644175888364507</v>
      </c>
      <c r="L164">
        <f>VLOOKUP(A164,LeadTime[],2,FALSE)</f>
        <v>6</v>
      </c>
      <c r="M164">
        <f t="shared" si="24"/>
        <v>480</v>
      </c>
      <c r="N164">
        <f t="shared" si="25"/>
        <v>240</v>
      </c>
      <c r="O164">
        <f t="shared" si="26"/>
        <v>240</v>
      </c>
      <c r="P164">
        <f>IFERROR(GETPIVOTDATA("QTY Available",'GlobInv PT'!$D$3,"Item Number",A164),0)</f>
        <v>518</v>
      </c>
      <c r="Q164">
        <f>IFERROR(GETPIVOTDATA("QTY Available",'GlobInv PT'!$A$3,"Item Number",A164),0)-IFERROR(GETPIVOTDATA("QTY Available",'GlobInv PT'!$D$3,"Item Number",A164),0)</f>
        <v>0</v>
      </c>
      <c r="R164">
        <f>IFERROR(GETPIVOTDATA("QTY Available",'GlobInv PT'!$A$3,"Item Number",A164),0)-M164</f>
        <v>38</v>
      </c>
      <c r="S164">
        <f>VLOOKUP(A164,CurrentCost[],2,FALSE)</f>
        <v>0.79</v>
      </c>
      <c r="T164">
        <f t="shared" si="27"/>
        <v>0</v>
      </c>
      <c r="U164">
        <f t="shared" si="28"/>
        <v>0</v>
      </c>
    </row>
    <row r="165" spans="1:21" x14ac:dyDescent="0.2">
      <c r="A165" t="str">
        <f>'Sales PT'!C168</f>
        <v>LTHR130H60KH10.0H68HA</v>
      </c>
      <c r="B165">
        <f>GETPIVOTDATA("SO Total in USD",'Sales PT'!$C$3,"Item Number",'Sales PT'!C168)</f>
        <v>2247.6400000000003</v>
      </c>
      <c r="C165" s="10">
        <f t="shared" si="20"/>
        <v>2.3113362813774737E-4</v>
      </c>
      <c r="D165" s="11">
        <f t="shared" si="29"/>
        <v>0.99210419477301814</v>
      </c>
      <c r="E165" t="str">
        <f t="shared" si="21"/>
        <v>C</v>
      </c>
      <c r="F165">
        <f>'Sales PT'!A168</f>
        <v>40.866181818181822</v>
      </c>
      <c r="G165">
        <f>'Sales PT'!B168</f>
        <v>180.77473226101154</v>
      </c>
      <c r="H165">
        <f t="shared" si="22"/>
        <v>4.4235777412555537</v>
      </c>
      <c r="I165">
        <f>VLOOKUP(A165,qtytable[],2,FALSE)</f>
        <v>6.4545454545454541</v>
      </c>
      <c r="J165">
        <f>VLOOKUP(A165,qtytable[],3,FALSE)</f>
        <v>28.246152266195793</v>
      </c>
      <c r="K165">
        <f t="shared" si="23"/>
        <v>4.3761644356077989</v>
      </c>
      <c r="L165">
        <f>VLOOKUP(A165,LeadTime[],2,FALSE)</f>
        <v>6</v>
      </c>
      <c r="M165">
        <f t="shared" si="24"/>
        <v>81</v>
      </c>
      <c r="N165">
        <f t="shared" si="25"/>
        <v>41</v>
      </c>
      <c r="O165">
        <f t="shared" si="26"/>
        <v>40</v>
      </c>
      <c r="P165">
        <f>IFERROR(GETPIVOTDATA("QTY Available",'GlobInv PT'!$D$3,"Item Number",A165),0)</f>
        <v>37</v>
      </c>
      <c r="Q165">
        <f>IFERROR(GETPIVOTDATA("QTY Available",'GlobInv PT'!$A$3,"Item Number",A165),0)-IFERROR(GETPIVOTDATA("QTY Available",'GlobInv PT'!$D$3,"Item Number",A165),0)</f>
        <v>105</v>
      </c>
      <c r="R165">
        <f>IFERROR(GETPIVOTDATA("QTY Available",'GlobInv PT'!$A$3,"Item Number",A165),0)-M165</f>
        <v>61</v>
      </c>
      <c r="S165">
        <f>VLOOKUP(A165,CurrentCost[],2,FALSE)</f>
        <v>8.5500000000000007</v>
      </c>
      <c r="T165">
        <f t="shared" si="27"/>
        <v>0</v>
      </c>
      <c r="U165">
        <f t="shared" si="28"/>
        <v>0</v>
      </c>
    </row>
    <row r="166" spans="1:21" x14ac:dyDescent="0.2">
      <c r="A166" t="str">
        <f>'Sales PT'!C169</f>
        <v>KPHRTRZ9H096H90KH1SS</v>
      </c>
      <c r="B166">
        <f>GETPIVOTDATA("SO Total in USD",'Sales PT'!$C$3,"Item Number",'Sales PT'!C169)</f>
        <v>2110.35</v>
      </c>
      <c r="C166" s="10">
        <f t="shared" si="20"/>
        <v>2.1701555949373344E-4</v>
      </c>
      <c r="D166" s="11">
        <f t="shared" si="29"/>
        <v>0.99232121033251186</v>
      </c>
      <c r="E166" t="str">
        <f t="shared" si="21"/>
        <v>C</v>
      </c>
      <c r="F166">
        <f>'Sales PT'!A169</f>
        <v>38.369999999999997</v>
      </c>
      <c r="G166">
        <f>'Sales PT'!B169</f>
        <v>203.43740388630602</v>
      </c>
      <c r="H166">
        <f t="shared" si="22"/>
        <v>5.3019912401956226</v>
      </c>
      <c r="I166">
        <f>VLOOKUP(A166,qtytable[],2,FALSE)</f>
        <v>1.4</v>
      </c>
      <c r="J166">
        <f>VLOOKUP(A166,qtytable[],3,FALSE)</f>
        <v>7.4151996052153031</v>
      </c>
      <c r="K166">
        <f t="shared" si="23"/>
        <v>5.2965711465823597</v>
      </c>
      <c r="L166">
        <f>VLOOKUP(A166,LeadTime[],2,FALSE)</f>
        <v>6</v>
      </c>
      <c r="M166">
        <f t="shared" si="24"/>
        <v>22</v>
      </c>
      <c r="N166">
        <f t="shared" si="25"/>
        <v>11</v>
      </c>
      <c r="O166">
        <f t="shared" si="26"/>
        <v>11</v>
      </c>
      <c r="P166">
        <f>IFERROR(GETPIVOTDATA("QTY Available",'GlobInv PT'!$D$3,"Item Number",A166),0)</f>
        <v>0</v>
      </c>
      <c r="Q166">
        <f>IFERROR(GETPIVOTDATA("QTY Available",'GlobInv PT'!$A$3,"Item Number",A166),0)-IFERROR(GETPIVOTDATA("QTY Available",'GlobInv PT'!$D$3,"Item Number",A166),0)</f>
        <v>0</v>
      </c>
      <c r="R166">
        <f>IFERROR(GETPIVOTDATA("QTY Available",'GlobInv PT'!$A$3,"Item Number",A166),0)-M166</f>
        <v>-22</v>
      </c>
      <c r="S166">
        <f>VLOOKUP(A166,CurrentCost[],2,FALSE)</f>
        <v>0</v>
      </c>
      <c r="T166">
        <f t="shared" si="27"/>
        <v>11</v>
      </c>
      <c r="U166">
        <f t="shared" si="28"/>
        <v>0</v>
      </c>
    </row>
    <row r="167" spans="1:21" x14ac:dyDescent="0.2">
      <c r="A167" t="str">
        <f>'Sales PT'!C170</f>
        <v>KPHRTRZ4H114H69KH1DS</v>
      </c>
      <c r="B167">
        <f>GETPIVOTDATA("SO Total in USD",'Sales PT'!$C$3,"Item Number",'Sales PT'!C170)</f>
        <v>2096.54</v>
      </c>
      <c r="C167" s="10">
        <f t="shared" si="20"/>
        <v>2.155954230819494E-4</v>
      </c>
      <c r="D167" s="11">
        <f t="shared" si="29"/>
        <v>0.99253680575559378</v>
      </c>
      <c r="E167" t="str">
        <f t="shared" si="21"/>
        <v>C</v>
      </c>
      <c r="F167">
        <f>'Sales PT'!A170</f>
        <v>38.118909090909092</v>
      </c>
      <c r="G167">
        <f>'Sales PT'!B170</f>
        <v>282.69739592973713</v>
      </c>
      <c r="H167">
        <f t="shared" si="22"/>
        <v>7.416198487095663</v>
      </c>
      <c r="I167">
        <f>VLOOKUP(A167,qtytable[],2,FALSE)</f>
        <v>0.67272727272727273</v>
      </c>
      <c r="J167">
        <f>VLOOKUP(A167,qtytable[],3,FALSE)</f>
        <v>4.9890789822279915</v>
      </c>
      <c r="K167">
        <f t="shared" si="23"/>
        <v>7.416198487095663</v>
      </c>
      <c r="L167">
        <f>VLOOKUP(A167,LeadTime[],2,FALSE)</f>
        <v>17</v>
      </c>
      <c r="M167">
        <f t="shared" si="24"/>
        <v>24</v>
      </c>
      <c r="N167">
        <f t="shared" si="25"/>
        <v>12</v>
      </c>
      <c r="O167">
        <f t="shared" si="26"/>
        <v>12</v>
      </c>
      <c r="P167">
        <f>IFERROR(GETPIVOTDATA("QTY Available",'GlobInv PT'!$D$3,"Item Number",A167),0)</f>
        <v>0</v>
      </c>
      <c r="Q167">
        <f>IFERROR(GETPIVOTDATA("QTY Available",'GlobInv PT'!$A$3,"Item Number",A167),0)-IFERROR(GETPIVOTDATA("QTY Available",'GlobInv PT'!$D$3,"Item Number",A167),0)</f>
        <v>0</v>
      </c>
      <c r="R167">
        <f>IFERROR(GETPIVOTDATA("QTY Available",'GlobInv PT'!$A$3,"Item Number",A167),0)-M167</f>
        <v>-24</v>
      </c>
      <c r="S167">
        <f>VLOOKUP(A167,CurrentCost[],2,FALSE)</f>
        <v>61.32</v>
      </c>
      <c r="T167">
        <f t="shared" si="27"/>
        <v>12</v>
      </c>
      <c r="U167">
        <f t="shared" si="28"/>
        <v>735.84</v>
      </c>
    </row>
    <row r="168" spans="1:21" x14ac:dyDescent="0.2">
      <c r="A168" t="str">
        <f>'Sales PT'!C171</f>
        <v>KPHU440H49KHB190HA</v>
      </c>
      <c r="B168">
        <f>GETPIVOTDATA("SO Total in USD",'Sales PT'!$C$3,"Item Number",'Sales PT'!C171)</f>
        <v>2074.5499999999997</v>
      </c>
      <c r="C168" s="10">
        <f t="shared" si="20"/>
        <v>2.1333410521843518E-4</v>
      </c>
      <c r="D168" s="11">
        <f t="shared" si="29"/>
        <v>0.99275013986081218</v>
      </c>
      <c r="E168" t="str">
        <f t="shared" si="21"/>
        <v>C</v>
      </c>
      <c r="F168">
        <f>'Sales PT'!A171</f>
        <v>37.719090909090902</v>
      </c>
      <c r="G168">
        <f>'Sales PT'!B171</f>
        <v>129.8750609492279</v>
      </c>
      <c r="H168">
        <f t="shared" si="22"/>
        <v>3.4432182170627539</v>
      </c>
      <c r="I168">
        <f>VLOOKUP(A168,qtytable[],2,FALSE)</f>
        <v>54.636363636363633</v>
      </c>
      <c r="J168">
        <f>VLOOKUP(A168,qtytable[],3,FALSE)</f>
        <v>185.1093134136095</v>
      </c>
      <c r="K168">
        <f t="shared" si="23"/>
        <v>3.3880240391842005</v>
      </c>
      <c r="L168">
        <f>VLOOKUP(A168,LeadTime[],2,FALSE)</f>
        <v>6</v>
      </c>
      <c r="M168">
        <f t="shared" si="24"/>
        <v>527</v>
      </c>
      <c r="N168">
        <f t="shared" si="25"/>
        <v>264</v>
      </c>
      <c r="O168">
        <f t="shared" si="26"/>
        <v>263</v>
      </c>
      <c r="P168">
        <f>IFERROR(GETPIVOTDATA("QTY Available",'GlobInv PT'!$D$3,"Item Number",A168),0)</f>
        <v>8577</v>
      </c>
      <c r="Q168">
        <f>IFERROR(GETPIVOTDATA("QTY Available",'GlobInv PT'!$A$3,"Item Number",A168),0)-IFERROR(GETPIVOTDATA("QTY Available",'GlobInv PT'!$D$3,"Item Number",A168),0)</f>
        <v>11330</v>
      </c>
      <c r="R168">
        <f>IFERROR(GETPIVOTDATA("QTY Available",'GlobInv PT'!$A$3,"Item Number",A168),0)-M168</f>
        <v>19380</v>
      </c>
      <c r="S168">
        <f>VLOOKUP(A168,CurrentCost[],2,FALSE)</f>
        <v>0.6</v>
      </c>
      <c r="T168">
        <f t="shared" si="27"/>
        <v>0</v>
      </c>
      <c r="U168">
        <f t="shared" si="28"/>
        <v>0</v>
      </c>
    </row>
    <row r="169" spans="1:21" x14ac:dyDescent="0.2">
      <c r="A169" t="str">
        <f>'Sales PT'!C172</f>
        <v>KPHU490H40KHB190HA</v>
      </c>
      <c r="B169">
        <f>GETPIVOTDATA("SO Total in USD",'Sales PT'!$C$3,"Item Number",'Sales PT'!C172)</f>
        <v>2066.88</v>
      </c>
      <c r="C169" s="10">
        <f t="shared" si="20"/>
        <v>2.1254536906504032E-4</v>
      </c>
      <c r="D169" s="11">
        <f t="shared" si="29"/>
        <v>0.99296268522987718</v>
      </c>
      <c r="E169" t="str">
        <f t="shared" si="21"/>
        <v>C</v>
      </c>
      <c r="F169">
        <f>'Sales PT'!A172</f>
        <v>37.579636363636368</v>
      </c>
      <c r="G169">
        <f>'Sales PT'!B172</f>
        <v>170.20108231761498</v>
      </c>
      <c r="H169">
        <f t="shared" si="22"/>
        <v>4.5290774149775617</v>
      </c>
      <c r="I169">
        <f>VLOOKUP(A169,qtytable[],2,FALSE)</f>
        <v>48.81818181818182</v>
      </c>
      <c r="J169">
        <f>VLOOKUP(A169,qtytable[],3,FALSE)</f>
        <v>224.95819289856627</v>
      </c>
      <c r="K169">
        <f t="shared" si="23"/>
        <v>4.608082163657782</v>
      </c>
      <c r="L169">
        <f>VLOOKUP(A169,LeadTime[],2,FALSE)</f>
        <v>6</v>
      </c>
      <c r="M169">
        <f t="shared" si="24"/>
        <v>640</v>
      </c>
      <c r="N169">
        <f t="shared" si="25"/>
        <v>320</v>
      </c>
      <c r="O169">
        <f t="shared" si="26"/>
        <v>320</v>
      </c>
      <c r="P169">
        <f>IFERROR(GETPIVOTDATA("QTY Available",'GlobInv PT'!$D$3,"Item Number",A169),0)</f>
        <v>741</v>
      </c>
      <c r="Q169">
        <f>IFERROR(GETPIVOTDATA("QTY Available",'GlobInv PT'!$A$3,"Item Number",A169),0)-IFERROR(GETPIVOTDATA("QTY Available",'GlobInv PT'!$D$3,"Item Number",A169),0)</f>
        <v>10272</v>
      </c>
      <c r="R169">
        <f>IFERROR(GETPIVOTDATA("QTY Available",'GlobInv PT'!$A$3,"Item Number",A169),0)-M169</f>
        <v>10373</v>
      </c>
      <c r="S169">
        <f>VLOOKUP(A169,CurrentCost[],2,FALSE)</f>
        <v>0.6</v>
      </c>
      <c r="T169">
        <f t="shared" si="27"/>
        <v>0</v>
      </c>
      <c r="U169">
        <f t="shared" si="28"/>
        <v>0</v>
      </c>
    </row>
    <row r="170" spans="1:21" x14ac:dyDescent="0.2">
      <c r="A170" t="str">
        <f>'Sales PT'!C173</f>
        <v>KPHSUP160H90KH1L3</v>
      </c>
      <c r="B170">
        <f>GETPIVOTDATA("SO Total in USD",'Sales PT'!$C$3,"Item Number",'Sales PT'!C173)</f>
        <v>2046.4</v>
      </c>
      <c r="C170" s="10">
        <f t="shared" si="20"/>
        <v>2.1043933041816579E-4</v>
      </c>
      <c r="D170" s="11">
        <f t="shared" si="29"/>
        <v>0.99317312456029538</v>
      </c>
      <c r="E170" t="str">
        <f t="shared" si="21"/>
        <v>C</v>
      </c>
      <c r="F170">
        <f>'Sales PT'!A173</f>
        <v>37.207272727272731</v>
      </c>
      <c r="G170">
        <f>'Sales PT'!B173</f>
        <v>275.93651970895576</v>
      </c>
      <c r="H170">
        <f t="shared" si="22"/>
        <v>7.416198487095663</v>
      </c>
      <c r="I170">
        <f>VLOOKUP(A170,qtytable[],2,FALSE)</f>
        <v>29.09090909090909</v>
      </c>
      <c r="J170">
        <f>VLOOKUP(A170,qtytable[],3,FALSE)</f>
        <v>215.74395598823747</v>
      </c>
      <c r="K170">
        <f t="shared" si="23"/>
        <v>7.416198487095663</v>
      </c>
      <c r="L170">
        <f>VLOOKUP(A170,LeadTime[],2,FALSE)</f>
        <v>16</v>
      </c>
      <c r="M170">
        <f t="shared" si="24"/>
        <v>1002</v>
      </c>
      <c r="N170">
        <f t="shared" si="25"/>
        <v>501</v>
      </c>
      <c r="O170">
        <f t="shared" si="26"/>
        <v>501</v>
      </c>
      <c r="P170">
        <f>IFERROR(GETPIVOTDATA("QTY Available",'GlobInv PT'!$D$3,"Item Number",A170),0)</f>
        <v>2118</v>
      </c>
      <c r="Q170">
        <f>IFERROR(GETPIVOTDATA("QTY Available",'GlobInv PT'!$A$3,"Item Number",A170),0)-IFERROR(GETPIVOTDATA("QTY Available",'GlobInv PT'!$D$3,"Item Number",A170),0)</f>
        <v>0</v>
      </c>
      <c r="R170">
        <f>IFERROR(GETPIVOTDATA("QTY Available",'GlobInv PT'!$A$3,"Item Number",A170),0)-M170</f>
        <v>1116</v>
      </c>
      <c r="S170">
        <f>VLOOKUP(A170,CurrentCost[],2,FALSE)</f>
        <v>1.3</v>
      </c>
      <c r="T170">
        <f t="shared" si="27"/>
        <v>0</v>
      </c>
      <c r="U170">
        <f t="shared" si="28"/>
        <v>0</v>
      </c>
    </row>
    <row r="171" spans="1:21" x14ac:dyDescent="0.2">
      <c r="A171" t="str">
        <f>'Sales PT'!C174</f>
        <v>LBHLNRZHREDH14HB</v>
      </c>
      <c r="B171">
        <f>GETPIVOTDATA("SO Total in USD",'Sales PT'!$C$3,"Item Number",'Sales PT'!C174)</f>
        <v>1984.47</v>
      </c>
      <c r="C171" s="10">
        <f t="shared" si="20"/>
        <v>2.0407082585757302E-4</v>
      </c>
      <c r="D171" s="11">
        <f t="shared" si="29"/>
        <v>0.99337719538615299</v>
      </c>
      <c r="E171" t="str">
        <f t="shared" si="21"/>
        <v>C</v>
      </c>
      <c r="F171">
        <f>'Sales PT'!A174</f>
        <v>36.081272727272726</v>
      </c>
      <c r="G171">
        <f>'Sales PT'!B174</f>
        <v>267.58588021248602</v>
      </c>
      <c r="H171">
        <f t="shared" si="22"/>
        <v>7.4161984870956639</v>
      </c>
      <c r="I171">
        <f>VLOOKUP(A171,qtytable[],2,FALSE)</f>
        <v>0.65454545454545454</v>
      </c>
      <c r="J171">
        <f>VLOOKUP(A171,qtytable[],3,FALSE)</f>
        <v>4.8542390097353429</v>
      </c>
      <c r="K171">
        <f t="shared" si="23"/>
        <v>7.416198487095663</v>
      </c>
      <c r="L171">
        <f>VLOOKUP(A171,LeadTime[],2,FALSE)</f>
        <v>7</v>
      </c>
      <c r="M171">
        <f t="shared" si="24"/>
        <v>15</v>
      </c>
      <c r="N171">
        <f t="shared" si="25"/>
        <v>8</v>
      </c>
      <c r="O171">
        <f t="shared" si="26"/>
        <v>7</v>
      </c>
      <c r="P171">
        <f>IFERROR(GETPIVOTDATA("QTY Available",'GlobInv PT'!$D$3,"Item Number",A171),0)</f>
        <v>0</v>
      </c>
      <c r="Q171">
        <f>IFERROR(GETPIVOTDATA("QTY Available",'GlobInv PT'!$A$3,"Item Number",A171),0)-IFERROR(GETPIVOTDATA("QTY Available",'GlobInv PT'!$D$3,"Item Number",A171),0)</f>
        <v>8</v>
      </c>
      <c r="R171">
        <f>IFERROR(GETPIVOTDATA("QTY Available",'GlobInv PT'!$A$3,"Item Number",A171),0)-M171</f>
        <v>-7</v>
      </c>
      <c r="S171">
        <f>VLOOKUP(A171,CurrentCost[],2,FALSE)</f>
        <v>28.92</v>
      </c>
      <c r="T171">
        <f t="shared" si="27"/>
        <v>0</v>
      </c>
      <c r="U171">
        <f t="shared" si="28"/>
        <v>0</v>
      </c>
    </row>
    <row r="172" spans="1:21" x14ac:dyDescent="0.2">
      <c r="A172" t="str">
        <f>'Sales PT'!C175</f>
        <v>KPHRTRZ9H084H90KH1SS</v>
      </c>
      <c r="B172">
        <f>GETPIVOTDATA("SO Total in USD",'Sales PT'!$C$3,"Item Number",'Sales PT'!C175)</f>
        <v>1873.74</v>
      </c>
      <c r="C172" s="10">
        <f t="shared" si="20"/>
        <v>1.9268402608372455E-4</v>
      </c>
      <c r="D172" s="11">
        <f t="shared" si="29"/>
        <v>0.99356987941223673</v>
      </c>
      <c r="E172" t="str">
        <f t="shared" si="21"/>
        <v>C</v>
      </c>
      <c r="F172">
        <f>'Sales PT'!A175</f>
        <v>34.067999999999998</v>
      </c>
      <c r="G172">
        <f>'Sales PT'!B175</f>
        <v>207.43468442254655</v>
      </c>
      <c r="H172">
        <f t="shared" si="22"/>
        <v>6.0888424451845298</v>
      </c>
      <c r="I172">
        <f>VLOOKUP(A172,qtytable[],2,FALSE)</f>
        <v>1.4181818181818182</v>
      </c>
      <c r="J172">
        <f>VLOOKUP(A172,qtytable[],3,FALSE)</f>
        <v>8.595198722393862</v>
      </c>
      <c r="K172">
        <f t="shared" si="23"/>
        <v>6.060717047841826</v>
      </c>
      <c r="L172">
        <f>VLOOKUP(A172,LeadTime[],2,FALSE)</f>
        <v>13</v>
      </c>
      <c r="M172">
        <f t="shared" si="24"/>
        <v>36</v>
      </c>
      <c r="N172">
        <f t="shared" si="25"/>
        <v>18</v>
      </c>
      <c r="O172">
        <f t="shared" si="26"/>
        <v>18</v>
      </c>
      <c r="P172">
        <f>IFERROR(GETPIVOTDATA("QTY Available",'GlobInv PT'!$D$3,"Item Number",A172),0)</f>
        <v>0</v>
      </c>
      <c r="Q172">
        <f>IFERROR(GETPIVOTDATA("QTY Available",'GlobInv PT'!$A$3,"Item Number",A172),0)-IFERROR(GETPIVOTDATA("QTY Available",'GlobInv PT'!$D$3,"Item Number",A172),0)</f>
        <v>0</v>
      </c>
      <c r="R172">
        <f>IFERROR(GETPIVOTDATA("QTY Available",'GlobInv PT'!$A$3,"Item Number",A172),0)-M172</f>
        <v>-36</v>
      </c>
      <c r="S172">
        <f>VLOOKUP(A172,CurrentCost[],2,FALSE)</f>
        <v>19.84</v>
      </c>
      <c r="T172">
        <f t="shared" si="27"/>
        <v>18</v>
      </c>
      <c r="U172">
        <f t="shared" si="28"/>
        <v>357.12</v>
      </c>
    </row>
    <row r="173" spans="1:21" x14ac:dyDescent="0.2">
      <c r="A173" t="str">
        <f>'Sales PT'!C176</f>
        <v>PS0400H190VH100H144VH1O</v>
      </c>
      <c r="B173">
        <f>GETPIVOTDATA("SO Total in USD",'Sales PT'!$C$3,"Item Number",'Sales PT'!C176)</f>
        <v>1669.1</v>
      </c>
      <c r="C173" s="10">
        <f t="shared" si="20"/>
        <v>1.7164009304190798E-4</v>
      </c>
      <c r="D173" s="11">
        <f t="shared" si="29"/>
        <v>0.99374151950527867</v>
      </c>
      <c r="E173" t="str">
        <f t="shared" si="21"/>
        <v>C</v>
      </c>
      <c r="F173">
        <f>'Sales PT'!A176</f>
        <v>30.347272727272724</v>
      </c>
      <c r="G173">
        <f>'Sales PT'!B176</f>
        <v>139.58278216082948</v>
      </c>
      <c r="H173">
        <f t="shared" si="22"/>
        <v>4.5995165171922725</v>
      </c>
      <c r="I173">
        <f>VLOOKUP(A173,qtytable[],2,FALSE)</f>
        <v>0.61818181818181817</v>
      </c>
      <c r="J173">
        <f>VLOOKUP(A173,qtytable[],3,FALSE)</f>
        <v>2.6561661949544604</v>
      </c>
      <c r="K173">
        <f t="shared" si="23"/>
        <v>4.2967394330145687</v>
      </c>
      <c r="L173">
        <f>VLOOKUP(A173,LeadTime[],2,FALSE)</f>
        <v>3</v>
      </c>
      <c r="M173">
        <f t="shared" si="24"/>
        <v>6</v>
      </c>
      <c r="N173">
        <f t="shared" si="25"/>
        <v>3</v>
      </c>
      <c r="O173">
        <f t="shared" si="26"/>
        <v>3</v>
      </c>
      <c r="P173">
        <f>IFERROR(GETPIVOTDATA("QTY Available",'GlobInv PT'!$D$3,"Item Number",A173),0)</f>
        <v>0</v>
      </c>
      <c r="Q173">
        <f>IFERROR(GETPIVOTDATA("QTY Available",'GlobInv PT'!$A$3,"Item Number",A173),0)-IFERROR(GETPIVOTDATA("QTY Available",'GlobInv PT'!$D$3,"Item Number",A173),0)</f>
        <v>0</v>
      </c>
      <c r="R173">
        <f>IFERROR(GETPIVOTDATA("QTY Available",'GlobInv PT'!$A$3,"Item Number",A173),0)-M173</f>
        <v>-6</v>
      </c>
      <c r="S173">
        <f>VLOOKUP(A173,CurrentCost[],2,FALSE)</f>
        <v>46</v>
      </c>
      <c r="T173">
        <f t="shared" si="27"/>
        <v>3</v>
      </c>
      <c r="U173">
        <f t="shared" si="28"/>
        <v>138</v>
      </c>
    </row>
    <row r="174" spans="1:21" x14ac:dyDescent="0.2">
      <c r="A174" t="str">
        <f>'Sales PT'!C177</f>
        <v>KPHRTRZ9H114H90KHG3</v>
      </c>
      <c r="B174">
        <f>GETPIVOTDATA("SO Total in USD",'Sales PT'!$C$3,"Item Number",'Sales PT'!C177)</f>
        <v>1539.92</v>
      </c>
      <c r="C174" s="10">
        <f t="shared" si="20"/>
        <v>1.5835600747534298E-4</v>
      </c>
      <c r="D174" s="11">
        <f t="shared" si="29"/>
        <v>0.99389987551275405</v>
      </c>
      <c r="E174" t="str">
        <f t="shared" si="21"/>
        <v>C</v>
      </c>
      <c r="F174">
        <f>'Sales PT'!A177</f>
        <v>27.998545454545457</v>
      </c>
      <c r="G174">
        <f>'Sales PT'!B177</f>
        <v>145.45976171892556</v>
      </c>
      <c r="H174">
        <f t="shared" si="22"/>
        <v>5.19526137366935</v>
      </c>
      <c r="I174">
        <f>VLOOKUP(A174,qtytable[],2,FALSE)</f>
        <v>0.58181818181818179</v>
      </c>
      <c r="J174">
        <f>VLOOKUP(A174,qtytable[],3,FALSE)</f>
        <v>3.022697526498531</v>
      </c>
      <c r="K174">
        <f t="shared" si="23"/>
        <v>5.19526137366935</v>
      </c>
      <c r="L174">
        <f>VLOOKUP(A174,LeadTime[],2,FALSE)</f>
        <v>5</v>
      </c>
      <c r="M174">
        <f t="shared" si="24"/>
        <v>8</v>
      </c>
      <c r="N174">
        <f t="shared" si="25"/>
        <v>4</v>
      </c>
      <c r="O174">
        <f t="shared" si="26"/>
        <v>4</v>
      </c>
      <c r="P174">
        <f>IFERROR(GETPIVOTDATA("QTY Available",'GlobInv PT'!$D$3,"Item Number",A174),0)</f>
        <v>0</v>
      </c>
      <c r="Q174">
        <f>IFERROR(GETPIVOTDATA("QTY Available",'GlobInv PT'!$A$3,"Item Number",A174),0)-IFERROR(GETPIVOTDATA("QTY Available",'GlobInv PT'!$D$3,"Item Number",A174),0)</f>
        <v>0</v>
      </c>
      <c r="R174">
        <f>IFERROR(GETPIVOTDATA("QTY Available",'GlobInv PT'!$A$3,"Item Number",A174),0)-M174</f>
        <v>-8</v>
      </c>
      <c r="S174">
        <f>VLOOKUP(A174,CurrentCost[],2,FALSE)</f>
        <v>34.4</v>
      </c>
      <c r="T174">
        <f t="shared" si="27"/>
        <v>4</v>
      </c>
      <c r="U174">
        <f t="shared" si="28"/>
        <v>137.6</v>
      </c>
    </row>
    <row r="175" spans="1:21" x14ac:dyDescent="0.2">
      <c r="A175" t="str">
        <f>'Sales PT'!C178</f>
        <v>KPHRTRZ4H060H69KH1SS</v>
      </c>
      <c r="B175">
        <f>GETPIVOTDATA("SO Total in USD",'Sales PT'!$C$3,"Item Number",'Sales PT'!C178)</f>
        <v>1509.4799999999998</v>
      </c>
      <c r="C175" s="10">
        <f t="shared" si="20"/>
        <v>1.5522574300215637E-4</v>
      </c>
      <c r="D175" s="11">
        <f t="shared" si="29"/>
        <v>0.99405510125575625</v>
      </c>
      <c r="E175" t="str">
        <f t="shared" si="21"/>
        <v>C</v>
      </c>
      <c r="F175">
        <f>'Sales PT'!A178</f>
        <v>27.445090909090904</v>
      </c>
      <c r="G175">
        <f>'Sales PT'!B178</f>
        <v>120.98487987673451</v>
      </c>
      <c r="H175">
        <f t="shared" si="22"/>
        <v>4.4082521088191955</v>
      </c>
      <c r="I175">
        <f>VLOOKUP(A175,qtytable[],2,FALSE)</f>
        <v>1.2</v>
      </c>
      <c r="J175">
        <f>VLOOKUP(A175,qtytable[],3,FALSE)</f>
        <v>5.2683541600347592</v>
      </c>
      <c r="K175">
        <f t="shared" si="23"/>
        <v>4.3902951333622999</v>
      </c>
      <c r="L175">
        <f>VLOOKUP(A175,LeadTime[],2,FALSE)</f>
        <v>5</v>
      </c>
      <c r="M175">
        <f t="shared" si="24"/>
        <v>14</v>
      </c>
      <c r="N175">
        <f t="shared" si="25"/>
        <v>7</v>
      </c>
      <c r="O175">
        <f t="shared" si="26"/>
        <v>7</v>
      </c>
      <c r="P175">
        <f>IFERROR(GETPIVOTDATA("QTY Available",'GlobInv PT'!$D$3,"Item Number",A175),0)</f>
        <v>0</v>
      </c>
      <c r="Q175">
        <f>IFERROR(GETPIVOTDATA("QTY Available",'GlobInv PT'!$A$3,"Item Number",A175),0)-IFERROR(GETPIVOTDATA("QTY Available",'GlobInv PT'!$D$3,"Item Number",A175),0)</f>
        <v>0</v>
      </c>
      <c r="R175">
        <f>IFERROR(GETPIVOTDATA("QTY Available",'GlobInv PT'!$A$3,"Item Number",A175),0)-M175</f>
        <v>-14</v>
      </c>
      <c r="S175">
        <f>VLOOKUP(A175,CurrentCost[],2,FALSE)</f>
        <v>17.96</v>
      </c>
      <c r="T175">
        <f t="shared" si="27"/>
        <v>7</v>
      </c>
      <c r="U175">
        <f t="shared" si="28"/>
        <v>125.72</v>
      </c>
    </row>
    <row r="176" spans="1:21" x14ac:dyDescent="0.2">
      <c r="A176" t="str">
        <f>'Sales PT'!C179</f>
        <v>KPHUMINE41KHL4H90A</v>
      </c>
      <c r="B176">
        <f>GETPIVOTDATA("SO Total in USD",'Sales PT'!$C$3,"Item Number",'Sales PT'!C179)</f>
        <v>1486.8400000000001</v>
      </c>
      <c r="C176" s="10">
        <f t="shared" si="20"/>
        <v>1.5289758309174433E-4</v>
      </c>
      <c r="D176" s="11">
        <f t="shared" si="29"/>
        <v>0.99420799883884803</v>
      </c>
      <c r="E176" t="str">
        <f t="shared" si="21"/>
        <v>C</v>
      </c>
      <c r="F176">
        <f>'Sales PT'!A179</f>
        <v>27.03345454545455</v>
      </c>
      <c r="G176">
        <f>'Sales PT'!B179</f>
        <v>123.73015503009378</v>
      </c>
      <c r="H176">
        <f t="shared" si="22"/>
        <v>4.576927259594278</v>
      </c>
      <c r="I176">
        <f>VLOOKUP(A176,qtytable[],2,FALSE)</f>
        <v>33.454545454545453</v>
      </c>
      <c r="J176">
        <f>VLOOKUP(A176,qtytable[],3,FALSE)</f>
        <v>155.9821711300292</v>
      </c>
      <c r="K176">
        <f t="shared" si="23"/>
        <v>4.6625105500823949</v>
      </c>
      <c r="L176">
        <f>VLOOKUP(A176,LeadTime[],2,FALSE)</f>
        <v>6</v>
      </c>
      <c r="M176">
        <f t="shared" si="24"/>
        <v>444</v>
      </c>
      <c r="N176">
        <f t="shared" si="25"/>
        <v>222</v>
      </c>
      <c r="O176">
        <f t="shared" si="26"/>
        <v>222</v>
      </c>
      <c r="P176">
        <f>IFERROR(GETPIVOTDATA("QTY Available",'GlobInv PT'!$D$3,"Item Number",A176),0)</f>
        <v>158</v>
      </c>
      <c r="Q176">
        <f>IFERROR(GETPIVOTDATA("QTY Available",'GlobInv PT'!$A$3,"Item Number",A176),0)-IFERROR(GETPIVOTDATA("QTY Available",'GlobInv PT'!$D$3,"Item Number",A176),0)</f>
        <v>0</v>
      </c>
      <c r="R176">
        <f>IFERROR(GETPIVOTDATA("QTY Available",'GlobInv PT'!$A$3,"Item Number",A176),0)-M176</f>
        <v>-286</v>
      </c>
      <c r="S176">
        <f>VLOOKUP(A176,CurrentCost[],2,FALSE)</f>
        <v>0.97</v>
      </c>
      <c r="T176">
        <f t="shared" si="27"/>
        <v>64</v>
      </c>
      <c r="U176">
        <f t="shared" si="28"/>
        <v>62.08</v>
      </c>
    </row>
    <row r="177" spans="1:21" x14ac:dyDescent="0.2">
      <c r="A177" t="str">
        <f>'Sales PT'!C180</f>
        <v>KPHRTRZ4H064H69KH1DS</v>
      </c>
      <c r="B177">
        <f>GETPIVOTDATA("SO Total in USD",'Sales PT'!$C$3,"Item Number",'Sales PT'!C180)</f>
        <v>1467.91</v>
      </c>
      <c r="C177" s="10">
        <f t="shared" si="20"/>
        <v>1.5095093701824165E-4</v>
      </c>
      <c r="D177" s="11">
        <f t="shared" si="29"/>
        <v>0.99435894977586625</v>
      </c>
      <c r="E177" t="str">
        <f t="shared" si="21"/>
        <v>C</v>
      </c>
      <c r="F177">
        <f>'Sales PT'!A180</f>
        <v>26.68927272727273</v>
      </c>
      <c r="G177">
        <f>'Sales PT'!B180</f>
        <v>143.93874173944747</v>
      </c>
      <c r="H177">
        <f t="shared" si="22"/>
        <v>5.3931309110705765</v>
      </c>
      <c r="I177">
        <f>VLOOKUP(A177,qtytable[],2,FALSE)</f>
        <v>0.90909090909090906</v>
      </c>
      <c r="J177">
        <f>VLOOKUP(A177,qtytable[],3,FALSE)</f>
        <v>4.9675716076134897</v>
      </c>
      <c r="K177">
        <f t="shared" si="23"/>
        <v>5.4643287683748385</v>
      </c>
      <c r="L177">
        <f>VLOOKUP(A177,LeadTime[],2,FALSE)</f>
        <v>4</v>
      </c>
      <c r="M177">
        <f t="shared" si="24"/>
        <v>12</v>
      </c>
      <c r="N177">
        <f t="shared" si="25"/>
        <v>6</v>
      </c>
      <c r="O177">
        <f t="shared" si="26"/>
        <v>6</v>
      </c>
      <c r="P177">
        <f>IFERROR(GETPIVOTDATA("QTY Available",'GlobInv PT'!$D$3,"Item Number",A177),0)</f>
        <v>0</v>
      </c>
      <c r="Q177">
        <f>IFERROR(GETPIVOTDATA("QTY Available",'GlobInv PT'!$A$3,"Item Number",A177),0)-IFERROR(GETPIVOTDATA("QTY Available",'GlobInv PT'!$D$3,"Item Number",A177),0)</f>
        <v>0</v>
      </c>
      <c r="R177">
        <f>IFERROR(GETPIVOTDATA("QTY Available",'GlobInv PT'!$A$3,"Item Number",A177),0)-M177</f>
        <v>-12</v>
      </c>
      <c r="S177">
        <f>VLOOKUP(A177,CurrentCost[],2,FALSE)</f>
        <v>33.24</v>
      </c>
      <c r="T177">
        <f t="shared" si="27"/>
        <v>6</v>
      </c>
      <c r="U177">
        <f t="shared" si="28"/>
        <v>199.44</v>
      </c>
    </row>
    <row r="178" spans="1:21" x14ac:dyDescent="0.2">
      <c r="A178" t="str">
        <f>'Sales PT'!C181</f>
        <v>KPHLRZMH69KHL39HA</v>
      </c>
      <c r="B178">
        <f>GETPIVOTDATA("SO Total in USD",'Sales PT'!$C$3,"Item Number",'Sales PT'!C181)</f>
        <v>1458.06</v>
      </c>
      <c r="C178" s="10">
        <f t="shared" si="20"/>
        <v>1.499380229229431E-4</v>
      </c>
      <c r="D178" s="11">
        <f t="shared" si="29"/>
        <v>0.99450888779878921</v>
      </c>
      <c r="E178" t="str">
        <f t="shared" si="21"/>
        <v>C</v>
      </c>
      <c r="F178">
        <f>'Sales PT'!A181</f>
        <v>26.510181818181817</v>
      </c>
      <c r="G178">
        <f>'Sales PT'!B181</f>
        <v>113.64947852271408</v>
      </c>
      <c r="H178">
        <f t="shared" si="22"/>
        <v>4.2870124128974627</v>
      </c>
      <c r="I178">
        <f>VLOOKUP(A178,qtytable[],2,FALSE)</f>
        <v>54.654545454545456</v>
      </c>
      <c r="J178">
        <f>VLOOKUP(A178,qtytable[],3,FALSE)</f>
        <v>229.18803683647241</v>
      </c>
      <c r="K178">
        <f t="shared" si="23"/>
        <v>4.193393887560207</v>
      </c>
      <c r="L178">
        <f>VLOOKUP(A178,LeadTime[],2,FALSE)</f>
        <v>5</v>
      </c>
      <c r="M178">
        <f t="shared" si="24"/>
        <v>595</v>
      </c>
      <c r="N178">
        <f t="shared" si="25"/>
        <v>298</v>
      </c>
      <c r="O178">
        <f t="shared" si="26"/>
        <v>297</v>
      </c>
      <c r="P178">
        <f>IFERROR(GETPIVOTDATA("QTY Available",'GlobInv PT'!$D$3,"Item Number",A178),0)</f>
        <v>953</v>
      </c>
      <c r="Q178">
        <f>IFERROR(GETPIVOTDATA("QTY Available",'GlobInv PT'!$A$3,"Item Number",A178),0)-IFERROR(GETPIVOTDATA("QTY Available",'GlobInv PT'!$D$3,"Item Number",A178),0)</f>
        <v>0</v>
      </c>
      <c r="R178">
        <f>IFERROR(GETPIVOTDATA("QTY Available",'GlobInv PT'!$A$3,"Item Number",A178),0)-M178</f>
        <v>358</v>
      </c>
      <c r="S178">
        <f>VLOOKUP(A178,CurrentCost[],2,FALSE)</f>
        <v>0</v>
      </c>
      <c r="T178">
        <f t="shared" si="27"/>
        <v>0</v>
      </c>
      <c r="U178">
        <f t="shared" si="28"/>
        <v>0</v>
      </c>
    </row>
    <row r="179" spans="1:21" x14ac:dyDescent="0.2">
      <c r="A179" t="str">
        <f>'Sales PT'!C182</f>
        <v>KPHSUPMINH30KH3L1</v>
      </c>
      <c r="B179">
        <f>GETPIVOTDATA("SO Total in USD",'Sales PT'!$C$3,"Item Number",'Sales PT'!C182)</f>
        <v>1438.8899999999999</v>
      </c>
      <c r="C179" s="10">
        <f t="shared" si="20"/>
        <v>1.4796669670904736E-4</v>
      </c>
      <c r="D179" s="11">
        <f t="shared" si="29"/>
        <v>0.99465685449549823</v>
      </c>
      <c r="E179" t="str">
        <f t="shared" si="21"/>
        <v>C</v>
      </c>
      <c r="F179">
        <f>'Sales PT'!A182</f>
        <v>26.161636363636362</v>
      </c>
      <c r="G179">
        <f>'Sales PT'!B182</f>
        <v>143.53867510527061</v>
      </c>
      <c r="H179">
        <f t="shared" si="22"/>
        <v>5.4866092132059325</v>
      </c>
      <c r="I179">
        <f>VLOOKUP(A179,qtytable[],2,FALSE)</f>
        <v>26.945454545454545</v>
      </c>
      <c r="J179">
        <f>VLOOKUP(A179,qtytable[],3,FALSE)</f>
        <v>138.00636300169725</v>
      </c>
      <c r="K179">
        <f t="shared" si="23"/>
        <v>5.1216936336662275</v>
      </c>
      <c r="L179">
        <f>VLOOKUP(A179,LeadTime[],2,FALSE)</f>
        <v>10</v>
      </c>
      <c r="M179">
        <f t="shared" si="24"/>
        <v>507</v>
      </c>
      <c r="N179">
        <f t="shared" si="25"/>
        <v>254</v>
      </c>
      <c r="O179">
        <f t="shared" si="26"/>
        <v>253</v>
      </c>
      <c r="P179">
        <f>IFERROR(GETPIVOTDATA("QTY Available",'GlobInv PT'!$D$3,"Item Number",A179),0)</f>
        <v>0</v>
      </c>
      <c r="Q179">
        <f>IFERROR(GETPIVOTDATA("QTY Available",'GlobInv PT'!$A$3,"Item Number",A179),0)-IFERROR(GETPIVOTDATA("QTY Available",'GlobInv PT'!$D$3,"Item Number",A179),0)</f>
        <v>221</v>
      </c>
      <c r="R179">
        <f>IFERROR(GETPIVOTDATA("QTY Available",'GlobInv PT'!$A$3,"Item Number",A179),0)-M179</f>
        <v>-286</v>
      </c>
      <c r="S179">
        <f>VLOOKUP(A179,CurrentCost[],2,FALSE)</f>
        <v>1.06</v>
      </c>
      <c r="T179">
        <f t="shared" si="27"/>
        <v>32</v>
      </c>
      <c r="U179">
        <f t="shared" si="28"/>
        <v>33.92</v>
      </c>
    </row>
    <row r="180" spans="1:21" x14ac:dyDescent="0.2">
      <c r="A180" t="str">
        <f>'Sales PT'!C183</f>
        <v>KPHRTRZ4H048H69KH1DS</v>
      </c>
      <c r="B180">
        <f>GETPIVOTDATA("SO Total in USD",'Sales PT'!$C$3,"Item Number",'Sales PT'!C183)</f>
        <v>1436.57</v>
      </c>
      <c r="C180" s="10">
        <f t="shared" si="20"/>
        <v>1.477281220185811E-4</v>
      </c>
      <c r="D180" s="11">
        <f t="shared" si="29"/>
        <v>0.99480458261751681</v>
      </c>
      <c r="E180" t="str">
        <f t="shared" si="21"/>
        <v>C</v>
      </c>
      <c r="F180">
        <f>'Sales PT'!A183</f>
        <v>26.119454545454545</v>
      </c>
      <c r="G180">
        <f>'Sales PT'!B183</f>
        <v>155.92128128355145</v>
      </c>
      <c r="H180">
        <f t="shared" si="22"/>
        <v>5.9695458422459957</v>
      </c>
      <c r="I180">
        <f>VLOOKUP(A180,qtytable[],2,FALSE)</f>
        <v>1.0181818181818181</v>
      </c>
      <c r="J180">
        <f>VLOOKUP(A180,qtytable[],3,FALSE)</f>
        <v>6.0261495263956162</v>
      </c>
      <c r="K180">
        <f t="shared" si="23"/>
        <v>5.9185397134242663</v>
      </c>
      <c r="L180">
        <f>VLOOKUP(A180,LeadTime[],2,FALSE)</f>
        <v>3</v>
      </c>
      <c r="M180">
        <f t="shared" si="24"/>
        <v>13</v>
      </c>
      <c r="N180">
        <f t="shared" si="25"/>
        <v>7</v>
      </c>
      <c r="O180">
        <f t="shared" si="26"/>
        <v>6</v>
      </c>
      <c r="P180">
        <f>IFERROR(GETPIVOTDATA("QTY Available",'GlobInv PT'!$D$3,"Item Number",A180),0)</f>
        <v>0</v>
      </c>
      <c r="Q180">
        <f>IFERROR(GETPIVOTDATA("QTY Available",'GlobInv PT'!$A$3,"Item Number",A180),0)-IFERROR(GETPIVOTDATA("QTY Available",'GlobInv PT'!$D$3,"Item Number",A180),0)</f>
        <v>0</v>
      </c>
      <c r="R180">
        <f>IFERROR(GETPIVOTDATA("QTY Available",'GlobInv PT'!$A$3,"Item Number",A180),0)-M180</f>
        <v>-13</v>
      </c>
      <c r="S180">
        <f>VLOOKUP(A180,CurrentCost[],2,FALSE)</f>
        <v>24.01</v>
      </c>
      <c r="T180">
        <f t="shared" si="27"/>
        <v>6</v>
      </c>
      <c r="U180">
        <f t="shared" si="28"/>
        <v>144.06</v>
      </c>
    </row>
    <row r="181" spans="1:21" x14ac:dyDescent="0.2">
      <c r="A181" t="str">
        <f>'Sales PT'!C184</f>
        <v>ACHEPLGH00H3HBR01H1</v>
      </c>
      <c r="B181">
        <f>GETPIVOTDATA("SO Total in USD",'Sales PT'!$C$3,"Item Number",'Sales PT'!C184)</f>
        <v>1434.08</v>
      </c>
      <c r="C181" s="10">
        <f t="shared" si="20"/>
        <v>1.4747206556200309E-4</v>
      </c>
      <c r="D181" s="11">
        <f t="shared" si="29"/>
        <v>0.99495205468307879</v>
      </c>
      <c r="E181" t="str">
        <f t="shared" si="21"/>
        <v>C</v>
      </c>
      <c r="F181">
        <f>'Sales PT'!A184</f>
        <v>26.074181818181817</v>
      </c>
      <c r="G181">
        <f>'Sales PT'!B184</f>
        <v>107.78927031551663</v>
      </c>
      <c r="H181">
        <f t="shared" si="22"/>
        <v>4.1339464097912355</v>
      </c>
      <c r="I181">
        <f>VLOOKUP(A181,qtytable[],2,FALSE)</f>
        <v>18.872727272727271</v>
      </c>
      <c r="J181">
        <f>VLOOKUP(A181,qtytable[],3,FALSE)</f>
        <v>77.135535968131506</v>
      </c>
      <c r="K181">
        <f t="shared" si="23"/>
        <v>4.0871430426273925</v>
      </c>
      <c r="L181">
        <f>VLOOKUP(A181,LeadTime[],2,FALSE)</f>
        <v>17</v>
      </c>
      <c r="M181">
        <f t="shared" si="24"/>
        <v>369</v>
      </c>
      <c r="N181">
        <f t="shared" si="25"/>
        <v>185</v>
      </c>
      <c r="O181">
        <f t="shared" si="26"/>
        <v>184</v>
      </c>
      <c r="P181">
        <f>IFERROR(GETPIVOTDATA("QTY Available",'GlobInv PT'!$D$3,"Item Number",A181),0)</f>
        <v>368</v>
      </c>
      <c r="Q181">
        <f>IFERROR(GETPIVOTDATA("QTY Available",'GlobInv PT'!$A$3,"Item Number",A181),0)-IFERROR(GETPIVOTDATA("QTY Available",'GlobInv PT'!$D$3,"Item Number",A181),0)</f>
        <v>0</v>
      </c>
      <c r="R181">
        <f>IFERROR(GETPIVOTDATA("QTY Available",'GlobInv PT'!$A$3,"Item Number",A181),0)-M181</f>
        <v>-1</v>
      </c>
      <c r="S181">
        <f>VLOOKUP(A181,CurrentCost[],2,FALSE)</f>
        <v>0.99</v>
      </c>
      <c r="T181">
        <f t="shared" si="27"/>
        <v>0</v>
      </c>
      <c r="U181">
        <f t="shared" si="28"/>
        <v>0</v>
      </c>
    </row>
    <row r="182" spans="1:21" x14ac:dyDescent="0.2">
      <c r="A182" t="str">
        <f>'Sales PT'!C185</f>
        <v>KPHU699H90KHB100HA</v>
      </c>
      <c r="B182">
        <f>GETPIVOTDATA("SO Total in USD",'Sales PT'!$C$3,"Item Number",'Sales PT'!C185)</f>
        <v>1432.48</v>
      </c>
      <c r="C182" s="10">
        <f t="shared" si="20"/>
        <v>1.4730753129271604E-4</v>
      </c>
      <c r="D182" s="11">
        <f t="shared" si="29"/>
        <v>0.99509936221437145</v>
      </c>
      <c r="E182" t="str">
        <f t="shared" si="21"/>
        <v>C</v>
      </c>
      <c r="F182">
        <f>'Sales PT'!A185</f>
        <v>26.045090909090909</v>
      </c>
      <c r="G182">
        <f>'Sales PT'!B185</f>
        <v>193.15556379626901</v>
      </c>
      <c r="H182">
        <f t="shared" si="22"/>
        <v>7.416198487095663</v>
      </c>
      <c r="I182">
        <f>VLOOKUP(A182,qtytable[],2,FALSE)</f>
        <v>19.509090909090908</v>
      </c>
      <c r="J182">
        <f>VLOOKUP(A182,qtytable[],3,FALSE)</f>
        <v>144.68329048461175</v>
      </c>
      <c r="K182">
        <f t="shared" si="23"/>
        <v>7.416198487095663</v>
      </c>
      <c r="L182">
        <f>VLOOKUP(A182,LeadTime[],2,FALSE)</f>
        <v>7</v>
      </c>
      <c r="M182">
        <f t="shared" si="24"/>
        <v>445</v>
      </c>
      <c r="N182">
        <f t="shared" si="25"/>
        <v>223</v>
      </c>
      <c r="O182">
        <f t="shared" si="26"/>
        <v>222</v>
      </c>
      <c r="P182">
        <f>IFERROR(GETPIVOTDATA("QTY Available",'GlobInv PT'!$D$3,"Item Number",A182),0)</f>
        <v>1588</v>
      </c>
      <c r="Q182">
        <f>IFERROR(GETPIVOTDATA("QTY Available",'GlobInv PT'!$A$3,"Item Number",A182),0)-IFERROR(GETPIVOTDATA("QTY Available",'GlobInv PT'!$D$3,"Item Number",A182),0)</f>
        <v>0</v>
      </c>
      <c r="R182">
        <f>IFERROR(GETPIVOTDATA("QTY Available",'GlobInv PT'!$A$3,"Item Number",A182),0)-M182</f>
        <v>1143</v>
      </c>
      <c r="S182">
        <f>VLOOKUP(A182,CurrentCost[],2,FALSE)</f>
        <v>0.78</v>
      </c>
      <c r="T182">
        <f t="shared" si="27"/>
        <v>0</v>
      </c>
      <c r="U182">
        <f t="shared" si="28"/>
        <v>0</v>
      </c>
    </row>
    <row r="183" spans="1:21" x14ac:dyDescent="0.2">
      <c r="A183" t="str">
        <f>'Sales PT'!C186</f>
        <v>KPHRTRZ9H036H69KHG3</v>
      </c>
      <c r="B183">
        <f>GETPIVOTDATA("SO Total in USD",'Sales PT'!$C$3,"Item Number",'Sales PT'!C186)</f>
        <v>1412.01</v>
      </c>
      <c r="C183" s="10">
        <f t="shared" si="20"/>
        <v>1.4520252098502455E-4</v>
      </c>
      <c r="D183" s="11">
        <f t="shared" si="29"/>
        <v>0.9952445647353565</v>
      </c>
      <c r="E183" t="str">
        <f t="shared" si="21"/>
        <v>C</v>
      </c>
      <c r="F183">
        <f>'Sales PT'!A186</f>
        <v>25.672909090909091</v>
      </c>
      <c r="G183">
        <f>'Sales PT'!B186</f>
        <v>140.85721954798012</v>
      </c>
      <c r="H183">
        <f t="shared" si="22"/>
        <v>5.4866092132059308</v>
      </c>
      <c r="I183">
        <f>VLOOKUP(A183,qtytable[],2,FALSE)</f>
        <v>1.6909090909090909</v>
      </c>
      <c r="J183">
        <f>VLOOKUP(A183,qtytable[],3,FALSE)</f>
        <v>9.2773573968754857</v>
      </c>
      <c r="K183">
        <f t="shared" si="23"/>
        <v>5.4866092132059325</v>
      </c>
      <c r="L183">
        <f>VLOOKUP(A183,LeadTime[],2,FALSE)</f>
        <v>3</v>
      </c>
      <c r="M183">
        <f t="shared" si="24"/>
        <v>19</v>
      </c>
      <c r="N183">
        <f t="shared" si="25"/>
        <v>10</v>
      </c>
      <c r="O183">
        <f t="shared" si="26"/>
        <v>9</v>
      </c>
      <c r="P183">
        <f>IFERROR(GETPIVOTDATA("QTY Available",'GlobInv PT'!$D$3,"Item Number",A183),0)</f>
        <v>0</v>
      </c>
      <c r="Q183">
        <f>IFERROR(GETPIVOTDATA("QTY Available",'GlobInv PT'!$A$3,"Item Number",A183),0)-IFERROR(GETPIVOTDATA("QTY Available",'GlobInv PT'!$D$3,"Item Number",A183),0)</f>
        <v>0</v>
      </c>
      <c r="R183">
        <f>IFERROR(GETPIVOTDATA("QTY Available",'GlobInv PT'!$A$3,"Item Number",A183),0)-M183</f>
        <v>-19</v>
      </c>
      <c r="S183">
        <f>VLOOKUP(A183,CurrentCost[],2,FALSE)</f>
        <v>15.69</v>
      </c>
      <c r="T183">
        <f t="shared" si="27"/>
        <v>9</v>
      </c>
      <c r="U183">
        <f t="shared" si="28"/>
        <v>141.21</v>
      </c>
    </row>
    <row r="184" spans="1:21" x14ac:dyDescent="0.2">
      <c r="A184" t="str">
        <f>'Sales PT'!C187</f>
        <v>KPHSUP160H14KH1B1C</v>
      </c>
      <c r="B184">
        <f>GETPIVOTDATA("SO Total in USD",'Sales PT'!$C$3,"Item Number",'Sales PT'!C187)</f>
        <v>1409.19</v>
      </c>
      <c r="C184" s="10">
        <f t="shared" si="20"/>
        <v>1.449125293354061E-4</v>
      </c>
      <c r="D184" s="11">
        <f t="shared" si="29"/>
        <v>0.99538947726469196</v>
      </c>
      <c r="E184" t="str">
        <f t="shared" si="21"/>
        <v>C</v>
      </c>
      <c r="F184">
        <f>'Sales PT'!A187</f>
        <v>25.621636363636366</v>
      </c>
      <c r="G184">
        <f>'Sales PT'!B187</f>
        <v>149.42631861697214</v>
      </c>
      <c r="H184">
        <f t="shared" si="22"/>
        <v>5.8320365060307457</v>
      </c>
      <c r="I184">
        <f>VLOOKUP(A184,qtytable[],2,FALSE)</f>
        <v>14.909090909090908</v>
      </c>
      <c r="J184">
        <f>VLOOKUP(A184,qtytable[],3,FALSE)</f>
        <v>83.667391038757287</v>
      </c>
      <c r="K184">
        <f t="shared" si="23"/>
        <v>5.6118372038190865</v>
      </c>
      <c r="L184">
        <f>VLOOKUP(A184,LeadTime[],2,FALSE)</f>
        <v>3</v>
      </c>
      <c r="M184">
        <f t="shared" si="24"/>
        <v>169</v>
      </c>
      <c r="N184">
        <f t="shared" si="25"/>
        <v>85</v>
      </c>
      <c r="O184">
        <f t="shared" si="26"/>
        <v>84</v>
      </c>
      <c r="P184">
        <f>IFERROR(GETPIVOTDATA("QTY Available",'GlobInv PT'!$D$3,"Item Number",A184),0)</f>
        <v>0</v>
      </c>
      <c r="Q184">
        <f>IFERROR(GETPIVOTDATA("QTY Available",'GlobInv PT'!$A$3,"Item Number",A184),0)-IFERROR(GETPIVOTDATA("QTY Available",'GlobInv PT'!$D$3,"Item Number",A184),0)</f>
        <v>78</v>
      </c>
      <c r="R184">
        <f>IFERROR(GETPIVOTDATA("QTY Available",'GlobInv PT'!$A$3,"Item Number",A184),0)-M184</f>
        <v>-91</v>
      </c>
      <c r="S184">
        <f>VLOOKUP(A184,CurrentCost[],2,FALSE)</f>
        <v>1.18</v>
      </c>
      <c r="T184">
        <f t="shared" si="27"/>
        <v>6</v>
      </c>
      <c r="U184">
        <f t="shared" si="28"/>
        <v>7.08</v>
      </c>
    </row>
    <row r="185" spans="1:21" x14ac:dyDescent="0.2">
      <c r="A185" t="str">
        <f>'Sales PT'!C188</f>
        <v>KPHRTRZ9H108H69KHG3</v>
      </c>
      <c r="B185">
        <f>GETPIVOTDATA("SO Total in USD",'Sales PT'!$C$3,"Item Number",'Sales PT'!C188)</f>
        <v>1388.99</v>
      </c>
      <c r="C185" s="10">
        <f t="shared" si="20"/>
        <v>1.4283528418565679E-4</v>
      </c>
      <c r="D185" s="11">
        <f t="shared" si="29"/>
        <v>0.99553231254887764</v>
      </c>
      <c r="E185" t="str">
        <f t="shared" si="21"/>
        <v>C</v>
      </c>
      <c r="F185">
        <f>'Sales PT'!A188</f>
        <v>25.254363636363635</v>
      </c>
      <c r="G185">
        <f>'Sales PT'!B188</f>
        <v>187.29137339256371</v>
      </c>
      <c r="H185">
        <f t="shared" si="22"/>
        <v>7.416198487095663</v>
      </c>
      <c r="I185">
        <f>VLOOKUP(A185,qtytable[],2,FALSE)</f>
        <v>0.5636363636363636</v>
      </c>
      <c r="J185">
        <f>VLOOKUP(A185,qtytable[],3,FALSE)</f>
        <v>4.180039147272101</v>
      </c>
      <c r="K185">
        <f t="shared" si="23"/>
        <v>7.4161984870956639</v>
      </c>
      <c r="L185">
        <f>VLOOKUP(A185,LeadTime[],2,FALSE)</f>
        <v>12</v>
      </c>
      <c r="M185">
        <f t="shared" si="24"/>
        <v>17</v>
      </c>
      <c r="N185">
        <f t="shared" si="25"/>
        <v>9</v>
      </c>
      <c r="O185">
        <f t="shared" si="26"/>
        <v>8</v>
      </c>
      <c r="P185">
        <f>IFERROR(GETPIVOTDATA("QTY Available",'GlobInv PT'!$D$3,"Item Number",A185),0)</f>
        <v>0</v>
      </c>
      <c r="Q185">
        <f>IFERROR(GETPIVOTDATA("QTY Available",'GlobInv PT'!$A$3,"Item Number",A185),0)-IFERROR(GETPIVOTDATA("QTY Available",'GlobInv PT'!$D$3,"Item Number",A185),0)</f>
        <v>0</v>
      </c>
      <c r="R185">
        <f>IFERROR(GETPIVOTDATA("QTY Available",'GlobInv PT'!$A$3,"Item Number",A185),0)-M185</f>
        <v>-17</v>
      </c>
      <c r="S185">
        <f>VLOOKUP(A185,CurrentCost[],2,FALSE)</f>
        <v>79.06</v>
      </c>
      <c r="T185">
        <f t="shared" si="27"/>
        <v>8</v>
      </c>
      <c r="U185">
        <f t="shared" si="28"/>
        <v>632.48</v>
      </c>
    </row>
    <row r="186" spans="1:21" x14ac:dyDescent="0.2">
      <c r="A186" t="str">
        <f>'Sales PT'!C189</f>
        <v>KPHCOREH14KHG3</v>
      </c>
      <c r="B186">
        <f>GETPIVOTDATA("SO Total in USD",'Sales PT'!$C$3,"Item Number",'Sales PT'!C189)</f>
        <v>1279</v>
      </c>
      <c r="C186" s="10">
        <f t="shared" si="20"/>
        <v>1.3152458151135361E-4</v>
      </c>
      <c r="D186" s="11">
        <f t="shared" si="29"/>
        <v>0.99566383713038897</v>
      </c>
      <c r="E186" t="str">
        <f t="shared" si="21"/>
        <v>C</v>
      </c>
      <c r="F186">
        <f>'Sales PT'!A189</f>
        <v>23.254545454545454</v>
      </c>
      <c r="G186">
        <f>'Sales PT'!B189</f>
        <v>98.736778426994533</v>
      </c>
      <c r="H186">
        <f t="shared" si="22"/>
        <v>4.2459130676189991</v>
      </c>
      <c r="I186">
        <f>VLOOKUP(A186,qtytable[],2,FALSE)</f>
        <v>15.454545454545455</v>
      </c>
      <c r="J186">
        <f>VLOOKUP(A186,qtytable[],3,FALSE)</f>
        <v>65.879187457552476</v>
      </c>
      <c r="K186">
        <f t="shared" si="23"/>
        <v>4.2627709531357487</v>
      </c>
      <c r="L186">
        <f>VLOOKUP(A186,LeadTime[],2,FALSE)</f>
        <v>8</v>
      </c>
      <c r="M186">
        <f t="shared" si="24"/>
        <v>217</v>
      </c>
      <c r="N186">
        <f t="shared" si="25"/>
        <v>109</v>
      </c>
      <c r="O186">
        <f t="shared" si="26"/>
        <v>108</v>
      </c>
      <c r="P186">
        <f>IFERROR(GETPIVOTDATA("QTY Available",'GlobInv PT'!$D$3,"Item Number",A186),0)</f>
        <v>0</v>
      </c>
      <c r="Q186">
        <f>IFERROR(GETPIVOTDATA("QTY Available",'GlobInv PT'!$A$3,"Item Number",A186),0)-IFERROR(GETPIVOTDATA("QTY Available",'GlobInv PT'!$D$3,"Item Number",A186),0)</f>
        <v>2727</v>
      </c>
      <c r="R186">
        <f>IFERROR(GETPIVOTDATA("QTY Available",'GlobInv PT'!$A$3,"Item Number",A186),0)-M186</f>
        <v>2510</v>
      </c>
      <c r="S186">
        <f>VLOOKUP(A186,CurrentCost[],2,FALSE)</f>
        <v>0</v>
      </c>
      <c r="T186">
        <f t="shared" si="27"/>
        <v>0</v>
      </c>
      <c r="U186">
        <f t="shared" si="28"/>
        <v>0</v>
      </c>
    </row>
    <row r="187" spans="1:21" x14ac:dyDescent="0.2">
      <c r="A187" t="str">
        <f>'Sales PT'!C190</f>
        <v>KPHRTRZ4H084H90KHG3</v>
      </c>
      <c r="B187">
        <f>GETPIVOTDATA("SO Total in USD",'Sales PT'!$C$3,"Item Number",'Sales PT'!C190)</f>
        <v>1271.32</v>
      </c>
      <c r="C187" s="10">
        <f t="shared" si="20"/>
        <v>1.3073481701877566E-4</v>
      </c>
      <c r="D187" s="11">
        <f t="shared" si="29"/>
        <v>0.99579457194740773</v>
      </c>
      <c r="E187" t="str">
        <f t="shared" si="21"/>
        <v>C</v>
      </c>
      <c r="F187">
        <f>'Sales PT'!A190</f>
        <v>23.114909090909091</v>
      </c>
      <c r="G187">
        <f>'Sales PT'!B190</f>
        <v>120.08799435587851</v>
      </c>
      <c r="H187">
        <f t="shared" si="22"/>
        <v>5.19526137366935</v>
      </c>
      <c r="I187">
        <f>VLOOKUP(A187,qtytable[],2,FALSE)</f>
        <v>0.58181818181818179</v>
      </c>
      <c r="J187">
        <f>VLOOKUP(A187,qtytable[],3,FALSE)</f>
        <v>3.022697526498531</v>
      </c>
      <c r="K187">
        <f t="shared" si="23"/>
        <v>5.19526137366935</v>
      </c>
      <c r="L187">
        <f>VLOOKUP(A187,LeadTime[],2,FALSE)</f>
        <v>3</v>
      </c>
      <c r="M187">
        <f t="shared" si="24"/>
        <v>7</v>
      </c>
      <c r="N187">
        <f t="shared" si="25"/>
        <v>4</v>
      </c>
      <c r="O187">
        <f t="shared" si="26"/>
        <v>3</v>
      </c>
      <c r="P187">
        <f>IFERROR(GETPIVOTDATA("QTY Available",'GlobInv PT'!$D$3,"Item Number",A187),0)</f>
        <v>0</v>
      </c>
      <c r="Q187">
        <f>IFERROR(GETPIVOTDATA("QTY Available",'GlobInv PT'!$A$3,"Item Number",A187),0)-IFERROR(GETPIVOTDATA("QTY Available",'GlobInv PT'!$D$3,"Item Number",A187),0)</f>
        <v>0</v>
      </c>
      <c r="R187">
        <f>IFERROR(GETPIVOTDATA("QTY Available",'GlobInv PT'!$A$3,"Item Number",A187),0)-M187</f>
        <v>-7</v>
      </c>
      <c r="S187">
        <f>VLOOKUP(A187,CurrentCost[],2,FALSE)</f>
        <v>0</v>
      </c>
      <c r="T187">
        <f t="shared" si="27"/>
        <v>3</v>
      </c>
      <c r="U187">
        <f t="shared" si="28"/>
        <v>0</v>
      </c>
    </row>
    <row r="188" spans="1:21" x14ac:dyDescent="0.2">
      <c r="A188" t="str">
        <f>'Sales PT'!C191</f>
        <v>KPHLRZ1HREDHB149HA</v>
      </c>
      <c r="B188">
        <f>GETPIVOTDATA("SO Total in USD",'Sales PT'!$C$3,"Item Number",'Sales PT'!C191)</f>
        <v>1268.77</v>
      </c>
      <c r="C188" s="10">
        <f t="shared" si="20"/>
        <v>1.3047259052709938E-4</v>
      </c>
      <c r="D188" s="11">
        <f t="shared" si="29"/>
        <v>0.99592504453793484</v>
      </c>
      <c r="E188" t="str">
        <f t="shared" si="21"/>
        <v>C</v>
      </c>
      <c r="F188">
        <f>'Sales PT'!A191</f>
        <v>23.068545454545454</v>
      </c>
      <c r="G188">
        <f>'Sales PT'!B191</f>
        <v>171.08091189949752</v>
      </c>
      <c r="H188">
        <f t="shared" si="22"/>
        <v>7.416198487095663</v>
      </c>
      <c r="I188">
        <f>VLOOKUP(A188,qtytable[],2,FALSE)</f>
        <v>50.472727272727276</v>
      </c>
      <c r="J188">
        <f>VLOOKUP(A188,qtytable[],3,FALSE)</f>
        <v>331.10028997299599</v>
      </c>
      <c r="K188">
        <f t="shared" si="23"/>
        <v>6.5599841313093581</v>
      </c>
      <c r="L188">
        <f>VLOOKUP(A188,LeadTime[],2,FALSE)</f>
        <v>11</v>
      </c>
      <c r="M188">
        <f t="shared" si="24"/>
        <v>1274</v>
      </c>
      <c r="N188">
        <f t="shared" si="25"/>
        <v>637</v>
      </c>
      <c r="O188">
        <f t="shared" si="26"/>
        <v>637</v>
      </c>
      <c r="P188">
        <f>IFERROR(GETPIVOTDATA("QTY Available",'GlobInv PT'!$D$3,"Item Number",A188),0)</f>
        <v>3357</v>
      </c>
      <c r="Q188">
        <f>IFERROR(GETPIVOTDATA("QTY Available",'GlobInv PT'!$A$3,"Item Number",A188),0)-IFERROR(GETPIVOTDATA("QTY Available",'GlobInv PT'!$D$3,"Item Number",A188),0)</f>
        <v>0</v>
      </c>
      <c r="R188">
        <f>IFERROR(GETPIVOTDATA("QTY Available",'GlobInv PT'!$A$3,"Item Number",A188),0)-M188</f>
        <v>2083</v>
      </c>
      <c r="S188">
        <f>VLOOKUP(A188,CurrentCost[],2,FALSE)</f>
        <v>0</v>
      </c>
      <c r="T188">
        <f t="shared" si="27"/>
        <v>0</v>
      </c>
      <c r="U188">
        <f t="shared" si="28"/>
        <v>0</v>
      </c>
    </row>
    <row r="189" spans="1:21" x14ac:dyDescent="0.2">
      <c r="A189" t="str">
        <f>'Sales PT'!C192</f>
        <v>KPHUMINH14KHL4H90A</v>
      </c>
      <c r="B189">
        <f>GETPIVOTDATA("SO Total in USD",'Sales PT'!$C$3,"Item Number",'Sales PT'!C192)</f>
        <v>1266.22</v>
      </c>
      <c r="C189" s="10">
        <f t="shared" si="20"/>
        <v>1.3021036403542311E-4</v>
      </c>
      <c r="D189" s="11">
        <f t="shared" si="29"/>
        <v>0.99605525490197022</v>
      </c>
      <c r="E189" t="str">
        <f t="shared" si="21"/>
        <v>C</v>
      </c>
      <c r="F189">
        <f>'Sales PT'!A192</f>
        <v>23.022181818181817</v>
      </c>
      <c r="G189">
        <f>'Sales PT'!B192</f>
        <v>87.792978916331151</v>
      </c>
      <c r="H189">
        <f t="shared" si="22"/>
        <v>3.8134082863943179</v>
      </c>
      <c r="I189">
        <f>VLOOKUP(A189,qtytable[],2,FALSE)</f>
        <v>30.181818181818183</v>
      </c>
      <c r="J189">
        <f>VLOOKUP(A189,qtytable[],3,FALSE)</f>
        <v>119.85316493435266</v>
      </c>
      <c r="K189">
        <f t="shared" si="23"/>
        <v>3.9710385972225279</v>
      </c>
      <c r="L189">
        <f>VLOOKUP(A189,LeadTime[],2,FALSE)</f>
        <v>6</v>
      </c>
      <c r="M189">
        <f t="shared" si="24"/>
        <v>341</v>
      </c>
      <c r="N189">
        <f t="shared" si="25"/>
        <v>171</v>
      </c>
      <c r="O189">
        <f t="shared" si="26"/>
        <v>170</v>
      </c>
      <c r="P189">
        <f>IFERROR(GETPIVOTDATA("QTY Available",'GlobInv PT'!$D$3,"Item Number",A189),0)</f>
        <v>119</v>
      </c>
      <c r="Q189">
        <f>IFERROR(GETPIVOTDATA("QTY Available",'GlobInv PT'!$A$3,"Item Number",A189),0)-IFERROR(GETPIVOTDATA("QTY Available",'GlobInv PT'!$D$3,"Item Number",A189),0)</f>
        <v>0</v>
      </c>
      <c r="R189">
        <f>IFERROR(GETPIVOTDATA("QTY Available",'GlobInv PT'!$A$3,"Item Number",A189),0)-M189</f>
        <v>-222</v>
      </c>
      <c r="S189">
        <f>VLOOKUP(A189,CurrentCost[],2,FALSE)</f>
        <v>0.89</v>
      </c>
      <c r="T189">
        <f t="shared" si="27"/>
        <v>51</v>
      </c>
      <c r="U189">
        <f t="shared" si="28"/>
        <v>45.39</v>
      </c>
    </row>
    <row r="190" spans="1:21" x14ac:dyDescent="0.2">
      <c r="A190" t="str">
        <f>'Sales PT'!C193</f>
        <v>KPHSUP160H30KH1B1C</v>
      </c>
      <c r="B190">
        <f>GETPIVOTDATA("SO Total in USD",'Sales PT'!$C$3,"Item Number",'Sales PT'!C193)</f>
        <v>1258.79</v>
      </c>
      <c r="C190" s="10">
        <f t="shared" si="20"/>
        <v>1.2944630802242126E-4</v>
      </c>
      <c r="D190" s="11">
        <f t="shared" si="29"/>
        <v>0.9961847012099927</v>
      </c>
      <c r="E190" t="str">
        <f t="shared" si="21"/>
        <v>C</v>
      </c>
      <c r="F190">
        <f>'Sales PT'!A193</f>
        <v>22.887090909090908</v>
      </c>
      <c r="G190">
        <f>'Sales PT'!B193</f>
        <v>98.503312308901144</v>
      </c>
      <c r="H190">
        <f t="shared" si="22"/>
        <v>4.3038808514442941</v>
      </c>
      <c r="I190">
        <f>VLOOKUP(A190,qtytable[],2,FALSE)</f>
        <v>15.036363636363637</v>
      </c>
      <c r="J190">
        <f>VLOOKUP(A190,qtytable[],3,FALSE)</f>
        <v>63.02350050704591</v>
      </c>
      <c r="K190">
        <f t="shared" si="23"/>
        <v>4.1914057169135726</v>
      </c>
      <c r="L190">
        <f>VLOOKUP(A190,LeadTime[],2,FALSE)</f>
        <v>6</v>
      </c>
      <c r="M190">
        <f t="shared" si="24"/>
        <v>180</v>
      </c>
      <c r="N190">
        <f t="shared" si="25"/>
        <v>90</v>
      </c>
      <c r="O190">
        <f t="shared" si="26"/>
        <v>90</v>
      </c>
      <c r="P190">
        <f>IFERROR(GETPIVOTDATA("QTY Available",'GlobInv PT'!$D$3,"Item Number",A190),0)</f>
        <v>0</v>
      </c>
      <c r="Q190">
        <f>IFERROR(GETPIVOTDATA("QTY Available",'GlobInv PT'!$A$3,"Item Number",A190),0)-IFERROR(GETPIVOTDATA("QTY Available",'GlobInv PT'!$D$3,"Item Number",A190),0)</f>
        <v>42</v>
      </c>
      <c r="R190">
        <f>IFERROR(GETPIVOTDATA("QTY Available",'GlobInv PT'!$A$3,"Item Number",A190),0)-M190</f>
        <v>-138</v>
      </c>
      <c r="S190">
        <f>VLOOKUP(A190,CurrentCost[],2,FALSE)</f>
        <v>1.17</v>
      </c>
      <c r="T190">
        <f t="shared" si="27"/>
        <v>48</v>
      </c>
      <c r="U190">
        <f t="shared" si="28"/>
        <v>56.16</v>
      </c>
    </row>
    <row r="191" spans="1:21" x14ac:dyDescent="0.2">
      <c r="A191" t="str">
        <f>'Sales PT'!C194</f>
        <v>KPHBOX400H41KH3B3</v>
      </c>
      <c r="B191">
        <f>GETPIVOTDATA("SO Total in USD",'Sales PT'!$C$3,"Item Number",'Sales PT'!C194)</f>
        <v>1227.8399999999999</v>
      </c>
      <c r="C191" s="10">
        <f t="shared" si="20"/>
        <v>1.2626359825089944E-4</v>
      </c>
      <c r="D191" s="11">
        <f t="shared" si="29"/>
        <v>0.99631096480824355</v>
      </c>
      <c r="E191" t="str">
        <f t="shared" si="21"/>
        <v>C</v>
      </c>
      <c r="F191">
        <f>'Sales PT'!A194</f>
        <v>22.324363636363636</v>
      </c>
      <c r="G191">
        <f>'Sales PT'!B194</f>
        <v>119.68299230581063</v>
      </c>
      <c r="H191">
        <f t="shared" si="22"/>
        <v>5.3610931202922085</v>
      </c>
      <c r="I191">
        <f>VLOOKUP(A191,qtytable[],2,FALSE)</f>
        <v>13.381818181818181</v>
      </c>
      <c r="J191">
        <f>VLOOKUP(A191,qtytable[],3,FALSE)</f>
        <v>71.741173391546639</v>
      </c>
      <c r="K191">
        <f t="shared" si="23"/>
        <v>5.3610931202922085</v>
      </c>
      <c r="L191">
        <f>VLOOKUP(A191,LeadTime[],2,FALSE)</f>
        <v>5</v>
      </c>
      <c r="M191">
        <f t="shared" si="24"/>
        <v>187</v>
      </c>
      <c r="N191">
        <f t="shared" si="25"/>
        <v>94</v>
      </c>
      <c r="O191">
        <f t="shared" si="26"/>
        <v>93</v>
      </c>
      <c r="P191">
        <f>IFERROR(GETPIVOTDATA("QTY Available",'GlobInv PT'!$D$3,"Item Number",A191),0)</f>
        <v>0</v>
      </c>
      <c r="Q191">
        <f>IFERROR(GETPIVOTDATA("QTY Available",'GlobInv PT'!$A$3,"Item Number",A191),0)-IFERROR(GETPIVOTDATA("QTY Available",'GlobInv PT'!$D$3,"Item Number",A191),0)</f>
        <v>0</v>
      </c>
      <c r="R191">
        <f>IFERROR(GETPIVOTDATA("QTY Available",'GlobInv PT'!$A$3,"Item Number",A191),0)-M191</f>
        <v>-187</v>
      </c>
      <c r="S191">
        <f>VLOOKUP(A191,CurrentCost[],2,FALSE)</f>
        <v>6.29</v>
      </c>
      <c r="T191">
        <f t="shared" si="27"/>
        <v>93</v>
      </c>
      <c r="U191">
        <f t="shared" si="28"/>
        <v>584.97</v>
      </c>
    </row>
    <row r="192" spans="1:21" x14ac:dyDescent="0.2">
      <c r="A192" t="str">
        <f>'Sales PT'!C195</f>
        <v>KPHRTRZ9H018H90KH1DS</v>
      </c>
      <c r="B192">
        <f>GETPIVOTDATA("SO Total in USD",'Sales PT'!$C$3,"Item Number",'Sales PT'!C195)</f>
        <v>1176.68</v>
      </c>
      <c r="C192" s="10">
        <f t="shared" si="20"/>
        <v>1.2100261499044532E-4</v>
      </c>
      <c r="D192" s="11">
        <f t="shared" si="29"/>
        <v>0.99643196742323403</v>
      </c>
      <c r="E192" t="str">
        <f t="shared" si="21"/>
        <v>C</v>
      </c>
      <c r="F192">
        <f>'Sales PT'!A195</f>
        <v>21.394181818181821</v>
      </c>
      <c r="G192">
        <f>'Sales PT'!B195</f>
        <v>124.73570452777506</v>
      </c>
      <c r="H192">
        <f t="shared" si="22"/>
        <v>5.8303563832372669</v>
      </c>
      <c r="I192">
        <f>VLOOKUP(A192,qtytable[],2,FALSE)</f>
        <v>2.2363636363636363</v>
      </c>
      <c r="J192">
        <f>VLOOKUP(A192,qtytable[],3,FALSE)</f>
        <v>13.01703106100226</v>
      </c>
      <c r="K192">
        <f t="shared" si="23"/>
        <v>5.8206236451636126</v>
      </c>
      <c r="L192">
        <f>VLOOKUP(A192,LeadTime[],2,FALSE)</f>
        <v>15</v>
      </c>
      <c r="M192">
        <f t="shared" si="24"/>
        <v>59</v>
      </c>
      <c r="N192">
        <f t="shared" si="25"/>
        <v>30</v>
      </c>
      <c r="O192">
        <f t="shared" si="26"/>
        <v>29</v>
      </c>
      <c r="P192">
        <f>IFERROR(GETPIVOTDATA("QTY Available",'GlobInv PT'!$D$3,"Item Number",A192),0)</f>
        <v>0</v>
      </c>
      <c r="Q192">
        <f>IFERROR(GETPIVOTDATA("QTY Available",'GlobInv PT'!$A$3,"Item Number",A192),0)-IFERROR(GETPIVOTDATA("QTY Available",'GlobInv PT'!$D$3,"Item Number",A192),0)</f>
        <v>0</v>
      </c>
      <c r="R192">
        <f>IFERROR(GETPIVOTDATA("QTY Available",'GlobInv PT'!$A$3,"Item Number",A192),0)-M192</f>
        <v>-59</v>
      </c>
      <c r="S192">
        <f>VLOOKUP(A192,CurrentCost[],2,FALSE)</f>
        <v>5.7</v>
      </c>
      <c r="T192">
        <f t="shared" si="27"/>
        <v>29</v>
      </c>
      <c r="U192">
        <f t="shared" si="28"/>
        <v>165.3</v>
      </c>
    </row>
    <row r="193" spans="1:21" x14ac:dyDescent="0.2">
      <c r="A193" t="str">
        <f>'Sales PT'!C196</f>
        <v>KPHRTRZ9H108H69KH1SS</v>
      </c>
      <c r="B193">
        <f>GETPIVOTDATA("SO Total in USD",'Sales PT'!$C$3,"Item Number",'Sales PT'!C196)</f>
        <v>1163.3800000000001</v>
      </c>
      <c r="C193" s="10">
        <f t="shared" si="20"/>
        <v>1.1963492387699654E-4</v>
      </c>
      <c r="D193" s="11">
        <f t="shared" si="29"/>
        <v>0.99655160234711104</v>
      </c>
      <c r="E193" t="str">
        <f t="shared" si="21"/>
        <v>C</v>
      </c>
      <c r="F193">
        <f>'Sales PT'!A196</f>
        <v>21.152363636363638</v>
      </c>
      <c r="G193">
        <f>'Sales PT'!B196</f>
        <v>156.87012719849733</v>
      </c>
      <c r="H193">
        <f t="shared" si="22"/>
        <v>7.416198487095663</v>
      </c>
      <c r="I193">
        <f>VLOOKUP(A193,qtytable[],2,FALSE)</f>
        <v>0.67272727272727273</v>
      </c>
      <c r="J193">
        <f>VLOOKUP(A193,qtytable[],3,FALSE)</f>
        <v>4.9890789822279915</v>
      </c>
      <c r="K193">
        <f t="shared" si="23"/>
        <v>7.416198487095663</v>
      </c>
      <c r="L193">
        <f>VLOOKUP(A193,LeadTime[],2,FALSE)</f>
        <v>6</v>
      </c>
      <c r="M193">
        <f t="shared" si="24"/>
        <v>15</v>
      </c>
      <c r="N193">
        <f t="shared" si="25"/>
        <v>8</v>
      </c>
      <c r="O193">
        <f t="shared" si="26"/>
        <v>7</v>
      </c>
      <c r="P193">
        <f>IFERROR(GETPIVOTDATA("QTY Available",'GlobInv PT'!$D$3,"Item Number",A193),0)</f>
        <v>0</v>
      </c>
      <c r="Q193">
        <f>IFERROR(GETPIVOTDATA("QTY Available",'GlobInv PT'!$A$3,"Item Number",A193),0)-IFERROR(GETPIVOTDATA("QTY Available",'GlobInv PT'!$D$3,"Item Number",A193),0)</f>
        <v>0</v>
      </c>
      <c r="R193">
        <f>IFERROR(GETPIVOTDATA("QTY Available",'GlobInv PT'!$A$3,"Item Number",A193),0)-M193</f>
        <v>-15</v>
      </c>
      <c r="S193">
        <f>VLOOKUP(A193,CurrentCost[],2,FALSE)</f>
        <v>51.4</v>
      </c>
      <c r="T193">
        <f t="shared" si="27"/>
        <v>7</v>
      </c>
      <c r="U193">
        <f t="shared" si="28"/>
        <v>359.8</v>
      </c>
    </row>
    <row r="194" spans="1:21" x14ac:dyDescent="0.2">
      <c r="A194" t="str">
        <f>'Sales PT'!C197</f>
        <v>KPHRTRZ9H114H69KH1DS</v>
      </c>
      <c r="B194">
        <f>GETPIVOTDATA("SO Total in USD",'Sales PT'!$C$3,"Item Number",'Sales PT'!C197)</f>
        <v>1122.6999999999998</v>
      </c>
      <c r="C194" s="10">
        <f t="shared" si="20"/>
        <v>1.1545164008037269E-4</v>
      </c>
      <c r="D194" s="11">
        <f t="shared" si="29"/>
        <v>0.99666705398719146</v>
      </c>
      <c r="E194" t="str">
        <f t="shared" si="21"/>
        <v>C</v>
      </c>
      <c r="F194">
        <f>'Sales PT'!A197</f>
        <v>20.41272727272727</v>
      </c>
      <c r="G194">
        <f>'Sales PT'!B197</f>
        <v>115.71578759175343</v>
      </c>
      <c r="H194">
        <f t="shared" si="22"/>
        <v>5.6688058408715056</v>
      </c>
      <c r="I194">
        <f>VLOOKUP(A194,qtytable[],2,FALSE)</f>
        <v>0.41818181818181815</v>
      </c>
      <c r="J194">
        <f>VLOOKUP(A194,qtytable[],3,FALSE)</f>
        <v>2.3388103108276375</v>
      </c>
      <c r="K194">
        <f t="shared" si="23"/>
        <v>5.5928072650226115</v>
      </c>
      <c r="L194">
        <f>VLOOKUP(A194,LeadTime[],2,FALSE)</f>
        <v>3</v>
      </c>
      <c r="M194">
        <f t="shared" si="24"/>
        <v>5</v>
      </c>
      <c r="N194">
        <f t="shared" si="25"/>
        <v>3</v>
      </c>
      <c r="O194">
        <f t="shared" si="26"/>
        <v>2</v>
      </c>
      <c r="P194">
        <f>IFERROR(GETPIVOTDATA("QTY Available",'GlobInv PT'!$D$3,"Item Number",A194),0)</f>
        <v>0</v>
      </c>
      <c r="Q194">
        <f>IFERROR(GETPIVOTDATA("QTY Available",'GlobInv PT'!$A$3,"Item Number",A194),0)-IFERROR(GETPIVOTDATA("QTY Available",'GlobInv PT'!$D$3,"Item Number",A194),0)</f>
        <v>0</v>
      </c>
      <c r="R194">
        <f>IFERROR(GETPIVOTDATA("QTY Available",'GlobInv PT'!$A$3,"Item Number",A194),0)-M194</f>
        <v>-5</v>
      </c>
      <c r="S194">
        <f>VLOOKUP(A194,CurrentCost[],2,FALSE)</f>
        <v>47.35</v>
      </c>
      <c r="T194">
        <f t="shared" si="27"/>
        <v>2</v>
      </c>
      <c r="U194">
        <f t="shared" si="28"/>
        <v>94.7</v>
      </c>
    </row>
    <row r="195" spans="1:21" x14ac:dyDescent="0.2">
      <c r="A195" t="str">
        <f>'Sales PT'!C198</f>
        <v>KPHRTRZ9H014H90KH1DS</v>
      </c>
      <c r="B195">
        <f>GETPIVOTDATA("SO Total in USD",'Sales PT'!$C$3,"Item Number",'Sales PT'!C198)</f>
        <v>1120.4100000000001</v>
      </c>
      <c r="C195" s="10">
        <f t="shared" ref="C195:C258" si="30">B195/SUM($B$2:$B$268)</f>
        <v>1.1521615040745559E-4</v>
      </c>
      <c r="D195" s="11">
        <f t="shared" si="29"/>
        <v>0.9967822701375989</v>
      </c>
      <c r="E195" t="str">
        <f t="shared" ref="E195:E258" si="31">IF(D195&lt;=86%,"A",IF(D195&lt;=96%,"B","C"))</f>
        <v>C</v>
      </c>
      <c r="F195">
        <f>'Sales PT'!A198</f>
        <v>20.37109090909091</v>
      </c>
      <c r="G195">
        <f>'Sales PT'!B198</f>
        <v>111.76821506487379</v>
      </c>
      <c r="H195">
        <f t="shared" ref="H195:H258" si="32">IFERROR(G195/F195,0)</f>
        <v>5.4866092132059316</v>
      </c>
      <c r="I195">
        <f>VLOOKUP(A195,qtytable[],2,FALSE)</f>
        <v>1.6909090909090909</v>
      </c>
      <c r="J195">
        <f>VLOOKUP(A195,qtytable[],3,FALSE)</f>
        <v>9.2773573968754857</v>
      </c>
      <c r="K195">
        <f t="shared" ref="K195:K258" si="33">J195/I195</f>
        <v>5.4866092132059325</v>
      </c>
      <c r="L195">
        <f>VLOOKUP(A195,LeadTime[],2,FALSE)</f>
        <v>6</v>
      </c>
      <c r="M195">
        <f t="shared" ref="M195:M258" si="34">_xlfn.CEILING.MATH(1.16*SQRT(L195*J195^2+(0.25*I195)^2))</f>
        <v>27</v>
      </c>
      <c r="N195">
        <f t="shared" ref="N195:N258" si="35">_xlfn.CEILING.MATH(M195/2)</f>
        <v>14</v>
      </c>
      <c r="O195">
        <f t="shared" ref="O195:O258" si="36">M195-N195</f>
        <v>13</v>
      </c>
      <c r="P195">
        <f>IFERROR(GETPIVOTDATA("QTY Available",'GlobInv PT'!$D$3,"Item Number",A195),0)</f>
        <v>0</v>
      </c>
      <c r="Q195">
        <f>IFERROR(GETPIVOTDATA("QTY Available",'GlobInv PT'!$A$3,"Item Number",A195),0)-IFERROR(GETPIVOTDATA("QTY Available",'GlobInv PT'!$D$3,"Item Number",A195),0)</f>
        <v>0</v>
      </c>
      <c r="R195">
        <f>IFERROR(GETPIVOTDATA("QTY Available",'GlobInv PT'!$A$3,"Item Number",A195),0)-M195</f>
        <v>-27</v>
      </c>
      <c r="S195">
        <f>VLOOKUP(A195,CurrentCost[],2,FALSE)</f>
        <v>8.17</v>
      </c>
      <c r="T195">
        <f t="shared" ref="T195:T258" si="37">IF(R195&lt;0,IF(ABS(R195)+O195-M195&lt;0,0,ABS(R195)+O195-M195),IF(O195-P195-Q195&lt;0,0,O195-P195-Q195))</f>
        <v>13</v>
      </c>
      <c r="U195">
        <f t="shared" ref="U195:U258" si="38">T195*S195</f>
        <v>106.21</v>
      </c>
    </row>
    <row r="196" spans="1:21" x14ac:dyDescent="0.2">
      <c r="A196" t="str">
        <f>'Sales PT'!C199</f>
        <v>KPHU490H90KHE190HA</v>
      </c>
      <c r="B196">
        <f>GETPIVOTDATA("SO Total in USD",'Sales PT'!$C$3,"Item Number",'Sales PT'!C199)</f>
        <v>1097.3700000000001</v>
      </c>
      <c r="C196" s="10">
        <f t="shared" si="30"/>
        <v>1.1284685692972176E-4</v>
      </c>
      <c r="D196" s="11">
        <f t="shared" ref="D196:D259" si="39">D195+C196</f>
        <v>0.9968951169945286</v>
      </c>
      <c r="E196" t="str">
        <f t="shared" si="31"/>
        <v>C</v>
      </c>
      <c r="F196">
        <f>'Sales PT'!A199</f>
        <v>19.95218181818182</v>
      </c>
      <c r="G196">
        <f>'Sales PT'!B199</f>
        <v>68.853334320157416</v>
      </c>
      <c r="H196">
        <f t="shared" si="32"/>
        <v>3.4509175461409165</v>
      </c>
      <c r="I196">
        <f>VLOOKUP(A196,qtytable[],2,FALSE)</f>
        <v>12.072727272727272</v>
      </c>
      <c r="J196">
        <f>VLOOKUP(A196,qtytable[],3,FALSE)</f>
        <v>41.754065912220092</v>
      </c>
      <c r="K196">
        <f t="shared" si="33"/>
        <v>3.4585446162230498</v>
      </c>
      <c r="L196">
        <f>VLOOKUP(A196,LeadTime[],2,FALSE)</f>
        <v>6</v>
      </c>
      <c r="M196">
        <f t="shared" si="34"/>
        <v>119</v>
      </c>
      <c r="N196">
        <f t="shared" si="35"/>
        <v>60</v>
      </c>
      <c r="O196">
        <f t="shared" si="36"/>
        <v>59</v>
      </c>
      <c r="P196">
        <f>IFERROR(GETPIVOTDATA("QTY Available",'GlobInv PT'!$D$3,"Item Number",A196),0)</f>
        <v>4881</v>
      </c>
      <c r="Q196">
        <f>IFERROR(GETPIVOTDATA("QTY Available",'GlobInv PT'!$A$3,"Item Number",A196),0)-IFERROR(GETPIVOTDATA("QTY Available",'GlobInv PT'!$D$3,"Item Number",A196),0)</f>
        <v>0</v>
      </c>
      <c r="R196">
        <f>IFERROR(GETPIVOTDATA("QTY Available",'GlobInv PT'!$A$3,"Item Number",A196),0)-M196</f>
        <v>4762</v>
      </c>
      <c r="S196">
        <f>VLOOKUP(A196,CurrentCost[],2,FALSE)</f>
        <v>1.3</v>
      </c>
      <c r="T196">
        <f t="shared" si="37"/>
        <v>0</v>
      </c>
      <c r="U196">
        <f t="shared" si="38"/>
        <v>0</v>
      </c>
    </row>
    <row r="197" spans="1:21" x14ac:dyDescent="0.2">
      <c r="A197" t="str">
        <f>'Sales PT'!C200</f>
        <v>KPHRTRZ9H048H69KH1SS</v>
      </c>
      <c r="B197">
        <f>GETPIVOTDATA("SO Total in USD",'Sales PT'!$C$3,"Item Number",'Sales PT'!C200)</f>
        <v>1053.1199999999999</v>
      </c>
      <c r="C197" s="10">
        <f t="shared" si="30"/>
        <v>1.0829645604475114E-4</v>
      </c>
      <c r="D197" s="11">
        <f t="shared" si="39"/>
        <v>0.99700341345057331</v>
      </c>
      <c r="E197" t="str">
        <f t="shared" si="31"/>
        <v>C</v>
      </c>
      <c r="F197">
        <f>'Sales PT'!A200</f>
        <v>19.147636363636362</v>
      </c>
      <c r="G197">
        <f>'Sales PT'!B200</f>
        <v>77.545005258920838</v>
      </c>
      <c r="H197">
        <f t="shared" si="32"/>
        <v>4.0498473955870615</v>
      </c>
      <c r="I197">
        <f>VLOOKUP(A197,qtytable[],2,FALSE)</f>
        <v>1.3090909090909091</v>
      </c>
      <c r="J197">
        <f>VLOOKUP(A197,qtytable[],3,FALSE)</f>
        <v>5.2700155571937328</v>
      </c>
      <c r="K197">
        <f t="shared" si="33"/>
        <v>4.0257063284118795</v>
      </c>
      <c r="L197">
        <f>VLOOKUP(A197,LeadTime[],2,FALSE)</f>
        <v>6</v>
      </c>
      <c r="M197">
        <f t="shared" si="34"/>
        <v>15</v>
      </c>
      <c r="N197">
        <f t="shared" si="35"/>
        <v>8</v>
      </c>
      <c r="O197">
        <f t="shared" si="36"/>
        <v>7</v>
      </c>
      <c r="P197">
        <f>IFERROR(GETPIVOTDATA("QTY Available",'GlobInv PT'!$D$3,"Item Number",A197),0)</f>
        <v>0</v>
      </c>
      <c r="Q197">
        <f>IFERROR(GETPIVOTDATA("QTY Available",'GlobInv PT'!$A$3,"Item Number",A197),0)-IFERROR(GETPIVOTDATA("QTY Available",'GlobInv PT'!$D$3,"Item Number",A197),0)</f>
        <v>0</v>
      </c>
      <c r="R197">
        <f>IFERROR(GETPIVOTDATA("QTY Available",'GlobInv PT'!$A$3,"Item Number",A197),0)-M197</f>
        <v>-15</v>
      </c>
      <c r="S197">
        <f>VLOOKUP(A197,CurrentCost[],2,FALSE)</f>
        <v>11.04</v>
      </c>
      <c r="T197">
        <f t="shared" si="37"/>
        <v>7</v>
      </c>
      <c r="U197">
        <f t="shared" si="38"/>
        <v>77.28</v>
      </c>
    </row>
    <row r="198" spans="1:21" x14ac:dyDescent="0.2">
      <c r="A198" t="str">
        <f>'Sales PT'!C201</f>
        <v>KPHRTRZ4H041H69KH1DS</v>
      </c>
      <c r="B198">
        <f>GETPIVOTDATA("SO Total in USD",'Sales PT'!$C$3,"Item Number",'Sales PT'!C201)</f>
        <v>1030.1100000000001</v>
      </c>
      <c r="C198" s="10">
        <f t="shared" si="30"/>
        <v>1.0593024758456644E-4</v>
      </c>
      <c r="D198" s="11">
        <f t="shared" si="39"/>
        <v>0.99710934369815785</v>
      </c>
      <c r="E198" t="str">
        <f t="shared" si="31"/>
        <v>C</v>
      </c>
      <c r="F198">
        <f>'Sales PT'!A201</f>
        <v>18.729272727272729</v>
      </c>
      <c r="G198">
        <f>'Sales PT'!B201</f>
        <v>97.807811262218337</v>
      </c>
      <c r="H198">
        <f t="shared" si="32"/>
        <v>5.2221894937647511</v>
      </c>
      <c r="I198">
        <f>VLOOKUP(A198,qtytable[],2,FALSE)</f>
        <v>0.52727272727272723</v>
      </c>
      <c r="J198">
        <f>VLOOKUP(A198,qtytable[],3,FALSE)</f>
        <v>2.7544882260059467</v>
      </c>
      <c r="K198">
        <f t="shared" si="33"/>
        <v>5.22402939414921</v>
      </c>
      <c r="L198">
        <f>VLOOKUP(A198,LeadTime[],2,FALSE)</f>
        <v>6</v>
      </c>
      <c r="M198">
        <f t="shared" si="34"/>
        <v>8</v>
      </c>
      <c r="N198">
        <f t="shared" si="35"/>
        <v>4</v>
      </c>
      <c r="O198">
        <f t="shared" si="36"/>
        <v>4</v>
      </c>
      <c r="P198">
        <f>IFERROR(GETPIVOTDATA("QTY Available",'GlobInv PT'!$D$3,"Item Number",A198),0)</f>
        <v>0</v>
      </c>
      <c r="Q198">
        <f>IFERROR(GETPIVOTDATA("QTY Available",'GlobInv PT'!$A$3,"Item Number",A198),0)-IFERROR(GETPIVOTDATA("QTY Available",'GlobInv PT'!$D$3,"Item Number",A198),0)</f>
        <v>0</v>
      </c>
      <c r="R198">
        <f>IFERROR(GETPIVOTDATA("QTY Available",'GlobInv PT'!$A$3,"Item Number",A198),0)-M198</f>
        <v>-8</v>
      </c>
      <c r="S198">
        <f>VLOOKUP(A198,CurrentCost[],2,FALSE)</f>
        <v>18.850000000000001</v>
      </c>
      <c r="T198">
        <f t="shared" si="37"/>
        <v>4</v>
      </c>
      <c r="U198">
        <f t="shared" si="38"/>
        <v>75.400000000000006</v>
      </c>
    </row>
    <row r="199" spans="1:21" x14ac:dyDescent="0.2">
      <c r="A199" t="str">
        <f>'Sales PT'!C202</f>
        <v>KPHRTRZ4H030H69KH1DS</v>
      </c>
      <c r="B199">
        <f>GETPIVOTDATA("SO Total in USD",'Sales PT'!$C$3,"Item Number",'Sales PT'!C202)</f>
        <v>1001.2</v>
      </c>
      <c r="C199" s="10">
        <f t="shared" si="30"/>
        <v>1.0295731900638565E-4</v>
      </c>
      <c r="D199" s="11">
        <f t="shared" si="39"/>
        <v>0.99721230101716418</v>
      </c>
      <c r="E199" t="str">
        <f t="shared" si="31"/>
        <v>C</v>
      </c>
      <c r="F199">
        <f>'Sales PT'!A202</f>
        <v>18.203636363636363</v>
      </c>
      <c r="G199">
        <f>'Sales PT'!B202</f>
        <v>63.508054559554843</v>
      </c>
      <c r="H199">
        <f t="shared" si="32"/>
        <v>3.4887564929839359</v>
      </c>
      <c r="I199">
        <f>VLOOKUP(A199,qtytable[],2,FALSE)</f>
        <v>1.1272727272727272</v>
      </c>
      <c r="J199">
        <f>VLOOKUP(A199,qtytable[],3,FALSE)</f>
        <v>3.8827946476853854</v>
      </c>
      <c r="K199">
        <f t="shared" si="33"/>
        <v>3.4444146068176806</v>
      </c>
      <c r="L199">
        <f>VLOOKUP(A199,LeadTime[],2,FALSE)</f>
        <v>6</v>
      </c>
      <c r="M199">
        <f t="shared" si="34"/>
        <v>12</v>
      </c>
      <c r="N199">
        <f t="shared" si="35"/>
        <v>6</v>
      </c>
      <c r="O199">
        <f t="shared" si="36"/>
        <v>6</v>
      </c>
      <c r="P199">
        <f>IFERROR(GETPIVOTDATA("QTY Available",'GlobInv PT'!$D$3,"Item Number",A199),0)</f>
        <v>6</v>
      </c>
      <c r="Q199">
        <f>IFERROR(GETPIVOTDATA("QTY Available",'GlobInv PT'!$A$3,"Item Number",A199),0)-IFERROR(GETPIVOTDATA("QTY Available",'GlobInv PT'!$D$3,"Item Number",A199),0)</f>
        <v>0</v>
      </c>
      <c r="R199">
        <f>IFERROR(GETPIVOTDATA("QTY Available",'GlobInv PT'!$A$3,"Item Number",A199),0)-M199</f>
        <v>-6</v>
      </c>
      <c r="S199">
        <f>VLOOKUP(A199,CurrentCost[],2,FALSE)</f>
        <v>14.63</v>
      </c>
      <c r="T199">
        <f t="shared" si="37"/>
        <v>0</v>
      </c>
      <c r="U199">
        <f t="shared" si="38"/>
        <v>0</v>
      </c>
    </row>
    <row r="200" spans="1:21" x14ac:dyDescent="0.2">
      <c r="A200" t="str">
        <f>'Sales PT'!C203</f>
        <v>KPHRTRZ9H030H90KH1DS</v>
      </c>
      <c r="B200">
        <f>GETPIVOTDATA("SO Total in USD",'Sales PT'!$C$3,"Item Number",'Sales PT'!C203)</f>
        <v>905.53</v>
      </c>
      <c r="C200" s="10">
        <f t="shared" si="30"/>
        <v>9.3119198042201738E-5</v>
      </c>
      <c r="D200" s="11">
        <f t="shared" si="39"/>
        <v>0.99730542021520641</v>
      </c>
      <c r="E200" t="str">
        <f t="shared" si="31"/>
        <v>C</v>
      </c>
      <c r="F200">
        <f>'Sales PT'!A203</f>
        <v>16.464181818181817</v>
      </c>
      <c r="G200">
        <f>'Sales PT'!B203</f>
        <v>122.10164029126791</v>
      </c>
      <c r="H200">
        <f t="shared" si="32"/>
        <v>7.416198487095663</v>
      </c>
      <c r="I200">
        <f>VLOOKUP(A200,qtytable[],2,FALSE)</f>
        <v>1.1272727272727272</v>
      </c>
      <c r="J200">
        <f>VLOOKUP(A200,qtytable[],3,FALSE)</f>
        <v>8.360078294544202</v>
      </c>
      <c r="K200">
        <f t="shared" si="33"/>
        <v>7.4161984870956639</v>
      </c>
      <c r="L200">
        <f>VLOOKUP(A200,LeadTime[],2,FALSE)</f>
        <v>5</v>
      </c>
      <c r="M200">
        <f t="shared" si="34"/>
        <v>22</v>
      </c>
      <c r="N200">
        <f t="shared" si="35"/>
        <v>11</v>
      </c>
      <c r="O200">
        <f t="shared" si="36"/>
        <v>11</v>
      </c>
      <c r="P200">
        <f>IFERROR(GETPIVOTDATA("QTY Available",'GlobInv PT'!$D$3,"Item Number",A200),0)</f>
        <v>0</v>
      </c>
      <c r="Q200">
        <f>IFERROR(GETPIVOTDATA("QTY Available",'GlobInv PT'!$A$3,"Item Number",A200),0)-IFERROR(GETPIVOTDATA("QTY Available",'GlobInv PT'!$D$3,"Item Number",A200),0)</f>
        <v>0</v>
      </c>
      <c r="R200">
        <f>IFERROR(GETPIVOTDATA("QTY Available",'GlobInv PT'!$A$3,"Item Number",A200),0)-M200</f>
        <v>-22</v>
      </c>
      <c r="S200">
        <f>VLOOKUP(A200,CurrentCost[],2,FALSE)</f>
        <v>10.63</v>
      </c>
      <c r="T200">
        <f t="shared" si="37"/>
        <v>11</v>
      </c>
      <c r="U200">
        <f t="shared" si="38"/>
        <v>116.93</v>
      </c>
    </row>
    <row r="201" spans="1:21" x14ac:dyDescent="0.2">
      <c r="A201" t="str">
        <f>'Sales PT'!C204</f>
        <v>KPHRTRZ9H030H69KHG3</v>
      </c>
      <c r="B201">
        <f>GETPIVOTDATA("SO Total in USD",'Sales PT'!$C$3,"Item Number",'Sales PT'!C204)</f>
        <v>905.53</v>
      </c>
      <c r="C201" s="10">
        <f t="shared" si="30"/>
        <v>9.3119198042201738E-5</v>
      </c>
      <c r="D201" s="11">
        <f t="shared" si="39"/>
        <v>0.99739853941324863</v>
      </c>
      <c r="E201" t="str">
        <f t="shared" si="31"/>
        <v>C</v>
      </c>
      <c r="F201">
        <f>'Sales PT'!A204</f>
        <v>16.464181818181817</v>
      </c>
      <c r="G201">
        <f>'Sales PT'!B204</f>
        <v>122.10164029126791</v>
      </c>
      <c r="H201">
        <f t="shared" si="32"/>
        <v>7.416198487095663</v>
      </c>
      <c r="I201">
        <f>VLOOKUP(A201,qtytable[],2,FALSE)</f>
        <v>1.1272727272727272</v>
      </c>
      <c r="J201">
        <f>VLOOKUP(A201,qtytable[],3,FALSE)</f>
        <v>8.360078294544202</v>
      </c>
      <c r="K201">
        <f t="shared" si="33"/>
        <v>7.4161984870956639</v>
      </c>
      <c r="L201">
        <f>VLOOKUP(A201,LeadTime[],2,FALSE)</f>
        <v>3</v>
      </c>
      <c r="M201">
        <f t="shared" si="34"/>
        <v>17</v>
      </c>
      <c r="N201">
        <f t="shared" si="35"/>
        <v>9</v>
      </c>
      <c r="O201">
        <f t="shared" si="36"/>
        <v>8</v>
      </c>
      <c r="P201">
        <f>IFERROR(GETPIVOTDATA("QTY Available",'GlobInv PT'!$D$3,"Item Number",A201),0)</f>
        <v>0</v>
      </c>
      <c r="Q201">
        <f>IFERROR(GETPIVOTDATA("QTY Available",'GlobInv PT'!$A$3,"Item Number",A201),0)-IFERROR(GETPIVOTDATA("QTY Available",'GlobInv PT'!$D$3,"Item Number",A201),0)</f>
        <v>0</v>
      </c>
      <c r="R201">
        <f>IFERROR(GETPIVOTDATA("QTY Available",'GlobInv PT'!$A$3,"Item Number",A201),0)-M201</f>
        <v>-17</v>
      </c>
      <c r="S201">
        <f>VLOOKUP(A201,CurrentCost[],2,FALSE)</f>
        <v>30.42</v>
      </c>
      <c r="T201">
        <f t="shared" si="37"/>
        <v>8</v>
      </c>
      <c r="U201">
        <f t="shared" si="38"/>
        <v>243.36</v>
      </c>
    </row>
    <row r="202" spans="1:21" x14ac:dyDescent="0.2">
      <c r="A202" t="str">
        <f>'Sales PT'!C205</f>
        <v>KPHAPEXHASVHG1</v>
      </c>
      <c r="B202">
        <f>GETPIVOTDATA("SO Total in USD",'Sales PT'!$C$3,"Item Number",'Sales PT'!C205)</f>
        <v>895.3</v>
      </c>
      <c r="C202" s="10">
        <f t="shared" si="30"/>
        <v>9.2067207057947527E-5</v>
      </c>
      <c r="D202" s="11">
        <f t="shared" si="39"/>
        <v>0.99749060662030653</v>
      </c>
      <c r="E202" t="str">
        <f t="shared" si="31"/>
        <v>C</v>
      </c>
      <c r="F202">
        <f>'Sales PT'!A205</f>
        <v>16.278181818181817</v>
      </c>
      <c r="G202">
        <f>'Sales PT'!B205</f>
        <v>120.72222737266813</v>
      </c>
      <c r="H202">
        <f t="shared" si="32"/>
        <v>7.416198487095663</v>
      </c>
      <c r="I202">
        <f>VLOOKUP(A202,qtytable[],2,FALSE)</f>
        <v>5.6</v>
      </c>
      <c r="J202">
        <f>VLOOKUP(A202,qtytable[],3,FALSE)</f>
        <v>41.530711527735711</v>
      </c>
      <c r="K202">
        <f t="shared" si="33"/>
        <v>7.416198487095663</v>
      </c>
      <c r="L202">
        <f>VLOOKUP(A202,LeadTime[],2,FALSE)</f>
        <v>3</v>
      </c>
      <c r="M202">
        <f t="shared" si="34"/>
        <v>84</v>
      </c>
      <c r="N202">
        <f t="shared" si="35"/>
        <v>42</v>
      </c>
      <c r="O202">
        <f t="shared" si="36"/>
        <v>42</v>
      </c>
      <c r="P202">
        <f>IFERROR(GETPIVOTDATA("QTY Available",'GlobInv PT'!$D$3,"Item Number",A202),0)</f>
        <v>0</v>
      </c>
      <c r="Q202">
        <f>IFERROR(GETPIVOTDATA("QTY Available",'GlobInv PT'!$A$3,"Item Number",A202),0)-IFERROR(GETPIVOTDATA("QTY Available",'GlobInv PT'!$D$3,"Item Number",A202),0)</f>
        <v>262</v>
      </c>
      <c r="R202">
        <f>IFERROR(GETPIVOTDATA("QTY Available",'GlobInv PT'!$A$3,"Item Number",A202),0)-M202</f>
        <v>178</v>
      </c>
      <c r="S202">
        <f>VLOOKUP(A202,CurrentCost[],2,FALSE)</f>
        <v>1.31</v>
      </c>
      <c r="T202">
        <f t="shared" si="37"/>
        <v>0</v>
      </c>
      <c r="U202">
        <f t="shared" si="38"/>
        <v>0</v>
      </c>
    </row>
    <row r="203" spans="1:21" x14ac:dyDescent="0.2">
      <c r="A203" t="str">
        <f>'Sales PT'!C206</f>
        <v>KPHUMINH94KHL4H39A</v>
      </c>
      <c r="B203">
        <f>GETPIVOTDATA("SO Total in USD",'Sales PT'!$C$3,"Item Number",'Sales PT'!C206)</f>
        <v>844.15</v>
      </c>
      <c r="C203" s="10">
        <f t="shared" si="30"/>
        <v>8.6807252136676417E-5</v>
      </c>
      <c r="D203" s="11">
        <f t="shared" si="39"/>
        <v>0.99757741387244325</v>
      </c>
      <c r="E203" t="str">
        <f t="shared" si="31"/>
        <v>C</v>
      </c>
      <c r="F203">
        <f>'Sales PT'!A206</f>
        <v>15.348181818181818</v>
      </c>
      <c r="G203">
        <f>'Sales PT'!B206</f>
        <v>68.61900724939305</v>
      </c>
      <c r="H203">
        <f t="shared" si="32"/>
        <v>4.470823193409486</v>
      </c>
      <c r="I203">
        <f>VLOOKUP(A203,qtytable[],2,FALSE)</f>
        <v>21.818181818181817</v>
      </c>
      <c r="J203">
        <f>VLOOKUP(A203,qtytable[],3,FALSE)</f>
        <v>97.545638114430915</v>
      </c>
      <c r="K203">
        <f t="shared" si="33"/>
        <v>4.4708417469114172</v>
      </c>
      <c r="L203">
        <f>VLOOKUP(A203,LeadTime[],2,FALSE)</f>
        <v>6</v>
      </c>
      <c r="M203">
        <f t="shared" si="34"/>
        <v>278</v>
      </c>
      <c r="N203">
        <f t="shared" si="35"/>
        <v>139</v>
      </c>
      <c r="O203">
        <f t="shared" si="36"/>
        <v>139</v>
      </c>
      <c r="P203">
        <f>IFERROR(GETPIVOTDATA("QTY Available",'GlobInv PT'!$D$3,"Item Number",A203),0)</f>
        <v>2435</v>
      </c>
      <c r="Q203">
        <f>IFERROR(GETPIVOTDATA("QTY Available",'GlobInv PT'!$A$3,"Item Number",A203),0)-IFERROR(GETPIVOTDATA("QTY Available",'GlobInv PT'!$D$3,"Item Number",A203),0)</f>
        <v>0</v>
      </c>
      <c r="R203">
        <f>IFERROR(GETPIVOTDATA("QTY Available",'GlobInv PT'!$A$3,"Item Number",A203),0)-M203</f>
        <v>2157</v>
      </c>
      <c r="S203">
        <f>VLOOKUP(A203,CurrentCost[],2,FALSE)</f>
        <v>0</v>
      </c>
      <c r="T203">
        <f t="shared" si="37"/>
        <v>0</v>
      </c>
      <c r="U203">
        <f t="shared" si="38"/>
        <v>0</v>
      </c>
    </row>
    <row r="204" spans="1:21" x14ac:dyDescent="0.2">
      <c r="A204" t="str">
        <f>'Sales PT'!C207</f>
        <v>KPHU690HORGHB100HA</v>
      </c>
      <c r="B204">
        <f>GETPIVOTDATA("SO Total in USD",'Sales PT'!$C$3,"Item Number",'Sales PT'!C207)</f>
        <v>813.44</v>
      </c>
      <c r="C204" s="10">
        <f t="shared" si="30"/>
        <v>8.3649222505547676E-5</v>
      </c>
      <c r="D204" s="11">
        <f t="shared" si="39"/>
        <v>0.99766106309494884</v>
      </c>
      <c r="E204" t="str">
        <f t="shared" si="31"/>
        <v>C</v>
      </c>
      <c r="F204">
        <f>'Sales PT'!A207</f>
        <v>14.789818181818182</v>
      </c>
      <c r="G204">
        <f>'Sales PT'!B207</f>
        <v>109.68422722441993</v>
      </c>
      <c r="H204">
        <f t="shared" si="32"/>
        <v>7.416198487095663</v>
      </c>
      <c r="I204">
        <f>VLOOKUP(A204,qtytable[],2,FALSE)</f>
        <v>11.709090909090909</v>
      </c>
      <c r="J204">
        <f>VLOOKUP(A204,qtytable[],3,FALSE)</f>
        <v>82.685184468801495</v>
      </c>
      <c r="K204">
        <f t="shared" si="33"/>
        <v>7.0616228971802517</v>
      </c>
      <c r="L204">
        <f>VLOOKUP(A204,LeadTime[],2,FALSE)</f>
        <v>14</v>
      </c>
      <c r="M204">
        <f t="shared" si="34"/>
        <v>359</v>
      </c>
      <c r="N204">
        <f t="shared" si="35"/>
        <v>180</v>
      </c>
      <c r="O204">
        <f t="shared" si="36"/>
        <v>179</v>
      </c>
      <c r="P204">
        <f>IFERROR(GETPIVOTDATA("QTY Available",'GlobInv PT'!$D$3,"Item Number",A204),0)</f>
        <v>614</v>
      </c>
      <c r="Q204">
        <f>IFERROR(GETPIVOTDATA("QTY Available",'GlobInv PT'!$A$3,"Item Number",A204),0)-IFERROR(GETPIVOTDATA("QTY Available",'GlobInv PT'!$D$3,"Item Number",A204),0)</f>
        <v>953</v>
      </c>
      <c r="R204">
        <f>IFERROR(GETPIVOTDATA("QTY Available",'GlobInv PT'!$A$3,"Item Number",A204),0)-M204</f>
        <v>1208</v>
      </c>
      <c r="S204">
        <f>VLOOKUP(A204,CurrentCost[],2,FALSE)</f>
        <v>1.56</v>
      </c>
      <c r="T204">
        <f t="shared" si="37"/>
        <v>0</v>
      </c>
      <c r="U204">
        <f t="shared" si="38"/>
        <v>0</v>
      </c>
    </row>
    <row r="205" spans="1:21" x14ac:dyDescent="0.2">
      <c r="A205" t="str">
        <f>'Sales PT'!C208</f>
        <v>KPHUMINHTRDHL4H39A</v>
      </c>
      <c r="B205">
        <f>GETPIVOTDATA("SO Total in USD",'Sales PT'!$C$3,"Item Number",'Sales PT'!C208)</f>
        <v>776.99</v>
      </c>
      <c r="C205" s="10">
        <f t="shared" si="30"/>
        <v>7.9900926183351561E-5</v>
      </c>
      <c r="D205" s="11">
        <f t="shared" si="39"/>
        <v>0.99774096402113222</v>
      </c>
      <c r="E205" t="str">
        <f t="shared" si="31"/>
        <v>C</v>
      </c>
      <c r="F205">
        <f>'Sales PT'!A208</f>
        <v>14.12709090909091</v>
      </c>
      <c r="G205">
        <f>'Sales PT'!B208</f>
        <v>104.76931022706289</v>
      </c>
      <c r="H205">
        <f t="shared" si="32"/>
        <v>7.4161984870956621</v>
      </c>
      <c r="I205">
        <f>VLOOKUP(A205,qtytable[],2,FALSE)</f>
        <v>14.090909090909092</v>
      </c>
      <c r="J205">
        <f>VLOOKUP(A205,qtytable[],3,FALSE)</f>
        <v>93.531985562332224</v>
      </c>
      <c r="K205">
        <f t="shared" si="33"/>
        <v>6.6377538141009964</v>
      </c>
      <c r="L205">
        <f>VLOOKUP(A205,LeadTime[],2,FALSE)</f>
        <v>10</v>
      </c>
      <c r="M205">
        <f t="shared" si="34"/>
        <v>344</v>
      </c>
      <c r="N205">
        <f t="shared" si="35"/>
        <v>172</v>
      </c>
      <c r="O205">
        <f t="shared" si="36"/>
        <v>172</v>
      </c>
      <c r="P205">
        <f>IFERROR(GETPIVOTDATA("QTY Available",'GlobInv PT'!$D$3,"Item Number",A205),0)</f>
        <v>1040</v>
      </c>
      <c r="Q205">
        <f>IFERROR(GETPIVOTDATA("QTY Available",'GlobInv PT'!$A$3,"Item Number",A205),0)-IFERROR(GETPIVOTDATA("QTY Available",'GlobInv PT'!$D$3,"Item Number",A205),0)</f>
        <v>1270</v>
      </c>
      <c r="R205">
        <f>IFERROR(GETPIVOTDATA("QTY Available",'GlobInv PT'!$A$3,"Item Number",A205),0)-M205</f>
        <v>1966</v>
      </c>
      <c r="S205">
        <f>VLOOKUP(A205,CurrentCost[],2,FALSE)</f>
        <v>0.99</v>
      </c>
      <c r="T205">
        <f t="shared" si="37"/>
        <v>0</v>
      </c>
      <c r="U205">
        <f t="shared" si="38"/>
        <v>0</v>
      </c>
    </row>
    <row r="206" spans="1:21" x14ac:dyDescent="0.2">
      <c r="A206" t="str">
        <f>'Sales PT'!C209</f>
        <v>KPHU490H40KHE190HA</v>
      </c>
      <c r="B206">
        <f>GETPIVOTDATA("SO Total in USD",'Sales PT'!$C$3,"Item Number",'Sales PT'!C209)</f>
        <v>759.71999999999991</v>
      </c>
      <c r="C206" s="10">
        <f t="shared" si="30"/>
        <v>7.812498441423421E-5</v>
      </c>
      <c r="D206" s="11">
        <f t="shared" si="39"/>
        <v>0.9978190890055465</v>
      </c>
      <c r="E206" t="str">
        <f t="shared" si="31"/>
        <v>C</v>
      </c>
      <c r="F206">
        <f>'Sales PT'!A209</f>
        <v>13.813090909090908</v>
      </c>
      <c r="G206">
        <f>'Sales PT'!B209</f>
        <v>62.42071542639858</v>
      </c>
      <c r="H206">
        <f t="shared" si="32"/>
        <v>4.5189534939871558</v>
      </c>
      <c r="I206">
        <f>VLOOKUP(A206,qtytable[],2,FALSE)</f>
        <v>7.709090909090909</v>
      </c>
      <c r="J206">
        <f>VLOOKUP(A206,qtytable[],3,FALSE)</f>
        <v>35.231337443349183</v>
      </c>
      <c r="K206">
        <f t="shared" si="33"/>
        <v>4.57010273439671</v>
      </c>
      <c r="L206">
        <f>VLOOKUP(A206,LeadTime[],2,FALSE)</f>
        <v>17</v>
      </c>
      <c r="M206">
        <f t="shared" si="34"/>
        <v>169</v>
      </c>
      <c r="N206">
        <f t="shared" si="35"/>
        <v>85</v>
      </c>
      <c r="O206">
        <f t="shared" si="36"/>
        <v>84</v>
      </c>
      <c r="P206">
        <f>IFERROR(GETPIVOTDATA("QTY Available",'GlobInv PT'!$D$3,"Item Number",A206),0)</f>
        <v>1619</v>
      </c>
      <c r="Q206">
        <f>IFERROR(GETPIVOTDATA("QTY Available",'GlobInv PT'!$A$3,"Item Number",A206),0)-IFERROR(GETPIVOTDATA("QTY Available",'GlobInv PT'!$D$3,"Item Number",A206),0)</f>
        <v>127</v>
      </c>
      <c r="R206">
        <f>IFERROR(GETPIVOTDATA("QTY Available",'GlobInv PT'!$A$3,"Item Number",A206),0)-M206</f>
        <v>1577</v>
      </c>
      <c r="S206">
        <f>VLOOKUP(A206,CurrentCost[],2,FALSE)</f>
        <v>1.29</v>
      </c>
      <c r="T206">
        <f t="shared" si="37"/>
        <v>0</v>
      </c>
      <c r="U206">
        <f t="shared" si="38"/>
        <v>0</v>
      </c>
    </row>
    <row r="207" spans="1:21" x14ac:dyDescent="0.2">
      <c r="A207" t="str">
        <f>'Sales PT'!C210</f>
        <v>KPHBOXZACHJUMPH18</v>
      </c>
      <c r="B207">
        <f>GETPIVOTDATA("SO Total in USD",'Sales PT'!$C$3,"Item Number",'Sales PT'!C210)</f>
        <v>751.90999999999985</v>
      </c>
      <c r="C207" s="10">
        <f t="shared" si="30"/>
        <v>7.7321851512276678E-5</v>
      </c>
      <c r="D207" s="11">
        <f t="shared" si="39"/>
        <v>0.99789641085705882</v>
      </c>
      <c r="E207" t="str">
        <f t="shared" si="31"/>
        <v>C</v>
      </c>
      <c r="F207">
        <f>'Sales PT'!A210</f>
        <v>13.671090909090907</v>
      </c>
      <c r="G207">
        <f>'Sales PT'!B210</f>
        <v>49.89915484598346</v>
      </c>
      <c r="H207">
        <f t="shared" si="32"/>
        <v>3.6499760829475481</v>
      </c>
      <c r="I207">
        <f>VLOOKUP(A207,qtytable[],2,FALSE)</f>
        <v>7.6545454545454543</v>
      </c>
      <c r="J207">
        <f>VLOOKUP(A207,qtytable[],3,FALSE)</f>
        <v>27.552117739280803</v>
      </c>
      <c r="K207">
        <f t="shared" si="33"/>
        <v>3.5994453103573498</v>
      </c>
      <c r="L207">
        <f>VLOOKUP(A207,LeadTime[],2,FALSE)</f>
        <v>7</v>
      </c>
      <c r="M207">
        <f t="shared" si="34"/>
        <v>85</v>
      </c>
      <c r="N207">
        <f t="shared" si="35"/>
        <v>43</v>
      </c>
      <c r="O207">
        <f t="shared" si="36"/>
        <v>42</v>
      </c>
      <c r="P207">
        <f>IFERROR(GETPIVOTDATA("QTY Available",'GlobInv PT'!$D$3,"Item Number",A207),0)</f>
        <v>360</v>
      </c>
      <c r="Q207">
        <f>IFERROR(GETPIVOTDATA("QTY Available",'GlobInv PT'!$A$3,"Item Number",A207),0)-IFERROR(GETPIVOTDATA("QTY Available",'GlobInv PT'!$D$3,"Item Number",A207),0)</f>
        <v>189</v>
      </c>
      <c r="R207">
        <f>IFERROR(GETPIVOTDATA("QTY Available",'GlobInv PT'!$A$3,"Item Number",A207),0)-M207</f>
        <v>464</v>
      </c>
      <c r="S207">
        <f>VLOOKUP(A207,CurrentCost[],2,FALSE)</f>
        <v>1.8</v>
      </c>
      <c r="T207">
        <f t="shared" si="37"/>
        <v>0</v>
      </c>
      <c r="U207">
        <f t="shared" si="38"/>
        <v>0</v>
      </c>
    </row>
    <row r="208" spans="1:21" x14ac:dyDescent="0.2">
      <c r="A208" t="str">
        <f>'Sales PT'!C211</f>
        <v>KPHSUP119H30KH1G3</v>
      </c>
      <c r="B208">
        <f>GETPIVOTDATA("SO Total in USD",'Sales PT'!$C$3,"Item Number",'Sales PT'!C211)</f>
        <v>690.66000000000008</v>
      </c>
      <c r="C208" s="10">
        <f t="shared" si="30"/>
        <v>7.1023274016130953E-5</v>
      </c>
      <c r="D208" s="11">
        <f t="shared" si="39"/>
        <v>0.99796743413107492</v>
      </c>
      <c r="E208" t="str">
        <f t="shared" si="31"/>
        <v>C</v>
      </c>
      <c r="F208">
        <f>'Sales PT'!A211</f>
        <v>12.557454545454547</v>
      </c>
      <c r="G208">
        <f>'Sales PT'!B211</f>
        <v>67.476186203073041</v>
      </c>
      <c r="H208">
        <f t="shared" si="32"/>
        <v>5.3733968105421148</v>
      </c>
      <c r="I208">
        <f>VLOOKUP(A208,qtytable[],2,FALSE)</f>
        <v>11.163636363636364</v>
      </c>
      <c r="J208">
        <f>VLOOKUP(A208,qtytable[],3,FALSE)</f>
        <v>57.998008789690566</v>
      </c>
      <c r="K208">
        <f t="shared" si="33"/>
        <v>5.19526137366935</v>
      </c>
      <c r="L208">
        <f>VLOOKUP(A208,LeadTime[],2,FALSE)</f>
        <v>5</v>
      </c>
      <c r="M208">
        <f t="shared" si="34"/>
        <v>151</v>
      </c>
      <c r="N208">
        <f t="shared" si="35"/>
        <v>76</v>
      </c>
      <c r="O208">
        <f t="shared" si="36"/>
        <v>75</v>
      </c>
      <c r="P208">
        <f>IFERROR(GETPIVOTDATA("QTY Available",'GlobInv PT'!$D$3,"Item Number",A208),0)</f>
        <v>9531</v>
      </c>
      <c r="Q208">
        <f>IFERROR(GETPIVOTDATA("QTY Available",'GlobInv PT'!$A$3,"Item Number",A208),0)-IFERROR(GETPIVOTDATA("QTY Available",'GlobInv PT'!$D$3,"Item Number",A208),0)</f>
        <v>1059</v>
      </c>
      <c r="R208">
        <f>IFERROR(GETPIVOTDATA("QTY Available",'GlobInv PT'!$A$3,"Item Number",A208),0)-M208</f>
        <v>10439</v>
      </c>
      <c r="S208">
        <f>VLOOKUP(A208,CurrentCost[],2,FALSE)</f>
        <v>1.48</v>
      </c>
      <c r="T208">
        <f t="shared" si="37"/>
        <v>0</v>
      </c>
      <c r="U208">
        <f t="shared" si="38"/>
        <v>0</v>
      </c>
    </row>
    <row r="209" spans="1:21" x14ac:dyDescent="0.2">
      <c r="A209" t="str">
        <f>'Sales PT'!C212</f>
        <v>KPHSUP119H41KH1G3</v>
      </c>
      <c r="B209">
        <f>GETPIVOTDATA("SO Total in USD",'Sales PT'!$C$3,"Item Number",'Sales PT'!C212)</f>
        <v>613.91999999999996</v>
      </c>
      <c r="C209" s="10">
        <f t="shared" si="30"/>
        <v>6.3131799125449721E-5</v>
      </c>
      <c r="D209" s="11">
        <f t="shared" si="39"/>
        <v>0.99803056593020034</v>
      </c>
      <c r="E209" t="str">
        <f t="shared" si="31"/>
        <v>C</v>
      </c>
      <c r="F209">
        <f>'Sales PT'!A212</f>
        <v>11.162181818181818</v>
      </c>
      <c r="G209">
        <f>'Sales PT'!B212</f>
        <v>82.780955912686707</v>
      </c>
      <c r="H209">
        <f t="shared" si="32"/>
        <v>7.4161984870956621</v>
      </c>
      <c r="I209">
        <f>VLOOKUP(A209,qtytable[],2,FALSE)</f>
        <v>5.581818181818182</v>
      </c>
      <c r="J209">
        <f>VLOOKUP(A209,qtytable[],3,FALSE)</f>
        <v>41.395871555243069</v>
      </c>
      <c r="K209">
        <f t="shared" si="33"/>
        <v>7.4161984870956639</v>
      </c>
      <c r="L209">
        <f>VLOOKUP(A209,LeadTime[],2,FALSE)</f>
        <v>7</v>
      </c>
      <c r="M209">
        <f t="shared" si="34"/>
        <v>128</v>
      </c>
      <c r="N209">
        <f t="shared" si="35"/>
        <v>64</v>
      </c>
      <c r="O209">
        <f t="shared" si="36"/>
        <v>64</v>
      </c>
      <c r="P209">
        <f>IFERROR(GETPIVOTDATA("QTY Available",'GlobInv PT'!$D$3,"Item Number",A209),0)</f>
        <v>3177</v>
      </c>
      <c r="Q209">
        <f>IFERROR(GETPIVOTDATA("QTY Available",'GlobInv PT'!$A$3,"Item Number",A209),0)-IFERROR(GETPIVOTDATA("QTY Available",'GlobInv PT'!$D$3,"Item Number",A209),0)</f>
        <v>0</v>
      </c>
      <c r="R209">
        <f>IFERROR(GETPIVOTDATA("QTY Available",'GlobInv PT'!$A$3,"Item Number",A209),0)-M209</f>
        <v>3049</v>
      </c>
      <c r="S209">
        <f>VLOOKUP(A209,CurrentCost[],2,FALSE)</f>
        <v>0</v>
      </c>
      <c r="T209">
        <f t="shared" si="37"/>
        <v>0</v>
      </c>
      <c r="U209">
        <f t="shared" si="38"/>
        <v>0</v>
      </c>
    </row>
    <row r="210" spans="1:21" x14ac:dyDescent="0.2">
      <c r="A210" t="str">
        <f>'Sales PT'!C213</f>
        <v>KPHLRZMHTRDHL39HA</v>
      </c>
      <c r="B210">
        <f>GETPIVOTDATA("SO Total in USD",'Sales PT'!$C$3,"Item Number",'Sales PT'!C213)</f>
        <v>613.91999999999996</v>
      </c>
      <c r="C210" s="10">
        <f t="shared" si="30"/>
        <v>6.3131799125449721E-5</v>
      </c>
      <c r="D210" s="11">
        <f t="shared" si="39"/>
        <v>0.99809369772932577</v>
      </c>
      <c r="E210" t="str">
        <f t="shared" si="31"/>
        <v>C</v>
      </c>
      <c r="F210">
        <f>'Sales PT'!A213</f>
        <v>11.162181818181818</v>
      </c>
      <c r="G210">
        <f>'Sales PT'!B213</f>
        <v>82.780955912686707</v>
      </c>
      <c r="H210">
        <f t="shared" si="32"/>
        <v>7.4161984870956621</v>
      </c>
      <c r="I210">
        <f>VLOOKUP(A210,qtytable[],2,FALSE)</f>
        <v>22.290909090909089</v>
      </c>
      <c r="J210">
        <f>VLOOKUP(A210,qtytable[],3,FALSE)</f>
        <v>165.31380627598696</v>
      </c>
      <c r="K210">
        <f t="shared" si="33"/>
        <v>7.4161984870956639</v>
      </c>
      <c r="L210">
        <f>VLOOKUP(A210,LeadTime[],2,FALSE)</f>
        <v>16</v>
      </c>
      <c r="M210">
        <f t="shared" si="34"/>
        <v>768</v>
      </c>
      <c r="N210">
        <f t="shared" si="35"/>
        <v>384</v>
      </c>
      <c r="O210">
        <f t="shared" si="36"/>
        <v>384</v>
      </c>
      <c r="P210">
        <f>IFERROR(GETPIVOTDATA("QTY Available",'GlobInv PT'!$D$3,"Item Number",A210),0)</f>
        <v>1270</v>
      </c>
      <c r="Q210">
        <f>IFERROR(GETPIVOTDATA("QTY Available",'GlobInv PT'!$A$3,"Item Number",A210),0)-IFERROR(GETPIVOTDATA("QTY Available",'GlobInv PT'!$D$3,"Item Number",A210),0)</f>
        <v>0</v>
      </c>
      <c r="R210">
        <f>IFERROR(GETPIVOTDATA("QTY Available",'GlobInv PT'!$A$3,"Item Number",A210),0)-M210</f>
        <v>502</v>
      </c>
      <c r="S210">
        <f>VLOOKUP(A210,CurrentCost[],2,FALSE)</f>
        <v>0</v>
      </c>
      <c r="T210">
        <f t="shared" si="37"/>
        <v>0</v>
      </c>
      <c r="U210">
        <f t="shared" si="38"/>
        <v>0</v>
      </c>
    </row>
    <row r="211" spans="1:21" x14ac:dyDescent="0.2">
      <c r="A211" t="str">
        <f>'Sales PT'!C214</f>
        <v>KPHRTRZ4H048H69KH1SS</v>
      </c>
      <c r="B211">
        <f>GETPIVOTDATA("SO Total in USD",'Sales PT'!$C$3,"Item Number",'Sales PT'!C214)</f>
        <v>585.78</v>
      </c>
      <c r="C211" s="10">
        <f t="shared" si="30"/>
        <v>6.0238052664363344E-5</v>
      </c>
      <c r="D211" s="11">
        <f t="shared" si="39"/>
        <v>0.99815393578199019</v>
      </c>
      <c r="E211" t="str">
        <f t="shared" si="31"/>
        <v>C</v>
      </c>
      <c r="F211">
        <f>'Sales PT'!A214</f>
        <v>10.650545454545455</v>
      </c>
      <c r="G211">
        <f>'Sales PT'!B214</f>
        <v>78.986559086743583</v>
      </c>
      <c r="H211">
        <f t="shared" si="32"/>
        <v>7.4161984870956621</v>
      </c>
      <c r="I211">
        <f>VLOOKUP(A211,qtytable[],2,FALSE)</f>
        <v>0.5636363636363636</v>
      </c>
      <c r="J211">
        <f>VLOOKUP(A211,qtytable[],3,FALSE)</f>
        <v>4.180039147272101</v>
      </c>
      <c r="K211">
        <f t="shared" si="33"/>
        <v>7.4161984870956639</v>
      </c>
      <c r="L211">
        <f>VLOOKUP(A211,LeadTime[],2,FALSE)</f>
        <v>5</v>
      </c>
      <c r="M211">
        <f t="shared" si="34"/>
        <v>11</v>
      </c>
      <c r="N211">
        <f t="shared" si="35"/>
        <v>6</v>
      </c>
      <c r="O211">
        <f t="shared" si="36"/>
        <v>5</v>
      </c>
      <c r="P211">
        <f>IFERROR(GETPIVOTDATA("QTY Available",'GlobInv PT'!$D$3,"Item Number",A211),0)</f>
        <v>0</v>
      </c>
      <c r="Q211">
        <f>IFERROR(GETPIVOTDATA("QTY Available",'GlobInv PT'!$A$3,"Item Number",A211),0)-IFERROR(GETPIVOTDATA("QTY Available",'GlobInv PT'!$D$3,"Item Number",A211),0)</f>
        <v>0</v>
      </c>
      <c r="R211">
        <f>IFERROR(GETPIVOTDATA("QTY Available",'GlobInv PT'!$A$3,"Item Number",A211),0)-M211</f>
        <v>-11</v>
      </c>
      <c r="S211">
        <f>VLOOKUP(A211,CurrentCost[],2,FALSE)</f>
        <v>10.95</v>
      </c>
      <c r="T211">
        <f t="shared" si="37"/>
        <v>5</v>
      </c>
      <c r="U211">
        <f t="shared" si="38"/>
        <v>54.75</v>
      </c>
    </row>
    <row r="212" spans="1:21" x14ac:dyDescent="0.2">
      <c r="A212" t="str">
        <f>'Sales PT'!C215</f>
        <v>KPHBOXZACHJUMPH36</v>
      </c>
      <c r="B212">
        <f>GETPIVOTDATA("SO Total in USD",'Sales PT'!$C$3,"Item Number",'Sales PT'!C215)</f>
        <v>581.7299999999999</v>
      </c>
      <c r="C212" s="10">
        <f t="shared" si="30"/>
        <v>5.9821575295230428E-5</v>
      </c>
      <c r="D212" s="11">
        <f t="shared" si="39"/>
        <v>0.99821375735728546</v>
      </c>
      <c r="E212" t="str">
        <f t="shared" si="31"/>
        <v>C</v>
      </c>
      <c r="F212">
        <f>'Sales PT'!A215</f>
        <v>10.576909090909089</v>
      </c>
      <c r="G212">
        <f>'Sales PT'!B215</f>
        <v>31.9519638226074</v>
      </c>
      <c r="H212">
        <f t="shared" si="32"/>
        <v>3.020916937829246</v>
      </c>
      <c r="I212">
        <f>VLOOKUP(A212,qtytable[],2,FALSE)</f>
        <v>4.7636363636363637</v>
      </c>
      <c r="J212">
        <f>VLOOKUP(A212,qtytable[],3,FALSE)</f>
        <v>14.335870106734776</v>
      </c>
      <c r="K212">
        <f t="shared" si="33"/>
        <v>3.0094383811847809</v>
      </c>
      <c r="L212">
        <f>VLOOKUP(A212,LeadTime[],2,FALSE)</f>
        <v>6</v>
      </c>
      <c r="M212">
        <f t="shared" si="34"/>
        <v>41</v>
      </c>
      <c r="N212">
        <f t="shared" si="35"/>
        <v>21</v>
      </c>
      <c r="O212">
        <f t="shared" si="36"/>
        <v>20</v>
      </c>
      <c r="P212">
        <f>IFERROR(GETPIVOTDATA("QTY Available",'GlobInv PT'!$D$3,"Item Number",A212),0)</f>
        <v>203</v>
      </c>
      <c r="Q212">
        <f>IFERROR(GETPIVOTDATA("QTY Available",'GlobInv PT'!$A$3,"Item Number",A212),0)-IFERROR(GETPIVOTDATA("QTY Available",'GlobInv PT'!$D$3,"Item Number",A212),0)</f>
        <v>354</v>
      </c>
      <c r="R212">
        <f>IFERROR(GETPIVOTDATA("QTY Available",'GlobInv PT'!$A$3,"Item Number",A212),0)-M212</f>
        <v>516</v>
      </c>
      <c r="S212">
        <f>VLOOKUP(A212,CurrentCost[],2,FALSE)</f>
        <v>2.1800000000000002</v>
      </c>
      <c r="T212">
        <f t="shared" si="37"/>
        <v>0</v>
      </c>
      <c r="U212">
        <f t="shared" si="38"/>
        <v>0</v>
      </c>
    </row>
    <row r="213" spans="1:21" x14ac:dyDescent="0.2">
      <c r="A213" t="str">
        <f>'Sales PT'!C216</f>
        <v>ACHJUMPH36H3HBR01H1</v>
      </c>
      <c r="B213">
        <f>GETPIVOTDATA("SO Total in USD",'Sales PT'!$C$3,"Item Number",'Sales PT'!C216)</f>
        <v>578.29999999999995</v>
      </c>
      <c r="C213" s="10">
        <f t="shared" si="30"/>
        <v>5.9468854955446276E-5</v>
      </c>
      <c r="D213" s="11">
        <f t="shared" si="39"/>
        <v>0.99827322621224091</v>
      </c>
      <c r="E213" t="str">
        <f t="shared" si="31"/>
        <v>C</v>
      </c>
      <c r="F213">
        <f>'Sales PT'!A216</f>
        <v>10.514545454545454</v>
      </c>
      <c r="G213">
        <f>'Sales PT'!B216</f>
        <v>46.14078250786077</v>
      </c>
      <c r="H213">
        <f t="shared" si="32"/>
        <v>4.3882812345363007</v>
      </c>
      <c r="I213">
        <f>VLOOKUP(A213,qtytable[],2,FALSE)</f>
        <v>3.5454545454545454</v>
      </c>
      <c r="J213">
        <f>VLOOKUP(A213,qtytable[],3,FALSE)</f>
        <v>15.566842946679952</v>
      </c>
      <c r="K213">
        <f t="shared" si="33"/>
        <v>4.390648010602038</v>
      </c>
      <c r="L213">
        <f>VLOOKUP(A213,LeadTime[],2,FALSE)</f>
        <v>8</v>
      </c>
      <c r="M213">
        <f t="shared" si="34"/>
        <v>52</v>
      </c>
      <c r="N213">
        <f t="shared" si="35"/>
        <v>26</v>
      </c>
      <c r="O213">
        <f t="shared" si="36"/>
        <v>26</v>
      </c>
      <c r="P213">
        <f>IFERROR(GETPIVOTDATA("QTY Available",'GlobInv PT'!$D$3,"Item Number",A213),0)</f>
        <v>0</v>
      </c>
      <c r="Q213">
        <f>IFERROR(GETPIVOTDATA("QTY Available",'GlobInv PT'!$A$3,"Item Number",A213),0)-IFERROR(GETPIVOTDATA("QTY Available",'GlobInv PT'!$D$3,"Item Number",A213),0)</f>
        <v>0</v>
      </c>
      <c r="R213">
        <f>IFERROR(GETPIVOTDATA("QTY Available",'GlobInv PT'!$A$3,"Item Number",A213),0)-M213</f>
        <v>-52</v>
      </c>
      <c r="S213">
        <f>VLOOKUP(A213,CurrentCost[],2,FALSE)</f>
        <v>1.0900000000000001</v>
      </c>
      <c r="T213">
        <f t="shared" si="37"/>
        <v>26</v>
      </c>
      <c r="U213">
        <f t="shared" si="38"/>
        <v>28.340000000000003</v>
      </c>
    </row>
    <row r="214" spans="1:21" x14ac:dyDescent="0.2">
      <c r="A214" t="str">
        <f>'Sales PT'!C217</f>
        <v>KPHUMINHGRNHL4H39A</v>
      </c>
      <c r="B214">
        <f>GETPIVOTDATA("SO Total in USD",'Sales PT'!$C$3,"Item Number",'Sales PT'!C217)</f>
        <v>575.55999999999995</v>
      </c>
      <c r="C214" s="10">
        <f t="shared" si="30"/>
        <v>5.9187090019292165E-5</v>
      </c>
      <c r="D214" s="11">
        <f t="shared" si="39"/>
        <v>0.99833241330226019</v>
      </c>
      <c r="E214" t="str">
        <f t="shared" si="31"/>
        <v>C</v>
      </c>
      <c r="F214">
        <f>'Sales PT'!A217</f>
        <v>10.464727272727272</v>
      </c>
      <c r="G214">
        <f>'Sales PT'!B217</f>
        <v>54.366993385984195</v>
      </c>
      <c r="H214">
        <f t="shared" si="32"/>
        <v>5.19526137366935</v>
      </c>
      <c r="I214">
        <f>VLOOKUP(A214,qtytable[],2,FALSE)</f>
        <v>9.6363636363636367</v>
      </c>
      <c r="J214">
        <f>VLOOKUP(A214,qtytable[],3,FALSE)</f>
        <v>50.514524363960625</v>
      </c>
      <c r="K214">
        <f t="shared" si="33"/>
        <v>5.2420732830525179</v>
      </c>
      <c r="L214">
        <f>VLOOKUP(A214,LeadTime[],2,FALSE)</f>
        <v>17</v>
      </c>
      <c r="M214">
        <f t="shared" si="34"/>
        <v>242</v>
      </c>
      <c r="N214">
        <f t="shared" si="35"/>
        <v>121</v>
      </c>
      <c r="O214">
        <f t="shared" si="36"/>
        <v>121</v>
      </c>
      <c r="P214">
        <f>IFERROR(GETPIVOTDATA("QTY Available",'GlobInv PT'!$D$3,"Item Number",A214),0)</f>
        <v>12549</v>
      </c>
      <c r="Q214">
        <f>IFERROR(GETPIVOTDATA("QTY Available",'GlobInv PT'!$A$3,"Item Number",A214),0)-IFERROR(GETPIVOTDATA("QTY Available",'GlobInv PT'!$D$3,"Item Number",A214),0)</f>
        <v>7307</v>
      </c>
      <c r="R214">
        <f>IFERROR(GETPIVOTDATA("QTY Available",'GlobInv PT'!$A$3,"Item Number",A214),0)-M214</f>
        <v>19614</v>
      </c>
      <c r="S214">
        <f>VLOOKUP(A214,CurrentCost[],2,FALSE)</f>
        <v>1.05</v>
      </c>
      <c r="T214">
        <f t="shared" si="37"/>
        <v>0</v>
      </c>
      <c r="U214">
        <f t="shared" si="38"/>
        <v>0</v>
      </c>
    </row>
    <row r="215" spans="1:21" x14ac:dyDescent="0.2">
      <c r="A215" t="str">
        <f>'Sales PT'!C218</f>
        <v>KPHSUPMINH69KH1B6</v>
      </c>
      <c r="B215">
        <f>GETPIVOTDATA("SO Total in USD",'Sales PT'!$C$3,"Item Number",'Sales PT'!C218)</f>
        <v>575.54999999999995</v>
      </c>
      <c r="C215" s="10">
        <f t="shared" si="30"/>
        <v>5.9186061680109119E-5</v>
      </c>
      <c r="D215" s="11">
        <f t="shared" si="39"/>
        <v>0.99839159936394029</v>
      </c>
      <c r="E215" t="str">
        <f t="shared" si="31"/>
        <v>C</v>
      </c>
      <c r="F215">
        <f>'Sales PT'!A218</f>
        <v>10.464545454545453</v>
      </c>
      <c r="G215">
        <f>'Sales PT'!B218</f>
        <v>77.607146168143785</v>
      </c>
      <c r="H215">
        <f t="shared" si="32"/>
        <v>7.416198487095663</v>
      </c>
      <c r="I215">
        <f>VLOOKUP(A215,qtytable[],2,FALSE)</f>
        <v>22.727272727272727</v>
      </c>
      <c r="J215">
        <f>VLOOKUP(A215,qtytable[],3,FALSE)</f>
        <v>168.54996561581052</v>
      </c>
      <c r="K215">
        <f t="shared" si="33"/>
        <v>7.416198487095663</v>
      </c>
      <c r="L215">
        <f>VLOOKUP(A215,LeadTime[],2,FALSE)</f>
        <v>4</v>
      </c>
      <c r="M215">
        <f t="shared" si="34"/>
        <v>392</v>
      </c>
      <c r="N215">
        <f t="shared" si="35"/>
        <v>196</v>
      </c>
      <c r="O215">
        <f t="shared" si="36"/>
        <v>196</v>
      </c>
      <c r="P215">
        <f>IFERROR(GETPIVOTDATA("QTY Available",'GlobInv PT'!$D$3,"Item Number",A215),0)</f>
        <v>5295</v>
      </c>
      <c r="Q215">
        <f>IFERROR(GETPIVOTDATA("QTY Available",'GlobInv PT'!$A$3,"Item Number",A215),0)-IFERROR(GETPIVOTDATA("QTY Available",'GlobInv PT'!$D$3,"Item Number",A215),0)</f>
        <v>6723</v>
      </c>
      <c r="R215">
        <f>IFERROR(GETPIVOTDATA("QTY Available",'GlobInv PT'!$A$3,"Item Number",A215),0)-M215</f>
        <v>11626</v>
      </c>
      <c r="S215">
        <f>VLOOKUP(A215,CurrentCost[],2,FALSE)</f>
        <v>1.0900000000000001</v>
      </c>
      <c r="T215">
        <f t="shared" si="37"/>
        <v>0</v>
      </c>
      <c r="U215">
        <f t="shared" si="38"/>
        <v>0</v>
      </c>
    </row>
    <row r="216" spans="1:21" x14ac:dyDescent="0.2">
      <c r="A216" t="str">
        <f>'Sales PT'!C219</f>
        <v>KPHCOLORHYEHG1</v>
      </c>
      <c r="B216">
        <f>GETPIVOTDATA("SO Total in USD",'Sales PT'!$C$3,"Item Number",'Sales PT'!C219)</f>
        <v>524.39</v>
      </c>
      <c r="C216" s="10">
        <f t="shared" si="30"/>
        <v>5.3925078419654975E-5</v>
      </c>
      <c r="D216" s="11">
        <f t="shared" si="39"/>
        <v>0.9984455244423599</v>
      </c>
      <c r="E216" t="str">
        <f t="shared" si="31"/>
        <v>C</v>
      </c>
      <c r="F216">
        <f>'Sales PT'!A219</f>
        <v>9.5343636363636364</v>
      </c>
      <c r="G216">
        <f>'Sales PT'!B219</f>
        <v>70.708733175419894</v>
      </c>
      <c r="H216">
        <f t="shared" si="32"/>
        <v>7.4161984870956621</v>
      </c>
      <c r="I216">
        <f>VLOOKUP(A216,qtytable[],2,FALSE)</f>
        <v>5.6</v>
      </c>
      <c r="J216">
        <f>VLOOKUP(A216,qtytable[],3,FALSE)</f>
        <v>41.530711527735711</v>
      </c>
      <c r="K216">
        <f t="shared" si="33"/>
        <v>7.416198487095663</v>
      </c>
      <c r="L216">
        <f>VLOOKUP(A216,LeadTime[],2,FALSE)</f>
        <v>6</v>
      </c>
      <c r="M216">
        <f t="shared" si="34"/>
        <v>119</v>
      </c>
      <c r="N216">
        <f t="shared" si="35"/>
        <v>60</v>
      </c>
      <c r="O216">
        <f t="shared" si="36"/>
        <v>59</v>
      </c>
      <c r="P216">
        <f>IFERROR(GETPIVOTDATA("QTY Available",'GlobInv PT'!$D$3,"Item Number",A216),0)</f>
        <v>0</v>
      </c>
      <c r="Q216">
        <f>IFERROR(GETPIVOTDATA("QTY Available",'GlobInv PT'!$A$3,"Item Number",A216),0)-IFERROR(GETPIVOTDATA("QTY Available",'GlobInv PT'!$D$3,"Item Number",A216),0)</f>
        <v>0</v>
      </c>
      <c r="R216">
        <f>IFERROR(GETPIVOTDATA("QTY Available",'GlobInv PT'!$A$3,"Item Number",A216),0)-M216</f>
        <v>-119</v>
      </c>
      <c r="S216">
        <f>VLOOKUP(A216,CurrentCost[],2,FALSE)</f>
        <v>1.38</v>
      </c>
      <c r="T216">
        <f t="shared" si="37"/>
        <v>59</v>
      </c>
      <c r="U216">
        <f t="shared" si="38"/>
        <v>81.419999999999987</v>
      </c>
    </row>
    <row r="217" spans="1:21" x14ac:dyDescent="0.2">
      <c r="A217" t="str">
        <f>'Sales PT'!C220</f>
        <v>KPHRTRZ4H014H41KHG3</v>
      </c>
      <c r="B217">
        <f>GETPIVOTDATA("SO Total in USD",'Sales PT'!$C$3,"Item Number",'Sales PT'!C220)</f>
        <v>511.6</v>
      </c>
      <c r="C217" s="10">
        <f t="shared" si="30"/>
        <v>5.2609832604541448E-5</v>
      </c>
      <c r="D217" s="11">
        <f t="shared" si="39"/>
        <v>0.99849813427496448</v>
      </c>
      <c r="E217" t="str">
        <f t="shared" si="31"/>
        <v>C</v>
      </c>
      <c r="F217">
        <f>'Sales PT'!A220</f>
        <v>9.3018181818181827</v>
      </c>
      <c r="G217">
        <f>'Sales PT'!B220</f>
        <v>68.984129927238939</v>
      </c>
      <c r="H217">
        <f t="shared" si="32"/>
        <v>7.416198487095663</v>
      </c>
      <c r="I217">
        <f>VLOOKUP(A217,qtytable[],2,FALSE)</f>
        <v>0.5636363636363636</v>
      </c>
      <c r="J217">
        <f>VLOOKUP(A217,qtytable[],3,FALSE)</f>
        <v>4.180039147272101</v>
      </c>
      <c r="K217">
        <f t="shared" si="33"/>
        <v>7.4161984870956639</v>
      </c>
      <c r="L217">
        <f>VLOOKUP(A217,LeadTime[],2,FALSE)</f>
        <v>6</v>
      </c>
      <c r="M217">
        <f t="shared" si="34"/>
        <v>12</v>
      </c>
      <c r="N217">
        <f t="shared" si="35"/>
        <v>6</v>
      </c>
      <c r="O217">
        <f t="shared" si="36"/>
        <v>6</v>
      </c>
      <c r="P217">
        <f>IFERROR(GETPIVOTDATA("QTY Available",'GlobInv PT'!$D$3,"Item Number",A217),0)</f>
        <v>0</v>
      </c>
      <c r="Q217">
        <f>IFERROR(GETPIVOTDATA("QTY Available",'GlobInv PT'!$A$3,"Item Number",A217),0)-IFERROR(GETPIVOTDATA("QTY Available",'GlobInv PT'!$D$3,"Item Number",A217),0)</f>
        <v>0</v>
      </c>
      <c r="R217">
        <f>IFERROR(GETPIVOTDATA("QTY Available",'GlobInv PT'!$A$3,"Item Number",A217),0)-M217</f>
        <v>-12</v>
      </c>
      <c r="S217">
        <f>VLOOKUP(A217,CurrentCost[],2,FALSE)</f>
        <v>18.45</v>
      </c>
      <c r="T217">
        <f t="shared" si="37"/>
        <v>6</v>
      </c>
      <c r="U217">
        <f t="shared" si="38"/>
        <v>110.69999999999999</v>
      </c>
    </row>
    <row r="218" spans="1:21" x14ac:dyDescent="0.2">
      <c r="A218" t="str">
        <f>'Sales PT'!C221</f>
        <v>KPHU490H30KHB190HA</v>
      </c>
      <c r="B218">
        <f>GETPIVOTDATA("SO Total in USD",'Sales PT'!$C$3,"Item Number",'Sales PT'!C221)</f>
        <v>511.6</v>
      </c>
      <c r="C218" s="10">
        <f t="shared" si="30"/>
        <v>5.2609832604541448E-5</v>
      </c>
      <c r="D218" s="11">
        <f t="shared" si="39"/>
        <v>0.99855074410756905</v>
      </c>
      <c r="E218" t="str">
        <f t="shared" si="31"/>
        <v>C</v>
      </c>
      <c r="F218">
        <f>'Sales PT'!A221</f>
        <v>9.3018181818181827</v>
      </c>
      <c r="G218">
        <f>'Sales PT'!B221</f>
        <v>68.984129927238939</v>
      </c>
      <c r="H218">
        <f t="shared" si="32"/>
        <v>7.416198487095663</v>
      </c>
      <c r="I218">
        <f>VLOOKUP(A218,qtytable[],2,FALSE)</f>
        <v>13.927272727272728</v>
      </c>
      <c r="J218">
        <f>VLOOKUP(A218,qtytable[],3,FALSE)</f>
        <v>103.28741892936868</v>
      </c>
      <c r="K218">
        <f t="shared" si="33"/>
        <v>7.4161984870956621</v>
      </c>
      <c r="L218">
        <f>VLOOKUP(A218,LeadTime[],2,FALSE)</f>
        <v>8</v>
      </c>
      <c r="M218">
        <f t="shared" si="34"/>
        <v>339</v>
      </c>
      <c r="N218">
        <f t="shared" si="35"/>
        <v>170</v>
      </c>
      <c r="O218">
        <f t="shared" si="36"/>
        <v>169</v>
      </c>
      <c r="P218">
        <f>IFERROR(GETPIVOTDATA("QTY Available",'GlobInv PT'!$D$3,"Item Number",A218),0)</f>
        <v>0</v>
      </c>
      <c r="Q218">
        <f>IFERROR(GETPIVOTDATA("QTY Available",'GlobInv PT'!$A$3,"Item Number",A218),0)-IFERROR(GETPIVOTDATA("QTY Available",'GlobInv PT'!$D$3,"Item Number",A218),0)</f>
        <v>0</v>
      </c>
      <c r="R218">
        <f>IFERROR(GETPIVOTDATA("QTY Available",'GlobInv PT'!$A$3,"Item Number",A218),0)-M218</f>
        <v>-339</v>
      </c>
      <c r="S218">
        <f>VLOOKUP(A218,CurrentCost[],2,FALSE)</f>
        <v>0.56999999999999995</v>
      </c>
      <c r="T218">
        <f t="shared" si="37"/>
        <v>169</v>
      </c>
      <c r="U218">
        <f t="shared" si="38"/>
        <v>96.33</v>
      </c>
    </row>
    <row r="219" spans="1:21" x14ac:dyDescent="0.2">
      <c r="A219" t="str">
        <f>'Sales PT'!C222</f>
        <v>KPHCOREH69KHG3B</v>
      </c>
      <c r="B219">
        <f>GETPIVOTDATA("SO Total in USD",'Sales PT'!$C$3,"Item Number",'Sales PT'!C222)</f>
        <v>511.6</v>
      </c>
      <c r="C219" s="10">
        <f t="shared" si="30"/>
        <v>5.2609832604541448E-5</v>
      </c>
      <c r="D219" s="11">
        <f t="shared" si="39"/>
        <v>0.99860335394017363</v>
      </c>
      <c r="E219" t="str">
        <f t="shared" si="31"/>
        <v>C</v>
      </c>
      <c r="F219">
        <f>'Sales PT'!A222</f>
        <v>9.3018181818181827</v>
      </c>
      <c r="G219">
        <f>'Sales PT'!B222</f>
        <v>68.984129927238939</v>
      </c>
      <c r="H219">
        <f t="shared" si="32"/>
        <v>7.416198487095663</v>
      </c>
      <c r="I219">
        <f>VLOOKUP(A219,qtytable[],2,FALSE)</f>
        <v>11.145454545454545</v>
      </c>
      <c r="J219">
        <f>VLOOKUP(A219,qtytable[],3,FALSE)</f>
        <v>82.656903137993481</v>
      </c>
      <c r="K219">
        <f t="shared" si="33"/>
        <v>7.4161984870956639</v>
      </c>
      <c r="L219">
        <f>VLOOKUP(A219,LeadTime[],2,FALSE)</f>
        <v>8</v>
      </c>
      <c r="M219">
        <f t="shared" si="34"/>
        <v>272</v>
      </c>
      <c r="N219">
        <f t="shared" si="35"/>
        <v>136</v>
      </c>
      <c r="O219">
        <f t="shared" si="36"/>
        <v>136</v>
      </c>
      <c r="P219">
        <f>IFERROR(GETPIVOTDATA("QTY Available",'GlobInv PT'!$D$3,"Item Number",A219),0)</f>
        <v>2753</v>
      </c>
      <c r="Q219">
        <f>IFERROR(GETPIVOTDATA("QTY Available",'GlobInv PT'!$A$3,"Item Number",A219),0)-IFERROR(GETPIVOTDATA("QTY Available",'GlobInv PT'!$D$3,"Item Number",A219),0)</f>
        <v>22</v>
      </c>
      <c r="R219">
        <f>IFERROR(GETPIVOTDATA("QTY Available",'GlobInv PT'!$A$3,"Item Number",A219),0)-M219</f>
        <v>2503</v>
      </c>
      <c r="S219">
        <f>VLOOKUP(A219,CurrentCost[],2,FALSE)</f>
        <v>1.1399999999999999</v>
      </c>
      <c r="T219">
        <f t="shared" si="37"/>
        <v>0</v>
      </c>
      <c r="U219">
        <f t="shared" si="38"/>
        <v>0</v>
      </c>
    </row>
    <row r="220" spans="1:21" x14ac:dyDescent="0.2">
      <c r="A220" t="str">
        <f>'Sales PT'!C223</f>
        <v>KPHU640H30KHB190HA</v>
      </c>
      <c r="B220">
        <f>GETPIVOTDATA("SO Total in USD",'Sales PT'!$C$3,"Item Number",'Sales PT'!C223)</f>
        <v>501.37</v>
      </c>
      <c r="C220" s="10">
        <f t="shared" si="30"/>
        <v>5.1557841620287223E-5</v>
      </c>
      <c r="D220" s="11">
        <f t="shared" si="39"/>
        <v>0.99865491178179389</v>
      </c>
      <c r="E220" t="str">
        <f t="shared" si="31"/>
        <v>C</v>
      </c>
      <c r="F220">
        <f>'Sales PT'!A223</f>
        <v>9.1158181818181827</v>
      </c>
      <c r="G220">
        <f>'Sales PT'!B223</f>
        <v>47.36928742811962</v>
      </c>
      <c r="H220">
        <f t="shared" si="32"/>
        <v>5.1963835262312843</v>
      </c>
      <c r="I220">
        <f>VLOOKUP(A220,qtytable[],2,FALSE)</f>
        <v>5.0363636363636362</v>
      </c>
      <c r="J220">
        <f>VLOOKUP(A220,qtytable[],3,FALSE)</f>
        <v>26.334714194712117</v>
      </c>
      <c r="K220">
        <f t="shared" si="33"/>
        <v>5.2289143707912151</v>
      </c>
      <c r="L220">
        <f>VLOOKUP(A220,LeadTime[],2,FALSE)</f>
        <v>16</v>
      </c>
      <c r="M220">
        <f t="shared" si="34"/>
        <v>123</v>
      </c>
      <c r="N220">
        <f t="shared" si="35"/>
        <v>62</v>
      </c>
      <c r="O220">
        <f t="shared" si="36"/>
        <v>61</v>
      </c>
      <c r="P220">
        <f>IFERROR(GETPIVOTDATA("QTY Available",'GlobInv PT'!$D$3,"Item Number",A220),0)</f>
        <v>815</v>
      </c>
      <c r="Q220">
        <f>IFERROR(GETPIVOTDATA("QTY Available",'GlobInv PT'!$A$3,"Item Number",A220),0)-IFERROR(GETPIVOTDATA("QTY Available",'GlobInv PT'!$D$3,"Item Number",A220),0)</f>
        <v>529</v>
      </c>
      <c r="R220">
        <f>IFERROR(GETPIVOTDATA("QTY Available",'GlobInv PT'!$A$3,"Item Number",A220),0)-M220</f>
        <v>1221</v>
      </c>
      <c r="S220">
        <f>VLOOKUP(A220,CurrentCost[],2,FALSE)</f>
        <v>0.81</v>
      </c>
      <c r="T220">
        <f t="shared" si="37"/>
        <v>0</v>
      </c>
      <c r="U220">
        <f t="shared" si="38"/>
        <v>0</v>
      </c>
    </row>
    <row r="221" spans="1:21" x14ac:dyDescent="0.2">
      <c r="A221" t="str">
        <f>'Sales PT'!C224</f>
        <v>KPHBOX400H41KH1B3</v>
      </c>
      <c r="B221">
        <f>GETPIVOTDATA("SO Total in USD",'Sales PT'!$C$3,"Item Number",'Sales PT'!C224)</f>
        <v>491.13</v>
      </c>
      <c r="C221" s="10">
        <f t="shared" si="30"/>
        <v>5.0504822296849959E-5</v>
      </c>
      <c r="D221" s="11">
        <f t="shared" si="39"/>
        <v>0.99870541660409073</v>
      </c>
      <c r="E221" t="str">
        <f t="shared" si="31"/>
        <v>C</v>
      </c>
      <c r="F221">
        <f>'Sales PT'!A224</f>
        <v>8.929636363636364</v>
      </c>
      <c r="G221">
        <f>'Sales PT'!B224</f>
        <v>48.993425143305991</v>
      </c>
      <c r="H221">
        <f t="shared" si="32"/>
        <v>5.4866092132059316</v>
      </c>
      <c r="I221">
        <f>VLOOKUP(A221,qtytable[],2,FALSE)</f>
        <v>5.3818181818181818</v>
      </c>
      <c r="J221">
        <f>VLOOKUP(A221,qtytable[],3,FALSE)</f>
        <v>29.507369392828778</v>
      </c>
      <c r="K221">
        <f t="shared" si="33"/>
        <v>5.4827882317756176</v>
      </c>
      <c r="L221">
        <f>VLOOKUP(A221,LeadTime[],2,FALSE)</f>
        <v>13</v>
      </c>
      <c r="M221">
        <f t="shared" si="34"/>
        <v>124</v>
      </c>
      <c r="N221">
        <f t="shared" si="35"/>
        <v>62</v>
      </c>
      <c r="O221">
        <f t="shared" si="36"/>
        <v>62</v>
      </c>
      <c r="P221">
        <f>IFERROR(GETPIVOTDATA("QTY Available",'GlobInv PT'!$D$3,"Item Number",A221),0)</f>
        <v>1287</v>
      </c>
      <c r="Q221">
        <f>IFERROR(GETPIVOTDATA("QTY Available",'GlobInv PT'!$A$3,"Item Number",A221),0)-IFERROR(GETPIVOTDATA("QTY Available",'GlobInv PT'!$D$3,"Item Number",A221),0)</f>
        <v>0</v>
      </c>
      <c r="R221">
        <f>IFERROR(GETPIVOTDATA("QTY Available",'GlobInv PT'!$A$3,"Item Number",A221),0)-M221</f>
        <v>1163</v>
      </c>
      <c r="S221">
        <f>VLOOKUP(A221,CurrentCost[],2,FALSE)</f>
        <v>6.68</v>
      </c>
      <c r="T221">
        <f t="shared" si="37"/>
        <v>0</v>
      </c>
      <c r="U221">
        <f t="shared" si="38"/>
        <v>0</v>
      </c>
    </row>
    <row r="222" spans="1:21" x14ac:dyDescent="0.2">
      <c r="A222" t="str">
        <f>'Sales PT'!C225</f>
        <v>ACHEPLGH00H3HBOXZH1</v>
      </c>
      <c r="B222">
        <f>GETPIVOTDATA("SO Total in USD",'Sales PT'!$C$3,"Item Number",'Sales PT'!C225)</f>
        <v>484.53</v>
      </c>
      <c r="C222" s="10">
        <f t="shared" si="30"/>
        <v>4.982611843604078E-5</v>
      </c>
      <c r="D222" s="11">
        <f t="shared" si="39"/>
        <v>0.9987552427225268</v>
      </c>
      <c r="E222" t="str">
        <f t="shared" si="31"/>
        <v>C</v>
      </c>
      <c r="F222">
        <f>'Sales PT'!A225</f>
        <v>8.809636363636363</v>
      </c>
      <c r="G222">
        <f>'Sales PT'!B225</f>
        <v>30.805930703875617</v>
      </c>
      <c r="H222">
        <f t="shared" si="32"/>
        <v>3.4968447541187522</v>
      </c>
      <c r="I222">
        <f>VLOOKUP(A222,qtytable[],2,FALSE)</f>
        <v>7.4</v>
      </c>
      <c r="J222">
        <f>VLOOKUP(A222,qtytable[],3,FALSE)</f>
        <v>25.481729111630521</v>
      </c>
      <c r="K222">
        <f t="shared" si="33"/>
        <v>3.4434769069770974</v>
      </c>
      <c r="L222">
        <f>VLOOKUP(A222,LeadTime[],2,FALSE)</f>
        <v>11</v>
      </c>
      <c r="M222">
        <f t="shared" si="34"/>
        <v>99</v>
      </c>
      <c r="N222">
        <f t="shared" si="35"/>
        <v>50</v>
      </c>
      <c r="O222">
        <f t="shared" si="36"/>
        <v>49</v>
      </c>
      <c r="P222">
        <f>IFERROR(GETPIVOTDATA("QTY Available",'GlobInv PT'!$D$3,"Item Number",A222),0)</f>
        <v>2647</v>
      </c>
      <c r="Q222">
        <f>IFERROR(GETPIVOTDATA("QTY Available",'GlobInv PT'!$A$3,"Item Number",A222),0)-IFERROR(GETPIVOTDATA("QTY Available",'GlobInv PT'!$D$3,"Item Number",A222),0)</f>
        <v>2</v>
      </c>
      <c r="R222">
        <f>IFERROR(GETPIVOTDATA("QTY Available",'GlobInv PT'!$A$3,"Item Number",A222),0)-M222</f>
        <v>2550</v>
      </c>
      <c r="S222">
        <f>VLOOKUP(A222,CurrentCost[],2,FALSE)</f>
        <v>0.99</v>
      </c>
      <c r="T222">
        <f t="shared" si="37"/>
        <v>0</v>
      </c>
      <c r="U222">
        <f t="shared" si="38"/>
        <v>0</v>
      </c>
    </row>
    <row r="223" spans="1:21" x14ac:dyDescent="0.2">
      <c r="A223" t="str">
        <f>'Sales PT'!C226</f>
        <v>KPHUMINE90KHL4H39A</v>
      </c>
      <c r="B223">
        <f>GETPIVOTDATA("SO Total in USD",'Sales PT'!$C$3,"Item Number",'Sales PT'!C226)</f>
        <v>478.03</v>
      </c>
      <c r="C223" s="10">
        <f t="shared" si="30"/>
        <v>4.9157697967062046E-5</v>
      </c>
      <c r="D223" s="11">
        <f t="shared" si="39"/>
        <v>0.9988044004204939</v>
      </c>
      <c r="E223" t="str">
        <f t="shared" si="31"/>
        <v>C</v>
      </c>
      <c r="F223">
        <f>'Sales PT'!A226</f>
        <v>8.6914545454545458</v>
      </c>
      <c r="G223">
        <f>'Sales PT'!B226</f>
        <v>64.457552050660723</v>
      </c>
      <c r="H223">
        <f t="shared" si="32"/>
        <v>7.416198487095663</v>
      </c>
      <c r="I223">
        <f>VLOOKUP(A223,qtytable[],2,FALSE)</f>
        <v>9.0545454545454547</v>
      </c>
      <c r="J223">
        <f>VLOOKUP(A223,qtytable[],3,FALSE)</f>
        <v>67.150306301338915</v>
      </c>
      <c r="K223">
        <f t="shared" si="33"/>
        <v>7.416198487095663</v>
      </c>
      <c r="L223">
        <f>VLOOKUP(A223,LeadTime[],2,FALSE)</f>
        <v>12</v>
      </c>
      <c r="M223">
        <f t="shared" si="34"/>
        <v>270</v>
      </c>
      <c r="N223">
        <f t="shared" si="35"/>
        <v>135</v>
      </c>
      <c r="O223">
        <f t="shared" si="36"/>
        <v>135</v>
      </c>
      <c r="P223">
        <f>IFERROR(GETPIVOTDATA("QTY Available",'GlobInv PT'!$D$3,"Item Number",A223),0)</f>
        <v>110</v>
      </c>
      <c r="Q223">
        <f>IFERROR(GETPIVOTDATA("QTY Available",'GlobInv PT'!$A$3,"Item Number",A223),0)-IFERROR(GETPIVOTDATA("QTY Available",'GlobInv PT'!$D$3,"Item Number",A223),0)</f>
        <v>317</v>
      </c>
      <c r="R223">
        <f>IFERROR(GETPIVOTDATA("QTY Available",'GlobInv PT'!$A$3,"Item Number",A223),0)-M223</f>
        <v>157</v>
      </c>
      <c r="S223">
        <f>VLOOKUP(A223,CurrentCost[],2,FALSE)</f>
        <v>0.94</v>
      </c>
      <c r="T223">
        <f t="shared" si="37"/>
        <v>0</v>
      </c>
      <c r="U223">
        <f t="shared" si="38"/>
        <v>0</v>
      </c>
    </row>
    <row r="224" spans="1:21" x14ac:dyDescent="0.2">
      <c r="A224" t="str">
        <f>'Sales PT'!C227</f>
        <v>ACHLNRZHHZHMHCLRHA</v>
      </c>
      <c r="B224">
        <f>GETPIVOTDATA("SO Total in USD",'Sales PT'!$C$3,"Item Number",'Sales PT'!C227)</f>
        <v>453.58000000000004</v>
      </c>
      <c r="C224" s="10">
        <f t="shared" si="30"/>
        <v>4.664340866451898E-5</v>
      </c>
      <c r="D224" s="11">
        <f t="shared" si="39"/>
        <v>0.99885104382915846</v>
      </c>
      <c r="E224" t="str">
        <f t="shared" si="31"/>
        <v>C</v>
      </c>
      <c r="F224">
        <f>'Sales PT'!A227</f>
        <v>8.2469090909090923</v>
      </c>
      <c r="G224">
        <f>'Sales PT'!B227</f>
        <v>45.458532665729678</v>
      </c>
      <c r="H224">
        <f t="shared" si="32"/>
        <v>5.5121903448457426</v>
      </c>
      <c r="I224">
        <f>VLOOKUP(A224,qtytable[],2,FALSE)</f>
        <v>6.6909090909090905</v>
      </c>
      <c r="J224">
        <f>VLOOKUP(A224,qtytable[],3,FALSE)</f>
        <v>34.371539005443054</v>
      </c>
      <c r="K224">
        <f t="shared" si="33"/>
        <v>5.1370506665743703</v>
      </c>
      <c r="L224">
        <f>VLOOKUP(A224,LeadTime[],2,FALSE)</f>
        <v>13</v>
      </c>
      <c r="M224">
        <f t="shared" si="34"/>
        <v>144</v>
      </c>
      <c r="N224">
        <f t="shared" si="35"/>
        <v>72</v>
      </c>
      <c r="O224">
        <f t="shared" si="36"/>
        <v>72</v>
      </c>
      <c r="P224">
        <f>IFERROR(GETPIVOTDATA("QTY Available",'GlobInv PT'!$D$3,"Item Number",A224),0)</f>
        <v>0</v>
      </c>
      <c r="Q224">
        <f>IFERROR(GETPIVOTDATA("QTY Available",'GlobInv PT'!$A$3,"Item Number",A224),0)-IFERROR(GETPIVOTDATA("QTY Available",'GlobInv PT'!$D$3,"Item Number",A224),0)</f>
        <v>254</v>
      </c>
      <c r="R224">
        <f>IFERROR(GETPIVOTDATA("QTY Available",'GlobInv PT'!$A$3,"Item Number",A224),0)-M224</f>
        <v>110</v>
      </c>
      <c r="S224">
        <f>VLOOKUP(A224,CurrentCost[],2,FALSE)</f>
        <v>0.67</v>
      </c>
      <c r="T224">
        <f t="shared" si="37"/>
        <v>0</v>
      </c>
      <c r="U224">
        <f t="shared" si="38"/>
        <v>0</v>
      </c>
    </row>
    <row r="225" spans="1:21" x14ac:dyDescent="0.2">
      <c r="A225" t="str">
        <f>'Sales PT'!C228</f>
        <v>PS14HSLH60VH110H144V</v>
      </c>
      <c r="B225">
        <f>GETPIVOTDATA("SO Total in USD",'Sales PT'!$C$3,"Item Number",'Sales PT'!C228)</f>
        <v>441.27</v>
      </c>
      <c r="C225" s="10">
        <f t="shared" si="30"/>
        <v>4.5377523130191559E-5</v>
      </c>
      <c r="D225" s="11">
        <f t="shared" si="39"/>
        <v>0.99889642135228862</v>
      </c>
      <c r="E225" t="str">
        <f t="shared" si="31"/>
        <v>C</v>
      </c>
      <c r="F225">
        <f>'Sales PT'!A228</f>
        <v>8.0230909090909091</v>
      </c>
      <c r="G225">
        <f>'Sales PT'!B228</f>
        <v>32.989246501152529</v>
      </c>
      <c r="H225">
        <f t="shared" si="32"/>
        <v>4.1117876981516739</v>
      </c>
      <c r="I225">
        <f>VLOOKUP(A225,qtytable[],2,FALSE)</f>
        <v>0.32727272727272727</v>
      </c>
      <c r="J225">
        <f>VLOOKUP(A225,qtytable[],3,FALSE)</f>
        <v>1.2627797886459835</v>
      </c>
      <c r="K225">
        <f t="shared" si="33"/>
        <v>3.858493798640505</v>
      </c>
      <c r="L225">
        <f>VLOOKUP(A225,LeadTime[],2,FALSE)</f>
        <v>16</v>
      </c>
      <c r="M225">
        <f t="shared" si="34"/>
        <v>6</v>
      </c>
      <c r="N225">
        <f t="shared" si="35"/>
        <v>3</v>
      </c>
      <c r="O225">
        <f t="shared" si="36"/>
        <v>3</v>
      </c>
      <c r="P225">
        <f>IFERROR(GETPIVOTDATA("QTY Available",'GlobInv PT'!$D$3,"Item Number",A225),0)</f>
        <v>1246</v>
      </c>
      <c r="Q225">
        <f>IFERROR(GETPIVOTDATA("QTY Available",'GlobInv PT'!$A$3,"Item Number",A225),0)-IFERROR(GETPIVOTDATA("QTY Available",'GlobInv PT'!$D$3,"Item Number",A225),0)</f>
        <v>0</v>
      </c>
      <c r="R225">
        <f>IFERROR(GETPIVOTDATA("QTY Available",'GlobInv PT'!$A$3,"Item Number",A225),0)-M225</f>
        <v>1240</v>
      </c>
      <c r="S225">
        <f>VLOOKUP(A225,CurrentCost[],2,FALSE)</f>
        <v>23.24</v>
      </c>
      <c r="T225">
        <f t="shared" si="37"/>
        <v>0</v>
      </c>
      <c r="U225">
        <f t="shared" si="38"/>
        <v>0</v>
      </c>
    </row>
    <row r="226" spans="1:21" x14ac:dyDescent="0.2">
      <c r="A226" t="str">
        <f>'Sales PT'!C229</f>
        <v>KPHRTRZ9H096H41KH1SS</v>
      </c>
      <c r="B226">
        <f>GETPIVOTDATA("SO Total in USD",'Sales PT'!$C$3,"Item Number",'Sales PT'!C229)</f>
        <v>422.07</v>
      </c>
      <c r="C226" s="10">
        <f t="shared" si="30"/>
        <v>4.3403111898746688E-5</v>
      </c>
      <c r="D226" s="11">
        <f t="shared" si="39"/>
        <v>0.99893982446418739</v>
      </c>
      <c r="E226" t="str">
        <f t="shared" si="31"/>
        <v>C</v>
      </c>
      <c r="F226">
        <f>'Sales PT'!A229</f>
        <v>7.6739999999999995</v>
      </c>
      <c r="G226">
        <f>'Sales PT'!B229</f>
        <v>56.911907189972112</v>
      </c>
      <c r="H226">
        <f t="shared" si="32"/>
        <v>7.416198487095663</v>
      </c>
      <c r="I226">
        <f>VLOOKUP(A226,qtytable[],2,FALSE)</f>
        <v>0.29090909090909089</v>
      </c>
      <c r="J226">
        <f>VLOOKUP(A226,qtytable[],3,FALSE)</f>
        <v>2.1574395598823748</v>
      </c>
      <c r="K226">
        <f t="shared" si="33"/>
        <v>7.4161984870956639</v>
      </c>
      <c r="L226">
        <f>VLOOKUP(A226,LeadTime[],2,FALSE)</f>
        <v>17</v>
      </c>
      <c r="M226">
        <f t="shared" si="34"/>
        <v>11</v>
      </c>
      <c r="N226">
        <f t="shared" si="35"/>
        <v>6</v>
      </c>
      <c r="O226">
        <f t="shared" si="36"/>
        <v>5</v>
      </c>
      <c r="P226">
        <f>IFERROR(GETPIVOTDATA("QTY Available",'GlobInv PT'!$D$3,"Item Number",A226),0)</f>
        <v>0</v>
      </c>
      <c r="Q226">
        <f>IFERROR(GETPIVOTDATA("QTY Available",'GlobInv PT'!$A$3,"Item Number",A226),0)-IFERROR(GETPIVOTDATA("QTY Available",'GlobInv PT'!$D$3,"Item Number",A226),0)</f>
        <v>0</v>
      </c>
      <c r="R226">
        <f>IFERROR(GETPIVOTDATA("QTY Available",'GlobInv PT'!$A$3,"Item Number",A226),0)-M226</f>
        <v>-11</v>
      </c>
      <c r="S226">
        <f>VLOOKUP(A226,CurrentCost[],2,FALSE)</f>
        <v>0</v>
      </c>
      <c r="T226">
        <f t="shared" si="37"/>
        <v>5</v>
      </c>
      <c r="U226">
        <f t="shared" si="38"/>
        <v>0</v>
      </c>
    </row>
    <row r="227" spans="1:21" x14ac:dyDescent="0.2">
      <c r="A227" t="str">
        <f>'Sales PT'!C230</f>
        <v>KPHRTRZ9H014H90KHG3</v>
      </c>
      <c r="B227">
        <f>GETPIVOTDATA("SO Total in USD",'Sales PT'!$C$3,"Item Number",'Sales PT'!C230)</f>
        <v>403.4</v>
      </c>
      <c r="C227" s="10">
        <f t="shared" si="30"/>
        <v>4.1483202644003163E-5</v>
      </c>
      <c r="D227" s="11">
        <f t="shared" si="39"/>
        <v>0.99898130766683135</v>
      </c>
      <c r="E227" t="str">
        <f t="shared" si="31"/>
        <v>C</v>
      </c>
      <c r="F227">
        <f>'Sales PT'!A230</f>
        <v>7.334545454545454</v>
      </c>
      <c r="G227">
        <f>'Sales PT'!B230</f>
        <v>54.394444903534364</v>
      </c>
      <c r="H227">
        <f t="shared" si="32"/>
        <v>7.4161984870956621</v>
      </c>
      <c r="I227">
        <f>VLOOKUP(A227,qtytable[],2,FALSE)</f>
        <v>0.5636363636363636</v>
      </c>
      <c r="J227">
        <f>VLOOKUP(A227,qtytable[],3,FALSE)</f>
        <v>4.180039147272101</v>
      </c>
      <c r="K227">
        <f t="shared" si="33"/>
        <v>7.4161984870956639</v>
      </c>
      <c r="L227">
        <f>VLOOKUP(A227,LeadTime[],2,FALSE)</f>
        <v>6</v>
      </c>
      <c r="M227">
        <f t="shared" si="34"/>
        <v>12</v>
      </c>
      <c r="N227">
        <f t="shared" si="35"/>
        <v>6</v>
      </c>
      <c r="O227">
        <f t="shared" si="36"/>
        <v>6</v>
      </c>
      <c r="P227">
        <f>IFERROR(GETPIVOTDATA("QTY Available",'GlobInv PT'!$D$3,"Item Number",A227),0)</f>
        <v>0</v>
      </c>
      <c r="Q227">
        <f>IFERROR(GETPIVOTDATA("QTY Available",'GlobInv PT'!$A$3,"Item Number",A227),0)-IFERROR(GETPIVOTDATA("QTY Available",'GlobInv PT'!$D$3,"Item Number",A227),0)</f>
        <v>0</v>
      </c>
      <c r="R227">
        <f>IFERROR(GETPIVOTDATA("QTY Available",'GlobInv PT'!$A$3,"Item Number",A227),0)-M227</f>
        <v>-12</v>
      </c>
      <c r="S227">
        <f>VLOOKUP(A227,CurrentCost[],2,FALSE)</f>
        <v>9.5</v>
      </c>
      <c r="T227">
        <f t="shared" si="37"/>
        <v>6</v>
      </c>
      <c r="U227">
        <f t="shared" si="38"/>
        <v>57</v>
      </c>
    </row>
    <row r="228" spans="1:21" x14ac:dyDescent="0.2">
      <c r="A228" t="str">
        <f>'Sales PT'!C231</f>
        <v>LTHR130H40KH10.0H68HA</v>
      </c>
      <c r="B228">
        <f>GETPIVOTDATA("SO Total in USD",'Sales PT'!$C$3,"Item Number",'Sales PT'!C231)</f>
        <v>394.35</v>
      </c>
      <c r="C228" s="10">
        <f t="shared" si="30"/>
        <v>4.0552555683348159E-5</v>
      </c>
      <c r="D228" s="11">
        <f t="shared" si="39"/>
        <v>0.99902186022251471</v>
      </c>
      <c r="E228" t="str">
        <f t="shared" si="31"/>
        <v>C</v>
      </c>
      <c r="F228">
        <f>'Sales PT'!A231</f>
        <v>7.1700000000000008</v>
      </c>
      <c r="G228">
        <f>'Sales PT'!B231</f>
        <v>41.803436904601959</v>
      </c>
      <c r="H228">
        <f t="shared" si="32"/>
        <v>5.8303259281174276</v>
      </c>
      <c r="I228">
        <f>VLOOKUP(A228,qtytable[],2,FALSE)</f>
        <v>1.2727272727272727</v>
      </c>
      <c r="J228">
        <f>VLOOKUP(A228,qtytable[],3,FALSE)</f>
        <v>7.2148369388276583</v>
      </c>
      <c r="K228">
        <f t="shared" si="33"/>
        <v>5.6688004519360176</v>
      </c>
      <c r="L228">
        <f>VLOOKUP(A228,LeadTime[],2,FALSE)</f>
        <v>10</v>
      </c>
      <c r="M228">
        <f t="shared" si="34"/>
        <v>27</v>
      </c>
      <c r="N228">
        <f t="shared" si="35"/>
        <v>14</v>
      </c>
      <c r="O228">
        <f t="shared" si="36"/>
        <v>13</v>
      </c>
      <c r="P228">
        <f>IFERROR(GETPIVOTDATA("QTY Available",'GlobInv PT'!$D$3,"Item Number",A228),0)</f>
        <v>0</v>
      </c>
      <c r="Q228">
        <f>IFERROR(GETPIVOTDATA("QTY Available",'GlobInv PT'!$A$3,"Item Number",A228),0)-IFERROR(GETPIVOTDATA("QTY Available",'GlobInv PT'!$D$3,"Item Number",A228),0)</f>
        <v>264</v>
      </c>
      <c r="R228">
        <f>IFERROR(GETPIVOTDATA("QTY Available",'GlobInv PT'!$A$3,"Item Number",A228),0)-M228</f>
        <v>237</v>
      </c>
      <c r="S228">
        <f>VLOOKUP(A228,CurrentCost[],2,FALSE)</f>
        <v>4.41</v>
      </c>
      <c r="T228">
        <f t="shared" si="37"/>
        <v>0</v>
      </c>
      <c r="U228">
        <f t="shared" si="38"/>
        <v>0</v>
      </c>
    </row>
    <row r="229" spans="1:21" x14ac:dyDescent="0.2">
      <c r="A229" t="str">
        <f>'Sales PT'!C232</f>
        <v>PSHAGIH11VHVPH110 1.0A</v>
      </c>
      <c r="B229">
        <f>GETPIVOTDATA("SO Total in USD",'Sales PT'!$C$3,"Item Number",'Sales PT'!C232)</f>
        <v>384.98</v>
      </c>
      <c r="C229" s="10">
        <f t="shared" si="30"/>
        <v>3.9589001868835744E-5</v>
      </c>
      <c r="D229" s="11">
        <f t="shared" si="39"/>
        <v>0.99906144922438356</v>
      </c>
      <c r="E229" t="str">
        <f t="shared" si="31"/>
        <v>C</v>
      </c>
      <c r="F229">
        <f>'Sales PT'!A232</f>
        <v>6.9996363636363643</v>
      </c>
      <c r="G229">
        <f>'Sales PT'!B232</f>
        <v>38.050218374982272</v>
      </c>
      <c r="H229">
        <f t="shared" si="32"/>
        <v>5.4360278731986718</v>
      </c>
      <c r="I229">
        <f>VLOOKUP(A229,qtytable[],2,FALSE)</f>
        <v>1.2</v>
      </c>
      <c r="J229">
        <f>VLOOKUP(A229,qtytable[],3,FALSE)</f>
        <v>6.5245973339640182</v>
      </c>
      <c r="K229">
        <f t="shared" si="33"/>
        <v>5.4371644449700156</v>
      </c>
      <c r="L229">
        <f>VLOOKUP(A229,LeadTime[],2,FALSE)</f>
        <v>9</v>
      </c>
      <c r="M229">
        <f t="shared" si="34"/>
        <v>23</v>
      </c>
      <c r="N229">
        <f t="shared" si="35"/>
        <v>12</v>
      </c>
      <c r="O229">
        <f t="shared" si="36"/>
        <v>11</v>
      </c>
      <c r="P229">
        <f>IFERROR(GETPIVOTDATA("QTY Available",'GlobInv PT'!$D$3,"Item Number",A229),0)</f>
        <v>317</v>
      </c>
      <c r="Q229">
        <f>IFERROR(GETPIVOTDATA("QTY Available",'GlobInv PT'!$A$3,"Item Number",A229),0)-IFERROR(GETPIVOTDATA("QTY Available",'GlobInv PT'!$D$3,"Item Number",A229),0)</f>
        <v>0</v>
      </c>
      <c r="R229">
        <f>IFERROR(GETPIVOTDATA("QTY Available",'GlobInv PT'!$A$3,"Item Number",A229),0)-M229</f>
        <v>294</v>
      </c>
      <c r="S229">
        <f>VLOOKUP(A229,CurrentCost[],2,FALSE)</f>
        <v>4.4000000000000004</v>
      </c>
      <c r="T229">
        <f t="shared" si="37"/>
        <v>0</v>
      </c>
      <c r="U229">
        <f t="shared" si="38"/>
        <v>0</v>
      </c>
    </row>
    <row r="230" spans="1:21" x14ac:dyDescent="0.2">
      <c r="A230" t="str">
        <f>'Sales PT'!C233</f>
        <v>KPHLRZMH49KHL90HA</v>
      </c>
      <c r="B230">
        <f>GETPIVOTDATA("SO Total in USD",'Sales PT'!$C$3,"Item Number",'Sales PT'!C233)</f>
        <v>383.7</v>
      </c>
      <c r="C230" s="10">
        <f t="shared" si="30"/>
        <v>3.9457374453406079E-5</v>
      </c>
      <c r="D230" s="11">
        <f t="shared" si="39"/>
        <v>0.99910090659883699</v>
      </c>
      <c r="E230" t="str">
        <f t="shared" si="31"/>
        <v>C</v>
      </c>
      <c r="F230">
        <f>'Sales PT'!A233</f>
        <v>6.9763636363636365</v>
      </c>
      <c r="G230">
        <f>'Sales PT'!B233</f>
        <v>51.738097445429197</v>
      </c>
      <c r="H230">
        <f t="shared" si="32"/>
        <v>7.416198487095663</v>
      </c>
      <c r="I230">
        <f>VLOOKUP(A230,qtytable[],2,FALSE)</f>
        <v>23.163636363636364</v>
      </c>
      <c r="J230">
        <f>VLOOKUP(A230,qtytable[],3,FALSE)</f>
        <v>109.26331830615766</v>
      </c>
      <c r="K230">
        <f t="shared" si="33"/>
        <v>4.7170192361371042</v>
      </c>
      <c r="L230">
        <f>VLOOKUP(A230,LeadTime[],2,FALSE)</f>
        <v>15</v>
      </c>
      <c r="M230">
        <f t="shared" si="34"/>
        <v>491</v>
      </c>
      <c r="N230">
        <f t="shared" si="35"/>
        <v>246</v>
      </c>
      <c r="O230">
        <f t="shared" si="36"/>
        <v>245</v>
      </c>
      <c r="P230">
        <f>IFERROR(GETPIVOTDATA("QTY Available",'GlobInv PT'!$D$3,"Item Number",A230),0)</f>
        <v>315846</v>
      </c>
      <c r="Q230">
        <f>IFERROR(GETPIVOTDATA("QTY Available",'GlobInv PT'!$A$3,"Item Number",A230),0)-IFERROR(GETPIVOTDATA("QTY Available",'GlobInv PT'!$D$3,"Item Number",A230),0)</f>
        <v>165</v>
      </c>
      <c r="R230">
        <f>IFERROR(GETPIVOTDATA("QTY Available",'GlobInv PT'!$A$3,"Item Number",A230),0)-M230</f>
        <v>315520</v>
      </c>
      <c r="S230">
        <f>VLOOKUP(A230,CurrentCost[],2,FALSE)</f>
        <v>0</v>
      </c>
      <c r="T230">
        <f t="shared" si="37"/>
        <v>0</v>
      </c>
      <c r="U230">
        <f t="shared" si="38"/>
        <v>0</v>
      </c>
    </row>
    <row r="231" spans="1:21" x14ac:dyDescent="0.2">
      <c r="A231" t="str">
        <f>'Sales PT'!C234</f>
        <v>LTHR130H30KH10.0H10HA</v>
      </c>
      <c r="B231">
        <f>GETPIVOTDATA("SO Total in USD",'Sales PT'!$C$3,"Item Number",'Sales PT'!C234)</f>
        <v>379.1</v>
      </c>
      <c r="C231" s="10">
        <f t="shared" si="30"/>
        <v>3.8984338429205753E-5</v>
      </c>
      <c r="D231" s="11">
        <f t="shared" si="39"/>
        <v>0.99913989093726618</v>
      </c>
      <c r="E231" t="str">
        <f t="shared" si="31"/>
        <v>C</v>
      </c>
      <c r="F231">
        <f>'Sales PT'!A234</f>
        <v>6.8927272727272735</v>
      </c>
      <c r="G231">
        <f>'Sales PT'!B234</f>
        <v>51.117833571963018</v>
      </c>
      <c r="H231">
        <f t="shared" si="32"/>
        <v>7.416198487095663</v>
      </c>
      <c r="I231">
        <f>VLOOKUP(A231,qtytable[],2,FALSE)</f>
        <v>1.8181818181818181</v>
      </c>
      <c r="J231">
        <f>VLOOKUP(A231,qtytable[],3,FALSE)</f>
        <v>13.483997249264842</v>
      </c>
      <c r="K231">
        <f t="shared" si="33"/>
        <v>7.416198487095663</v>
      </c>
      <c r="L231">
        <f>VLOOKUP(A231,LeadTime[],2,FALSE)</f>
        <v>6</v>
      </c>
      <c r="M231">
        <f t="shared" si="34"/>
        <v>39</v>
      </c>
      <c r="N231">
        <f t="shared" si="35"/>
        <v>20</v>
      </c>
      <c r="O231">
        <f t="shared" si="36"/>
        <v>19</v>
      </c>
      <c r="P231">
        <f>IFERROR(GETPIVOTDATA("QTY Available",'GlobInv PT'!$D$3,"Item Number",A231),0)</f>
        <v>158</v>
      </c>
      <c r="Q231">
        <f>IFERROR(GETPIVOTDATA("QTY Available",'GlobInv PT'!$A$3,"Item Number",A231),0)-IFERROR(GETPIVOTDATA("QTY Available",'GlobInv PT'!$D$3,"Item Number",A231),0)</f>
        <v>5</v>
      </c>
      <c r="R231">
        <f>IFERROR(GETPIVOTDATA("QTY Available",'GlobInv PT'!$A$3,"Item Number",A231),0)-M231</f>
        <v>124</v>
      </c>
      <c r="S231">
        <f>VLOOKUP(A231,CurrentCost[],2,FALSE)</f>
        <v>3.19</v>
      </c>
      <c r="T231">
        <f t="shared" si="37"/>
        <v>0</v>
      </c>
      <c r="U231">
        <f t="shared" si="38"/>
        <v>0</v>
      </c>
    </row>
    <row r="232" spans="1:21" x14ac:dyDescent="0.2">
      <c r="A232" t="str">
        <f>'Sales PT'!C235</f>
        <v>KPHU490H90KHB190HA</v>
      </c>
      <c r="B232">
        <f>GETPIVOTDATA("SO Total in USD",'Sales PT'!$C$3,"Item Number",'Sales PT'!C235)</f>
        <v>377.31</v>
      </c>
      <c r="C232" s="10">
        <f t="shared" si="30"/>
        <v>3.8800265715440835E-5</v>
      </c>
      <c r="D232" s="11">
        <f t="shared" si="39"/>
        <v>0.99917869120298164</v>
      </c>
      <c r="E232" t="str">
        <f t="shared" si="31"/>
        <v>C</v>
      </c>
      <c r="F232">
        <f>'Sales PT'!A235</f>
        <v>6.8601818181818182</v>
      </c>
      <c r="G232">
        <f>'Sales PT'!B235</f>
        <v>36.527083127703776</v>
      </c>
      <c r="H232">
        <f t="shared" si="32"/>
        <v>5.3245065649564225</v>
      </c>
      <c r="I232">
        <f>VLOOKUP(A232,qtytable[],2,FALSE)</f>
        <v>8.3818181818181809</v>
      </c>
      <c r="J232">
        <f>VLOOKUP(A232,qtytable[],3,FALSE)</f>
        <v>45.967174644317055</v>
      </c>
      <c r="K232">
        <f t="shared" si="33"/>
        <v>5.4841531571311029</v>
      </c>
      <c r="L232">
        <f>VLOOKUP(A232,LeadTime[],2,FALSE)</f>
        <v>7</v>
      </c>
      <c r="M232">
        <f t="shared" si="34"/>
        <v>142</v>
      </c>
      <c r="N232">
        <f t="shared" si="35"/>
        <v>71</v>
      </c>
      <c r="O232">
        <f t="shared" si="36"/>
        <v>71</v>
      </c>
      <c r="P232">
        <f>IFERROR(GETPIVOTDATA("QTY Available",'GlobInv PT'!$D$3,"Item Number",A232),0)</f>
        <v>11860</v>
      </c>
      <c r="Q232">
        <f>IFERROR(GETPIVOTDATA("QTY Available",'GlobInv PT'!$A$3,"Item Number",A232),0)-IFERROR(GETPIVOTDATA("QTY Available",'GlobInv PT'!$D$3,"Item Number",A232),0)</f>
        <v>18850</v>
      </c>
      <c r="R232">
        <f>IFERROR(GETPIVOTDATA("QTY Available",'GlobInv PT'!$A$3,"Item Number",A232),0)-M232</f>
        <v>30568</v>
      </c>
      <c r="S232">
        <f>VLOOKUP(A232,CurrentCost[],2,FALSE)</f>
        <v>0.6</v>
      </c>
      <c r="T232">
        <f t="shared" si="37"/>
        <v>0</v>
      </c>
      <c r="U232">
        <f t="shared" si="38"/>
        <v>0</v>
      </c>
    </row>
    <row r="233" spans="1:21" x14ac:dyDescent="0.2">
      <c r="A233" t="str">
        <f>'Sales PT'!C236</f>
        <v>KPHRTRZ9H084H41KH1SS</v>
      </c>
      <c r="B233">
        <f>GETPIVOTDATA("SO Total in USD",'Sales PT'!$C$3,"Item Number",'Sales PT'!C236)</f>
        <v>374.75</v>
      </c>
      <c r="C233" s="10">
        <f t="shared" si="30"/>
        <v>3.8537010884581519E-5</v>
      </c>
      <c r="D233" s="11">
        <f t="shared" si="39"/>
        <v>0.99921722821386627</v>
      </c>
      <c r="E233" t="str">
        <f t="shared" si="31"/>
        <v>C</v>
      </c>
      <c r="F233">
        <f>'Sales PT'!A236</f>
        <v>6.8136363636363635</v>
      </c>
      <c r="G233">
        <f>'Sales PT'!B236</f>
        <v>50.531279691619993</v>
      </c>
      <c r="H233">
        <f t="shared" si="32"/>
        <v>7.416198487095663</v>
      </c>
      <c r="I233">
        <f>VLOOKUP(A233,qtytable[],2,FALSE)</f>
        <v>0.29090909090909089</v>
      </c>
      <c r="J233">
        <f>VLOOKUP(A233,qtytable[],3,FALSE)</f>
        <v>2.1574395598823748</v>
      </c>
      <c r="K233">
        <f t="shared" si="33"/>
        <v>7.4161984870956639</v>
      </c>
      <c r="L233">
        <f>VLOOKUP(A233,LeadTime[],2,FALSE)</f>
        <v>8</v>
      </c>
      <c r="M233">
        <f t="shared" si="34"/>
        <v>8</v>
      </c>
      <c r="N233">
        <f t="shared" si="35"/>
        <v>4</v>
      </c>
      <c r="O233">
        <f t="shared" si="36"/>
        <v>4</v>
      </c>
      <c r="P233">
        <f>IFERROR(GETPIVOTDATA("QTY Available",'GlobInv PT'!$D$3,"Item Number",A233),0)</f>
        <v>0</v>
      </c>
      <c r="Q233">
        <f>IFERROR(GETPIVOTDATA("QTY Available",'GlobInv PT'!$A$3,"Item Number",A233),0)-IFERROR(GETPIVOTDATA("QTY Available",'GlobInv PT'!$D$3,"Item Number",A233),0)</f>
        <v>0</v>
      </c>
      <c r="R233">
        <f>IFERROR(GETPIVOTDATA("QTY Available",'GlobInv PT'!$A$3,"Item Number",A233),0)-M233</f>
        <v>-8</v>
      </c>
      <c r="S233">
        <f>VLOOKUP(A233,CurrentCost[],2,FALSE)</f>
        <v>0</v>
      </c>
      <c r="T233">
        <f t="shared" si="37"/>
        <v>4</v>
      </c>
      <c r="U233">
        <f t="shared" si="38"/>
        <v>0</v>
      </c>
    </row>
    <row r="234" spans="1:21" x14ac:dyDescent="0.2">
      <c r="A234" t="str">
        <f>'Sales PT'!C237</f>
        <v>KPHRTRZ9H014H41KHG3</v>
      </c>
      <c r="B234">
        <f>GETPIVOTDATA("SO Total in USD",'Sales PT'!$C$3,"Item Number",'Sales PT'!C237)</f>
        <v>373.47</v>
      </c>
      <c r="C234" s="10">
        <f t="shared" si="30"/>
        <v>3.8405383469151868E-5</v>
      </c>
      <c r="D234" s="11">
        <f t="shared" si="39"/>
        <v>0.99925563359733538</v>
      </c>
      <c r="E234" t="str">
        <f t="shared" si="31"/>
        <v>C</v>
      </c>
      <c r="F234">
        <f>'Sales PT'!A237</f>
        <v>6.7903636363636366</v>
      </c>
      <c r="G234">
        <f>'Sales PT'!B237</f>
        <v>50.3586845268294</v>
      </c>
      <c r="H234">
        <f t="shared" si="32"/>
        <v>7.4161984870956621</v>
      </c>
      <c r="I234">
        <f>VLOOKUP(A234,qtytable[],2,FALSE)</f>
        <v>0.5636363636363636</v>
      </c>
      <c r="J234">
        <f>VLOOKUP(A234,qtytable[],3,FALSE)</f>
        <v>4.180039147272101</v>
      </c>
      <c r="K234">
        <f t="shared" si="33"/>
        <v>7.4161984870956639</v>
      </c>
      <c r="L234">
        <f>VLOOKUP(A234,LeadTime[],2,FALSE)</f>
        <v>4</v>
      </c>
      <c r="M234">
        <f t="shared" si="34"/>
        <v>10</v>
      </c>
      <c r="N234">
        <f t="shared" si="35"/>
        <v>5</v>
      </c>
      <c r="O234">
        <f t="shared" si="36"/>
        <v>5</v>
      </c>
      <c r="P234">
        <f>IFERROR(GETPIVOTDATA("QTY Available",'GlobInv PT'!$D$3,"Item Number",A234),0)</f>
        <v>0</v>
      </c>
      <c r="Q234">
        <f>IFERROR(GETPIVOTDATA("QTY Available",'GlobInv PT'!$A$3,"Item Number",A234),0)-IFERROR(GETPIVOTDATA("QTY Available",'GlobInv PT'!$D$3,"Item Number",A234),0)</f>
        <v>0</v>
      </c>
      <c r="R234">
        <f>IFERROR(GETPIVOTDATA("QTY Available",'GlobInv PT'!$A$3,"Item Number",A234),0)-M234</f>
        <v>-10</v>
      </c>
      <c r="S234">
        <f>VLOOKUP(A234,CurrentCost[],2,FALSE)</f>
        <v>9.5</v>
      </c>
      <c r="T234">
        <f t="shared" si="37"/>
        <v>5</v>
      </c>
      <c r="U234">
        <f t="shared" si="38"/>
        <v>47.5</v>
      </c>
    </row>
    <row r="235" spans="1:21" x14ac:dyDescent="0.2">
      <c r="A235" t="str">
        <f>'Sales PT'!C238</f>
        <v>KPHLRZ3HREDHB100HA</v>
      </c>
      <c r="B235">
        <f>GETPIVOTDATA("SO Total in USD",'Sales PT'!$C$3,"Item Number",'Sales PT'!C238)</f>
        <v>360.68</v>
      </c>
      <c r="C235" s="10">
        <f t="shared" si="30"/>
        <v>3.7090137654038327E-5</v>
      </c>
      <c r="D235" s="11">
        <f t="shared" si="39"/>
        <v>0.99929272373498945</v>
      </c>
      <c r="E235" t="str">
        <f t="shared" si="31"/>
        <v>C</v>
      </c>
      <c r="F235">
        <f>'Sales PT'!A238</f>
        <v>6.557818181818182</v>
      </c>
      <c r="G235">
        <f>'Sales PT'!B238</f>
        <v>48.634081278648431</v>
      </c>
      <c r="H235">
        <f t="shared" si="32"/>
        <v>7.416198487095663</v>
      </c>
      <c r="I235">
        <f>VLOOKUP(A235,qtytable[],2,FALSE)</f>
        <v>10.036363636363637</v>
      </c>
      <c r="J235">
        <f>VLOOKUP(A235,qtytable[],3,FALSE)</f>
        <v>63.029083127278</v>
      </c>
      <c r="K235">
        <f t="shared" si="33"/>
        <v>6.2800716884063217</v>
      </c>
      <c r="L235">
        <f>VLOOKUP(A235,LeadTime[],2,FALSE)</f>
        <v>5</v>
      </c>
      <c r="M235">
        <f t="shared" si="34"/>
        <v>164</v>
      </c>
      <c r="N235">
        <f t="shared" si="35"/>
        <v>82</v>
      </c>
      <c r="O235">
        <f t="shared" si="36"/>
        <v>82</v>
      </c>
      <c r="P235">
        <f>IFERROR(GETPIVOTDATA("QTY Available",'GlobInv PT'!$D$3,"Item Number",A235),0)</f>
        <v>148</v>
      </c>
      <c r="Q235">
        <f>IFERROR(GETPIVOTDATA("QTY Available",'GlobInv PT'!$A$3,"Item Number",A235),0)-IFERROR(GETPIVOTDATA("QTY Available",'GlobInv PT'!$D$3,"Item Number",A235),0)</f>
        <v>0</v>
      </c>
      <c r="R235">
        <f>IFERROR(GETPIVOTDATA("QTY Available",'GlobInv PT'!$A$3,"Item Number",A235),0)-M235</f>
        <v>-16</v>
      </c>
      <c r="S235">
        <f>VLOOKUP(A235,CurrentCost[],2,FALSE)</f>
        <v>0</v>
      </c>
      <c r="T235">
        <f t="shared" si="37"/>
        <v>0</v>
      </c>
      <c r="U235">
        <f t="shared" si="38"/>
        <v>0</v>
      </c>
    </row>
    <row r="236" spans="1:21" x14ac:dyDescent="0.2">
      <c r="A236" t="str">
        <f>'Sales PT'!C239</f>
        <v>KPHRTRZ9H014H69KH1SS</v>
      </c>
      <c r="B236">
        <f>GETPIVOTDATA("SO Total in USD",'Sales PT'!$C$3,"Item Number",'Sales PT'!C239)</f>
        <v>348.53</v>
      </c>
      <c r="C236" s="10">
        <f t="shared" si="30"/>
        <v>3.5840705546639615E-5</v>
      </c>
      <c r="D236" s="11">
        <f t="shared" si="39"/>
        <v>0.99932856444053608</v>
      </c>
      <c r="E236" t="str">
        <f t="shared" si="31"/>
        <v>C</v>
      </c>
      <c r="F236">
        <f>'Sales PT'!A239</f>
        <v>6.3369090909090904</v>
      </c>
      <c r="G236">
        <f>'Sales PT'!B239</f>
        <v>32.730171598418984</v>
      </c>
      <c r="H236">
        <f t="shared" si="32"/>
        <v>5.1650057037071253</v>
      </c>
      <c r="I236">
        <f>VLOOKUP(A236,qtytable[],2,FALSE)</f>
        <v>0.72727272727272729</v>
      </c>
      <c r="J236">
        <f>VLOOKUP(A236,qtytable[],3,FALSE)</f>
        <v>3.6840725525416262</v>
      </c>
      <c r="K236">
        <f t="shared" si="33"/>
        <v>5.0655997597447362</v>
      </c>
      <c r="L236">
        <f>VLOOKUP(A236,LeadTime[],2,FALSE)</f>
        <v>17</v>
      </c>
      <c r="M236">
        <f t="shared" si="34"/>
        <v>18</v>
      </c>
      <c r="N236">
        <f t="shared" si="35"/>
        <v>9</v>
      </c>
      <c r="O236">
        <f t="shared" si="36"/>
        <v>9</v>
      </c>
      <c r="P236">
        <f>IFERROR(GETPIVOTDATA("QTY Available",'GlobInv PT'!$D$3,"Item Number",A236),0)</f>
        <v>0</v>
      </c>
      <c r="Q236">
        <f>IFERROR(GETPIVOTDATA("QTY Available",'GlobInv PT'!$A$3,"Item Number",A236),0)-IFERROR(GETPIVOTDATA("QTY Available",'GlobInv PT'!$D$3,"Item Number",A236),0)</f>
        <v>0</v>
      </c>
      <c r="R236">
        <f>IFERROR(GETPIVOTDATA("QTY Available",'GlobInv PT'!$A$3,"Item Number",A236),0)-M236</f>
        <v>-18</v>
      </c>
      <c r="S236">
        <f>VLOOKUP(A236,CurrentCost[],2,FALSE)</f>
        <v>5.17</v>
      </c>
      <c r="T236">
        <f t="shared" si="37"/>
        <v>9</v>
      </c>
      <c r="U236">
        <f t="shared" si="38"/>
        <v>46.53</v>
      </c>
    </row>
    <row r="237" spans="1:21" x14ac:dyDescent="0.2">
      <c r="A237" t="str">
        <f>'Sales PT'!C240</f>
        <v>KPHRTRZ9H036H69KH1SS</v>
      </c>
      <c r="B237">
        <f>GETPIVOTDATA("SO Total in USD",'Sales PT'!$C$3,"Item Number",'Sales PT'!C240)</f>
        <v>347.89000000000004</v>
      </c>
      <c r="C237" s="10">
        <f t="shared" si="30"/>
        <v>3.5774891838924793E-5</v>
      </c>
      <c r="D237" s="11">
        <f t="shared" si="39"/>
        <v>0.99936433933237501</v>
      </c>
      <c r="E237" t="str">
        <f t="shared" si="31"/>
        <v>C</v>
      </c>
      <c r="F237">
        <f>'Sales PT'!A240</f>
        <v>6.3252727272727283</v>
      </c>
      <c r="G237">
        <f>'Sales PT'!B240</f>
        <v>23.991597360445258</v>
      </c>
      <c r="H237">
        <f t="shared" si="32"/>
        <v>3.7929743735792605</v>
      </c>
      <c r="I237">
        <f>VLOOKUP(A237,qtytable[],2,FALSE)</f>
        <v>0.6</v>
      </c>
      <c r="J237">
        <f>VLOOKUP(A237,qtytable[],3,FALSE)</f>
        <v>2.2574977954133857</v>
      </c>
      <c r="K237">
        <f t="shared" si="33"/>
        <v>3.7624963256889763</v>
      </c>
      <c r="L237">
        <f>VLOOKUP(A237,LeadTime[],2,FALSE)</f>
        <v>11</v>
      </c>
      <c r="M237">
        <f t="shared" si="34"/>
        <v>9</v>
      </c>
      <c r="N237">
        <f t="shared" si="35"/>
        <v>5</v>
      </c>
      <c r="O237">
        <f t="shared" si="36"/>
        <v>4</v>
      </c>
      <c r="P237">
        <f>IFERROR(GETPIVOTDATA("QTY Available",'GlobInv PT'!$D$3,"Item Number",A237),0)</f>
        <v>0</v>
      </c>
      <c r="Q237">
        <f>IFERROR(GETPIVOTDATA("QTY Available",'GlobInv PT'!$A$3,"Item Number",A237),0)-IFERROR(GETPIVOTDATA("QTY Available",'GlobInv PT'!$D$3,"Item Number",A237),0)</f>
        <v>0</v>
      </c>
      <c r="R237">
        <f>IFERROR(GETPIVOTDATA("QTY Available",'GlobInv PT'!$A$3,"Item Number",A237),0)-M237</f>
        <v>-9</v>
      </c>
      <c r="S237">
        <f>VLOOKUP(A237,CurrentCost[],2,FALSE)</f>
        <v>8.1</v>
      </c>
      <c r="T237">
        <f t="shared" si="37"/>
        <v>4</v>
      </c>
      <c r="U237">
        <f t="shared" si="38"/>
        <v>32.4</v>
      </c>
    </row>
    <row r="238" spans="1:21" x14ac:dyDescent="0.2">
      <c r="A238" t="str">
        <f>'Sales PT'!C241</f>
        <v>KPHRTRZ4H041H69KH1SS</v>
      </c>
      <c r="B238">
        <f>GETPIVOTDATA("SO Total in USD",'Sales PT'!$C$3,"Item Number",'Sales PT'!C241)</f>
        <v>336.63</v>
      </c>
      <c r="C238" s="10">
        <f t="shared" si="30"/>
        <v>3.4616981918817016E-5</v>
      </c>
      <c r="D238" s="11">
        <f t="shared" si="39"/>
        <v>0.99939895631429387</v>
      </c>
      <c r="E238" t="str">
        <f t="shared" si="31"/>
        <v>C</v>
      </c>
      <c r="F238">
        <f>'Sales PT'!A241</f>
        <v>6.1205454545454545</v>
      </c>
      <c r="G238">
        <f>'Sales PT'!B241</f>
        <v>45.391179940200239</v>
      </c>
      <c r="H238">
        <f t="shared" si="32"/>
        <v>7.416198487095663</v>
      </c>
      <c r="I238">
        <f>VLOOKUP(A238,qtytable[],2,FALSE)</f>
        <v>0.23636363636363636</v>
      </c>
      <c r="J238">
        <f>VLOOKUP(A238,qtytable[],3,FALSE)</f>
        <v>1.7529196424044293</v>
      </c>
      <c r="K238">
        <f t="shared" si="33"/>
        <v>7.416198487095663</v>
      </c>
      <c r="L238">
        <f>VLOOKUP(A238,LeadTime[],2,FALSE)</f>
        <v>14</v>
      </c>
      <c r="M238">
        <f t="shared" si="34"/>
        <v>8</v>
      </c>
      <c r="N238">
        <f t="shared" si="35"/>
        <v>4</v>
      </c>
      <c r="O238">
        <f t="shared" si="36"/>
        <v>4</v>
      </c>
      <c r="P238">
        <f>IFERROR(GETPIVOTDATA("QTY Available",'GlobInv PT'!$D$3,"Item Number",A238),0)</f>
        <v>0</v>
      </c>
      <c r="Q238">
        <f>IFERROR(GETPIVOTDATA("QTY Available",'GlobInv PT'!$A$3,"Item Number",A238),0)-IFERROR(GETPIVOTDATA("QTY Available",'GlobInv PT'!$D$3,"Item Number",A238),0)</f>
        <v>0</v>
      </c>
      <c r="R238">
        <f>IFERROR(GETPIVOTDATA("QTY Available",'GlobInv PT'!$A$3,"Item Number",A238),0)-M238</f>
        <v>-8</v>
      </c>
      <c r="S238">
        <f>VLOOKUP(A238,CurrentCost[],2,FALSE)</f>
        <v>0</v>
      </c>
      <c r="T238">
        <f t="shared" si="37"/>
        <v>4</v>
      </c>
      <c r="U238">
        <f t="shared" si="38"/>
        <v>0</v>
      </c>
    </row>
    <row r="239" spans="1:21" x14ac:dyDescent="0.2">
      <c r="A239" t="str">
        <f>'Sales PT'!C242</f>
        <v>LBHLNRZHREDH9CHB</v>
      </c>
      <c r="B239">
        <f>GETPIVOTDATA("SO Total in USD",'Sales PT'!$C$3,"Item Number",'Sales PT'!C242)</f>
        <v>334.16</v>
      </c>
      <c r="C239" s="10">
        <f t="shared" si="30"/>
        <v>3.4362982140605105E-5</v>
      </c>
      <c r="D239" s="11">
        <f t="shared" si="39"/>
        <v>0.99943331929643453</v>
      </c>
      <c r="E239" t="str">
        <f t="shared" si="31"/>
        <v>C</v>
      </c>
      <c r="F239">
        <f>'Sales PT'!A242</f>
        <v>6.0756363636363639</v>
      </c>
      <c r="G239">
        <f>'Sales PT'!B242</f>
        <v>45.058125208143402</v>
      </c>
      <c r="H239">
        <f t="shared" si="32"/>
        <v>7.4161984870956639</v>
      </c>
      <c r="I239">
        <f>VLOOKUP(A239,qtytable[],2,FALSE)</f>
        <v>0.25454545454545452</v>
      </c>
      <c r="J239">
        <f>VLOOKUP(A239,qtytable[],3,FALSE)</f>
        <v>1.8877596148970779</v>
      </c>
      <c r="K239">
        <f t="shared" si="33"/>
        <v>7.4161984870956639</v>
      </c>
      <c r="L239">
        <f>VLOOKUP(A239,LeadTime[],2,FALSE)</f>
        <v>4</v>
      </c>
      <c r="M239">
        <f t="shared" si="34"/>
        <v>5</v>
      </c>
      <c r="N239">
        <f t="shared" si="35"/>
        <v>3</v>
      </c>
      <c r="O239">
        <f t="shared" si="36"/>
        <v>2</v>
      </c>
      <c r="P239">
        <f>IFERROR(GETPIVOTDATA("QTY Available",'GlobInv PT'!$D$3,"Item Number",A239),0)</f>
        <v>0</v>
      </c>
      <c r="Q239">
        <f>IFERROR(GETPIVOTDATA("QTY Available",'GlobInv PT'!$A$3,"Item Number",A239),0)-IFERROR(GETPIVOTDATA("QTY Available",'GlobInv PT'!$D$3,"Item Number",A239),0)</f>
        <v>12</v>
      </c>
      <c r="R239">
        <f>IFERROR(GETPIVOTDATA("QTY Available",'GlobInv PT'!$A$3,"Item Number",A239),0)-M239</f>
        <v>7</v>
      </c>
      <c r="S239">
        <f>VLOOKUP(A239,CurrentCost[],2,FALSE)</f>
        <v>13.96</v>
      </c>
      <c r="T239">
        <f t="shared" si="37"/>
        <v>0</v>
      </c>
      <c r="U239">
        <f t="shared" si="38"/>
        <v>0</v>
      </c>
    </row>
    <row r="240" spans="1:21" x14ac:dyDescent="0.2">
      <c r="A240" t="str">
        <f>'Sales PT'!C243</f>
        <v>KPHRTRZ9H041H41KH1SS</v>
      </c>
      <c r="B240">
        <f>GETPIVOTDATA("SO Total in USD",'Sales PT'!$C$3,"Item Number",'Sales PT'!C243)</f>
        <v>333.82</v>
      </c>
      <c r="C240" s="10">
        <f t="shared" si="30"/>
        <v>3.4328018608381594E-5</v>
      </c>
      <c r="D240" s="11">
        <f t="shared" si="39"/>
        <v>0.9994676473150429</v>
      </c>
      <c r="E240" t="str">
        <f t="shared" si="31"/>
        <v>C</v>
      </c>
      <c r="F240">
        <f>'Sales PT'!A243</f>
        <v>6.069454545454545</v>
      </c>
      <c r="G240">
        <f>'Sales PT'!B243</f>
        <v>45.012279617495892</v>
      </c>
      <c r="H240">
        <f t="shared" si="32"/>
        <v>7.416198487095663</v>
      </c>
      <c r="I240">
        <f>VLOOKUP(A240,qtytable[],2,FALSE)</f>
        <v>0.29090909090909089</v>
      </c>
      <c r="J240">
        <f>VLOOKUP(A240,qtytable[],3,FALSE)</f>
        <v>2.1574395598823748</v>
      </c>
      <c r="K240">
        <f t="shared" si="33"/>
        <v>7.4161984870956639</v>
      </c>
      <c r="L240">
        <f>VLOOKUP(A240,LeadTime[],2,FALSE)</f>
        <v>10</v>
      </c>
      <c r="M240">
        <f t="shared" si="34"/>
        <v>8</v>
      </c>
      <c r="N240">
        <f t="shared" si="35"/>
        <v>4</v>
      </c>
      <c r="O240">
        <f t="shared" si="36"/>
        <v>4</v>
      </c>
      <c r="P240">
        <f>IFERROR(GETPIVOTDATA("QTY Available",'GlobInv PT'!$D$3,"Item Number",A240),0)</f>
        <v>0</v>
      </c>
      <c r="Q240">
        <f>IFERROR(GETPIVOTDATA("QTY Available",'GlobInv PT'!$A$3,"Item Number",A240),0)-IFERROR(GETPIVOTDATA("QTY Available",'GlobInv PT'!$D$3,"Item Number",A240),0)</f>
        <v>0</v>
      </c>
      <c r="R240">
        <f>IFERROR(GETPIVOTDATA("QTY Available",'GlobInv PT'!$A$3,"Item Number",A240),0)-M240</f>
        <v>-8</v>
      </c>
      <c r="S240">
        <f>VLOOKUP(A240,CurrentCost[],2,FALSE)</f>
        <v>0</v>
      </c>
      <c r="T240">
        <f t="shared" si="37"/>
        <v>4</v>
      </c>
      <c r="U240">
        <f t="shared" si="38"/>
        <v>0</v>
      </c>
    </row>
    <row r="241" spans="1:21" x14ac:dyDescent="0.2">
      <c r="A241" t="str">
        <f>'Sales PT'!C244</f>
        <v>KPHU430H30KHB100HA</v>
      </c>
      <c r="B241">
        <f>GETPIVOTDATA("SO Total in USD",'Sales PT'!$C$3,"Item Number",'Sales PT'!C244)</f>
        <v>306.95999999999998</v>
      </c>
      <c r="C241" s="10">
        <f t="shared" si="30"/>
        <v>3.1565899562724861E-5</v>
      </c>
      <c r="D241" s="11">
        <f t="shared" si="39"/>
        <v>0.99949921321460566</v>
      </c>
      <c r="E241" t="str">
        <f t="shared" si="31"/>
        <v>C</v>
      </c>
      <c r="F241">
        <f>'Sales PT'!A244</f>
        <v>5.5810909090909089</v>
      </c>
      <c r="G241">
        <f>'Sales PT'!B244</f>
        <v>30.621264801558052</v>
      </c>
      <c r="H241">
        <f t="shared" si="32"/>
        <v>5.4866092132059325</v>
      </c>
      <c r="I241">
        <f>VLOOKUP(A241,qtytable[],2,FALSE)</f>
        <v>8.3818181818181809</v>
      </c>
      <c r="J241">
        <f>VLOOKUP(A241,qtytable[],3,FALSE)</f>
        <v>45.967174644317055</v>
      </c>
      <c r="K241">
        <f t="shared" si="33"/>
        <v>5.4841531571311029</v>
      </c>
      <c r="L241">
        <f>VLOOKUP(A241,LeadTime[],2,FALSE)</f>
        <v>4</v>
      </c>
      <c r="M241">
        <f t="shared" si="34"/>
        <v>107</v>
      </c>
      <c r="N241">
        <f t="shared" si="35"/>
        <v>54</v>
      </c>
      <c r="O241">
        <f t="shared" si="36"/>
        <v>53</v>
      </c>
      <c r="P241">
        <f>IFERROR(GETPIVOTDATA("QTY Available",'GlobInv PT'!$D$3,"Item Number",A241),0)</f>
        <v>211</v>
      </c>
      <c r="Q241">
        <f>IFERROR(GETPIVOTDATA("QTY Available",'GlobInv PT'!$A$3,"Item Number",A241),0)-IFERROR(GETPIVOTDATA("QTY Available",'GlobInv PT'!$D$3,"Item Number",A241),0)</f>
        <v>635</v>
      </c>
      <c r="R241">
        <f>IFERROR(GETPIVOTDATA("QTY Available",'GlobInv PT'!$A$3,"Item Number",A241),0)-M241</f>
        <v>739</v>
      </c>
      <c r="S241">
        <f>VLOOKUP(A241,CurrentCost[],2,FALSE)</f>
        <v>0.66</v>
      </c>
      <c r="T241">
        <f t="shared" si="37"/>
        <v>0</v>
      </c>
      <c r="U241">
        <f t="shared" si="38"/>
        <v>0</v>
      </c>
    </row>
    <row r="242" spans="1:21" x14ac:dyDescent="0.2">
      <c r="A242" t="str">
        <f>'Sales PT'!C245</f>
        <v>KPHRTRZ4H084H69KH1DS</v>
      </c>
      <c r="B242">
        <f>GETPIVOTDATA("SO Total in USD",'Sales PT'!$C$3,"Item Number",'Sales PT'!C245)</f>
        <v>299.8</v>
      </c>
      <c r="C242" s="10">
        <f t="shared" si="30"/>
        <v>3.0829608707665218E-5</v>
      </c>
      <c r="D242" s="11">
        <f t="shared" si="39"/>
        <v>0.99953004282331337</v>
      </c>
      <c r="E242" t="str">
        <f t="shared" si="31"/>
        <v>C</v>
      </c>
      <c r="F242">
        <f>'Sales PT'!A245</f>
        <v>5.4509090909090911</v>
      </c>
      <c r="G242">
        <f>'Sales PT'!B245</f>
        <v>40.425023753295996</v>
      </c>
      <c r="H242">
        <f t="shared" si="32"/>
        <v>7.416198487095663</v>
      </c>
      <c r="I242">
        <f>VLOOKUP(A242,qtytable[],2,FALSE)</f>
        <v>0.12727272727272726</v>
      </c>
      <c r="J242">
        <f>VLOOKUP(A242,qtytable[],3,FALSE)</f>
        <v>0.94387980744853894</v>
      </c>
      <c r="K242">
        <f t="shared" si="33"/>
        <v>7.4161984870956639</v>
      </c>
      <c r="L242">
        <f>VLOOKUP(A242,LeadTime[],2,FALSE)</f>
        <v>17</v>
      </c>
      <c r="M242">
        <f t="shared" si="34"/>
        <v>5</v>
      </c>
      <c r="N242">
        <f t="shared" si="35"/>
        <v>3</v>
      </c>
      <c r="O242">
        <f t="shared" si="36"/>
        <v>2</v>
      </c>
      <c r="P242">
        <f>IFERROR(GETPIVOTDATA("QTY Available",'GlobInv PT'!$D$3,"Item Number",A242),0)</f>
        <v>0</v>
      </c>
      <c r="Q242">
        <f>IFERROR(GETPIVOTDATA("QTY Available",'GlobInv PT'!$A$3,"Item Number",A242),0)-IFERROR(GETPIVOTDATA("QTY Available",'GlobInv PT'!$D$3,"Item Number",A242),0)</f>
        <v>0</v>
      </c>
      <c r="R242">
        <f>IFERROR(GETPIVOTDATA("QTY Available",'GlobInv PT'!$A$3,"Item Number",A242),0)-M242</f>
        <v>-5</v>
      </c>
      <c r="S242">
        <f>VLOOKUP(A242,CurrentCost[],2,FALSE)</f>
        <v>42.78</v>
      </c>
      <c r="T242">
        <f t="shared" si="37"/>
        <v>2</v>
      </c>
      <c r="U242">
        <f t="shared" si="38"/>
        <v>85.56</v>
      </c>
    </row>
    <row r="243" spans="1:21" x14ac:dyDescent="0.2">
      <c r="A243" t="str">
        <f>'Sales PT'!C246</f>
        <v>LTHR130H60KH04.3H68HA</v>
      </c>
      <c r="B243">
        <f>GETPIVOTDATA("SO Total in USD",'Sales PT'!$C$3,"Item Number",'Sales PT'!C246)</f>
        <v>296.22000000000003</v>
      </c>
      <c r="C243" s="10">
        <f t="shared" si="30"/>
        <v>3.0461463280135393E-5</v>
      </c>
      <c r="D243" s="11">
        <f t="shared" si="39"/>
        <v>0.99956050428659349</v>
      </c>
      <c r="E243" t="str">
        <f t="shared" si="31"/>
        <v>C</v>
      </c>
      <c r="F243">
        <f>'Sales PT'!A246</f>
        <v>5.3858181818181823</v>
      </c>
      <c r="G243">
        <f>'Sales PT'!B246</f>
        <v>39.942296651772317</v>
      </c>
      <c r="H243">
        <f t="shared" si="32"/>
        <v>7.416198487095663</v>
      </c>
      <c r="I243">
        <f>VLOOKUP(A243,qtytable[],2,FALSE)</f>
        <v>0.90909090909090906</v>
      </c>
      <c r="J243">
        <f>VLOOKUP(A243,qtytable[],3,FALSE)</f>
        <v>6.7419986246324211</v>
      </c>
      <c r="K243">
        <f t="shared" si="33"/>
        <v>7.416198487095663</v>
      </c>
      <c r="L243">
        <f>VLOOKUP(A243,LeadTime[],2,FALSE)</f>
        <v>4</v>
      </c>
      <c r="M243">
        <f t="shared" si="34"/>
        <v>16</v>
      </c>
      <c r="N243">
        <f t="shared" si="35"/>
        <v>8</v>
      </c>
      <c r="O243">
        <f t="shared" si="36"/>
        <v>8</v>
      </c>
      <c r="P243">
        <f>IFERROR(GETPIVOTDATA("QTY Available",'GlobInv PT'!$D$3,"Item Number",A243),0)</f>
        <v>0</v>
      </c>
      <c r="Q243">
        <f>IFERROR(GETPIVOTDATA("QTY Available",'GlobInv PT'!$A$3,"Item Number",A243),0)-IFERROR(GETPIVOTDATA("QTY Available",'GlobInv PT'!$D$3,"Item Number",A243),0)</f>
        <v>0</v>
      </c>
      <c r="R243">
        <f>IFERROR(GETPIVOTDATA("QTY Available",'GlobInv PT'!$A$3,"Item Number",A243),0)-M243</f>
        <v>-16</v>
      </c>
      <c r="S243">
        <f>VLOOKUP(A243,CurrentCost[],2,FALSE)</f>
        <v>0</v>
      </c>
      <c r="T243">
        <f t="shared" si="37"/>
        <v>8</v>
      </c>
      <c r="U243">
        <f t="shared" si="38"/>
        <v>0</v>
      </c>
    </row>
    <row r="244" spans="1:21" x14ac:dyDescent="0.2">
      <c r="A244" t="str">
        <f>'Sales PT'!C247</f>
        <v>KPHUMINE30KHL4H39A</v>
      </c>
      <c r="B244">
        <f>GETPIVOTDATA("SO Total in USD",'Sales PT'!$C$3,"Item Number",'Sales PT'!C247)</f>
        <v>294.18</v>
      </c>
      <c r="C244" s="10">
        <f t="shared" si="30"/>
        <v>3.0251682086794376E-5</v>
      </c>
      <c r="D244" s="11">
        <f t="shared" si="39"/>
        <v>0.9995907559686803</v>
      </c>
      <c r="E244" t="str">
        <f t="shared" si="31"/>
        <v>C</v>
      </c>
      <c r="F244">
        <f>'Sales PT'!A247</f>
        <v>5.348727272727273</v>
      </c>
      <c r="G244">
        <f>'Sales PT'!B247</f>
        <v>27.78803619829181</v>
      </c>
      <c r="H244">
        <f t="shared" si="32"/>
        <v>5.19526137366935</v>
      </c>
      <c r="I244">
        <f>VLOOKUP(A244,qtytable[],2,FALSE)</f>
        <v>5.6</v>
      </c>
      <c r="J244">
        <f>VLOOKUP(A244,qtytable[],3,FALSE)</f>
        <v>29.093463692548358</v>
      </c>
      <c r="K244">
        <f t="shared" si="33"/>
        <v>5.19526137366935</v>
      </c>
      <c r="L244">
        <f>VLOOKUP(A244,LeadTime[],2,FALSE)</f>
        <v>7</v>
      </c>
      <c r="M244">
        <f t="shared" si="34"/>
        <v>90</v>
      </c>
      <c r="N244">
        <f t="shared" si="35"/>
        <v>45</v>
      </c>
      <c r="O244">
        <f t="shared" si="36"/>
        <v>45</v>
      </c>
      <c r="P244">
        <f>IFERROR(GETPIVOTDATA("QTY Available",'GlobInv PT'!$D$3,"Item Number",A244),0)</f>
        <v>0</v>
      </c>
      <c r="Q244">
        <f>IFERROR(GETPIVOTDATA("QTY Available",'GlobInv PT'!$A$3,"Item Number",A244),0)-IFERROR(GETPIVOTDATA("QTY Available",'GlobInv PT'!$D$3,"Item Number",A244),0)</f>
        <v>1905</v>
      </c>
      <c r="R244">
        <f>IFERROR(GETPIVOTDATA("QTY Available",'GlobInv PT'!$A$3,"Item Number",A244),0)-M244</f>
        <v>1815</v>
      </c>
      <c r="S244">
        <f>VLOOKUP(A244,CurrentCost[],2,FALSE)</f>
        <v>0.93</v>
      </c>
      <c r="T244">
        <f t="shared" si="37"/>
        <v>0</v>
      </c>
      <c r="U244">
        <f t="shared" si="38"/>
        <v>0</v>
      </c>
    </row>
    <row r="245" spans="1:21" x14ac:dyDescent="0.2">
      <c r="A245" t="str">
        <f>'Sales PT'!C248</f>
        <v>KPHBASEHASVHG1B</v>
      </c>
      <c r="B245">
        <f>GETPIVOTDATA("SO Total in USD",'Sales PT'!$C$3,"Item Number",'Sales PT'!C248)</f>
        <v>294.17</v>
      </c>
      <c r="C245" s="10">
        <f t="shared" si="30"/>
        <v>3.025065374761133E-5</v>
      </c>
      <c r="D245" s="11">
        <f t="shared" si="39"/>
        <v>0.99962100662242792</v>
      </c>
      <c r="E245" t="str">
        <f t="shared" si="31"/>
        <v>C</v>
      </c>
      <c r="F245">
        <f>'Sales PT'!A248</f>
        <v>5.3485454545454552</v>
      </c>
      <c r="G245">
        <f>'Sales PT'!B248</f>
        <v>39.665874708162384</v>
      </c>
      <c r="H245">
        <f t="shared" si="32"/>
        <v>7.4161984870956621</v>
      </c>
      <c r="I245">
        <f>VLOOKUP(A245,qtytable[],2,FALSE)</f>
        <v>5.581818181818182</v>
      </c>
      <c r="J245">
        <f>VLOOKUP(A245,qtytable[],3,FALSE)</f>
        <v>41.395871555243069</v>
      </c>
      <c r="K245">
        <f t="shared" si="33"/>
        <v>7.4161984870956639</v>
      </c>
      <c r="L245">
        <f>VLOOKUP(A245,LeadTime[],2,FALSE)</f>
        <v>9</v>
      </c>
      <c r="M245">
        <f t="shared" si="34"/>
        <v>145</v>
      </c>
      <c r="N245">
        <f t="shared" si="35"/>
        <v>73</v>
      </c>
      <c r="O245">
        <f t="shared" si="36"/>
        <v>72</v>
      </c>
      <c r="P245">
        <f>IFERROR(GETPIVOTDATA("QTY Available",'GlobInv PT'!$D$3,"Item Number",A245),0)</f>
        <v>0</v>
      </c>
      <c r="Q245">
        <f>IFERROR(GETPIVOTDATA("QTY Available",'GlobInv PT'!$A$3,"Item Number",A245),0)-IFERROR(GETPIVOTDATA("QTY Available",'GlobInv PT'!$D$3,"Item Number",A245),0)</f>
        <v>0</v>
      </c>
      <c r="R245">
        <f>IFERROR(GETPIVOTDATA("QTY Available",'GlobInv PT'!$A$3,"Item Number",A245),0)-M245</f>
        <v>-145</v>
      </c>
      <c r="S245">
        <f>VLOOKUP(A245,CurrentCost[],2,FALSE)</f>
        <v>1.26</v>
      </c>
      <c r="T245">
        <f t="shared" si="37"/>
        <v>72</v>
      </c>
      <c r="U245">
        <f t="shared" si="38"/>
        <v>90.72</v>
      </c>
    </row>
    <row r="246" spans="1:21" x14ac:dyDescent="0.2">
      <c r="A246" t="str">
        <f>'Sales PT'!C249</f>
        <v>KPHUMINHBLUHL4H39A</v>
      </c>
      <c r="B246">
        <f>GETPIVOTDATA("SO Total in USD",'Sales PT'!$C$3,"Item Number",'Sales PT'!C249)</f>
        <v>287.77999999999997</v>
      </c>
      <c r="C246" s="10">
        <f t="shared" si="30"/>
        <v>2.9593545009646083E-5</v>
      </c>
      <c r="D246" s="11">
        <f t="shared" si="39"/>
        <v>0.99965060016743756</v>
      </c>
      <c r="E246" t="str">
        <f t="shared" si="31"/>
        <v>C</v>
      </c>
      <c r="F246">
        <f>'Sales PT'!A249</f>
        <v>5.2323636363636359</v>
      </c>
      <c r="G246">
        <f>'Sales PT'!B249</f>
        <v>38.804247283934359</v>
      </c>
      <c r="H246">
        <f t="shared" si="32"/>
        <v>7.416198487095663</v>
      </c>
      <c r="I246">
        <f>VLOOKUP(A246,qtytable[],2,FALSE)</f>
        <v>4.1818181818181817</v>
      </c>
      <c r="J246">
        <f>VLOOKUP(A246,qtytable[],3,FALSE)</f>
        <v>31.013193673309136</v>
      </c>
      <c r="K246">
        <f t="shared" si="33"/>
        <v>7.416198487095663</v>
      </c>
      <c r="L246">
        <f>VLOOKUP(A246,LeadTime[],2,FALSE)</f>
        <v>17</v>
      </c>
      <c r="M246">
        <f t="shared" si="34"/>
        <v>149</v>
      </c>
      <c r="N246">
        <f t="shared" si="35"/>
        <v>75</v>
      </c>
      <c r="O246">
        <f t="shared" si="36"/>
        <v>74</v>
      </c>
      <c r="P246">
        <f>IFERROR(GETPIVOTDATA("QTY Available",'GlobInv PT'!$D$3,"Item Number",A246),0)</f>
        <v>17272</v>
      </c>
      <c r="Q246">
        <f>IFERROR(GETPIVOTDATA("QTY Available",'GlobInv PT'!$A$3,"Item Number",A246),0)-IFERROR(GETPIVOTDATA("QTY Available",'GlobInv PT'!$D$3,"Item Number",A246),0)</f>
        <v>7783</v>
      </c>
      <c r="R246">
        <f>IFERROR(GETPIVOTDATA("QTY Available",'GlobInv PT'!$A$3,"Item Number",A246),0)-M246</f>
        <v>24906</v>
      </c>
      <c r="S246">
        <f>VLOOKUP(A246,CurrentCost[],2,FALSE)</f>
        <v>0.97</v>
      </c>
      <c r="T246">
        <f t="shared" si="37"/>
        <v>0</v>
      </c>
      <c r="U246">
        <f t="shared" si="38"/>
        <v>0</v>
      </c>
    </row>
    <row r="247" spans="1:21" x14ac:dyDescent="0.2">
      <c r="A247" t="str">
        <f>'Sales PT'!C250</f>
        <v>KPHRTRZ9H060H69KH1SS</v>
      </c>
      <c r="B247">
        <f>GETPIVOTDATA("SO Total in USD",'Sales PT'!$C$3,"Item Number",'Sales PT'!C250)</f>
        <v>285.22000000000003</v>
      </c>
      <c r="C247" s="10">
        <f t="shared" si="30"/>
        <v>2.933029017878677E-5</v>
      </c>
      <c r="D247" s="11">
        <f t="shared" si="39"/>
        <v>0.99967993045761638</v>
      </c>
      <c r="E247" t="str">
        <f t="shared" si="31"/>
        <v>C</v>
      </c>
      <c r="F247">
        <f>'Sales PT'!A250</f>
        <v>5.1858181818181821</v>
      </c>
      <c r="G247">
        <f>'Sales PT'!B250</f>
        <v>38.459056954353187</v>
      </c>
      <c r="H247">
        <f t="shared" si="32"/>
        <v>7.4161984870956639</v>
      </c>
      <c r="I247">
        <f>VLOOKUP(A247,qtytable[],2,FALSE)</f>
        <v>0.29090909090909089</v>
      </c>
      <c r="J247">
        <f>VLOOKUP(A247,qtytable[],3,FALSE)</f>
        <v>2.1574395598823748</v>
      </c>
      <c r="K247">
        <f t="shared" si="33"/>
        <v>7.4161984870956639</v>
      </c>
      <c r="L247">
        <f>VLOOKUP(A247,LeadTime[],2,FALSE)</f>
        <v>12</v>
      </c>
      <c r="M247">
        <f t="shared" si="34"/>
        <v>9</v>
      </c>
      <c r="N247">
        <f t="shared" si="35"/>
        <v>5</v>
      </c>
      <c r="O247">
        <f t="shared" si="36"/>
        <v>4</v>
      </c>
      <c r="P247">
        <f>IFERROR(GETPIVOTDATA("QTY Available",'GlobInv PT'!$D$3,"Item Number",A247),0)</f>
        <v>0</v>
      </c>
      <c r="Q247">
        <f>IFERROR(GETPIVOTDATA("QTY Available",'GlobInv PT'!$A$3,"Item Number",A247),0)-IFERROR(GETPIVOTDATA("QTY Available",'GlobInv PT'!$D$3,"Item Number",A247),0)</f>
        <v>0</v>
      </c>
      <c r="R247">
        <f>IFERROR(GETPIVOTDATA("QTY Available",'GlobInv PT'!$A$3,"Item Number",A247),0)-M247</f>
        <v>-9</v>
      </c>
      <c r="S247">
        <f>VLOOKUP(A247,CurrentCost[],2,FALSE)</f>
        <v>13.97</v>
      </c>
      <c r="T247">
        <f t="shared" si="37"/>
        <v>4</v>
      </c>
      <c r="U247">
        <f t="shared" si="38"/>
        <v>55.88</v>
      </c>
    </row>
    <row r="248" spans="1:21" x14ac:dyDescent="0.2">
      <c r="A248" t="str">
        <f>'Sales PT'!C251</f>
        <v>KPHUMINH90KHL4H90A</v>
      </c>
      <c r="B248">
        <f>GETPIVOTDATA("SO Total in USD",'Sales PT'!$C$3,"Item Number",'Sales PT'!C251)</f>
        <v>283.87</v>
      </c>
      <c r="C248" s="10">
        <f t="shared" si="30"/>
        <v>2.91914643890758E-5</v>
      </c>
      <c r="D248" s="11">
        <f t="shared" si="39"/>
        <v>0.99970912192200545</v>
      </c>
      <c r="E248" t="str">
        <f t="shared" si="31"/>
        <v>C</v>
      </c>
      <c r="F248">
        <f>'Sales PT'!A251</f>
        <v>5.1612727272727277</v>
      </c>
      <c r="G248">
        <f>'Sales PT'!B251</f>
        <v>38.27702299148811</v>
      </c>
      <c r="H248">
        <f t="shared" si="32"/>
        <v>7.416198487095663</v>
      </c>
      <c r="I248">
        <f>VLOOKUP(A248,qtytable[],2,FALSE)</f>
        <v>5.3818181818181818</v>
      </c>
      <c r="J248">
        <f>VLOOKUP(A248,qtytable[],3,FALSE)</f>
        <v>39.912631857823932</v>
      </c>
      <c r="K248">
        <f t="shared" si="33"/>
        <v>7.416198487095663</v>
      </c>
      <c r="L248">
        <f>VLOOKUP(A248,LeadTime[],2,FALSE)</f>
        <v>9</v>
      </c>
      <c r="M248">
        <f t="shared" si="34"/>
        <v>139</v>
      </c>
      <c r="N248">
        <f t="shared" si="35"/>
        <v>70</v>
      </c>
      <c r="O248">
        <f t="shared" si="36"/>
        <v>69</v>
      </c>
      <c r="P248">
        <f>IFERROR(GETPIVOTDATA("QTY Available",'GlobInv PT'!$D$3,"Item Number",A248),0)</f>
        <v>0</v>
      </c>
      <c r="Q248">
        <f>IFERROR(GETPIVOTDATA("QTY Available",'GlobInv PT'!$A$3,"Item Number",A248),0)-IFERROR(GETPIVOTDATA("QTY Available",'GlobInv PT'!$D$3,"Item Number",A248),0)</f>
        <v>0</v>
      </c>
      <c r="R248">
        <f>IFERROR(GETPIVOTDATA("QTY Available",'GlobInv PT'!$A$3,"Item Number",A248),0)-M248</f>
        <v>-139</v>
      </c>
      <c r="S248">
        <f>VLOOKUP(A248,CurrentCost[],2,FALSE)</f>
        <v>7.59</v>
      </c>
      <c r="T248">
        <f t="shared" si="37"/>
        <v>69</v>
      </c>
      <c r="U248">
        <f t="shared" si="38"/>
        <v>523.71</v>
      </c>
    </row>
    <row r="249" spans="1:21" x14ac:dyDescent="0.2">
      <c r="A249" t="str">
        <f>'Sales PT'!C252</f>
        <v>KPHU490H30KHE190HA</v>
      </c>
      <c r="B249">
        <f>GETPIVOTDATA("SO Total in USD",'Sales PT'!$C$3,"Item Number",'Sales PT'!C252)</f>
        <v>253.24</v>
      </c>
      <c r="C249" s="10">
        <f t="shared" si="30"/>
        <v>2.6041661471411408E-5</v>
      </c>
      <c r="D249" s="11">
        <f t="shared" si="39"/>
        <v>0.99973516358347692</v>
      </c>
      <c r="E249" t="str">
        <f t="shared" si="31"/>
        <v>C</v>
      </c>
      <c r="F249">
        <f>'Sales PT'!A252</f>
        <v>4.6043636363636367</v>
      </c>
      <c r="G249">
        <f>'Sales PT'!B252</f>
        <v>25.262550219030217</v>
      </c>
      <c r="H249">
        <f t="shared" si="32"/>
        <v>5.4866540121886818</v>
      </c>
      <c r="I249">
        <f>VLOOKUP(A249,qtytable[],2,FALSE)</f>
        <v>3.2727272727272729</v>
      </c>
      <c r="J249">
        <f>VLOOKUP(A249,qtytable[],3,FALSE)</f>
        <v>17.956175606855776</v>
      </c>
      <c r="K249">
        <f t="shared" si="33"/>
        <v>5.4866092132059316</v>
      </c>
      <c r="L249">
        <f>VLOOKUP(A249,LeadTime[],2,FALSE)</f>
        <v>17</v>
      </c>
      <c r="M249">
        <f t="shared" si="34"/>
        <v>86</v>
      </c>
      <c r="N249">
        <f t="shared" si="35"/>
        <v>43</v>
      </c>
      <c r="O249">
        <f t="shared" si="36"/>
        <v>43</v>
      </c>
      <c r="P249">
        <f>IFERROR(GETPIVOTDATA("QTY Available",'GlobInv PT'!$D$3,"Item Number",A249),0)</f>
        <v>7264</v>
      </c>
      <c r="Q249">
        <f>IFERROR(GETPIVOTDATA("QTY Available",'GlobInv PT'!$A$3,"Item Number",A249),0)-IFERROR(GETPIVOTDATA("QTY Available",'GlobInv PT'!$D$3,"Item Number",A249),0)</f>
        <v>0</v>
      </c>
      <c r="R249">
        <f>IFERROR(GETPIVOTDATA("QTY Available",'GlobInv PT'!$A$3,"Item Number",A249),0)-M249</f>
        <v>7178</v>
      </c>
      <c r="S249">
        <f>VLOOKUP(A249,CurrentCost[],2,FALSE)</f>
        <v>1.27</v>
      </c>
      <c r="T249">
        <f t="shared" si="37"/>
        <v>0</v>
      </c>
      <c r="U249">
        <f t="shared" si="38"/>
        <v>0</v>
      </c>
    </row>
    <row r="250" spans="1:21" x14ac:dyDescent="0.2">
      <c r="A250" t="str">
        <f>'Sales PT'!C253</f>
        <v>KPHUMINH80KHL4H90B</v>
      </c>
      <c r="B250">
        <f>GETPIVOTDATA("SO Total in USD",'Sales PT'!$C$3,"Item Number",'Sales PT'!C253)</f>
        <v>211.04</v>
      </c>
      <c r="C250" s="10">
        <f t="shared" si="30"/>
        <v>2.1702070118964867E-5</v>
      </c>
      <c r="D250" s="11">
        <f t="shared" si="39"/>
        <v>0.99975686565359589</v>
      </c>
      <c r="E250" t="str">
        <f t="shared" si="31"/>
        <v>C</v>
      </c>
      <c r="F250">
        <f>'Sales PT'!A253</f>
        <v>3.8370909090909091</v>
      </c>
      <c r="G250">
        <f>'Sales PT'!B253</f>
        <v>28.456627794848519</v>
      </c>
      <c r="H250">
        <f t="shared" si="32"/>
        <v>7.4161984870956621</v>
      </c>
      <c r="I250">
        <f>VLOOKUP(A250,qtytable[],2,FALSE)</f>
        <v>4.1818181818181817</v>
      </c>
      <c r="J250">
        <f>VLOOKUP(A250,qtytable[],3,FALSE)</f>
        <v>31.013193673309136</v>
      </c>
      <c r="K250">
        <f t="shared" si="33"/>
        <v>7.416198487095663</v>
      </c>
      <c r="L250">
        <f>VLOOKUP(A250,LeadTime[],2,FALSE)</f>
        <v>12</v>
      </c>
      <c r="M250">
        <f t="shared" si="34"/>
        <v>125</v>
      </c>
      <c r="N250">
        <f t="shared" si="35"/>
        <v>63</v>
      </c>
      <c r="O250">
        <f t="shared" si="36"/>
        <v>62</v>
      </c>
      <c r="P250">
        <f>IFERROR(GETPIVOTDATA("QTY Available",'GlobInv PT'!$D$3,"Item Number",A250),0)</f>
        <v>8260</v>
      </c>
      <c r="Q250">
        <f>IFERROR(GETPIVOTDATA("QTY Available",'GlobInv PT'!$A$3,"Item Number",A250),0)-IFERROR(GETPIVOTDATA("QTY Available",'GlobInv PT'!$D$3,"Item Number",A250),0)</f>
        <v>3812</v>
      </c>
      <c r="R250">
        <f>IFERROR(GETPIVOTDATA("QTY Available",'GlobInv PT'!$A$3,"Item Number",A250),0)-M250</f>
        <v>11947</v>
      </c>
      <c r="S250">
        <f>VLOOKUP(A250,CurrentCost[],2,FALSE)</f>
        <v>0</v>
      </c>
      <c r="T250">
        <f t="shared" si="37"/>
        <v>0</v>
      </c>
      <c r="U250">
        <f t="shared" si="38"/>
        <v>0</v>
      </c>
    </row>
    <row r="251" spans="1:21" x14ac:dyDescent="0.2">
      <c r="A251" t="str">
        <f>'Sales PT'!C254</f>
        <v>KPHU440H30KHB190HA</v>
      </c>
      <c r="B251">
        <f>GETPIVOTDATA("SO Total in USD",'Sales PT'!$C$3,"Item Number",'Sales PT'!C254)</f>
        <v>204.64</v>
      </c>
      <c r="C251" s="10">
        <f t="shared" si="30"/>
        <v>2.1043933041816577E-5</v>
      </c>
      <c r="D251" s="11">
        <f t="shared" si="39"/>
        <v>0.9997779095866377</v>
      </c>
      <c r="E251" t="str">
        <f t="shared" si="31"/>
        <v>C</v>
      </c>
      <c r="F251">
        <f>'Sales PT'!A254</f>
        <v>3.7207272727272724</v>
      </c>
      <c r="G251">
        <f>'Sales PT'!B254</f>
        <v>27.593651970895571</v>
      </c>
      <c r="H251">
        <f t="shared" si="32"/>
        <v>7.416198487095663</v>
      </c>
      <c r="I251">
        <f>VLOOKUP(A251,qtytable[],2,FALSE)</f>
        <v>5.581818181818182</v>
      </c>
      <c r="J251">
        <f>VLOOKUP(A251,qtytable[],3,FALSE)</f>
        <v>41.395871555243069</v>
      </c>
      <c r="K251">
        <f t="shared" si="33"/>
        <v>7.4161984870956639</v>
      </c>
      <c r="L251">
        <f>VLOOKUP(A251,LeadTime[],2,FALSE)</f>
        <v>8</v>
      </c>
      <c r="M251">
        <f t="shared" si="34"/>
        <v>136</v>
      </c>
      <c r="N251">
        <f t="shared" si="35"/>
        <v>68</v>
      </c>
      <c r="O251">
        <f t="shared" si="36"/>
        <v>68</v>
      </c>
      <c r="P251">
        <f>IFERROR(GETPIVOTDATA("QTY Available",'GlobInv PT'!$D$3,"Item Number",A251),0)</f>
        <v>317</v>
      </c>
      <c r="Q251">
        <f>IFERROR(GETPIVOTDATA("QTY Available",'GlobInv PT'!$A$3,"Item Number",A251),0)-IFERROR(GETPIVOTDATA("QTY Available",'GlobInv PT'!$D$3,"Item Number",A251),0)</f>
        <v>211</v>
      </c>
      <c r="R251">
        <f>IFERROR(GETPIVOTDATA("QTY Available",'GlobInv PT'!$A$3,"Item Number",A251),0)-M251</f>
        <v>392</v>
      </c>
      <c r="S251">
        <f>VLOOKUP(A251,CurrentCost[],2,FALSE)</f>
        <v>0.67</v>
      </c>
      <c r="T251">
        <f t="shared" si="37"/>
        <v>0</v>
      </c>
      <c r="U251">
        <f t="shared" si="38"/>
        <v>0</v>
      </c>
    </row>
    <row r="252" spans="1:21" x14ac:dyDescent="0.2">
      <c r="A252" t="str">
        <f>'Sales PT'!C255</f>
        <v>KPHU690HBLUHB190HA</v>
      </c>
      <c r="B252">
        <f>GETPIVOTDATA("SO Total in USD",'Sales PT'!$C$3,"Item Number",'Sales PT'!C255)</f>
        <v>191.85</v>
      </c>
      <c r="C252" s="10">
        <f t="shared" si="30"/>
        <v>1.972868722670304E-5</v>
      </c>
      <c r="D252" s="11">
        <f t="shared" si="39"/>
        <v>0.99979763827386436</v>
      </c>
      <c r="E252" t="str">
        <f t="shared" si="31"/>
        <v>C</v>
      </c>
      <c r="F252">
        <f>'Sales PT'!A255</f>
        <v>3.4881818181818183</v>
      </c>
      <c r="G252">
        <f>'Sales PT'!B255</f>
        <v>25.869048722714599</v>
      </c>
      <c r="H252">
        <f t="shared" si="32"/>
        <v>7.416198487095663</v>
      </c>
      <c r="I252">
        <f>VLOOKUP(A252,qtytable[],2,FALSE)</f>
        <v>2.9818181818181819</v>
      </c>
      <c r="J252">
        <f>VLOOKUP(A252,qtytable[],3,FALSE)</f>
        <v>20.784156099807007</v>
      </c>
      <c r="K252">
        <f t="shared" si="33"/>
        <v>6.9702962529840571</v>
      </c>
      <c r="L252">
        <f>VLOOKUP(A252,LeadTime[],2,FALSE)</f>
        <v>7</v>
      </c>
      <c r="M252">
        <f t="shared" si="34"/>
        <v>64</v>
      </c>
      <c r="N252">
        <f t="shared" si="35"/>
        <v>32</v>
      </c>
      <c r="O252">
        <f t="shared" si="36"/>
        <v>32</v>
      </c>
      <c r="P252">
        <f>IFERROR(GETPIVOTDATA("QTY Available",'GlobInv PT'!$D$3,"Item Number",A252),0)</f>
        <v>829</v>
      </c>
      <c r="Q252">
        <f>IFERROR(GETPIVOTDATA("QTY Available",'GlobInv PT'!$A$3,"Item Number",A252),0)-IFERROR(GETPIVOTDATA("QTY Available",'GlobInv PT'!$D$3,"Item Number",A252),0)</f>
        <v>0</v>
      </c>
      <c r="R252">
        <f>IFERROR(GETPIVOTDATA("QTY Available",'GlobInv PT'!$A$3,"Item Number",A252),0)-M252</f>
        <v>765</v>
      </c>
      <c r="S252">
        <f>VLOOKUP(A252,CurrentCost[],2,FALSE)</f>
        <v>0.63</v>
      </c>
      <c r="T252">
        <f t="shared" si="37"/>
        <v>0</v>
      </c>
      <c r="U252">
        <f t="shared" si="38"/>
        <v>0</v>
      </c>
    </row>
    <row r="253" spans="1:21" x14ac:dyDescent="0.2">
      <c r="A253" t="str">
        <f>'Sales PT'!C256</f>
        <v>KPHRTRZ4H036H90KH1SS</v>
      </c>
      <c r="B253">
        <f>GETPIVOTDATA("SO Total in USD",'Sales PT'!$C$3,"Item Number",'Sales PT'!C256)</f>
        <v>182.13</v>
      </c>
      <c r="C253" s="10">
        <f t="shared" si="30"/>
        <v>1.8729141540784074E-5</v>
      </c>
      <c r="D253" s="11">
        <f t="shared" si="39"/>
        <v>0.99981636741540514</v>
      </c>
      <c r="E253" t="str">
        <f t="shared" si="31"/>
        <v>C</v>
      </c>
      <c r="F253">
        <f>'Sales PT'!A256</f>
        <v>3.3114545454545454</v>
      </c>
      <c r="G253">
        <f>'Sales PT'!B256</f>
        <v>24.558404190086055</v>
      </c>
      <c r="H253">
        <f t="shared" si="32"/>
        <v>7.416198487095663</v>
      </c>
      <c r="I253">
        <f>VLOOKUP(A253,qtytable[],2,FALSE)</f>
        <v>0.23636363636363636</v>
      </c>
      <c r="J253">
        <f>VLOOKUP(A253,qtytable[],3,FALSE)</f>
        <v>1.7529196424044293</v>
      </c>
      <c r="K253">
        <f t="shared" si="33"/>
        <v>7.416198487095663</v>
      </c>
      <c r="L253">
        <f>VLOOKUP(A253,LeadTime[],2,FALSE)</f>
        <v>14</v>
      </c>
      <c r="M253">
        <f t="shared" si="34"/>
        <v>8</v>
      </c>
      <c r="N253">
        <f t="shared" si="35"/>
        <v>4</v>
      </c>
      <c r="O253">
        <f t="shared" si="36"/>
        <v>4</v>
      </c>
      <c r="P253">
        <f>IFERROR(GETPIVOTDATA("QTY Available",'GlobInv PT'!$D$3,"Item Number",A253),0)</f>
        <v>0</v>
      </c>
      <c r="Q253">
        <f>IFERROR(GETPIVOTDATA("QTY Available",'GlobInv PT'!$A$3,"Item Number",A253),0)-IFERROR(GETPIVOTDATA("QTY Available",'GlobInv PT'!$D$3,"Item Number",A253),0)</f>
        <v>0</v>
      </c>
      <c r="R253">
        <f>IFERROR(GETPIVOTDATA("QTY Available",'GlobInv PT'!$A$3,"Item Number",A253),0)-M253</f>
        <v>-8</v>
      </c>
      <c r="S253">
        <f>VLOOKUP(A253,CurrentCost[],2,FALSE)</f>
        <v>8.6</v>
      </c>
      <c r="T253">
        <f t="shared" si="37"/>
        <v>4</v>
      </c>
      <c r="U253">
        <f t="shared" si="38"/>
        <v>34.4</v>
      </c>
    </row>
    <row r="254" spans="1:21" x14ac:dyDescent="0.2">
      <c r="A254" t="str">
        <f>'Sales PT'!C257</f>
        <v>PS11HSLH100VH110H144V</v>
      </c>
      <c r="B254">
        <f>GETPIVOTDATA("SO Total in USD",'Sales PT'!$C$3,"Item Number",'Sales PT'!C257)</f>
        <v>172.67</v>
      </c>
      <c r="C254" s="10">
        <f t="shared" si="30"/>
        <v>1.7756332673624258E-5</v>
      </c>
      <c r="D254" s="11">
        <f t="shared" si="39"/>
        <v>0.99983412374807878</v>
      </c>
      <c r="E254" t="str">
        <f t="shared" si="31"/>
        <v>C</v>
      </c>
      <c r="F254">
        <f>'Sales PT'!A257</f>
        <v>3.1394545454545453</v>
      </c>
      <c r="G254">
        <f>'Sales PT'!B257</f>
        <v>23.2828180503056</v>
      </c>
      <c r="H254">
        <f t="shared" si="32"/>
        <v>7.416198487095663</v>
      </c>
      <c r="I254">
        <f>VLOOKUP(A254,qtytable[],2,FALSE)</f>
        <v>9.0909090909090912E-2</v>
      </c>
      <c r="J254">
        <f>VLOOKUP(A254,qtytable[],3,FALSE)</f>
        <v>0.67419986246324215</v>
      </c>
      <c r="K254">
        <f t="shared" si="33"/>
        <v>7.4161984870956639</v>
      </c>
      <c r="L254">
        <f>VLOOKUP(A254,LeadTime[],2,FALSE)</f>
        <v>6</v>
      </c>
      <c r="M254">
        <f t="shared" si="34"/>
        <v>2</v>
      </c>
      <c r="N254">
        <f t="shared" si="35"/>
        <v>1</v>
      </c>
      <c r="O254">
        <f t="shared" si="36"/>
        <v>1</v>
      </c>
      <c r="P254">
        <f>IFERROR(GETPIVOTDATA("QTY Available",'GlobInv PT'!$D$3,"Item Number",A254),0)</f>
        <v>80</v>
      </c>
      <c r="Q254">
        <f>IFERROR(GETPIVOTDATA("QTY Available",'GlobInv PT'!$A$3,"Item Number",A254),0)-IFERROR(GETPIVOTDATA("QTY Available",'GlobInv PT'!$D$3,"Item Number",A254),0)</f>
        <v>210</v>
      </c>
      <c r="R254">
        <f>IFERROR(GETPIVOTDATA("QTY Available",'GlobInv PT'!$A$3,"Item Number",A254),0)-M254</f>
        <v>288</v>
      </c>
      <c r="S254">
        <f>VLOOKUP(A254,CurrentCost[],2,FALSE)</f>
        <v>29.28</v>
      </c>
      <c r="T254">
        <f t="shared" si="37"/>
        <v>0</v>
      </c>
      <c r="U254">
        <f t="shared" si="38"/>
        <v>0</v>
      </c>
    </row>
    <row r="255" spans="1:21" x14ac:dyDescent="0.2">
      <c r="A255" t="str">
        <f>'Sales PT'!C258</f>
        <v>KPHCOREH41KHG1</v>
      </c>
      <c r="B255">
        <f>GETPIVOTDATA("SO Total in USD",'Sales PT'!$C$3,"Item Number",'Sales PT'!C258)</f>
        <v>163.07</v>
      </c>
      <c r="C255" s="10">
        <f t="shared" si="30"/>
        <v>1.6769127057901823E-5</v>
      </c>
      <c r="D255" s="11">
        <f t="shared" si="39"/>
        <v>0.99985089287513673</v>
      </c>
      <c r="E255" t="str">
        <f t="shared" si="31"/>
        <v>C</v>
      </c>
      <c r="F255">
        <f>'Sales PT'!A258</f>
        <v>2.9649090909090909</v>
      </c>
      <c r="G255">
        <f>'Sales PT'!B258</f>
        <v>21.988354314376174</v>
      </c>
      <c r="H255">
        <f t="shared" si="32"/>
        <v>7.4161984870956621</v>
      </c>
      <c r="I255">
        <f>VLOOKUP(A255,qtytable[],2,FALSE)</f>
        <v>2.7272727272727271</v>
      </c>
      <c r="J255">
        <f>VLOOKUP(A255,qtytable[],3,FALSE)</f>
        <v>20.225995873897265</v>
      </c>
      <c r="K255">
        <f t="shared" si="33"/>
        <v>7.4161984870956648</v>
      </c>
      <c r="L255">
        <f>VLOOKUP(A255,LeadTime[],2,FALSE)</f>
        <v>17</v>
      </c>
      <c r="M255">
        <f t="shared" si="34"/>
        <v>97</v>
      </c>
      <c r="N255">
        <f t="shared" si="35"/>
        <v>49</v>
      </c>
      <c r="O255">
        <f t="shared" si="36"/>
        <v>48</v>
      </c>
      <c r="P255">
        <f>IFERROR(GETPIVOTDATA("QTY Available",'GlobInv PT'!$D$3,"Item Number",A255),0)</f>
        <v>0</v>
      </c>
      <c r="Q255">
        <f>IFERROR(GETPIVOTDATA("QTY Available",'GlobInv PT'!$A$3,"Item Number",A255),0)-IFERROR(GETPIVOTDATA("QTY Available",'GlobInv PT'!$D$3,"Item Number",A255),0)</f>
        <v>149</v>
      </c>
      <c r="R255">
        <f>IFERROR(GETPIVOTDATA("QTY Available",'GlobInv PT'!$A$3,"Item Number",A255),0)-M255</f>
        <v>52</v>
      </c>
      <c r="S255">
        <f>VLOOKUP(A255,CurrentCost[],2,FALSE)</f>
        <v>1.48</v>
      </c>
      <c r="T255">
        <f t="shared" si="37"/>
        <v>0</v>
      </c>
      <c r="U255">
        <f t="shared" si="38"/>
        <v>0</v>
      </c>
    </row>
    <row r="256" spans="1:21" x14ac:dyDescent="0.2">
      <c r="A256" t="str">
        <f>'Sales PT'!C259</f>
        <v>LBHLNRZHREDH04HB</v>
      </c>
      <c r="B256">
        <f>GETPIVOTDATA("SO Total in USD",'Sales PT'!$C$3,"Item Number",'Sales PT'!C259)</f>
        <v>162.08000000000001</v>
      </c>
      <c r="C256" s="10">
        <f t="shared" si="30"/>
        <v>1.666732147878045E-5</v>
      </c>
      <c r="D256" s="11">
        <f t="shared" si="39"/>
        <v>0.99986756019661549</v>
      </c>
      <c r="E256" t="str">
        <f t="shared" si="31"/>
        <v>C</v>
      </c>
      <c r="F256">
        <f>'Sales PT'!A259</f>
        <v>2.9469090909090911</v>
      </c>
      <c r="G256">
        <f>'Sales PT'!B259</f>
        <v>21.854862741608457</v>
      </c>
      <c r="H256">
        <f t="shared" si="32"/>
        <v>7.416198487095663</v>
      </c>
      <c r="I256">
        <f>VLOOKUP(A256,qtytable[],2,FALSE)</f>
        <v>0.12727272727272726</v>
      </c>
      <c r="J256">
        <f>VLOOKUP(A256,qtytable[],3,FALSE)</f>
        <v>0.94387980744853894</v>
      </c>
      <c r="K256">
        <f t="shared" si="33"/>
        <v>7.4161984870956639</v>
      </c>
      <c r="L256">
        <f>VLOOKUP(A256,LeadTime[],2,FALSE)</f>
        <v>4</v>
      </c>
      <c r="M256">
        <f t="shared" si="34"/>
        <v>3</v>
      </c>
      <c r="N256">
        <f t="shared" si="35"/>
        <v>2</v>
      </c>
      <c r="O256">
        <f t="shared" si="36"/>
        <v>1</v>
      </c>
      <c r="P256">
        <f>IFERROR(GETPIVOTDATA("QTY Available",'GlobInv PT'!$D$3,"Item Number",A256),0)</f>
        <v>0</v>
      </c>
      <c r="Q256">
        <f>IFERROR(GETPIVOTDATA("QTY Available",'GlobInv PT'!$A$3,"Item Number",A256),0)-IFERROR(GETPIVOTDATA("QTY Available",'GlobInv PT'!$D$3,"Item Number",A256),0)</f>
        <v>11</v>
      </c>
      <c r="R256">
        <f>IFERROR(GETPIVOTDATA("QTY Available",'GlobInv PT'!$A$3,"Item Number",A256),0)-M256</f>
        <v>8</v>
      </c>
      <c r="S256">
        <f>VLOOKUP(A256,CurrentCost[],2,FALSE)</f>
        <v>26.02</v>
      </c>
      <c r="T256">
        <f t="shared" si="37"/>
        <v>0</v>
      </c>
      <c r="U256">
        <f t="shared" si="38"/>
        <v>0</v>
      </c>
    </row>
    <row r="257" spans="1:21" x14ac:dyDescent="0.2">
      <c r="A257" t="str">
        <f>'Sales PT'!C260</f>
        <v>KPHBOXZACHEPLG</v>
      </c>
      <c r="B257">
        <f>GETPIVOTDATA("SO Total in USD",'Sales PT'!$C$3,"Item Number",'Sales PT'!C260)</f>
        <v>161.14999999999998</v>
      </c>
      <c r="C257" s="10">
        <f t="shared" si="30"/>
        <v>1.6571685934757336E-5</v>
      </c>
      <c r="D257" s="11">
        <f t="shared" si="39"/>
        <v>0.99988413188255021</v>
      </c>
      <c r="E257" t="str">
        <f t="shared" si="31"/>
        <v>C</v>
      </c>
      <c r="F257">
        <f>'Sales PT'!A260</f>
        <v>2.9299999999999997</v>
      </c>
      <c r="G257">
        <f>'Sales PT'!B260</f>
        <v>12.513318978266792</v>
      </c>
      <c r="H257">
        <f t="shared" si="32"/>
        <v>4.2707573304664823</v>
      </c>
      <c r="I257">
        <f>VLOOKUP(A257,qtytable[],2,FALSE)</f>
        <v>2.2727272727272729</v>
      </c>
      <c r="J257">
        <f>VLOOKUP(A257,qtytable[],3,FALSE)</f>
        <v>9.6541193385010633</v>
      </c>
      <c r="K257">
        <f t="shared" si="33"/>
        <v>4.2478125089404672</v>
      </c>
      <c r="L257">
        <f>VLOOKUP(A257,LeadTime[],2,FALSE)</f>
        <v>8</v>
      </c>
      <c r="M257">
        <f t="shared" si="34"/>
        <v>32</v>
      </c>
      <c r="N257">
        <f t="shared" si="35"/>
        <v>16</v>
      </c>
      <c r="O257">
        <f t="shared" si="36"/>
        <v>16</v>
      </c>
      <c r="P257">
        <f>IFERROR(GETPIVOTDATA("QTY Available",'GlobInv PT'!$D$3,"Item Number",A257),0)</f>
        <v>0</v>
      </c>
      <c r="Q257">
        <f>IFERROR(GETPIVOTDATA("QTY Available",'GlobInv PT'!$A$3,"Item Number",A257),0)-IFERROR(GETPIVOTDATA("QTY Available",'GlobInv PT'!$D$3,"Item Number",A257),0)</f>
        <v>207</v>
      </c>
      <c r="R257">
        <f>IFERROR(GETPIVOTDATA("QTY Available",'GlobInv PT'!$A$3,"Item Number",A257),0)-M257</f>
        <v>175</v>
      </c>
      <c r="S257">
        <f>VLOOKUP(A257,CurrentCost[],2,FALSE)</f>
        <v>0.98</v>
      </c>
      <c r="T257">
        <f t="shared" si="37"/>
        <v>0</v>
      </c>
      <c r="U257">
        <f t="shared" si="38"/>
        <v>0</v>
      </c>
    </row>
    <row r="258" spans="1:21" x14ac:dyDescent="0.2">
      <c r="A258" t="str">
        <f>'Sales PT'!C261</f>
        <v>KPHRTRZ9H014H90KH1SS</v>
      </c>
      <c r="B258">
        <f>GETPIVOTDATA("SO Total in USD",'Sales PT'!$C$3,"Item Number",'Sales PT'!C261)</f>
        <v>139.41</v>
      </c>
      <c r="C258" s="10">
        <f t="shared" si="30"/>
        <v>1.4336076550819238E-5</v>
      </c>
      <c r="D258" s="11">
        <f t="shared" si="39"/>
        <v>0.99989846795910098</v>
      </c>
      <c r="E258" t="str">
        <f t="shared" si="31"/>
        <v>C</v>
      </c>
      <c r="F258">
        <f>'Sales PT'!A261</f>
        <v>2.5347272727272725</v>
      </c>
      <c r="G258">
        <f>'Sales PT'!B261</f>
        <v>18.798040565200115</v>
      </c>
      <c r="H258">
        <f t="shared" si="32"/>
        <v>7.416198487095663</v>
      </c>
      <c r="I258">
        <f>VLOOKUP(A258,qtytable[],2,FALSE)</f>
        <v>0.29090909090909089</v>
      </c>
      <c r="J258">
        <f>VLOOKUP(A258,qtytable[],3,FALSE)</f>
        <v>2.1574395598823748</v>
      </c>
      <c r="K258">
        <f t="shared" si="33"/>
        <v>7.4161984870956639</v>
      </c>
      <c r="L258">
        <f>VLOOKUP(A258,LeadTime[],2,FALSE)</f>
        <v>14</v>
      </c>
      <c r="M258">
        <f t="shared" si="34"/>
        <v>10</v>
      </c>
      <c r="N258">
        <f t="shared" si="35"/>
        <v>5</v>
      </c>
      <c r="O258">
        <f t="shared" si="36"/>
        <v>5</v>
      </c>
      <c r="P258">
        <f>IFERROR(GETPIVOTDATA("QTY Available",'GlobInv PT'!$D$3,"Item Number",A258),0)</f>
        <v>0</v>
      </c>
      <c r="Q258">
        <f>IFERROR(GETPIVOTDATA("QTY Available",'GlobInv PT'!$A$3,"Item Number",A258),0)-IFERROR(GETPIVOTDATA("QTY Available",'GlobInv PT'!$D$3,"Item Number",A258),0)</f>
        <v>0</v>
      </c>
      <c r="R258">
        <f>IFERROR(GETPIVOTDATA("QTY Available",'GlobInv PT'!$A$3,"Item Number",A258),0)-M258</f>
        <v>-10</v>
      </c>
      <c r="S258">
        <f>VLOOKUP(A258,CurrentCost[],2,FALSE)</f>
        <v>0</v>
      </c>
      <c r="T258">
        <f t="shared" si="37"/>
        <v>5</v>
      </c>
      <c r="U258">
        <f t="shared" si="38"/>
        <v>0</v>
      </c>
    </row>
    <row r="259" spans="1:21" x14ac:dyDescent="0.2">
      <c r="A259" t="str">
        <f>'Sales PT'!C262</f>
        <v>KPHRTRZ4H014H69KH1DS</v>
      </c>
      <c r="B259">
        <f>GETPIVOTDATA("SO Total in USD",'Sales PT'!$C$3,"Item Number",'Sales PT'!C262)</f>
        <v>138.13</v>
      </c>
      <c r="C259" s="10">
        <f t="shared" ref="C259:C290" si="40">B259/SUM($B$2:$B$268)</f>
        <v>1.420444913538958E-5</v>
      </c>
      <c r="D259" s="11">
        <f t="shared" si="39"/>
        <v>0.99991267240823634</v>
      </c>
      <c r="E259" t="str">
        <f t="shared" ref="E259:E290" si="41">IF(D259&lt;=86%,"A",IF(D259&lt;=96%,"B","C"))</f>
        <v>C</v>
      </c>
      <c r="F259">
        <f>'Sales PT'!A262</f>
        <v>2.5114545454545452</v>
      </c>
      <c r="G259">
        <f>'Sales PT'!B262</f>
        <v>18.625445400409525</v>
      </c>
      <c r="H259">
        <f t="shared" ref="H259:H290" si="42">IFERROR(G259/F259,0)</f>
        <v>7.4161984870956639</v>
      </c>
      <c r="I259">
        <f>VLOOKUP(A259,qtytable[],2,FALSE)</f>
        <v>0.18181818181818182</v>
      </c>
      <c r="J259">
        <f>VLOOKUP(A259,qtytable[],3,FALSE)</f>
        <v>1.3483997249264843</v>
      </c>
      <c r="K259">
        <f t="shared" ref="K259:K290" si="43">J259/I259</f>
        <v>7.4161984870956639</v>
      </c>
      <c r="L259">
        <f>VLOOKUP(A259,LeadTime[],2,FALSE)</f>
        <v>11</v>
      </c>
      <c r="M259">
        <f t="shared" ref="M259:M290" si="44">_xlfn.CEILING.MATH(1.16*SQRT(L259*J259^2+(0.25*I259)^2))</f>
        <v>6</v>
      </c>
      <c r="N259">
        <f t="shared" ref="N259:N290" si="45">_xlfn.CEILING.MATH(M259/2)</f>
        <v>3</v>
      </c>
      <c r="O259">
        <f t="shared" ref="O259:O290" si="46">M259-N259</f>
        <v>3</v>
      </c>
      <c r="P259">
        <f>IFERROR(GETPIVOTDATA("QTY Available",'GlobInv PT'!$D$3,"Item Number",A259),0)</f>
        <v>3</v>
      </c>
      <c r="Q259">
        <f>IFERROR(GETPIVOTDATA("QTY Available",'GlobInv PT'!$A$3,"Item Number",A259),0)-IFERROR(GETPIVOTDATA("QTY Available",'GlobInv PT'!$D$3,"Item Number",A259),0)</f>
        <v>0</v>
      </c>
      <c r="R259">
        <f>IFERROR(GETPIVOTDATA("QTY Available",'GlobInv PT'!$A$3,"Item Number",A259),0)-M259</f>
        <v>-3</v>
      </c>
      <c r="S259">
        <f>VLOOKUP(A259,CurrentCost[],2,FALSE)</f>
        <v>12.16</v>
      </c>
      <c r="T259">
        <f t="shared" ref="T259:T290" si="47">IF(R259&lt;0,IF(ABS(R259)+O259-M259&lt;0,0,ABS(R259)+O259-M259),IF(O259-P259-Q259&lt;0,0,O259-P259-Q259))</f>
        <v>0</v>
      </c>
      <c r="U259">
        <f t="shared" ref="U259:U290" si="48">T259*S259</f>
        <v>0</v>
      </c>
    </row>
    <row r="260" spans="1:21" x14ac:dyDescent="0.2">
      <c r="A260" t="str">
        <f>'Sales PT'!C263</f>
        <v>KPHSUPMINH41KH1B6</v>
      </c>
      <c r="B260">
        <f>GETPIVOTDATA("SO Total in USD",'Sales PT'!$C$3,"Item Number",'Sales PT'!C263)</f>
        <v>127.9</v>
      </c>
      <c r="C260" s="10">
        <f t="shared" si="40"/>
        <v>1.3152458151135362E-5</v>
      </c>
      <c r="D260" s="11">
        <f t="shared" ref="D260:D290" si="49">D259+C260</f>
        <v>0.99992582486638748</v>
      </c>
      <c r="E260" t="str">
        <f t="shared" si="41"/>
        <v>C</v>
      </c>
      <c r="F260">
        <f>'Sales PT'!A263</f>
        <v>2.3254545454545457</v>
      </c>
      <c r="G260">
        <f>'Sales PT'!B263</f>
        <v>17.246032481809735</v>
      </c>
      <c r="H260">
        <f t="shared" si="42"/>
        <v>7.416198487095663</v>
      </c>
      <c r="I260">
        <f>VLOOKUP(A260,qtytable[],2,FALSE)</f>
        <v>6.9636363636363638</v>
      </c>
      <c r="J260">
        <f>VLOOKUP(A260,qtytable[],3,FALSE)</f>
        <v>51.643709464684342</v>
      </c>
      <c r="K260">
        <f t="shared" si="43"/>
        <v>7.4161984870956621</v>
      </c>
      <c r="L260">
        <f>VLOOKUP(A260,LeadTime[],2,FALSE)</f>
        <v>15</v>
      </c>
      <c r="M260">
        <f t="shared" si="44"/>
        <v>233</v>
      </c>
      <c r="N260">
        <f t="shared" si="45"/>
        <v>117</v>
      </c>
      <c r="O260">
        <f t="shared" si="46"/>
        <v>116</v>
      </c>
      <c r="P260">
        <f>IFERROR(GETPIVOTDATA("QTY Available",'GlobInv PT'!$D$3,"Item Number",A260),0)</f>
        <v>635</v>
      </c>
      <c r="Q260">
        <f>IFERROR(GETPIVOTDATA("QTY Available",'GlobInv PT'!$A$3,"Item Number",A260),0)-IFERROR(GETPIVOTDATA("QTY Available",'GlobInv PT'!$D$3,"Item Number",A260),0)</f>
        <v>105</v>
      </c>
      <c r="R260">
        <f>IFERROR(GETPIVOTDATA("QTY Available",'GlobInv PT'!$A$3,"Item Number",A260),0)-M260</f>
        <v>507</v>
      </c>
      <c r="S260">
        <f>VLOOKUP(A260,CurrentCost[],2,FALSE)</f>
        <v>1.1100000000000001</v>
      </c>
      <c r="T260">
        <f t="shared" si="47"/>
        <v>0</v>
      </c>
      <c r="U260">
        <f t="shared" si="48"/>
        <v>0</v>
      </c>
    </row>
    <row r="261" spans="1:21" x14ac:dyDescent="0.2">
      <c r="A261" t="str">
        <f>'Sales PT'!C264</f>
        <v>KPHLRZ4H49KHB100HA</v>
      </c>
      <c r="B261">
        <f>GETPIVOTDATA("SO Total in USD",'Sales PT'!$C$3,"Item Number",'Sales PT'!C264)</f>
        <v>115.11</v>
      </c>
      <c r="C261" s="10">
        <f t="shared" si="40"/>
        <v>1.1837212336021824E-5</v>
      </c>
      <c r="D261" s="11">
        <f t="shared" si="49"/>
        <v>0.99993766207872348</v>
      </c>
      <c r="E261" t="str">
        <f t="shared" si="41"/>
        <v>C</v>
      </c>
      <c r="F261">
        <f>'Sales PT'!A264</f>
        <v>2.0929090909090911</v>
      </c>
      <c r="G261">
        <f>'Sales PT'!B264</f>
        <v>15.52142923362876</v>
      </c>
      <c r="H261">
        <f t="shared" si="42"/>
        <v>7.416198487095663</v>
      </c>
      <c r="I261">
        <f>VLOOKUP(A261,qtytable[],2,FALSE)</f>
        <v>4.2</v>
      </c>
      <c r="J261">
        <f>VLOOKUP(A261,qtytable[],3,FALSE)</f>
        <v>23.043758695464913</v>
      </c>
      <c r="K261">
        <f t="shared" si="43"/>
        <v>5.4866092132059316</v>
      </c>
      <c r="L261">
        <f>VLOOKUP(A261,LeadTime[],2,FALSE)</f>
        <v>8</v>
      </c>
      <c r="M261">
        <f t="shared" si="44"/>
        <v>76</v>
      </c>
      <c r="N261">
        <f t="shared" si="45"/>
        <v>38</v>
      </c>
      <c r="O261">
        <f t="shared" si="46"/>
        <v>38</v>
      </c>
      <c r="P261">
        <f>IFERROR(GETPIVOTDATA("QTY Available",'GlobInv PT'!$D$3,"Item Number",A261),0)</f>
        <v>20862</v>
      </c>
      <c r="Q261">
        <f>IFERROR(GETPIVOTDATA("QTY Available",'GlobInv PT'!$A$3,"Item Number",A261),0)-IFERROR(GETPIVOTDATA("QTY Available",'GlobInv PT'!$D$3,"Item Number",A261),0)</f>
        <v>582</v>
      </c>
      <c r="R261">
        <f>IFERROR(GETPIVOTDATA("QTY Available",'GlobInv PT'!$A$3,"Item Number",A261),0)-M261</f>
        <v>21368</v>
      </c>
      <c r="S261">
        <f>VLOOKUP(A261,CurrentCost[],2,FALSE)</f>
        <v>0.54</v>
      </c>
      <c r="T261">
        <f t="shared" si="47"/>
        <v>0</v>
      </c>
      <c r="U261">
        <f t="shared" si="48"/>
        <v>0</v>
      </c>
    </row>
    <row r="262" spans="1:21" x14ac:dyDescent="0.2">
      <c r="A262" t="str">
        <f>'Sales PT'!C265</f>
        <v>KPHAPEXH14KHG3</v>
      </c>
      <c r="B262">
        <f>GETPIVOTDATA("SO Total in USD",'Sales PT'!$C$3,"Item Number",'Sales PT'!C265)</f>
        <v>103.6</v>
      </c>
      <c r="C262" s="10">
        <f t="shared" si="40"/>
        <v>1.0653593936337947E-5</v>
      </c>
      <c r="D262" s="11">
        <f t="shared" si="49"/>
        <v>0.99994831567265985</v>
      </c>
      <c r="E262" t="str">
        <f t="shared" si="41"/>
        <v>C</v>
      </c>
      <c r="F262">
        <f>'Sales PT'!A265</f>
        <v>1.8836363636363636</v>
      </c>
      <c r="G262">
        <f>'Sales PT'!B265</f>
        <v>13.969421150238375</v>
      </c>
      <c r="H262">
        <f t="shared" si="42"/>
        <v>7.416198487095663</v>
      </c>
      <c r="I262">
        <f>VLOOKUP(A262,qtytable[],2,FALSE)</f>
        <v>0.83636363636363631</v>
      </c>
      <c r="J262">
        <f>VLOOKUP(A262,qtytable[],3,FALSE)</f>
        <v>6.2026387346618268</v>
      </c>
      <c r="K262">
        <f t="shared" si="43"/>
        <v>7.416198487095663</v>
      </c>
      <c r="L262">
        <f>VLOOKUP(A262,LeadTime[],2,FALSE)</f>
        <v>8</v>
      </c>
      <c r="M262">
        <f t="shared" si="44"/>
        <v>21</v>
      </c>
      <c r="N262">
        <f t="shared" si="45"/>
        <v>11</v>
      </c>
      <c r="O262">
        <f t="shared" si="46"/>
        <v>10</v>
      </c>
      <c r="P262">
        <f>IFERROR(GETPIVOTDATA("QTY Available",'GlobInv PT'!$D$3,"Item Number",A262),0)</f>
        <v>0</v>
      </c>
      <c r="Q262">
        <f>IFERROR(GETPIVOTDATA("QTY Available",'GlobInv PT'!$A$3,"Item Number",A262),0)-IFERROR(GETPIVOTDATA("QTY Available",'GlobInv PT'!$D$3,"Item Number",A262),0)</f>
        <v>3842</v>
      </c>
      <c r="R262">
        <f>IFERROR(GETPIVOTDATA("QTY Available",'GlobInv PT'!$A$3,"Item Number",A262),0)-M262</f>
        <v>3821</v>
      </c>
      <c r="S262">
        <f>VLOOKUP(A262,CurrentCost[],2,FALSE)</f>
        <v>0</v>
      </c>
      <c r="T262">
        <f t="shared" si="47"/>
        <v>0</v>
      </c>
      <c r="U262">
        <f t="shared" si="48"/>
        <v>0</v>
      </c>
    </row>
    <row r="263" spans="1:21" x14ac:dyDescent="0.2">
      <c r="A263" t="str">
        <f>'Sales PT'!C266</f>
        <v>KPHAPEXH90KHG1B</v>
      </c>
      <c r="B263">
        <f>GETPIVOTDATA("SO Total in USD",'Sales PT'!$C$3,"Item Number",'Sales PT'!C266)</f>
        <v>95.93</v>
      </c>
      <c r="C263" s="10">
        <f t="shared" si="40"/>
        <v>9.864857782943043E-6</v>
      </c>
      <c r="D263" s="11">
        <f t="shared" si="49"/>
        <v>0.99995818053044283</v>
      </c>
      <c r="E263" t="str">
        <f t="shared" si="41"/>
        <v>C</v>
      </c>
      <c r="F263">
        <f>'Sales PT'!A266</f>
        <v>1.7441818181818183</v>
      </c>
      <c r="G263">
        <f>'Sales PT'!B266</f>
        <v>12.935198561219764</v>
      </c>
      <c r="H263">
        <f t="shared" si="42"/>
        <v>7.416198487095663</v>
      </c>
      <c r="I263">
        <f>VLOOKUP(A263,qtytable[],2,FALSE)</f>
        <v>3.6363636363636362</v>
      </c>
      <c r="J263">
        <f>VLOOKUP(A263,qtytable[],3,FALSE)</f>
        <v>26.967994498529684</v>
      </c>
      <c r="K263">
        <f t="shared" si="43"/>
        <v>7.416198487095663</v>
      </c>
      <c r="L263">
        <f>VLOOKUP(A263,LeadTime[],2,FALSE)</f>
        <v>12</v>
      </c>
      <c r="M263">
        <f t="shared" si="44"/>
        <v>109</v>
      </c>
      <c r="N263">
        <f t="shared" si="45"/>
        <v>55</v>
      </c>
      <c r="O263">
        <f t="shared" si="46"/>
        <v>54</v>
      </c>
      <c r="P263">
        <f>IFERROR(GETPIVOTDATA("QTY Available",'GlobInv PT'!$D$3,"Item Number",A263),0)</f>
        <v>0</v>
      </c>
      <c r="Q263">
        <f>IFERROR(GETPIVOTDATA("QTY Available",'GlobInv PT'!$A$3,"Item Number",A263),0)-IFERROR(GETPIVOTDATA("QTY Available",'GlobInv PT'!$D$3,"Item Number",A263),0)</f>
        <v>0</v>
      </c>
      <c r="R263">
        <f>IFERROR(GETPIVOTDATA("QTY Available",'GlobInv PT'!$A$3,"Item Number",A263),0)-M263</f>
        <v>-109</v>
      </c>
      <c r="S263">
        <f>VLOOKUP(A263,CurrentCost[],2,FALSE)</f>
        <v>1.17</v>
      </c>
      <c r="T263">
        <f t="shared" si="47"/>
        <v>54</v>
      </c>
      <c r="U263">
        <f t="shared" si="48"/>
        <v>63.179999999999993</v>
      </c>
    </row>
    <row r="264" spans="1:21" x14ac:dyDescent="0.2">
      <c r="A264" t="str">
        <f>'Sales PT'!C267</f>
        <v>KPHSUPMINH41KH3L1</v>
      </c>
      <c r="B264">
        <f>GETPIVOTDATA("SO Total in USD",'Sales PT'!$C$3,"Item Number",'Sales PT'!C267)</f>
        <v>95.93</v>
      </c>
      <c r="C264" s="10">
        <f t="shared" si="40"/>
        <v>9.864857782943043E-6</v>
      </c>
      <c r="D264" s="11">
        <f t="shared" si="49"/>
        <v>0.99996804538822581</v>
      </c>
      <c r="E264" t="str">
        <f t="shared" si="41"/>
        <v>C</v>
      </c>
      <c r="F264">
        <f>'Sales PT'!A267</f>
        <v>1.7441818181818183</v>
      </c>
      <c r="G264">
        <f>'Sales PT'!B267</f>
        <v>12.935198561219764</v>
      </c>
      <c r="H264">
        <f t="shared" si="42"/>
        <v>7.416198487095663</v>
      </c>
      <c r="I264">
        <f>VLOOKUP(A264,qtytable[],2,FALSE)</f>
        <v>1.6909090909090909</v>
      </c>
      <c r="J264">
        <f>VLOOKUP(A264,qtytable[],3,FALSE)</f>
        <v>12.540117441816303</v>
      </c>
      <c r="K264">
        <f t="shared" si="43"/>
        <v>7.416198487095663</v>
      </c>
      <c r="L264">
        <f>VLOOKUP(A264,LeadTime[],2,FALSE)</f>
        <v>8</v>
      </c>
      <c r="M264">
        <f t="shared" si="44"/>
        <v>42</v>
      </c>
      <c r="N264">
        <f t="shared" si="45"/>
        <v>21</v>
      </c>
      <c r="O264">
        <f t="shared" si="46"/>
        <v>21</v>
      </c>
      <c r="P264">
        <f>IFERROR(GETPIVOTDATA("QTY Available",'GlobInv PT'!$D$3,"Item Number",A264),0)</f>
        <v>4765</v>
      </c>
      <c r="Q264">
        <f>IFERROR(GETPIVOTDATA("QTY Available",'GlobInv PT'!$A$3,"Item Number",A264),0)-IFERROR(GETPIVOTDATA("QTY Available",'GlobInv PT'!$D$3,"Item Number",A264),0)</f>
        <v>1207</v>
      </c>
      <c r="R264">
        <f>IFERROR(GETPIVOTDATA("QTY Available",'GlobInv PT'!$A$3,"Item Number",A264),0)-M264</f>
        <v>5930</v>
      </c>
      <c r="S264">
        <f>VLOOKUP(A264,CurrentCost[],2,FALSE)</f>
        <v>1.1100000000000001</v>
      </c>
      <c r="T264">
        <f t="shared" si="47"/>
        <v>0</v>
      </c>
      <c r="U264">
        <f t="shared" si="48"/>
        <v>0</v>
      </c>
    </row>
    <row r="265" spans="1:21" x14ac:dyDescent="0.2">
      <c r="A265" t="str">
        <f>'Sales PT'!C268</f>
        <v>KPHRTRZ4H030H69KH1SS</v>
      </c>
      <c r="B265">
        <f>GETPIVOTDATA("SO Total in USD",'Sales PT'!$C$3,"Item Number",'Sales PT'!C268)</f>
        <v>81.34</v>
      </c>
      <c r="C265" s="10">
        <f t="shared" si="40"/>
        <v>8.3645109148815501E-6</v>
      </c>
      <c r="D265" s="11">
        <f t="shared" si="49"/>
        <v>0.99997640989914072</v>
      </c>
      <c r="E265" t="str">
        <f t="shared" si="41"/>
        <v>C</v>
      </c>
      <c r="F265">
        <f>'Sales PT'!A268</f>
        <v>1.478909090909091</v>
      </c>
      <c r="G265">
        <f>'Sales PT'!B268</f>
        <v>10.967883362552023</v>
      </c>
      <c r="H265">
        <f t="shared" si="42"/>
        <v>7.416198487095663</v>
      </c>
      <c r="I265">
        <f>VLOOKUP(A265,qtytable[],2,FALSE)</f>
        <v>0.12727272727272726</v>
      </c>
      <c r="J265">
        <f>VLOOKUP(A265,qtytable[],3,FALSE)</f>
        <v>0.94387980744853894</v>
      </c>
      <c r="K265">
        <f t="shared" si="43"/>
        <v>7.4161984870956639</v>
      </c>
      <c r="L265">
        <f>VLOOKUP(A265,LeadTime[],2,FALSE)</f>
        <v>17</v>
      </c>
      <c r="M265">
        <f t="shared" si="44"/>
        <v>5</v>
      </c>
      <c r="N265">
        <f t="shared" si="45"/>
        <v>3</v>
      </c>
      <c r="O265">
        <f t="shared" si="46"/>
        <v>2</v>
      </c>
      <c r="P265">
        <f>IFERROR(GETPIVOTDATA("QTY Available",'GlobInv PT'!$D$3,"Item Number",A265),0)</f>
        <v>0</v>
      </c>
      <c r="Q265">
        <f>IFERROR(GETPIVOTDATA("QTY Available",'GlobInv PT'!$A$3,"Item Number",A265),0)-IFERROR(GETPIVOTDATA("QTY Available",'GlobInv PT'!$D$3,"Item Number",A265),0)</f>
        <v>0</v>
      </c>
      <c r="R265">
        <f>IFERROR(GETPIVOTDATA("QTY Available",'GlobInv PT'!$A$3,"Item Number",A265),0)-M265</f>
        <v>-5</v>
      </c>
      <c r="S265">
        <f>VLOOKUP(A265,CurrentCost[],2,FALSE)</f>
        <v>8.64</v>
      </c>
      <c r="T265">
        <f t="shared" si="47"/>
        <v>2</v>
      </c>
      <c r="U265">
        <f t="shared" si="48"/>
        <v>17.28</v>
      </c>
    </row>
    <row r="266" spans="1:21" x14ac:dyDescent="0.2">
      <c r="A266" t="str">
        <f>'Sales PT'!C269</f>
        <v>KPHUMINE14KHL4H90A</v>
      </c>
      <c r="B266">
        <f>GETPIVOTDATA("SO Total in USD",'Sales PT'!$C$3,"Item Number",'Sales PT'!C269)</f>
        <v>77.959999999999994</v>
      </c>
      <c r="C266" s="10">
        <f t="shared" si="40"/>
        <v>8.0169322710126082E-6</v>
      </c>
      <c r="D266" s="11">
        <f t="shared" si="49"/>
        <v>0.99998442683141175</v>
      </c>
      <c r="E266" t="str">
        <f t="shared" si="41"/>
        <v>C</v>
      </c>
      <c r="F266">
        <f>'Sales PT'!A269</f>
        <v>1.4174545454545453</v>
      </c>
      <c r="G266">
        <f>'Sales PT'!B269</f>
        <v>10.512124255526869</v>
      </c>
      <c r="H266">
        <f t="shared" si="42"/>
        <v>7.416198487095663</v>
      </c>
      <c r="I266">
        <f>VLOOKUP(A266,qtytable[],2,FALSE)</f>
        <v>1.490909090909091</v>
      </c>
      <c r="J266">
        <f>VLOOKUP(A266,qtytable[],3,FALSE)</f>
        <v>11.056877744397172</v>
      </c>
      <c r="K266">
        <f t="shared" si="43"/>
        <v>7.4161984870956639</v>
      </c>
      <c r="L266">
        <f>VLOOKUP(A266,LeadTime[],2,FALSE)</f>
        <v>10</v>
      </c>
      <c r="M266">
        <f t="shared" si="44"/>
        <v>41</v>
      </c>
      <c r="N266">
        <f t="shared" si="45"/>
        <v>21</v>
      </c>
      <c r="O266">
        <f t="shared" si="46"/>
        <v>20</v>
      </c>
      <c r="P266">
        <f>IFERROR(GETPIVOTDATA("QTY Available",'GlobInv PT'!$D$3,"Item Number",A266),0)</f>
        <v>49</v>
      </c>
      <c r="Q266">
        <f>IFERROR(GETPIVOTDATA("QTY Available",'GlobInv PT'!$A$3,"Item Number",A266),0)-IFERROR(GETPIVOTDATA("QTY Available",'GlobInv PT'!$D$3,"Item Number",A266),0)</f>
        <v>475</v>
      </c>
      <c r="R266">
        <f>IFERROR(GETPIVOTDATA("QTY Available",'GlobInv PT'!$A$3,"Item Number",A266),0)-M266</f>
        <v>483</v>
      </c>
      <c r="S266">
        <f>VLOOKUP(A266,CurrentCost[],2,FALSE)</f>
        <v>0.97</v>
      </c>
      <c r="T266">
        <f t="shared" si="47"/>
        <v>0</v>
      </c>
      <c r="U266">
        <f t="shared" si="48"/>
        <v>0</v>
      </c>
    </row>
    <row r="267" spans="1:21" x14ac:dyDescent="0.2">
      <c r="A267" t="str">
        <f>'Sales PT'!C270</f>
        <v>KPHLRZMHGRNHL90HA</v>
      </c>
      <c r="B267">
        <f>GETPIVOTDATA("SO Total in USD",'Sales PT'!$C$3,"Item Number",'Sales PT'!C270)</f>
        <v>76.739999999999995</v>
      </c>
      <c r="C267" s="10">
        <f t="shared" si="40"/>
        <v>7.8914748906812152E-6</v>
      </c>
      <c r="D267" s="11">
        <f t="shared" si="49"/>
        <v>0.99999231830630242</v>
      </c>
      <c r="E267" t="str">
        <f t="shared" si="41"/>
        <v>C</v>
      </c>
      <c r="F267">
        <f>'Sales PT'!A270</f>
        <v>1.3952727272727272</v>
      </c>
      <c r="G267">
        <f>'Sales PT'!B270</f>
        <v>10.347619489085838</v>
      </c>
      <c r="H267">
        <f t="shared" si="42"/>
        <v>7.4161984870956621</v>
      </c>
      <c r="I267">
        <f>VLOOKUP(A267,qtytable[],2,FALSE)</f>
        <v>2.8</v>
      </c>
      <c r="J267">
        <f>VLOOKUP(A267,qtytable[],3,FALSE)</f>
        <v>20.765355763867856</v>
      </c>
      <c r="K267">
        <f t="shared" si="43"/>
        <v>7.416198487095663</v>
      </c>
      <c r="L267">
        <f>VLOOKUP(A267,LeadTime[],2,FALSE)</f>
        <v>17</v>
      </c>
      <c r="M267">
        <f t="shared" si="44"/>
        <v>100</v>
      </c>
      <c r="N267">
        <f t="shared" si="45"/>
        <v>50</v>
      </c>
      <c r="O267">
        <f t="shared" si="46"/>
        <v>50</v>
      </c>
      <c r="P267">
        <f>IFERROR(GETPIVOTDATA("QTY Available",'GlobInv PT'!$D$3,"Item Number",A267),0)</f>
        <v>2012</v>
      </c>
      <c r="Q267">
        <f>IFERROR(GETPIVOTDATA("QTY Available",'GlobInv PT'!$A$3,"Item Number",A267),0)-IFERROR(GETPIVOTDATA("QTY Available",'GlobInv PT'!$D$3,"Item Number",A267),0)</f>
        <v>0</v>
      </c>
      <c r="R267">
        <f>IFERROR(GETPIVOTDATA("QTY Available",'GlobInv PT'!$A$3,"Item Number",A267),0)-M267</f>
        <v>1912</v>
      </c>
      <c r="S267">
        <f>VLOOKUP(A267,CurrentCost[],2,FALSE)</f>
        <v>0</v>
      </c>
      <c r="T267">
        <f t="shared" si="47"/>
        <v>0</v>
      </c>
      <c r="U267">
        <f t="shared" si="48"/>
        <v>0</v>
      </c>
    </row>
    <row r="268" spans="1:21" x14ac:dyDescent="0.2">
      <c r="A268" t="str">
        <f>'Sales PT'!C271</f>
        <v>KPHRTRZ9H014H69KH1DS</v>
      </c>
      <c r="B268">
        <f>GETPIVOTDATA("SO Total in USD",'Sales PT'!$C$3,"Item Number",'Sales PT'!C271)</f>
        <v>74.7</v>
      </c>
      <c r="C268" s="10">
        <f t="shared" si="40"/>
        <v>7.6816936973401997E-6</v>
      </c>
      <c r="D268" s="11">
        <f t="shared" si="49"/>
        <v>0.99999999999999978</v>
      </c>
      <c r="E268" t="str">
        <f t="shared" si="41"/>
        <v>C</v>
      </c>
      <c r="F268">
        <f>'Sales PT'!A271</f>
        <v>1.3581818181818182</v>
      </c>
      <c r="G268">
        <f>'Sales PT'!B271</f>
        <v>7.0561095384200083</v>
      </c>
      <c r="H268">
        <f t="shared" si="42"/>
        <v>5.19526137366935</v>
      </c>
      <c r="I268">
        <f>VLOOKUP(A268,qtytable[],2,FALSE)</f>
        <v>0.14545454545454545</v>
      </c>
      <c r="J268">
        <f>VLOOKUP(A268,qtytable[],3,FALSE)</f>
        <v>0.75567438162463274</v>
      </c>
      <c r="K268">
        <f t="shared" si="43"/>
        <v>5.19526137366935</v>
      </c>
      <c r="L268">
        <f>VLOOKUP(A268,LeadTime[],2,FALSE)</f>
        <v>5</v>
      </c>
      <c r="M268">
        <f t="shared" si="44"/>
        <v>2</v>
      </c>
      <c r="N268">
        <f t="shared" si="45"/>
        <v>1</v>
      </c>
      <c r="O268">
        <f t="shared" si="46"/>
        <v>1</v>
      </c>
      <c r="P268">
        <f>IFERROR(GETPIVOTDATA("QTY Available",'GlobInv PT'!$D$3,"Item Number",A268),0)</f>
        <v>0</v>
      </c>
      <c r="Q268">
        <f>IFERROR(GETPIVOTDATA("QTY Available",'GlobInv PT'!$A$3,"Item Number",A268),0)-IFERROR(GETPIVOTDATA("QTY Available",'GlobInv PT'!$D$3,"Item Number",A268),0)</f>
        <v>0</v>
      </c>
      <c r="R268">
        <f>IFERROR(GETPIVOTDATA("QTY Available",'GlobInv PT'!$A$3,"Item Number",A268),0)-M268</f>
        <v>-2</v>
      </c>
      <c r="S268">
        <f>VLOOKUP(A268,CurrentCost[],2,FALSE)</f>
        <v>8.18</v>
      </c>
      <c r="T268">
        <f t="shared" si="47"/>
        <v>1</v>
      </c>
      <c r="U268">
        <f t="shared" si="48"/>
        <v>8.18</v>
      </c>
    </row>
    <row r="269" spans="1:21" x14ac:dyDescent="0.2">
      <c r="A269" t="str">
        <f>'Sales PT'!C272</f>
        <v>KPHRTRZ4H048H90KH1DS</v>
      </c>
      <c r="B269">
        <f>GETPIVOTDATA("SO Total in USD",'Sales PT'!$C$3,"Item Number",'Sales PT'!C272)</f>
        <v>74.44</v>
      </c>
      <c r="C269" s="10">
        <f t="shared" si="40"/>
        <v>7.6549568785810502E-6</v>
      </c>
      <c r="D269" s="11">
        <f t="shared" si="49"/>
        <v>1.0000076549568784</v>
      </c>
      <c r="E269" t="str">
        <f t="shared" si="41"/>
        <v>C</v>
      </c>
      <c r="F269">
        <f>'Sales PT'!A272</f>
        <v>1.3534545454545455</v>
      </c>
      <c r="G269">
        <f>'Sales PT'!B272</f>
        <v>10.037487552352747</v>
      </c>
      <c r="H269">
        <f t="shared" si="42"/>
        <v>7.4161984870956621</v>
      </c>
      <c r="I269">
        <f>VLOOKUP(A269,qtytable[],2,FALSE)</f>
        <v>7.2727272727272724E-2</v>
      </c>
      <c r="J269">
        <f>VLOOKUP(A269,qtytable[],3,FALSE)</f>
        <v>0.5393598899705937</v>
      </c>
      <c r="K269">
        <f t="shared" si="43"/>
        <v>7.4161984870956639</v>
      </c>
      <c r="L269">
        <f>VLOOKUP(A269,LeadTime[],2,FALSE)</f>
        <v>17</v>
      </c>
      <c r="M269">
        <f t="shared" si="44"/>
        <v>3</v>
      </c>
      <c r="N269">
        <f t="shared" si="45"/>
        <v>2</v>
      </c>
      <c r="O269">
        <f t="shared" si="46"/>
        <v>1</v>
      </c>
      <c r="P269">
        <f>IFERROR(GETPIVOTDATA("QTY Available",'GlobInv PT'!$D$3,"Item Number",A269),0)</f>
        <v>0</v>
      </c>
      <c r="Q269">
        <f>IFERROR(GETPIVOTDATA("QTY Available",'GlobInv PT'!$A$3,"Item Number",A269),0)-IFERROR(GETPIVOTDATA("QTY Available",'GlobInv PT'!$D$3,"Item Number",A269),0)</f>
        <v>0</v>
      </c>
      <c r="R269">
        <f>IFERROR(GETPIVOTDATA("QTY Available",'GlobInv PT'!$A$3,"Item Number",A269),0)-M269</f>
        <v>-3</v>
      </c>
      <c r="S269">
        <f>VLOOKUP(A269,CurrentCost[],2,FALSE)</f>
        <v>0</v>
      </c>
      <c r="T269">
        <f t="shared" si="47"/>
        <v>1</v>
      </c>
      <c r="U269">
        <f t="shared" si="48"/>
        <v>0</v>
      </c>
    </row>
    <row r="270" spans="1:21" x14ac:dyDescent="0.2">
      <c r="A270" t="str">
        <f>'Sales PT'!C273</f>
        <v>KPHLRZ3HGRNHB100HA</v>
      </c>
      <c r="B270">
        <f>GETPIVOTDATA("SO Total in USD",'Sales PT'!$C$3,"Item Number",'Sales PT'!C273)</f>
        <v>72.14</v>
      </c>
      <c r="C270" s="10">
        <f t="shared" si="40"/>
        <v>7.4184388664808828E-6</v>
      </c>
      <c r="D270" s="11">
        <f t="shared" si="49"/>
        <v>1.0000150733957449</v>
      </c>
      <c r="E270" t="str">
        <f t="shared" si="41"/>
        <v>C</v>
      </c>
      <c r="F270">
        <f>'Sales PT'!A273</f>
        <v>1.3116363636363637</v>
      </c>
      <c r="G270">
        <f>'Sales PT'!B273</f>
        <v>9.7273556156196577</v>
      </c>
      <c r="H270">
        <f t="shared" si="42"/>
        <v>7.416198487095663</v>
      </c>
      <c r="I270">
        <f>VLOOKUP(A270,qtytable[],2,FALSE)</f>
        <v>1.6727272727272726</v>
      </c>
      <c r="J270">
        <f>VLOOKUP(A270,qtytable[],3,FALSE)</f>
        <v>12.405277469323654</v>
      </c>
      <c r="K270">
        <f t="shared" si="43"/>
        <v>7.416198487095663</v>
      </c>
      <c r="L270">
        <f>VLOOKUP(A270,LeadTime[],2,FALSE)</f>
        <v>12</v>
      </c>
      <c r="M270">
        <f t="shared" si="44"/>
        <v>50</v>
      </c>
      <c r="N270">
        <f t="shared" si="45"/>
        <v>25</v>
      </c>
      <c r="O270">
        <f t="shared" si="46"/>
        <v>25</v>
      </c>
      <c r="P270">
        <f>IFERROR(GETPIVOTDATA("QTY Available",'GlobInv PT'!$D$3,"Item Number",A270),0)</f>
        <v>571</v>
      </c>
      <c r="Q270">
        <f>IFERROR(GETPIVOTDATA("QTY Available",'GlobInv PT'!$A$3,"Item Number",A270),0)-IFERROR(GETPIVOTDATA("QTY Available",'GlobInv PT'!$D$3,"Item Number",A270),0)</f>
        <v>0</v>
      </c>
      <c r="R270">
        <f>IFERROR(GETPIVOTDATA("QTY Available",'GlobInv PT'!$A$3,"Item Number",A270),0)-M270</f>
        <v>521</v>
      </c>
      <c r="S270">
        <f>VLOOKUP(A270,CurrentCost[],2,FALSE)</f>
        <v>0</v>
      </c>
      <c r="T270">
        <f t="shared" si="47"/>
        <v>0</v>
      </c>
      <c r="U270">
        <f t="shared" si="48"/>
        <v>0</v>
      </c>
    </row>
    <row r="271" spans="1:21" x14ac:dyDescent="0.2">
      <c r="A271" t="str">
        <f>'Sales PT'!C274</f>
        <v>KPHUMINH69KHL4H90A</v>
      </c>
      <c r="B271">
        <f>GETPIVOTDATA("SO Total in USD",'Sales PT'!$C$3,"Item Number",'Sales PT'!C274)</f>
        <v>67.150000000000006</v>
      </c>
      <c r="C271" s="10">
        <f t="shared" si="40"/>
        <v>6.9052976141418261E-6</v>
      </c>
      <c r="D271" s="11">
        <f t="shared" si="49"/>
        <v>1.0000219786933591</v>
      </c>
      <c r="E271" t="str">
        <f t="shared" si="41"/>
        <v>C</v>
      </c>
      <c r="F271">
        <f>'Sales PT'!A274</f>
        <v>1.2209090909090909</v>
      </c>
      <c r="G271">
        <f>'Sales PT'!B274</f>
        <v>9.054504152881341</v>
      </c>
      <c r="H271">
        <f t="shared" si="42"/>
        <v>7.416198487095663</v>
      </c>
      <c r="I271">
        <f>VLOOKUP(A271,qtytable[],2,FALSE)</f>
        <v>1.4</v>
      </c>
      <c r="J271">
        <f>VLOOKUP(A271,qtytable[],3,FALSE)</f>
        <v>10.382677881933928</v>
      </c>
      <c r="K271">
        <f t="shared" si="43"/>
        <v>7.416198487095663</v>
      </c>
      <c r="L271">
        <f>VLOOKUP(A271,LeadTime[],2,FALSE)</f>
        <v>4</v>
      </c>
      <c r="M271">
        <f t="shared" si="44"/>
        <v>25</v>
      </c>
      <c r="N271">
        <f t="shared" si="45"/>
        <v>13</v>
      </c>
      <c r="O271">
        <f t="shared" si="46"/>
        <v>12</v>
      </c>
      <c r="P271">
        <f>IFERROR(GETPIVOTDATA("QTY Available",'GlobInv PT'!$D$3,"Item Number",A271),0)</f>
        <v>2859</v>
      </c>
      <c r="Q271">
        <f>IFERROR(GETPIVOTDATA("QTY Available",'GlobInv PT'!$A$3,"Item Number",A271),0)-IFERROR(GETPIVOTDATA("QTY Available",'GlobInv PT'!$D$3,"Item Number",A271),0)</f>
        <v>0</v>
      </c>
      <c r="R271">
        <f>IFERROR(GETPIVOTDATA("QTY Available",'GlobInv PT'!$A$3,"Item Number",A271),0)-M271</f>
        <v>2834</v>
      </c>
      <c r="S271">
        <f>VLOOKUP(A271,CurrentCost[],2,FALSE)</f>
        <v>0.91</v>
      </c>
      <c r="T271">
        <f t="shared" si="47"/>
        <v>0</v>
      </c>
      <c r="U271">
        <f t="shared" si="48"/>
        <v>0</v>
      </c>
    </row>
    <row r="272" spans="1:21" x14ac:dyDescent="0.2">
      <c r="A272" t="str">
        <f>'Sales PT'!C275</f>
        <v>LBHLNRZHREDH11HB</v>
      </c>
      <c r="B272">
        <f>GETPIVOTDATA("SO Total in USD",'Sales PT'!$C$3,"Item Number",'Sales PT'!C275)</f>
        <v>55.51</v>
      </c>
      <c r="C272" s="10">
        <f t="shared" si="40"/>
        <v>5.7083108050783727E-6</v>
      </c>
      <c r="D272" s="11">
        <f t="shared" si="49"/>
        <v>1.0000276870041642</v>
      </c>
      <c r="E272" t="str">
        <f t="shared" si="41"/>
        <v>C</v>
      </c>
      <c r="F272">
        <f>'Sales PT'!A275</f>
        <v>1.0092727272727273</v>
      </c>
      <c r="G272">
        <f>'Sales PT'!B275</f>
        <v>7.484966873066913</v>
      </c>
      <c r="H272">
        <f t="shared" si="42"/>
        <v>7.4161984870956621</v>
      </c>
      <c r="I272">
        <f>VLOOKUP(A272,qtytable[],2,FALSE)</f>
        <v>0.10909090909090909</v>
      </c>
      <c r="J272">
        <f>VLOOKUP(A272,qtytable[],3,FALSE)</f>
        <v>0.59853918689519248</v>
      </c>
      <c r="K272">
        <f t="shared" si="43"/>
        <v>5.4866092132059316</v>
      </c>
      <c r="L272">
        <f>VLOOKUP(A272,LeadTime[],2,FALSE)</f>
        <v>8</v>
      </c>
      <c r="M272">
        <f t="shared" si="44"/>
        <v>2</v>
      </c>
      <c r="N272">
        <f t="shared" si="45"/>
        <v>1</v>
      </c>
      <c r="O272">
        <f t="shared" si="46"/>
        <v>1</v>
      </c>
      <c r="P272">
        <f>IFERROR(GETPIVOTDATA("QTY Available",'GlobInv PT'!$D$3,"Item Number",A272),0)</f>
        <v>0</v>
      </c>
      <c r="Q272">
        <f>IFERROR(GETPIVOTDATA("QTY Available",'GlobInv PT'!$A$3,"Item Number",A272),0)-IFERROR(GETPIVOTDATA("QTY Available",'GlobInv PT'!$D$3,"Item Number",A272),0)</f>
        <v>0</v>
      </c>
      <c r="R272">
        <f>IFERROR(GETPIVOTDATA("QTY Available",'GlobInv PT'!$A$3,"Item Number",A272),0)-M272</f>
        <v>-2</v>
      </c>
      <c r="S272">
        <f>VLOOKUP(A272,CurrentCost[],2,FALSE)</f>
        <v>21.75</v>
      </c>
      <c r="T272">
        <f t="shared" si="47"/>
        <v>1</v>
      </c>
      <c r="U272">
        <f t="shared" si="48"/>
        <v>21.75</v>
      </c>
    </row>
    <row r="273" spans="1:21" x14ac:dyDescent="0.2">
      <c r="A273" t="str">
        <f>'Sales PT'!C276</f>
        <v>LTHR130H40KH04.8H68HA</v>
      </c>
      <c r="B273">
        <f>GETPIVOTDATA("SO Total in USD",'Sales PT'!$C$3,"Item Number",'Sales PT'!C276)</f>
        <v>49.29</v>
      </c>
      <c r="C273" s="10">
        <f t="shared" si="40"/>
        <v>5.0686838332248783E-6</v>
      </c>
      <c r="D273" s="11">
        <f t="shared" si="49"/>
        <v>1.0000327556879975</v>
      </c>
      <c r="E273" t="str">
        <f t="shared" si="41"/>
        <v>C</v>
      </c>
      <c r="F273">
        <f>'Sales PT'!A276</f>
        <v>0.89618181818181819</v>
      </c>
      <c r="G273">
        <f>'Sales PT'!B276</f>
        <v>6.6462622441626413</v>
      </c>
      <c r="H273">
        <f t="shared" si="42"/>
        <v>7.4161984870956639</v>
      </c>
      <c r="I273">
        <f>VLOOKUP(A273,qtytable[],2,FALSE)</f>
        <v>0.18181818181818182</v>
      </c>
      <c r="J273">
        <f>VLOOKUP(A273,qtytable[],3,FALSE)</f>
        <v>1.3483997249264843</v>
      </c>
      <c r="K273">
        <f t="shared" si="43"/>
        <v>7.4161984870956639</v>
      </c>
      <c r="L273">
        <f>VLOOKUP(A273,LeadTime[],2,FALSE)</f>
        <v>17</v>
      </c>
      <c r="M273">
        <f t="shared" si="44"/>
        <v>7</v>
      </c>
      <c r="N273">
        <f t="shared" si="45"/>
        <v>4</v>
      </c>
      <c r="O273">
        <f t="shared" si="46"/>
        <v>3</v>
      </c>
      <c r="P273">
        <f>IFERROR(GETPIVOTDATA("QTY Available",'GlobInv PT'!$D$3,"Item Number",A273),0)</f>
        <v>79</v>
      </c>
      <c r="Q273">
        <f>IFERROR(GETPIVOTDATA("QTY Available",'GlobInv PT'!$A$3,"Item Number",A273),0)-IFERROR(GETPIVOTDATA("QTY Available",'GlobInv PT'!$D$3,"Item Number",A273),0)</f>
        <v>238</v>
      </c>
      <c r="R273">
        <f>IFERROR(GETPIVOTDATA("QTY Available",'GlobInv PT'!$A$3,"Item Number",A273),0)-M273</f>
        <v>310</v>
      </c>
      <c r="S273">
        <f>VLOOKUP(A273,CurrentCost[],2,FALSE)</f>
        <v>4.41</v>
      </c>
      <c r="T273">
        <f t="shared" si="47"/>
        <v>0</v>
      </c>
      <c r="U273">
        <f t="shared" si="48"/>
        <v>0</v>
      </c>
    </row>
    <row r="274" spans="1:21" x14ac:dyDescent="0.2">
      <c r="A274" t="str">
        <f>'Sales PT'!C277</f>
        <v>ACHLNRZH01H1HPSHRHA</v>
      </c>
      <c r="B274">
        <f>GETPIVOTDATA("SO Total in USD",'Sales PT'!$C$3,"Item Number",'Sales PT'!C277)</f>
        <v>46.81</v>
      </c>
      <c r="C274" s="10">
        <f t="shared" si="40"/>
        <v>4.8136557158299158E-6</v>
      </c>
      <c r="D274" s="11">
        <f t="shared" si="49"/>
        <v>1.0000375693437134</v>
      </c>
      <c r="E274" t="str">
        <f t="shared" si="41"/>
        <v>C</v>
      </c>
      <c r="F274">
        <f>'Sales PT'!A277</f>
        <v>0.85109090909090912</v>
      </c>
      <c r="G274">
        <f>'Sales PT'!B277</f>
        <v>6.3118591123808718</v>
      </c>
      <c r="H274">
        <f t="shared" si="42"/>
        <v>7.4161984870956621</v>
      </c>
      <c r="I274">
        <f>VLOOKUP(A274,qtytable[],2,FALSE)</f>
        <v>0.18181818181818182</v>
      </c>
      <c r="J274">
        <f>VLOOKUP(A274,qtytable[],3,FALSE)</f>
        <v>1.1070633340460814</v>
      </c>
      <c r="K274">
        <f t="shared" si="43"/>
        <v>6.088848337253447</v>
      </c>
      <c r="L274">
        <f>VLOOKUP(A274,LeadTime[],2,FALSE)</f>
        <v>12</v>
      </c>
      <c r="M274">
        <f t="shared" si="44"/>
        <v>5</v>
      </c>
      <c r="N274">
        <f t="shared" si="45"/>
        <v>3</v>
      </c>
      <c r="O274">
        <f t="shared" si="46"/>
        <v>2</v>
      </c>
      <c r="P274">
        <f>IFERROR(GETPIVOTDATA("QTY Available",'GlobInv PT'!$D$3,"Item Number",A274),0)</f>
        <v>0</v>
      </c>
      <c r="Q274">
        <f>IFERROR(GETPIVOTDATA("QTY Available",'GlobInv PT'!$A$3,"Item Number",A274),0)-IFERROR(GETPIVOTDATA("QTY Available",'GlobInv PT'!$D$3,"Item Number",A274),0)</f>
        <v>10</v>
      </c>
      <c r="R274">
        <f>IFERROR(GETPIVOTDATA("QTY Available",'GlobInv PT'!$A$3,"Item Number",A274),0)-M274</f>
        <v>5</v>
      </c>
      <c r="S274">
        <f>VLOOKUP(A274,CurrentCost[],2,FALSE)</f>
        <v>24.38</v>
      </c>
      <c r="T274">
        <f t="shared" si="47"/>
        <v>0</v>
      </c>
      <c r="U274">
        <f t="shared" si="48"/>
        <v>0</v>
      </c>
    </row>
    <row r="275" spans="1:21" x14ac:dyDescent="0.2">
      <c r="A275" t="str">
        <f>'Sales PT'!C278</f>
        <v>ACHLNRZHPSHHHKITHA</v>
      </c>
      <c r="B275">
        <f>GETPIVOTDATA("SO Total in USD",'Sales PT'!$C$3,"Item Number",'Sales PT'!C278)</f>
        <v>37.450000000000003</v>
      </c>
      <c r="C275" s="10">
        <f t="shared" si="40"/>
        <v>3.8511302405005421E-6</v>
      </c>
      <c r="D275" s="11">
        <f t="shared" si="49"/>
        <v>1.0000414204739538</v>
      </c>
      <c r="E275" t="str">
        <f t="shared" si="41"/>
        <v>C</v>
      </c>
      <c r="F275">
        <f>'Sales PT'!A278</f>
        <v>0.68090909090909091</v>
      </c>
      <c r="G275">
        <f>'Sales PT'!B278</f>
        <v>5.0497569698496836</v>
      </c>
      <c r="H275">
        <f t="shared" si="42"/>
        <v>7.4161984870956639</v>
      </c>
      <c r="I275">
        <f>VLOOKUP(A275,qtytable[],2,FALSE)</f>
        <v>0.12727272727272726</v>
      </c>
      <c r="J275">
        <f>VLOOKUP(A275,qtytable[],3,FALSE)</f>
        <v>0.94387980744853894</v>
      </c>
      <c r="K275">
        <f t="shared" si="43"/>
        <v>7.4161984870956639</v>
      </c>
      <c r="L275">
        <f>VLOOKUP(A275,LeadTime[],2,FALSE)</f>
        <v>13</v>
      </c>
      <c r="M275">
        <f t="shared" si="44"/>
        <v>4</v>
      </c>
      <c r="N275">
        <f t="shared" si="45"/>
        <v>2</v>
      </c>
      <c r="O275">
        <f t="shared" si="46"/>
        <v>2</v>
      </c>
      <c r="P275">
        <f>IFERROR(GETPIVOTDATA("QTY Available",'GlobInv PT'!$D$3,"Item Number",A275),0)</f>
        <v>0</v>
      </c>
      <c r="Q275">
        <f>IFERROR(GETPIVOTDATA("QTY Available",'GlobInv PT'!$A$3,"Item Number",A275),0)-IFERROR(GETPIVOTDATA("QTY Available",'GlobInv PT'!$D$3,"Item Number",A275),0)</f>
        <v>0</v>
      </c>
      <c r="R275">
        <f>IFERROR(GETPIVOTDATA("QTY Available",'GlobInv PT'!$A$3,"Item Number",A275),0)-M275</f>
        <v>-4</v>
      </c>
      <c r="S275">
        <f>VLOOKUP(A275,CurrentCost[],2,FALSE)</f>
        <v>25.77</v>
      </c>
      <c r="T275">
        <f t="shared" si="47"/>
        <v>2</v>
      </c>
      <c r="U275">
        <f t="shared" si="48"/>
        <v>51.54</v>
      </c>
    </row>
    <row r="276" spans="1:21" x14ac:dyDescent="0.2">
      <c r="A276" t="str">
        <f>'Sales PT'!C279</f>
        <v>LTHR130H39KH10.0H10HA</v>
      </c>
      <c r="B276">
        <f>GETPIVOTDATA("SO Total in USD",'Sales PT'!$C$3,"Item Number",'Sales PT'!C279)</f>
        <v>29.16</v>
      </c>
      <c r="C276" s="10">
        <f t="shared" si="40"/>
        <v>2.9986370577568968E-6</v>
      </c>
      <c r="D276" s="11">
        <f t="shared" si="49"/>
        <v>1.0000444191110116</v>
      </c>
      <c r="E276" t="str">
        <f t="shared" si="41"/>
        <v>C</v>
      </c>
      <c r="F276">
        <f>'Sales PT'!A279</f>
        <v>0.5301818181818182</v>
      </c>
      <c r="G276">
        <f>'Sales PT'!B279</f>
        <v>3.931933597885628</v>
      </c>
      <c r="H276">
        <f t="shared" si="42"/>
        <v>7.416198487095663</v>
      </c>
      <c r="I276">
        <f>VLOOKUP(A276,qtytable[],2,FALSE)</f>
        <v>0.18181818181818182</v>
      </c>
      <c r="J276">
        <f>VLOOKUP(A276,qtytable[],3,FALSE)</f>
        <v>1.3483997249264843</v>
      </c>
      <c r="K276">
        <f t="shared" si="43"/>
        <v>7.4161984870956639</v>
      </c>
      <c r="L276">
        <f>VLOOKUP(A276,LeadTime[],2,FALSE)</f>
        <v>8</v>
      </c>
      <c r="M276">
        <f t="shared" si="44"/>
        <v>5</v>
      </c>
      <c r="N276">
        <f t="shared" si="45"/>
        <v>3</v>
      </c>
      <c r="O276">
        <f t="shared" si="46"/>
        <v>2</v>
      </c>
      <c r="P276">
        <f>IFERROR(GETPIVOTDATA("QTY Available",'GlobInv PT'!$D$3,"Item Number",A276),0)</f>
        <v>0</v>
      </c>
      <c r="Q276">
        <f>IFERROR(GETPIVOTDATA("QTY Available",'GlobInv PT'!$A$3,"Item Number",A276),0)-IFERROR(GETPIVOTDATA("QTY Available",'GlobInv PT'!$D$3,"Item Number",A276),0)</f>
        <v>0</v>
      </c>
      <c r="R276">
        <f>IFERROR(GETPIVOTDATA("QTY Available",'GlobInv PT'!$A$3,"Item Number",A276),0)-M276</f>
        <v>-5</v>
      </c>
      <c r="S276">
        <f>VLOOKUP(A276,CurrentCost[],2,FALSE)</f>
        <v>0</v>
      </c>
      <c r="T276">
        <f t="shared" si="47"/>
        <v>2</v>
      </c>
      <c r="U276">
        <f t="shared" si="48"/>
        <v>0</v>
      </c>
    </row>
    <row r="277" spans="1:21" x14ac:dyDescent="0.2">
      <c r="A277" t="str">
        <f>'Sales PT'!C280</f>
        <v>KPHSUP160H69KH1G3</v>
      </c>
      <c r="B277">
        <f>GETPIVOTDATA("SO Total in USD",'Sales PT'!$C$3,"Item Number",'Sales PT'!C280)</f>
        <v>25.07</v>
      </c>
      <c r="C277" s="10">
        <f t="shared" si="40"/>
        <v>2.5780463318918179E-6</v>
      </c>
      <c r="D277" s="11">
        <f t="shared" si="49"/>
        <v>1.0000469971573436</v>
      </c>
      <c r="E277" t="str">
        <f t="shared" si="41"/>
        <v>C</v>
      </c>
      <c r="F277">
        <f>'Sales PT'!A280</f>
        <v>0.45581818181818184</v>
      </c>
      <c r="G277">
        <f>'Sales PT'!B280</f>
        <v>3.380438110390696</v>
      </c>
      <c r="H277">
        <f t="shared" si="42"/>
        <v>7.416198487095663</v>
      </c>
      <c r="I277">
        <f>VLOOKUP(A277,qtytable[],2,FALSE)</f>
        <v>0.23636363636363636</v>
      </c>
      <c r="J277">
        <f>VLOOKUP(A277,qtytable[],3,FALSE)</f>
        <v>1.7529196424044293</v>
      </c>
      <c r="K277">
        <f t="shared" si="43"/>
        <v>7.416198487095663</v>
      </c>
      <c r="L277">
        <f>VLOOKUP(A277,LeadTime[],2,FALSE)</f>
        <v>12</v>
      </c>
      <c r="M277">
        <f t="shared" si="44"/>
        <v>8</v>
      </c>
      <c r="N277">
        <f t="shared" si="45"/>
        <v>4</v>
      </c>
      <c r="O277">
        <f t="shared" si="46"/>
        <v>4</v>
      </c>
      <c r="P277">
        <f>IFERROR(GETPIVOTDATA("QTY Available",'GlobInv PT'!$D$3,"Item Number",A277),0)</f>
        <v>0</v>
      </c>
      <c r="Q277">
        <f>IFERROR(GETPIVOTDATA("QTY Available",'GlobInv PT'!$A$3,"Item Number",A277),0)-IFERROR(GETPIVOTDATA("QTY Available",'GlobInv PT'!$D$3,"Item Number",A277),0)</f>
        <v>211</v>
      </c>
      <c r="R277">
        <f>IFERROR(GETPIVOTDATA("QTY Available",'GlobInv PT'!$A$3,"Item Number",A277),0)-M277</f>
        <v>203</v>
      </c>
      <c r="S277">
        <f>VLOOKUP(A277,CurrentCost[],2,FALSE)</f>
        <v>1.3</v>
      </c>
      <c r="T277">
        <f t="shared" si="47"/>
        <v>0</v>
      </c>
      <c r="U277">
        <f t="shared" si="48"/>
        <v>0</v>
      </c>
    </row>
    <row r="278" spans="1:21" x14ac:dyDescent="0.2">
      <c r="A278" t="str">
        <f>'Sales PT'!C281</f>
        <v>KPHU64RH69KHP168HA</v>
      </c>
      <c r="B278">
        <f>GETPIVOTDATA("SO Total in USD",'Sales PT'!$C$3,"Item Number",'Sales PT'!C281)</f>
        <v>0</v>
      </c>
      <c r="C278" s="10">
        <f t="shared" si="40"/>
        <v>0</v>
      </c>
      <c r="D278" s="11">
        <f t="shared" si="49"/>
        <v>1.0000469971573436</v>
      </c>
      <c r="E278" t="str">
        <f t="shared" si="41"/>
        <v>C</v>
      </c>
      <c r="F278">
        <f>'Sales PT'!A281</f>
        <v>0</v>
      </c>
      <c r="G278">
        <f>'Sales PT'!B281</f>
        <v>0</v>
      </c>
      <c r="H278">
        <f t="shared" si="42"/>
        <v>0</v>
      </c>
      <c r="I278">
        <f>VLOOKUP(A278,qtytable[],2,FALSE)</f>
        <v>13.927272727272728</v>
      </c>
      <c r="J278">
        <f>VLOOKUP(A278,qtytable[],3,FALSE)</f>
        <v>103.28741892936868</v>
      </c>
      <c r="K278">
        <f t="shared" si="43"/>
        <v>7.4161984870956621</v>
      </c>
      <c r="L278">
        <f>VLOOKUP(A278,LeadTime[],2,FALSE)</f>
        <v>14</v>
      </c>
      <c r="M278">
        <f t="shared" si="44"/>
        <v>449</v>
      </c>
      <c r="N278">
        <f t="shared" si="45"/>
        <v>225</v>
      </c>
      <c r="O278">
        <f t="shared" si="46"/>
        <v>224</v>
      </c>
      <c r="P278">
        <f>IFERROR(GETPIVOTDATA("QTY Available",'GlobInv PT'!$D$3,"Item Number",A278),0)</f>
        <v>0</v>
      </c>
      <c r="Q278">
        <f>IFERROR(GETPIVOTDATA("QTY Available",'GlobInv PT'!$A$3,"Item Number",A278),0)-IFERROR(GETPIVOTDATA("QTY Available",'GlobInv PT'!$D$3,"Item Number",A278),0)</f>
        <v>0</v>
      </c>
      <c r="R278">
        <f>IFERROR(GETPIVOTDATA("QTY Available",'GlobInv PT'!$A$3,"Item Number",A278),0)-M278</f>
        <v>-449</v>
      </c>
      <c r="S278" t="e">
        <f>VLOOKUP(A278,CurrentCost[],2,FALSE)</f>
        <v>#N/A</v>
      </c>
      <c r="T278">
        <f t="shared" si="47"/>
        <v>224</v>
      </c>
      <c r="U278" t="e">
        <f t="shared" si="48"/>
        <v>#N/A</v>
      </c>
    </row>
    <row r="279" spans="1:21" x14ac:dyDescent="0.2">
      <c r="A279" t="str">
        <f>'Sales PT'!C282</f>
        <v>KPHU64RH90KHP168HA</v>
      </c>
      <c r="B279">
        <f>GETPIVOTDATA("SO Total in USD",'Sales PT'!$C$3,"Item Number",'Sales PT'!C282)</f>
        <v>0</v>
      </c>
      <c r="C279" s="10">
        <f t="shared" si="40"/>
        <v>0</v>
      </c>
      <c r="D279" s="11">
        <f t="shared" si="49"/>
        <v>1.0000469971573436</v>
      </c>
      <c r="E279" t="str">
        <f t="shared" si="41"/>
        <v>C</v>
      </c>
      <c r="F279">
        <f>'Sales PT'!A282</f>
        <v>0</v>
      </c>
      <c r="G279">
        <f>'Sales PT'!B282</f>
        <v>0</v>
      </c>
      <c r="H279">
        <f t="shared" si="42"/>
        <v>0</v>
      </c>
      <c r="I279">
        <f>VLOOKUP(A279,qtytable[],2,FALSE)</f>
        <v>13.927272727272728</v>
      </c>
      <c r="J279">
        <f>VLOOKUP(A279,qtytable[],3,FALSE)</f>
        <v>103.28741892936868</v>
      </c>
      <c r="K279">
        <f t="shared" si="43"/>
        <v>7.4161984870956621</v>
      </c>
      <c r="L279">
        <f>VLOOKUP(A279,LeadTime[],2,FALSE)</f>
        <v>6</v>
      </c>
      <c r="M279">
        <f t="shared" si="44"/>
        <v>294</v>
      </c>
      <c r="N279">
        <f t="shared" si="45"/>
        <v>147</v>
      </c>
      <c r="O279">
        <f t="shared" si="46"/>
        <v>147</v>
      </c>
      <c r="P279">
        <f>IFERROR(GETPIVOTDATA("QTY Available",'GlobInv PT'!$D$3,"Item Number",A279),0)</f>
        <v>0</v>
      </c>
      <c r="Q279">
        <f>IFERROR(GETPIVOTDATA("QTY Available",'GlobInv PT'!$A$3,"Item Number",A279),0)-IFERROR(GETPIVOTDATA("QTY Available",'GlobInv PT'!$D$3,"Item Number",A279),0)</f>
        <v>0</v>
      </c>
      <c r="R279">
        <f>IFERROR(GETPIVOTDATA("QTY Available",'GlobInv PT'!$A$3,"Item Number",A279),0)-M279</f>
        <v>-294</v>
      </c>
      <c r="S279" t="e">
        <f>VLOOKUP(A279,CurrentCost[],2,FALSE)</f>
        <v>#N/A</v>
      </c>
      <c r="T279">
        <f t="shared" si="47"/>
        <v>147</v>
      </c>
      <c r="U279" t="e">
        <f t="shared" si="48"/>
        <v>#N/A</v>
      </c>
    </row>
    <row r="280" spans="1:21" x14ac:dyDescent="0.2">
      <c r="A280" t="str">
        <f>'Sales PT'!C283</f>
        <v>KPHU430H40KHB100HA</v>
      </c>
      <c r="B280">
        <f>GETPIVOTDATA("SO Total in USD",'Sales PT'!$C$3,"Item Number",'Sales PT'!C283)</f>
        <v>0</v>
      </c>
      <c r="C280" s="10">
        <f t="shared" si="40"/>
        <v>0</v>
      </c>
      <c r="D280" s="11">
        <f t="shared" si="49"/>
        <v>1.0000469971573436</v>
      </c>
      <c r="E280" t="str">
        <f t="shared" si="41"/>
        <v>C</v>
      </c>
      <c r="F280">
        <f>'Sales PT'!A283</f>
        <v>0</v>
      </c>
      <c r="G280">
        <f>'Sales PT'!B283</f>
        <v>0</v>
      </c>
      <c r="H280">
        <f t="shared" si="42"/>
        <v>0</v>
      </c>
      <c r="I280">
        <f>VLOOKUP(A280,qtytable[],2,FALSE)</f>
        <v>0.83636363636363631</v>
      </c>
      <c r="J280">
        <f>VLOOKUP(A280,qtytable[],3,FALSE)</f>
        <v>6.2026387346618268</v>
      </c>
      <c r="K280">
        <f t="shared" si="43"/>
        <v>7.416198487095663</v>
      </c>
      <c r="L280">
        <f>VLOOKUP(A280,LeadTime[],2,FALSE)</f>
        <v>4</v>
      </c>
      <c r="M280">
        <f t="shared" si="44"/>
        <v>15</v>
      </c>
      <c r="N280">
        <f t="shared" si="45"/>
        <v>8</v>
      </c>
      <c r="O280">
        <f t="shared" si="46"/>
        <v>7</v>
      </c>
      <c r="P280">
        <f>IFERROR(GETPIVOTDATA("QTY Available",'GlobInv PT'!$D$3,"Item Number",A280),0)</f>
        <v>1027</v>
      </c>
      <c r="Q280">
        <f>IFERROR(GETPIVOTDATA("QTY Available",'GlobInv PT'!$A$3,"Item Number",A280),0)-IFERROR(GETPIVOTDATA("QTY Available",'GlobInv PT'!$D$3,"Item Number",A280),0)</f>
        <v>5189</v>
      </c>
      <c r="R280">
        <f>IFERROR(GETPIVOTDATA("QTY Available",'GlobInv PT'!$A$3,"Item Number",A280),0)-M280</f>
        <v>6201</v>
      </c>
      <c r="S280">
        <f>VLOOKUP(A280,CurrentCost[],2,FALSE)</f>
        <v>0.62</v>
      </c>
      <c r="T280">
        <f t="shared" si="47"/>
        <v>0</v>
      </c>
      <c r="U280">
        <f t="shared" si="48"/>
        <v>0</v>
      </c>
    </row>
    <row r="281" spans="1:21" x14ac:dyDescent="0.2">
      <c r="A281" t="str">
        <f>'Sales PT'!C284</f>
        <v>KPHRTRZ9H018H69KH1DS</v>
      </c>
      <c r="B281">
        <f>GETPIVOTDATA("SO Total in USD",'Sales PT'!$C$3,"Item Number",'Sales PT'!C284)</f>
        <v>0</v>
      </c>
      <c r="C281" s="10">
        <f t="shared" si="40"/>
        <v>0</v>
      </c>
      <c r="D281" s="11">
        <f t="shared" si="49"/>
        <v>1.0000469971573436</v>
      </c>
      <c r="E281" t="str">
        <f t="shared" si="41"/>
        <v>C</v>
      </c>
      <c r="F281">
        <f>'Sales PT'!A284</f>
        <v>0</v>
      </c>
      <c r="G281">
        <f>'Sales PT'!B284</f>
        <v>0</v>
      </c>
      <c r="H281">
        <f t="shared" si="42"/>
        <v>0</v>
      </c>
      <c r="I281">
        <f>VLOOKUP(A281,qtytable[],2,FALSE)</f>
        <v>7.2727272727272724E-2</v>
      </c>
      <c r="J281">
        <f>VLOOKUP(A281,qtytable[],3,FALSE)</f>
        <v>0.37783719081231637</v>
      </c>
      <c r="K281">
        <f t="shared" si="43"/>
        <v>5.19526137366935</v>
      </c>
      <c r="L281">
        <f>VLOOKUP(A281,LeadTime[],2,FALSE)</f>
        <v>12</v>
      </c>
      <c r="M281">
        <f t="shared" si="44"/>
        <v>2</v>
      </c>
      <c r="N281">
        <f t="shared" si="45"/>
        <v>1</v>
      </c>
      <c r="O281">
        <f t="shared" si="46"/>
        <v>1</v>
      </c>
      <c r="P281">
        <f>IFERROR(GETPIVOTDATA("QTY Available",'GlobInv PT'!$D$3,"Item Number",A281),0)</f>
        <v>23</v>
      </c>
      <c r="Q281">
        <f>IFERROR(GETPIVOTDATA("QTY Available",'GlobInv PT'!$A$3,"Item Number",A281),0)-IFERROR(GETPIVOTDATA("QTY Available",'GlobInv PT'!$D$3,"Item Number",A281),0)</f>
        <v>0</v>
      </c>
      <c r="R281">
        <f>IFERROR(GETPIVOTDATA("QTY Available",'GlobInv PT'!$A$3,"Item Number",A281),0)-M281</f>
        <v>21</v>
      </c>
      <c r="S281">
        <f>VLOOKUP(A281,CurrentCost[],2,FALSE)</f>
        <v>5.71</v>
      </c>
      <c r="T281">
        <f t="shared" si="47"/>
        <v>0</v>
      </c>
      <c r="U281">
        <f t="shared" si="48"/>
        <v>0</v>
      </c>
    </row>
    <row r="282" spans="1:21" x14ac:dyDescent="0.2">
      <c r="A282" t="str">
        <f>'Sales PT'!C285</f>
        <v>MISC PART</v>
      </c>
      <c r="B282">
        <f>GETPIVOTDATA("SO Total in USD",'Sales PT'!$C$3,"Item Number",'Sales PT'!C285)</f>
        <v>0</v>
      </c>
      <c r="C282" s="10">
        <f t="shared" si="40"/>
        <v>0</v>
      </c>
      <c r="D282" s="11">
        <f t="shared" si="49"/>
        <v>1.0000469971573436</v>
      </c>
      <c r="E282" t="str">
        <f t="shared" si="41"/>
        <v>C</v>
      </c>
      <c r="F282">
        <f>'Sales PT'!A285</f>
        <v>0</v>
      </c>
      <c r="G282">
        <f>'Sales PT'!B285</f>
        <v>0</v>
      </c>
      <c r="H282">
        <f t="shared" si="42"/>
        <v>0</v>
      </c>
      <c r="I282">
        <f>VLOOKUP(A282,qtytable[],2,FALSE)</f>
        <v>0.5636363636363636</v>
      </c>
      <c r="J282">
        <f>VLOOKUP(A282,qtytable[],3,FALSE)</f>
        <v>4.180039147272101</v>
      </c>
      <c r="K282">
        <f t="shared" si="43"/>
        <v>7.4161984870956639</v>
      </c>
      <c r="L282">
        <f>VLOOKUP(A282,LeadTime[],2,FALSE)</f>
        <v>12</v>
      </c>
      <c r="M282">
        <f t="shared" si="44"/>
        <v>17</v>
      </c>
      <c r="N282">
        <f t="shared" si="45"/>
        <v>9</v>
      </c>
      <c r="O282">
        <f t="shared" si="46"/>
        <v>8</v>
      </c>
      <c r="P282">
        <f>IFERROR(GETPIVOTDATA("QTY Available",'GlobInv PT'!$D$3,"Item Number",A282),0)</f>
        <v>0</v>
      </c>
      <c r="Q282">
        <f>IFERROR(GETPIVOTDATA("QTY Available",'GlobInv PT'!$A$3,"Item Number",A282),0)-IFERROR(GETPIVOTDATA("QTY Available",'GlobInv PT'!$D$3,"Item Number",A282),0)</f>
        <v>0</v>
      </c>
      <c r="R282">
        <f>IFERROR(GETPIVOTDATA("QTY Available",'GlobInv PT'!$A$3,"Item Number",A282),0)-M282</f>
        <v>-17</v>
      </c>
      <c r="S282" t="e">
        <f>VLOOKUP(A282,CurrentCost[],2,FALSE)</f>
        <v>#N/A</v>
      </c>
      <c r="T282">
        <f t="shared" si="47"/>
        <v>8</v>
      </c>
      <c r="U282" t="e">
        <f t="shared" si="48"/>
        <v>#N/A</v>
      </c>
    </row>
    <row r="283" spans="1:21" x14ac:dyDescent="0.2">
      <c r="A283" t="str">
        <f>'Sales PT'!C286</f>
        <v>KPHLRZ1H90KHB119HA</v>
      </c>
      <c r="B283">
        <f>GETPIVOTDATA("SO Total in USD",'Sales PT'!$C$3,"Item Number",'Sales PT'!C286)</f>
        <v>0</v>
      </c>
      <c r="C283" s="10">
        <f t="shared" si="40"/>
        <v>0</v>
      </c>
      <c r="D283" s="11">
        <f t="shared" si="49"/>
        <v>1.0000469971573436</v>
      </c>
      <c r="E283" t="str">
        <f t="shared" si="41"/>
        <v>C</v>
      </c>
      <c r="F283">
        <f>'Sales PT'!A286</f>
        <v>0</v>
      </c>
      <c r="G283">
        <f>'Sales PT'!B286</f>
        <v>0</v>
      </c>
      <c r="H283">
        <f t="shared" si="42"/>
        <v>0</v>
      </c>
      <c r="I283">
        <f>VLOOKUP(A283,qtytable[],2,FALSE)</f>
        <v>0.29090909090909089</v>
      </c>
      <c r="J283">
        <f>VLOOKUP(A283,qtytable[],3,FALSE)</f>
        <v>2.1574395598823748</v>
      </c>
      <c r="K283">
        <f t="shared" si="43"/>
        <v>7.4161984870956639</v>
      </c>
      <c r="L283">
        <f>VLOOKUP(A283,LeadTime[],2,FALSE)</f>
        <v>9</v>
      </c>
      <c r="M283">
        <f t="shared" si="44"/>
        <v>8</v>
      </c>
      <c r="N283">
        <f t="shared" si="45"/>
        <v>4</v>
      </c>
      <c r="O283">
        <f t="shared" si="46"/>
        <v>4</v>
      </c>
      <c r="P283">
        <f>IFERROR(GETPIVOTDATA("QTY Available",'GlobInv PT'!$D$3,"Item Number",A283),0)</f>
        <v>1821</v>
      </c>
      <c r="Q283">
        <f>IFERROR(GETPIVOTDATA("QTY Available",'GlobInv PT'!$A$3,"Item Number",A283),0)-IFERROR(GETPIVOTDATA("QTY Available",'GlobInv PT'!$D$3,"Item Number",A283),0)</f>
        <v>0</v>
      </c>
      <c r="R283">
        <f>IFERROR(GETPIVOTDATA("QTY Available",'GlobInv PT'!$A$3,"Item Number",A283),0)-M283</f>
        <v>1813</v>
      </c>
      <c r="S283">
        <f>VLOOKUP(A283,CurrentCost[],2,FALSE)</f>
        <v>0</v>
      </c>
      <c r="T283">
        <f t="shared" si="47"/>
        <v>0</v>
      </c>
      <c r="U283">
        <f t="shared" si="48"/>
        <v>0</v>
      </c>
    </row>
    <row r="284" spans="1:21" x14ac:dyDescent="0.2">
      <c r="A284" t="str">
        <f>'Sales PT'!C287</f>
        <v>LBHLNRZHGRNH11HB</v>
      </c>
      <c r="B284">
        <f>GETPIVOTDATA("SO Total in USD",'Sales PT'!$C$3,"Item Number",'Sales PT'!C287)</f>
        <v>0</v>
      </c>
      <c r="C284" s="10">
        <f t="shared" si="40"/>
        <v>0</v>
      </c>
      <c r="D284" s="11">
        <f t="shared" si="49"/>
        <v>1.0000469971573436</v>
      </c>
      <c r="E284" t="str">
        <f t="shared" si="41"/>
        <v>C</v>
      </c>
      <c r="F284">
        <f>'Sales PT'!A287</f>
        <v>0</v>
      </c>
      <c r="G284">
        <f>'Sales PT'!B287</f>
        <v>0</v>
      </c>
      <c r="H284">
        <f t="shared" si="42"/>
        <v>0</v>
      </c>
      <c r="I284">
        <f>VLOOKUP(A284,qtytable[],2,FALSE)</f>
        <v>7.2727272727272724E-2</v>
      </c>
      <c r="J284">
        <f>VLOOKUP(A284,qtytable[],3,FALSE)</f>
        <v>0.5393598899705937</v>
      </c>
      <c r="K284">
        <f t="shared" si="43"/>
        <v>7.4161984870956639</v>
      </c>
      <c r="L284">
        <f>VLOOKUP(A284,LeadTime[],2,FALSE)</f>
        <v>11</v>
      </c>
      <c r="M284">
        <f t="shared" si="44"/>
        <v>3</v>
      </c>
      <c r="N284">
        <f t="shared" si="45"/>
        <v>2</v>
      </c>
      <c r="O284">
        <f t="shared" si="46"/>
        <v>1</v>
      </c>
      <c r="P284">
        <f>IFERROR(GETPIVOTDATA("QTY Available",'GlobInv PT'!$D$3,"Item Number",A284),0)</f>
        <v>0</v>
      </c>
      <c r="Q284">
        <f>IFERROR(GETPIVOTDATA("QTY Available",'GlobInv PT'!$A$3,"Item Number",A284),0)-IFERROR(GETPIVOTDATA("QTY Available",'GlobInv PT'!$D$3,"Item Number",A284),0)</f>
        <v>2</v>
      </c>
      <c r="R284">
        <f>IFERROR(GETPIVOTDATA("QTY Available",'GlobInv PT'!$A$3,"Item Number",A284),0)-M284</f>
        <v>-1</v>
      </c>
      <c r="S284">
        <f>VLOOKUP(A284,CurrentCost[],2,FALSE)</f>
        <v>17.5</v>
      </c>
      <c r="T284">
        <f t="shared" si="47"/>
        <v>0</v>
      </c>
      <c r="U284">
        <f t="shared" si="48"/>
        <v>0</v>
      </c>
    </row>
    <row r="285" spans="1:21" x14ac:dyDescent="0.2">
      <c r="A285" t="str">
        <f>'Sales PT'!C288</f>
        <v>KPHLRZ1H69KHB149HA</v>
      </c>
      <c r="B285">
        <f>GETPIVOTDATA("SO Total in USD",'Sales PT'!$C$3,"Item Number",'Sales PT'!C288)</f>
        <v>0</v>
      </c>
      <c r="C285" s="10">
        <f t="shared" si="40"/>
        <v>0</v>
      </c>
      <c r="D285" s="11">
        <f t="shared" si="49"/>
        <v>1.0000469971573436</v>
      </c>
      <c r="E285" t="str">
        <f t="shared" si="41"/>
        <v>C</v>
      </c>
      <c r="F285">
        <f>'Sales PT'!A288</f>
        <v>0</v>
      </c>
      <c r="G285">
        <f>'Sales PT'!B288</f>
        <v>0</v>
      </c>
      <c r="H285">
        <f t="shared" si="42"/>
        <v>0</v>
      </c>
      <c r="I285">
        <f>VLOOKUP(A285,qtytable[],2,FALSE)</f>
        <v>4.2</v>
      </c>
      <c r="J285">
        <f>VLOOKUP(A285,qtytable[],3,FALSE)</f>
        <v>23.043758695464913</v>
      </c>
      <c r="K285">
        <f t="shared" si="43"/>
        <v>5.4866092132059316</v>
      </c>
      <c r="L285">
        <f>VLOOKUP(A285,LeadTime[],2,FALSE)</f>
        <v>14</v>
      </c>
      <c r="M285">
        <f t="shared" si="44"/>
        <v>101</v>
      </c>
      <c r="N285">
        <f t="shared" si="45"/>
        <v>51</v>
      </c>
      <c r="O285">
        <f t="shared" si="46"/>
        <v>50</v>
      </c>
      <c r="P285">
        <f>IFERROR(GETPIVOTDATA("QTY Available",'GlobInv PT'!$D$3,"Item Number",A285),0)</f>
        <v>1959</v>
      </c>
      <c r="Q285">
        <f>IFERROR(GETPIVOTDATA("QTY Available",'GlobInv PT'!$A$3,"Item Number",A285),0)-IFERROR(GETPIVOTDATA("QTY Available",'GlobInv PT'!$D$3,"Item Number",A285),0)</f>
        <v>0</v>
      </c>
      <c r="R285">
        <f>IFERROR(GETPIVOTDATA("QTY Available",'GlobInv PT'!$A$3,"Item Number",A285),0)-M285</f>
        <v>1858</v>
      </c>
      <c r="S285">
        <f>VLOOKUP(A285,CurrentCost[],2,FALSE)</f>
        <v>0.25</v>
      </c>
      <c r="T285">
        <f t="shared" si="47"/>
        <v>0</v>
      </c>
      <c r="U285">
        <f t="shared" si="48"/>
        <v>0</v>
      </c>
    </row>
    <row r="286" spans="1:21" x14ac:dyDescent="0.2">
      <c r="A286" t="str">
        <f>'Sales PT'!C289</f>
        <v>KPHLRZ3H69KHB100HA</v>
      </c>
      <c r="B286">
        <f>GETPIVOTDATA("SO Total in USD",'Sales PT'!$C$3,"Item Number",'Sales PT'!C289)</f>
        <v>0</v>
      </c>
      <c r="C286" s="10">
        <f t="shared" si="40"/>
        <v>0</v>
      </c>
      <c r="D286" s="11">
        <f t="shared" si="49"/>
        <v>1.0000469971573436</v>
      </c>
      <c r="E286" t="str">
        <f t="shared" si="41"/>
        <v>C</v>
      </c>
      <c r="F286">
        <f>'Sales PT'!A289</f>
        <v>0</v>
      </c>
      <c r="G286">
        <f>'Sales PT'!B289</f>
        <v>0</v>
      </c>
      <c r="H286">
        <f t="shared" si="42"/>
        <v>0</v>
      </c>
      <c r="I286">
        <f>VLOOKUP(A286,qtytable[],2,FALSE)</f>
        <v>0.83636363636363631</v>
      </c>
      <c r="J286">
        <f>VLOOKUP(A286,qtytable[],3,FALSE)</f>
        <v>6.2026387346618268</v>
      </c>
      <c r="K286">
        <f t="shared" si="43"/>
        <v>7.416198487095663</v>
      </c>
      <c r="L286">
        <f>VLOOKUP(A286,LeadTime[],2,FALSE)</f>
        <v>17</v>
      </c>
      <c r="M286">
        <f t="shared" si="44"/>
        <v>30</v>
      </c>
      <c r="N286">
        <f t="shared" si="45"/>
        <v>15</v>
      </c>
      <c r="O286">
        <f t="shared" si="46"/>
        <v>15</v>
      </c>
      <c r="P286">
        <f>IFERROR(GETPIVOTDATA("QTY Available",'GlobInv PT'!$D$3,"Item Number",A286),0)</f>
        <v>0</v>
      </c>
      <c r="Q286">
        <f>IFERROR(GETPIVOTDATA("QTY Available",'GlobInv PT'!$A$3,"Item Number",A286),0)-IFERROR(GETPIVOTDATA("QTY Available",'GlobInv PT'!$D$3,"Item Number",A286),0)</f>
        <v>571</v>
      </c>
      <c r="R286">
        <f>IFERROR(GETPIVOTDATA("QTY Available",'GlobInv PT'!$A$3,"Item Number",A286),0)-M286</f>
        <v>541</v>
      </c>
      <c r="S286">
        <f>VLOOKUP(A286,CurrentCost[],2,FALSE)</f>
        <v>0.32</v>
      </c>
      <c r="T286">
        <f t="shared" si="47"/>
        <v>0</v>
      </c>
      <c r="U286">
        <f t="shared" si="48"/>
        <v>0</v>
      </c>
    </row>
    <row r="287" spans="1:21" x14ac:dyDescent="0.2">
      <c r="A287" t="str">
        <f>'Sales PT'!C290</f>
        <v>KPHLRZ1HGRNHB149HA</v>
      </c>
      <c r="B287">
        <f>GETPIVOTDATA("SO Total in USD",'Sales PT'!$C$3,"Item Number",'Sales PT'!C290)</f>
        <v>0</v>
      </c>
      <c r="C287" s="10">
        <f t="shared" si="40"/>
        <v>0</v>
      </c>
      <c r="D287" s="11">
        <f t="shared" si="49"/>
        <v>1.0000469971573436</v>
      </c>
      <c r="E287" t="str">
        <f t="shared" si="41"/>
        <v>C</v>
      </c>
      <c r="F287">
        <f>'Sales PT'!A290</f>
        <v>0</v>
      </c>
      <c r="G287">
        <f>'Sales PT'!B290</f>
        <v>0</v>
      </c>
      <c r="H287">
        <f t="shared" si="42"/>
        <v>0</v>
      </c>
      <c r="I287">
        <f>VLOOKUP(A287,qtytable[],2,FALSE)</f>
        <v>3.0909090909090908</v>
      </c>
      <c r="J287">
        <f>VLOOKUP(A287,qtytable[],3,FALSE)</f>
        <v>20.837353147539787</v>
      </c>
      <c r="K287">
        <f t="shared" si="43"/>
        <v>6.7414966065569901</v>
      </c>
      <c r="L287">
        <f>VLOOKUP(A287,LeadTime[],2,FALSE)</f>
        <v>8</v>
      </c>
      <c r="M287">
        <f t="shared" si="44"/>
        <v>69</v>
      </c>
      <c r="N287">
        <f t="shared" si="45"/>
        <v>35</v>
      </c>
      <c r="O287">
        <f t="shared" si="46"/>
        <v>34</v>
      </c>
      <c r="P287">
        <f>IFERROR(GETPIVOTDATA("QTY Available",'GlobInv PT'!$D$3,"Item Number",A287),0)</f>
        <v>1048</v>
      </c>
      <c r="Q287">
        <f>IFERROR(GETPIVOTDATA("QTY Available",'GlobInv PT'!$A$3,"Item Number",A287),0)-IFERROR(GETPIVOTDATA("QTY Available",'GlobInv PT'!$D$3,"Item Number",A287),0)</f>
        <v>0</v>
      </c>
      <c r="R287">
        <f>IFERROR(GETPIVOTDATA("QTY Available",'GlobInv PT'!$A$3,"Item Number",A287),0)-M287</f>
        <v>979</v>
      </c>
      <c r="S287">
        <f>VLOOKUP(A287,CurrentCost[],2,FALSE)</f>
        <v>0</v>
      </c>
      <c r="T287">
        <f t="shared" si="47"/>
        <v>0</v>
      </c>
      <c r="U287">
        <f t="shared" si="48"/>
        <v>0</v>
      </c>
    </row>
    <row r="288" spans="1:21" x14ac:dyDescent="0.2">
      <c r="A288" t="str">
        <f>'Sales PT'!C291</f>
        <v>KPHLRZMH49KHL39HA</v>
      </c>
      <c r="B288">
        <f>GETPIVOTDATA("SO Total in USD",'Sales PT'!$C$3,"Item Number",'Sales PT'!C291)</f>
        <v>0</v>
      </c>
      <c r="C288" s="10">
        <f t="shared" si="40"/>
        <v>0</v>
      </c>
      <c r="D288" s="11">
        <f t="shared" si="49"/>
        <v>1.0000469971573436</v>
      </c>
      <c r="E288" t="str">
        <f t="shared" si="41"/>
        <v>C</v>
      </c>
      <c r="F288">
        <f>'Sales PT'!A291</f>
        <v>0</v>
      </c>
      <c r="G288">
        <f>'Sales PT'!B291</f>
        <v>0</v>
      </c>
      <c r="H288">
        <f t="shared" si="42"/>
        <v>0</v>
      </c>
      <c r="I288">
        <f>VLOOKUP(A288,qtytable[],2,FALSE)</f>
        <v>4.4727272727272727</v>
      </c>
      <c r="J288">
        <f>VLOOKUP(A288,qtytable[],3,FALSE)</f>
        <v>23.990626676895467</v>
      </c>
      <c r="K288">
        <f t="shared" si="43"/>
        <v>5.3637579968668723</v>
      </c>
      <c r="L288">
        <f>VLOOKUP(A288,LeadTime[],2,FALSE)</f>
        <v>14</v>
      </c>
      <c r="M288">
        <f t="shared" si="44"/>
        <v>105</v>
      </c>
      <c r="N288">
        <f t="shared" si="45"/>
        <v>53</v>
      </c>
      <c r="O288">
        <f t="shared" si="46"/>
        <v>52</v>
      </c>
      <c r="P288">
        <f>IFERROR(GETPIVOTDATA("QTY Available",'GlobInv PT'!$D$3,"Item Number",A288),0)</f>
        <v>317296</v>
      </c>
      <c r="Q288">
        <f>IFERROR(GETPIVOTDATA("QTY Available",'GlobInv PT'!$A$3,"Item Number",A288),0)-IFERROR(GETPIVOTDATA("QTY Available",'GlobInv PT'!$D$3,"Item Number",A288),0)</f>
        <v>0</v>
      </c>
      <c r="R288">
        <f>IFERROR(GETPIVOTDATA("QTY Available",'GlobInv PT'!$A$3,"Item Number",A288),0)-M288</f>
        <v>317191</v>
      </c>
      <c r="S288">
        <f>VLOOKUP(A288,CurrentCost[],2,FALSE)</f>
        <v>0</v>
      </c>
      <c r="T288">
        <f t="shared" si="47"/>
        <v>0</v>
      </c>
      <c r="U288">
        <f t="shared" si="48"/>
        <v>0</v>
      </c>
    </row>
    <row r="289" spans="1:21" x14ac:dyDescent="0.2">
      <c r="A289" t="str">
        <f>'Sales PT'!C292</f>
        <v>KPHU440H90KHE190HA</v>
      </c>
      <c r="B289">
        <f>GETPIVOTDATA("SO Total in USD",'Sales PT'!$C$3,"Item Number",'Sales PT'!C292)</f>
        <v>0</v>
      </c>
      <c r="C289" s="10">
        <f t="shared" si="40"/>
        <v>0</v>
      </c>
      <c r="D289" s="11">
        <f t="shared" si="49"/>
        <v>1.0000469971573436</v>
      </c>
      <c r="E289" t="str">
        <f t="shared" si="41"/>
        <v>C</v>
      </c>
      <c r="F289">
        <f>'Sales PT'!A292</f>
        <v>0</v>
      </c>
      <c r="G289">
        <f>'Sales PT'!B292</f>
        <v>0</v>
      </c>
      <c r="H289">
        <f t="shared" si="42"/>
        <v>0</v>
      </c>
      <c r="I289">
        <f>VLOOKUP(A289,qtytable[],2,FALSE)</f>
        <v>0.83636363636363631</v>
      </c>
      <c r="J289">
        <f>VLOOKUP(A289,qtytable[],3,FALSE)</f>
        <v>6.2026387346618268</v>
      </c>
      <c r="K289">
        <f t="shared" si="43"/>
        <v>7.416198487095663</v>
      </c>
      <c r="L289">
        <f>VLOOKUP(A289,LeadTime[],2,FALSE)</f>
        <v>6</v>
      </c>
      <c r="M289">
        <f t="shared" si="44"/>
        <v>18</v>
      </c>
      <c r="N289">
        <f t="shared" si="45"/>
        <v>9</v>
      </c>
      <c r="O289">
        <f t="shared" si="46"/>
        <v>9</v>
      </c>
      <c r="P289">
        <f>IFERROR(GETPIVOTDATA("QTY Available",'GlobInv PT'!$D$3,"Item Number",A289),0)</f>
        <v>8609</v>
      </c>
      <c r="Q289">
        <f>IFERROR(GETPIVOTDATA("QTY Available",'GlobInv PT'!$A$3,"Item Number",A289),0)-IFERROR(GETPIVOTDATA("QTY Available",'GlobInv PT'!$D$3,"Item Number",A289),0)</f>
        <v>0</v>
      </c>
      <c r="R289">
        <f>IFERROR(GETPIVOTDATA("QTY Available",'GlobInv PT'!$A$3,"Item Number",A289),0)-M289</f>
        <v>8591</v>
      </c>
      <c r="S289">
        <f>VLOOKUP(A289,CurrentCost[],2,FALSE)</f>
        <v>1.17</v>
      </c>
      <c r="T289">
        <f t="shared" si="47"/>
        <v>0</v>
      </c>
      <c r="U289">
        <f t="shared" si="48"/>
        <v>0</v>
      </c>
    </row>
    <row r="290" spans="1:21" x14ac:dyDescent="0.2">
      <c r="A290" t="str">
        <f>'Sales PT'!C293</f>
        <v>KPHLRZ1HBLUHB149HA</v>
      </c>
      <c r="B290">
        <f>GETPIVOTDATA("SO Total in USD",'Sales PT'!$C$3,"Item Number",'Sales PT'!C293)</f>
        <v>0</v>
      </c>
      <c r="C290" s="10">
        <f t="shared" si="40"/>
        <v>0</v>
      </c>
      <c r="D290" s="11">
        <f t="shared" si="49"/>
        <v>1.0000469971573436</v>
      </c>
      <c r="E290" t="str">
        <f t="shared" si="41"/>
        <v>C</v>
      </c>
      <c r="F290">
        <f>'Sales PT'!A293</f>
        <v>0</v>
      </c>
      <c r="G290">
        <f>'Sales PT'!B293</f>
        <v>0</v>
      </c>
      <c r="H290">
        <f t="shared" si="42"/>
        <v>0</v>
      </c>
      <c r="I290">
        <f>VLOOKUP(A290,qtytable[],2,FALSE)</f>
        <v>3.0909090909090908</v>
      </c>
      <c r="J290">
        <f>VLOOKUP(A290,qtytable[],3,FALSE)</f>
        <v>20.837353147539787</v>
      </c>
      <c r="K290">
        <f t="shared" si="43"/>
        <v>6.7414966065569901</v>
      </c>
      <c r="L290">
        <f>VLOOKUP(A290,LeadTime[],2,FALSE)</f>
        <v>8</v>
      </c>
      <c r="M290">
        <f t="shared" si="44"/>
        <v>69</v>
      </c>
      <c r="N290">
        <f t="shared" si="45"/>
        <v>35</v>
      </c>
      <c r="O290">
        <f t="shared" si="46"/>
        <v>34</v>
      </c>
      <c r="P290">
        <f>IFERROR(GETPIVOTDATA("QTY Available",'GlobInv PT'!$D$3,"Item Number",A290),0)</f>
        <v>942</v>
      </c>
      <c r="Q290">
        <f>IFERROR(GETPIVOTDATA("QTY Available",'GlobInv PT'!$A$3,"Item Number",A290),0)-IFERROR(GETPIVOTDATA("QTY Available",'GlobInv PT'!$D$3,"Item Number",A290),0)</f>
        <v>0</v>
      </c>
      <c r="R290">
        <f>IFERROR(GETPIVOTDATA("QTY Available",'GlobInv PT'!$A$3,"Item Number",A290),0)-M290</f>
        <v>873</v>
      </c>
      <c r="S290">
        <f>VLOOKUP(A290,CurrentCost[],2,FALSE)</f>
        <v>0</v>
      </c>
      <c r="T290">
        <f t="shared" si="47"/>
        <v>0</v>
      </c>
      <c r="U290">
        <f t="shared" si="48"/>
        <v>0</v>
      </c>
    </row>
    <row r="291" spans="1:21" x14ac:dyDescent="0.2">
      <c r="C291" s="10"/>
      <c r="D291" s="11"/>
      <c r="P291">
        <f>IFERROR(GETPIVOTDATA("QTY Available",'GlobInv PT'!$D$3,"Item Number",A291),0)</f>
        <v>0</v>
      </c>
      <c r="Q291">
        <f>IFERROR(GETPIVOTDATA("QTY Available",'GlobInv PT'!$A$3,"Item Number",A291),0)-IFERROR(GETPIVOTDATA("QTY Available",'GlobInv PT'!$D$3,"Item Number",A291),0)</f>
        <v>0</v>
      </c>
      <c r="R291">
        <f>IFERROR(GETPIVOTDATA("QTY Available",'GlobInv PT'!$A$3,"Item Number",A291),0)-M291</f>
        <v>0</v>
      </c>
      <c r="S291" t="e">
        <f>VLOOKUP(A291,CurrentCost[],2,FALSE)</f>
        <v>#N/A</v>
      </c>
      <c r="T291">
        <f>IF(R291&lt;0,IF(ABS(R291)+O291-M291&lt;0,0,ABS(R291)+O291-M291),IF(O291-P291-Q291&lt;0,0,O291-P291-Q291))</f>
        <v>0</v>
      </c>
      <c r="U291" t="e">
        <f>T291*S291</f>
        <v>#N/A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6EFD7-0479-4414-A748-B5F1B0108B4B}">
  <sheetPr>
    <tabColor rgb="FFFFFF00"/>
  </sheetPr>
  <dimension ref="A1:EA5076"/>
  <sheetViews>
    <sheetView topLeftCell="D1" zoomScale="75" zoomScaleNormal="100" workbookViewId="0">
      <selection activeCell="P15" sqref="P15"/>
    </sheetView>
  </sheetViews>
  <sheetFormatPr baseColWidth="10" defaultColWidth="8.83203125" defaultRowHeight="15" x14ac:dyDescent="0.2"/>
  <cols>
    <col min="1" max="1" width="25.6640625" bestFit="1" customWidth="1"/>
    <col min="2" max="2" width="15.6640625" customWidth="1"/>
    <col min="3" max="3" width="19.5" customWidth="1"/>
    <col min="5" max="5" width="17.83203125" customWidth="1"/>
    <col min="6" max="6" width="23.33203125" customWidth="1"/>
    <col min="7" max="7" width="24" customWidth="1"/>
    <col min="8" max="8" width="19.33203125" customWidth="1"/>
    <col min="9" max="9" width="20" customWidth="1"/>
    <col min="10" max="10" width="12.5" customWidth="1"/>
    <col min="11" max="11" width="15.6640625" customWidth="1"/>
    <col min="12" max="12" width="14.6640625" customWidth="1"/>
    <col min="13" max="13" width="17.33203125" customWidth="1"/>
    <col min="14" max="14" width="15" customWidth="1"/>
    <col min="16" max="16" width="23.83203125" customWidth="1"/>
    <col min="17" max="17" width="10.1640625" customWidth="1"/>
    <col min="19" max="71" width="0" hidden="1" customWidth="1"/>
    <col min="72" max="72" width="10" hidden="1" customWidth="1"/>
  </cols>
  <sheetData>
    <row r="1" spans="1:131" x14ac:dyDescent="0.2">
      <c r="A1" t="s">
        <v>0</v>
      </c>
      <c r="B1" t="s">
        <v>2328</v>
      </c>
      <c r="C1" t="s">
        <v>2329</v>
      </c>
      <c r="D1" t="s">
        <v>2330</v>
      </c>
      <c r="E1" t="s">
        <v>2331</v>
      </c>
      <c r="F1" t="s">
        <v>2332</v>
      </c>
      <c r="G1" t="s">
        <v>2333</v>
      </c>
      <c r="H1" t="s">
        <v>2334</v>
      </c>
      <c r="I1" t="s">
        <v>2335</v>
      </c>
      <c r="J1" t="s">
        <v>2336</v>
      </c>
      <c r="K1" t="s">
        <v>2338</v>
      </c>
      <c r="L1" t="s">
        <v>2339</v>
      </c>
      <c r="M1" t="s">
        <v>2340</v>
      </c>
      <c r="N1" t="s">
        <v>2341</v>
      </c>
    </row>
    <row r="2" spans="1:131" x14ac:dyDescent="0.2">
      <c r="A2" t="s">
        <v>544</v>
      </c>
      <c r="B2" s="8">
        <v>43832</v>
      </c>
      <c r="C2" s="8">
        <v>43833</v>
      </c>
      <c r="D2">
        <v>1532</v>
      </c>
      <c r="E2">
        <v>2</v>
      </c>
      <c r="F2" s="7">
        <v>2784.9</v>
      </c>
      <c r="G2" s="7">
        <v>4092.8</v>
      </c>
      <c r="H2" s="7">
        <v>2.78</v>
      </c>
      <c r="I2" s="7">
        <v>4.09</v>
      </c>
      <c r="J2" t="s">
        <v>2337</v>
      </c>
      <c r="K2">
        <f>D2*E2</f>
        <v>3064</v>
      </c>
      <c r="L2">
        <f>(YEAR(B2)-2020)*52+_xlfn.ISOWEEKNUM(B2)</f>
        <v>1</v>
      </c>
      <c r="M2">
        <f>IF(J2="Z-US$",1,1.22)</f>
        <v>1</v>
      </c>
      <c r="N2" s="7">
        <f>G2*M2</f>
        <v>4092.8</v>
      </c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DZ2" s="9"/>
      <c r="EA2" s="9"/>
    </row>
    <row r="3" spans="1:131" x14ac:dyDescent="0.2">
      <c r="A3" t="s">
        <v>210</v>
      </c>
      <c r="B3" s="8">
        <v>43832</v>
      </c>
      <c r="C3" s="8">
        <v>43833</v>
      </c>
      <c r="D3">
        <v>766</v>
      </c>
      <c r="E3">
        <v>3</v>
      </c>
      <c r="F3" s="7">
        <v>1452.5</v>
      </c>
      <c r="G3" s="7">
        <v>2398.13</v>
      </c>
      <c r="H3" s="7">
        <v>2.9</v>
      </c>
      <c r="I3" s="7">
        <v>4.8</v>
      </c>
      <c r="J3" t="s">
        <v>2337</v>
      </c>
      <c r="K3">
        <f t="shared" ref="K3:K66" si="0">D3*E3</f>
        <v>2298</v>
      </c>
      <c r="L3">
        <f t="shared" ref="L3:L66" si="1">(YEAR(B3)-2020)*52+_xlfn.ISOWEEKNUM(B3)</f>
        <v>1</v>
      </c>
      <c r="M3">
        <f t="shared" ref="M3:M66" si="2">IF(J3="Z-US$",1,1.22)</f>
        <v>1</v>
      </c>
      <c r="N3" s="7">
        <f t="shared" ref="N3:N66" si="3">G3*M3</f>
        <v>2398.13</v>
      </c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DZ3" s="9"/>
      <c r="EA3" s="9"/>
    </row>
    <row r="4" spans="1:131" x14ac:dyDescent="0.2">
      <c r="A4" t="s">
        <v>169</v>
      </c>
      <c r="B4" s="8">
        <v>43832</v>
      </c>
      <c r="C4" s="8">
        <v>43833</v>
      </c>
      <c r="D4">
        <v>1532</v>
      </c>
      <c r="E4">
        <v>2</v>
      </c>
      <c r="F4" s="7">
        <v>2576.42</v>
      </c>
      <c r="G4" s="7">
        <v>4220.7</v>
      </c>
      <c r="H4" s="7">
        <v>2.57</v>
      </c>
      <c r="I4" s="7">
        <v>4.22</v>
      </c>
      <c r="J4" t="s">
        <v>2337</v>
      </c>
      <c r="K4">
        <f t="shared" si="0"/>
        <v>3064</v>
      </c>
      <c r="L4">
        <f t="shared" si="1"/>
        <v>1</v>
      </c>
      <c r="M4">
        <f t="shared" si="2"/>
        <v>1</v>
      </c>
      <c r="N4" s="7">
        <f t="shared" si="3"/>
        <v>4220.7</v>
      </c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DZ4" s="9"/>
      <c r="EA4" s="9"/>
    </row>
    <row r="5" spans="1:131" x14ac:dyDescent="0.2">
      <c r="A5" t="s">
        <v>197</v>
      </c>
      <c r="B5" s="8">
        <v>43832</v>
      </c>
      <c r="C5" s="8">
        <v>43833</v>
      </c>
      <c r="D5">
        <v>766</v>
      </c>
      <c r="E5">
        <v>2</v>
      </c>
      <c r="F5" s="7">
        <v>1342.95</v>
      </c>
      <c r="G5" s="7">
        <v>2558</v>
      </c>
      <c r="H5" s="7">
        <v>2.69</v>
      </c>
      <c r="I5" s="7">
        <v>5.12</v>
      </c>
      <c r="J5" t="s">
        <v>2337</v>
      </c>
      <c r="K5">
        <f t="shared" si="0"/>
        <v>1532</v>
      </c>
      <c r="L5">
        <f t="shared" si="1"/>
        <v>1</v>
      </c>
      <c r="M5">
        <f t="shared" si="2"/>
        <v>1</v>
      </c>
      <c r="N5" s="7">
        <f t="shared" si="3"/>
        <v>2558</v>
      </c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DZ5" s="9"/>
      <c r="EA5" s="9"/>
    </row>
    <row r="6" spans="1:131" x14ac:dyDescent="0.2">
      <c r="A6" t="s">
        <v>192</v>
      </c>
      <c r="B6" s="8">
        <v>43832</v>
      </c>
      <c r="C6" s="8">
        <v>43833</v>
      </c>
      <c r="D6">
        <v>766</v>
      </c>
      <c r="E6">
        <v>2</v>
      </c>
      <c r="F6" s="7">
        <v>599.6</v>
      </c>
      <c r="G6" s="7">
        <v>2558</v>
      </c>
      <c r="H6" s="7">
        <v>1.19</v>
      </c>
      <c r="I6" s="7">
        <v>5.12</v>
      </c>
      <c r="J6" t="s">
        <v>2337</v>
      </c>
      <c r="K6">
        <f t="shared" si="0"/>
        <v>1532</v>
      </c>
      <c r="L6">
        <f t="shared" si="1"/>
        <v>1</v>
      </c>
      <c r="M6">
        <f t="shared" si="2"/>
        <v>1</v>
      </c>
      <c r="N6" s="7">
        <f t="shared" si="3"/>
        <v>2558</v>
      </c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DZ6" s="9"/>
      <c r="EA6" s="9"/>
    </row>
    <row r="7" spans="1:131" x14ac:dyDescent="0.2">
      <c r="A7" t="s">
        <v>164</v>
      </c>
      <c r="B7" s="8">
        <v>43832</v>
      </c>
      <c r="C7" s="8">
        <v>43833</v>
      </c>
      <c r="D7">
        <v>1532</v>
      </c>
      <c r="E7">
        <v>2</v>
      </c>
      <c r="F7" s="7">
        <v>2593.3000000000002</v>
      </c>
      <c r="G7" s="7">
        <v>4220.7</v>
      </c>
      <c r="H7" s="7">
        <v>2.58</v>
      </c>
      <c r="I7" s="7">
        <v>4.22</v>
      </c>
      <c r="J7" t="s">
        <v>2337</v>
      </c>
      <c r="K7">
        <f t="shared" si="0"/>
        <v>3064</v>
      </c>
      <c r="L7">
        <f t="shared" si="1"/>
        <v>1</v>
      </c>
      <c r="M7">
        <f t="shared" si="2"/>
        <v>1</v>
      </c>
      <c r="N7" s="7">
        <f t="shared" si="3"/>
        <v>4220.7</v>
      </c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DZ7" s="9"/>
      <c r="EA7" s="9"/>
    </row>
    <row r="8" spans="1:131" x14ac:dyDescent="0.2">
      <c r="A8" t="s">
        <v>636</v>
      </c>
      <c r="B8" s="8">
        <v>43832</v>
      </c>
      <c r="C8" s="8">
        <v>43833</v>
      </c>
      <c r="D8">
        <v>766</v>
      </c>
      <c r="E8">
        <v>2</v>
      </c>
      <c r="F8" s="7">
        <v>924.46</v>
      </c>
      <c r="G8" s="7">
        <v>1982.45</v>
      </c>
      <c r="H8" s="7">
        <v>1.84</v>
      </c>
      <c r="I8" s="7">
        <v>3.97</v>
      </c>
      <c r="J8" t="s">
        <v>2337</v>
      </c>
      <c r="K8">
        <f t="shared" si="0"/>
        <v>1532</v>
      </c>
      <c r="L8">
        <f t="shared" si="1"/>
        <v>1</v>
      </c>
      <c r="M8">
        <f t="shared" si="2"/>
        <v>1</v>
      </c>
      <c r="N8" s="7">
        <f t="shared" si="3"/>
        <v>1982.45</v>
      </c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DZ8" s="9"/>
      <c r="EA8" s="9"/>
    </row>
    <row r="9" spans="1:131" x14ac:dyDescent="0.2">
      <c r="A9" t="s">
        <v>289</v>
      </c>
      <c r="B9" s="8">
        <v>43832</v>
      </c>
      <c r="C9" s="8">
        <v>43833</v>
      </c>
      <c r="D9">
        <v>766</v>
      </c>
      <c r="E9">
        <v>1</v>
      </c>
      <c r="F9" s="7">
        <v>428.47</v>
      </c>
      <c r="G9" s="7">
        <v>1055.18</v>
      </c>
      <c r="H9" s="7">
        <v>0.86</v>
      </c>
      <c r="I9" s="7">
        <v>2.11</v>
      </c>
      <c r="J9" t="s">
        <v>2337</v>
      </c>
      <c r="K9">
        <f t="shared" si="0"/>
        <v>766</v>
      </c>
      <c r="L9">
        <f t="shared" si="1"/>
        <v>1</v>
      </c>
      <c r="M9">
        <f t="shared" si="2"/>
        <v>1</v>
      </c>
      <c r="N9" s="7">
        <f t="shared" si="3"/>
        <v>1055.18</v>
      </c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DZ9" s="9"/>
      <c r="EA9" s="9"/>
    </row>
    <row r="10" spans="1:131" x14ac:dyDescent="0.2">
      <c r="A10" t="s">
        <v>249</v>
      </c>
      <c r="B10" s="8">
        <v>43832</v>
      </c>
      <c r="C10" s="8">
        <v>43833</v>
      </c>
      <c r="D10">
        <v>766</v>
      </c>
      <c r="E10">
        <v>1</v>
      </c>
      <c r="F10" s="7">
        <v>428.47</v>
      </c>
      <c r="G10" s="7">
        <v>895.3</v>
      </c>
      <c r="H10" s="7">
        <v>0.86</v>
      </c>
      <c r="I10" s="7">
        <v>1.79</v>
      </c>
      <c r="J10" t="s">
        <v>2337</v>
      </c>
      <c r="K10">
        <f t="shared" si="0"/>
        <v>766</v>
      </c>
      <c r="L10">
        <f t="shared" si="1"/>
        <v>1</v>
      </c>
      <c r="M10">
        <f t="shared" si="2"/>
        <v>1</v>
      </c>
      <c r="N10" s="7">
        <f t="shared" si="3"/>
        <v>895.3</v>
      </c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DZ10" s="9"/>
      <c r="EA10" s="9"/>
    </row>
    <row r="11" spans="1:131" x14ac:dyDescent="0.2">
      <c r="A11" t="s">
        <v>930</v>
      </c>
      <c r="B11" s="8">
        <v>43832</v>
      </c>
      <c r="C11" s="8">
        <v>43833</v>
      </c>
      <c r="D11">
        <v>50</v>
      </c>
      <c r="E11">
        <v>1</v>
      </c>
      <c r="F11" s="7">
        <v>912.64</v>
      </c>
      <c r="G11" s="7">
        <v>1309.7</v>
      </c>
      <c r="H11" s="7">
        <v>28.51</v>
      </c>
      <c r="I11" s="7">
        <v>40.93</v>
      </c>
      <c r="J11" t="s">
        <v>2337</v>
      </c>
      <c r="K11">
        <f t="shared" si="0"/>
        <v>50</v>
      </c>
      <c r="L11">
        <f t="shared" si="1"/>
        <v>1</v>
      </c>
      <c r="M11">
        <f t="shared" si="2"/>
        <v>1</v>
      </c>
      <c r="N11" s="7">
        <f t="shared" si="3"/>
        <v>1309.7</v>
      </c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DZ11" s="9"/>
      <c r="EA11" s="9"/>
    </row>
    <row r="12" spans="1:131" x14ac:dyDescent="0.2">
      <c r="A12" t="s">
        <v>396</v>
      </c>
      <c r="B12" s="8">
        <v>43832</v>
      </c>
      <c r="C12" s="8">
        <v>43833</v>
      </c>
      <c r="D12">
        <v>148</v>
      </c>
      <c r="E12">
        <v>1</v>
      </c>
      <c r="F12" s="7">
        <v>2234.67</v>
      </c>
      <c r="G12" s="7">
        <v>2946.82</v>
      </c>
      <c r="H12" s="7">
        <v>23.28</v>
      </c>
      <c r="I12" s="7">
        <v>30.7</v>
      </c>
      <c r="J12" t="s">
        <v>2337</v>
      </c>
      <c r="K12">
        <f t="shared" si="0"/>
        <v>148</v>
      </c>
      <c r="L12">
        <f t="shared" si="1"/>
        <v>1</v>
      </c>
      <c r="M12">
        <f t="shared" si="2"/>
        <v>1</v>
      </c>
      <c r="N12" s="7">
        <f t="shared" si="3"/>
        <v>2946.82</v>
      </c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DZ12" s="9"/>
      <c r="EA12" s="9"/>
    </row>
    <row r="13" spans="1:131" x14ac:dyDescent="0.2">
      <c r="A13" t="s">
        <v>934</v>
      </c>
      <c r="B13" s="8">
        <v>43832</v>
      </c>
      <c r="C13" s="8">
        <v>43833</v>
      </c>
      <c r="D13">
        <v>62</v>
      </c>
      <c r="E13">
        <v>1</v>
      </c>
      <c r="F13" s="7">
        <v>583.22</v>
      </c>
      <c r="G13" s="7">
        <v>972.04</v>
      </c>
      <c r="H13" s="7">
        <v>14.58</v>
      </c>
      <c r="I13" s="7">
        <v>24.3</v>
      </c>
      <c r="J13" t="s">
        <v>2337</v>
      </c>
      <c r="K13">
        <f t="shared" si="0"/>
        <v>62</v>
      </c>
      <c r="L13">
        <f t="shared" si="1"/>
        <v>1</v>
      </c>
      <c r="M13">
        <f t="shared" si="2"/>
        <v>1</v>
      </c>
      <c r="N13" s="7">
        <f t="shared" si="3"/>
        <v>972.04</v>
      </c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DZ13" s="9"/>
      <c r="EA13" s="9"/>
    </row>
    <row r="14" spans="1:131" x14ac:dyDescent="0.2">
      <c r="A14" t="s">
        <v>718</v>
      </c>
      <c r="B14" s="8">
        <v>43832</v>
      </c>
      <c r="C14" s="8">
        <v>43851</v>
      </c>
      <c r="D14">
        <v>31</v>
      </c>
      <c r="E14">
        <v>1</v>
      </c>
      <c r="F14" s="7">
        <v>441.26</v>
      </c>
      <c r="G14" s="7">
        <v>821.12</v>
      </c>
      <c r="H14" s="7">
        <v>22.06</v>
      </c>
      <c r="I14" s="7">
        <v>41.06</v>
      </c>
      <c r="J14" t="s">
        <v>2337</v>
      </c>
      <c r="K14">
        <f t="shared" si="0"/>
        <v>31</v>
      </c>
      <c r="L14">
        <f t="shared" si="1"/>
        <v>1</v>
      </c>
      <c r="M14">
        <f t="shared" si="2"/>
        <v>1</v>
      </c>
      <c r="N14" s="7">
        <f t="shared" si="3"/>
        <v>821.12</v>
      </c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DZ14" s="9"/>
      <c r="EA14" s="9"/>
    </row>
    <row r="15" spans="1:131" x14ac:dyDescent="0.2">
      <c r="A15" t="s">
        <v>824</v>
      </c>
      <c r="B15" s="8">
        <v>43832</v>
      </c>
      <c r="C15" s="8">
        <v>43851</v>
      </c>
      <c r="D15">
        <v>31</v>
      </c>
      <c r="E15">
        <v>1</v>
      </c>
      <c r="F15" s="7">
        <v>419.77</v>
      </c>
      <c r="G15" s="7">
        <v>657.41</v>
      </c>
      <c r="H15" s="7">
        <v>20.99</v>
      </c>
      <c r="I15" s="7">
        <v>32.869999999999997</v>
      </c>
      <c r="J15" t="s">
        <v>2337</v>
      </c>
      <c r="K15">
        <f t="shared" si="0"/>
        <v>31</v>
      </c>
      <c r="L15">
        <f t="shared" si="1"/>
        <v>1</v>
      </c>
      <c r="M15">
        <f t="shared" si="2"/>
        <v>1</v>
      </c>
      <c r="N15" s="7">
        <f t="shared" si="3"/>
        <v>657.41</v>
      </c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DZ15" s="9"/>
      <c r="EA15" s="9"/>
    </row>
    <row r="16" spans="1:131" x14ac:dyDescent="0.2">
      <c r="A16" t="s">
        <v>842</v>
      </c>
      <c r="B16" s="8">
        <v>43832</v>
      </c>
      <c r="C16" s="8">
        <v>43851</v>
      </c>
      <c r="D16">
        <v>31</v>
      </c>
      <c r="E16">
        <v>1</v>
      </c>
      <c r="F16" s="7">
        <v>602.66999999999996</v>
      </c>
      <c r="G16" s="7">
        <v>959.25</v>
      </c>
      <c r="H16" s="7">
        <v>30.13</v>
      </c>
      <c r="I16" s="7">
        <v>47.96</v>
      </c>
      <c r="J16" t="s">
        <v>2337</v>
      </c>
      <c r="K16">
        <f t="shared" si="0"/>
        <v>31</v>
      </c>
      <c r="L16">
        <f t="shared" si="1"/>
        <v>1</v>
      </c>
      <c r="M16">
        <f t="shared" si="2"/>
        <v>1</v>
      </c>
      <c r="N16" s="7">
        <f t="shared" si="3"/>
        <v>959.25</v>
      </c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DZ16" s="9"/>
      <c r="EA16" s="9"/>
    </row>
    <row r="17" spans="1:131" x14ac:dyDescent="0.2">
      <c r="A17" t="s">
        <v>738</v>
      </c>
      <c r="B17" s="8">
        <v>43832</v>
      </c>
      <c r="C17" s="8">
        <v>43851</v>
      </c>
      <c r="D17">
        <v>31</v>
      </c>
      <c r="E17">
        <v>1</v>
      </c>
      <c r="F17" s="7">
        <v>639.24</v>
      </c>
      <c r="G17" s="7">
        <v>1128.08</v>
      </c>
      <c r="H17" s="7">
        <v>31.96</v>
      </c>
      <c r="I17" s="7">
        <v>56.4</v>
      </c>
      <c r="J17" t="s">
        <v>2337</v>
      </c>
      <c r="K17">
        <f t="shared" si="0"/>
        <v>31</v>
      </c>
      <c r="L17">
        <f t="shared" si="1"/>
        <v>1</v>
      </c>
      <c r="M17">
        <f t="shared" si="2"/>
        <v>1</v>
      </c>
      <c r="N17" s="7">
        <f t="shared" si="3"/>
        <v>1128.08</v>
      </c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DZ17" s="9"/>
      <c r="EA17" s="9"/>
    </row>
    <row r="18" spans="1:131" x14ac:dyDescent="0.2">
      <c r="A18" t="s">
        <v>164</v>
      </c>
      <c r="B18" s="8">
        <v>43832</v>
      </c>
      <c r="C18" s="8">
        <v>43832</v>
      </c>
      <c r="D18">
        <v>920</v>
      </c>
      <c r="E18">
        <v>2</v>
      </c>
      <c r="F18" s="7">
        <v>1555.98</v>
      </c>
      <c r="G18" s="7">
        <v>2916.12</v>
      </c>
      <c r="H18" s="7">
        <v>2.58</v>
      </c>
      <c r="I18" s="7">
        <v>4.8600000000000003</v>
      </c>
      <c r="J18" t="s">
        <v>2337</v>
      </c>
      <c r="K18">
        <f t="shared" si="0"/>
        <v>1840</v>
      </c>
      <c r="L18">
        <f t="shared" si="1"/>
        <v>1</v>
      </c>
      <c r="M18">
        <f t="shared" si="2"/>
        <v>1</v>
      </c>
      <c r="N18" s="7">
        <f t="shared" si="3"/>
        <v>2916.12</v>
      </c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DZ18" s="9"/>
      <c r="EA18" s="9"/>
    </row>
    <row r="19" spans="1:131" x14ac:dyDescent="0.2">
      <c r="A19" t="s">
        <v>251</v>
      </c>
      <c r="B19" s="8">
        <v>43832</v>
      </c>
      <c r="C19" s="8">
        <v>43833</v>
      </c>
      <c r="D19">
        <v>82</v>
      </c>
      <c r="E19">
        <v>1</v>
      </c>
      <c r="F19" s="7">
        <v>45.42</v>
      </c>
      <c r="G19" s="7">
        <v>122.02</v>
      </c>
      <c r="H19" s="7">
        <v>0.86</v>
      </c>
      <c r="I19" s="7">
        <v>2.2999999999999998</v>
      </c>
      <c r="J19" t="s">
        <v>2337</v>
      </c>
      <c r="K19">
        <f t="shared" si="0"/>
        <v>82</v>
      </c>
      <c r="L19">
        <f t="shared" si="1"/>
        <v>1</v>
      </c>
      <c r="M19">
        <f t="shared" si="2"/>
        <v>1</v>
      </c>
      <c r="N19" s="7">
        <f t="shared" si="3"/>
        <v>122.02</v>
      </c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DZ19" s="9"/>
      <c r="EA19" s="9"/>
    </row>
    <row r="20" spans="1:131" x14ac:dyDescent="0.2">
      <c r="A20" t="s">
        <v>937</v>
      </c>
      <c r="B20" s="8">
        <v>43832</v>
      </c>
      <c r="C20" s="8">
        <v>43833</v>
      </c>
      <c r="D20">
        <v>2</v>
      </c>
      <c r="E20">
        <v>1</v>
      </c>
      <c r="F20" s="7">
        <v>20.98</v>
      </c>
      <c r="G20" s="7">
        <v>35.81</v>
      </c>
      <c r="H20" s="7">
        <v>20.98</v>
      </c>
      <c r="I20" s="7">
        <v>35.81</v>
      </c>
      <c r="J20" t="s">
        <v>2337</v>
      </c>
      <c r="K20">
        <f t="shared" si="0"/>
        <v>2</v>
      </c>
      <c r="L20">
        <f t="shared" si="1"/>
        <v>1</v>
      </c>
      <c r="M20">
        <f t="shared" si="2"/>
        <v>1</v>
      </c>
      <c r="N20" s="7">
        <f t="shared" si="3"/>
        <v>35.81</v>
      </c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DZ20" s="9"/>
      <c r="EA20" s="9"/>
    </row>
    <row r="21" spans="1:131" x14ac:dyDescent="0.2">
      <c r="A21" t="s">
        <v>541</v>
      </c>
      <c r="B21" s="8">
        <v>43832</v>
      </c>
      <c r="C21" s="8">
        <v>43832</v>
      </c>
      <c r="D21">
        <v>307</v>
      </c>
      <c r="E21">
        <v>1</v>
      </c>
      <c r="F21" s="7">
        <v>335.35</v>
      </c>
      <c r="G21" s="7">
        <v>716.24</v>
      </c>
      <c r="H21" s="7">
        <v>1.68</v>
      </c>
      <c r="I21" s="7">
        <v>3.58</v>
      </c>
      <c r="J21" t="s">
        <v>2337</v>
      </c>
      <c r="K21">
        <f t="shared" si="0"/>
        <v>307</v>
      </c>
      <c r="L21">
        <f t="shared" si="1"/>
        <v>1</v>
      </c>
      <c r="M21">
        <f t="shared" si="2"/>
        <v>1</v>
      </c>
      <c r="N21" s="7">
        <f t="shared" si="3"/>
        <v>716.24</v>
      </c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DZ21" s="9"/>
      <c r="EA21" s="9"/>
    </row>
    <row r="22" spans="1:131" x14ac:dyDescent="0.2">
      <c r="A22" t="s">
        <v>169</v>
      </c>
      <c r="B22" s="8">
        <v>43832</v>
      </c>
      <c r="C22" s="8">
        <v>43832</v>
      </c>
      <c r="D22">
        <v>3984</v>
      </c>
      <c r="E22">
        <v>1</v>
      </c>
      <c r="F22" s="7">
        <v>3349.34</v>
      </c>
      <c r="G22" s="7">
        <v>6251.75</v>
      </c>
      <c r="H22" s="7">
        <v>1.28</v>
      </c>
      <c r="I22" s="7">
        <v>2.41</v>
      </c>
      <c r="J22" t="s">
        <v>2337</v>
      </c>
      <c r="K22">
        <f t="shared" si="0"/>
        <v>3984</v>
      </c>
      <c r="L22">
        <f t="shared" si="1"/>
        <v>1</v>
      </c>
      <c r="M22">
        <f t="shared" si="2"/>
        <v>1</v>
      </c>
      <c r="N22" s="7">
        <f t="shared" si="3"/>
        <v>6251.75</v>
      </c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DZ22" s="9"/>
      <c r="EA22" s="9"/>
    </row>
    <row r="23" spans="1:131" x14ac:dyDescent="0.2">
      <c r="A23" t="s">
        <v>251</v>
      </c>
      <c r="B23" s="8">
        <v>43832</v>
      </c>
      <c r="C23" s="8">
        <v>43833</v>
      </c>
      <c r="D23">
        <v>53</v>
      </c>
      <c r="E23">
        <v>1</v>
      </c>
      <c r="F23" s="7">
        <v>29.14</v>
      </c>
      <c r="G23" s="7">
        <v>78.28</v>
      </c>
      <c r="H23" s="7">
        <v>0.86</v>
      </c>
      <c r="I23" s="7">
        <v>2.2999999999999998</v>
      </c>
      <c r="J23" t="s">
        <v>2337</v>
      </c>
      <c r="K23">
        <f t="shared" si="0"/>
        <v>53</v>
      </c>
      <c r="L23">
        <f t="shared" si="1"/>
        <v>1</v>
      </c>
      <c r="M23">
        <f t="shared" si="2"/>
        <v>1</v>
      </c>
      <c r="N23" s="7">
        <f t="shared" si="3"/>
        <v>78.28</v>
      </c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DZ23" s="9"/>
      <c r="EA23" s="9"/>
    </row>
    <row r="24" spans="1:131" x14ac:dyDescent="0.2">
      <c r="A24" t="s">
        <v>937</v>
      </c>
      <c r="B24" s="8">
        <v>43832</v>
      </c>
      <c r="C24" s="8">
        <v>43833</v>
      </c>
      <c r="D24">
        <v>2</v>
      </c>
      <c r="E24">
        <v>1</v>
      </c>
      <c r="F24" s="7">
        <v>20.98</v>
      </c>
      <c r="G24" s="7">
        <v>35.81</v>
      </c>
      <c r="H24" s="7">
        <v>20.98</v>
      </c>
      <c r="I24" s="7">
        <v>35.81</v>
      </c>
      <c r="J24" t="s">
        <v>2337</v>
      </c>
      <c r="K24">
        <f t="shared" si="0"/>
        <v>2</v>
      </c>
      <c r="L24">
        <f t="shared" si="1"/>
        <v>1</v>
      </c>
      <c r="M24">
        <f t="shared" si="2"/>
        <v>1</v>
      </c>
      <c r="N24" s="7">
        <f t="shared" si="3"/>
        <v>35.81</v>
      </c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DZ24" s="9"/>
      <c r="EA24" s="9"/>
    </row>
    <row r="25" spans="1:131" x14ac:dyDescent="0.2">
      <c r="A25" t="s">
        <v>148</v>
      </c>
      <c r="B25" s="8">
        <v>43832</v>
      </c>
      <c r="C25" s="8">
        <v>43847</v>
      </c>
      <c r="D25">
        <v>13</v>
      </c>
      <c r="E25">
        <v>200</v>
      </c>
      <c r="F25" s="7">
        <v>1781.6</v>
      </c>
      <c r="G25" s="7">
        <v>2251.04</v>
      </c>
      <c r="H25" s="7">
        <v>222.7</v>
      </c>
      <c r="I25" s="7">
        <v>281.38</v>
      </c>
      <c r="J25" t="s">
        <v>2337</v>
      </c>
      <c r="K25">
        <f t="shared" si="0"/>
        <v>2600</v>
      </c>
      <c r="L25">
        <f t="shared" si="1"/>
        <v>1</v>
      </c>
      <c r="M25">
        <f t="shared" si="2"/>
        <v>1</v>
      </c>
      <c r="N25" s="7">
        <f t="shared" si="3"/>
        <v>2251.04</v>
      </c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DZ25" s="9"/>
      <c r="EA25" s="9"/>
    </row>
    <row r="26" spans="1:131" x14ac:dyDescent="0.2">
      <c r="A26" t="s">
        <v>169</v>
      </c>
      <c r="B26" s="8">
        <v>43832</v>
      </c>
      <c r="C26" s="8">
        <v>43833</v>
      </c>
      <c r="D26">
        <v>14</v>
      </c>
      <c r="E26">
        <v>200</v>
      </c>
      <c r="F26" s="7">
        <v>2318.7800000000002</v>
      </c>
      <c r="G26" s="7">
        <v>4374.18</v>
      </c>
      <c r="H26" s="7">
        <v>257.64</v>
      </c>
      <c r="I26" s="7">
        <v>486.02</v>
      </c>
      <c r="J26" t="s">
        <v>2337</v>
      </c>
      <c r="K26">
        <f t="shared" si="0"/>
        <v>2800</v>
      </c>
      <c r="L26">
        <f t="shared" si="1"/>
        <v>1</v>
      </c>
      <c r="M26">
        <f t="shared" si="2"/>
        <v>1</v>
      </c>
      <c r="N26" s="7">
        <f t="shared" si="3"/>
        <v>4374.18</v>
      </c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DZ26" s="9"/>
      <c r="EA26" s="9"/>
    </row>
    <row r="27" spans="1:131" x14ac:dyDescent="0.2">
      <c r="A27" t="s">
        <v>543</v>
      </c>
      <c r="B27" s="8">
        <v>43833</v>
      </c>
      <c r="C27" s="8">
        <v>43833</v>
      </c>
      <c r="D27">
        <v>3064</v>
      </c>
      <c r="E27">
        <v>1</v>
      </c>
      <c r="F27" s="7">
        <v>2621.69</v>
      </c>
      <c r="G27" s="7">
        <v>4169.54</v>
      </c>
      <c r="H27" s="7">
        <v>1.31</v>
      </c>
      <c r="I27" s="7">
        <v>2.09</v>
      </c>
      <c r="J27" t="s">
        <v>2337</v>
      </c>
      <c r="K27">
        <f t="shared" si="0"/>
        <v>3064</v>
      </c>
      <c r="L27">
        <f t="shared" si="1"/>
        <v>1</v>
      </c>
      <c r="M27">
        <f t="shared" si="2"/>
        <v>1</v>
      </c>
      <c r="N27" s="7">
        <f t="shared" si="3"/>
        <v>4169.54</v>
      </c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DZ27" s="9"/>
      <c r="EA27" s="9"/>
    </row>
    <row r="28" spans="1:131" x14ac:dyDescent="0.2">
      <c r="A28" t="s">
        <v>251</v>
      </c>
      <c r="B28" s="8">
        <v>43833</v>
      </c>
      <c r="C28" s="8">
        <v>43833</v>
      </c>
      <c r="D28">
        <v>307</v>
      </c>
      <c r="E28">
        <v>1</v>
      </c>
      <c r="F28" s="7">
        <v>171.39</v>
      </c>
      <c r="G28" s="7">
        <v>358.12</v>
      </c>
      <c r="H28" s="7">
        <v>0.86</v>
      </c>
      <c r="I28" s="7">
        <v>1.79</v>
      </c>
      <c r="J28" t="s">
        <v>2337</v>
      </c>
      <c r="K28">
        <f t="shared" si="0"/>
        <v>307</v>
      </c>
      <c r="L28">
        <f t="shared" si="1"/>
        <v>1</v>
      </c>
      <c r="M28">
        <f t="shared" si="2"/>
        <v>1</v>
      </c>
      <c r="N28" s="7">
        <f t="shared" si="3"/>
        <v>358.12</v>
      </c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DZ28" s="9"/>
      <c r="EA28" s="9"/>
    </row>
    <row r="29" spans="1:131" x14ac:dyDescent="0.2">
      <c r="A29" t="s">
        <v>937</v>
      </c>
      <c r="B29" s="8">
        <v>43833</v>
      </c>
      <c r="C29" s="8">
        <v>43833</v>
      </c>
      <c r="D29">
        <v>4</v>
      </c>
      <c r="E29">
        <v>1</v>
      </c>
      <c r="F29" s="7">
        <v>41.95</v>
      </c>
      <c r="G29" s="7">
        <v>69.069999999999993</v>
      </c>
      <c r="H29" s="7">
        <v>20.98</v>
      </c>
      <c r="I29" s="7">
        <v>34.53</v>
      </c>
      <c r="J29" t="s">
        <v>2337</v>
      </c>
      <c r="K29">
        <f t="shared" si="0"/>
        <v>4</v>
      </c>
      <c r="L29">
        <f t="shared" si="1"/>
        <v>1</v>
      </c>
      <c r="M29">
        <f t="shared" si="2"/>
        <v>1</v>
      </c>
      <c r="N29" s="7">
        <f t="shared" si="3"/>
        <v>69.069999999999993</v>
      </c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DZ29" s="9"/>
      <c r="EA29" s="9"/>
    </row>
    <row r="30" spans="1:131" x14ac:dyDescent="0.2">
      <c r="A30" t="s">
        <v>229</v>
      </c>
      <c r="B30" s="8">
        <v>43833</v>
      </c>
      <c r="C30" s="8">
        <v>43836</v>
      </c>
      <c r="D30">
        <v>154</v>
      </c>
      <c r="E30">
        <v>1</v>
      </c>
      <c r="F30" s="7">
        <v>70.349999999999994</v>
      </c>
      <c r="G30" s="7">
        <v>121.51</v>
      </c>
      <c r="H30" s="7">
        <v>0.7</v>
      </c>
      <c r="I30" s="7">
        <v>1.22</v>
      </c>
      <c r="J30" t="s">
        <v>2337</v>
      </c>
      <c r="K30">
        <f t="shared" si="0"/>
        <v>154</v>
      </c>
      <c r="L30">
        <f t="shared" si="1"/>
        <v>1</v>
      </c>
      <c r="M30">
        <f t="shared" si="2"/>
        <v>1</v>
      </c>
      <c r="N30" s="7">
        <f t="shared" si="3"/>
        <v>121.51</v>
      </c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DZ30" s="9"/>
      <c r="EA30" s="9"/>
    </row>
    <row r="31" spans="1:131" x14ac:dyDescent="0.2">
      <c r="A31" t="s">
        <v>937</v>
      </c>
      <c r="B31" s="8">
        <v>43833</v>
      </c>
      <c r="C31" s="8">
        <v>43836</v>
      </c>
      <c r="D31">
        <v>2</v>
      </c>
      <c r="E31">
        <v>1</v>
      </c>
      <c r="F31" s="7">
        <v>20.98</v>
      </c>
      <c r="G31" s="7">
        <v>34.53</v>
      </c>
      <c r="H31" s="7">
        <v>20.98</v>
      </c>
      <c r="I31" s="7">
        <v>34.53</v>
      </c>
      <c r="J31" t="s">
        <v>2337</v>
      </c>
      <c r="K31">
        <f t="shared" si="0"/>
        <v>2</v>
      </c>
      <c r="L31">
        <f t="shared" si="1"/>
        <v>1</v>
      </c>
      <c r="M31">
        <f t="shared" si="2"/>
        <v>1</v>
      </c>
      <c r="N31" s="7">
        <f t="shared" si="3"/>
        <v>34.53</v>
      </c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DZ31" s="9"/>
      <c r="EA31" s="9"/>
    </row>
    <row r="32" spans="1:131" x14ac:dyDescent="0.2">
      <c r="A32" t="s">
        <v>249</v>
      </c>
      <c r="B32" s="8">
        <v>43833</v>
      </c>
      <c r="C32" s="8">
        <v>43833</v>
      </c>
      <c r="D32">
        <v>460</v>
      </c>
      <c r="E32">
        <v>1</v>
      </c>
      <c r="F32" s="7">
        <v>257.08</v>
      </c>
      <c r="G32" s="7">
        <v>422.07</v>
      </c>
      <c r="H32" s="7">
        <v>0.86</v>
      </c>
      <c r="I32" s="7">
        <v>1.41</v>
      </c>
      <c r="J32" t="s">
        <v>2337</v>
      </c>
      <c r="K32">
        <f t="shared" si="0"/>
        <v>460</v>
      </c>
      <c r="L32">
        <f t="shared" si="1"/>
        <v>1</v>
      </c>
      <c r="M32">
        <f t="shared" si="2"/>
        <v>1</v>
      </c>
      <c r="N32" s="7">
        <f t="shared" si="3"/>
        <v>422.07</v>
      </c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DZ32" s="9"/>
      <c r="EA32" s="9"/>
    </row>
    <row r="33" spans="1:131" x14ac:dyDescent="0.2">
      <c r="A33" t="s">
        <v>251</v>
      </c>
      <c r="B33" s="8">
        <v>43833</v>
      </c>
      <c r="C33" s="8">
        <v>43836</v>
      </c>
      <c r="D33">
        <v>186</v>
      </c>
      <c r="E33">
        <v>1</v>
      </c>
      <c r="F33" s="7">
        <v>103.69</v>
      </c>
      <c r="G33" s="7">
        <v>278.57</v>
      </c>
      <c r="H33" s="7">
        <v>0.86</v>
      </c>
      <c r="I33" s="7">
        <v>2.2999999999999998</v>
      </c>
      <c r="J33" t="s">
        <v>2337</v>
      </c>
      <c r="K33">
        <f t="shared" si="0"/>
        <v>186</v>
      </c>
      <c r="L33">
        <f t="shared" si="1"/>
        <v>1</v>
      </c>
      <c r="M33">
        <f t="shared" si="2"/>
        <v>1</v>
      </c>
      <c r="N33" s="7">
        <f t="shared" si="3"/>
        <v>278.57</v>
      </c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DZ33" s="9"/>
      <c r="EA33" s="9"/>
    </row>
    <row r="34" spans="1:131" x14ac:dyDescent="0.2">
      <c r="A34" t="s">
        <v>937</v>
      </c>
      <c r="B34" s="8">
        <v>43833</v>
      </c>
      <c r="C34" s="8">
        <v>43836</v>
      </c>
      <c r="D34">
        <v>4</v>
      </c>
      <c r="E34">
        <v>1</v>
      </c>
      <c r="F34" s="7">
        <v>41.95</v>
      </c>
      <c r="G34" s="7">
        <v>71.62</v>
      </c>
      <c r="H34" s="7">
        <v>20.98</v>
      </c>
      <c r="I34" s="7">
        <v>35.81</v>
      </c>
      <c r="J34" t="s">
        <v>2337</v>
      </c>
      <c r="K34">
        <f t="shared" si="0"/>
        <v>4</v>
      </c>
      <c r="L34">
        <f t="shared" si="1"/>
        <v>1</v>
      </c>
      <c r="M34">
        <f t="shared" si="2"/>
        <v>1</v>
      </c>
      <c r="N34" s="7">
        <f t="shared" si="3"/>
        <v>71.62</v>
      </c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DZ34" s="9"/>
      <c r="EA34" s="9"/>
    </row>
    <row r="35" spans="1:131" x14ac:dyDescent="0.2">
      <c r="A35" t="s">
        <v>543</v>
      </c>
      <c r="B35" s="8">
        <v>43833</v>
      </c>
      <c r="C35" s="8">
        <v>43833</v>
      </c>
      <c r="D35">
        <v>9192</v>
      </c>
      <c r="E35">
        <v>1</v>
      </c>
      <c r="F35" s="7">
        <v>7865.08</v>
      </c>
      <c r="G35" s="7">
        <v>6522.9</v>
      </c>
      <c r="H35" s="7">
        <v>1.31</v>
      </c>
      <c r="I35" s="7">
        <v>1.0900000000000001</v>
      </c>
      <c r="J35" t="s">
        <v>2337</v>
      </c>
      <c r="K35">
        <f t="shared" si="0"/>
        <v>9192</v>
      </c>
      <c r="L35">
        <f t="shared" si="1"/>
        <v>1</v>
      </c>
      <c r="M35">
        <f t="shared" si="2"/>
        <v>1</v>
      </c>
      <c r="N35" s="7">
        <f t="shared" si="3"/>
        <v>6522.9</v>
      </c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DZ35" s="9"/>
      <c r="EA35" s="9"/>
    </row>
    <row r="36" spans="1:131" x14ac:dyDescent="0.2">
      <c r="A36" t="s">
        <v>251</v>
      </c>
      <c r="B36" s="8">
        <v>43833</v>
      </c>
      <c r="C36" s="8">
        <v>43836</v>
      </c>
      <c r="D36">
        <v>108</v>
      </c>
      <c r="E36">
        <v>1</v>
      </c>
      <c r="F36" s="7">
        <v>59.99</v>
      </c>
      <c r="G36" s="7">
        <v>161.15</v>
      </c>
      <c r="H36" s="7">
        <v>0.86</v>
      </c>
      <c r="I36" s="7">
        <v>2.2999999999999998</v>
      </c>
      <c r="J36" t="s">
        <v>2337</v>
      </c>
      <c r="K36">
        <f t="shared" si="0"/>
        <v>108</v>
      </c>
      <c r="L36">
        <f t="shared" si="1"/>
        <v>1</v>
      </c>
      <c r="M36">
        <f t="shared" si="2"/>
        <v>1</v>
      </c>
      <c r="N36" s="7">
        <f t="shared" si="3"/>
        <v>161.15</v>
      </c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DZ36" s="9"/>
      <c r="EA36" s="9"/>
    </row>
    <row r="37" spans="1:131" x14ac:dyDescent="0.2">
      <c r="A37" t="s">
        <v>937</v>
      </c>
      <c r="B37" s="8">
        <v>43833</v>
      </c>
      <c r="C37" s="8">
        <v>43836</v>
      </c>
      <c r="D37">
        <v>2</v>
      </c>
      <c r="E37">
        <v>1</v>
      </c>
      <c r="F37" s="7">
        <v>20.98</v>
      </c>
      <c r="G37" s="7">
        <v>35.81</v>
      </c>
      <c r="H37" s="7">
        <v>20.98</v>
      </c>
      <c r="I37" s="7">
        <v>35.81</v>
      </c>
      <c r="J37" t="s">
        <v>2337</v>
      </c>
      <c r="K37">
        <f t="shared" si="0"/>
        <v>2</v>
      </c>
      <c r="L37">
        <f t="shared" si="1"/>
        <v>1</v>
      </c>
      <c r="M37">
        <f t="shared" si="2"/>
        <v>1</v>
      </c>
      <c r="N37" s="7">
        <f t="shared" si="3"/>
        <v>35.81</v>
      </c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DZ37" s="9"/>
      <c r="EA37" s="9"/>
    </row>
    <row r="38" spans="1:131" x14ac:dyDescent="0.2">
      <c r="A38" t="s">
        <v>96</v>
      </c>
      <c r="B38" s="8">
        <v>43833</v>
      </c>
      <c r="C38" s="8">
        <v>43833</v>
      </c>
      <c r="D38">
        <v>3064</v>
      </c>
      <c r="E38">
        <v>1</v>
      </c>
      <c r="F38" s="7">
        <v>491.14</v>
      </c>
      <c r="G38" s="7">
        <v>2609.16</v>
      </c>
      <c r="H38" s="7">
        <v>0.24</v>
      </c>
      <c r="I38" s="7">
        <v>1.31</v>
      </c>
      <c r="J38" t="s">
        <v>2337</v>
      </c>
      <c r="K38">
        <f t="shared" si="0"/>
        <v>3064</v>
      </c>
      <c r="L38">
        <f t="shared" si="1"/>
        <v>1</v>
      </c>
      <c r="M38">
        <f t="shared" si="2"/>
        <v>1</v>
      </c>
      <c r="N38" s="7">
        <f t="shared" si="3"/>
        <v>2609.16</v>
      </c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DZ38" s="9"/>
      <c r="EA38" s="9"/>
    </row>
    <row r="39" spans="1:131" x14ac:dyDescent="0.2">
      <c r="A39" t="s">
        <v>251</v>
      </c>
      <c r="B39" s="8">
        <v>43833</v>
      </c>
      <c r="C39" s="8">
        <v>43836</v>
      </c>
      <c r="D39">
        <v>57</v>
      </c>
      <c r="E39">
        <v>1</v>
      </c>
      <c r="F39" s="7">
        <v>31.71</v>
      </c>
      <c r="G39" s="7">
        <v>85.18</v>
      </c>
      <c r="H39" s="7">
        <v>0.86</v>
      </c>
      <c r="I39" s="7">
        <v>2.2999999999999998</v>
      </c>
      <c r="J39" t="s">
        <v>2337</v>
      </c>
      <c r="K39">
        <f t="shared" si="0"/>
        <v>57</v>
      </c>
      <c r="L39">
        <f t="shared" si="1"/>
        <v>1</v>
      </c>
      <c r="M39">
        <f t="shared" si="2"/>
        <v>1</v>
      </c>
      <c r="N39" s="7">
        <f t="shared" si="3"/>
        <v>85.18</v>
      </c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DZ39" s="9"/>
      <c r="EA39" s="9"/>
    </row>
    <row r="40" spans="1:131" x14ac:dyDescent="0.2">
      <c r="A40" t="s">
        <v>937</v>
      </c>
      <c r="B40" s="8">
        <v>43833</v>
      </c>
      <c r="C40" s="8">
        <v>43836</v>
      </c>
      <c r="D40">
        <v>2</v>
      </c>
      <c r="E40">
        <v>1</v>
      </c>
      <c r="F40" s="7">
        <v>20.98</v>
      </c>
      <c r="G40" s="7">
        <v>35.81</v>
      </c>
      <c r="H40" s="7">
        <v>20.98</v>
      </c>
      <c r="I40" s="7">
        <v>35.81</v>
      </c>
      <c r="J40" t="s">
        <v>2337</v>
      </c>
      <c r="K40">
        <f t="shared" si="0"/>
        <v>2</v>
      </c>
      <c r="L40">
        <f t="shared" si="1"/>
        <v>1</v>
      </c>
      <c r="M40">
        <f t="shared" si="2"/>
        <v>1</v>
      </c>
      <c r="N40" s="7">
        <f t="shared" si="3"/>
        <v>35.81</v>
      </c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DZ40" s="9"/>
      <c r="EA40" s="9"/>
    </row>
    <row r="41" spans="1:131" x14ac:dyDescent="0.2">
      <c r="A41" t="s">
        <v>251</v>
      </c>
      <c r="B41" s="8">
        <v>43833</v>
      </c>
      <c r="C41" s="8">
        <v>43836</v>
      </c>
      <c r="D41">
        <v>154</v>
      </c>
      <c r="E41">
        <v>1</v>
      </c>
      <c r="F41" s="7">
        <v>85.69</v>
      </c>
      <c r="G41" s="7">
        <v>211.04</v>
      </c>
      <c r="H41" s="7">
        <v>0.86</v>
      </c>
      <c r="I41" s="7">
        <v>2.11</v>
      </c>
      <c r="J41" t="s">
        <v>2337</v>
      </c>
      <c r="K41">
        <f t="shared" si="0"/>
        <v>154</v>
      </c>
      <c r="L41">
        <f t="shared" si="1"/>
        <v>1</v>
      </c>
      <c r="M41">
        <f t="shared" si="2"/>
        <v>1</v>
      </c>
      <c r="N41" s="7">
        <f t="shared" si="3"/>
        <v>211.04</v>
      </c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DZ41" s="9"/>
      <c r="EA41" s="9"/>
    </row>
    <row r="42" spans="1:131" x14ac:dyDescent="0.2">
      <c r="A42" t="s">
        <v>937</v>
      </c>
      <c r="B42" s="8">
        <v>43833</v>
      </c>
      <c r="C42" s="8">
        <v>43836</v>
      </c>
      <c r="D42">
        <v>4</v>
      </c>
      <c r="E42">
        <v>1</v>
      </c>
      <c r="F42" s="7">
        <v>41.95</v>
      </c>
      <c r="G42" s="7">
        <v>71.62</v>
      </c>
      <c r="H42" s="7">
        <v>20.98</v>
      </c>
      <c r="I42" s="7">
        <v>35.81</v>
      </c>
      <c r="J42" t="s">
        <v>2337</v>
      </c>
      <c r="K42">
        <f t="shared" si="0"/>
        <v>4</v>
      </c>
      <c r="L42">
        <f t="shared" si="1"/>
        <v>1</v>
      </c>
      <c r="M42">
        <f t="shared" si="2"/>
        <v>1</v>
      </c>
      <c r="N42" s="7">
        <f t="shared" si="3"/>
        <v>71.62</v>
      </c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DZ42" s="9"/>
      <c r="EA42" s="9"/>
    </row>
    <row r="43" spans="1:131" x14ac:dyDescent="0.2">
      <c r="A43" t="s">
        <v>251</v>
      </c>
      <c r="B43" s="8">
        <v>43833</v>
      </c>
      <c r="C43" s="8">
        <v>43836</v>
      </c>
      <c r="D43">
        <v>129</v>
      </c>
      <c r="E43">
        <v>1</v>
      </c>
      <c r="F43" s="7">
        <v>71.98</v>
      </c>
      <c r="G43" s="7">
        <v>193.39</v>
      </c>
      <c r="H43" s="7">
        <v>0.86</v>
      </c>
      <c r="I43" s="7">
        <v>2.2999999999999998</v>
      </c>
      <c r="J43" t="s">
        <v>2337</v>
      </c>
      <c r="K43">
        <f t="shared" si="0"/>
        <v>129</v>
      </c>
      <c r="L43">
        <f t="shared" si="1"/>
        <v>1</v>
      </c>
      <c r="M43">
        <f t="shared" si="2"/>
        <v>1</v>
      </c>
      <c r="N43" s="7">
        <f t="shared" si="3"/>
        <v>193.39</v>
      </c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DZ43" s="9"/>
      <c r="EA43" s="9"/>
    </row>
    <row r="44" spans="1:131" x14ac:dyDescent="0.2">
      <c r="A44" t="s">
        <v>937</v>
      </c>
      <c r="B44" s="8">
        <v>43833</v>
      </c>
      <c r="C44" s="8">
        <v>43836</v>
      </c>
      <c r="D44">
        <v>4</v>
      </c>
      <c r="E44">
        <v>1</v>
      </c>
      <c r="F44" s="7">
        <v>41.95</v>
      </c>
      <c r="G44" s="7">
        <v>71.62</v>
      </c>
      <c r="H44" s="7">
        <v>20.98</v>
      </c>
      <c r="I44" s="7">
        <v>35.81</v>
      </c>
      <c r="J44" t="s">
        <v>2337</v>
      </c>
      <c r="K44">
        <f t="shared" si="0"/>
        <v>4</v>
      </c>
      <c r="L44">
        <f t="shared" si="1"/>
        <v>1</v>
      </c>
      <c r="M44">
        <f t="shared" si="2"/>
        <v>1</v>
      </c>
      <c r="N44" s="7">
        <f t="shared" si="3"/>
        <v>71.62</v>
      </c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DZ44" s="9"/>
      <c r="EA44" s="9"/>
    </row>
    <row r="45" spans="1:131" x14ac:dyDescent="0.2">
      <c r="A45" t="s">
        <v>288</v>
      </c>
      <c r="B45" s="8">
        <v>43833</v>
      </c>
      <c r="C45" s="8">
        <v>43836</v>
      </c>
      <c r="D45">
        <v>62</v>
      </c>
      <c r="E45">
        <v>1</v>
      </c>
      <c r="F45" s="7">
        <v>34.28</v>
      </c>
      <c r="G45" s="7">
        <v>122.78</v>
      </c>
      <c r="H45" s="7">
        <v>0.86</v>
      </c>
      <c r="I45" s="7">
        <v>3.07</v>
      </c>
      <c r="J45" t="s">
        <v>2337</v>
      </c>
      <c r="K45">
        <f t="shared" si="0"/>
        <v>62</v>
      </c>
      <c r="L45">
        <f t="shared" si="1"/>
        <v>1</v>
      </c>
      <c r="M45">
        <f t="shared" si="2"/>
        <v>1</v>
      </c>
      <c r="N45" s="7">
        <f t="shared" si="3"/>
        <v>122.78</v>
      </c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DZ45" s="9"/>
      <c r="EA45" s="9"/>
    </row>
    <row r="46" spans="1:131" x14ac:dyDescent="0.2">
      <c r="A46" t="s">
        <v>937</v>
      </c>
      <c r="B46" s="8">
        <v>43833</v>
      </c>
      <c r="C46" s="8">
        <v>43836</v>
      </c>
      <c r="D46">
        <v>4</v>
      </c>
      <c r="E46">
        <v>1</v>
      </c>
      <c r="F46" s="7">
        <v>41.95</v>
      </c>
      <c r="G46" s="7">
        <v>71.62</v>
      </c>
      <c r="H46" s="7">
        <v>20.98</v>
      </c>
      <c r="I46" s="7">
        <v>35.81</v>
      </c>
      <c r="J46" t="s">
        <v>2337</v>
      </c>
      <c r="K46">
        <f t="shared" si="0"/>
        <v>4</v>
      </c>
      <c r="L46">
        <f t="shared" si="1"/>
        <v>1</v>
      </c>
      <c r="M46">
        <f t="shared" si="2"/>
        <v>1</v>
      </c>
      <c r="N46" s="7">
        <f t="shared" si="3"/>
        <v>71.62</v>
      </c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DZ46" s="9"/>
      <c r="EA46" s="9"/>
    </row>
    <row r="47" spans="1:131" x14ac:dyDescent="0.2">
      <c r="A47" t="s">
        <v>251</v>
      </c>
      <c r="B47" s="8">
        <v>43833</v>
      </c>
      <c r="C47" s="8">
        <v>43836</v>
      </c>
      <c r="D47">
        <v>99</v>
      </c>
      <c r="E47">
        <v>1</v>
      </c>
      <c r="F47" s="7">
        <v>54.84</v>
      </c>
      <c r="G47" s="7">
        <v>147.34</v>
      </c>
      <c r="H47" s="7">
        <v>0.86</v>
      </c>
      <c r="I47" s="7">
        <v>2.2999999999999998</v>
      </c>
      <c r="J47" t="s">
        <v>2337</v>
      </c>
      <c r="K47">
        <f t="shared" si="0"/>
        <v>99</v>
      </c>
      <c r="L47">
        <f t="shared" si="1"/>
        <v>1</v>
      </c>
      <c r="M47">
        <f t="shared" si="2"/>
        <v>1</v>
      </c>
      <c r="N47" s="7">
        <f t="shared" si="3"/>
        <v>147.34</v>
      </c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DZ47" s="9"/>
      <c r="EA47" s="9"/>
    </row>
    <row r="48" spans="1:131" x14ac:dyDescent="0.2">
      <c r="A48" t="s">
        <v>937</v>
      </c>
      <c r="B48" s="8">
        <v>43833</v>
      </c>
      <c r="C48" s="8">
        <v>43836</v>
      </c>
      <c r="D48">
        <v>4</v>
      </c>
      <c r="E48">
        <v>1</v>
      </c>
      <c r="F48" s="7">
        <v>41.95</v>
      </c>
      <c r="G48" s="7">
        <v>71.62</v>
      </c>
      <c r="H48" s="7">
        <v>20.98</v>
      </c>
      <c r="I48" s="7">
        <v>35.81</v>
      </c>
      <c r="J48" t="s">
        <v>2337</v>
      </c>
      <c r="K48">
        <f t="shared" si="0"/>
        <v>4</v>
      </c>
      <c r="L48">
        <f t="shared" si="1"/>
        <v>1</v>
      </c>
      <c r="M48">
        <f t="shared" si="2"/>
        <v>1</v>
      </c>
      <c r="N48" s="7">
        <f t="shared" si="3"/>
        <v>71.62</v>
      </c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DZ48" s="9"/>
      <c r="EA48" s="9"/>
    </row>
    <row r="49" spans="1:131" x14ac:dyDescent="0.2">
      <c r="A49" t="s">
        <v>539</v>
      </c>
      <c r="B49" s="8">
        <v>43836</v>
      </c>
      <c r="C49" s="8">
        <v>43836</v>
      </c>
      <c r="D49">
        <v>154</v>
      </c>
      <c r="E49">
        <v>2</v>
      </c>
      <c r="F49" s="7">
        <v>278.54000000000002</v>
      </c>
      <c r="G49" s="7">
        <v>716.24</v>
      </c>
      <c r="H49" s="7">
        <v>2.78</v>
      </c>
      <c r="I49" s="7">
        <v>7.16</v>
      </c>
      <c r="J49" t="s">
        <v>2337</v>
      </c>
      <c r="K49">
        <f t="shared" si="0"/>
        <v>308</v>
      </c>
      <c r="L49">
        <f t="shared" si="1"/>
        <v>2</v>
      </c>
      <c r="M49">
        <f t="shared" si="2"/>
        <v>1</v>
      </c>
      <c r="N49" s="7">
        <f t="shared" si="3"/>
        <v>716.24</v>
      </c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DZ49" s="9"/>
      <c r="EA49" s="9"/>
    </row>
    <row r="50" spans="1:131" x14ac:dyDescent="0.2">
      <c r="A50" t="s">
        <v>937</v>
      </c>
      <c r="B50" s="8">
        <v>43836</v>
      </c>
      <c r="C50" s="8">
        <v>43836</v>
      </c>
      <c r="D50">
        <v>2</v>
      </c>
      <c r="E50">
        <v>1</v>
      </c>
      <c r="F50" s="7">
        <v>20.98</v>
      </c>
      <c r="G50" s="7">
        <v>34.53</v>
      </c>
      <c r="H50" s="7">
        <v>20.98</v>
      </c>
      <c r="I50" s="7">
        <v>34.53</v>
      </c>
      <c r="J50" t="s">
        <v>2337</v>
      </c>
      <c r="K50">
        <f t="shared" si="0"/>
        <v>2</v>
      </c>
      <c r="L50">
        <f t="shared" si="1"/>
        <v>2</v>
      </c>
      <c r="M50">
        <f t="shared" si="2"/>
        <v>1</v>
      </c>
      <c r="N50" s="7">
        <f t="shared" si="3"/>
        <v>34.53</v>
      </c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DZ50" s="9"/>
      <c r="EA50" s="9"/>
    </row>
    <row r="51" spans="1:131" x14ac:dyDescent="0.2">
      <c r="A51" t="s">
        <v>396</v>
      </c>
      <c r="B51" s="8">
        <v>43836</v>
      </c>
      <c r="C51" s="8">
        <v>43836</v>
      </c>
      <c r="D51">
        <v>368</v>
      </c>
      <c r="E51">
        <v>1</v>
      </c>
      <c r="F51" s="7">
        <v>5586.67</v>
      </c>
      <c r="G51" s="7">
        <v>6753.12</v>
      </c>
      <c r="H51" s="7">
        <v>23.28</v>
      </c>
      <c r="I51" s="7">
        <v>28.14</v>
      </c>
      <c r="J51" t="s">
        <v>2337</v>
      </c>
      <c r="K51">
        <f t="shared" si="0"/>
        <v>368</v>
      </c>
      <c r="L51">
        <f t="shared" si="1"/>
        <v>2</v>
      </c>
      <c r="M51">
        <f t="shared" si="2"/>
        <v>1</v>
      </c>
      <c r="N51" s="7">
        <f t="shared" si="3"/>
        <v>6753.12</v>
      </c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DZ51" s="9"/>
      <c r="EA51" s="9"/>
    </row>
    <row r="52" spans="1:131" x14ac:dyDescent="0.2">
      <c r="A52" t="s">
        <v>289</v>
      </c>
      <c r="B52" s="8">
        <v>43836</v>
      </c>
      <c r="C52" s="8">
        <v>43836</v>
      </c>
      <c r="D52">
        <v>6128</v>
      </c>
      <c r="E52">
        <v>1</v>
      </c>
      <c r="F52" s="7">
        <v>3427.72</v>
      </c>
      <c r="G52" s="7">
        <v>8185.6</v>
      </c>
      <c r="H52" s="7">
        <v>0.86</v>
      </c>
      <c r="I52" s="7">
        <v>2.0499999999999998</v>
      </c>
      <c r="J52" t="s">
        <v>2337</v>
      </c>
      <c r="K52">
        <f t="shared" si="0"/>
        <v>6128</v>
      </c>
      <c r="L52">
        <f t="shared" si="1"/>
        <v>2</v>
      </c>
      <c r="M52">
        <f t="shared" si="2"/>
        <v>1</v>
      </c>
      <c r="N52" s="7">
        <f t="shared" si="3"/>
        <v>8185.6</v>
      </c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DZ52" s="9"/>
      <c r="EA52" s="9"/>
    </row>
    <row r="53" spans="1:131" x14ac:dyDescent="0.2">
      <c r="A53" t="s">
        <v>251</v>
      </c>
      <c r="B53" s="8">
        <v>43836</v>
      </c>
      <c r="C53" s="8">
        <v>43836</v>
      </c>
      <c r="D53">
        <v>3064</v>
      </c>
      <c r="E53">
        <v>1</v>
      </c>
      <c r="F53" s="7">
        <v>1713.86</v>
      </c>
      <c r="G53" s="7">
        <v>3581.2</v>
      </c>
      <c r="H53" s="7">
        <v>0.86</v>
      </c>
      <c r="I53" s="7">
        <v>1.79</v>
      </c>
      <c r="J53" t="s">
        <v>2337</v>
      </c>
      <c r="K53">
        <f t="shared" si="0"/>
        <v>3064</v>
      </c>
      <c r="L53">
        <f t="shared" si="1"/>
        <v>2</v>
      </c>
      <c r="M53">
        <f t="shared" si="2"/>
        <v>1</v>
      </c>
      <c r="N53" s="7">
        <f t="shared" si="3"/>
        <v>3581.2</v>
      </c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DZ53" s="9"/>
      <c r="EA53" s="9"/>
    </row>
    <row r="54" spans="1:131" x14ac:dyDescent="0.2">
      <c r="A54" t="s">
        <v>169</v>
      </c>
      <c r="B54" s="8">
        <v>43836</v>
      </c>
      <c r="C54" s="8">
        <v>43837</v>
      </c>
      <c r="D54">
        <v>4596</v>
      </c>
      <c r="E54">
        <v>2</v>
      </c>
      <c r="F54" s="7">
        <v>7980.19</v>
      </c>
      <c r="G54" s="7">
        <v>14580.6</v>
      </c>
      <c r="H54" s="7">
        <v>2.65</v>
      </c>
      <c r="I54" s="7">
        <v>4.8600000000000003</v>
      </c>
      <c r="J54" t="s">
        <v>2337</v>
      </c>
      <c r="K54">
        <f t="shared" si="0"/>
        <v>9192</v>
      </c>
      <c r="L54">
        <f t="shared" si="1"/>
        <v>2</v>
      </c>
      <c r="M54">
        <f t="shared" si="2"/>
        <v>1</v>
      </c>
      <c r="N54" s="7">
        <f t="shared" si="3"/>
        <v>14580.6</v>
      </c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DZ54" s="9"/>
      <c r="EA54" s="9"/>
    </row>
    <row r="55" spans="1:131" x14ac:dyDescent="0.2">
      <c r="A55" t="s">
        <v>454</v>
      </c>
      <c r="B55" s="8">
        <v>43836</v>
      </c>
      <c r="C55" s="8">
        <v>43836</v>
      </c>
      <c r="D55">
        <v>4</v>
      </c>
      <c r="E55">
        <v>50</v>
      </c>
      <c r="F55" s="7">
        <v>114.42</v>
      </c>
      <c r="G55" s="7">
        <v>95.93</v>
      </c>
      <c r="H55" s="7">
        <v>57.21</v>
      </c>
      <c r="I55" s="7">
        <v>47.96</v>
      </c>
      <c r="J55" t="s">
        <v>2337</v>
      </c>
      <c r="K55">
        <f t="shared" si="0"/>
        <v>200</v>
      </c>
      <c r="L55">
        <f t="shared" si="1"/>
        <v>2</v>
      </c>
      <c r="M55">
        <f t="shared" si="2"/>
        <v>1</v>
      </c>
      <c r="N55" s="7">
        <f t="shared" si="3"/>
        <v>95.93</v>
      </c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DZ55" s="9"/>
      <c r="EA55" s="9"/>
    </row>
    <row r="56" spans="1:131" x14ac:dyDescent="0.2">
      <c r="A56" t="s">
        <v>937</v>
      </c>
      <c r="B56" s="8">
        <v>43836</v>
      </c>
      <c r="C56" s="8">
        <v>43836</v>
      </c>
      <c r="D56">
        <v>4</v>
      </c>
      <c r="E56">
        <v>1</v>
      </c>
      <c r="F56" s="7">
        <v>41.95</v>
      </c>
      <c r="G56" s="7">
        <v>69.069999999999993</v>
      </c>
      <c r="H56" s="7">
        <v>20.98</v>
      </c>
      <c r="I56" s="7">
        <v>34.53</v>
      </c>
      <c r="J56" t="s">
        <v>2337</v>
      </c>
      <c r="K56">
        <f t="shared" si="0"/>
        <v>4</v>
      </c>
      <c r="L56">
        <f t="shared" si="1"/>
        <v>2</v>
      </c>
      <c r="M56">
        <f t="shared" si="2"/>
        <v>1</v>
      </c>
      <c r="N56" s="7">
        <f t="shared" si="3"/>
        <v>69.069999999999993</v>
      </c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DZ56" s="9"/>
      <c r="EA56" s="9"/>
    </row>
    <row r="57" spans="1:131" x14ac:dyDescent="0.2">
      <c r="A57" t="s">
        <v>169</v>
      </c>
      <c r="B57" s="8">
        <v>43836</v>
      </c>
      <c r="C57" s="8">
        <v>43837</v>
      </c>
      <c r="D57">
        <v>86</v>
      </c>
      <c r="E57">
        <v>2</v>
      </c>
      <c r="F57" s="7">
        <v>148.97</v>
      </c>
      <c r="G57" s="7">
        <v>300.82</v>
      </c>
      <c r="H57" s="7">
        <v>2.65</v>
      </c>
      <c r="I57" s="7">
        <v>5.37</v>
      </c>
      <c r="J57" t="s">
        <v>2337</v>
      </c>
      <c r="K57">
        <f t="shared" si="0"/>
        <v>172</v>
      </c>
      <c r="L57">
        <f t="shared" si="1"/>
        <v>2</v>
      </c>
      <c r="M57">
        <f t="shared" si="2"/>
        <v>1</v>
      </c>
      <c r="N57" s="7">
        <f t="shared" si="3"/>
        <v>300.82</v>
      </c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DZ57" s="9"/>
      <c r="EA57" s="9"/>
    </row>
    <row r="58" spans="1:131" x14ac:dyDescent="0.2">
      <c r="A58" t="s">
        <v>937</v>
      </c>
      <c r="B58" s="8">
        <v>43836</v>
      </c>
      <c r="C58" s="8">
        <v>43837</v>
      </c>
      <c r="D58">
        <v>4</v>
      </c>
      <c r="E58">
        <v>1</v>
      </c>
      <c r="F58" s="7">
        <v>41.95</v>
      </c>
      <c r="G58" s="7">
        <v>71.62</v>
      </c>
      <c r="H58" s="7">
        <v>20.98</v>
      </c>
      <c r="I58" s="7">
        <v>35.81</v>
      </c>
      <c r="J58" t="s">
        <v>2337</v>
      </c>
      <c r="K58">
        <f t="shared" si="0"/>
        <v>4</v>
      </c>
      <c r="L58">
        <f t="shared" si="1"/>
        <v>2</v>
      </c>
      <c r="M58">
        <f t="shared" si="2"/>
        <v>1</v>
      </c>
      <c r="N58" s="7">
        <f t="shared" si="3"/>
        <v>71.62</v>
      </c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DZ58" s="9"/>
      <c r="EA58" s="9"/>
    </row>
    <row r="59" spans="1:131" x14ac:dyDescent="0.2">
      <c r="A59" t="s">
        <v>928</v>
      </c>
      <c r="B59" s="8">
        <v>43836</v>
      </c>
      <c r="C59" s="8">
        <v>43836</v>
      </c>
      <c r="D59">
        <v>5</v>
      </c>
      <c r="E59">
        <v>1</v>
      </c>
      <c r="F59" s="7">
        <v>74.89</v>
      </c>
      <c r="G59" s="7">
        <v>115.11</v>
      </c>
      <c r="H59" s="7">
        <v>24.95</v>
      </c>
      <c r="I59" s="7">
        <v>38.369999999999997</v>
      </c>
      <c r="J59" t="s">
        <v>2337</v>
      </c>
      <c r="K59">
        <f t="shared" si="0"/>
        <v>5</v>
      </c>
      <c r="L59">
        <f t="shared" si="1"/>
        <v>2</v>
      </c>
      <c r="M59">
        <f t="shared" si="2"/>
        <v>1</v>
      </c>
      <c r="N59" s="7">
        <f t="shared" si="3"/>
        <v>115.11</v>
      </c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DZ59" s="9"/>
      <c r="EA59" s="9"/>
    </row>
    <row r="60" spans="1:131" x14ac:dyDescent="0.2">
      <c r="A60" t="s">
        <v>158</v>
      </c>
      <c r="B60" s="8">
        <v>43836</v>
      </c>
      <c r="C60" s="8">
        <v>43846</v>
      </c>
      <c r="D60">
        <v>307</v>
      </c>
      <c r="E60">
        <v>2</v>
      </c>
      <c r="F60" s="7">
        <v>501.93</v>
      </c>
      <c r="G60" s="7">
        <v>844.14</v>
      </c>
      <c r="H60" s="7">
        <v>2.5099999999999998</v>
      </c>
      <c r="I60" s="7">
        <v>4.22</v>
      </c>
      <c r="J60" t="s">
        <v>2337</v>
      </c>
      <c r="K60">
        <f t="shared" si="0"/>
        <v>614</v>
      </c>
      <c r="L60">
        <f t="shared" si="1"/>
        <v>2</v>
      </c>
      <c r="M60">
        <f t="shared" si="2"/>
        <v>1</v>
      </c>
      <c r="N60" s="7">
        <f t="shared" si="3"/>
        <v>844.14</v>
      </c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DZ60" s="9"/>
      <c r="EA60" s="9"/>
    </row>
    <row r="61" spans="1:131" x14ac:dyDescent="0.2">
      <c r="A61" t="s">
        <v>197</v>
      </c>
      <c r="B61" s="8">
        <v>43836</v>
      </c>
      <c r="C61" s="8">
        <v>43839</v>
      </c>
      <c r="D61">
        <v>1532</v>
      </c>
      <c r="E61">
        <v>2</v>
      </c>
      <c r="F61" s="7">
        <v>2576.42</v>
      </c>
      <c r="G61" s="7">
        <v>5116</v>
      </c>
      <c r="H61" s="7">
        <v>2.57</v>
      </c>
      <c r="I61" s="7">
        <v>5.12</v>
      </c>
      <c r="J61" t="s">
        <v>2337</v>
      </c>
      <c r="K61">
        <f t="shared" si="0"/>
        <v>3064</v>
      </c>
      <c r="L61">
        <f t="shared" si="1"/>
        <v>2</v>
      </c>
      <c r="M61">
        <f t="shared" si="2"/>
        <v>1</v>
      </c>
      <c r="N61" s="7">
        <f t="shared" si="3"/>
        <v>5116</v>
      </c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DZ61" s="9"/>
      <c r="EA61" s="9"/>
    </row>
    <row r="62" spans="1:131" x14ac:dyDescent="0.2">
      <c r="A62" t="s">
        <v>752</v>
      </c>
      <c r="B62" s="8">
        <v>43836</v>
      </c>
      <c r="C62" s="8">
        <v>43851</v>
      </c>
      <c r="D62">
        <v>16</v>
      </c>
      <c r="E62">
        <v>1</v>
      </c>
      <c r="F62" s="7">
        <v>367.59</v>
      </c>
      <c r="G62" s="7">
        <v>639.5</v>
      </c>
      <c r="H62" s="7">
        <v>36.76</v>
      </c>
      <c r="I62" s="7">
        <v>63.95</v>
      </c>
      <c r="J62" t="s">
        <v>2337</v>
      </c>
      <c r="K62">
        <f t="shared" si="0"/>
        <v>16</v>
      </c>
      <c r="L62">
        <f t="shared" si="1"/>
        <v>2</v>
      </c>
      <c r="M62">
        <f t="shared" si="2"/>
        <v>1</v>
      </c>
      <c r="N62" s="7">
        <f t="shared" si="3"/>
        <v>639.5</v>
      </c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DZ62" s="9"/>
      <c r="EA62" s="9"/>
    </row>
    <row r="63" spans="1:131" x14ac:dyDescent="0.2">
      <c r="A63" t="s">
        <v>251</v>
      </c>
      <c r="B63" s="8">
        <v>43836</v>
      </c>
      <c r="C63" s="8">
        <v>43837</v>
      </c>
      <c r="D63">
        <v>226</v>
      </c>
      <c r="E63">
        <v>1</v>
      </c>
      <c r="F63" s="7">
        <v>125.97</v>
      </c>
      <c r="G63" s="7">
        <v>338.42</v>
      </c>
      <c r="H63" s="7">
        <v>0.86</v>
      </c>
      <c r="I63" s="7">
        <v>2.2999999999999998</v>
      </c>
      <c r="J63" t="s">
        <v>2337</v>
      </c>
      <c r="K63">
        <f t="shared" si="0"/>
        <v>226</v>
      </c>
      <c r="L63">
        <f t="shared" si="1"/>
        <v>2</v>
      </c>
      <c r="M63">
        <f t="shared" si="2"/>
        <v>1</v>
      </c>
      <c r="N63" s="7">
        <f t="shared" si="3"/>
        <v>338.42</v>
      </c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DZ63" s="9"/>
      <c r="EA63" s="9"/>
    </row>
    <row r="64" spans="1:131" x14ac:dyDescent="0.2">
      <c r="A64" t="s">
        <v>923</v>
      </c>
      <c r="B64" s="8">
        <v>43836</v>
      </c>
      <c r="C64" s="8">
        <v>43837</v>
      </c>
      <c r="D64">
        <v>2</v>
      </c>
      <c r="E64">
        <v>1</v>
      </c>
      <c r="F64" s="7">
        <v>60.01</v>
      </c>
      <c r="G64" s="7">
        <v>104.88</v>
      </c>
      <c r="H64" s="7">
        <v>60.01</v>
      </c>
      <c r="I64" s="7">
        <v>104.88</v>
      </c>
      <c r="J64" t="s">
        <v>2337</v>
      </c>
      <c r="K64">
        <f t="shared" si="0"/>
        <v>2</v>
      </c>
      <c r="L64">
        <f t="shared" si="1"/>
        <v>2</v>
      </c>
      <c r="M64">
        <f t="shared" si="2"/>
        <v>1</v>
      </c>
      <c r="N64" s="7">
        <f t="shared" si="3"/>
        <v>104.88</v>
      </c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DZ64" s="9"/>
      <c r="EA64" s="9"/>
    </row>
    <row r="65" spans="1:131" x14ac:dyDescent="0.2">
      <c r="A65" t="s">
        <v>264</v>
      </c>
      <c r="B65" s="8">
        <v>43836</v>
      </c>
      <c r="C65" s="8">
        <v>43836</v>
      </c>
      <c r="D65">
        <v>2</v>
      </c>
      <c r="E65">
        <v>100</v>
      </c>
      <c r="F65" s="7">
        <v>0.9</v>
      </c>
      <c r="G65" s="7">
        <v>191.85</v>
      </c>
      <c r="H65" s="7">
        <v>0.9</v>
      </c>
      <c r="I65" s="7">
        <v>191.85</v>
      </c>
      <c r="J65" t="s">
        <v>2337</v>
      </c>
      <c r="K65">
        <f t="shared" si="0"/>
        <v>200</v>
      </c>
      <c r="L65">
        <f t="shared" si="1"/>
        <v>2</v>
      </c>
      <c r="M65">
        <f t="shared" si="2"/>
        <v>1</v>
      </c>
      <c r="N65" s="7">
        <f t="shared" si="3"/>
        <v>191.85</v>
      </c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DZ65" s="9"/>
      <c r="EA65" s="9"/>
    </row>
    <row r="66" spans="1:131" x14ac:dyDescent="0.2">
      <c r="A66" t="s">
        <v>762</v>
      </c>
      <c r="B66" s="8">
        <v>43836</v>
      </c>
      <c r="C66" s="8">
        <v>43852</v>
      </c>
      <c r="D66">
        <v>31</v>
      </c>
      <c r="E66">
        <v>1</v>
      </c>
      <c r="F66" s="7">
        <v>831.09</v>
      </c>
      <c r="G66" s="7">
        <v>1388.99</v>
      </c>
      <c r="H66" s="7">
        <v>41.56</v>
      </c>
      <c r="I66" s="7">
        <v>69.45</v>
      </c>
      <c r="J66" t="s">
        <v>2337</v>
      </c>
      <c r="K66">
        <f t="shared" si="0"/>
        <v>31</v>
      </c>
      <c r="L66">
        <f t="shared" si="1"/>
        <v>2</v>
      </c>
      <c r="M66">
        <f t="shared" si="2"/>
        <v>1</v>
      </c>
      <c r="N66" s="7">
        <f t="shared" si="3"/>
        <v>1388.99</v>
      </c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DZ66" s="9"/>
      <c r="EA66" s="9"/>
    </row>
    <row r="67" spans="1:131" x14ac:dyDescent="0.2">
      <c r="A67" t="s">
        <v>930</v>
      </c>
      <c r="B67" s="8">
        <v>43836</v>
      </c>
      <c r="C67" s="8">
        <v>43836</v>
      </c>
      <c r="D67">
        <v>31</v>
      </c>
      <c r="E67">
        <v>1</v>
      </c>
      <c r="F67" s="7">
        <v>570.41</v>
      </c>
      <c r="G67" s="7">
        <v>818.56</v>
      </c>
      <c r="H67" s="7">
        <v>28.51</v>
      </c>
      <c r="I67" s="7">
        <v>40.93</v>
      </c>
      <c r="J67" t="s">
        <v>2337</v>
      </c>
      <c r="K67">
        <f t="shared" ref="K67:K130" si="4">D67*E67</f>
        <v>31</v>
      </c>
      <c r="L67">
        <f t="shared" ref="L67:L130" si="5">(YEAR(B67)-2020)*52+_xlfn.ISOWEEKNUM(B67)</f>
        <v>2</v>
      </c>
      <c r="M67">
        <f t="shared" ref="M67:M130" si="6">IF(J67="Z-US$",1,1.22)</f>
        <v>1</v>
      </c>
      <c r="N67" s="7">
        <f t="shared" ref="N67:N130" si="7">G67*M67</f>
        <v>818.56</v>
      </c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DZ67" s="9"/>
      <c r="EA67" s="9"/>
    </row>
    <row r="68" spans="1:131" x14ac:dyDescent="0.2">
      <c r="A68" t="s">
        <v>752</v>
      </c>
      <c r="B68" s="8">
        <v>43836</v>
      </c>
      <c r="C68" s="8">
        <v>43852</v>
      </c>
      <c r="D68">
        <v>92</v>
      </c>
      <c r="E68">
        <v>1</v>
      </c>
      <c r="F68" s="7">
        <v>2205.5100000000002</v>
      </c>
      <c r="G68" s="7">
        <v>3752.59</v>
      </c>
      <c r="H68" s="7">
        <v>36.76</v>
      </c>
      <c r="I68" s="7">
        <v>62.54</v>
      </c>
      <c r="J68" t="s">
        <v>2337</v>
      </c>
      <c r="K68">
        <f t="shared" si="4"/>
        <v>92</v>
      </c>
      <c r="L68">
        <f t="shared" si="5"/>
        <v>2</v>
      </c>
      <c r="M68">
        <f t="shared" si="6"/>
        <v>1</v>
      </c>
      <c r="N68" s="7">
        <f t="shared" si="7"/>
        <v>3752.59</v>
      </c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DZ68" s="9"/>
      <c r="EA68" s="9"/>
    </row>
    <row r="69" spans="1:131" x14ac:dyDescent="0.2">
      <c r="A69" t="s">
        <v>702</v>
      </c>
      <c r="B69" s="8">
        <v>43836</v>
      </c>
      <c r="C69" s="8">
        <v>43852</v>
      </c>
      <c r="D69">
        <v>62</v>
      </c>
      <c r="E69">
        <v>1</v>
      </c>
      <c r="F69" s="7">
        <v>606.25</v>
      </c>
      <c r="G69" s="7">
        <v>1099.94</v>
      </c>
      <c r="H69" s="7">
        <v>15.16</v>
      </c>
      <c r="I69" s="7">
        <v>27.5</v>
      </c>
      <c r="J69" t="s">
        <v>2337</v>
      </c>
      <c r="K69">
        <f t="shared" si="4"/>
        <v>62</v>
      </c>
      <c r="L69">
        <f t="shared" si="5"/>
        <v>2</v>
      </c>
      <c r="M69">
        <f t="shared" si="6"/>
        <v>1</v>
      </c>
      <c r="N69" s="7">
        <f t="shared" si="7"/>
        <v>1099.94</v>
      </c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DZ69" s="9"/>
      <c r="EA69" s="9"/>
    </row>
    <row r="70" spans="1:131" x14ac:dyDescent="0.2">
      <c r="A70" t="s">
        <v>574</v>
      </c>
      <c r="B70" s="8">
        <v>43836</v>
      </c>
      <c r="C70" s="8">
        <v>43836</v>
      </c>
      <c r="D70">
        <v>13482</v>
      </c>
      <c r="E70">
        <v>1</v>
      </c>
      <c r="F70" s="7">
        <v>9646.83</v>
      </c>
      <c r="G70" s="7">
        <v>19133.84</v>
      </c>
      <c r="H70" s="7">
        <v>1.0900000000000001</v>
      </c>
      <c r="I70" s="7">
        <v>2.17</v>
      </c>
      <c r="J70" t="s">
        <v>2337</v>
      </c>
      <c r="K70">
        <f t="shared" si="4"/>
        <v>13482</v>
      </c>
      <c r="L70">
        <f t="shared" si="5"/>
        <v>2</v>
      </c>
      <c r="M70">
        <f t="shared" si="6"/>
        <v>1</v>
      </c>
      <c r="N70" s="7">
        <f t="shared" si="7"/>
        <v>19133.84</v>
      </c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DZ70" s="9"/>
      <c r="EA70" s="9"/>
    </row>
    <row r="71" spans="1:131" x14ac:dyDescent="0.2">
      <c r="A71" t="s">
        <v>543</v>
      </c>
      <c r="B71" s="8">
        <v>43836</v>
      </c>
      <c r="C71" s="8">
        <v>43836</v>
      </c>
      <c r="D71">
        <v>12563</v>
      </c>
      <c r="E71">
        <v>1</v>
      </c>
      <c r="F71" s="7">
        <v>10748.95</v>
      </c>
      <c r="G71" s="7">
        <v>17095.11</v>
      </c>
      <c r="H71" s="7">
        <v>1.31</v>
      </c>
      <c r="I71" s="7">
        <v>2.09</v>
      </c>
      <c r="J71" t="s">
        <v>2337</v>
      </c>
      <c r="K71">
        <f t="shared" si="4"/>
        <v>12563</v>
      </c>
      <c r="L71">
        <f t="shared" si="5"/>
        <v>2</v>
      </c>
      <c r="M71">
        <f t="shared" si="6"/>
        <v>1</v>
      </c>
      <c r="N71" s="7">
        <f t="shared" si="7"/>
        <v>17095.11</v>
      </c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DZ71" s="9"/>
      <c r="EA71" s="9"/>
    </row>
    <row r="72" spans="1:131" x14ac:dyDescent="0.2">
      <c r="A72" t="s">
        <v>251</v>
      </c>
      <c r="B72" s="8">
        <v>43836</v>
      </c>
      <c r="C72" s="8">
        <v>43837</v>
      </c>
      <c r="D72">
        <v>221</v>
      </c>
      <c r="E72">
        <v>1</v>
      </c>
      <c r="F72" s="7">
        <v>123.4</v>
      </c>
      <c r="G72" s="7">
        <v>331.52</v>
      </c>
      <c r="H72" s="7">
        <v>0.86</v>
      </c>
      <c r="I72" s="7">
        <v>2.2999999999999998</v>
      </c>
      <c r="J72" t="s">
        <v>2337</v>
      </c>
      <c r="K72">
        <f t="shared" si="4"/>
        <v>221</v>
      </c>
      <c r="L72">
        <f t="shared" si="5"/>
        <v>2</v>
      </c>
      <c r="M72">
        <f t="shared" si="6"/>
        <v>1</v>
      </c>
      <c r="N72" s="7">
        <f t="shared" si="7"/>
        <v>331.52</v>
      </c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DZ72" s="9"/>
      <c r="EA72" s="9"/>
    </row>
    <row r="73" spans="1:131" x14ac:dyDescent="0.2">
      <c r="A73" t="s">
        <v>923</v>
      </c>
      <c r="B73" s="8">
        <v>43836</v>
      </c>
      <c r="C73" s="8">
        <v>43837</v>
      </c>
      <c r="D73">
        <v>2</v>
      </c>
      <c r="E73">
        <v>1</v>
      </c>
      <c r="F73" s="7">
        <v>60.01</v>
      </c>
      <c r="G73" s="7">
        <v>104.88</v>
      </c>
      <c r="H73" s="7">
        <v>60.01</v>
      </c>
      <c r="I73" s="7">
        <v>104.88</v>
      </c>
      <c r="J73" t="s">
        <v>2337</v>
      </c>
      <c r="K73">
        <f t="shared" si="4"/>
        <v>2</v>
      </c>
      <c r="L73">
        <f t="shared" si="5"/>
        <v>2</v>
      </c>
      <c r="M73">
        <f t="shared" si="6"/>
        <v>1</v>
      </c>
      <c r="N73" s="7">
        <f t="shared" si="7"/>
        <v>104.88</v>
      </c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DZ73" s="9"/>
      <c r="EA73" s="9"/>
    </row>
    <row r="74" spans="1:131" x14ac:dyDescent="0.2">
      <c r="A74" t="s">
        <v>251</v>
      </c>
      <c r="B74" s="8">
        <v>43837</v>
      </c>
      <c r="C74" s="8">
        <v>43838</v>
      </c>
      <c r="D74">
        <v>194</v>
      </c>
      <c r="E74">
        <v>1</v>
      </c>
      <c r="F74" s="7">
        <v>107.97</v>
      </c>
      <c r="G74" s="7">
        <v>290.08</v>
      </c>
      <c r="H74" s="7">
        <v>0.86</v>
      </c>
      <c r="I74" s="7">
        <v>2.2999999999999998</v>
      </c>
      <c r="J74" t="s">
        <v>2337</v>
      </c>
      <c r="K74">
        <f t="shared" si="4"/>
        <v>194</v>
      </c>
      <c r="L74">
        <f t="shared" si="5"/>
        <v>2</v>
      </c>
      <c r="M74">
        <f t="shared" si="6"/>
        <v>1</v>
      </c>
      <c r="N74" s="7">
        <f t="shared" si="7"/>
        <v>290.08</v>
      </c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DZ74" s="9"/>
      <c r="EA74" s="9"/>
    </row>
    <row r="75" spans="1:131" x14ac:dyDescent="0.2">
      <c r="A75" t="s">
        <v>937</v>
      </c>
      <c r="B75" s="8">
        <v>43837</v>
      </c>
      <c r="C75" s="8">
        <v>43838</v>
      </c>
      <c r="D75">
        <v>5</v>
      </c>
      <c r="E75">
        <v>1</v>
      </c>
      <c r="F75" s="7">
        <v>62.93</v>
      </c>
      <c r="G75" s="7">
        <v>107.44</v>
      </c>
      <c r="H75" s="7">
        <v>20.98</v>
      </c>
      <c r="I75" s="7">
        <v>35.81</v>
      </c>
      <c r="J75" t="s">
        <v>2337</v>
      </c>
      <c r="K75">
        <f t="shared" si="4"/>
        <v>5</v>
      </c>
      <c r="L75">
        <f t="shared" si="5"/>
        <v>2</v>
      </c>
      <c r="M75">
        <f t="shared" si="6"/>
        <v>1</v>
      </c>
      <c r="N75" s="7">
        <f t="shared" si="7"/>
        <v>107.44</v>
      </c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DZ75" s="9"/>
      <c r="EA75" s="9"/>
    </row>
    <row r="76" spans="1:131" x14ac:dyDescent="0.2">
      <c r="A76" t="s">
        <v>758</v>
      </c>
      <c r="B76" s="8">
        <v>43837</v>
      </c>
      <c r="C76" s="8">
        <v>43851</v>
      </c>
      <c r="D76">
        <v>31</v>
      </c>
      <c r="E76">
        <v>1</v>
      </c>
      <c r="F76" s="7">
        <v>831.09</v>
      </c>
      <c r="G76" s="7">
        <v>1463.18</v>
      </c>
      <c r="H76" s="7">
        <v>41.56</v>
      </c>
      <c r="I76" s="7">
        <v>73.16</v>
      </c>
      <c r="J76" t="s">
        <v>2337</v>
      </c>
      <c r="K76">
        <f t="shared" si="4"/>
        <v>31</v>
      </c>
      <c r="L76">
        <f t="shared" si="5"/>
        <v>2</v>
      </c>
      <c r="M76">
        <f t="shared" si="6"/>
        <v>1</v>
      </c>
      <c r="N76" s="7">
        <f t="shared" si="7"/>
        <v>1463.18</v>
      </c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DZ76" s="9"/>
      <c r="EA76" s="9"/>
    </row>
    <row r="77" spans="1:131" x14ac:dyDescent="0.2">
      <c r="A77" t="s">
        <v>748</v>
      </c>
      <c r="B77" s="8">
        <v>43837</v>
      </c>
      <c r="C77" s="8">
        <v>43851</v>
      </c>
      <c r="D77">
        <v>31</v>
      </c>
      <c r="E77">
        <v>1</v>
      </c>
      <c r="F77" s="7">
        <v>735.17</v>
      </c>
      <c r="G77" s="7">
        <v>1279</v>
      </c>
      <c r="H77" s="7">
        <v>36.76</v>
      </c>
      <c r="I77" s="7">
        <v>63.95</v>
      </c>
      <c r="J77" t="s">
        <v>2337</v>
      </c>
      <c r="K77">
        <f t="shared" si="4"/>
        <v>31</v>
      </c>
      <c r="L77">
        <f t="shared" si="5"/>
        <v>2</v>
      </c>
      <c r="M77">
        <f t="shared" si="6"/>
        <v>1</v>
      </c>
      <c r="N77" s="7">
        <f t="shared" si="7"/>
        <v>1279</v>
      </c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DZ77" s="9"/>
      <c r="EA77" s="9"/>
    </row>
    <row r="78" spans="1:131" x14ac:dyDescent="0.2">
      <c r="A78" t="s">
        <v>748</v>
      </c>
      <c r="B78" s="8">
        <v>43837</v>
      </c>
      <c r="C78" s="8">
        <v>43851</v>
      </c>
      <c r="D78">
        <v>31</v>
      </c>
      <c r="E78">
        <v>1</v>
      </c>
      <c r="F78" s="7">
        <v>735.17</v>
      </c>
      <c r="G78" s="7">
        <v>1279</v>
      </c>
      <c r="H78" s="7">
        <v>36.76</v>
      </c>
      <c r="I78" s="7">
        <v>63.95</v>
      </c>
      <c r="J78" t="s">
        <v>2337</v>
      </c>
      <c r="K78">
        <f t="shared" si="4"/>
        <v>31</v>
      </c>
      <c r="L78">
        <f t="shared" si="5"/>
        <v>2</v>
      </c>
      <c r="M78">
        <f t="shared" si="6"/>
        <v>1</v>
      </c>
      <c r="N78" s="7">
        <f t="shared" si="7"/>
        <v>1279</v>
      </c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DZ78" s="9"/>
      <c r="EA78" s="9"/>
    </row>
    <row r="79" spans="1:131" x14ac:dyDescent="0.2">
      <c r="A79" t="s">
        <v>262</v>
      </c>
      <c r="B79" s="8">
        <v>43837</v>
      </c>
      <c r="C79" s="8">
        <v>43838</v>
      </c>
      <c r="D79">
        <v>76</v>
      </c>
      <c r="E79">
        <v>1</v>
      </c>
      <c r="F79" s="7">
        <v>48.26</v>
      </c>
      <c r="G79" s="7">
        <v>112.81</v>
      </c>
      <c r="H79" s="7">
        <v>0.99</v>
      </c>
      <c r="I79" s="7">
        <v>2.2999999999999998</v>
      </c>
      <c r="J79" t="s">
        <v>2337</v>
      </c>
      <c r="K79">
        <f t="shared" si="4"/>
        <v>76</v>
      </c>
      <c r="L79">
        <f t="shared" si="5"/>
        <v>2</v>
      </c>
      <c r="M79">
        <f t="shared" si="6"/>
        <v>1</v>
      </c>
      <c r="N79" s="7">
        <f t="shared" si="7"/>
        <v>112.81</v>
      </c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DZ79" s="9"/>
      <c r="EA79" s="9"/>
    </row>
    <row r="80" spans="1:131" x14ac:dyDescent="0.2">
      <c r="A80" t="s">
        <v>937</v>
      </c>
      <c r="B80" s="8">
        <v>43837</v>
      </c>
      <c r="C80" s="8">
        <v>43838</v>
      </c>
      <c r="D80">
        <v>2</v>
      </c>
      <c r="E80">
        <v>1</v>
      </c>
      <c r="F80" s="7">
        <v>20.98</v>
      </c>
      <c r="G80" s="7">
        <v>35.81</v>
      </c>
      <c r="H80" s="7">
        <v>20.98</v>
      </c>
      <c r="I80" s="7">
        <v>35.81</v>
      </c>
      <c r="J80" t="s">
        <v>2337</v>
      </c>
      <c r="K80">
        <f t="shared" si="4"/>
        <v>2</v>
      </c>
      <c r="L80">
        <f t="shared" si="5"/>
        <v>2</v>
      </c>
      <c r="M80">
        <f t="shared" si="6"/>
        <v>1</v>
      </c>
      <c r="N80" s="7">
        <f t="shared" si="7"/>
        <v>35.81</v>
      </c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DZ80" s="9"/>
      <c r="EA80" s="9"/>
    </row>
    <row r="81" spans="1:131" x14ac:dyDescent="0.2">
      <c r="A81" t="s">
        <v>262</v>
      </c>
      <c r="B81" s="8">
        <v>43837</v>
      </c>
      <c r="C81" s="8">
        <v>43837</v>
      </c>
      <c r="D81">
        <v>1532</v>
      </c>
      <c r="E81">
        <v>1</v>
      </c>
      <c r="F81" s="7">
        <v>984.83</v>
      </c>
      <c r="G81" s="7">
        <v>1918.5</v>
      </c>
      <c r="H81" s="7">
        <v>0.99</v>
      </c>
      <c r="I81" s="7">
        <v>1.92</v>
      </c>
      <c r="J81" t="s">
        <v>2337</v>
      </c>
      <c r="K81">
        <f t="shared" si="4"/>
        <v>1532</v>
      </c>
      <c r="L81">
        <f t="shared" si="5"/>
        <v>2</v>
      </c>
      <c r="M81">
        <f t="shared" si="6"/>
        <v>1</v>
      </c>
      <c r="N81" s="7">
        <f t="shared" si="7"/>
        <v>1918.5</v>
      </c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DZ81" s="9"/>
      <c r="EA81" s="9"/>
    </row>
    <row r="82" spans="1:131" x14ac:dyDescent="0.2">
      <c r="A82" t="s">
        <v>574</v>
      </c>
      <c r="B82" s="8">
        <v>43837</v>
      </c>
      <c r="C82" s="8">
        <v>43837</v>
      </c>
      <c r="D82">
        <v>154</v>
      </c>
      <c r="E82">
        <v>3</v>
      </c>
      <c r="F82" s="7">
        <v>328.87</v>
      </c>
      <c r="G82" s="7">
        <v>652.29</v>
      </c>
      <c r="H82" s="7">
        <v>3.29</v>
      </c>
      <c r="I82" s="7">
        <v>6.52</v>
      </c>
      <c r="J82" t="s">
        <v>2337</v>
      </c>
      <c r="K82">
        <f t="shared" si="4"/>
        <v>462</v>
      </c>
      <c r="L82">
        <f t="shared" si="5"/>
        <v>2</v>
      </c>
      <c r="M82">
        <f t="shared" si="6"/>
        <v>1</v>
      </c>
      <c r="N82" s="7">
        <f t="shared" si="7"/>
        <v>652.29</v>
      </c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DZ82" s="9"/>
      <c r="EA82" s="9"/>
    </row>
    <row r="83" spans="1:131" x14ac:dyDescent="0.2">
      <c r="A83" t="s">
        <v>251</v>
      </c>
      <c r="B83" s="8">
        <v>43837</v>
      </c>
      <c r="C83" s="8">
        <v>43838</v>
      </c>
      <c r="D83">
        <v>54</v>
      </c>
      <c r="E83">
        <v>1</v>
      </c>
      <c r="F83" s="7">
        <v>29.99</v>
      </c>
      <c r="G83" s="7">
        <v>80.58</v>
      </c>
      <c r="H83" s="7">
        <v>0.86</v>
      </c>
      <c r="I83" s="7">
        <v>2.2999999999999998</v>
      </c>
      <c r="J83" t="s">
        <v>2337</v>
      </c>
      <c r="K83">
        <f t="shared" si="4"/>
        <v>54</v>
      </c>
      <c r="L83">
        <f t="shared" si="5"/>
        <v>2</v>
      </c>
      <c r="M83">
        <f t="shared" si="6"/>
        <v>1</v>
      </c>
      <c r="N83" s="7">
        <f t="shared" si="7"/>
        <v>80.58</v>
      </c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DZ83" s="9"/>
      <c r="EA83" s="9"/>
    </row>
    <row r="84" spans="1:131" x14ac:dyDescent="0.2">
      <c r="A84" t="s">
        <v>937</v>
      </c>
      <c r="B84" s="8">
        <v>43837</v>
      </c>
      <c r="C84" s="8">
        <v>43838</v>
      </c>
      <c r="D84">
        <v>2</v>
      </c>
      <c r="E84">
        <v>1</v>
      </c>
      <c r="F84" s="7">
        <v>20.98</v>
      </c>
      <c r="G84" s="7">
        <v>35.81</v>
      </c>
      <c r="H84" s="7">
        <v>20.98</v>
      </c>
      <c r="I84" s="7">
        <v>35.81</v>
      </c>
      <c r="J84" t="s">
        <v>2337</v>
      </c>
      <c r="K84">
        <f t="shared" si="4"/>
        <v>2</v>
      </c>
      <c r="L84">
        <f t="shared" si="5"/>
        <v>2</v>
      </c>
      <c r="M84">
        <f t="shared" si="6"/>
        <v>1</v>
      </c>
      <c r="N84" s="7">
        <f t="shared" si="7"/>
        <v>35.81</v>
      </c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DZ84" s="9"/>
      <c r="EA84" s="9"/>
    </row>
    <row r="85" spans="1:131" x14ac:dyDescent="0.2">
      <c r="A85" t="s">
        <v>251</v>
      </c>
      <c r="B85" s="8">
        <v>43837</v>
      </c>
      <c r="C85" s="8">
        <v>43838</v>
      </c>
      <c r="D85">
        <v>178</v>
      </c>
      <c r="E85">
        <v>1</v>
      </c>
      <c r="F85" s="7">
        <v>99.4</v>
      </c>
      <c r="G85" s="7">
        <v>267.06</v>
      </c>
      <c r="H85" s="7">
        <v>0.86</v>
      </c>
      <c r="I85" s="7">
        <v>2.2999999999999998</v>
      </c>
      <c r="J85" t="s">
        <v>2337</v>
      </c>
      <c r="K85">
        <f t="shared" si="4"/>
        <v>178</v>
      </c>
      <c r="L85">
        <f t="shared" si="5"/>
        <v>2</v>
      </c>
      <c r="M85">
        <f t="shared" si="6"/>
        <v>1</v>
      </c>
      <c r="N85" s="7">
        <f t="shared" si="7"/>
        <v>267.06</v>
      </c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DZ85" s="9"/>
      <c r="EA85" s="9"/>
    </row>
    <row r="86" spans="1:131" x14ac:dyDescent="0.2">
      <c r="A86" t="s">
        <v>937</v>
      </c>
      <c r="B86" s="8">
        <v>43837</v>
      </c>
      <c r="C86" s="8">
        <v>43838</v>
      </c>
      <c r="D86">
        <v>5</v>
      </c>
      <c r="E86">
        <v>1</v>
      </c>
      <c r="F86" s="7">
        <v>62.93</v>
      </c>
      <c r="G86" s="7">
        <v>107.44</v>
      </c>
      <c r="H86" s="7">
        <v>20.98</v>
      </c>
      <c r="I86" s="7">
        <v>35.81</v>
      </c>
      <c r="J86" t="s">
        <v>2337</v>
      </c>
      <c r="K86">
        <f t="shared" si="4"/>
        <v>5</v>
      </c>
      <c r="L86">
        <f t="shared" si="5"/>
        <v>2</v>
      </c>
      <c r="M86">
        <f t="shared" si="6"/>
        <v>1</v>
      </c>
      <c r="N86" s="7">
        <f t="shared" si="7"/>
        <v>107.44</v>
      </c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DZ86" s="9"/>
      <c r="EA86" s="9"/>
    </row>
    <row r="87" spans="1:131" x14ac:dyDescent="0.2">
      <c r="A87" t="s">
        <v>251</v>
      </c>
      <c r="B87" s="8">
        <v>43837</v>
      </c>
      <c r="C87" s="8">
        <v>43838</v>
      </c>
      <c r="D87">
        <v>122</v>
      </c>
      <c r="E87">
        <v>1</v>
      </c>
      <c r="F87" s="7">
        <v>67.7</v>
      </c>
      <c r="G87" s="7">
        <v>181.87</v>
      </c>
      <c r="H87" s="7">
        <v>0.86</v>
      </c>
      <c r="I87" s="7">
        <v>2.2999999999999998</v>
      </c>
      <c r="J87" t="s">
        <v>2337</v>
      </c>
      <c r="K87">
        <f t="shared" si="4"/>
        <v>122</v>
      </c>
      <c r="L87">
        <f t="shared" si="5"/>
        <v>2</v>
      </c>
      <c r="M87">
        <f t="shared" si="6"/>
        <v>1</v>
      </c>
      <c r="N87" s="7">
        <f t="shared" si="7"/>
        <v>181.87</v>
      </c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DZ87" s="9"/>
      <c r="EA87" s="9"/>
    </row>
    <row r="88" spans="1:131" x14ac:dyDescent="0.2">
      <c r="A88" t="s">
        <v>937</v>
      </c>
      <c r="B88" s="8">
        <v>43837</v>
      </c>
      <c r="C88" s="8">
        <v>43838</v>
      </c>
      <c r="D88">
        <v>4</v>
      </c>
      <c r="E88">
        <v>1</v>
      </c>
      <c r="F88" s="7">
        <v>41.95</v>
      </c>
      <c r="G88" s="7">
        <v>71.62</v>
      </c>
      <c r="H88" s="7">
        <v>20.98</v>
      </c>
      <c r="I88" s="7">
        <v>35.81</v>
      </c>
      <c r="J88" t="s">
        <v>2337</v>
      </c>
      <c r="K88">
        <f t="shared" si="4"/>
        <v>4</v>
      </c>
      <c r="L88">
        <f t="shared" si="5"/>
        <v>2</v>
      </c>
      <c r="M88">
        <f t="shared" si="6"/>
        <v>1</v>
      </c>
      <c r="N88" s="7">
        <f t="shared" si="7"/>
        <v>71.62</v>
      </c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DZ88" s="9"/>
      <c r="EA88" s="9"/>
    </row>
    <row r="89" spans="1:131" x14ac:dyDescent="0.2">
      <c r="A89" t="s">
        <v>251</v>
      </c>
      <c r="B89" s="8">
        <v>43837</v>
      </c>
      <c r="C89" s="8">
        <v>43838</v>
      </c>
      <c r="D89">
        <v>122</v>
      </c>
      <c r="E89">
        <v>1</v>
      </c>
      <c r="F89" s="7">
        <v>67.7</v>
      </c>
      <c r="G89" s="7">
        <v>181.87</v>
      </c>
      <c r="H89" s="7">
        <v>0.86</v>
      </c>
      <c r="I89" s="7">
        <v>2.2999999999999998</v>
      </c>
      <c r="J89" t="s">
        <v>2337</v>
      </c>
      <c r="K89">
        <f t="shared" si="4"/>
        <v>122</v>
      </c>
      <c r="L89">
        <f t="shared" si="5"/>
        <v>2</v>
      </c>
      <c r="M89">
        <f t="shared" si="6"/>
        <v>1</v>
      </c>
      <c r="N89" s="7">
        <f t="shared" si="7"/>
        <v>181.87</v>
      </c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DZ89" s="9"/>
      <c r="EA89" s="9"/>
    </row>
    <row r="90" spans="1:131" x14ac:dyDescent="0.2">
      <c r="A90" t="s">
        <v>937</v>
      </c>
      <c r="B90" s="8">
        <v>43837</v>
      </c>
      <c r="C90" s="8">
        <v>43838</v>
      </c>
      <c r="D90">
        <v>4</v>
      </c>
      <c r="E90">
        <v>1</v>
      </c>
      <c r="F90" s="7">
        <v>41.95</v>
      </c>
      <c r="G90" s="7">
        <v>71.62</v>
      </c>
      <c r="H90" s="7">
        <v>20.98</v>
      </c>
      <c r="I90" s="7">
        <v>35.81</v>
      </c>
      <c r="J90" t="s">
        <v>2337</v>
      </c>
      <c r="K90">
        <f t="shared" si="4"/>
        <v>4</v>
      </c>
      <c r="L90">
        <f t="shared" si="5"/>
        <v>2</v>
      </c>
      <c r="M90">
        <f t="shared" si="6"/>
        <v>1</v>
      </c>
      <c r="N90" s="7">
        <f t="shared" si="7"/>
        <v>71.62</v>
      </c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DZ90" s="9"/>
      <c r="EA90" s="9"/>
    </row>
    <row r="91" spans="1:131" x14ac:dyDescent="0.2">
      <c r="A91" t="s">
        <v>251</v>
      </c>
      <c r="B91" s="8">
        <v>43837</v>
      </c>
      <c r="C91" s="8">
        <v>43838</v>
      </c>
      <c r="D91">
        <v>74</v>
      </c>
      <c r="E91">
        <v>1</v>
      </c>
      <c r="F91" s="7">
        <v>41.13</v>
      </c>
      <c r="G91" s="7">
        <v>110.51</v>
      </c>
      <c r="H91" s="7">
        <v>0.86</v>
      </c>
      <c r="I91" s="7">
        <v>2.2999999999999998</v>
      </c>
      <c r="J91" t="s">
        <v>2337</v>
      </c>
      <c r="K91">
        <f t="shared" si="4"/>
        <v>74</v>
      </c>
      <c r="L91">
        <f t="shared" si="5"/>
        <v>2</v>
      </c>
      <c r="M91">
        <f t="shared" si="6"/>
        <v>1</v>
      </c>
      <c r="N91" s="7">
        <f t="shared" si="7"/>
        <v>110.51</v>
      </c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DZ91" s="9"/>
      <c r="EA91" s="9"/>
    </row>
    <row r="92" spans="1:131" x14ac:dyDescent="0.2">
      <c r="A92" t="s">
        <v>937</v>
      </c>
      <c r="B92" s="8">
        <v>43837</v>
      </c>
      <c r="C92" s="8">
        <v>43838</v>
      </c>
      <c r="D92">
        <v>2</v>
      </c>
      <c r="E92">
        <v>1</v>
      </c>
      <c r="F92" s="7">
        <v>20.98</v>
      </c>
      <c r="G92" s="7">
        <v>35.81</v>
      </c>
      <c r="H92" s="7">
        <v>20.98</v>
      </c>
      <c r="I92" s="7">
        <v>35.81</v>
      </c>
      <c r="J92" t="s">
        <v>2337</v>
      </c>
      <c r="K92">
        <f t="shared" si="4"/>
        <v>2</v>
      </c>
      <c r="L92">
        <f t="shared" si="5"/>
        <v>2</v>
      </c>
      <c r="M92">
        <f t="shared" si="6"/>
        <v>1</v>
      </c>
      <c r="N92" s="7">
        <f t="shared" si="7"/>
        <v>35.81</v>
      </c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DZ92" s="9"/>
      <c r="EA92" s="9"/>
    </row>
    <row r="93" spans="1:131" x14ac:dyDescent="0.2">
      <c r="A93" t="s">
        <v>251</v>
      </c>
      <c r="B93" s="8">
        <v>43837</v>
      </c>
      <c r="C93" s="8">
        <v>43838</v>
      </c>
      <c r="D93">
        <v>122</v>
      </c>
      <c r="E93">
        <v>1</v>
      </c>
      <c r="F93" s="7">
        <v>67.7</v>
      </c>
      <c r="G93" s="7">
        <v>181.87</v>
      </c>
      <c r="H93" s="7">
        <v>0.86</v>
      </c>
      <c r="I93" s="7">
        <v>2.2999999999999998</v>
      </c>
      <c r="J93" t="s">
        <v>2337</v>
      </c>
      <c r="K93">
        <f t="shared" si="4"/>
        <v>122</v>
      </c>
      <c r="L93">
        <f t="shared" si="5"/>
        <v>2</v>
      </c>
      <c r="M93">
        <f t="shared" si="6"/>
        <v>1</v>
      </c>
      <c r="N93" s="7">
        <f t="shared" si="7"/>
        <v>181.87</v>
      </c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DZ93" s="9"/>
      <c r="EA93" s="9"/>
    </row>
    <row r="94" spans="1:131" x14ac:dyDescent="0.2">
      <c r="A94" t="s">
        <v>937</v>
      </c>
      <c r="B94" s="8">
        <v>43837</v>
      </c>
      <c r="C94" s="8">
        <v>43838</v>
      </c>
      <c r="D94">
        <v>4</v>
      </c>
      <c r="E94">
        <v>1</v>
      </c>
      <c r="F94" s="7">
        <v>41.95</v>
      </c>
      <c r="G94" s="7">
        <v>71.62</v>
      </c>
      <c r="H94" s="7">
        <v>20.98</v>
      </c>
      <c r="I94" s="7">
        <v>35.81</v>
      </c>
      <c r="J94" t="s">
        <v>2337</v>
      </c>
      <c r="K94">
        <f t="shared" si="4"/>
        <v>4</v>
      </c>
      <c r="L94">
        <f t="shared" si="5"/>
        <v>2</v>
      </c>
      <c r="M94">
        <f t="shared" si="6"/>
        <v>1</v>
      </c>
      <c r="N94" s="7">
        <f t="shared" si="7"/>
        <v>71.62</v>
      </c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DZ94" s="9"/>
      <c r="EA94" s="9"/>
    </row>
    <row r="95" spans="1:131" x14ac:dyDescent="0.2">
      <c r="A95" t="s">
        <v>930</v>
      </c>
      <c r="B95" s="8">
        <v>43837</v>
      </c>
      <c r="C95" s="8">
        <v>43838</v>
      </c>
      <c r="D95">
        <v>50</v>
      </c>
      <c r="E95">
        <v>1</v>
      </c>
      <c r="F95" s="7">
        <v>912.64</v>
      </c>
      <c r="G95" s="7">
        <v>1309.7</v>
      </c>
      <c r="H95" s="7">
        <v>28.51</v>
      </c>
      <c r="I95" s="7">
        <v>40.93</v>
      </c>
      <c r="J95" t="s">
        <v>2337</v>
      </c>
      <c r="K95">
        <f t="shared" si="4"/>
        <v>50</v>
      </c>
      <c r="L95">
        <f t="shared" si="5"/>
        <v>2</v>
      </c>
      <c r="M95">
        <f t="shared" si="6"/>
        <v>1</v>
      </c>
      <c r="N95" s="7">
        <f t="shared" si="7"/>
        <v>1309.7</v>
      </c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DZ95" s="9"/>
      <c r="EA95" s="9"/>
    </row>
    <row r="96" spans="1:131" x14ac:dyDescent="0.2">
      <c r="A96" t="s">
        <v>197</v>
      </c>
      <c r="B96" s="8">
        <v>43837</v>
      </c>
      <c r="C96" s="8">
        <v>43854</v>
      </c>
      <c r="D96">
        <v>4</v>
      </c>
      <c r="E96">
        <v>200</v>
      </c>
      <c r="F96" s="7">
        <v>515.28</v>
      </c>
      <c r="G96" s="7">
        <v>1279</v>
      </c>
      <c r="H96" s="7">
        <v>257.64</v>
      </c>
      <c r="I96" s="7">
        <v>639.5</v>
      </c>
      <c r="J96" t="s">
        <v>2337</v>
      </c>
      <c r="K96">
        <f t="shared" si="4"/>
        <v>800</v>
      </c>
      <c r="L96">
        <f t="shared" si="5"/>
        <v>2</v>
      </c>
      <c r="M96">
        <f t="shared" si="6"/>
        <v>1</v>
      </c>
      <c r="N96" s="7">
        <f t="shared" si="7"/>
        <v>1279</v>
      </c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DZ96" s="9"/>
      <c r="EA96" s="9"/>
    </row>
    <row r="97" spans="1:131" x14ac:dyDescent="0.2">
      <c r="A97" t="s">
        <v>940</v>
      </c>
      <c r="B97" s="8">
        <v>43837</v>
      </c>
      <c r="C97" s="8">
        <v>43837</v>
      </c>
      <c r="D97">
        <v>2</v>
      </c>
      <c r="E97">
        <v>1</v>
      </c>
      <c r="F97" s="7">
        <v>22.64</v>
      </c>
      <c r="G97" s="7">
        <v>44.13</v>
      </c>
      <c r="H97" s="7">
        <v>22.64</v>
      </c>
      <c r="I97" s="7">
        <v>44.13</v>
      </c>
      <c r="J97" t="s">
        <v>2337</v>
      </c>
      <c r="K97">
        <f t="shared" si="4"/>
        <v>2</v>
      </c>
      <c r="L97">
        <f t="shared" si="5"/>
        <v>2</v>
      </c>
      <c r="M97">
        <f t="shared" si="6"/>
        <v>1</v>
      </c>
      <c r="N97" s="7">
        <f t="shared" si="7"/>
        <v>44.13</v>
      </c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DZ97" s="9"/>
      <c r="EA97" s="9"/>
    </row>
    <row r="98" spans="1:131" x14ac:dyDescent="0.2">
      <c r="A98" t="s">
        <v>251</v>
      </c>
      <c r="B98" s="8">
        <v>43837</v>
      </c>
      <c r="C98" s="8">
        <v>43838</v>
      </c>
      <c r="D98">
        <v>91</v>
      </c>
      <c r="E98">
        <v>1</v>
      </c>
      <c r="F98" s="7">
        <v>50.56</v>
      </c>
      <c r="G98" s="7">
        <v>135.83000000000001</v>
      </c>
      <c r="H98" s="7">
        <v>0.86</v>
      </c>
      <c r="I98" s="7">
        <v>2.2999999999999998</v>
      </c>
      <c r="J98" t="s">
        <v>2337</v>
      </c>
      <c r="K98">
        <f t="shared" si="4"/>
        <v>91</v>
      </c>
      <c r="L98">
        <f t="shared" si="5"/>
        <v>2</v>
      </c>
      <c r="M98">
        <f t="shared" si="6"/>
        <v>1</v>
      </c>
      <c r="N98" s="7">
        <f t="shared" si="7"/>
        <v>135.83000000000001</v>
      </c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DZ98" s="9"/>
      <c r="EA98" s="9"/>
    </row>
    <row r="99" spans="1:131" x14ac:dyDescent="0.2">
      <c r="A99" t="s">
        <v>937</v>
      </c>
      <c r="B99" s="8">
        <v>43837</v>
      </c>
      <c r="C99" s="8">
        <v>43838</v>
      </c>
      <c r="D99">
        <v>2</v>
      </c>
      <c r="E99">
        <v>1</v>
      </c>
      <c r="F99" s="7">
        <v>20.98</v>
      </c>
      <c r="G99" s="7">
        <v>35.81</v>
      </c>
      <c r="H99" s="7">
        <v>20.98</v>
      </c>
      <c r="I99" s="7">
        <v>35.81</v>
      </c>
      <c r="J99" t="s">
        <v>2337</v>
      </c>
      <c r="K99">
        <f t="shared" si="4"/>
        <v>2</v>
      </c>
      <c r="L99">
        <f t="shared" si="5"/>
        <v>2</v>
      </c>
      <c r="M99">
        <f t="shared" si="6"/>
        <v>1</v>
      </c>
      <c r="N99" s="7">
        <f t="shared" si="7"/>
        <v>35.81</v>
      </c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DZ99" s="9"/>
      <c r="EA99" s="9"/>
    </row>
    <row r="100" spans="1:131" x14ac:dyDescent="0.2">
      <c r="A100" t="s">
        <v>251</v>
      </c>
      <c r="B100" s="8">
        <v>43837</v>
      </c>
      <c r="C100" s="8">
        <v>43838</v>
      </c>
      <c r="D100">
        <v>10</v>
      </c>
      <c r="E100">
        <v>1</v>
      </c>
      <c r="F100" s="7">
        <v>5.14</v>
      </c>
      <c r="G100" s="7">
        <v>13.81</v>
      </c>
      <c r="H100" s="7">
        <v>0.86</v>
      </c>
      <c r="I100" s="7">
        <v>2.2999999999999998</v>
      </c>
      <c r="J100" t="s">
        <v>2337</v>
      </c>
      <c r="K100">
        <f t="shared" si="4"/>
        <v>10</v>
      </c>
      <c r="L100">
        <f t="shared" si="5"/>
        <v>2</v>
      </c>
      <c r="M100">
        <f t="shared" si="6"/>
        <v>1</v>
      </c>
      <c r="N100" s="7">
        <f t="shared" si="7"/>
        <v>13.81</v>
      </c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DZ100" s="9"/>
      <c r="EA100" s="9"/>
    </row>
    <row r="101" spans="1:131" x14ac:dyDescent="0.2">
      <c r="A101" t="s">
        <v>937</v>
      </c>
      <c r="B101" s="8">
        <v>43837</v>
      </c>
      <c r="C101" s="8">
        <v>43838</v>
      </c>
      <c r="D101">
        <v>2</v>
      </c>
      <c r="E101">
        <v>1</v>
      </c>
      <c r="F101" s="7">
        <v>20.98</v>
      </c>
      <c r="G101" s="7">
        <v>35.81</v>
      </c>
      <c r="H101" s="7">
        <v>20.98</v>
      </c>
      <c r="I101" s="7">
        <v>35.81</v>
      </c>
      <c r="J101" t="s">
        <v>2337</v>
      </c>
      <c r="K101">
        <f t="shared" si="4"/>
        <v>2</v>
      </c>
      <c r="L101">
        <f t="shared" si="5"/>
        <v>2</v>
      </c>
      <c r="M101">
        <f t="shared" si="6"/>
        <v>1</v>
      </c>
      <c r="N101" s="7">
        <f t="shared" si="7"/>
        <v>35.81</v>
      </c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DZ101" s="9"/>
      <c r="EA101" s="9"/>
    </row>
    <row r="102" spans="1:131" x14ac:dyDescent="0.2">
      <c r="A102" t="s">
        <v>387</v>
      </c>
      <c r="B102" s="8">
        <v>43837</v>
      </c>
      <c r="C102" s="8">
        <v>43846</v>
      </c>
      <c r="D102">
        <v>7</v>
      </c>
      <c r="E102">
        <v>1</v>
      </c>
      <c r="F102" s="7">
        <v>155.51</v>
      </c>
      <c r="G102" s="7">
        <v>306.95999999999998</v>
      </c>
      <c r="H102" s="7">
        <v>38.869999999999997</v>
      </c>
      <c r="I102" s="7">
        <v>76.739999999999995</v>
      </c>
      <c r="J102" t="s">
        <v>2337</v>
      </c>
      <c r="K102">
        <f t="shared" si="4"/>
        <v>7</v>
      </c>
      <c r="L102">
        <f t="shared" si="5"/>
        <v>2</v>
      </c>
      <c r="M102">
        <f t="shared" si="6"/>
        <v>1</v>
      </c>
      <c r="N102" s="7">
        <f t="shared" si="7"/>
        <v>306.95999999999998</v>
      </c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DZ102" s="9"/>
      <c r="EA102" s="9"/>
    </row>
    <row r="103" spans="1:131" x14ac:dyDescent="0.2">
      <c r="A103" t="s">
        <v>251</v>
      </c>
      <c r="B103" s="8">
        <v>43838</v>
      </c>
      <c r="C103" s="8">
        <v>43839</v>
      </c>
      <c r="D103">
        <v>129</v>
      </c>
      <c r="E103">
        <v>1</v>
      </c>
      <c r="F103" s="7">
        <v>71.98</v>
      </c>
      <c r="G103" s="7">
        <v>193.39</v>
      </c>
      <c r="H103" s="7">
        <v>0.86</v>
      </c>
      <c r="I103" s="7">
        <v>2.2999999999999998</v>
      </c>
      <c r="J103" t="s">
        <v>2337</v>
      </c>
      <c r="K103">
        <f t="shared" si="4"/>
        <v>129</v>
      </c>
      <c r="L103">
        <f t="shared" si="5"/>
        <v>2</v>
      </c>
      <c r="M103">
        <f t="shared" si="6"/>
        <v>1</v>
      </c>
      <c r="N103" s="7">
        <f t="shared" si="7"/>
        <v>193.39</v>
      </c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DZ103" s="9"/>
      <c r="EA103" s="9"/>
    </row>
    <row r="104" spans="1:131" x14ac:dyDescent="0.2">
      <c r="A104" t="s">
        <v>937</v>
      </c>
      <c r="B104" s="8">
        <v>43838</v>
      </c>
      <c r="C104" s="8">
        <v>43839</v>
      </c>
      <c r="D104">
        <v>4</v>
      </c>
      <c r="E104">
        <v>1</v>
      </c>
      <c r="F104" s="7">
        <v>41.95</v>
      </c>
      <c r="G104" s="7">
        <v>71.62</v>
      </c>
      <c r="H104" s="7">
        <v>20.98</v>
      </c>
      <c r="I104" s="7">
        <v>35.81</v>
      </c>
      <c r="J104" t="s">
        <v>2337</v>
      </c>
      <c r="K104">
        <f t="shared" si="4"/>
        <v>4</v>
      </c>
      <c r="L104">
        <f t="shared" si="5"/>
        <v>2</v>
      </c>
      <c r="M104">
        <f t="shared" si="6"/>
        <v>1</v>
      </c>
      <c r="N104" s="7">
        <f t="shared" si="7"/>
        <v>71.62</v>
      </c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DZ104" s="9"/>
      <c r="EA104" s="9"/>
    </row>
    <row r="105" spans="1:131" x14ac:dyDescent="0.2">
      <c r="A105" t="s">
        <v>251</v>
      </c>
      <c r="B105" s="8">
        <v>43838</v>
      </c>
      <c r="C105" s="8">
        <v>43839</v>
      </c>
      <c r="D105">
        <v>184</v>
      </c>
      <c r="E105">
        <v>1</v>
      </c>
      <c r="F105" s="7">
        <v>102.83</v>
      </c>
      <c r="G105" s="7">
        <v>276.26</v>
      </c>
      <c r="H105" s="7">
        <v>0.86</v>
      </c>
      <c r="I105" s="7">
        <v>2.2999999999999998</v>
      </c>
      <c r="J105" t="s">
        <v>2337</v>
      </c>
      <c r="K105">
        <f t="shared" si="4"/>
        <v>184</v>
      </c>
      <c r="L105">
        <f t="shared" si="5"/>
        <v>2</v>
      </c>
      <c r="M105">
        <f t="shared" si="6"/>
        <v>1</v>
      </c>
      <c r="N105" s="7">
        <f t="shared" si="7"/>
        <v>276.26</v>
      </c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DZ105" s="9"/>
      <c r="EA105" s="9"/>
    </row>
    <row r="106" spans="1:131" x14ac:dyDescent="0.2">
      <c r="A106" t="s">
        <v>937</v>
      </c>
      <c r="B106" s="8">
        <v>43838</v>
      </c>
      <c r="C106" s="8">
        <v>43839</v>
      </c>
      <c r="D106">
        <v>4</v>
      </c>
      <c r="E106">
        <v>1</v>
      </c>
      <c r="F106" s="7">
        <v>41.95</v>
      </c>
      <c r="G106" s="7">
        <v>71.62</v>
      </c>
      <c r="H106" s="7">
        <v>20.98</v>
      </c>
      <c r="I106" s="7">
        <v>35.81</v>
      </c>
      <c r="J106" t="s">
        <v>2337</v>
      </c>
      <c r="K106">
        <f t="shared" si="4"/>
        <v>4</v>
      </c>
      <c r="L106">
        <f t="shared" si="5"/>
        <v>2</v>
      </c>
      <c r="M106">
        <f t="shared" si="6"/>
        <v>1</v>
      </c>
      <c r="N106" s="7">
        <f t="shared" si="7"/>
        <v>71.62</v>
      </c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DZ106" s="9"/>
      <c r="EA106" s="9"/>
    </row>
    <row r="107" spans="1:131" x14ac:dyDescent="0.2">
      <c r="A107" t="s">
        <v>169</v>
      </c>
      <c r="B107" s="8">
        <v>43838</v>
      </c>
      <c r="C107" s="8">
        <v>43839</v>
      </c>
      <c r="D107">
        <v>221</v>
      </c>
      <c r="E107">
        <v>2</v>
      </c>
      <c r="F107" s="7">
        <v>383.05</v>
      </c>
      <c r="G107" s="7">
        <v>773.54</v>
      </c>
      <c r="H107" s="7">
        <v>2.65</v>
      </c>
      <c r="I107" s="7">
        <v>5.37</v>
      </c>
      <c r="J107" t="s">
        <v>2337</v>
      </c>
      <c r="K107">
        <f t="shared" si="4"/>
        <v>442</v>
      </c>
      <c r="L107">
        <f t="shared" si="5"/>
        <v>2</v>
      </c>
      <c r="M107">
        <f t="shared" si="6"/>
        <v>1</v>
      </c>
      <c r="N107" s="7">
        <f t="shared" si="7"/>
        <v>773.54</v>
      </c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DZ107" s="9"/>
      <c r="EA107" s="9"/>
    </row>
    <row r="108" spans="1:131" x14ac:dyDescent="0.2">
      <c r="A108" t="s">
        <v>923</v>
      </c>
      <c r="B108" s="8">
        <v>43838</v>
      </c>
      <c r="C108" s="8">
        <v>43839</v>
      </c>
      <c r="D108">
        <v>4</v>
      </c>
      <c r="E108">
        <v>1</v>
      </c>
      <c r="F108" s="7">
        <v>120.02</v>
      </c>
      <c r="G108" s="7">
        <v>209.76</v>
      </c>
      <c r="H108" s="7">
        <v>60.01</v>
      </c>
      <c r="I108" s="7">
        <v>104.88</v>
      </c>
      <c r="J108" t="s">
        <v>2337</v>
      </c>
      <c r="K108">
        <f t="shared" si="4"/>
        <v>4</v>
      </c>
      <c r="L108">
        <f t="shared" si="5"/>
        <v>2</v>
      </c>
      <c r="M108">
        <f t="shared" si="6"/>
        <v>1</v>
      </c>
      <c r="N108" s="7">
        <f t="shared" si="7"/>
        <v>209.76</v>
      </c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DZ108" s="9"/>
      <c r="EA108" s="9"/>
    </row>
    <row r="109" spans="1:131" x14ac:dyDescent="0.2">
      <c r="A109" t="s">
        <v>251</v>
      </c>
      <c r="B109" s="8">
        <v>43838</v>
      </c>
      <c r="C109" s="8">
        <v>43839</v>
      </c>
      <c r="D109">
        <v>379</v>
      </c>
      <c r="E109">
        <v>1</v>
      </c>
      <c r="F109" s="7">
        <v>211.66</v>
      </c>
      <c r="G109" s="7">
        <v>568.64</v>
      </c>
      <c r="H109" s="7">
        <v>0.86</v>
      </c>
      <c r="I109" s="7">
        <v>2.2999999999999998</v>
      </c>
      <c r="J109" t="s">
        <v>2337</v>
      </c>
      <c r="K109">
        <f t="shared" si="4"/>
        <v>379</v>
      </c>
      <c r="L109">
        <f t="shared" si="5"/>
        <v>2</v>
      </c>
      <c r="M109">
        <f t="shared" si="6"/>
        <v>1</v>
      </c>
      <c r="N109" s="7">
        <f t="shared" si="7"/>
        <v>568.64</v>
      </c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DZ109" s="9"/>
      <c r="EA109" s="9"/>
    </row>
    <row r="110" spans="1:131" x14ac:dyDescent="0.2">
      <c r="A110" t="s">
        <v>937</v>
      </c>
      <c r="B110" s="8">
        <v>43838</v>
      </c>
      <c r="C110" s="8">
        <v>43839</v>
      </c>
      <c r="D110">
        <v>4</v>
      </c>
      <c r="E110">
        <v>1</v>
      </c>
      <c r="F110" s="7">
        <v>41.95</v>
      </c>
      <c r="G110" s="7">
        <v>71.62</v>
      </c>
      <c r="H110" s="7">
        <v>20.98</v>
      </c>
      <c r="I110" s="7">
        <v>35.81</v>
      </c>
      <c r="J110" t="s">
        <v>2337</v>
      </c>
      <c r="K110">
        <f t="shared" si="4"/>
        <v>4</v>
      </c>
      <c r="L110">
        <f t="shared" si="5"/>
        <v>2</v>
      </c>
      <c r="M110">
        <f t="shared" si="6"/>
        <v>1</v>
      </c>
      <c r="N110" s="7">
        <f t="shared" si="7"/>
        <v>71.62</v>
      </c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DZ110" s="9"/>
      <c r="EA110" s="9"/>
    </row>
    <row r="111" spans="1:131" x14ac:dyDescent="0.2">
      <c r="A111" t="s">
        <v>923</v>
      </c>
      <c r="B111" s="8">
        <v>43838</v>
      </c>
      <c r="C111" s="8">
        <v>43839</v>
      </c>
      <c r="D111">
        <v>4</v>
      </c>
      <c r="E111">
        <v>1</v>
      </c>
      <c r="F111" s="7">
        <v>120.02</v>
      </c>
      <c r="G111" s="7">
        <v>209.76</v>
      </c>
      <c r="H111" s="7">
        <v>60.01</v>
      </c>
      <c r="I111" s="7">
        <v>104.88</v>
      </c>
      <c r="J111" t="s">
        <v>2337</v>
      </c>
      <c r="K111">
        <f t="shared" si="4"/>
        <v>4</v>
      </c>
      <c r="L111">
        <f t="shared" si="5"/>
        <v>2</v>
      </c>
      <c r="M111">
        <f t="shared" si="6"/>
        <v>1</v>
      </c>
      <c r="N111" s="7">
        <f t="shared" si="7"/>
        <v>209.76</v>
      </c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DZ111" s="9"/>
      <c r="EA111" s="9"/>
    </row>
    <row r="112" spans="1:131" x14ac:dyDescent="0.2">
      <c r="A112" t="s">
        <v>288</v>
      </c>
      <c r="B112" s="8">
        <v>43838</v>
      </c>
      <c r="C112" s="8">
        <v>43839</v>
      </c>
      <c r="D112">
        <v>22</v>
      </c>
      <c r="E112">
        <v>1</v>
      </c>
      <c r="F112" s="7">
        <v>12</v>
      </c>
      <c r="G112" s="7">
        <v>42.97</v>
      </c>
      <c r="H112" s="7">
        <v>0.86</v>
      </c>
      <c r="I112" s="7">
        <v>3.07</v>
      </c>
      <c r="J112" t="s">
        <v>2337</v>
      </c>
      <c r="K112">
        <f t="shared" si="4"/>
        <v>22</v>
      </c>
      <c r="L112">
        <f t="shared" si="5"/>
        <v>2</v>
      </c>
      <c r="M112">
        <f t="shared" si="6"/>
        <v>1</v>
      </c>
      <c r="N112" s="7">
        <f t="shared" si="7"/>
        <v>42.97</v>
      </c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DZ112" s="9"/>
      <c r="EA112" s="9"/>
    </row>
    <row r="113" spans="1:131" x14ac:dyDescent="0.2">
      <c r="A113" t="s">
        <v>262</v>
      </c>
      <c r="B113" s="8">
        <v>43838</v>
      </c>
      <c r="C113" s="8">
        <v>43838</v>
      </c>
      <c r="D113">
        <v>154</v>
      </c>
      <c r="E113">
        <v>1</v>
      </c>
      <c r="F113" s="7">
        <v>98.48</v>
      </c>
      <c r="G113" s="7">
        <v>230.22</v>
      </c>
      <c r="H113" s="7">
        <v>0.99</v>
      </c>
      <c r="I113" s="7">
        <v>2.2999999999999998</v>
      </c>
      <c r="J113" t="s">
        <v>2337</v>
      </c>
      <c r="K113">
        <f t="shared" si="4"/>
        <v>154</v>
      </c>
      <c r="L113">
        <f t="shared" si="5"/>
        <v>2</v>
      </c>
      <c r="M113">
        <f t="shared" si="6"/>
        <v>1</v>
      </c>
      <c r="N113" s="7">
        <f t="shared" si="7"/>
        <v>230.22</v>
      </c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DZ113" s="9"/>
      <c r="EA113" s="9"/>
    </row>
    <row r="114" spans="1:131" x14ac:dyDescent="0.2">
      <c r="A114" t="s">
        <v>251</v>
      </c>
      <c r="B114" s="8">
        <v>43838</v>
      </c>
      <c r="C114" s="8">
        <v>43838</v>
      </c>
      <c r="D114">
        <v>114</v>
      </c>
      <c r="E114">
        <v>1</v>
      </c>
      <c r="F114" s="7">
        <v>63.41</v>
      </c>
      <c r="G114" s="7">
        <v>170.36</v>
      </c>
      <c r="H114" s="7">
        <v>0.86</v>
      </c>
      <c r="I114" s="7">
        <v>2.2999999999999998</v>
      </c>
      <c r="J114" t="s">
        <v>2337</v>
      </c>
      <c r="K114">
        <f t="shared" si="4"/>
        <v>114</v>
      </c>
      <c r="L114">
        <f t="shared" si="5"/>
        <v>2</v>
      </c>
      <c r="M114">
        <f t="shared" si="6"/>
        <v>1</v>
      </c>
      <c r="N114" s="7">
        <f t="shared" si="7"/>
        <v>170.36</v>
      </c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DZ114" s="9"/>
      <c r="EA114" s="9"/>
    </row>
    <row r="115" spans="1:131" x14ac:dyDescent="0.2">
      <c r="A115" t="s">
        <v>937</v>
      </c>
      <c r="B115" s="8">
        <v>43838</v>
      </c>
      <c r="C115" s="8">
        <v>43838</v>
      </c>
      <c r="D115">
        <v>37</v>
      </c>
      <c r="E115">
        <v>1</v>
      </c>
      <c r="F115" s="7">
        <v>503.41</v>
      </c>
      <c r="G115" s="7">
        <v>859.49</v>
      </c>
      <c r="H115" s="7">
        <v>20.98</v>
      </c>
      <c r="I115" s="7">
        <v>35.81</v>
      </c>
      <c r="J115" t="s">
        <v>2337</v>
      </c>
      <c r="K115">
        <f t="shared" si="4"/>
        <v>37</v>
      </c>
      <c r="L115">
        <f t="shared" si="5"/>
        <v>2</v>
      </c>
      <c r="M115">
        <f t="shared" si="6"/>
        <v>1</v>
      </c>
      <c r="N115" s="7">
        <f t="shared" si="7"/>
        <v>859.49</v>
      </c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DZ115" s="9"/>
      <c r="EA115" s="9"/>
    </row>
    <row r="116" spans="1:131" x14ac:dyDescent="0.2">
      <c r="A116" t="s">
        <v>307</v>
      </c>
      <c r="B116" s="8">
        <v>43838</v>
      </c>
      <c r="C116" s="8">
        <v>43839</v>
      </c>
      <c r="D116">
        <v>92</v>
      </c>
      <c r="E116">
        <v>1</v>
      </c>
      <c r="F116" s="7">
        <v>22.26</v>
      </c>
      <c r="G116" s="7">
        <v>194.92</v>
      </c>
      <c r="H116" s="7">
        <v>0.37</v>
      </c>
      <c r="I116" s="7">
        <v>3.25</v>
      </c>
      <c r="J116" t="s">
        <v>2337</v>
      </c>
      <c r="K116">
        <f t="shared" si="4"/>
        <v>92</v>
      </c>
      <c r="L116">
        <f t="shared" si="5"/>
        <v>2</v>
      </c>
      <c r="M116">
        <f t="shared" si="6"/>
        <v>1</v>
      </c>
      <c r="N116" s="7">
        <f t="shared" si="7"/>
        <v>194.92</v>
      </c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DZ116" s="9"/>
      <c r="EA116" s="9"/>
    </row>
    <row r="117" spans="1:131" x14ac:dyDescent="0.2">
      <c r="A117" t="s">
        <v>525</v>
      </c>
      <c r="B117" s="8">
        <v>43838</v>
      </c>
      <c r="C117" s="8">
        <v>43838</v>
      </c>
      <c r="D117">
        <v>25</v>
      </c>
      <c r="E117">
        <v>1</v>
      </c>
      <c r="F117" s="7">
        <v>56.44</v>
      </c>
      <c r="G117" s="7">
        <v>112.55</v>
      </c>
      <c r="H117" s="7">
        <v>3.52</v>
      </c>
      <c r="I117" s="7">
        <v>7.04</v>
      </c>
      <c r="J117" t="s">
        <v>2337</v>
      </c>
      <c r="K117">
        <f t="shared" si="4"/>
        <v>25</v>
      </c>
      <c r="L117">
        <f t="shared" si="5"/>
        <v>2</v>
      </c>
      <c r="M117">
        <f t="shared" si="6"/>
        <v>1</v>
      </c>
      <c r="N117" s="7">
        <f t="shared" si="7"/>
        <v>112.55</v>
      </c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DZ117" s="9"/>
      <c r="EA117" s="9"/>
    </row>
    <row r="118" spans="1:131" x14ac:dyDescent="0.2">
      <c r="A118" t="s">
        <v>402</v>
      </c>
      <c r="B118" s="8">
        <v>43838</v>
      </c>
      <c r="C118" s="8">
        <v>43838</v>
      </c>
      <c r="D118">
        <v>19</v>
      </c>
      <c r="E118">
        <v>1</v>
      </c>
      <c r="F118" s="7">
        <v>15.35</v>
      </c>
      <c r="G118" s="7">
        <v>53.72</v>
      </c>
      <c r="H118" s="7">
        <v>1.28</v>
      </c>
      <c r="I118" s="7">
        <v>4.4800000000000004</v>
      </c>
      <c r="J118" t="s">
        <v>2337</v>
      </c>
      <c r="K118">
        <f t="shared" si="4"/>
        <v>19</v>
      </c>
      <c r="L118">
        <f t="shared" si="5"/>
        <v>2</v>
      </c>
      <c r="M118">
        <f t="shared" si="6"/>
        <v>1</v>
      </c>
      <c r="N118" s="7">
        <f t="shared" si="7"/>
        <v>53.72</v>
      </c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DZ118" s="9"/>
      <c r="EA118" s="9"/>
    </row>
    <row r="119" spans="1:131" x14ac:dyDescent="0.2">
      <c r="A119" t="s">
        <v>399</v>
      </c>
      <c r="B119" s="8">
        <v>43838</v>
      </c>
      <c r="C119" s="8">
        <v>43838</v>
      </c>
      <c r="D119">
        <v>31</v>
      </c>
      <c r="E119">
        <v>1</v>
      </c>
      <c r="F119" s="7">
        <v>53.72</v>
      </c>
      <c r="G119" s="7">
        <v>43.49</v>
      </c>
      <c r="H119" s="7">
        <v>2.69</v>
      </c>
      <c r="I119" s="7">
        <v>2.17</v>
      </c>
      <c r="J119" t="s">
        <v>2337</v>
      </c>
      <c r="K119">
        <f t="shared" si="4"/>
        <v>31</v>
      </c>
      <c r="L119">
        <f t="shared" si="5"/>
        <v>2</v>
      </c>
      <c r="M119">
        <f t="shared" si="6"/>
        <v>1</v>
      </c>
      <c r="N119" s="7">
        <f t="shared" si="7"/>
        <v>43.49</v>
      </c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DZ119" s="9"/>
      <c r="EA119" s="9"/>
    </row>
    <row r="120" spans="1:131" x14ac:dyDescent="0.2">
      <c r="A120" t="s">
        <v>386</v>
      </c>
      <c r="B120" s="8">
        <v>43838</v>
      </c>
      <c r="C120" s="8">
        <v>43838</v>
      </c>
      <c r="D120">
        <v>4</v>
      </c>
      <c r="E120">
        <v>1</v>
      </c>
      <c r="F120" s="7">
        <v>83.34</v>
      </c>
      <c r="G120" s="7">
        <v>153.47999999999999</v>
      </c>
      <c r="H120" s="7">
        <v>41.67</v>
      </c>
      <c r="I120" s="7">
        <v>76.739999999999995</v>
      </c>
      <c r="J120" t="s">
        <v>2337</v>
      </c>
      <c r="K120">
        <f t="shared" si="4"/>
        <v>4</v>
      </c>
      <c r="L120">
        <f t="shared" si="5"/>
        <v>2</v>
      </c>
      <c r="M120">
        <f t="shared" si="6"/>
        <v>1</v>
      </c>
      <c r="N120" s="7">
        <f t="shared" si="7"/>
        <v>153.47999999999999</v>
      </c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DZ120" s="9"/>
      <c r="EA120" s="9"/>
    </row>
    <row r="121" spans="1:131" x14ac:dyDescent="0.2">
      <c r="A121" t="s">
        <v>397</v>
      </c>
      <c r="B121" s="8">
        <v>43838</v>
      </c>
      <c r="C121" s="8">
        <v>43838</v>
      </c>
      <c r="D121">
        <v>7</v>
      </c>
      <c r="E121">
        <v>1</v>
      </c>
      <c r="F121" s="7">
        <v>8.9</v>
      </c>
      <c r="G121" s="7">
        <v>0</v>
      </c>
      <c r="H121" s="7">
        <v>2.23</v>
      </c>
      <c r="I121" s="7">
        <v>0</v>
      </c>
      <c r="J121" t="s">
        <v>2337</v>
      </c>
      <c r="K121">
        <f t="shared" si="4"/>
        <v>7</v>
      </c>
      <c r="L121">
        <f t="shared" si="5"/>
        <v>2</v>
      </c>
      <c r="M121">
        <f t="shared" si="6"/>
        <v>1</v>
      </c>
      <c r="N121" s="7">
        <f t="shared" si="7"/>
        <v>0</v>
      </c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DZ121" s="9"/>
      <c r="EA121" s="9"/>
    </row>
    <row r="122" spans="1:131" x14ac:dyDescent="0.2">
      <c r="A122" t="s">
        <v>251</v>
      </c>
      <c r="B122" s="8">
        <v>43838</v>
      </c>
      <c r="C122" s="8">
        <v>43838</v>
      </c>
      <c r="D122">
        <v>6128</v>
      </c>
      <c r="E122">
        <v>1</v>
      </c>
      <c r="F122" s="7">
        <v>3427.72</v>
      </c>
      <c r="G122" s="7">
        <v>7162.4</v>
      </c>
      <c r="H122" s="7">
        <v>0.86</v>
      </c>
      <c r="I122" s="7">
        <v>1.79</v>
      </c>
      <c r="J122" t="s">
        <v>2337</v>
      </c>
      <c r="K122">
        <f t="shared" si="4"/>
        <v>6128</v>
      </c>
      <c r="L122">
        <f t="shared" si="5"/>
        <v>2</v>
      </c>
      <c r="M122">
        <f t="shared" si="6"/>
        <v>1</v>
      </c>
      <c r="N122" s="7">
        <f t="shared" si="7"/>
        <v>7162.4</v>
      </c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DZ122" s="9"/>
      <c r="EA122" s="9"/>
    </row>
    <row r="123" spans="1:131" x14ac:dyDescent="0.2">
      <c r="A123" t="s">
        <v>285</v>
      </c>
      <c r="B123" s="8">
        <v>43838</v>
      </c>
      <c r="C123" s="8">
        <v>43838</v>
      </c>
      <c r="D123">
        <v>4596</v>
      </c>
      <c r="E123">
        <v>1</v>
      </c>
      <c r="F123" s="7">
        <v>2609.16</v>
      </c>
      <c r="G123" s="7">
        <v>6139.2</v>
      </c>
      <c r="H123" s="7">
        <v>0.87</v>
      </c>
      <c r="I123" s="7">
        <v>2.0499999999999998</v>
      </c>
      <c r="J123" t="s">
        <v>2337</v>
      </c>
      <c r="K123">
        <f t="shared" si="4"/>
        <v>4596</v>
      </c>
      <c r="L123">
        <f t="shared" si="5"/>
        <v>2</v>
      </c>
      <c r="M123">
        <f t="shared" si="6"/>
        <v>1</v>
      </c>
      <c r="N123" s="7">
        <f t="shared" si="7"/>
        <v>6139.2</v>
      </c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DZ123" s="9"/>
      <c r="EA123" s="9"/>
    </row>
    <row r="124" spans="1:131" x14ac:dyDescent="0.2">
      <c r="A124" t="s">
        <v>262</v>
      </c>
      <c r="B124" s="8">
        <v>43838</v>
      </c>
      <c r="C124" s="8">
        <v>43839</v>
      </c>
      <c r="D124">
        <v>50</v>
      </c>
      <c r="E124">
        <v>1</v>
      </c>
      <c r="F124" s="7">
        <v>31.52</v>
      </c>
      <c r="G124" s="7">
        <v>73.67</v>
      </c>
      <c r="H124" s="7">
        <v>0.99</v>
      </c>
      <c r="I124" s="7">
        <v>2.2999999999999998</v>
      </c>
      <c r="J124" t="s">
        <v>2337</v>
      </c>
      <c r="K124">
        <f t="shared" si="4"/>
        <v>50</v>
      </c>
      <c r="L124">
        <f t="shared" si="5"/>
        <v>2</v>
      </c>
      <c r="M124">
        <f t="shared" si="6"/>
        <v>1</v>
      </c>
      <c r="N124" s="7">
        <f t="shared" si="7"/>
        <v>73.67</v>
      </c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DZ124" s="9"/>
      <c r="EA124" s="9"/>
    </row>
    <row r="125" spans="1:131" x14ac:dyDescent="0.2">
      <c r="A125" t="s">
        <v>937</v>
      </c>
      <c r="B125" s="8">
        <v>43838</v>
      </c>
      <c r="C125" s="8">
        <v>43839</v>
      </c>
      <c r="D125">
        <v>2</v>
      </c>
      <c r="E125">
        <v>1</v>
      </c>
      <c r="F125" s="7">
        <v>20.98</v>
      </c>
      <c r="G125" s="7">
        <v>35.81</v>
      </c>
      <c r="H125" s="7">
        <v>20.98</v>
      </c>
      <c r="I125" s="7">
        <v>35.81</v>
      </c>
      <c r="J125" t="s">
        <v>2337</v>
      </c>
      <c r="K125">
        <f t="shared" si="4"/>
        <v>2</v>
      </c>
      <c r="L125">
        <f t="shared" si="5"/>
        <v>2</v>
      </c>
      <c r="M125">
        <f t="shared" si="6"/>
        <v>1</v>
      </c>
      <c r="N125" s="7">
        <f t="shared" si="7"/>
        <v>35.81</v>
      </c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DZ125" s="9"/>
      <c r="EA125" s="9"/>
    </row>
    <row r="126" spans="1:131" x14ac:dyDescent="0.2">
      <c r="A126" t="s">
        <v>251</v>
      </c>
      <c r="B126" s="8">
        <v>43838</v>
      </c>
      <c r="C126" s="8">
        <v>43839</v>
      </c>
      <c r="D126">
        <v>120</v>
      </c>
      <c r="E126">
        <v>1</v>
      </c>
      <c r="F126" s="7">
        <v>66.84</v>
      </c>
      <c r="G126" s="7">
        <v>179.57</v>
      </c>
      <c r="H126" s="7">
        <v>0.86</v>
      </c>
      <c r="I126" s="7">
        <v>2.2999999999999998</v>
      </c>
      <c r="J126" t="s">
        <v>2337</v>
      </c>
      <c r="K126">
        <f t="shared" si="4"/>
        <v>120</v>
      </c>
      <c r="L126">
        <f t="shared" si="5"/>
        <v>2</v>
      </c>
      <c r="M126">
        <f t="shared" si="6"/>
        <v>1</v>
      </c>
      <c r="N126" s="7">
        <f t="shared" si="7"/>
        <v>179.57</v>
      </c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DZ126" s="9"/>
      <c r="EA126" s="9"/>
    </row>
    <row r="127" spans="1:131" x14ac:dyDescent="0.2">
      <c r="A127" t="s">
        <v>937</v>
      </c>
      <c r="B127" s="8">
        <v>43838</v>
      </c>
      <c r="C127" s="8">
        <v>43839</v>
      </c>
      <c r="D127">
        <v>4</v>
      </c>
      <c r="E127">
        <v>1</v>
      </c>
      <c r="F127" s="7">
        <v>41.95</v>
      </c>
      <c r="G127" s="7">
        <v>71.62</v>
      </c>
      <c r="H127" s="7">
        <v>20.98</v>
      </c>
      <c r="I127" s="7">
        <v>35.81</v>
      </c>
      <c r="J127" t="s">
        <v>2337</v>
      </c>
      <c r="K127">
        <f t="shared" si="4"/>
        <v>4</v>
      </c>
      <c r="L127">
        <f t="shared" si="5"/>
        <v>2</v>
      </c>
      <c r="M127">
        <f t="shared" si="6"/>
        <v>1</v>
      </c>
      <c r="N127" s="7">
        <f t="shared" si="7"/>
        <v>71.62</v>
      </c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DZ127" s="9"/>
      <c r="EA127" s="9"/>
    </row>
    <row r="128" spans="1:131" x14ac:dyDescent="0.2">
      <c r="A128" t="s">
        <v>251</v>
      </c>
      <c r="B128" s="8">
        <v>43838</v>
      </c>
      <c r="C128" s="8">
        <v>43839</v>
      </c>
      <c r="D128">
        <v>174</v>
      </c>
      <c r="E128">
        <v>1</v>
      </c>
      <c r="F128" s="7">
        <v>96.83</v>
      </c>
      <c r="G128" s="7">
        <v>260.14999999999998</v>
      </c>
      <c r="H128" s="7">
        <v>0.86</v>
      </c>
      <c r="I128" s="7">
        <v>2.2999999999999998</v>
      </c>
      <c r="J128" t="s">
        <v>2337</v>
      </c>
      <c r="K128">
        <f t="shared" si="4"/>
        <v>174</v>
      </c>
      <c r="L128">
        <f t="shared" si="5"/>
        <v>2</v>
      </c>
      <c r="M128">
        <f t="shared" si="6"/>
        <v>1</v>
      </c>
      <c r="N128" s="7">
        <f t="shared" si="7"/>
        <v>260.14999999999998</v>
      </c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DZ128" s="9"/>
      <c r="EA128" s="9"/>
    </row>
    <row r="129" spans="1:131" x14ac:dyDescent="0.2">
      <c r="A129" t="s">
        <v>937</v>
      </c>
      <c r="B129" s="8">
        <v>43838</v>
      </c>
      <c r="C129" s="8">
        <v>43839</v>
      </c>
      <c r="D129">
        <v>4</v>
      </c>
      <c r="E129">
        <v>1</v>
      </c>
      <c r="F129" s="7">
        <v>41.95</v>
      </c>
      <c r="G129" s="7">
        <v>71.62</v>
      </c>
      <c r="H129" s="7">
        <v>20.98</v>
      </c>
      <c r="I129" s="7">
        <v>35.81</v>
      </c>
      <c r="J129" t="s">
        <v>2337</v>
      </c>
      <c r="K129">
        <f t="shared" si="4"/>
        <v>4</v>
      </c>
      <c r="L129">
        <f t="shared" si="5"/>
        <v>2</v>
      </c>
      <c r="M129">
        <f t="shared" si="6"/>
        <v>1</v>
      </c>
      <c r="N129" s="7">
        <f t="shared" si="7"/>
        <v>71.62</v>
      </c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DZ129" s="9"/>
      <c r="EA129" s="9"/>
    </row>
    <row r="130" spans="1:131" x14ac:dyDescent="0.2">
      <c r="A130" t="s">
        <v>169</v>
      </c>
      <c r="B130" s="8">
        <v>43838</v>
      </c>
      <c r="C130" s="8">
        <v>43839</v>
      </c>
      <c r="D130">
        <v>123</v>
      </c>
      <c r="E130">
        <v>1</v>
      </c>
      <c r="F130" s="7">
        <v>106.4</v>
      </c>
      <c r="G130" s="7">
        <v>168.83</v>
      </c>
      <c r="H130" s="7">
        <v>1.32</v>
      </c>
      <c r="I130" s="7">
        <v>2.11</v>
      </c>
      <c r="J130" t="s">
        <v>2337</v>
      </c>
      <c r="K130">
        <f t="shared" si="4"/>
        <v>123</v>
      </c>
      <c r="L130">
        <f t="shared" si="5"/>
        <v>2</v>
      </c>
      <c r="M130">
        <f t="shared" si="6"/>
        <v>1</v>
      </c>
      <c r="N130" s="7">
        <f t="shared" si="7"/>
        <v>168.83</v>
      </c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DZ130" s="9"/>
      <c r="EA130" s="9"/>
    </row>
    <row r="131" spans="1:131" x14ac:dyDescent="0.2">
      <c r="A131" t="s">
        <v>169</v>
      </c>
      <c r="B131" s="8">
        <v>43838</v>
      </c>
      <c r="C131" s="8">
        <v>43839</v>
      </c>
      <c r="D131">
        <v>23</v>
      </c>
      <c r="E131">
        <v>1</v>
      </c>
      <c r="F131" s="7">
        <v>19.95</v>
      </c>
      <c r="G131" s="7">
        <v>40.29</v>
      </c>
      <c r="H131" s="7">
        <v>1.32</v>
      </c>
      <c r="I131" s="7">
        <v>2.69</v>
      </c>
      <c r="J131" t="s">
        <v>2337</v>
      </c>
      <c r="K131">
        <f t="shared" ref="K131:K194" si="8">D131*E131</f>
        <v>23</v>
      </c>
      <c r="L131">
        <f t="shared" ref="L131:L194" si="9">(YEAR(B131)-2020)*52+_xlfn.ISOWEEKNUM(B131)</f>
        <v>2</v>
      </c>
      <c r="M131">
        <f t="shared" ref="M131:M194" si="10">IF(J131="Z-US$",1,1.22)</f>
        <v>1</v>
      </c>
      <c r="N131" s="7">
        <f t="shared" ref="N131:N194" si="11">G131*M131</f>
        <v>40.29</v>
      </c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DZ131" s="9"/>
      <c r="EA131" s="9"/>
    </row>
    <row r="132" spans="1:131" x14ac:dyDescent="0.2">
      <c r="A132" t="s">
        <v>936</v>
      </c>
      <c r="B132" s="8">
        <v>43838</v>
      </c>
      <c r="C132" s="8">
        <v>43839</v>
      </c>
      <c r="D132">
        <v>2</v>
      </c>
      <c r="E132">
        <v>1</v>
      </c>
      <c r="F132" s="7">
        <v>15.99</v>
      </c>
      <c r="G132" s="7">
        <v>30.7</v>
      </c>
      <c r="H132" s="7">
        <v>15.99</v>
      </c>
      <c r="I132" s="7">
        <v>30.7</v>
      </c>
      <c r="J132" t="s">
        <v>2337</v>
      </c>
      <c r="K132">
        <f t="shared" si="8"/>
        <v>2</v>
      </c>
      <c r="L132">
        <f t="shared" si="9"/>
        <v>2</v>
      </c>
      <c r="M132">
        <f t="shared" si="10"/>
        <v>1</v>
      </c>
      <c r="N132" s="7">
        <f t="shared" si="11"/>
        <v>30.7</v>
      </c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DZ132" s="9"/>
      <c r="EA132" s="9"/>
    </row>
    <row r="133" spans="1:131" x14ac:dyDescent="0.2">
      <c r="A133" t="s">
        <v>937</v>
      </c>
      <c r="B133" s="8">
        <v>43838</v>
      </c>
      <c r="C133" s="8">
        <v>43839</v>
      </c>
      <c r="D133">
        <v>2</v>
      </c>
      <c r="E133">
        <v>1</v>
      </c>
      <c r="F133" s="7">
        <v>20.98</v>
      </c>
      <c r="G133" s="7">
        <v>33.25</v>
      </c>
      <c r="H133" s="7">
        <v>20.98</v>
      </c>
      <c r="I133" s="7">
        <v>33.25</v>
      </c>
      <c r="J133" t="s">
        <v>2337</v>
      </c>
      <c r="K133">
        <f t="shared" si="8"/>
        <v>2</v>
      </c>
      <c r="L133">
        <f t="shared" si="9"/>
        <v>2</v>
      </c>
      <c r="M133">
        <f t="shared" si="10"/>
        <v>1</v>
      </c>
      <c r="N133" s="7">
        <f t="shared" si="11"/>
        <v>33.25</v>
      </c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DZ133" s="9"/>
      <c r="EA133" s="9"/>
    </row>
    <row r="134" spans="1:131" x14ac:dyDescent="0.2">
      <c r="A134" t="s">
        <v>169</v>
      </c>
      <c r="B134" s="8">
        <v>43838</v>
      </c>
      <c r="C134" s="8">
        <v>43839</v>
      </c>
      <c r="D134">
        <v>125</v>
      </c>
      <c r="E134">
        <v>2</v>
      </c>
      <c r="F134" s="7">
        <v>215.46</v>
      </c>
      <c r="G134" s="7">
        <v>435.12</v>
      </c>
      <c r="H134" s="7">
        <v>2.65</v>
      </c>
      <c r="I134" s="7">
        <v>5.37</v>
      </c>
      <c r="J134" t="s">
        <v>2337</v>
      </c>
      <c r="K134">
        <f t="shared" si="8"/>
        <v>250</v>
      </c>
      <c r="L134">
        <f t="shared" si="9"/>
        <v>2</v>
      </c>
      <c r="M134">
        <f t="shared" si="10"/>
        <v>1</v>
      </c>
      <c r="N134" s="7">
        <f t="shared" si="11"/>
        <v>435.12</v>
      </c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DZ134" s="9"/>
      <c r="EA134" s="9"/>
    </row>
    <row r="135" spans="1:131" x14ac:dyDescent="0.2">
      <c r="A135" t="s">
        <v>650</v>
      </c>
      <c r="B135" s="8">
        <v>43838</v>
      </c>
      <c r="C135" s="8">
        <v>43839</v>
      </c>
      <c r="D135">
        <v>25</v>
      </c>
      <c r="E135">
        <v>3</v>
      </c>
      <c r="F135" s="7">
        <v>51.03</v>
      </c>
      <c r="G135" s="7">
        <v>82.88</v>
      </c>
      <c r="H135" s="7">
        <v>3.19</v>
      </c>
      <c r="I135" s="7">
        <v>5.18</v>
      </c>
      <c r="J135" t="s">
        <v>2337</v>
      </c>
      <c r="K135">
        <f t="shared" si="8"/>
        <v>75</v>
      </c>
      <c r="L135">
        <f t="shared" si="9"/>
        <v>2</v>
      </c>
      <c r="M135">
        <f t="shared" si="10"/>
        <v>1</v>
      </c>
      <c r="N135" s="7">
        <f t="shared" si="11"/>
        <v>82.88</v>
      </c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DZ135" s="9"/>
      <c r="EA135" s="9"/>
    </row>
    <row r="136" spans="1:131" x14ac:dyDescent="0.2">
      <c r="A136" t="s">
        <v>937</v>
      </c>
      <c r="B136" s="8">
        <v>43838</v>
      </c>
      <c r="C136" s="8">
        <v>43839</v>
      </c>
      <c r="D136">
        <v>7</v>
      </c>
      <c r="E136">
        <v>1</v>
      </c>
      <c r="F136" s="7">
        <v>83.9</v>
      </c>
      <c r="G136" s="7">
        <v>143.25</v>
      </c>
      <c r="H136" s="7">
        <v>20.98</v>
      </c>
      <c r="I136" s="7">
        <v>35.81</v>
      </c>
      <c r="J136" t="s">
        <v>2337</v>
      </c>
      <c r="K136">
        <f t="shared" si="8"/>
        <v>7</v>
      </c>
      <c r="L136">
        <f t="shared" si="9"/>
        <v>2</v>
      </c>
      <c r="M136">
        <f t="shared" si="10"/>
        <v>1</v>
      </c>
      <c r="N136" s="7">
        <f t="shared" si="11"/>
        <v>143.25</v>
      </c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DZ136" s="9"/>
      <c r="EA136" s="9"/>
    </row>
    <row r="137" spans="1:131" x14ac:dyDescent="0.2">
      <c r="A137" t="s">
        <v>619</v>
      </c>
      <c r="B137" s="8">
        <v>43838</v>
      </c>
      <c r="C137" s="8">
        <v>43839</v>
      </c>
      <c r="D137">
        <v>56</v>
      </c>
      <c r="E137">
        <v>2</v>
      </c>
      <c r="F137" s="7">
        <v>96.22</v>
      </c>
      <c r="G137" s="7">
        <v>230.22</v>
      </c>
      <c r="H137" s="7">
        <v>2.66</v>
      </c>
      <c r="I137" s="7">
        <v>6.4</v>
      </c>
      <c r="J137" t="s">
        <v>2337</v>
      </c>
      <c r="K137">
        <f t="shared" si="8"/>
        <v>112</v>
      </c>
      <c r="L137">
        <f t="shared" si="9"/>
        <v>2</v>
      </c>
      <c r="M137">
        <f t="shared" si="10"/>
        <v>1</v>
      </c>
      <c r="N137" s="7">
        <f t="shared" si="11"/>
        <v>230.22</v>
      </c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DZ137" s="9"/>
      <c r="EA137" s="9"/>
    </row>
    <row r="138" spans="1:131" x14ac:dyDescent="0.2">
      <c r="A138" t="s">
        <v>937</v>
      </c>
      <c r="B138" s="8">
        <v>43838</v>
      </c>
      <c r="C138" s="8">
        <v>43839</v>
      </c>
      <c r="D138">
        <v>5</v>
      </c>
      <c r="E138">
        <v>1</v>
      </c>
      <c r="F138" s="7">
        <v>62.93</v>
      </c>
      <c r="G138" s="7">
        <v>107.44</v>
      </c>
      <c r="H138" s="7">
        <v>20.98</v>
      </c>
      <c r="I138" s="7">
        <v>35.81</v>
      </c>
      <c r="J138" t="s">
        <v>2337</v>
      </c>
      <c r="K138">
        <f t="shared" si="8"/>
        <v>5</v>
      </c>
      <c r="L138">
        <f t="shared" si="9"/>
        <v>2</v>
      </c>
      <c r="M138">
        <f t="shared" si="10"/>
        <v>1</v>
      </c>
      <c r="N138" s="7">
        <f t="shared" si="11"/>
        <v>107.44</v>
      </c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DZ138" s="9"/>
      <c r="EA138" s="9"/>
    </row>
    <row r="139" spans="1:131" x14ac:dyDescent="0.2">
      <c r="A139" t="s">
        <v>251</v>
      </c>
      <c r="B139" s="8">
        <v>43839</v>
      </c>
      <c r="C139" s="8">
        <v>43839</v>
      </c>
      <c r="D139">
        <v>3064</v>
      </c>
      <c r="E139">
        <v>1</v>
      </c>
      <c r="F139" s="7">
        <v>1713.86</v>
      </c>
      <c r="G139" s="7">
        <v>3837</v>
      </c>
      <c r="H139" s="7">
        <v>0.86</v>
      </c>
      <c r="I139" s="7">
        <v>1.92</v>
      </c>
      <c r="J139" t="s">
        <v>2337</v>
      </c>
      <c r="K139">
        <f t="shared" si="8"/>
        <v>3064</v>
      </c>
      <c r="L139">
        <f t="shared" si="9"/>
        <v>2</v>
      </c>
      <c r="M139">
        <f t="shared" si="10"/>
        <v>1</v>
      </c>
      <c r="N139" s="7">
        <f t="shared" si="11"/>
        <v>3837</v>
      </c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DZ139" s="9"/>
      <c r="EA139" s="9"/>
    </row>
    <row r="140" spans="1:131" x14ac:dyDescent="0.2">
      <c r="A140" t="s">
        <v>288</v>
      </c>
      <c r="B140" s="8">
        <v>43838</v>
      </c>
      <c r="C140" s="8">
        <v>43838</v>
      </c>
      <c r="D140">
        <v>338</v>
      </c>
      <c r="E140">
        <v>1</v>
      </c>
      <c r="F140" s="7">
        <v>188.53</v>
      </c>
      <c r="G140" s="7">
        <v>450.21</v>
      </c>
      <c r="H140" s="7">
        <v>0.86</v>
      </c>
      <c r="I140" s="7">
        <v>2.0499999999999998</v>
      </c>
      <c r="J140" t="s">
        <v>2337</v>
      </c>
      <c r="K140">
        <f t="shared" si="8"/>
        <v>338</v>
      </c>
      <c r="L140">
        <f t="shared" si="9"/>
        <v>2</v>
      </c>
      <c r="M140">
        <f t="shared" si="10"/>
        <v>1</v>
      </c>
      <c r="N140" s="7">
        <f t="shared" si="11"/>
        <v>450.21</v>
      </c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DZ140" s="9"/>
      <c r="EA140" s="9"/>
    </row>
    <row r="141" spans="1:131" x14ac:dyDescent="0.2">
      <c r="A141" t="s">
        <v>923</v>
      </c>
      <c r="B141" s="8">
        <v>43838</v>
      </c>
      <c r="C141" s="8">
        <v>43838</v>
      </c>
      <c r="D141">
        <v>4</v>
      </c>
      <c r="E141">
        <v>1</v>
      </c>
      <c r="F141" s="7">
        <v>120.02</v>
      </c>
      <c r="G141" s="7">
        <v>173.94</v>
      </c>
      <c r="H141" s="7">
        <v>60.01</v>
      </c>
      <c r="I141" s="7">
        <v>86.97</v>
      </c>
      <c r="J141" t="s">
        <v>2337</v>
      </c>
      <c r="K141">
        <f t="shared" si="8"/>
        <v>4</v>
      </c>
      <c r="L141">
        <f t="shared" si="9"/>
        <v>2</v>
      </c>
      <c r="M141">
        <f t="shared" si="10"/>
        <v>1</v>
      </c>
      <c r="N141" s="7">
        <f t="shared" si="11"/>
        <v>173.94</v>
      </c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DZ141" s="9"/>
      <c r="EA141" s="9"/>
    </row>
    <row r="142" spans="1:131" x14ac:dyDescent="0.2">
      <c r="A142" t="s">
        <v>251</v>
      </c>
      <c r="B142" s="8">
        <v>43837</v>
      </c>
      <c r="C142" s="8">
        <v>43837</v>
      </c>
      <c r="D142">
        <v>154</v>
      </c>
      <c r="E142">
        <v>1</v>
      </c>
      <c r="F142" s="7">
        <v>85.69</v>
      </c>
      <c r="G142" s="7">
        <v>179.06</v>
      </c>
      <c r="H142" s="7">
        <v>0.86</v>
      </c>
      <c r="I142" s="7">
        <v>1.79</v>
      </c>
      <c r="J142" t="s">
        <v>2337</v>
      </c>
      <c r="K142">
        <f t="shared" si="8"/>
        <v>154</v>
      </c>
      <c r="L142">
        <f t="shared" si="9"/>
        <v>2</v>
      </c>
      <c r="M142">
        <f t="shared" si="10"/>
        <v>1</v>
      </c>
      <c r="N142" s="7">
        <f t="shared" si="11"/>
        <v>179.06</v>
      </c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DZ142" s="9"/>
      <c r="EA142" s="9"/>
    </row>
    <row r="143" spans="1:131" x14ac:dyDescent="0.2">
      <c r="A143" t="s">
        <v>937</v>
      </c>
      <c r="B143" s="8">
        <v>43837</v>
      </c>
      <c r="C143" s="8">
        <v>43837</v>
      </c>
      <c r="D143">
        <v>4</v>
      </c>
      <c r="E143">
        <v>1</v>
      </c>
      <c r="F143" s="7">
        <v>41.95</v>
      </c>
      <c r="G143" s="7">
        <v>61.39</v>
      </c>
      <c r="H143" s="7">
        <v>20.98</v>
      </c>
      <c r="I143" s="7">
        <v>30.7</v>
      </c>
      <c r="J143" t="s">
        <v>2337</v>
      </c>
      <c r="K143">
        <f t="shared" si="8"/>
        <v>4</v>
      </c>
      <c r="L143">
        <f t="shared" si="9"/>
        <v>2</v>
      </c>
      <c r="M143">
        <f t="shared" si="10"/>
        <v>1</v>
      </c>
      <c r="N143" s="7">
        <f t="shared" si="11"/>
        <v>61.39</v>
      </c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DZ143" s="9"/>
      <c r="EA143" s="9"/>
    </row>
    <row r="144" spans="1:131" x14ac:dyDescent="0.2">
      <c r="A144" t="s">
        <v>539</v>
      </c>
      <c r="B144" s="8">
        <v>43839</v>
      </c>
      <c r="C144" s="8">
        <v>43840</v>
      </c>
      <c r="D144">
        <v>154</v>
      </c>
      <c r="E144">
        <v>2</v>
      </c>
      <c r="F144" s="7">
        <v>278.54000000000002</v>
      </c>
      <c r="G144" s="7">
        <v>716.24</v>
      </c>
      <c r="H144" s="7">
        <v>2.78</v>
      </c>
      <c r="I144" s="7">
        <v>7.16</v>
      </c>
      <c r="J144" t="s">
        <v>2337</v>
      </c>
      <c r="K144">
        <f t="shared" si="8"/>
        <v>308</v>
      </c>
      <c r="L144">
        <f t="shared" si="9"/>
        <v>2</v>
      </c>
      <c r="M144">
        <f t="shared" si="10"/>
        <v>1</v>
      </c>
      <c r="N144" s="7">
        <f t="shared" si="11"/>
        <v>716.24</v>
      </c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DZ144" s="9"/>
      <c r="EA144" s="9"/>
    </row>
    <row r="145" spans="1:131" x14ac:dyDescent="0.2">
      <c r="A145" t="s">
        <v>923</v>
      </c>
      <c r="B145" s="8">
        <v>43839</v>
      </c>
      <c r="C145" s="8">
        <v>43839</v>
      </c>
      <c r="D145">
        <v>74</v>
      </c>
      <c r="E145">
        <v>1</v>
      </c>
      <c r="F145" s="7">
        <v>2880.51</v>
      </c>
      <c r="G145" s="7">
        <v>4174.66</v>
      </c>
      <c r="H145" s="7">
        <v>60.01</v>
      </c>
      <c r="I145" s="7">
        <v>86.97</v>
      </c>
      <c r="J145" t="s">
        <v>2337</v>
      </c>
      <c r="K145">
        <f t="shared" si="8"/>
        <v>74</v>
      </c>
      <c r="L145">
        <f t="shared" si="9"/>
        <v>2</v>
      </c>
      <c r="M145">
        <f t="shared" si="10"/>
        <v>1</v>
      </c>
      <c r="N145" s="7">
        <f t="shared" si="11"/>
        <v>4174.66</v>
      </c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DZ145" s="9"/>
      <c r="EA145" s="9"/>
    </row>
    <row r="146" spans="1:131" x14ac:dyDescent="0.2">
      <c r="A146" t="s">
        <v>396</v>
      </c>
      <c r="B146" s="8">
        <v>43839</v>
      </c>
      <c r="C146" s="8">
        <v>43839</v>
      </c>
      <c r="D146">
        <v>74</v>
      </c>
      <c r="E146">
        <v>1</v>
      </c>
      <c r="F146" s="7">
        <v>1117.33</v>
      </c>
      <c r="G146" s="7">
        <v>1350.62</v>
      </c>
      <c r="H146" s="7">
        <v>23.28</v>
      </c>
      <c r="I146" s="7">
        <v>28.14</v>
      </c>
      <c r="J146" t="s">
        <v>2337</v>
      </c>
      <c r="K146">
        <f t="shared" si="8"/>
        <v>74</v>
      </c>
      <c r="L146">
        <f t="shared" si="9"/>
        <v>2</v>
      </c>
      <c r="M146">
        <f t="shared" si="10"/>
        <v>1</v>
      </c>
      <c r="N146" s="7">
        <f t="shared" si="11"/>
        <v>1350.62</v>
      </c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DZ146" s="9"/>
      <c r="EA146" s="9"/>
    </row>
    <row r="147" spans="1:131" x14ac:dyDescent="0.2">
      <c r="A147" t="s">
        <v>619</v>
      </c>
      <c r="B147" s="8">
        <v>43839</v>
      </c>
      <c r="C147" s="8">
        <v>43854</v>
      </c>
      <c r="D147">
        <v>56</v>
      </c>
      <c r="E147">
        <v>2</v>
      </c>
      <c r="F147" s="7">
        <v>96.22</v>
      </c>
      <c r="G147" s="7">
        <v>230.22</v>
      </c>
      <c r="H147" s="7">
        <v>2.66</v>
      </c>
      <c r="I147" s="7">
        <v>6.4</v>
      </c>
      <c r="J147" t="s">
        <v>2337</v>
      </c>
      <c r="K147">
        <f t="shared" si="8"/>
        <v>112</v>
      </c>
      <c r="L147">
        <f t="shared" si="9"/>
        <v>2</v>
      </c>
      <c r="M147">
        <f t="shared" si="10"/>
        <v>1</v>
      </c>
      <c r="N147" s="7">
        <f t="shared" si="11"/>
        <v>230.22</v>
      </c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DZ147" s="9"/>
      <c r="EA147" s="9"/>
    </row>
    <row r="148" spans="1:131" x14ac:dyDescent="0.2">
      <c r="A148" t="s">
        <v>937</v>
      </c>
      <c r="B148" s="8">
        <v>43839</v>
      </c>
      <c r="C148" s="8">
        <v>43854</v>
      </c>
      <c r="D148">
        <v>5</v>
      </c>
      <c r="E148">
        <v>1</v>
      </c>
      <c r="F148" s="7">
        <v>62.93</v>
      </c>
      <c r="G148" s="7">
        <v>107.44</v>
      </c>
      <c r="H148" s="7">
        <v>20.98</v>
      </c>
      <c r="I148" s="7">
        <v>35.81</v>
      </c>
      <c r="J148" t="s">
        <v>2337</v>
      </c>
      <c r="K148">
        <f t="shared" si="8"/>
        <v>5</v>
      </c>
      <c r="L148">
        <f t="shared" si="9"/>
        <v>2</v>
      </c>
      <c r="M148">
        <f t="shared" si="10"/>
        <v>1</v>
      </c>
      <c r="N148" s="7">
        <f t="shared" si="11"/>
        <v>107.44</v>
      </c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DZ148" s="9"/>
      <c r="EA148" s="9"/>
    </row>
    <row r="149" spans="1:131" x14ac:dyDescent="0.2">
      <c r="A149" t="s">
        <v>169</v>
      </c>
      <c r="B149" s="8">
        <v>43839</v>
      </c>
      <c r="C149" s="8">
        <v>43840</v>
      </c>
      <c r="D149">
        <v>169</v>
      </c>
      <c r="E149">
        <v>2</v>
      </c>
      <c r="F149" s="7">
        <v>292.61</v>
      </c>
      <c r="G149" s="7">
        <v>590.9</v>
      </c>
      <c r="H149" s="7">
        <v>2.65</v>
      </c>
      <c r="I149" s="7">
        <v>5.37</v>
      </c>
      <c r="J149" t="s">
        <v>2337</v>
      </c>
      <c r="K149">
        <f t="shared" si="8"/>
        <v>338</v>
      </c>
      <c r="L149">
        <f t="shared" si="9"/>
        <v>2</v>
      </c>
      <c r="M149">
        <f t="shared" si="10"/>
        <v>1</v>
      </c>
      <c r="N149" s="7">
        <f t="shared" si="11"/>
        <v>590.9</v>
      </c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DZ149" s="9"/>
      <c r="EA149" s="9"/>
    </row>
    <row r="150" spans="1:131" x14ac:dyDescent="0.2">
      <c r="A150" t="s">
        <v>650</v>
      </c>
      <c r="B150" s="8">
        <v>43839</v>
      </c>
      <c r="C150" s="8">
        <v>43840</v>
      </c>
      <c r="D150">
        <v>50</v>
      </c>
      <c r="E150">
        <v>3</v>
      </c>
      <c r="F150" s="7">
        <v>102.06</v>
      </c>
      <c r="G150" s="7">
        <v>165.76</v>
      </c>
      <c r="H150" s="7">
        <v>3.19</v>
      </c>
      <c r="I150" s="7">
        <v>5.18</v>
      </c>
      <c r="J150" t="s">
        <v>2337</v>
      </c>
      <c r="K150">
        <f t="shared" si="8"/>
        <v>150</v>
      </c>
      <c r="L150">
        <f t="shared" si="9"/>
        <v>2</v>
      </c>
      <c r="M150">
        <f t="shared" si="10"/>
        <v>1</v>
      </c>
      <c r="N150" s="7">
        <f t="shared" si="11"/>
        <v>165.76</v>
      </c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DZ150" s="9"/>
      <c r="EA150" s="9"/>
    </row>
    <row r="151" spans="1:131" x14ac:dyDescent="0.2">
      <c r="A151" t="s">
        <v>937</v>
      </c>
      <c r="B151" s="8">
        <v>43839</v>
      </c>
      <c r="C151" s="8">
        <v>43840</v>
      </c>
      <c r="D151">
        <v>10</v>
      </c>
      <c r="E151">
        <v>1</v>
      </c>
      <c r="F151" s="7">
        <v>125.85</v>
      </c>
      <c r="G151" s="7">
        <v>214.87</v>
      </c>
      <c r="H151" s="7">
        <v>20.98</v>
      </c>
      <c r="I151" s="7">
        <v>35.81</v>
      </c>
      <c r="J151" t="s">
        <v>2337</v>
      </c>
      <c r="K151">
        <f t="shared" si="8"/>
        <v>10</v>
      </c>
      <c r="L151">
        <f t="shared" si="9"/>
        <v>2</v>
      </c>
      <c r="M151">
        <f t="shared" si="10"/>
        <v>1</v>
      </c>
      <c r="N151" s="7">
        <f t="shared" si="11"/>
        <v>214.87</v>
      </c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DZ151" s="9"/>
      <c r="EA151" s="9"/>
    </row>
    <row r="152" spans="1:131" x14ac:dyDescent="0.2">
      <c r="A152" t="s">
        <v>169</v>
      </c>
      <c r="B152" s="8">
        <v>43839</v>
      </c>
      <c r="C152" s="8">
        <v>43840</v>
      </c>
      <c r="D152">
        <v>103</v>
      </c>
      <c r="E152">
        <v>2</v>
      </c>
      <c r="F152" s="7">
        <v>178.23</v>
      </c>
      <c r="G152" s="7">
        <v>359.91</v>
      </c>
      <c r="H152" s="7">
        <v>2.65</v>
      </c>
      <c r="I152" s="7">
        <v>5.37</v>
      </c>
      <c r="J152" t="s">
        <v>2337</v>
      </c>
      <c r="K152">
        <f t="shared" si="8"/>
        <v>206</v>
      </c>
      <c r="L152">
        <f t="shared" si="9"/>
        <v>2</v>
      </c>
      <c r="M152">
        <f t="shared" si="10"/>
        <v>1</v>
      </c>
      <c r="N152" s="7">
        <f t="shared" si="11"/>
        <v>359.91</v>
      </c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DZ152" s="9"/>
      <c r="EA152" s="9"/>
    </row>
    <row r="153" spans="1:131" x14ac:dyDescent="0.2">
      <c r="A153" t="s">
        <v>937</v>
      </c>
      <c r="B153" s="8">
        <v>43839</v>
      </c>
      <c r="C153" s="8">
        <v>43840</v>
      </c>
      <c r="D153">
        <v>4</v>
      </c>
      <c r="E153">
        <v>1</v>
      </c>
      <c r="F153" s="7">
        <v>41.95</v>
      </c>
      <c r="G153" s="7">
        <v>71.62</v>
      </c>
      <c r="H153" s="7">
        <v>20.98</v>
      </c>
      <c r="I153" s="7">
        <v>35.81</v>
      </c>
      <c r="J153" t="s">
        <v>2337</v>
      </c>
      <c r="K153">
        <f t="shared" si="8"/>
        <v>4</v>
      </c>
      <c r="L153">
        <f t="shared" si="9"/>
        <v>2</v>
      </c>
      <c r="M153">
        <f t="shared" si="10"/>
        <v>1</v>
      </c>
      <c r="N153" s="7">
        <f t="shared" si="11"/>
        <v>71.62</v>
      </c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DZ153" s="9"/>
      <c r="EA153" s="9"/>
    </row>
    <row r="154" spans="1:131" x14ac:dyDescent="0.2">
      <c r="A154" t="s">
        <v>251</v>
      </c>
      <c r="B154" s="8">
        <v>43839</v>
      </c>
      <c r="C154" s="8">
        <v>43840</v>
      </c>
      <c r="D154">
        <v>91</v>
      </c>
      <c r="E154">
        <v>1</v>
      </c>
      <c r="F154" s="7">
        <v>50.56</v>
      </c>
      <c r="G154" s="7">
        <v>135.83000000000001</v>
      </c>
      <c r="H154" s="7">
        <v>0.86</v>
      </c>
      <c r="I154" s="7">
        <v>2.2999999999999998</v>
      </c>
      <c r="J154" t="s">
        <v>2337</v>
      </c>
      <c r="K154">
        <f t="shared" si="8"/>
        <v>91</v>
      </c>
      <c r="L154">
        <f t="shared" si="9"/>
        <v>2</v>
      </c>
      <c r="M154">
        <f t="shared" si="10"/>
        <v>1</v>
      </c>
      <c r="N154" s="7">
        <f t="shared" si="11"/>
        <v>135.83000000000001</v>
      </c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DZ154" s="9"/>
      <c r="EA154" s="9"/>
    </row>
    <row r="155" spans="1:131" x14ac:dyDescent="0.2">
      <c r="A155" t="s">
        <v>937</v>
      </c>
      <c r="B155" s="8">
        <v>43839</v>
      </c>
      <c r="C155" s="8">
        <v>43840</v>
      </c>
      <c r="D155">
        <v>2</v>
      </c>
      <c r="E155">
        <v>1</v>
      </c>
      <c r="F155" s="7">
        <v>20.98</v>
      </c>
      <c r="G155" s="7">
        <v>35.81</v>
      </c>
      <c r="H155" s="7">
        <v>20.98</v>
      </c>
      <c r="I155" s="7">
        <v>35.81</v>
      </c>
      <c r="J155" t="s">
        <v>2337</v>
      </c>
      <c r="K155">
        <f t="shared" si="8"/>
        <v>2</v>
      </c>
      <c r="L155">
        <f t="shared" si="9"/>
        <v>2</v>
      </c>
      <c r="M155">
        <f t="shared" si="10"/>
        <v>1</v>
      </c>
      <c r="N155" s="7">
        <f t="shared" si="11"/>
        <v>35.81</v>
      </c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DZ155" s="9"/>
      <c r="EA155" s="9"/>
    </row>
    <row r="156" spans="1:131" x14ac:dyDescent="0.2">
      <c r="A156" t="s">
        <v>169</v>
      </c>
      <c r="B156" s="8">
        <v>43839</v>
      </c>
      <c r="C156" s="8">
        <v>43840</v>
      </c>
      <c r="D156">
        <v>103</v>
      </c>
      <c r="E156">
        <v>2</v>
      </c>
      <c r="F156" s="7">
        <v>178.23</v>
      </c>
      <c r="G156" s="7">
        <v>359.91</v>
      </c>
      <c r="H156" s="7">
        <v>2.65</v>
      </c>
      <c r="I156" s="7">
        <v>5.37</v>
      </c>
      <c r="J156" t="s">
        <v>2337</v>
      </c>
      <c r="K156">
        <f t="shared" si="8"/>
        <v>206</v>
      </c>
      <c r="L156">
        <f t="shared" si="9"/>
        <v>2</v>
      </c>
      <c r="M156">
        <f t="shared" si="10"/>
        <v>1</v>
      </c>
      <c r="N156" s="7">
        <f t="shared" si="11"/>
        <v>359.91</v>
      </c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DZ156" s="9"/>
      <c r="EA156" s="9"/>
    </row>
    <row r="157" spans="1:131" x14ac:dyDescent="0.2">
      <c r="A157" t="s">
        <v>937</v>
      </c>
      <c r="B157" s="8">
        <v>43839</v>
      </c>
      <c r="C157" s="8">
        <v>43840</v>
      </c>
      <c r="D157">
        <v>4</v>
      </c>
      <c r="E157">
        <v>1</v>
      </c>
      <c r="F157" s="7">
        <v>41.95</v>
      </c>
      <c r="G157" s="7">
        <v>71.62</v>
      </c>
      <c r="H157" s="7">
        <v>20.98</v>
      </c>
      <c r="I157" s="7">
        <v>35.81</v>
      </c>
      <c r="J157" t="s">
        <v>2337</v>
      </c>
      <c r="K157">
        <f t="shared" si="8"/>
        <v>4</v>
      </c>
      <c r="L157">
        <f t="shared" si="9"/>
        <v>2</v>
      </c>
      <c r="M157">
        <f t="shared" si="10"/>
        <v>1</v>
      </c>
      <c r="N157" s="7">
        <f t="shared" si="11"/>
        <v>71.62</v>
      </c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DZ157" s="9"/>
      <c r="EA157" s="9"/>
    </row>
    <row r="158" spans="1:131" x14ac:dyDescent="0.2">
      <c r="A158" t="s">
        <v>169</v>
      </c>
      <c r="B158" s="8">
        <v>43839</v>
      </c>
      <c r="C158" s="8">
        <v>43840</v>
      </c>
      <c r="D158">
        <v>39</v>
      </c>
      <c r="E158">
        <v>2</v>
      </c>
      <c r="F158" s="7">
        <v>66.510000000000005</v>
      </c>
      <c r="G158" s="7">
        <v>182.26</v>
      </c>
      <c r="H158" s="7">
        <v>2.65</v>
      </c>
      <c r="I158" s="7">
        <v>7.29</v>
      </c>
      <c r="J158" t="s">
        <v>2337</v>
      </c>
      <c r="K158">
        <f t="shared" si="8"/>
        <v>78</v>
      </c>
      <c r="L158">
        <f t="shared" si="9"/>
        <v>2</v>
      </c>
      <c r="M158">
        <f t="shared" si="10"/>
        <v>1</v>
      </c>
      <c r="N158" s="7">
        <f t="shared" si="11"/>
        <v>182.26</v>
      </c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DZ158" s="9"/>
      <c r="EA158" s="9"/>
    </row>
    <row r="159" spans="1:131" x14ac:dyDescent="0.2">
      <c r="A159" t="s">
        <v>937</v>
      </c>
      <c r="B159" s="8">
        <v>43839</v>
      </c>
      <c r="C159" s="8">
        <v>43840</v>
      </c>
      <c r="D159">
        <v>2</v>
      </c>
      <c r="E159">
        <v>1</v>
      </c>
      <c r="F159" s="7">
        <v>20.98</v>
      </c>
      <c r="G159" s="7">
        <v>35.81</v>
      </c>
      <c r="H159" s="7">
        <v>20.98</v>
      </c>
      <c r="I159" s="7">
        <v>35.81</v>
      </c>
      <c r="J159" t="s">
        <v>2337</v>
      </c>
      <c r="K159">
        <f t="shared" si="8"/>
        <v>2</v>
      </c>
      <c r="L159">
        <f t="shared" si="9"/>
        <v>2</v>
      </c>
      <c r="M159">
        <f t="shared" si="10"/>
        <v>1</v>
      </c>
      <c r="N159" s="7">
        <f t="shared" si="11"/>
        <v>35.81</v>
      </c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DZ159" s="9"/>
      <c r="EA159" s="9"/>
    </row>
    <row r="160" spans="1:131" x14ac:dyDescent="0.2">
      <c r="A160" t="s">
        <v>251</v>
      </c>
      <c r="B160" s="8">
        <v>43839</v>
      </c>
      <c r="C160" s="8">
        <v>43840</v>
      </c>
      <c r="D160">
        <v>100</v>
      </c>
      <c r="E160">
        <v>1</v>
      </c>
      <c r="F160" s="7">
        <v>55.7</v>
      </c>
      <c r="G160" s="7">
        <v>149.63999999999999</v>
      </c>
      <c r="H160" s="7">
        <v>0.86</v>
      </c>
      <c r="I160" s="7">
        <v>2.2999999999999998</v>
      </c>
      <c r="J160" t="s">
        <v>2337</v>
      </c>
      <c r="K160">
        <f t="shared" si="8"/>
        <v>100</v>
      </c>
      <c r="L160">
        <f t="shared" si="9"/>
        <v>2</v>
      </c>
      <c r="M160">
        <f t="shared" si="10"/>
        <v>1</v>
      </c>
      <c r="N160" s="7">
        <f t="shared" si="11"/>
        <v>149.63999999999999</v>
      </c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DZ160" s="9"/>
      <c r="EA160" s="9"/>
    </row>
    <row r="161" spans="1:131" x14ac:dyDescent="0.2">
      <c r="A161" t="s">
        <v>937</v>
      </c>
      <c r="B161" s="8">
        <v>43839</v>
      </c>
      <c r="C161" s="8">
        <v>43840</v>
      </c>
      <c r="D161">
        <v>2</v>
      </c>
      <c r="E161">
        <v>1</v>
      </c>
      <c r="F161" s="7">
        <v>20.98</v>
      </c>
      <c r="G161" s="7">
        <v>35.81</v>
      </c>
      <c r="H161" s="7">
        <v>20.98</v>
      </c>
      <c r="I161" s="7">
        <v>35.81</v>
      </c>
      <c r="J161" t="s">
        <v>2337</v>
      </c>
      <c r="K161">
        <f t="shared" si="8"/>
        <v>2</v>
      </c>
      <c r="L161">
        <f t="shared" si="9"/>
        <v>2</v>
      </c>
      <c r="M161">
        <f t="shared" si="10"/>
        <v>1</v>
      </c>
      <c r="N161" s="7">
        <f t="shared" si="11"/>
        <v>35.81</v>
      </c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DZ161" s="9"/>
      <c r="EA161" s="9"/>
    </row>
    <row r="162" spans="1:131" x14ac:dyDescent="0.2">
      <c r="A162" t="s">
        <v>399</v>
      </c>
      <c r="B162" s="8">
        <v>43840</v>
      </c>
      <c r="C162" s="8">
        <v>43840</v>
      </c>
      <c r="D162">
        <v>31</v>
      </c>
      <c r="E162">
        <v>1</v>
      </c>
      <c r="F162" s="7">
        <v>53.72</v>
      </c>
      <c r="G162" s="7">
        <v>43.49</v>
      </c>
      <c r="H162" s="7">
        <v>2.69</v>
      </c>
      <c r="I162" s="7">
        <v>2.17</v>
      </c>
      <c r="J162" t="s">
        <v>2337</v>
      </c>
      <c r="K162">
        <f t="shared" si="8"/>
        <v>31</v>
      </c>
      <c r="L162">
        <f t="shared" si="9"/>
        <v>2</v>
      </c>
      <c r="M162">
        <f t="shared" si="10"/>
        <v>1</v>
      </c>
      <c r="N162" s="7">
        <f t="shared" si="11"/>
        <v>43.49</v>
      </c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DZ162" s="9"/>
      <c r="EA162" s="9"/>
    </row>
    <row r="163" spans="1:131" x14ac:dyDescent="0.2">
      <c r="A163" t="s">
        <v>402</v>
      </c>
      <c r="B163" s="8">
        <v>43840</v>
      </c>
      <c r="C163" s="8">
        <v>43840</v>
      </c>
      <c r="D163">
        <v>16</v>
      </c>
      <c r="E163">
        <v>1</v>
      </c>
      <c r="F163" s="7">
        <v>12.79</v>
      </c>
      <c r="G163" s="7">
        <v>44.77</v>
      </c>
      <c r="H163" s="7">
        <v>1.28</v>
      </c>
      <c r="I163" s="7">
        <v>4.4800000000000004</v>
      </c>
      <c r="J163" t="s">
        <v>2337</v>
      </c>
      <c r="K163">
        <f t="shared" si="8"/>
        <v>16</v>
      </c>
      <c r="L163">
        <f t="shared" si="9"/>
        <v>2</v>
      </c>
      <c r="M163">
        <f t="shared" si="10"/>
        <v>1</v>
      </c>
      <c r="N163" s="7">
        <f t="shared" si="11"/>
        <v>44.77</v>
      </c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DZ163" s="9"/>
      <c r="EA163" s="9"/>
    </row>
    <row r="164" spans="1:131" x14ac:dyDescent="0.2">
      <c r="A164" t="s">
        <v>251</v>
      </c>
      <c r="B164" s="8">
        <v>43840</v>
      </c>
      <c r="C164" s="8">
        <v>43840</v>
      </c>
      <c r="D164">
        <v>460</v>
      </c>
      <c r="E164">
        <v>1</v>
      </c>
      <c r="F164" s="7">
        <v>257.08</v>
      </c>
      <c r="G164" s="7">
        <v>537.17999999999995</v>
      </c>
      <c r="H164" s="7">
        <v>0.86</v>
      </c>
      <c r="I164" s="7">
        <v>1.79</v>
      </c>
      <c r="J164" t="s">
        <v>2337</v>
      </c>
      <c r="K164">
        <f t="shared" si="8"/>
        <v>460</v>
      </c>
      <c r="L164">
        <f t="shared" si="9"/>
        <v>2</v>
      </c>
      <c r="M164">
        <f t="shared" si="10"/>
        <v>1</v>
      </c>
      <c r="N164" s="7">
        <f t="shared" si="11"/>
        <v>537.17999999999995</v>
      </c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DZ164" s="9"/>
      <c r="EA164" s="9"/>
    </row>
    <row r="165" spans="1:131" x14ac:dyDescent="0.2">
      <c r="A165" t="s">
        <v>937</v>
      </c>
      <c r="B165" s="8">
        <v>43840</v>
      </c>
      <c r="C165" s="8">
        <v>43840</v>
      </c>
      <c r="D165">
        <v>5</v>
      </c>
      <c r="E165">
        <v>1</v>
      </c>
      <c r="F165" s="7">
        <v>62.93</v>
      </c>
      <c r="G165" s="7">
        <v>92.09</v>
      </c>
      <c r="H165" s="7">
        <v>20.98</v>
      </c>
      <c r="I165" s="7">
        <v>30.7</v>
      </c>
      <c r="J165" t="s">
        <v>2337</v>
      </c>
      <c r="K165">
        <f t="shared" si="8"/>
        <v>5</v>
      </c>
      <c r="L165">
        <f t="shared" si="9"/>
        <v>2</v>
      </c>
      <c r="M165">
        <f t="shared" si="10"/>
        <v>1</v>
      </c>
      <c r="N165" s="7">
        <f t="shared" si="11"/>
        <v>92.09</v>
      </c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DZ165" s="9"/>
      <c r="EA165" s="9"/>
    </row>
    <row r="166" spans="1:131" x14ac:dyDescent="0.2">
      <c r="A166" t="s">
        <v>923</v>
      </c>
      <c r="B166" s="8">
        <v>43840</v>
      </c>
      <c r="C166" s="8">
        <v>43845</v>
      </c>
      <c r="D166">
        <v>295</v>
      </c>
      <c r="E166">
        <v>1</v>
      </c>
      <c r="F166" s="7">
        <v>11522.05</v>
      </c>
      <c r="G166" s="7">
        <v>17189.759999999998</v>
      </c>
      <c r="H166" s="7">
        <v>60.01</v>
      </c>
      <c r="I166" s="7">
        <v>89.53</v>
      </c>
      <c r="J166" t="s">
        <v>2337</v>
      </c>
      <c r="K166">
        <f t="shared" si="8"/>
        <v>295</v>
      </c>
      <c r="L166">
        <f t="shared" si="9"/>
        <v>2</v>
      </c>
      <c r="M166">
        <f t="shared" si="10"/>
        <v>1</v>
      </c>
      <c r="N166" s="7">
        <f t="shared" si="11"/>
        <v>17189.759999999998</v>
      </c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DZ166" s="9"/>
      <c r="EA166" s="9"/>
    </row>
    <row r="167" spans="1:131" x14ac:dyDescent="0.2">
      <c r="A167" t="s">
        <v>390</v>
      </c>
      <c r="B167" s="8">
        <v>43840</v>
      </c>
      <c r="C167" s="8">
        <v>43843</v>
      </c>
      <c r="D167">
        <v>31</v>
      </c>
      <c r="E167">
        <v>1</v>
      </c>
      <c r="F167" s="7">
        <v>707.29</v>
      </c>
      <c r="G167" s="7">
        <v>1227.8399999999999</v>
      </c>
      <c r="H167" s="7">
        <v>35.36</v>
      </c>
      <c r="I167" s="7">
        <v>61.39</v>
      </c>
      <c r="J167" t="s">
        <v>2337</v>
      </c>
      <c r="K167">
        <f t="shared" si="8"/>
        <v>31</v>
      </c>
      <c r="L167">
        <f t="shared" si="9"/>
        <v>2</v>
      </c>
      <c r="M167">
        <f t="shared" si="10"/>
        <v>1</v>
      </c>
      <c r="N167" s="7">
        <f t="shared" si="11"/>
        <v>1227.8399999999999</v>
      </c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DZ167" s="9"/>
      <c r="EA167" s="9"/>
    </row>
    <row r="168" spans="1:131" x14ac:dyDescent="0.2">
      <c r="A168" t="s">
        <v>169</v>
      </c>
      <c r="B168" s="8">
        <v>43840</v>
      </c>
      <c r="C168" s="8">
        <v>43843</v>
      </c>
      <c r="D168">
        <v>1532</v>
      </c>
      <c r="E168">
        <v>1</v>
      </c>
      <c r="F168" s="7">
        <v>1330.03</v>
      </c>
      <c r="G168" s="7">
        <v>2685.9</v>
      </c>
      <c r="H168" s="7">
        <v>1.32</v>
      </c>
      <c r="I168" s="7">
        <v>2.69</v>
      </c>
      <c r="J168" t="s">
        <v>2337</v>
      </c>
      <c r="K168">
        <f t="shared" si="8"/>
        <v>1532</v>
      </c>
      <c r="L168">
        <f t="shared" si="9"/>
        <v>2</v>
      </c>
      <c r="M168">
        <f t="shared" si="10"/>
        <v>1</v>
      </c>
      <c r="N168" s="7">
        <f t="shared" si="11"/>
        <v>2685.9</v>
      </c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DZ168" s="9"/>
      <c r="EA168" s="9"/>
    </row>
    <row r="169" spans="1:131" x14ac:dyDescent="0.2">
      <c r="A169" t="s">
        <v>289</v>
      </c>
      <c r="B169" s="8">
        <v>43840</v>
      </c>
      <c r="C169" s="8">
        <v>43843</v>
      </c>
      <c r="D169">
        <v>184</v>
      </c>
      <c r="E169">
        <v>100</v>
      </c>
      <c r="F169" s="7">
        <v>102.83</v>
      </c>
      <c r="G169" s="7">
        <v>29161.200000000001</v>
      </c>
      <c r="H169" s="7">
        <v>0.86</v>
      </c>
      <c r="I169" s="7">
        <v>243.01</v>
      </c>
      <c r="J169" t="s">
        <v>2337</v>
      </c>
      <c r="K169">
        <f t="shared" si="8"/>
        <v>18400</v>
      </c>
      <c r="L169">
        <f t="shared" si="9"/>
        <v>2</v>
      </c>
      <c r="M169">
        <f t="shared" si="10"/>
        <v>1</v>
      </c>
      <c r="N169" s="7">
        <f t="shared" si="11"/>
        <v>29161.200000000001</v>
      </c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DZ169" s="9"/>
      <c r="EA169" s="9"/>
    </row>
    <row r="170" spans="1:131" x14ac:dyDescent="0.2">
      <c r="A170" t="s">
        <v>928</v>
      </c>
      <c r="B170" s="8">
        <v>43840</v>
      </c>
      <c r="C170" s="8">
        <v>43843</v>
      </c>
      <c r="D170">
        <v>552</v>
      </c>
      <c r="E170">
        <v>1</v>
      </c>
      <c r="F170" s="7">
        <v>8986.32</v>
      </c>
      <c r="G170" s="7">
        <v>13813.2</v>
      </c>
      <c r="H170" s="7">
        <v>24.95</v>
      </c>
      <c r="I170" s="7">
        <v>38.369999999999997</v>
      </c>
      <c r="J170" t="s">
        <v>2337</v>
      </c>
      <c r="K170">
        <f t="shared" si="8"/>
        <v>552</v>
      </c>
      <c r="L170">
        <f t="shared" si="9"/>
        <v>2</v>
      </c>
      <c r="M170">
        <f t="shared" si="10"/>
        <v>1</v>
      </c>
      <c r="N170" s="7">
        <f t="shared" si="11"/>
        <v>13813.2</v>
      </c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DZ170" s="9"/>
      <c r="EA170" s="9"/>
    </row>
    <row r="171" spans="1:131" x14ac:dyDescent="0.2">
      <c r="A171" t="s">
        <v>280</v>
      </c>
      <c r="B171" s="8">
        <v>43840</v>
      </c>
      <c r="C171" s="8">
        <v>43843</v>
      </c>
      <c r="D171">
        <v>31</v>
      </c>
      <c r="E171">
        <v>100</v>
      </c>
      <c r="F171" s="7">
        <v>17.39</v>
      </c>
      <c r="G171" s="7">
        <v>4860.2</v>
      </c>
      <c r="H171" s="7">
        <v>0.87</v>
      </c>
      <c r="I171" s="7">
        <v>243.01</v>
      </c>
      <c r="J171" t="s">
        <v>2337</v>
      </c>
      <c r="K171">
        <f t="shared" si="8"/>
        <v>3100</v>
      </c>
      <c r="L171">
        <f t="shared" si="9"/>
        <v>2</v>
      </c>
      <c r="M171">
        <f t="shared" si="10"/>
        <v>1</v>
      </c>
      <c r="N171" s="7">
        <f t="shared" si="11"/>
        <v>4860.2</v>
      </c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DZ171" s="9"/>
      <c r="EA171" s="9"/>
    </row>
    <row r="172" spans="1:131" x14ac:dyDescent="0.2">
      <c r="A172" t="s">
        <v>188</v>
      </c>
      <c r="B172" s="8">
        <v>43840</v>
      </c>
      <c r="C172" s="8">
        <v>43840</v>
      </c>
      <c r="D172">
        <v>154</v>
      </c>
      <c r="E172">
        <v>2</v>
      </c>
      <c r="F172" s="7">
        <v>250.97</v>
      </c>
      <c r="G172" s="7">
        <v>639.5</v>
      </c>
      <c r="H172" s="7">
        <v>2.5099999999999998</v>
      </c>
      <c r="I172" s="7">
        <v>6.4</v>
      </c>
      <c r="J172" t="s">
        <v>2337</v>
      </c>
      <c r="K172">
        <f t="shared" si="8"/>
        <v>308</v>
      </c>
      <c r="L172">
        <f t="shared" si="9"/>
        <v>2</v>
      </c>
      <c r="M172">
        <f t="shared" si="10"/>
        <v>1</v>
      </c>
      <c r="N172" s="7">
        <f t="shared" si="11"/>
        <v>639.5</v>
      </c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DZ172" s="9"/>
      <c r="EA172" s="9"/>
    </row>
    <row r="173" spans="1:131" x14ac:dyDescent="0.2">
      <c r="A173" t="s">
        <v>698</v>
      </c>
      <c r="B173" s="8">
        <v>43840</v>
      </c>
      <c r="C173" s="8">
        <v>43854</v>
      </c>
      <c r="D173">
        <v>62</v>
      </c>
      <c r="E173">
        <v>1</v>
      </c>
      <c r="F173" s="7">
        <v>1086.1300000000001</v>
      </c>
      <c r="G173" s="7">
        <v>1974.78</v>
      </c>
      <c r="H173" s="7">
        <v>27.15</v>
      </c>
      <c r="I173" s="7">
        <v>49.37</v>
      </c>
      <c r="J173" t="s">
        <v>2337</v>
      </c>
      <c r="K173">
        <f t="shared" si="8"/>
        <v>62</v>
      </c>
      <c r="L173">
        <f t="shared" si="9"/>
        <v>2</v>
      </c>
      <c r="M173">
        <f t="shared" si="10"/>
        <v>1</v>
      </c>
      <c r="N173" s="7">
        <f t="shared" si="11"/>
        <v>1974.78</v>
      </c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DZ173" s="9"/>
      <c r="EA173" s="9"/>
    </row>
    <row r="174" spans="1:131" x14ac:dyDescent="0.2">
      <c r="A174" t="s">
        <v>251</v>
      </c>
      <c r="B174" s="8">
        <v>43840</v>
      </c>
      <c r="C174" s="8">
        <v>43843</v>
      </c>
      <c r="D174">
        <v>178</v>
      </c>
      <c r="E174">
        <v>1</v>
      </c>
      <c r="F174" s="7">
        <v>99.4</v>
      </c>
      <c r="G174" s="7">
        <v>267.06</v>
      </c>
      <c r="H174" s="7">
        <v>0.86</v>
      </c>
      <c r="I174" s="7">
        <v>2.2999999999999998</v>
      </c>
      <c r="J174" t="s">
        <v>2337</v>
      </c>
      <c r="K174">
        <f t="shared" si="8"/>
        <v>178</v>
      </c>
      <c r="L174">
        <f t="shared" si="9"/>
        <v>2</v>
      </c>
      <c r="M174">
        <f t="shared" si="10"/>
        <v>1</v>
      </c>
      <c r="N174" s="7">
        <f t="shared" si="11"/>
        <v>267.06</v>
      </c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DZ174" s="9"/>
      <c r="EA174" s="9"/>
    </row>
    <row r="175" spans="1:131" x14ac:dyDescent="0.2">
      <c r="A175" t="s">
        <v>937</v>
      </c>
      <c r="B175" s="8">
        <v>43840</v>
      </c>
      <c r="C175" s="8">
        <v>43843</v>
      </c>
      <c r="D175">
        <v>4</v>
      </c>
      <c r="E175">
        <v>1</v>
      </c>
      <c r="F175" s="7">
        <v>41.95</v>
      </c>
      <c r="G175" s="7">
        <v>71.62</v>
      </c>
      <c r="H175" s="7">
        <v>20.98</v>
      </c>
      <c r="I175" s="7">
        <v>35.81</v>
      </c>
      <c r="J175" t="s">
        <v>2337</v>
      </c>
      <c r="K175">
        <f t="shared" si="8"/>
        <v>4</v>
      </c>
      <c r="L175">
        <f t="shared" si="9"/>
        <v>2</v>
      </c>
      <c r="M175">
        <f t="shared" si="10"/>
        <v>1</v>
      </c>
      <c r="N175" s="7">
        <f t="shared" si="11"/>
        <v>71.62</v>
      </c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DZ175" s="9"/>
      <c r="EA175" s="9"/>
    </row>
    <row r="176" spans="1:131" x14ac:dyDescent="0.2">
      <c r="A176" t="s">
        <v>692</v>
      </c>
      <c r="B176" s="8">
        <v>43840</v>
      </c>
      <c r="C176" s="8">
        <v>43861</v>
      </c>
      <c r="D176">
        <v>31</v>
      </c>
      <c r="E176">
        <v>1</v>
      </c>
      <c r="F176" s="7">
        <v>249.15</v>
      </c>
      <c r="G176" s="7">
        <v>566.85</v>
      </c>
      <c r="H176" s="7">
        <v>12.46</v>
      </c>
      <c r="I176" s="7">
        <v>28.34</v>
      </c>
      <c r="J176" t="s">
        <v>2337</v>
      </c>
      <c r="K176">
        <f t="shared" si="8"/>
        <v>31</v>
      </c>
      <c r="L176">
        <f t="shared" si="9"/>
        <v>2</v>
      </c>
      <c r="M176">
        <f t="shared" si="10"/>
        <v>1</v>
      </c>
      <c r="N176" s="7">
        <f t="shared" si="11"/>
        <v>566.85</v>
      </c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DZ176" s="9"/>
      <c r="EA176" s="9"/>
    </row>
    <row r="177" spans="1:131" x14ac:dyDescent="0.2">
      <c r="A177" t="s">
        <v>752</v>
      </c>
      <c r="B177" s="8">
        <v>43840</v>
      </c>
      <c r="C177" s="8">
        <v>43861</v>
      </c>
      <c r="D177">
        <v>53</v>
      </c>
      <c r="E177">
        <v>1</v>
      </c>
      <c r="F177" s="7">
        <v>1249.79</v>
      </c>
      <c r="G177" s="7">
        <v>2563.5</v>
      </c>
      <c r="H177" s="7">
        <v>36.76</v>
      </c>
      <c r="I177" s="7">
        <v>75.400000000000006</v>
      </c>
      <c r="J177" t="s">
        <v>2337</v>
      </c>
      <c r="K177">
        <f t="shared" si="8"/>
        <v>53</v>
      </c>
      <c r="L177">
        <f t="shared" si="9"/>
        <v>2</v>
      </c>
      <c r="M177">
        <f t="shared" si="10"/>
        <v>1</v>
      </c>
      <c r="N177" s="7">
        <f t="shared" si="11"/>
        <v>2563.5</v>
      </c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DZ177" s="9"/>
      <c r="EA177" s="9"/>
    </row>
    <row r="178" spans="1:131" x14ac:dyDescent="0.2">
      <c r="A178" t="s">
        <v>732</v>
      </c>
      <c r="B178" s="8">
        <v>43840</v>
      </c>
      <c r="C178" s="8">
        <v>43861</v>
      </c>
      <c r="D178">
        <v>25</v>
      </c>
      <c r="E178">
        <v>1</v>
      </c>
      <c r="F178" s="7">
        <v>393.73</v>
      </c>
      <c r="G178" s="7">
        <v>801.58</v>
      </c>
      <c r="H178" s="7">
        <v>24.61</v>
      </c>
      <c r="I178" s="7">
        <v>50.1</v>
      </c>
      <c r="J178" t="s">
        <v>2337</v>
      </c>
      <c r="K178">
        <f t="shared" si="8"/>
        <v>25</v>
      </c>
      <c r="L178">
        <f t="shared" si="9"/>
        <v>2</v>
      </c>
      <c r="M178">
        <f t="shared" si="10"/>
        <v>1</v>
      </c>
      <c r="N178" s="7">
        <f t="shared" si="11"/>
        <v>801.58</v>
      </c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DZ178" s="9"/>
      <c r="EA178" s="9"/>
    </row>
    <row r="179" spans="1:131" x14ac:dyDescent="0.2">
      <c r="A179" t="s">
        <v>702</v>
      </c>
      <c r="B179" s="8">
        <v>43840</v>
      </c>
      <c r="C179" s="8">
        <v>43861</v>
      </c>
      <c r="D179">
        <v>46</v>
      </c>
      <c r="E179">
        <v>1</v>
      </c>
      <c r="F179" s="7">
        <v>814.6</v>
      </c>
      <c r="G179" s="7">
        <v>1695.57</v>
      </c>
      <c r="H179" s="7">
        <v>27.15</v>
      </c>
      <c r="I179" s="7">
        <v>56.52</v>
      </c>
      <c r="J179" t="s">
        <v>2337</v>
      </c>
      <c r="K179">
        <f t="shared" si="8"/>
        <v>46</v>
      </c>
      <c r="L179">
        <f t="shared" si="9"/>
        <v>2</v>
      </c>
      <c r="M179">
        <f t="shared" si="10"/>
        <v>1</v>
      </c>
      <c r="N179" s="7">
        <f t="shared" si="11"/>
        <v>1695.57</v>
      </c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DZ179" s="9"/>
      <c r="EA179" s="9"/>
    </row>
    <row r="180" spans="1:131" x14ac:dyDescent="0.2">
      <c r="A180" t="s">
        <v>942</v>
      </c>
      <c r="B180" s="8">
        <v>43840</v>
      </c>
      <c r="C180" s="8">
        <v>43861</v>
      </c>
      <c r="D180">
        <v>69</v>
      </c>
      <c r="E180">
        <v>1</v>
      </c>
      <c r="F180" s="7">
        <v>1041.17</v>
      </c>
      <c r="G180" s="7">
        <v>2957.75</v>
      </c>
      <c r="H180" s="7">
        <v>23.14</v>
      </c>
      <c r="I180" s="7">
        <v>65.73</v>
      </c>
      <c r="J180" t="s">
        <v>2337</v>
      </c>
      <c r="K180">
        <f t="shared" si="8"/>
        <v>69</v>
      </c>
      <c r="L180">
        <f t="shared" si="9"/>
        <v>2</v>
      </c>
      <c r="M180">
        <f t="shared" si="10"/>
        <v>1</v>
      </c>
      <c r="N180" s="7">
        <f t="shared" si="11"/>
        <v>2957.75</v>
      </c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DZ180" s="9"/>
      <c r="EA180" s="9"/>
    </row>
    <row r="181" spans="1:131" x14ac:dyDescent="0.2">
      <c r="A181" t="s">
        <v>782</v>
      </c>
      <c r="B181" s="8">
        <v>43840</v>
      </c>
      <c r="C181" s="8">
        <v>43861</v>
      </c>
      <c r="D181">
        <v>13</v>
      </c>
      <c r="E181">
        <v>1</v>
      </c>
      <c r="F181" s="7">
        <v>370.81</v>
      </c>
      <c r="G181" s="7">
        <v>747.65</v>
      </c>
      <c r="H181" s="7">
        <v>46.35</v>
      </c>
      <c r="I181" s="7">
        <v>93.46</v>
      </c>
      <c r="J181" t="s">
        <v>2337</v>
      </c>
      <c r="K181">
        <f t="shared" si="8"/>
        <v>13</v>
      </c>
      <c r="L181">
        <f t="shared" si="9"/>
        <v>2</v>
      </c>
      <c r="M181">
        <f t="shared" si="10"/>
        <v>1</v>
      </c>
      <c r="N181" s="7">
        <f t="shared" si="11"/>
        <v>747.65</v>
      </c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DZ181" s="9"/>
      <c r="EA181" s="9"/>
    </row>
    <row r="182" spans="1:131" x14ac:dyDescent="0.2">
      <c r="A182" t="s">
        <v>169</v>
      </c>
      <c r="B182" s="8">
        <v>43840</v>
      </c>
      <c r="C182" s="8">
        <v>43843</v>
      </c>
      <c r="D182">
        <v>6894</v>
      </c>
      <c r="E182">
        <v>2</v>
      </c>
      <c r="F182" s="7">
        <v>11970.29</v>
      </c>
      <c r="G182" s="7">
        <v>21870.9</v>
      </c>
      <c r="H182" s="7">
        <v>2.65</v>
      </c>
      <c r="I182" s="7">
        <v>4.8600000000000003</v>
      </c>
      <c r="J182" t="s">
        <v>2337</v>
      </c>
      <c r="K182">
        <f t="shared" si="8"/>
        <v>13788</v>
      </c>
      <c r="L182">
        <f t="shared" si="9"/>
        <v>2</v>
      </c>
      <c r="M182">
        <f t="shared" si="10"/>
        <v>1</v>
      </c>
      <c r="N182" s="7">
        <f t="shared" si="11"/>
        <v>21870.9</v>
      </c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DZ182" s="9"/>
      <c r="EA182" s="9"/>
    </row>
    <row r="183" spans="1:131" x14ac:dyDescent="0.2">
      <c r="A183" t="s">
        <v>758</v>
      </c>
      <c r="B183" s="8">
        <v>43840</v>
      </c>
      <c r="C183" s="8">
        <v>43857</v>
      </c>
      <c r="D183">
        <v>31</v>
      </c>
      <c r="E183">
        <v>1</v>
      </c>
      <c r="F183" s="7">
        <v>831.09</v>
      </c>
      <c r="G183" s="7">
        <v>1463.18</v>
      </c>
      <c r="H183" s="7">
        <v>41.56</v>
      </c>
      <c r="I183" s="7">
        <v>73.16</v>
      </c>
      <c r="J183" t="s">
        <v>2337</v>
      </c>
      <c r="K183">
        <f t="shared" si="8"/>
        <v>31</v>
      </c>
      <c r="L183">
        <f t="shared" si="9"/>
        <v>2</v>
      </c>
      <c r="M183">
        <f t="shared" si="10"/>
        <v>1</v>
      </c>
      <c r="N183" s="7">
        <f t="shared" si="11"/>
        <v>1463.18</v>
      </c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DZ183" s="9"/>
      <c r="EA183" s="9"/>
    </row>
    <row r="184" spans="1:131" x14ac:dyDescent="0.2">
      <c r="A184" t="s">
        <v>768</v>
      </c>
      <c r="B184" s="8">
        <v>43840</v>
      </c>
      <c r="C184" s="8">
        <v>43857</v>
      </c>
      <c r="D184">
        <v>31</v>
      </c>
      <c r="E184">
        <v>1</v>
      </c>
      <c r="F184" s="7">
        <v>922.67</v>
      </c>
      <c r="G184" s="7">
        <v>1603.87</v>
      </c>
      <c r="H184" s="7">
        <v>46.13</v>
      </c>
      <c r="I184" s="7">
        <v>80.19</v>
      </c>
      <c r="J184" t="s">
        <v>2337</v>
      </c>
      <c r="K184">
        <f t="shared" si="8"/>
        <v>31</v>
      </c>
      <c r="L184">
        <f t="shared" si="9"/>
        <v>2</v>
      </c>
      <c r="M184">
        <f t="shared" si="10"/>
        <v>1</v>
      </c>
      <c r="N184" s="7">
        <f t="shared" si="11"/>
        <v>1603.87</v>
      </c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DZ184" s="9"/>
      <c r="EA184" s="9"/>
    </row>
    <row r="185" spans="1:131" x14ac:dyDescent="0.2">
      <c r="A185" t="s">
        <v>778</v>
      </c>
      <c r="B185" s="8">
        <v>43840</v>
      </c>
      <c r="C185" s="8">
        <v>43857</v>
      </c>
      <c r="D185">
        <v>31</v>
      </c>
      <c r="E185">
        <v>1</v>
      </c>
      <c r="F185" s="7">
        <v>927.28</v>
      </c>
      <c r="G185" s="7">
        <v>1611.54</v>
      </c>
      <c r="H185" s="7">
        <v>46.36</v>
      </c>
      <c r="I185" s="7">
        <v>80.58</v>
      </c>
      <c r="J185" t="s">
        <v>2337</v>
      </c>
      <c r="K185">
        <f t="shared" si="8"/>
        <v>31</v>
      </c>
      <c r="L185">
        <f t="shared" si="9"/>
        <v>2</v>
      </c>
      <c r="M185">
        <f t="shared" si="10"/>
        <v>1</v>
      </c>
      <c r="N185" s="7">
        <f t="shared" si="11"/>
        <v>1611.54</v>
      </c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DZ185" s="9"/>
      <c r="EA185" s="9"/>
    </row>
    <row r="186" spans="1:131" x14ac:dyDescent="0.2">
      <c r="A186" t="s">
        <v>659</v>
      </c>
      <c r="B186" s="8">
        <v>43840</v>
      </c>
      <c r="C186" s="8">
        <v>43857</v>
      </c>
      <c r="D186">
        <v>31</v>
      </c>
      <c r="E186">
        <v>1</v>
      </c>
      <c r="F186" s="7">
        <v>111.02</v>
      </c>
      <c r="G186" s="7">
        <v>294.17</v>
      </c>
      <c r="H186" s="7">
        <v>5.55</v>
      </c>
      <c r="I186" s="7">
        <v>14.71</v>
      </c>
      <c r="J186" t="s">
        <v>2337</v>
      </c>
      <c r="K186">
        <f t="shared" si="8"/>
        <v>31</v>
      </c>
      <c r="L186">
        <f t="shared" si="9"/>
        <v>2</v>
      </c>
      <c r="M186">
        <f t="shared" si="10"/>
        <v>1</v>
      </c>
      <c r="N186" s="7">
        <f t="shared" si="11"/>
        <v>294.17</v>
      </c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DZ186" s="9"/>
      <c r="EA186" s="9"/>
    </row>
    <row r="187" spans="1:131" x14ac:dyDescent="0.2">
      <c r="A187" t="s">
        <v>669</v>
      </c>
      <c r="B187" s="8">
        <v>43840</v>
      </c>
      <c r="C187" s="8">
        <v>43857</v>
      </c>
      <c r="D187">
        <v>31</v>
      </c>
      <c r="E187">
        <v>1</v>
      </c>
      <c r="F187" s="7">
        <v>159.11000000000001</v>
      </c>
      <c r="G187" s="7">
        <v>373.47</v>
      </c>
      <c r="H187" s="7">
        <v>7.96</v>
      </c>
      <c r="I187" s="7">
        <v>18.670000000000002</v>
      </c>
      <c r="J187" t="s">
        <v>2337</v>
      </c>
      <c r="K187">
        <f t="shared" si="8"/>
        <v>31</v>
      </c>
      <c r="L187">
        <f t="shared" si="9"/>
        <v>2</v>
      </c>
      <c r="M187">
        <f t="shared" si="10"/>
        <v>1</v>
      </c>
      <c r="N187" s="7">
        <f t="shared" si="11"/>
        <v>373.47</v>
      </c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DZ187" s="9"/>
      <c r="EA187" s="9"/>
    </row>
    <row r="188" spans="1:131" x14ac:dyDescent="0.2">
      <c r="A188" t="s">
        <v>676</v>
      </c>
      <c r="B188" s="8">
        <v>43840</v>
      </c>
      <c r="C188" s="8">
        <v>43857</v>
      </c>
      <c r="D188">
        <v>62</v>
      </c>
      <c r="E188">
        <v>1</v>
      </c>
      <c r="F188" s="7">
        <v>414.4</v>
      </c>
      <c r="G188" s="7">
        <v>905.53</v>
      </c>
      <c r="H188" s="7">
        <v>10.36</v>
      </c>
      <c r="I188" s="7">
        <v>22.64</v>
      </c>
      <c r="J188" t="s">
        <v>2337</v>
      </c>
      <c r="K188">
        <f t="shared" si="8"/>
        <v>62</v>
      </c>
      <c r="L188">
        <f t="shared" si="9"/>
        <v>2</v>
      </c>
      <c r="M188">
        <f t="shared" si="10"/>
        <v>1</v>
      </c>
      <c r="N188" s="7">
        <f t="shared" si="11"/>
        <v>905.53</v>
      </c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DZ188" s="9"/>
      <c r="EA188" s="9"/>
    </row>
    <row r="189" spans="1:131" x14ac:dyDescent="0.2">
      <c r="A189" t="s">
        <v>687</v>
      </c>
      <c r="B189" s="8">
        <v>43840</v>
      </c>
      <c r="C189" s="8">
        <v>43857</v>
      </c>
      <c r="D189">
        <v>31</v>
      </c>
      <c r="E189">
        <v>1</v>
      </c>
      <c r="F189" s="7">
        <v>255.03</v>
      </c>
      <c r="G189" s="7">
        <v>493.69</v>
      </c>
      <c r="H189" s="7">
        <v>12.75</v>
      </c>
      <c r="I189" s="7">
        <v>24.69</v>
      </c>
      <c r="J189" t="s">
        <v>2337</v>
      </c>
      <c r="K189">
        <f t="shared" si="8"/>
        <v>31</v>
      </c>
      <c r="L189">
        <f t="shared" si="9"/>
        <v>2</v>
      </c>
      <c r="M189">
        <f t="shared" si="10"/>
        <v>1</v>
      </c>
      <c r="N189" s="7">
        <f t="shared" si="11"/>
        <v>493.69</v>
      </c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DZ189" s="9"/>
      <c r="EA189" s="9"/>
    </row>
    <row r="190" spans="1:131" x14ac:dyDescent="0.2">
      <c r="A190" t="s">
        <v>708</v>
      </c>
      <c r="B190" s="8">
        <v>43840</v>
      </c>
      <c r="C190" s="8">
        <v>43857</v>
      </c>
      <c r="D190">
        <v>31</v>
      </c>
      <c r="E190">
        <v>1</v>
      </c>
      <c r="F190" s="7">
        <v>351.21</v>
      </c>
      <c r="G190" s="7">
        <v>657.41</v>
      </c>
      <c r="H190" s="7">
        <v>17.559999999999999</v>
      </c>
      <c r="I190" s="7">
        <v>32.869999999999997</v>
      </c>
      <c r="J190" t="s">
        <v>2337</v>
      </c>
      <c r="K190">
        <f t="shared" si="8"/>
        <v>31</v>
      </c>
      <c r="L190">
        <f t="shared" si="9"/>
        <v>2</v>
      </c>
      <c r="M190">
        <f t="shared" si="10"/>
        <v>1</v>
      </c>
      <c r="N190" s="7">
        <f t="shared" si="11"/>
        <v>657.41</v>
      </c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DZ190" s="9"/>
      <c r="EA190" s="9"/>
    </row>
    <row r="191" spans="1:131" x14ac:dyDescent="0.2">
      <c r="A191" t="s">
        <v>718</v>
      </c>
      <c r="B191" s="8">
        <v>43840</v>
      </c>
      <c r="C191" s="8">
        <v>43857</v>
      </c>
      <c r="D191">
        <v>31</v>
      </c>
      <c r="E191">
        <v>1</v>
      </c>
      <c r="F191" s="7">
        <v>447.14</v>
      </c>
      <c r="G191" s="7">
        <v>821.12</v>
      </c>
      <c r="H191" s="7">
        <v>22.36</v>
      </c>
      <c r="I191" s="7">
        <v>41.06</v>
      </c>
      <c r="J191" t="s">
        <v>2337</v>
      </c>
      <c r="K191">
        <f t="shared" si="8"/>
        <v>31</v>
      </c>
      <c r="L191">
        <f t="shared" si="9"/>
        <v>2</v>
      </c>
      <c r="M191">
        <f t="shared" si="10"/>
        <v>1</v>
      </c>
      <c r="N191" s="7">
        <f t="shared" si="11"/>
        <v>821.12</v>
      </c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DZ191" s="9"/>
      <c r="EA191" s="9"/>
    </row>
    <row r="192" spans="1:131" x14ac:dyDescent="0.2">
      <c r="A192" t="s">
        <v>728</v>
      </c>
      <c r="B192" s="8">
        <v>43840</v>
      </c>
      <c r="C192" s="8">
        <v>43857</v>
      </c>
      <c r="D192">
        <v>31</v>
      </c>
      <c r="E192">
        <v>1</v>
      </c>
      <c r="F192" s="7">
        <v>492.16</v>
      </c>
      <c r="G192" s="7">
        <v>890.18</v>
      </c>
      <c r="H192" s="7">
        <v>24.61</v>
      </c>
      <c r="I192" s="7">
        <v>44.51</v>
      </c>
      <c r="J192" t="s">
        <v>2337</v>
      </c>
      <c r="K192">
        <f t="shared" si="8"/>
        <v>31</v>
      </c>
      <c r="L192">
        <f t="shared" si="9"/>
        <v>2</v>
      </c>
      <c r="M192">
        <f t="shared" si="10"/>
        <v>1</v>
      </c>
      <c r="N192" s="7">
        <f t="shared" si="11"/>
        <v>890.18</v>
      </c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DZ192" s="9"/>
      <c r="EA192" s="9"/>
    </row>
    <row r="193" spans="1:131" x14ac:dyDescent="0.2">
      <c r="A193" t="s">
        <v>698</v>
      </c>
      <c r="B193" s="8">
        <v>43840</v>
      </c>
      <c r="C193" s="8">
        <v>43857</v>
      </c>
      <c r="D193">
        <v>31</v>
      </c>
      <c r="E193">
        <v>1</v>
      </c>
      <c r="F193" s="7">
        <v>543.05999999999995</v>
      </c>
      <c r="G193" s="7">
        <v>987.39</v>
      </c>
      <c r="H193" s="7">
        <v>27.15</v>
      </c>
      <c r="I193" s="7">
        <v>49.37</v>
      </c>
      <c r="J193" t="s">
        <v>2337</v>
      </c>
      <c r="K193">
        <f t="shared" si="8"/>
        <v>31</v>
      </c>
      <c r="L193">
        <f t="shared" si="9"/>
        <v>2</v>
      </c>
      <c r="M193">
        <f t="shared" si="10"/>
        <v>1</v>
      </c>
      <c r="N193" s="7">
        <f t="shared" si="11"/>
        <v>987.39</v>
      </c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DZ193" s="9"/>
      <c r="EA193" s="9"/>
    </row>
    <row r="194" spans="1:131" x14ac:dyDescent="0.2">
      <c r="A194" t="s">
        <v>738</v>
      </c>
      <c r="B194" s="8">
        <v>43840</v>
      </c>
      <c r="C194" s="8">
        <v>43857</v>
      </c>
      <c r="D194">
        <v>31</v>
      </c>
      <c r="E194">
        <v>1</v>
      </c>
      <c r="F194" s="7">
        <v>639.24</v>
      </c>
      <c r="G194" s="7">
        <v>1128.08</v>
      </c>
      <c r="H194" s="7">
        <v>31.96</v>
      </c>
      <c r="I194" s="7">
        <v>56.4</v>
      </c>
      <c r="J194" t="s">
        <v>2337</v>
      </c>
      <c r="K194">
        <f t="shared" si="8"/>
        <v>31</v>
      </c>
      <c r="L194">
        <f t="shared" si="9"/>
        <v>2</v>
      </c>
      <c r="M194">
        <f t="shared" si="10"/>
        <v>1</v>
      </c>
      <c r="N194" s="7">
        <f t="shared" si="11"/>
        <v>1128.08</v>
      </c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DZ194" s="9"/>
      <c r="EA194" s="9"/>
    </row>
    <row r="195" spans="1:131" x14ac:dyDescent="0.2">
      <c r="A195" t="s">
        <v>748</v>
      </c>
      <c r="B195" s="8">
        <v>43840</v>
      </c>
      <c r="C195" s="8">
        <v>43857</v>
      </c>
      <c r="D195">
        <v>31</v>
      </c>
      <c r="E195">
        <v>1</v>
      </c>
      <c r="F195" s="7">
        <v>735.17</v>
      </c>
      <c r="G195" s="7">
        <v>1279</v>
      </c>
      <c r="H195" s="7">
        <v>36.76</v>
      </c>
      <c r="I195" s="7">
        <v>63.95</v>
      </c>
      <c r="J195" t="s">
        <v>2337</v>
      </c>
      <c r="K195">
        <f t="shared" ref="K195:K258" si="12">D195*E195</f>
        <v>31</v>
      </c>
      <c r="L195">
        <f t="shared" ref="L195:L258" si="13">(YEAR(B195)-2020)*52+_xlfn.ISOWEEKNUM(B195)</f>
        <v>2</v>
      </c>
      <c r="M195">
        <f t="shared" ref="M195:M258" si="14">IF(J195="Z-US$",1,1.22)</f>
        <v>1</v>
      </c>
      <c r="N195" s="7">
        <f t="shared" ref="N195:N258" si="15">G195*M195</f>
        <v>1279</v>
      </c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DZ195" s="9"/>
      <c r="EA195" s="9"/>
    </row>
    <row r="196" spans="1:131" x14ac:dyDescent="0.2">
      <c r="A196" t="s">
        <v>201</v>
      </c>
      <c r="B196" s="8">
        <v>43840</v>
      </c>
      <c r="C196" s="8">
        <v>43843</v>
      </c>
      <c r="D196">
        <v>307</v>
      </c>
      <c r="E196">
        <v>2</v>
      </c>
      <c r="F196" s="7">
        <v>537.49</v>
      </c>
      <c r="G196" s="7">
        <v>1412.02</v>
      </c>
      <c r="H196" s="7">
        <v>2.69</v>
      </c>
      <c r="I196" s="7">
        <v>7.06</v>
      </c>
      <c r="J196" t="s">
        <v>2337</v>
      </c>
      <c r="K196">
        <f t="shared" si="12"/>
        <v>614</v>
      </c>
      <c r="L196">
        <f t="shared" si="13"/>
        <v>2</v>
      </c>
      <c r="M196">
        <f t="shared" si="14"/>
        <v>1</v>
      </c>
      <c r="N196" s="7">
        <f t="shared" si="15"/>
        <v>1412.02</v>
      </c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DZ196" s="9"/>
      <c r="EA196" s="9"/>
    </row>
    <row r="197" spans="1:131" x14ac:dyDescent="0.2">
      <c r="A197" t="s">
        <v>251</v>
      </c>
      <c r="B197" s="8">
        <v>43840</v>
      </c>
      <c r="C197" s="8">
        <v>43843</v>
      </c>
      <c r="D197">
        <v>766</v>
      </c>
      <c r="E197">
        <v>1</v>
      </c>
      <c r="F197" s="7">
        <v>428.47</v>
      </c>
      <c r="G197" s="7">
        <v>1055.18</v>
      </c>
      <c r="H197" s="7">
        <v>0.86</v>
      </c>
      <c r="I197" s="7">
        <v>2.11</v>
      </c>
      <c r="J197" t="s">
        <v>2337</v>
      </c>
      <c r="K197">
        <f t="shared" si="12"/>
        <v>766</v>
      </c>
      <c r="L197">
        <f t="shared" si="13"/>
        <v>2</v>
      </c>
      <c r="M197">
        <f t="shared" si="14"/>
        <v>1</v>
      </c>
      <c r="N197" s="7">
        <f t="shared" si="15"/>
        <v>1055.18</v>
      </c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DZ197" s="9"/>
      <c r="EA197" s="9"/>
    </row>
    <row r="198" spans="1:131" x14ac:dyDescent="0.2">
      <c r="A198" t="s">
        <v>937</v>
      </c>
      <c r="B198" s="8">
        <v>43840</v>
      </c>
      <c r="C198" s="8">
        <v>43843</v>
      </c>
      <c r="D198">
        <v>16</v>
      </c>
      <c r="E198">
        <v>1</v>
      </c>
      <c r="F198" s="7">
        <v>209.76</v>
      </c>
      <c r="G198" s="7">
        <v>358.12</v>
      </c>
      <c r="H198" s="7">
        <v>20.98</v>
      </c>
      <c r="I198" s="7">
        <v>35.81</v>
      </c>
      <c r="J198" t="s">
        <v>2337</v>
      </c>
      <c r="K198">
        <f t="shared" si="12"/>
        <v>16</v>
      </c>
      <c r="L198">
        <f t="shared" si="13"/>
        <v>2</v>
      </c>
      <c r="M198">
        <f t="shared" si="14"/>
        <v>1</v>
      </c>
      <c r="N198" s="7">
        <f t="shared" si="15"/>
        <v>358.12</v>
      </c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DZ198" s="9"/>
      <c r="EA198" s="9"/>
    </row>
    <row r="199" spans="1:131" x14ac:dyDescent="0.2">
      <c r="A199" t="s">
        <v>251</v>
      </c>
      <c r="B199" s="8">
        <v>43840</v>
      </c>
      <c r="C199" s="8">
        <v>43843</v>
      </c>
      <c r="D199">
        <v>65</v>
      </c>
      <c r="E199">
        <v>1</v>
      </c>
      <c r="F199" s="7">
        <v>35.99</v>
      </c>
      <c r="G199" s="7">
        <v>96.69</v>
      </c>
      <c r="H199" s="7">
        <v>0.86</v>
      </c>
      <c r="I199" s="7">
        <v>2.2999999999999998</v>
      </c>
      <c r="J199" t="s">
        <v>2337</v>
      </c>
      <c r="K199">
        <f t="shared" si="12"/>
        <v>65</v>
      </c>
      <c r="L199">
        <f t="shared" si="13"/>
        <v>2</v>
      </c>
      <c r="M199">
        <f t="shared" si="14"/>
        <v>1</v>
      </c>
      <c r="N199" s="7">
        <f t="shared" si="15"/>
        <v>96.69</v>
      </c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DZ199" s="9"/>
      <c r="EA199" s="9"/>
    </row>
    <row r="200" spans="1:131" x14ac:dyDescent="0.2">
      <c r="A200" t="s">
        <v>937</v>
      </c>
      <c r="B200" s="8">
        <v>43840</v>
      </c>
      <c r="C200" s="8">
        <v>43843</v>
      </c>
      <c r="D200">
        <v>2</v>
      </c>
      <c r="E200">
        <v>1</v>
      </c>
      <c r="F200" s="7">
        <v>20.98</v>
      </c>
      <c r="G200" s="7">
        <v>35.81</v>
      </c>
      <c r="H200" s="7">
        <v>20.98</v>
      </c>
      <c r="I200" s="7">
        <v>35.81</v>
      </c>
      <c r="J200" t="s">
        <v>2337</v>
      </c>
      <c r="K200">
        <f t="shared" si="12"/>
        <v>2</v>
      </c>
      <c r="L200">
        <f t="shared" si="13"/>
        <v>2</v>
      </c>
      <c r="M200">
        <f t="shared" si="14"/>
        <v>1</v>
      </c>
      <c r="N200" s="7">
        <f t="shared" si="15"/>
        <v>35.81</v>
      </c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DZ200" s="9"/>
      <c r="EA200" s="9"/>
    </row>
    <row r="201" spans="1:131" x14ac:dyDescent="0.2">
      <c r="A201" t="s">
        <v>937</v>
      </c>
      <c r="B201" s="8">
        <v>43843</v>
      </c>
      <c r="C201" s="8">
        <v>43843</v>
      </c>
      <c r="D201">
        <v>365</v>
      </c>
      <c r="E201">
        <v>1</v>
      </c>
      <c r="F201" s="7">
        <v>4992.1899999999996</v>
      </c>
      <c r="G201" s="7">
        <v>6696.84</v>
      </c>
      <c r="H201" s="7">
        <v>20.98</v>
      </c>
      <c r="I201" s="7">
        <v>28.14</v>
      </c>
      <c r="J201" t="s">
        <v>2337</v>
      </c>
      <c r="K201">
        <f t="shared" si="12"/>
        <v>365</v>
      </c>
      <c r="L201">
        <f t="shared" si="13"/>
        <v>3</v>
      </c>
      <c r="M201">
        <f t="shared" si="14"/>
        <v>1</v>
      </c>
      <c r="N201" s="7">
        <f t="shared" si="15"/>
        <v>6696.84</v>
      </c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DZ201" s="9"/>
      <c r="EA201" s="9"/>
    </row>
    <row r="202" spans="1:131" x14ac:dyDescent="0.2">
      <c r="A202" t="s">
        <v>528</v>
      </c>
      <c r="B202" s="8">
        <v>43843</v>
      </c>
      <c r="C202" s="8">
        <v>43843</v>
      </c>
      <c r="D202">
        <v>99</v>
      </c>
      <c r="E202">
        <v>1</v>
      </c>
      <c r="F202" s="7">
        <v>182.37</v>
      </c>
      <c r="G202" s="7">
        <v>572.99</v>
      </c>
      <c r="H202" s="7">
        <v>2.84</v>
      </c>
      <c r="I202" s="7">
        <v>8.9499999999999993</v>
      </c>
      <c r="J202" t="s">
        <v>2337</v>
      </c>
      <c r="K202">
        <f t="shared" si="12"/>
        <v>99</v>
      </c>
      <c r="L202">
        <f t="shared" si="13"/>
        <v>3</v>
      </c>
      <c r="M202">
        <f t="shared" si="14"/>
        <v>1</v>
      </c>
      <c r="N202" s="7">
        <f t="shared" si="15"/>
        <v>572.99</v>
      </c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DZ202" s="9"/>
      <c r="EA202" s="9"/>
    </row>
    <row r="203" spans="1:131" x14ac:dyDescent="0.2">
      <c r="A203" t="s">
        <v>529</v>
      </c>
      <c r="B203" s="8">
        <v>43843</v>
      </c>
      <c r="C203" s="8">
        <v>43843</v>
      </c>
      <c r="D203">
        <v>123</v>
      </c>
      <c r="E203">
        <v>1</v>
      </c>
      <c r="F203" s="7">
        <v>290.95</v>
      </c>
      <c r="G203" s="7">
        <v>562.76</v>
      </c>
      <c r="H203" s="7">
        <v>3.63</v>
      </c>
      <c r="I203" s="7">
        <v>7.04</v>
      </c>
      <c r="J203" t="s">
        <v>2337</v>
      </c>
      <c r="K203">
        <f t="shared" si="12"/>
        <v>123</v>
      </c>
      <c r="L203">
        <f t="shared" si="13"/>
        <v>3</v>
      </c>
      <c r="M203">
        <f t="shared" si="14"/>
        <v>1</v>
      </c>
      <c r="N203" s="7">
        <f t="shared" si="15"/>
        <v>562.76</v>
      </c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  <c r="DZ203" s="9"/>
      <c r="EA203" s="9"/>
    </row>
    <row r="204" spans="1:131" x14ac:dyDescent="0.2">
      <c r="A204" t="s">
        <v>399</v>
      </c>
      <c r="B204" s="8">
        <v>43843</v>
      </c>
      <c r="C204" s="8">
        <v>43843</v>
      </c>
      <c r="D204">
        <v>31</v>
      </c>
      <c r="E204">
        <v>1</v>
      </c>
      <c r="F204" s="7">
        <v>53.72</v>
      </c>
      <c r="G204" s="7">
        <v>43.49</v>
      </c>
      <c r="H204" s="7">
        <v>2.69</v>
      </c>
      <c r="I204" s="7">
        <v>2.17</v>
      </c>
      <c r="J204" t="s">
        <v>2337</v>
      </c>
      <c r="K204">
        <f t="shared" si="12"/>
        <v>31</v>
      </c>
      <c r="L204">
        <f t="shared" si="13"/>
        <v>3</v>
      </c>
      <c r="M204">
        <f t="shared" si="14"/>
        <v>1</v>
      </c>
      <c r="N204" s="7">
        <f t="shared" si="15"/>
        <v>43.49</v>
      </c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DZ204" s="9"/>
      <c r="EA204" s="9"/>
    </row>
    <row r="205" spans="1:131" x14ac:dyDescent="0.2">
      <c r="A205" t="s">
        <v>402</v>
      </c>
      <c r="B205" s="8">
        <v>43843</v>
      </c>
      <c r="C205" s="8">
        <v>43843</v>
      </c>
      <c r="D205">
        <v>16</v>
      </c>
      <c r="E205">
        <v>1</v>
      </c>
      <c r="F205" s="7">
        <v>12.79</v>
      </c>
      <c r="G205" s="7">
        <v>44.77</v>
      </c>
      <c r="H205" s="7">
        <v>1.28</v>
      </c>
      <c r="I205" s="7">
        <v>4.4800000000000004</v>
      </c>
      <c r="J205" t="s">
        <v>2337</v>
      </c>
      <c r="K205">
        <f t="shared" si="12"/>
        <v>16</v>
      </c>
      <c r="L205">
        <f t="shared" si="13"/>
        <v>3</v>
      </c>
      <c r="M205">
        <f t="shared" si="14"/>
        <v>1</v>
      </c>
      <c r="N205" s="7">
        <f t="shared" si="15"/>
        <v>44.77</v>
      </c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DZ205" s="9"/>
      <c r="EA205" s="9"/>
    </row>
    <row r="206" spans="1:131" x14ac:dyDescent="0.2">
      <c r="A206" t="s">
        <v>397</v>
      </c>
      <c r="B206" s="8">
        <v>43843</v>
      </c>
      <c r="C206" s="8">
        <v>43843</v>
      </c>
      <c r="D206">
        <v>16</v>
      </c>
      <c r="E206">
        <v>1</v>
      </c>
      <c r="F206" s="7">
        <v>22.26</v>
      </c>
      <c r="G206" s="7">
        <v>0</v>
      </c>
      <c r="H206" s="7">
        <v>2.23</v>
      </c>
      <c r="I206" s="7">
        <v>0</v>
      </c>
      <c r="J206" t="s">
        <v>2337</v>
      </c>
      <c r="K206">
        <f t="shared" si="12"/>
        <v>16</v>
      </c>
      <c r="L206">
        <f t="shared" si="13"/>
        <v>3</v>
      </c>
      <c r="M206">
        <f t="shared" si="14"/>
        <v>1</v>
      </c>
      <c r="N206" s="7">
        <f t="shared" si="15"/>
        <v>0</v>
      </c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DZ206" s="9"/>
      <c r="EA206" s="9"/>
    </row>
    <row r="207" spans="1:131" x14ac:dyDescent="0.2">
      <c r="A207" t="s">
        <v>208</v>
      </c>
      <c r="B207" s="8">
        <v>43843</v>
      </c>
      <c r="C207" s="8">
        <v>43843</v>
      </c>
      <c r="D207">
        <v>383</v>
      </c>
      <c r="E207">
        <v>1</v>
      </c>
      <c r="F207" s="7">
        <v>309.52</v>
      </c>
      <c r="G207" s="7">
        <v>127.9</v>
      </c>
      <c r="H207" s="7">
        <v>1.23</v>
      </c>
      <c r="I207" s="7">
        <v>0.51</v>
      </c>
      <c r="J207" t="s">
        <v>2337</v>
      </c>
      <c r="K207">
        <f t="shared" si="12"/>
        <v>383</v>
      </c>
      <c r="L207">
        <f t="shared" si="13"/>
        <v>3</v>
      </c>
      <c r="M207">
        <f t="shared" si="14"/>
        <v>1</v>
      </c>
      <c r="N207" s="7">
        <f t="shared" si="15"/>
        <v>127.9</v>
      </c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DZ207" s="9"/>
      <c r="EA207" s="9"/>
    </row>
    <row r="208" spans="1:131" x14ac:dyDescent="0.2">
      <c r="A208" t="s">
        <v>251</v>
      </c>
      <c r="B208" s="8">
        <v>43843</v>
      </c>
      <c r="C208" s="8">
        <v>43844</v>
      </c>
      <c r="D208">
        <v>120</v>
      </c>
      <c r="E208">
        <v>1</v>
      </c>
      <c r="F208" s="7">
        <v>66.84</v>
      </c>
      <c r="G208" s="7">
        <v>179.57</v>
      </c>
      <c r="H208" s="7">
        <v>0.86</v>
      </c>
      <c r="I208" s="7">
        <v>2.2999999999999998</v>
      </c>
      <c r="J208" t="s">
        <v>2337</v>
      </c>
      <c r="K208">
        <f t="shared" si="12"/>
        <v>120</v>
      </c>
      <c r="L208">
        <f t="shared" si="13"/>
        <v>3</v>
      </c>
      <c r="M208">
        <f t="shared" si="14"/>
        <v>1</v>
      </c>
      <c r="N208" s="7">
        <f t="shared" si="15"/>
        <v>179.57</v>
      </c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DZ208" s="9"/>
      <c r="EA208" s="9"/>
    </row>
    <row r="209" spans="1:131" x14ac:dyDescent="0.2">
      <c r="A209" t="s">
        <v>937</v>
      </c>
      <c r="B209" s="8">
        <v>43843</v>
      </c>
      <c r="C209" s="8">
        <v>43844</v>
      </c>
      <c r="D209">
        <v>4</v>
      </c>
      <c r="E209">
        <v>1</v>
      </c>
      <c r="F209" s="7">
        <v>41.95</v>
      </c>
      <c r="G209" s="7">
        <v>71.62</v>
      </c>
      <c r="H209" s="7">
        <v>20.98</v>
      </c>
      <c r="I209" s="7">
        <v>35.81</v>
      </c>
      <c r="J209" t="s">
        <v>2337</v>
      </c>
      <c r="K209">
        <f t="shared" si="12"/>
        <v>4</v>
      </c>
      <c r="L209">
        <f t="shared" si="13"/>
        <v>3</v>
      </c>
      <c r="M209">
        <f t="shared" si="14"/>
        <v>1</v>
      </c>
      <c r="N209" s="7">
        <f t="shared" si="15"/>
        <v>71.62</v>
      </c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DZ209" s="9"/>
      <c r="EA209" s="9"/>
    </row>
    <row r="210" spans="1:131" x14ac:dyDescent="0.2">
      <c r="A210" t="s">
        <v>251</v>
      </c>
      <c r="B210" s="8">
        <v>43843</v>
      </c>
      <c r="C210" s="8">
        <v>43844</v>
      </c>
      <c r="D210">
        <v>10</v>
      </c>
      <c r="E210">
        <v>1</v>
      </c>
      <c r="F210" s="7">
        <v>5.14</v>
      </c>
      <c r="G210" s="7">
        <v>13.81</v>
      </c>
      <c r="H210" s="7">
        <v>0.86</v>
      </c>
      <c r="I210" s="7">
        <v>2.2999999999999998</v>
      </c>
      <c r="J210" t="s">
        <v>2337</v>
      </c>
      <c r="K210">
        <f t="shared" si="12"/>
        <v>10</v>
      </c>
      <c r="L210">
        <f t="shared" si="13"/>
        <v>3</v>
      </c>
      <c r="M210">
        <f t="shared" si="14"/>
        <v>1</v>
      </c>
      <c r="N210" s="7">
        <f t="shared" si="15"/>
        <v>13.81</v>
      </c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DZ210" s="9"/>
      <c r="EA210" s="9"/>
    </row>
    <row r="211" spans="1:131" x14ac:dyDescent="0.2">
      <c r="A211" t="s">
        <v>937</v>
      </c>
      <c r="B211" s="8">
        <v>43843</v>
      </c>
      <c r="C211" s="8">
        <v>43844</v>
      </c>
      <c r="D211">
        <v>2</v>
      </c>
      <c r="E211">
        <v>1</v>
      </c>
      <c r="F211" s="7">
        <v>20.98</v>
      </c>
      <c r="G211" s="7">
        <v>35.81</v>
      </c>
      <c r="H211" s="7">
        <v>20.98</v>
      </c>
      <c r="I211" s="7">
        <v>35.81</v>
      </c>
      <c r="J211" t="s">
        <v>2337</v>
      </c>
      <c r="K211">
        <f t="shared" si="12"/>
        <v>2</v>
      </c>
      <c r="L211">
        <f t="shared" si="13"/>
        <v>3</v>
      </c>
      <c r="M211">
        <f t="shared" si="14"/>
        <v>1</v>
      </c>
      <c r="N211" s="7">
        <f t="shared" si="15"/>
        <v>35.81</v>
      </c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DZ211" s="9"/>
      <c r="EA211" s="9"/>
    </row>
    <row r="212" spans="1:131" x14ac:dyDescent="0.2">
      <c r="A212" t="s">
        <v>251</v>
      </c>
      <c r="B212" s="8">
        <v>43843</v>
      </c>
      <c r="C212" s="8">
        <v>43844</v>
      </c>
      <c r="D212">
        <v>91</v>
      </c>
      <c r="E212">
        <v>1</v>
      </c>
      <c r="F212" s="7">
        <v>50.56</v>
      </c>
      <c r="G212" s="7">
        <v>135.83000000000001</v>
      </c>
      <c r="H212" s="7">
        <v>0.86</v>
      </c>
      <c r="I212" s="7">
        <v>2.2999999999999998</v>
      </c>
      <c r="J212" t="s">
        <v>2337</v>
      </c>
      <c r="K212">
        <f t="shared" si="12"/>
        <v>91</v>
      </c>
      <c r="L212">
        <f t="shared" si="13"/>
        <v>3</v>
      </c>
      <c r="M212">
        <f t="shared" si="14"/>
        <v>1</v>
      </c>
      <c r="N212" s="7">
        <f t="shared" si="15"/>
        <v>135.83000000000001</v>
      </c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DZ212" s="9"/>
      <c r="EA212" s="9"/>
    </row>
    <row r="213" spans="1:131" x14ac:dyDescent="0.2">
      <c r="A213" t="s">
        <v>937</v>
      </c>
      <c r="B213" s="8">
        <v>43843</v>
      </c>
      <c r="C213" s="8">
        <v>43844</v>
      </c>
      <c r="D213">
        <v>2</v>
      </c>
      <c r="E213">
        <v>1</v>
      </c>
      <c r="F213" s="7">
        <v>20.98</v>
      </c>
      <c r="G213" s="7">
        <v>35.81</v>
      </c>
      <c r="H213" s="7">
        <v>20.98</v>
      </c>
      <c r="I213" s="7">
        <v>35.81</v>
      </c>
      <c r="J213" t="s">
        <v>2337</v>
      </c>
      <c r="K213">
        <f t="shared" si="12"/>
        <v>2</v>
      </c>
      <c r="L213">
        <f t="shared" si="13"/>
        <v>3</v>
      </c>
      <c r="M213">
        <f t="shared" si="14"/>
        <v>1</v>
      </c>
      <c r="N213" s="7">
        <f t="shared" si="15"/>
        <v>35.81</v>
      </c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DZ213" s="9"/>
      <c r="EA213" s="9"/>
    </row>
    <row r="214" spans="1:131" x14ac:dyDescent="0.2">
      <c r="A214" t="s">
        <v>396</v>
      </c>
      <c r="B214" s="8">
        <v>43843</v>
      </c>
      <c r="C214" s="8">
        <v>43850</v>
      </c>
      <c r="D214">
        <v>37</v>
      </c>
      <c r="E214">
        <v>1</v>
      </c>
      <c r="F214" s="7">
        <v>558.66999999999996</v>
      </c>
      <c r="G214" s="7">
        <v>736.7</v>
      </c>
      <c r="H214" s="7">
        <v>23.28</v>
      </c>
      <c r="I214" s="7">
        <v>30.7</v>
      </c>
      <c r="J214" t="s">
        <v>2337</v>
      </c>
      <c r="K214">
        <f t="shared" si="12"/>
        <v>37</v>
      </c>
      <c r="L214">
        <f t="shared" si="13"/>
        <v>3</v>
      </c>
      <c r="M214">
        <f t="shared" si="14"/>
        <v>1</v>
      </c>
      <c r="N214" s="7">
        <f t="shared" si="15"/>
        <v>736.7</v>
      </c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DZ214" s="9"/>
      <c r="EA214" s="9"/>
    </row>
    <row r="215" spans="1:131" x14ac:dyDescent="0.2">
      <c r="A215" t="s">
        <v>539</v>
      </c>
      <c r="B215" s="8">
        <v>43844</v>
      </c>
      <c r="C215" s="8">
        <v>43844</v>
      </c>
      <c r="D215">
        <v>154</v>
      </c>
      <c r="E215">
        <v>1</v>
      </c>
      <c r="F215" s="7">
        <v>139.27000000000001</v>
      </c>
      <c r="G215" s="7">
        <v>358.12</v>
      </c>
      <c r="H215" s="7">
        <v>1.38</v>
      </c>
      <c r="I215" s="7">
        <v>3.58</v>
      </c>
      <c r="J215" t="s">
        <v>2337</v>
      </c>
      <c r="K215">
        <f t="shared" si="12"/>
        <v>154</v>
      </c>
      <c r="L215">
        <f t="shared" si="13"/>
        <v>3</v>
      </c>
      <c r="M215">
        <f t="shared" si="14"/>
        <v>1</v>
      </c>
      <c r="N215" s="7">
        <f t="shared" si="15"/>
        <v>358.12</v>
      </c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DZ215" s="9"/>
      <c r="EA215" s="9"/>
    </row>
    <row r="216" spans="1:131" x14ac:dyDescent="0.2">
      <c r="A216" t="s">
        <v>544</v>
      </c>
      <c r="B216" s="8">
        <v>43844</v>
      </c>
      <c r="C216" s="8">
        <v>43844</v>
      </c>
      <c r="D216">
        <v>77</v>
      </c>
      <c r="E216">
        <v>1</v>
      </c>
      <c r="F216" s="7">
        <v>69.63</v>
      </c>
      <c r="G216" s="7">
        <v>102.32</v>
      </c>
      <c r="H216" s="7">
        <v>1.38</v>
      </c>
      <c r="I216" s="7">
        <v>2.0499999999999998</v>
      </c>
      <c r="J216" t="s">
        <v>2337</v>
      </c>
      <c r="K216">
        <f t="shared" si="12"/>
        <v>77</v>
      </c>
      <c r="L216">
        <f t="shared" si="13"/>
        <v>3</v>
      </c>
      <c r="M216">
        <f t="shared" si="14"/>
        <v>1</v>
      </c>
      <c r="N216" s="7">
        <f t="shared" si="15"/>
        <v>102.32</v>
      </c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DZ216" s="9"/>
      <c r="EA216" s="9"/>
    </row>
    <row r="217" spans="1:131" x14ac:dyDescent="0.2">
      <c r="A217" t="s">
        <v>937</v>
      </c>
      <c r="B217" s="8">
        <v>43844</v>
      </c>
      <c r="C217" s="8">
        <v>43844</v>
      </c>
      <c r="D217">
        <v>2</v>
      </c>
      <c r="E217">
        <v>1</v>
      </c>
      <c r="F217" s="7">
        <v>20.98</v>
      </c>
      <c r="G217" s="7">
        <v>30.7</v>
      </c>
      <c r="H217" s="7">
        <v>20.98</v>
      </c>
      <c r="I217" s="7">
        <v>30.7</v>
      </c>
      <c r="J217" t="s">
        <v>2337</v>
      </c>
      <c r="K217">
        <f t="shared" si="12"/>
        <v>2</v>
      </c>
      <c r="L217">
        <f t="shared" si="13"/>
        <v>3</v>
      </c>
      <c r="M217">
        <f t="shared" si="14"/>
        <v>1</v>
      </c>
      <c r="N217" s="7">
        <f t="shared" si="15"/>
        <v>30.7</v>
      </c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DZ217" s="9"/>
      <c r="EA217" s="9"/>
    </row>
    <row r="218" spans="1:131" x14ac:dyDescent="0.2">
      <c r="A218" t="s">
        <v>347</v>
      </c>
      <c r="B218" s="8">
        <v>43844</v>
      </c>
      <c r="C218" s="8">
        <v>43866</v>
      </c>
      <c r="D218">
        <v>45960</v>
      </c>
      <c r="E218">
        <v>1</v>
      </c>
      <c r="F218" s="7">
        <v>30312.3</v>
      </c>
      <c r="G218" s="7">
        <v>40288.5</v>
      </c>
      <c r="H218" s="7">
        <v>1.01</v>
      </c>
      <c r="I218" s="7">
        <v>1.34</v>
      </c>
      <c r="J218" t="s">
        <v>2337</v>
      </c>
      <c r="K218">
        <f t="shared" si="12"/>
        <v>45960</v>
      </c>
      <c r="L218">
        <f t="shared" si="13"/>
        <v>3</v>
      </c>
      <c r="M218">
        <f t="shared" si="14"/>
        <v>1</v>
      </c>
      <c r="N218" s="7">
        <f t="shared" si="15"/>
        <v>40288.5</v>
      </c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DZ218" s="9"/>
      <c r="EA218" s="9"/>
    </row>
    <row r="219" spans="1:131" x14ac:dyDescent="0.2">
      <c r="A219" t="s">
        <v>465</v>
      </c>
      <c r="B219" s="8">
        <v>43844</v>
      </c>
      <c r="C219" s="8">
        <v>43844</v>
      </c>
      <c r="D219">
        <v>154</v>
      </c>
      <c r="E219">
        <v>2</v>
      </c>
      <c r="F219" s="7">
        <v>116.04</v>
      </c>
      <c r="G219" s="7">
        <v>895.3</v>
      </c>
      <c r="H219" s="7">
        <v>1.1499999999999999</v>
      </c>
      <c r="I219" s="7">
        <v>8.9499999999999993</v>
      </c>
      <c r="J219" t="s">
        <v>2337</v>
      </c>
      <c r="K219">
        <f t="shared" si="12"/>
        <v>308</v>
      </c>
      <c r="L219">
        <f t="shared" si="13"/>
        <v>3</v>
      </c>
      <c r="M219">
        <f t="shared" si="14"/>
        <v>1</v>
      </c>
      <c r="N219" s="7">
        <f t="shared" si="15"/>
        <v>895.3</v>
      </c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DZ219" s="9"/>
      <c r="EA219" s="9"/>
    </row>
    <row r="220" spans="1:131" x14ac:dyDescent="0.2">
      <c r="A220" t="s">
        <v>942</v>
      </c>
      <c r="B220" s="8">
        <v>43844</v>
      </c>
      <c r="C220" s="8">
        <v>43844</v>
      </c>
      <c r="D220">
        <v>85</v>
      </c>
      <c r="E220">
        <v>1</v>
      </c>
      <c r="F220" s="7">
        <v>1272.54</v>
      </c>
      <c r="G220" s="7">
        <v>3024.84</v>
      </c>
      <c r="H220" s="7">
        <v>23.14</v>
      </c>
      <c r="I220" s="7">
        <v>55</v>
      </c>
      <c r="J220" t="s">
        <v>2337</v>
      </c>
      <c r="K220">
        <f t="shared" si="12"/>
        <v>85</v>
      </c>
      <c r="L220">
        <f t="shared" si="13"/>
        <v>3</v>
      </c>
      <c r="M220">
        <f t="shared" si="14"/>
        <v>1</v>
      </c>
      <c r="N220" s="7">
        <f t="shared" si="15"/>
        <v>3024.84</v>
      </c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DZ220" s="9"/>
      <c r="EA220" s="9"/>
    </row>
    <row r="221" spans="1:131" x14ac:dyDescent="0.2">
      <c r="A221" t="s">
        <v>728</v>
      </c>
      <c r="B221" s="8">
        <v>43844</v>
      </c>
      <c r="C221" s="8">
        <v>43858</v>
      </c>
      <c r="D221">
        <v>46</v>
      </c>
      <c r="E221">
        <v>1</v>
      </c>
      <c r="F221" s="7">
        <v>738.24</v>
      </c>
      <c r="G221" s="7">
        <v>1250.8599999999999</v>
      </c>
      <c r="H221" s="7">
        <v>24.61</v>
      </c>
      <c r="I221" s="7">
        <v>41.7</v>
      </c>
      <c r="J221" t="s">
        <v>2337</v>
      </c>
      <c r="K221">
        <f t="shared" si="12"/>
        <v>46</v>
      </c>
      <c r="L221">
        <f t="shared" si="13"/>
        <v>3</v>
      </c>
      <c r="M221">
        <f t="shared" si="14"/>
        <v>1</v>
      </c>
      <c r="N221" s="7">
        <f t="shared" si="15"/>
        <v>1250.8599999999999</v>
      </c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DZ221" s="9"/>
      <c r="EA221" s="9"/>
    </row>
    <row r="222" spans="1:131" x14ac:dyDescent="0.2">
      <c r="A222" t="s">
        <v>708</v>
      </c>
      <c r="B222" s="8">
        <v>43844</v>
      </c>
      <c r="C222" s="8">
        <v>43858</v>
      </c>
      <c r="D222">
        <v>31</v>
      </c>
      <c r="E222">
        <v>1</v>
      </c>
      <c r="F222" s="7">
        <v>351.21</v>
      </c>
      <c r="G222" s="7">
        <v>647.16999999999996</v>
      </c>
      <c r="H222" s="7">
        <v>17.559999999999999</v>
      </c>
      <c r="I222" s="7">
        <v>32.36</v>
      </c>
      <c r="J222" t="s">
        <v>2337</v>
      </c>
      <c r="K222">
        <f t="shared" si="12"/>
        <v>31</v>
      </c>
      <c r="L222">
        <f t="shared" si="13"/>
        <v>3</v>
      </c>
      <c r="M222">
        <f t="shared" si="14"/>
        <v>1</v>
      </c>
      <c r="N222" s="7">
        <f t="shared" si="15"/>
        <v>647.16999999999996</v>
      </c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DZ222" s="9"/>
      <c r="EA222" s="9"/>
    </row>
    <row r="223" spans="1:131" x14ac:dyDescent="0.2">
      <c r="A223" t="s">
        <v>718</v>
      </c>
      <c r="B223" s="8">
        <v>43844</v>
      </c>
      <c r="C223" s="8">
        <v>43858</v>
      </c>
      <c r="D223">
        <v>31</v>
      </c>
      <c r="E223">
        <v>1</v>
      </c>
      <c r="F223" s="7">
        <v>447.14</v>
      </c>
      <c r="G223" s="7">
        <v>821.12</v>
      </c>
      <c r="H223" s="7">
        <v>22.36</v>
      </c>
      <c r="I223" s="7">
        <v>41.06</v>
      </c>
      <c r="J223" t="s">
        <v>2337</v>
      </c>
      <c r="K223">
        <f t="shared" si="12"/>
        <v>31</v>
      </c>
      <c r="L223">
        <f t="shared" si="13"/>
        <v>3</v>
      </c>
      <c r="M223">
        <f t="shared" si="14"/>
        <v>1</v>
      </c>
      <c r="N223" s="7">
        <f t="shared" si="15"/>
        <v>821.12</v>
      </c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DZ223" s="9"/>
      <c r="EA223" s="9"/>
    </row>
    <row r="224" spans="1:131" x14ac:dyDescent="0.2">
      <c r="A224" t="s">
        <v>698</v>
      </c>
      <c r="B224" s="8">
        <v>43844</v>
      </c>
      <c r="C224" s="8">
        <v>43858</v>
      </c>
      <c r="D224">
        <v>16</v>
      </c>
      <c r="E224">
        <v>1</v>
      </c>
      <c r="F224" s="7">
        <v>271.52999999999997</v>
      </c>
      <c r="G224" s="7">
        <v>469.39</v>
      </c>
      <c r="H224" s="7">
        <v>27.15</v>
      </c>
      <c r="I224" s="7">
        <v>46.94</v>
      </c>
      <c r="J224" t="s">
        <v>2337</v>
      </c>
      <c r="K224">
        <f t="shared" si="12"/>
        <v>16</v>
      </c>
      <c r="L224">
        <f t="shared" si="13"/>
        <v>3</v>
      </c>
      <c r="M224">
        <f t="shared" si="14"/>
        <v>1</v>
      </c>
      <c r="N224" s="7">
        <f t="shared" si="15"/>
        <v>469.39</v>
      </c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DZ224" s="9"/>
      <c r="EA224" s="9"/>
    </row>
    <row r="225" spans="1:131" x14ac:dyDescent="0.2">
      <c r="A225" t="s">
        <v>842</v>
      </c>
      <c r="B225" s="8">
        <v>43844</v>
      </c>
      <c r="C225" s="8">
        <v>43858</v>
      </c>
      <c r="D225">
        <v>62</v>
      </c>
      <c r="E225">
        <v>1</v>
      </c>
      <c r="F225" s="7">
        <v>1205.33</v>
      </c>
      <c r="G225" s="7">
        <v>1918.5</v>
      </c>
      <c r="H225" s="7">
        <v>30.13</v>
      </c>
      <c r="I225" s="7">
        <v>47.96</v>
      </c>
      <c r="J225" t="s">
        <v>2337</v>
      </c>
      <c r="K225">
        <f t="shared" si="12"/>
        <v>62</v>
      </c>
      <c r="L225">
        <f t="shared" si="13"/>
        <v>3</v>
      </c>
      <c r="M225">
        <f t="shared" si="14"/>
        <v>1</v>
      </c>
      <c r="N225" s="7">
        <f t="shared" si="15"/>
        <v>1918.5</v>
      </c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DZ225" s="9"/>
      <c r="EA225" s="9"/>
    </row>
    <row r="226" spans="1:131" x14ac:dyDescent="0.2">
      <c r="A226" t="s">
        <v>251</v>
      </c>
      <c r="B226" s="8">
        <v>43844</v>
      </c>
      <c r="C226" s="8">
        <v>43845</v>
      </c>
      <c r="D226">
        <v>103</v>
      </c>
      <c r="E226">
        <v>1</v>
      </c>
      <c r="F226" s="7">
        <v>57.41</v>
      </c>
      <c r="G226" s="7">
        <v>154.25</v>
      </c>
      <c r="H226" s="7">
        <v>0.86</v>
      </c>
      <c r="I226" s="7">
        <v>2.2999999999999998</v>
      </c>
      <c r="J226" t="s">
        <v>2337</v>
      </c>
      <c r="K226">
        <f t="shared" si="12"/>
        <v>103</v>
      </c>
      <c r="L226">
        <f t="shared" si="13"/>
        <v>3</v>
      </c>
      <c r="M226">
        <f t="shared" si="14"/>
        <v>1</v>
      </c>
      <c r="N226" s="7">
        <f t="shared" si="15"/>
        <v>154.25</v>
      </c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DZ226" s="9"/>
      <c r="EA226" s="9"/>
    </row>
    <row r="227" spans="1:131" x14ac:dyDescent="0.2">
      <c r="A227" t="s">
        <v>937</v>
      </c>
      <c r="B227" s="8">
        <v>43844</v>
      </c>
      <c r="C227" s="8">
        <v>43845</v>
      </c>
      <c r="D227">
        <v>2</v>
      </c>
      <c r="E227">
        <v>1</v>
      </c>
      <c r="F227" s="7">
        <v>20.98</v>
      </c>
      <c r="G227" s="7">
        <v>35.81</v>
      </c>
      <c r="H227" s="7">
        <v>20.98</v>
      </c>
      <c r="I227" s="7">
        <v>35.81</v>
      </c>
      <c r="J227" t="s">
        <v>2337</v>
      </c>
      <c r="K227">
        <f t="shared" si="12"/>
        <v>2</v>
      </c>
      <c r="L227">
        <f t="shared" si="13"/>
        <v>3</v>
      </c>
      <c r="M227">
        <f t="shared" si="14"/>
        <v>1</v>
      </c>
      <c r="N227" s="7">
        <f t="shared" si="15"/>
        <v>35.81</v>
      </c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DZ227" s="9"/>
      <c r="EA227" s="9"/>
    </row>
    <row r="228" spans="1:131" x14ac:dyDescent="0.2">
      <c r="A228" t="s">
        <v>169</v>
      </c>
      <c r="B228" s="8">
        <v>43844</v>
      </c>
      <c r="C228" s="8">
        <v>43845</v>
      </c>
      <c r="D228">
        <v>108</v>
      </c>
      <c r="E228">
        <v>1</v>
      </c>
      <c r="F228" s="7">
        <v>90.17</v>
      </c>
      <c r="G228" s="7">
        <v>188.01</v>
      </c>
      <c r="H228" s="7">
        <v>1.28</v>
      </c>
      <c r="I228" s="7">
        <v>2.69</v>
      </c>
      <c r="J228" t="s">
        <v>2337</v>
      </c>
      <c r="K228">
        <f t="shared" si="12"/>
        <v>108</v>
      </c>
      <c r="L228">
        <f t="shared" si="13"/>
        <v>3</v>
      </c>
      <c r="M228">
        <f t="shared" si="14"/>
        <v>1</v>
      </c>
      <c r="N228" s="7">
        <f t="shared" si="15"/>
        <v>188.01</v>
      </c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DZ228" s="9"/>
      <c r="EA228" s="9"/>
    </row>
    <row r="229" spans="1:131" x14ac:dyDescent="0.2">
      <c r="A229" t="s">
        <v>203</v>
      </c>
      <c r="B229" s="8">
        <v>43844</v>
      </c>
      <c r="C229" s="8">
        <v>43845</v>
      </c>
      <c r="D229">
        <v>102</v>
      </c>
      <c r="E229">
        <v>1</v>
      </c>
      <c r="F229" s="7">
        <v>87.37</v>
      </c>
      <c r="G229" s="7">
        <v>211.04</v>
      </c>
      <c r="H229" s="7">
        <v>1.32</v>
      </c>
      <c r="I229" s="7">
        <v>3.2</v>
      </c>
      <c r="J229" t="s">
        <v>2337</v>
      </c>
      <c r="K229">
        <f t="shared" si="12"/>
        <v>102</v>
      </c>
      <c r="L229">
        <f t="shared" si="13"/>
        <v>3</v>
      </c>
      <c r="M229">
        <f t="shared" si="14"/>
        <v>1</v>
      </c>
      <c r="N229" s="7">
        <f t="shared" si="15"/>
        <v>211.04</v>
      </c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DZ229" s="9"/>
      <c r="EA229" s="9"/>
    </row>
    <row r="230" spans="1:131" x14ac:dyDescent="0.2">
      <c r="A230" t="s">
        <v>937</v>
      </c>
      <c r="B230" s="8">
        <v>43844</v>
      </c>
      <c r="C230" s="8">
        <v>43845</v>
      </c>
      <c r="D230">
        <v>4</v>
      </c>
      <c r="E230">
        <v>1</v>
      </c>
      <c r="F230" s="7">
        <v>41.95</v>
      </c>
      <c r="G230" s="7">
        <v>71.62</v>
      </c>
      <c r="H230" s="7">
        <v>20.98</v>
      </c>
      <c r="I230" s="7">
        <v>35.81</v>
      </c>
      <c r="J230" t="s">
        <v>2337</v>
      </c>
      <c r="K230">
        <f t="shared" si="12"/>
        <v>4</v>
      </c>
      <c r="L230">
        <f t="shared" si="13"/>
        <v>3</v>
      </c>
      <c r="M230">
        <f t="shared" si="14"/>
        <v>1</v>
      </c>
      <c r="N230" s="7">
        <f t="shared" si="15"/>
        <v>71.62</v>
      </c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DZ230" s="9"/>
      <c r="EA230" s="9"/>
    </row>
    <row r="231" spans="1:131" x14ac:dyDescent="0.2">
      <c r="A231" t="s">
        <v>169</v>
      </c>
      <c r="B231" s="8">
        <v>43844</v>
      </c>
      <c r="C231" s="8">
        <v>43844</v>
      </c>
      <c r="D231">
        <v>2298</v>
      </c>
      <c r="E231">
        <v>2</v>
      </c>
      <c r="F231" s="7">
        <v>3864.63</v>
      </c>
      <c r="G231" s="7">
        <v>7290.3</v>
      </c>
      <c r="H231" s="7">
        <v>2.57</v>
      </c>
      <c r="I231" s="7">
        <v>4.8600000000000003</v>
      </c>
      <c r="J231" t="s">
        <v>2337</v>
      </c>
      <c r="K231">
        <f t="shared" si="12"/>
        <v>4596</v>
      </c>
      <c r="L231">
        <f t="shared" si="13"/>
        <v>3</v>
      </c>
      <c r="M231">
        <f t="shared" si="14"/>
        <v>1</v>
      </c>
      <c r="N231" s="7">
        <f t="shared" si="15"/>
        <v>7290.3</v>
      </c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DZ231" s="9"/>
      <c r="EA231" s="9"/>
    </row>
    <row r="232" spans="1:131" x14ac:dyDescent="0.2">
      <c r="A232" t="s">
        <v>251</v>
      </c>
      <c r="B232" s="8">
        <v>43844</v>
      </c>
      <c r="C232" s="8">
        <v>43845</v>
      </c>
      <c r="D232">
        <v>186</v>
      </c>
      <c r="E232">
        <v>1</v>
      </c>
      <c r="F232" s="7">
        <v>103.69</v>
      </c>
      <c r="G232" s="7">
        <v>278.57</v>
      </c>
      <c r="H232" s="7">
        <v>0.86</v>
      </c>
      <c r="I232" s="7">
        <v>2.2999999999999998</v>
      </c>
      <c r="J232" t="s">
        <v>2337</v>
      </c>
      <c r="K232">
        <f t="shared" si="12"/>
        <v>186</v>
      </c>
      <c r="L232">
        <f t="shared" si="13"/>
        <v>3</v>
      </c>
      <c r="M232">
        <f t="shared" si="14"/>
        <v>1</v>
      </c>
      <c r="N232" s="7">
        <f t="shared" si="15"/>
        <v>278.57</v>
      </c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DZ232" s="9"/>
      <c r="EA232" s="9"/>
    </row>
    <row r="233" spans="1:131" x14ac:dyDescent="0.2">
      <c r="A233" t="s">
        <v>937</v>
      </c>
      <c r="B233" s="8">
        <v>43844</v>
      </c>
      <c r="C233" s="8">
        <v>43845</v>
      </c>
      <c r="D233">
        <v>4</v>
      </c>
      <c r="E233">
        <v>1</v>
      </c>
      <c r="F233" s="7">
        <v>41.95</v>
      </c>
      <c r="G233" s="7">
        <v>71.62</v>
      </c>
      <c r="H233" s="7">
        <v>20.98</v>
      </c>
      <c r="I233" s="7">
        <v>35.81</v>
      </c>
      <c r="J233" t="s">
        <v>2337</v>
      </c>
      <c r="K233">
        <f t="shared" si="12"/>
        <v>4</v>
      </c>
      <c r="L233">
        <f t="shared" si="13"/>
        <v>3</v>
      </c>
      <c r="M233">
        <f t="shared" si="14"/>
        <v>1</v>
      </c>
      <c r="N233" s="7">
        <f t="shared" si="15"/>
        <v>71.62</v>
      </c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DZ233" s="9"/>
      <c r="EA233" s="9"/>
    </row>
    <row r="234" spans="1:131" x14ac:dyDescent="0.2">
      <c r="A234" t="s">
        <v>748</v>
      </c>
      <c r="B234" s="8">
        <v>43844</v>
      </c>
      <c r="C234" s="8">
        <v>43858</v>
      </c>
      <c r="D234">
        <v>46</v>
      </c>
      <c r="E234">
        <v>1</v>
      </c>
      <c r="F234" s="7">
        <v>1102.75</v>
      </c>
      <c r="G234" s="7">
        <v>1876.29</v>
      </c>
      <c r="H234" s="7">
        <v>36.76</v>
      </c>
      <c r="I234" s="7">
        <v>62.54</v>
      </c>
      <c r="J234" t="s">
        <v>2337</v>
      </c>
      <c r="K234">
        <f t="shared" si="12"/>
        <v>46</v>
      </c>
      <c r="L234">
        <f t="shared" si="13"/>
        <v>3</v>
      </c>
      <c r="M234">
        <f t="shared" si="14"/>
        <v>1</v>
      </c>
      <c r="N234" s="7">
        <f t="shared" si="15"/>
        <v>1876.29</v>
      </c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DZ234" s="9"/>
      <c r="EA234" s="9"/>
    </row>
    <row r="235" spans="1:131" x14ac:dyDescent="0.2">
      <c r="A235" t="s">
        <v>738</v>
      </c>
      <c r="B235" s="8">
        <v>43844</v>
      </c>
      <c r="C235" s="8">
        <v>43858</v>
      </c>
      <c r="D235">
        <v>46</v>
      </c>
      <c r="E235">
        <v>1</v>
      </c>
      <c r="F235" s="7">
        <v>958.87</v>
      </c>
      <c r="G235" s="7">
        <v>1634.56</v>
      </c>
      <c r="H235" s="7">
        <v>31.96</v>
      </c>
      <c r="I235" s="7">
        <v>54.49</v>
      </c>
      <c r="J235" t="s">
        <v>2337</v>
      </c>
      <c r="K235">
        <f t="shared" si="12"/>
        <v>46</v>
      </c>
      <c r="L235">
        <f t="shared" si="13"/>
        <v>3</v>
      </c>
      <c r="M235">
        <f t="shared" si="14"/>
        <v>1</v>
      </c>
      <c r="N235" s="7">
        <f t="shared" si="15"/>
        <v>1634.56</v>
      </c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DZ235" s="9"/>
      <c r="EA235" s="9"/>
    </row>
    <row r="236" spans="1:131" x14ac:dyDescent="0.2">
      <c r="A236" t="s">
        <v>698</v>
      </c>
      <c r="B236" s="8">
        <v>43844</v>
      </c>
      <c r="C236" s="8">
        <v>43858</v>
      </c>
      <c r="D236">
        <v>62</v>
      </c>
      <c r="E236">
        <v>1</v>
      </c>
      <c r="F236" s="7">
        <v>1086.1300000000001</v>
      </c>
      <c r="G236" s="7">
        <v>1877.57</v>
      </c>
      <c r="H236" s="7">
        <v>27.15</v>
      </c>
      <c r="I236" s="7">
        <v>46.94</v>
      </c>
      <c r="J236" t="s">
        <v>2337</v>
      </c>
      <c r="K236">
        <f t="shared" si="12"/>
        <v>62</v>
      </c>
      <c r="L236">
        <f t="shared" si="13"/>
        <v>3</v>
      </c>
      <c r="M236">
        <f t="shared" si="14"/>
        <v>1</v>
      </c>
      <c r="N236" s="7">
        <f t="shared" si="15"/>
        <v>1877.57</v>
      </c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DZ236" s="9"/>
      <c r="EA236" s="9"/>
    </row>
    <row r="237" spans="1:131" x14ac:dyDescent="0.2">
      <c r="A237" t="s">
        <v>718</v>
      </c>
      <c r="B237" s="8">
        <v>43844</v>
      </c>
      <c r="C237" s="8">
        <v>43858</v>
      </c>
      <c r="D237">
        <v>46</v>
      </c>
      <c r="E237">
        <v>1</v>
      </c>
      <c r="F237" s="7">
        <v>670.71</v>
      </c>
      <c r="G237" s="7">
        <v>1231.68</v>
      </c>
      <c r="H237" s="7">
        <v>22.36</v>
      </c>
      <c r="I237" s="7">
        <v>41.06</v>
      </c>
      <c r="J237" t="s">
        <v>2337</v>
      </c>
      <c r="K237">
        <f t="shared" si="12"/>
        <v>46</v>
      </c>
      <c r="L237">
        <f t="shared" si="13"/>
        <v>3</v>
      </c>
      <c r="M237">
        <f t="shared" si="14"/>
        <v>1</v>
      </c>
      <c r="N237" s="7">
        <f t="shared" si="15"/>
        <v>1231.68</v>
      </c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DZ237" s="9"/>
      <c r="EA237" s="9"/>
    </row>
    <row r="238" spans="1:131" x14ac:dyDescent="0.2">
      <c r="A238" t="s">
        <v>702</v>
      </c>
      <c r="B238" s="8">
        <v>43844</v>
      </c>
      <c r="C238" s="8">
        <v>43858</v>
      </c>
      <c r="D238">
        <v>138</v>
      </c>
      <c r="E238">
        <v>1</v>
      </c>
      <c r="F238" s="7">
        <v>2443.79</v>
      </c>
      <c r="G238" s="7">
        <v>4224.54</v>
      </c>
      <c r="H238" s="7">
        <v>27.15</v>
      </c>
      <c r="I238" s="7">
        <v>46.94</v>
      </c>
      <c r="J238" t="s">
        <v>2337</v>
      </c>
      <c r="K238">
        <f t="shared" si="12"/>
        <v>138</v>
      </c>
      <c r="L238">
        <f t="shared" si="13"/>
        <v>3</v>
      </c>
      <c r="M238">
        <f t="shared" si="14"/>
        <v>1</v>
      </c>
      <c r="N238" s="7">
        <f t="shared" si="15"/>
        <v>4224.54</v>
      </c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DZ238" s="9"/>
      <c r="EA238" s="9"/>
    </row>
    <row r="239" spans="1:131" x14ac:dyDescent="0.2">
      <c r="A239" t="s">
        <v>169</v>
      </c>
      <c r="B239" s="8">
        <v>43844</v>
      </c>
      <c r="C239" s="8">
        <v>43845</v>
      </c>
      <c r="D239">
        <v>86</v>
      </c>
      <c r="E239">
        <v>1</v>
      </c>
      <c r="F239" s="7">
        <v>72.14</v>
      </c>
      <c r="G239" s="7">
        <v>150.41</v>
      </c>
      <c r="H239" s="7">
        <v>1.28</v>
      </c>
      <c r="I239" s="7">
        <v>2.69</v>
      </c>
      <c r="J239" t="s">
        <v>2337</v>
      </c>
      <c r="K239">
        <f t="shared" si="12"/>
        <v>86</v>
      </c>
      <c r="L239">
        <f t="shared" si="13"/>
        <v>3</v>
      </c>
      <c r="M239">
        <f t="shared" si="14"/>
        <v>1</v>
      </c>
      <c r="N239" s="7">
        <f t="shared" si="15"/>
        <v>150.41</v>
      </c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DZ239" s="9"/>
      <c r="EA239" s="9"/>
    </row>
    <row r="240" spans="1:131" x14ac:dyDescent="0.2">
      <c r="A240" t="s">
        <v>937</v>
      </c>
      <c r="B240" s="8">
        <v>43844</v>
      </c>
      <c r="C240" s="8">
        <v>43845</v>
      </c>
      <c r="D240">
        <v>2</v>
      </c>
      <c r="E240">
        <v>1</v>
      </c>
      <c r="F240" s="7">
        <v>20.98</v>
      </c>
      <c r="G240" s="7">
        <v>35.81</v>
      </c>
      <c r="H240" s="7">
        <v>20.98</v>
      </c>
      <c r="I240" s="7">
        <v>35.81</v>
      </c>
      <c r="J240" t="s">
        <v>2337</v>
      </c>
      <c r="K240">
        <f t="shared" si="12"/>
        <v>2</v>
      </c>
      <c r="L240">
        <f t="shared" si="13"/>
        <v>3</v>
      </c>
      <c r="M240">
        <f t="shared" si="14"/>
        <v>1</v>
      </c>
      <c r="N240" s="7">
        <f t="shared" si="15"/>
        <v>35.81</v>
      </c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DZ240" s="9"/>
      <c r="EA240" s="9"/>
    </row>
    <row r="241" spans="1:131" x14ac:dyDescent="0.2">
      <c r="A241" t="s">
        <v>264</v>
      </c>
      <c r="B241" s="8">
        <v>43844</v>
      </c>
      <c r="C241" s="8">
        <v>43845</v>
      </c>
      <c r="D241">
        <v>2298</v>
      </c>
      <c r="E241">
        <v>1</v>
      </c>
      <c r="F241" s="7">
        <v>1342.95</v>
      </c>
      <c r="G241" s="7">
        <v>2877.75</v>
      </c>
      <c r="H241" s="7">
        <v>0.9</v>
      </c>
      <c r="I241" s="7">
        <v>1.92</v>
      </c>
      <c r="J241" t="s">
        <v>2337</v>
      </c>
      <c r="K241">
        <f t="shared" si="12"/>
        <v>2298</v>
      </c>
      <c r="L241">
        <f t="shared" si="13"/>
        <v>3</v>
      </c>
      <c r="M241">
        <f t="shared" si="14"/>
        <v>1</v>
      </c>
      <c r="N241" s="7">
        <f t="shared" si="15"/>
        <v>2877.75</v>
      </c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DZ241" s="9"/>
      <c r="EA241" s="9"/>
    </row>
    <row r="242" spans="1:131" x14ac:dyDescent="0.2">
      <c r="A242" t="s">
        <v>264</v>
      </c>
      <c r="B242" s="8">
        <v>43844</v>
      </c>
      <c r="C242" s="8">
        <v>43858</v>
      </c>
      <c r="D242">
        <v>6128</v>
      </c>
      <c r="E242">
        <v>1</v>
      </c>
      <c r="F242" s="7">
        <v>3581.2</v>
      </c>
      <c r="G242" s="7">
        <v>5627.6</v>
      </c>
      <c r="H242" s="7">
        <v>0.9</v>
      </c>
      <c r="I242" s="7">
        <v>1.41</v>
      </c>
      <c r="J242" t="s">
        <v>2337</v>
      </c>
      <c r="K242">
        <f t="shared" si="12"/>
        <v>6128</v>
      </c>
      <c r="L242">
        <f t="shared" si="13"/>
        <v>3</v>
      </c>
      <c r="M242">
        <f t="shared" si="14"/>
        <v>1</v>
      </c>
      <c r="N242" s="7">
        <f t="shared" si="15"/>
        <v>5627.6</v>
      </c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DZ242" s="9"/>
      <c r="EA242" s="9"/>
    </row>
    <row r="243" spans="1:131" x14ac:dyDescent="0.2">
      <c r="A243" t="s">
        <v>262</v>
      </c>
      <c r="B243" s="8">
        <v>43845</v>
      </c>
      <c r="C243" s="8">
        <v>43845</v>
      </c>
      <c r="D243">
        <v>8</v>
      </c>
      <c r="E243">
        <v>100</v>
      </c>
      <c r="F243" s="7">
        <v>492.42</v>
      </c>
      <c r="G243" s="7">
        <v>959.25</v>
      </c>
      <c r="H243" s="7">
        <v>98.48</v>
      </c>
      <c r="I243" s="7">
        <v>191.85</v>
      </c>
      <c r="J243" t="s">
        <v>2337</v>
      </c>
      <c r="K243">
        <f t="shared" si="12"/>
        <v>800</v>
      </c>
      <c r="L243">
        <f t="shared" si="13"/>
        <v>3</v>
      </c>
      <c r="M243">
        <f t="shared" si="14"/>
        <v>1</v>
      </c>
      <c r="N243" s="7">
        <f t="shared" si="15"/>
        <v>959.25</v>
      </c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DZ243" s="9"/>
      <c r="EA243" s="9"/>
    </row>
    <row r="244" spans="1:131" x14ac:dyDescent="0.2">
      <c r="A244" t="s">
        <v>525</v>
      </c>
      <c r="B244" s="8">
        <v>43845</v>
      </c>
      <c r="C244" s="8">
        <v>43845</v>
      </c>
      <c r="D244">
        <v>74</v>
      </c>
      <c r="E244">
        <v>1</v>
      </c>
      <c r="F244" s="7">
        <v>169.31</v>
      </c>
      <c r="G244" s="7">
        <v>337.66</v>
      </c>
      <c r="H244" s="7">
        <v>3.52</v>
      </c>
      <c r="I244" s="7">
        <v>7.04</v>
      </c>
      <c r="J244" t="s">
        <v>2337</v>
      </c>
      <c r="K244">
        <f t="shared" si="12"/>
        <v>74</v>
      </c>
      <c r="L244">
        <f t="shared" si="13"/>
        <v>3</v>
      </c>
      <c r="M244">
        <f t="shared" si="14"/>
        <v>1</v>
      </c>
      <c r="N244" s="7">
        <f t="shared" si="15"/>
        <v>337.66</v>
      </c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DZ244" s="9"/>
      <c r="EA244" s="9"/>
    </row>
    <row r="245" spans="1:131" x14ac:dyDescent="0.2">
      <c r="A245" t="s">
        <v>249</v>
      </c>
      <c r="B245" s="8">
        <v>43845</v>
      </c>
      <c r="C245" s="8">
        <v>43851</v>
      </c>
      <c r="D245">
        <v>766</v>
      </c>
      <c r="E245">
        <v>1</v>
      </c>
      <c r="F245" s="7">
        <v>428.47</v>
      </c>
      <c r="G245" s="7">
        <v>895.3</v>
      </c>
      <c r="H245" s="7">
        <v>0.86</v>
      </c>
      <c r="I245" s="7">
        <v>1.79</v>
      </c>
      <c r="J245" t="s">
        <v>2337</v>
      </c>
      <c r="K245">
        <f t="shared" si="12"/>
        <v>766</v>
      </c>
      <c r="L245">
        <f t="shared" si="13"/>
        <v>3</v>
      </c>
      <c r="M245">
        <f t="shared" si="14"/>
        <v>1</v>
      </c>
      <c r="N245" s="7">
        <f t="shared" si="15"/>
        <v>895.3</v>
      </c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DZ245" s="9"/>
      <c r="EA245" s="9"/>
    </row>
    <row r="246" spans="1:131" x14ac:dyDescent="0.2">
      <c r="A246" t="s">
        <v>192</v>
      </c>
      <c r="B246" s="8">
        <v>43845</v>
      </c>
      <c r="C246" s="8">
        <v>43846</v>
      </c>
      <c r="D246">
        <v>460</v>
      </c>
      <c r="E246">
        <v>2</v>
      </c>
      <c r="F246" s="7">
        <v>752.9</v>
      </c>
      <c r="G246" s="7">
        <v>1534.8</v>
      </c>
      <c r="H246" s="7">
        <v>2.5099999999999998</v>
      </c>
      <c r="I246" s="7">
        <v>5.12</v>
      </c>
      <c r="J246" t="s">
        <v>2337</v>
      </c>
      <c r="K246">
        <f t="shared" si="12"/>
        <v>920</v>
      </c>
      <c r="L246">
        <f t="shared" si="13"/>
        <v>3</v>
      </c>
      <c r="M246">
        <f t="shared" si="14"/>
        <v>1</v>
      </c>
      <c r="N246" s="7">
        <f t="shared" si="15"/>
        <v>1534.8</v>
      </c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DZ246" s="9"/>
      <c r="EA246" s="9"/>
    </row>
    <row r="247" spans="1:131" x14ac:dyDescent="0.2">
      <c r="A247" t="s">
        <v>936</v>
      </c>
      <c r="B247" s="8">
        <v>43845</v>
      </c>
      <c r="C247" s="8">
        <v>43846</v>
      </c>
      <c r="D247">
        <v>46</v>
      </c>
      <c r="E247">
        <v>1</v>
      </c>
      <c r="F247" s="7">
        <v>479.63</v>
      </c>
      <c r="G247" s="7">
        <v>844.14</v>
      </c>
      <c r="H247" s="7">
        <v>15.99</v>
      </c>
      <c r="I247" s="7">
        <v>28.14</v>
      </c>
      <c r="J247" t="s">
        <v>2337</v>
      </c>
      <c r="K247">
        <f t="shared" si="12"/>
        <v>46</v>
      </c>
      <c r="L247">
        <f t="shared" si="13"/>
        <v>3</v>
      </c>
      <c r="M247">
        <f t="shared" si="14"/>
        <v>1</v>
      </c>
      <c r="N247" s="7">
        <f t="shared" si="15"/>
        <v>844.14</v>
      </c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DZ247" s="9"/>
      <c r="EA247" s="9"/>
    </row>
    <row r="248" spans="1:131" x14ac:dyDescent="0.2">
      <c r="A248" t="s">
        <v>930</v>
      </c>
      <c r="B248" s="8">
        <v>43845</v>
      </c>
      <c r="C248" s="8">
        <v>43846</v>
      </c>
      <c r="D248">
        <v>25</v>
      </c>
      <c r="E248">
        <v>1</v>
      </c>
      <c r="F248" s="7">
        <v>456.32</v>
      </c>
      <c r="G248" s="7">
        <v>654.85</v>
      </c>
      <c r="H248" s="7">
        <v>28.51</v>
      </c>
      <c r="I248" s="7">
        <v>40.93</v>
      </c>
      <c r="J248" t="s">
        <v>2337</v>
      </c>
      <c r="K248">
        <f t="shared" si="12"/>
        <v>25</v>
      </c>
      <c r="L248">
        <f t="shared" si="13"/>
        <v>3</v>
      </c>
      <c r="M248">
        <f t="shared" si="14"/>
        <v>1</v>
      </c>
      <c r="N248" s="7">
        <f t="shared" si="15"/>
        <v>654.85</v>
      </c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DZ248" s="9"/>
      <c r="EA248" s="9"/>
    </row>
    <row r="249" spans="1:131" x14ac:dyDescent="0.2">
      <c r="A249" t="s">
        <v>396</v>
      </c>
      <c r="B249" s="8">
        <v>43845</v>
      </c>
      <c r="C249" s="8">
        <v>43846</v>
      </c>
      <c r="D249">
        <v>148</v>
      </c>
      <c r="E249">
        <v>1</v>
      </c>
      <c r="F249" s="7">
        <v>2234.67</v>
      </c>
      <c r="G249" s="7">
        <v>2946.82</v>
      </c>
      <c r="H249" s="7">
        <v>23.28</v>
      </c>
      <c r="I249" s="7">
        <v>30.7</v>
      </c>
      <c r="J249" t="s">
        <v>2337</v>
      </c>
      <c r="K249">
        <f t="shared" si="12"/>
        <v>148</v>
      </c>
      <c r="L249">
        <f t="shared" si="13"/>
        <v>3</v>
      </c>
      <c r="M249">
        <f t="shared" si="14"/>
        <v>1</v>
      </c>
      <c r="N249" s="7">
        <f t="shared" si="15"/>
        <v>2946.82</v>
      </c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DZ249" s="9"/>
      <c r="EA249" s="9"/>
    </row>
    <row r="250" spans="1:131" x14ac:dyDescent="0.2">
      <c r="A250" t="s">
        <v>192</v>
      </c>
      <c r="B250" s="8">
        <v>43845</v>
      </c>
      <c r="C250" s="8">
        <v>43846</v>
      </c>
      <c r="D250">
        <v>766</v>
      </c>
      <c r="E250">
        <v>2</v>
      </c>
      <c r="F250" s="7">
        <v>1254.83</v>
      </c>
      <c r="G250" s="7">
        <v>2558</v>
      </c>
      <c r="H250" s="7">
        <v>2.5099999999999998</v>
      </c>
      <c r="I250" s="7">
        <v>5.12</v>
      </c>
      <c r="J250" t="s">
        <v>2337</v>
      </c>
      <c r="K250">
        <f t="shared" si="12"/>
        <v>1532</v>
      </c>
      <c r="L250">
        <f t="shared" si="13"/>
        <v>3</v>
      </c>
      <c r="M250">
        <f t="shared" si="14"/>
        <v>1</v>
      </c>
      <c r="N250" s="7">
        <f t="shared" si="15"/>
        <v>2558</v>
      </c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DZ250" s="9"/>
      <c r="EA250" s="9"/>
    </row>
    <row r="251" spans="1:131" x14ac:dyDescent="0.2">
      <c r="A251" t="s">
        <v>197</v>
      </c>
      <c r="B251" s="8">
        <v>43845</v>
      </c>
      <c r="C251" s="8">
        <v>43846</v>
      </c>
      <c r="D251">
        <v>766</v>
      </c>
      <c r="E251">
        <v>2</v>
      </c>
      <c r="F251" s="7">
        <v>1288.21</v>
      </c>
      <c r="G251" s="7">
        <v>2558</v>
      </c>
      <c r="H251" s="7">
        <v>2.57</v>
      </c>
      <c r="I251" s="7">
        <v>5.12</v>
      </c>
      <c r="J251" t="s">
        <v>2337</v>
      </c>
      <c r="K251">
        <f t="shared" si="12"/>
        <v>1532</v>
      </c>
      <c r="L251">
        <f t="shared" si="13"/>
        <v>3</v>
      </c>
      <c r="M251">
        <f t="shared" si="14"/>
        <v>1</v>
      </c>
      <c r="N251" s="7">
        <f t="shared" si="15"/>
        <v>2558</v>
      </c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DZ251" s="9"/>
      <c r="EA251" s="9"/>
    </row>
    <row r="252" spans="1:131" x14ac:dyDescent="0.2">
      <c r="A252" t="s">
        <v>147</v>
      </c>
      <c r="B252" s="8">
        <v>43845</v>
      </c>
      <c r="C252" s="8">
        <v>43846</v>
      </c>
      <c r="D252">
        <v>766</v>
      </c>
      <c r="E252">
        <v>2</v>
      </c>
      <c r="F252" s="7">
        <v>1113.3699999999999</v>
      </c>
      <c r="G252" s="7">
        <v>1790.6</v>
      </c>
      <c r="H252" s="7">
        <v>2.23</v>
      </c>
      <c r="I252" s="7">
        <v>3.58</v>
      </c>
      <c r="J252" t="s">
        <v>2337</v>
      </c>
      <c r="K252">
        <f t="shared" si="12"/>
        <v>1532</v>
      </c>
      <c r="L252">
        <f t="shared" si="13"/>
        <v>3</v>
      </c>
      <c r="M252">
        <f t="shared" si="14"/>
        <v>1</v>
      </c>
      <c r="N252" s="7">
        <f t="shared" si="15"/>
        <v>1790.6</v>
      </c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DZ252" s="9"/>
      <c r="EA252" s="9"/>
    </row>
    <row r="253" spans="1:131" x14ac:dyDescent="0.2">
      <c r="A253" t="s">
        <v>164</v>
      </c>
      <c r="B253" s="8">
        <v>43845</v>
      </c>
      <c r="C253" s="8">
        <v>43845</v>
      </c>
      <c r="D253">
        <v>8</v>
      </c>
      <c r="E253">
        <v>40</v>
      </c>
      <c r="F253" s="7">
        <v>259.33</v>
      </c>
      <c r="G253" s="7">
        <v>486.02</v>
      </c>
      <c r="H253" s="7">
        <v>51.86</v>
      </c>
      <c r="I253" s="7">
        <v>97.2</v>
      </c>
      <c r="J253" t="s">
        <v>2337</v>
      </c>
      <c r="K253">
        <f t="shared" si="12"/>
        <v>320</v>
      </c>
      <c r="L253">
        <f t="shared" si="13"/>
        <v>3</v>
      </c>
      <c r="M253">
        <f t="shared" si="14"/>
        <v>1</v>
      </c>
      <c r="N253" s="7">
        <f t="shared" si="15"/>
        <v>486.02</v>
      </c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DZ253" s="9"/>
      <c r="EA253" s="9"/>
    </row>
    <row r="254" spans="1:131" x14ac:dyDescent="0.2">
      <c r="A254" t="s">
        <v>152</v>
      </c>
      <c r="B254" s="8">
        <v>43845</v>
      </c>
      <c r="C254" s="8">
        <v>43845</v>
      </c>
      <c r="D254">
        <v>62</v>
      </c>
      <c r="E254">
        <v>1</v>
      </c>
      <c r="F254" s="7">
        <v>50.56</v>
      </c>
      <c r="G254" s="7">
        <v>109.99</v>
      </c>
      <c r="H254" s="7">
        <v>1.25</v>
      </c>
      <c r="I254" s="7">
        <v>2.75</v>
      </c>
      <c r="J254" t="s">
        <v>2337</v>
      </c>
      <c r="K254">
        <f t="shared" si="12"/>
        <v>62</v>
      </c>
      <c r="L254">
        <f t="shared" si="13"/>
        <v>3</v>
      </c>
      <c r="M254">
        <f t="shared" si="14"/>
        <v>1</v>
      </c>
      <c r="N254" s="7">
        <f t="shared" si="15"/>
        <v>109.99</v>
      </c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DZ254" s="9"/>
      <c r="EA254" s="9"/>
    </row>
    <row r="255" spans="1:131" x14ac:dyDescent="0.2">
      <c r="A255" t="s">
        <v>659</v>
      </c>
      <c r="B255" s="8">
        <v>43845</v>
      </c>
      <c r="C255" s="8">
        <v>43902</v>
      </c>
      <c r="D255">
        <v>92</v>
      </c>
      <c r="E255">
        <v>1</v>
      </c>
      <c r="F255" s="7">
        <v>333.05</v>
      </c>
      <c r="G255" s="7">
        <v>882.51</v>
      </c>
      <c r="H255" s="7">
        <v>5.55</v>
      </c>
      <c r="I255" s="7">
        <v>14.71</v>
      </c>
      <c r="J255" t="s">
        <v>2337</v>
      </c>
      <c r="K255">
        <f t="shared" si="12"/>
        <v>92</v>
      </c>
      <c r="L255">
        <f t="shared" si="13"/>
        <v>3</v>
      </c>
      <c r="M255">
        <f t="shared" si="14"/>
        <v>1</v>
      </c>
      <c r="N255" s="7">
        <f t="shared" si="15"/>
        <v>882.51</v>
      </c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DZ255" s="9"/>
      <c r="EA255" s="9"/>
    </row>
    <row r="256" spans="1:131" x14ac:dyDescent="0.2">
      <c r="A256" t="s">
        <v>708</v>
      </c>
      <c r="B256" s="8">
        <v>43845</v>
      </c>
      <c r="C256" s="8">
        <v>43902</v>
      </c>
      <c r="D256">
        <v>62</v>
      </c>
      <c r="E256">
        <v>1</v>
      </c>
      <c r="F256" s="7">
        <v>702.43</v>
      </c>
      <c r="G256" s="7">
        <v>1314.81</v>
      </c>
      <c r="H256" s="7">
        <v>17.559999999999999</v>
      </c>
      <c r="I256" s="7">
        <v>32.869999999999997</v>
      </c>
      <c r="J256" t="s">
        <v>2337</v>
      </c>
      <c r="K256">
        <f t="shared" si="12"/>
        <v>62</v>
      </c>
      <c r="L256">
        <f t="shared" si="13"/>
        <v>3</v>
      </c>
      <c r="M256">
        <f t="shared" si="14"/>
        <v>1</v>
      </c>
      <c r="N256" s="7">
        <f t="shared" si="15"/>
        <v>1314.81</v>
      </c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DZ256" s="9"/>
      <c r="EA256" s="9"/>
    </row>
    <row r="257" spans="1:131" x14ac:dyDescent="0.2">
      <c r="A257" t="s">
        <v>728</v>
      </c>
      <c r="B257" s="8">
        <v>43845</v>
      </c>
      <c r="C257" s="8">
        <v>43902</v>
      </c>
      <c r="D257">
        <v>31</v>
      </c>
      <c r="E257">
        <v>1</v>
      </c>
      <c r="F257" s="7">
        <v>492.16</v>
      </c>
      <c r="G257" s="7">
        <v>890.18</v>
      </c>
      <c r="H257" s="7">
        <v>24.61</v>
      </c>
      <c r="I257" s="7">
        <v>44.51</v>
      </c>
      <c r="J257" t="s">
        <v>2337</v>
      </c>
      <c r="K257">
        <f t="shared" si="12"/>
        <v>31</v>
      </c>
      <c r="L257">
        <f t="shared" si="13"/>
        <v>3</v>
      </c>
      <c r="M257">
        <f t="shared" si="14"/>
        <v>1</v>
      </c>
      <c r="N257" s="7">
        <f t="shared" si="15"/>
        <v>890.18</v>
      </c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  <c r="DZ257" s="9"/>
      <c r="EA257" s="9"/>
    </row>
    <row r="258" spans="1:131" x14ac:dyDescent="0.2">
      <c r="A258" t="s">
        <v>748</v>
      </c>
      <c r="B258" s="8">
        <v>43845</v>
      </c>
      <c r="C258" s="8">
        <v>43902</v>
      </c>
      <c r="D258">
        <v>16</v>
      </c>
      <c r="E258">
        <v>1</v>
      </c>
      <c r="F258" s="7">
        <v>367.59</v>
      </c>
      <c r="G258" s="7">
        <v>639.5</v>
      </c>
      <c r="H258" s="7">
        <v>36.76</v>
      </c>
      <c r="I258" s="7">
        <v>63.95</v>
      </c>
      <c r="J258" t="s">
        <v>2337</v>
      </c>
      <c r="K258">
        <f t="shared" si="12"/>
        <v>16</v>
      </c>
      <c r="L258">
        <f t="shared" si="13"/>
        <v>3</v>
      </c>
      <c r="M258">
        <f t="shared" si="14"/>
        <v>1</v>
      </c>
      <c r="N258" s="7">
        <f t="shared" si="15"/>
        <v>639.5</v>
      </c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DZ258" s="9"/>
      <c r="EA258" s="9"/>
    </row>
    <row r="259" spans="1:131" x14ac:dyDescent="0.2">
      <c r="A259" t="s">
        <v>728</v>
      </c>
      <c r="B259" s="8">
        <v>43845</v>
      </c>
      <c r="C259" s="8">
        <v>43860</v>
      </c>
      <c r="D259">
        <v>16</v>
      </c>
      <c r="E259">
        <v>1</v>
      </c>
      <c r="F259" s="7">
        <v>246.08</v>
      </c>
      <c r="G259" s="7">
        <v>416.95</v>
      </c>
      <c r="H259" s="7">
        <v>24.61</v>
      </c>
      <c r="I259" s="7">
        <v>41.7</v>
      </c>
      <c r="J259" t="s">
        <v>2337</v>
      </c>
      <c r="K259">
        <f t="shared" ref="K259:K322" si="16">D259*E259</f>
        <v>16</v>
      </c>
      <c r="L259">
        <f t="shared" ref="L259:L322" si="17">(YEAR(B259)-2020)*52+_xlfn.ISOWEEKNUM(B259)</f>
        <v>3</v>
      </c>
      <c r="M259">
        <f t="shared" ref="M259:M322" si="18">IF(J259="Z-US$",1,1.22)</f>
        <v>1</v>
      </c>
      <c r="N259" s="7">
        <f t="shared" ref="N259:N322" si="19">G259*M259</f>
        <v>416.95</v>
      </c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DZ259" s="9"/>
      <c r="EA259" s="9"/>
    </row>
    <row r="260" spans="1:131" x14ac:dyDescent="0.2">
      <c r="A260" t="s">
        <v>730</v>
      </c>
      <c r="B260" s="8">
        <v>43845</v>
      </c>
      <c r="C260" s="8">
        <v>43860</v>
      </c>
      <c r="D260">
        <v>31</v>
      </c>
      <c r="E260">
        <v>1</v>
      </c>
      <c r="F260" s="7">
        <v>198.73</v>
      </c>
      <c r="G260" s="7">
        <v>833.91</v>
      </c>
      <c r="H260" s="7">
        <v>9.93</v>
      </c>
      <c r="I260" s="7">
        <v>41.7</v>
      </c>
      <c r="J260" t="s">
        <v>2337</v>
      </c>
      <c r="K260">
        <f t="shared" si="16"/>
        <v>31</v>
      </c>
      <c r="L260">
        <f t="shared" si="17"/>
        <v>3</v>
      </c>
      <c r="M260">
        <f t="shared" si="18"/>
        <v>1</v>
      </c>
      <c r="N260" s="7">
        <f t="shared" si="19"/>
        <v>833.91</v>
      </c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DZ260" s="9"/>
      <c r="EA260" s="9"/>
    </row>
    <row r="261" spans="1:131" x14ac:dyDescent="0.2">
      <c r="A261" t="s">
        <v>942</v>
      </c>
      <c r="B261" s="8">
        <v>43845</v>
      </c>
      <c r="C261" s="8">
        <v>43860</v>
      </c>
      <c r="D261">
        <v>16</v>
      </c>
      <c r="E261">
        <v>1</v>
      </c>
      <c r="F261" s="7">
        <v>231.37</v>
      </c>
      <c r="G261" s="7">
        <v>537.17999999999995</v>
      </c>
      <c r="H261" s="7">
        <v>23.14</v>
      </c>
      <c r="I261" s="7">
        <v>53.72</v>
      </c>
      <c r="J261" t="s">
        <v>2337</v>
      </c>
      <c r="K261">
        <f t="shared" si="16"/>
        <v>16</v>
      </c>
      <c r="L261">
        <f t="shared" si="17"/>
        <v>3</v>
      </c>
      <c r="M261">
        <f t="shared" si="18"/>
        <v>1</v>
      </c>
      <c r="N261" s="7">
        <f t="shared" si="19"/>
        <v>537.17999999999995</v>
      </c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DZ261" s="9"/>
      <c r="EA261" s="9"/>
    </row>
    <row r="262" spans="1:131" x14ac:dyDescent="0.2">
      <c r="A262" t="s">
        <v>169</v>
      </c>
      <c r="B262" s="8">
        <v>43845</v>
      </c>
      <c r="C262" s="8">
        <v>43846</v>
      </c>
      <c r="D262">
        <v>74</v>
      </c>
      <c r="E262">
        <v>1</v>
      </c>
      <c r="F262" s="7">
        <v>61.84</v>
      </c>
      <c r="G262" s="7">
        <v>128.91999999999999</v>
      </c>
      <c r="H262" s="7">
        <v>1.28</v>
      </c>
      <c r="I262" s="7">
        <v>2.69</v>
      </c>
      <c r="J262" t="s">
        <v>2337</v>
      </c>
      <c r="K262">
        <f t="shared" si="16"/>
        <v>74</v>
      </c>
      <c r="L262">
        <f t="shared" si="17"/>
        <v>3</v>
      </c>
      <c r="M262">
        <f t="shared" si="18"/>
        <v>1</v>
      </c>
      <c r="N262" s="7">
        <f t="shared" si="19"/>
        <v>128.91999999999999</v>
      </c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DZ262" s="9"/>
      <c r="EA262" s="9"/>
    </row>
    <row r="263" spans="1:131" x14ac:dyDescent="0.2">
      <c r="A263" t="s">
        <v>203</v>
      </c>
      <c r="B263" s="8">
        <v>43845</v>
      </c>
      <c r="C263" s="8">
        <v>43846</v>
      </c>
      <c r="D263">
        <v>56</v>
      </c>
      <c r="E263">
        <v>1</v>
      </c>
      <c r="F263" s="7">
        <v>47.66</v>
      </c>
      <c r="G263" s="7">
        <v>115.11</v>
      </c>
      <c r="H263" s="7">
        <v>1.32</v>
      </c>
      <c r="I263" s="7">
        <v>3.2</v>
      </c>
      <c r="J263" t="s">
        <v>2337</v>
      </c>
      <c r="K263">
        <f t="shared" si="16"/>
        <v>56</v>
      </c>
      <c r="L263">
        <f t="shared" si="17"/>
        <v>3</v>
      </c>
      <c r="M263">
        <f t="shared" si="18"/>
        <v>1</v>
      </c>
      <c r="N263" s="7">
        <f t="shared" si="19"/>
        <v>115.11</v>
      </c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DZ263" s="9"/>
      <c r="EA263" s="9"/>
    </row>
    <row r="264" spans="1:131" x14ac:dyDescent="0.2">
      <c r="A264" t="s">
        <v>251</v>
      </c>
      <c r="B264" s="8">
        <v>43845</v>
      </c>
      <c r="C264" s="8">
        <v>43846</v>
      </c>
      <c r="D264">
        <v>238</v>
      </c>
      <c r="E264">
        <v>1</v>
      </c>
      <c r="F264" s="7">
        <v>132.82</v>
      </c>
      <c r="G264" s="7">
        <v>356.84</v>
      </c>
      <c r="H264" s="7">
        <v>0.86</v>
      </c>
      <c r="I264" s="7">
        <v>2.2999999999999998</v>
      </c>
      <c r="J264" t="s">
        <v>2337</v>
      </c>
      <c r="K264">
        <f t="shared" si="16"/>
        <v>238</v>
      </c>
      <c r="L264">
        <f t="shared" si="17"/>
        <v>3</v>
      </c>
      <c r="M264">
        <f t="shared" si="18"/>
        <v>1</v>
      </c>
      <c r="N264" s="7">
        <f t="shared" si="19"/>
        <v>356.84</v>
      </c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V264" s="9"/>
      <c r="DZ264" s="9"/>
      <c r="EA264" s="9"/>
    </row>
    <row r="265" spans="1:131" x14ac:dyDescent="0.2">
      <c r="A265" t="s">
        <v>937</v>
      </c>
      <c r="B265" s="8">
        <v>43845</v>
      </c>
      <c r="C265" s="8">
        <v>43846</v>
      </c>
      <c r="D265">
        <v>7</v>
      </c>
      <c r="E265">
        <v>1</v>
      </c>
      <c r="F265" s="7">
        <v>83.9</v>
      </c>
      <c r="G265" s="7">
        <v>143.25</v>
      </c>
      <c r="H265" s="7">
        <v>20.98</v>
      </c>
      <c r="I265" s="7">
        <v>35.81</v>
      </c>
      <c r="J265" t="s">
        <v>2337</v>
      </c>
      <c r="K265">
        <f t="shared" si="16"/>
        <v>7</v>
      </c>
      <c r="L265">
        <f t="shared" si="17"/>
        <v>3</v>
      </c>
      <c r="M265">
        <f t="shared" si="18"/>
        <v>1</v>
      </c>
      <c r="N265" s="7">
        <f t="shared" si="19"/>
        <v>143.25</v>
      </c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V265" s="9"/>
      <c r="DZ265" s="9"/>
      <c r="EA265" s="9"/>
    </row>
    <row r="266" spans="1:131" x14ac:dyDescent="0.2">
      <c r="A266" t="s">
        <v>501</v>
      </c>
      <c r="B266" s="8">
        <v>43845</v>
      </c>
      <c r="C266" s="8">
        <v>43846</v>
      </c>
      <c r="D266">
        <v>7</v>
      </c>
      <c r="E266">
        <v>1</v>
      </c>
      <c r="F266" s="7">
        <v>19.809999999999999</v>
      </c>
      <c r="G266" s="7">
        <v>53.72</v>
      </c>
      <c r="H266" s="7">
        <v>4.95</v>
      </c>
      <c r="I266" s="7">
        <v>13.43</v>
      </c>
      <c r="J266" t="s">
        <v>2337</v>
      </c>
      <c r="K266">
        <f t="shared" si="16"/>
        <v>7</v>
      </c>
      <c r="L266">
        <f t="shared" si="17"/>
        <v>3</v>
      </c>
      <c r="M266">
        <f t="shared" si="18"/>
        <v>1</v>
      </c>
      <c r="N266" s="7">
        <f t="shared" si="19"/>
        <v>53.72</v>
      </c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  <c r="DZ266" s="9"/>
      <c r="EA266" s="9"/>
    </row>
    <row r="267" spans="1:131" x14ac:dyDescent="0.2">
      <c r="A267" t="s">
        <v>502</v>
      </c>
      <c r="B267" s="8">
        <v>43845</v>
      </c>
      <c r="C267" s="8">
        <v>43846</v>
      </c>
      <c r="D267">
        <v>111</v>
      </c>
      <c r="E267">
        <v>1</v>
      </c>
      <c r="F267" s="7">
        <v>433.73</v>
      </c>
      <c r="G267" s="7">
        <v>773.54</v>
      </c>
      <c r="H267" s="7">
        <v>6.02</v>
      </c>
      <c r="I267" s="7">
        <v>10.74</v>
      </c>
      <c r="J267" t="s">
        <v>2337</v>
      </c>
      <c r="K267">
        <f t="shared" si="16"/>
        <v>111</v>
      </c>
      <c r="L267">
        <f t="shared" si="17"/>
        <v>3</v>
      </c>
      <c r="M267">
        <f t="shared" si="18"/>
        <v>1</v>
      </c>
      <c r="N267" s="7">
        <f t="shared" si="19"/>
        <v>773.54</v>
      </c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DZ267" s="9"/>
      <c r="EA267" s="9"/>
    </row>
    <row r="268" spans="1:131" x14ac:dyDescent="0.2">
      <c r="A268" t="s">
        <v>387</v>
      </c>
      <c r="B268" s="8">
        <v>43845</v>
      </c>
      <c r="C268" s="8">
        <v>43846</v>
      </c>
      <c r="D268">
        <v>5</v>
      </c>
      <c r="E268">
        <v>1</v>
      </c>
      <c r="F268" s="7">
        <v>116.63</v>
      </c>
      <c r="G268" s="7">
        <v>257.08</v>
      </c>
      <c r="H268" s="7">
        <v>38.869999999999997</v>
      </c>
      <c r="I268" s="7">
        <v>85.69</v>
      </c>
      <c r="J268" t="s">
        <v>2337</v>
      </c>
      <c r="K268">
        <f t="shared" si="16"/>
        <v>5</v>
      </c>
      <c r="L268">
        <f t="shared" si="17"/>
        <v>3</v>
      </c>
      <c r="M268">
        <f t="shared" si="18"/>
        <v>1</v>
      </c>
      <c r="N268" s="7">
        <f t="shared" si="19"/>
        <v>257.08</v>
      </c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DZ268" s="9"/>
      <c r="EA268" s="9"/>
    </row>
    <row r="269" spans="1:131" x14ac:dyDescent="0.2">
      <c r="A269" t="s">
        <v>36</v>
      </c>
      <c r="B269" s="8">
        <v>43845</v>
      </c>
      <c r="C269" s="8">
        <v>43846</v>
      </c>
      <c r="D269">
        <v>10</v>
      </c>
      <c r="E269">
        <v>1</v>
      </c>
      <c r="F269" s="7">
        <v>5.76</v>
      </c>
      <c r="G269" s="7">
        <v>12.13</v>
      </c>
      <c r="H269" s="7">
        <v>0.96</v>
      </c>
      <c r="I269" s="7">
        <v>2.02</v>
      </c>
      <c r="J269" t="s">
        <v>2337</v>
      </c>
      <c r="K269">
        <f t="shared" si="16"/>
        <v>10</v>
      </c>
      <c r="L269">
        <f t="shared" si="17"/>
        <v>3</v>
      </c>
      <c r="M269">
        <f t="shared" si="18"/>
        <v>1</v>
      </c>
      <c r="N269" s="7">
        <f t="shared" si="19"/>
        <v>12.13</v>
      </c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DZ269" s="9"/>
      <c r="EA269" s="9"/>
    </row>
    <row r="270" spans="1:131" x14ac:dyDescent="0.2">
      <c r="A270" t="s">
        <v>78</v>
      </c>
      <c r="B270" s="8">
        <v>43845</v>
      </c>
      <c r="C270" s="8">
        <v>43846</v>
      </c>
      <c r="D270">
        <v>4</v>
      </c>
      <c r="E270">
        <v>1</v>
      </c>
      <c r="F270" s="7">
        <v>17.190000000000001</v>
      </c>
      <c r="G270" s="7">
        <v>5.88</v>
      </c>
      <c r="H270" s="7">
        <v>8.6</v>
      </c>
      <c r="I270" s="7">
        <v>2.94</v>
      </c>
      <c r="J270" t="s">
        <v>2337</v>
      </c>
      <c r="K270">
        <f t="shared" si="16"/>
        <v>4</v>
      </c>
      <c r="L270">
        <f t="shared" si="17"/>
        <v>3</v>
      </c>
      <c r="M270">
        <f t="shared" si="18"/>
        <v>1</v>
      </c>
      <c r="N270" s="7">
        <f t="shared" si="19"/>
        <v>5.88</v>
      </c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DZ270" s="9"/>
      <c r="EA270" s="9"/>
    </row>
    <row r="271" spans="1:131" x14ac:dyDescent="0.2">
      <c r="A271" t="s">
        <v>387</v>
      </c>
      <c r="B271" s="8">
        <v>43846</v>
      </c>
      <c r="C271" s="8">
        <v>43846</v>
      </c>
      <c r="D271">
        <v>37</v>
      </c>
      <c r="E271">
        <v>1</v>
      </c>
      <c r="F271" s="7">
        <v>982.27</v>
      </c>
      <c r="G271" s="7">
        <v>1933.85</v>
      </c>
      <c r="H271" s="7">
        <v>40.93</v>
      </c>
      <c r="I271" s="7">
        <v>80.58</v>
      </c>
      <c r="J271" t="s">
        <v>2337</v>
      </c>
      <c r="K271">
        <f t="shared" si="16"/>
        <v>37</v>
      </c>
      <c r="L271">
        <f t="shared" si="17"/>
        <v>3</v>
      </c>
      <c r="M271">
        <f t="shared" si="18"/>
        <v>1</v>
      </c>
      <c r="N271" s="7">
        <f t="shared" si="19"/>
        <v>1933.85</v>
      </c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DZ271" s="9"/>
      <c r="EA271" s="9"/>
    </row>
    <row r="272" spans="1:131" x14ac:dyDescent="0.2">
      <c r="A272" t="s">
        <v>396</v>
      </c>
      <c r="B272" s="8">
        <v>43846</v>
      </c>
      <c r="C272" s="8">
        <v>43846</v>
      </c>
      <c r="D272">
        <v>37</v>
      </c>
      <c r="E272">
        <v>1</v>
      </c>
      <c r="F272" s="7">
        <v>558.66999999999996</v>
      </c>
      <c r="G272" s="7">
        <v>767.4</v>
      </c>
      <c r="H272" s="7">
        <v>23.28</v>
      </c>
      <c r="I272" s="7">
        <v>31.98</v>
      </c>
      <c r="J272" t="s">
        <v>2337</v>
      </c>
      <c r="K272">
        <f t="shared" si="16"/>
        <v>37</v>
      </c>
      <c r="L272">
        <f t="shared" si="17"/>
        <v>3</v>
      </c>
      <c r="M272">
        <f t="shared" si="18"/>
        <v>1</v>
      </c>
      <c r="N272" s="7">
        <f t="shared" si="19"/>
        <v>767.4</v>
      </c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  <c r="DZ272" s="9"/>
      <c r="EA272" s="9"/>
    </row>
    <row r="273" spans="1:131" x14ac:dyDescent="0.2">
      <c r="A273" t="s">
        <v>402</v>
      </c>
      <c r="B273" s="8">
        <v>43846</v>
      </c>
      <c r="C273" s="8">
        <v>43846</v>
      </c>
      <c r="D273">
        <v>23</v>
      </c>
      <c r="E273">
        <v>10</v>
      </c>
      <c r="F273" s="7">
        <v>19.190000000000001</v>
      </c>
      <c r="G273" s="7">
        <v>671.48</v>
      </c>
      <c r="H273" s="7">
        <v>1.28</v>
      </c>
      <c r="I273" s="7">
        <v>44.77</v>
      </c>
      <c r="J273" t="s">
        <v>2337</v>
      </c>
      <c r="K273">
        <f t="shared" si="16"/>
        <v>230</v>
      </c>
      <c r="L273">
        <f t="shared" si="17"/>
        <v>3</v>
      </c>
      <c r="M273">
        <f t="shared" si="18"/>
        <v>1</v>
      </c>
      <c r="N273" s="7">
        <f t="shared" si="19"/>
        <v>671.48</v>
      </c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DZ273" s="9"/>
      <c r="EA273" s="9"/>
    </row>
    <row r="274" spans="1:131" x14ac:dyDescent="0.2">
      <c r="A274" t="s">
        <v>524</v>
      </c>
      <c r="B274" s="8">
        <v>43846</v>
      </c>
      <c r="C274" s="8">
        <v>43846</v>
      </c>
      <c r="D274">
        <v>99</v>
      </c>
      <c r="E274">
        <v>1</v>
      </c>
      <c r="F274" s="7">
        <v>229.24</v>
      </c>
      <c r="G274" s="7">
        <v>572.99</v>
      </c>
      <c r="H274" s="7">
        <v>3.58</v>
      </c>
      <c r="I274" s="7">
        <v>8.9499999999999993</v>
      </c>
      <c r="J274" t="s">
        <v>2337</v>
      </c>
      <c r="K274">
        <f t="shared" si="16"/>
        <v>99</v>
      </c>
      <c r="L274">
        <f t="shared" si="17"/>
        <v>3</v>
      </c>
      <c r="M274">
        <f t="shared" si="18"/>
        <v>1</v>
      </c>
      <c r="N274" s="7">
        <f t="shared" si="19"/>
        <v>572.99</v>
      </c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U274" s="9"/>
      <c r="BV274" s="9"/>
      <c r="DZ274" s="9"/>
      <c r="EA274" s="9"/>
    </row>
    <row r="275" spans="1:131" x14ac:dyDescent="0.2">
      <c r="A275" t="s">
        <v>525</v>
      </c>
      <c r="B275" s="8">
        <v>43846</v>
      </c>
      <c r="C275" s="8">
        <v>43846</v>
      </c>
      <c r="D275">
        <v>99</v>
      </c>
      <c r="E275">
        <v>1</v>
      </c>
      <c r="F275" s="7">
        <v>225.76</v>
      </c>
      <c r="G275" s="7">
        <v>450.21</v>
      </c>
      <c r="H275" s="7">
        <v>3.52</v>
      </c>
      <c r="I275" s="7">
        <v>7.04</v>
      </c>
      <c r="J275" t="s">
        <v>2337</v>
      </c>
      <c r="K275">
        <f t="shared" si="16"/>
        <v>99</v>
      </c>
      <c r="L275">
        <f t="shared" si="17"/>
        <v>3</v>
      </c>
      <c r="M275">
        <f t="shared" si="18"/>
        <v>1</v>
      </c>
      <c r="N275" s="7">
        <f t="shared" si="19"/>
        <v>450.21</v>
      </c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DZ275" s="9"/>
      <c r="EA275" s="9"/>
    </row>
    <row r="276" spans="1:131" x14ac:dyDescent="0.2">
      <c r="A276" t="s">
        <v>528</v>
      </c>
      <c r="B276" s="8">
        <v>43846</v>
      </c>
      <c r="C276" s="8">
        <v>43846</v>
      </c>
      <c r="D276">
        <v>99</v>
      </c>
      <c r="E276">
        <v>1</v>
      </c>
      <c r="F276" s="7">
        <v>248.71</v>
      </c>
      <c r="G276" s="7">
        <v>572.99</v>
      </c>
      <c r="H276" s="7">
        <v>3.88</v>
      </c>
      <c r="I276" s="7">
        <v>8.9499999999999993</v>
      </c>
      <c r="J276" t="s">
        <v>2337</v>
      </c>
      <c r="K276">
        <f t="shared" si="16"/>
        <v>99</v>
      </c>
      <c r="L276">
        <f t="shared" si="17"/>
        <v>3</v>
      </c>
      <c r="M276">
        <f t="shared" si="18"/>
        <v>1</v>
      </c>
      <c r="N276" s="7">
        <f t="shared" si="19"/>
        <v>572.99</v>
      </c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DZ276" s="9"/>
      <c r="EA276" s="9"/>
    </row>
    <row r="277" spans="1:131" x14ac:dyDescent="0.2">
      <c r="A277" t="s">
        <v>529</v>
      </c>
      <c r="B277" s="8">
        <v>43846</v>
      </c>
      <c r="C277" s="8">
        <v>43846</v>
      </c>
      <c r="D277">
        <v>197</v>
      </c>
      <c r="E277">
        <v>1</v>
      </c>
      <c r="F277" s="7">
        <v>466.5</v>
      </c>
      <c r="G277" s="7">
        <v>900.42</v>
      </c>
      <c r="H277" s="7">
        <v>3.63</v>
      </c>
      <c r="I277" s="7">
        <v>7.04</v>
      </c>
      <c r="J277" t="s">
        <v>2337</v>
      </c>
      <c r="K277">
        <f t="shared" si="16"/>
        <v>197</v>
      </c>
      <c r="L277">
        <f t="shared" si="17"/>
        <v>3</v>
      </c>
      <c r="M277">
        <f t="shared" si="18"/>
        <v>1</v>
      </c>
      <c r="N277" s="7">
        <f t="shared" si="19"/>
        <v>900.42</v>
      </c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DZ277" s="9"/>
      <c r="EA277" s="9"/>
    </row>
    <row r="278" spans="1:131" x14ac:dyDescent="0.2">
      <c r="A278" t="s">
        <v>399</v>
      </c>
      <c r="B278" s="8">
        <v>43846</v>
      </c>
      <c r="C278" s="8">
        <v>43846</v>
      </c>
      <c r="D278">
        <v>8</v>
      </c>
      <c r="E278">
        <v>20</v>
      </c>
      <c r="F278" s="7">
        <v>268.58999999999997</v>
      </c>
      <c r="G278" s="7">
        <v>217.43</v>
      </c>
      <c r="H278" s="7">
        <v>53.72</v>
      </c>
      <c r="I278" s="7">
        <v>43.49</v>
      </c>
      <c r="J278" t="s">
        <v>2337</v>
      </c>
      <c r="K278">
        <f t="shared" si="16"/>
        <v>160</v>
      </c>
      <c r="L278">
        <f t="shared" si="17"/>
        <v>3</v>
      </c>
      <c r="M278">
        <f t="shared" si="18"/>
        <v>1</v>
      </c>
      <c r="N278" s="7">
        <f t="shared" si="19"/>
        <v>217.43</v>
      </c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DZ278" s="9"/>
      <c r="EA278" s="9"/>
    </row>
    <row r="279" spans="1:131" x14ac:dyDescent="0.2">
      <c r="A279" t="s">
        <v>405</v>
      </c>
      <c r="B279" s="8">
        <v>43846</v>
      </c>
      <c r="C279" s="8">
        <v>43846</v>
      </c>
      <c r="D279">
        <v>8</v>
      </c>
      <c r="E279">
        <v>10</v>
      </c>
      <c r="F279" s="7">
        <v>43.49</v>
      </c>
      <c r="G279" s="7">
        <v>236.62</v>
      </c>
      <c r="H279" s="7">
        <v>8.6999999999999993</v>
      </c>
      <c r="I279" s="7">
        <v>47.32</v>
      </c>
      <c r="J279" t="s">
        <v>2337</v>
      </c>
      <c r="K279">
        <f t="shared" si="16"/>
        <v>80</v>
      </c>
      <c r="L279">
        <f t="shared" si="17"/>
        <v>3</v>
      </c>
      <c r="M279">
        <f t="shared" si="18"/>
        <v>1</v>
      </c>
      <c r="N279" s="7">
        <f t="shared" si="19"/>
        <v>236.62</v>
      </c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DZ279" s="9"/>
      <c r="EA279" s="9"/>
    </row>
    <row r="280" spans="1:131" x14ac:dyDescent="0.2">
      <c r="A280" t="s">
        <v>251</v>
      </c>
      <c r="B280" s="8">
        <v>43846</v>
      </c>
      <c r="C280" s="8">
        <v>43846</v>
      </c>
      <c r="D280">
        <v>766</v>
      </c>
      <c r="E280">
        <v>1</v>
      </c>
      <c r="F280" s="7">
        <v>428.47</v>
      </c>
      <c r="G280" s="7">
        <v>895.3</v>
      </c>
      <c r="H280" s="7">
        <v>0.86</v>
      </c>
      <c r="I280" s="7">
        <v>1.79</v>
      </c>
      <c r="J280" t="s">
        <v>2337</v>
      </c>
      <c r="K280">
        <f t="shared" si="16"/>
        <v>766</v>
      </c>
      <c r="L280">
        <f t="shared" si="17"/>
        <v>3</v>
      </c>
      <c r="M280">
        <f t="shared" si="18"/>
        <v>1</v>
      </c>
      <c r="N280" s="7">
        <f t="shared" si="19"/>
        <v>895.3</v>
      </c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DZ280" s="9"/>
      <c r="EA280" s="9"/>
    </row>
    <row r="281" spans="1:131" x14ac:dyDescent="0.2">
      <c r="A281" t="s">
        <v>249</v>
      </c>
      <c r="B281" s="8">
        <v>43846</v>
      </c>
      <c r="C281" s="8">
        <v>43846</v>
      </c>
      <c r="D281">
        <v>307</v>
      </c>
      <c r="E281">
        <v>1</v>
      </c>
      <c r="F281" s="7">
        <v>171.39</v>
      </c>
      <c r="G281" s="7">
        <v>358.12</v>
      </c>
      <c r="H281" s="7">
        <v>0.86</v>
      </c>
      <c r="I281" s="7">
        <v>1.79</v>
      </c>
      <c r="J281" t="s">
        <v>2337</v>
      </c>
      <c r="K281">
        <f t="shared" si="16"/>
        <v>307</v>
      </c>
      <c r="L281">
        <f t="shared" si="17"/>
        <v>3</v>
      </c>
      <c r="M281">
        <f t="shared" si="18"/>
        <v>1</v>
      </c>
      <c r="N281" s="7">
        <f t="shared" si="19"/>
        <v>358.12</v>
      </c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DZ281" s="9"/>
      <c r="EA281" s="9"/>
    </row>
    <row r="282" spans="1:131" x14ac:dyDescent="0.2">
      <c r="A282" t="s">
        <v>397</v>
      </c>
      <c r="B282" s="8">
        <v>43846</v>
      </c>
      <c r="C282" s="8">
        <v>43846</v>
      </c>
      <c r="D282">
        <v>77</v>
      </c>
      <c r="E282">
        <v>1</v>
      </c>
      <c r="F282" s="7">
        <v>111.27</v>
      </c>
      <c r="G282" s="7">
        <v>223.83</v>
      </c>
      <c r="H282" s="7">
        <v>2.23</v>
      </c>
      <c r="I282" s="7">
        <v>4.4800000000000004</v>
      </c>
      <c r="J282" t="s">
        <v>2337</v>
      </c>
      <c r="K282">
        <f t="shared" si="16"/>
        <v>77</v>
      </c>
      <c r="L282">
        <f t="shared" si="17"/>
        <v>3</v>
      </c>
      <c r="M282">
        <f t="shared" si="18"/>
        <v>1</v>
      </c>
      <c r="N282" s="7">
        <f t="shared" si="19"/>
        <v>223.83</v>
      </c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DZ282" s="9"/>
      <c r="EA282" s="9"/>
    </row>
    <row r="283" spans="1:131" x14ac:dyDescent="0.2">
      <c r="A283" t="s">
        <v>397</v>
      </c>
      <c r="B283" s="8">
        <v>43846</v>
      </c>
      <c r="C283" s="8">
        <v>43846</v>
      </c>
      <c r="D283">
        <v>31</v>
      </c>
      <c r="E283">
        <v>1</v>
      </c>
      <c r="F283" s="7">
        <v>44.51</v>
      </c>
      <c r="G283" s="7">
        <v>0</v>
      </c>
      <c r="H283" s="7">
        <v>2.23</v>
      </c>
      <c r="I283" s="7">
        <v>0</v>
      </c>
      <c r="J283" t="s">
        <v>2337</v>
      </c>
      <c r="K283">
        <f t="shared" si="16"/>
        <v>31</v>
      </c>
      <c r="L283">
        <f t="shared" si="17"/>
        <v>3</v>
      </c>
      <c r="M283">
        <f t="shared" si="18"/>
        <v>1</v>
      </c>
      <c r="N283" s="7">
        <f t="shared" si="19"/>
        <v>0</v>
      </c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DZ283" s="9"/>
      <c r="EA283" s="9"/>
    </row>
    <row r="284" spans="1:131" x14ac:dyDescent="0.2">
      <c r="A284" t="s">
        <v>251</v>
      </c>
      <c r="B284" s="8">
        <v>43846</v>
      </c>
      <c r="C284" s="8">
        <v>43847</v>
      </c>
      <c r="D284">
        <v>766</v>
      </c>
      <c r="E284">
        <v>1</v>
      </c>
      <c r="F284" s="7">
        <v>428.47</v>
      </c>
      <c r="G284" s="7">
        <v>895.3</v>
      </c>
      <c r="H284" s="7">
        <v>0.86</v>
      </c>
      <c r="I284" s="7">
        <v>1.79</v>
      </c>
      <c r="J284" t="s">
        <v>2337</v>
      </c>
      <c r="K284">
        <f t="shared" si="16"/>
        <v>766</v>
      </c>
      <c r="L284">
        <f t="shared" si="17"/>
        <v>3</v>
      </c>
      <c r="M284">
        <f t="shared" si="18"/>
        <v>1</v>
      </c>
      <c r="N284" s="7">
        <f t="shared" si="19"/>
        <v>895.3</v>
      </c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DZ284" s="9"/>
      <c r="EA284" s="9"/>
    </row>
    <row r="285" spans="1:131" x14ac:dyDescent="0.2">
      <c r="A285" t="s">
        <v>923</v>
      </c>
      <c r="B285" s="8">
        <v>43846</v>
      </c>
      <c r="C285" s="8">
        <v>43846</v>
      </c>
      <c r="D285">
        <v>37</v>
      </c>
      <c r="E285">
        <v>1</v>
      </c>
      <c r="F285" s="7">
        <v>1440.26</v>
      </c>
      <c r="G285" s="7">
        <v>2148.7199999999998</v>
      </c>
      <c r="H285" s="7">
        <v>60.01</v>
      </c>
      <c r="I285" s="7">
        <v>89.53</v>
      </c>
      <c r="J285" t="s">
        <v>2337</v>
      </c>
      <c r="K285">
        <f t="shared" si="16"/>
        <v>37</v>
      </c>
      <c r="L285">
        <f t="shared" si="17"/>
        <v>3</v>
      </c>
      <c r="M285">
        <f t="shared" si="18"/>
        <v>1</v>
      </c>
      <c r="N285" s="7">
        <f t="shared" si="19"/>
        <v>2148.7199999999998</v>
      </c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DZ285" s="9"/>
      <c r="EA285" s="9"/>
    </row>
    <row r="286" spans="1:131" x14ac:dyDescent="0.2">
      <c r="A286" t="s">
        <v>169</v>
      </c>
      <c r="B286" s="8">
        <v>43846</v>
      </c>
      <c r="C286" s="8">
        <v>43847</v>
      </c>
      <c r="D286">
        <v>246</v>
      </c>
      <c r="E286">
        <v>1</v>
      </c>
      <c r="F286" s="7">
        <v>206.11</v>
      </c>
      <c r="G286" s="7">
        <v>337.66</v>
      </c>
      <c r="H286" s="7">
        <v>1.28</v>
      </c>
      <c r="I286" s="7">
        <v>2.11</v>
      </c>
      <c r="J286" t="s">
        <v>2337</v>
      </c>
      <c r="K286">
        <f t="shared" si="16"/>
        <v>246</v>
      </c>
      <c r="L286">
        <f t="shared" si="17"/>
        <v>3</v>
      </c>
      <c r="M286">
        <f t="shared" si="18"/>
        <v>1</v>
      </c>
      <c r="N286" s="7">
        <f t="shared" si="19"/>
        <v>337.66</v>
      </c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DZ286" s="9"/>
      <c r="EA286" s="9"/>
    </row>
    <row r="287" spans="1:131" x14ac:dyDescent="0.2">
      <c r="A287" t="s">
        <v>169</v>
      </c>
      <c r="B287" s="8">
        <v>43846</v>
      </c>
      <c r="C287" s="8">
        <v>43847</v>
      </c>
      <c r="D287">
        <v>4</v>
      </c>
      <c r="E287">
        <v>1</v>
      </c>
      <c r="F287" s="7">
        <v>2.57</v>
      </c>
      <c r="G287" s="7">
        <v>5.37</v>
      </c>
      <c r="H287" s="7">
        <v>1.28</v>
      </c>
      <c r="I287" s="7">
        <v>2.69</v>
      </c>
      <c r="J287" t="s">
        <v>2337</v>
      </c>
      <c r="K287">
        <f t="shared" si="16"/>
        <v>4</v>
      </c>
      <c r="L287">
        <f t="shared" si="17"/>
        <v>3</v>
      </c>
      <c r="M287">
        <f t="shared" si="18"/>
        <v>1</v>
      </c>
      <c r="N287" s="7">
        <f t="shared" si="19"/>
        <v>5.37</v>
      </c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DZ287" s="9"/>
      <c r="EA287" s="9"/>
    </row>
    <row r="288" spans="1:131" x14ac:dyDescent="0.2">
      <c r="A288" t="s">
        <v>937</v>
      </c>
      <c r="B288" s="8">
        <v>43846</v>
      </c>
      <c r="C288" s="8">
        <v>43847</v>
      </c>
      <c r="D288">
        <v>7</v>
      </c>
      <c r="E288">
        <v>1</v>
      </c>
      <c r="F288" s="7">
        <v>83.9</v>
      </c>
      <c r="G288" s="7">
        <v>133.02000000000001</v>
      </c>
      <c r="H288" s="7">
        <v>20.98</v>
      </c>
      <c r="I288" s="7">
        <v>33.25</v>
      </c>
      <c r="J288" t="s">
        <v>2337</v>
      </c>
      <c r="K288">
        <f t="shared" si="16"/>
        <v>7</v>
      </c>
      <c r="L288">
        <f t="shared" si="17"/>
        <v>3</v>
      </c>
      <c r="M288">
        <f t="shared" si="18"/>
        <v>1</v>
      </c>
      <c r="N288" s="7">
        <f t="shared" si="19"/>
        <v>133.02000000000001</v>
      </c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DZ288" s="9"/>
      <c r="EA288" s="9"/>
    </row>
    <row r="289" spans="1:131" x14ac:dyDescent="0.2">
      <c r="A289" t="s">
        <v>643</v>
      </c>
      <c r="B289" s="8">
        <v>43846</v>
      </c>
      <c r="C289" s="8">
        <v>43846</v>
      </c>
      <c r="D289">
        <v>460</v>
      </c>
      <c r="E289">
        <v>1</v>
      </c>
      <c r="F289" s="7">
        <v>310.52999999999997</v>
      </c>
      <c r="G289" s="7">
        <v>479.63</v>
      </c>
      <c r="H289" s="7">
        <v>1.02</v>
      </c>
      <c r="I289" s="7">
        <v>1.6</v>
      </c>
      <c r="J289" t="s">
        <v>2337</v>
      </c>
      <c r="K289">
        <f t="shared" si="16"/>
        <v>460</v>
      </c>
      <c r="L289">
        <f t="shared" si="17"/>
        <v>3</v>
      </c>
      <c r="M289">
        <f t="shared" si="18"/>
        <v>1</v>
      </c>
      <c r="N289" s="7">
        <f t="shared" si="19"/>
        <v>479.63</v>
      </c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DZ289" s="9"/>
      <c r="EA289" s="9"/>
    </row>
    <row r="290" spans="1:131" x14ac:dyDescent="0.2">
      <c r="A290" t="s">
        <v>387</v>
      </c>
      <c r="B290" s="8">
        <v>43846</v>
      </c>
      <c r="C290" s="8">
        <v>43846</v>
      </c>
      <c r="D290">
        <v>7</v>
      </c>
      <c r="E290">
        <v>1</v>
      </c>
      <c r="F290" s="7">
        <v>155.51</v>
      </c>
      <c r="G290" s="7">
        <v>306.95999999999998</v>
      </c>
      <c r="H290" s="7">
        <v>38.869999999999997</v>
      </c>
      <c r="I290" s="7">
        <v>76.739999999999995</v>
      </c>
      <c r="J290" t="s">
        <v>2337</v>
      </c>
      <c r="K290">
        <f t="shared" si="16"/>
        <v>7</v>
      </c>
      <c r="L290">
        <f t="shared" si="17"/>
        <v>3</v>
      </c>
      <c r="M290">
        <f t="shared" si="18"/>
        <v>1</v>
      </c>
      <c r="N290" s="7">
        <f t="shared" si="19"/>
        <v>306.95999999999998</v>
      </c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  <c r="DZ290" s="9"/>
      <c r="EA290" s="9"/>
    </row>
    <row r="291" spans="1:131" x14ac:dyDescent="0.2">
      <c r="A291" t="s">
        <v>501</v>
      </c>
      <c r="B291" s="8">
        <v>43846</v>
      </c>
      <c r="C291" s="8">
        <v>43846</v>
      </c>
      <c r="D291">
        <v>5</v>
      </c>
      <c r="E291">
        <v>16</v>
      </c>
      <c r="F291" s="7">
        <v>14.86</v>
      </c>
      <c r="G291" s="7">
        <v>613.91999999999996</v>
      </c>
      <c r="H291" s="7">
        <v>4.95</v>
      </c>
      <c r="I291" s="7">
        <v>204.64</v>
      </c>
      <c r="J291" t="s">
        <v>2337</v>
      </c>
      <c r="K291">
        <f t="shared" si="16"/>
        <v>80</v>
      </c>
      <c r="L291">
        <f t="shared" si="17"/>
        <v>3</v>
      </c>
      <c r="M291">
        <f t="shared" si="18"/>
        <v>1</v>
      </c>
      <c r="N291" s="7">
        <f t="shared" si="19"/>
        <v>613.91999999999996</v>
      </c>
    </row>
    <row r="292" spans="1:131" x14ac:dyDescent="0.2">
      <c r="A292" t="s">
        <v>544</v>
      </c>
      <c r="B292" s="8">
        <v>43846</v>
      </c>
      <c r="C292" s="8">
        <v>43846</v>
      </c>
      <c r="D292">
        <v>307</v>
      </c>
      <c r="E292">
        <v>1</v>
      </c>
      <c r="F292" s="7">
        <v>278.49</v>
      </c>
      <c r="G292" s="7">
        <v>409.28</v>
      </c>
      <c r="H292" s="7">
        <v>1.38</v>
      </c>
      <c r="I292" s="7">
        <v>2.0499999999999998</v>
      </c>
      <c r="J292" t="s">
        <v>2337</v>
      </c>
      <c r="K292">
        <f t="shared" si="16"/>
        <v>307</v>
      </c>
      <c r="L292">
        <f t="shared" si="17"/>
        <v>3</v>
      </c>
      <c r="M292">
        <f t="shared" si="18"/>
        <v>1</v>
      </c>
      <c r="N292" s="7">
        <f t="shared" si="19"/>
        <v>409.28</v>
      </c>
    </row>
    <row r="293" spans="1:131" x14ac:dyDescent="0.2">
      <c r="A293" t="s">
        <v>542</v>
      </c>
      <c r="B293" s="8">
        <v>43846</v>
      </c>
      <c r="C293" s="8">
        <v>43846</v>
      </c>
      <c r="D293">
        <v>613</v>
      </c>
      <c r="E293">
        <v>1</v>
      </c>
      <c r="F293" s="7">
        <v>528.48</v>
      </c>
      <c r="G293" s="7">
        <v>972.04</v>
      </c>
      <c r="H293" s="7">
        <v>1.32</v>
      </c>
      <c r="I293" s="7">
        <v>2.4300000000000002</v>
      </c>
      <c r="J293" t="s">
        <v>2337</v>
      </c>
      <c r="K293">
        <f t="shared" si="16"/>
        <v>613</v>
      </c>
      <c r="L293">
        <f t="shared" si="17"/>
        <v>3</v>
      </c>
      <c r="M293">
        <f t="shared" si="18"/>
        <v>1</v>
      </c>
      <c r="N293" s="7">
        <f t="shared" si="19"/>
        <v>972.04</v>
      </c>
    </row>
    <row r="294" spans="1:131" x14ac:dyDescent="0.2">
      <c r="A294" t="s">
        <v>930</v>
      </c>
      <c r="B294" s="8">
        <v>43846</v>
      </c>
      <c r="C294" s="8">
        <v>43846</v>
      </c>
      <c r="D294">
        <v>2</v>
      </c>
      <c r="E294">
        <v>1</v>
      </c>
      <c r="F294" s="7">
        <v>28.52</v>
      </c>
      <c r="G294" s="7">
        <v>40.93</v>
      </c>
      <c r="H294" s="7">
        <v>28.51</v>
      </c>
      <c r="I294" s="7">
        <v>40.93</v>
      </c>
      <c r="J294" t="s">
        <v>2337</v>
      </c>
      <c r="K294">
        <f t="shared" si="16"/>
        <v>2</v>
      </c>
      <c r="L294">
        <f t="shared" si="17"/>
        <v>3</v>
      </c>
      <c r="M294">
        <f t="shared" si="18"/>
        <v>1</v>
      </c>
      <c r="N294" s="7">
        <f t="shared" si="19"/>
        <v>40.93</v>
      </c>
    </row>
    <row r="295" spans="1:131" x14ac:dyDescent="0.2">
      <c r="A295" t="s">
        <v>251</v>
      </c>
      <c r="B295" s="8">
        <v>43846</v>
      </c>
      <c r="C295" s="8">
        <v>43847</v>
      </c>
      <c r="D295">
        <v>429</v>
      </c>
      <c r="E295">
        <v>1</v>
      </c>
      <c r="F295" s="7">
        <v>239.94</v>
      </c>
      <c r="G295" s="7">
        <v>644.62</v>
      </c>
      <c r="H295" s="7">
        <v>0.86</v>
      </c>
      <c r="I295" s="7">
        <v>2.2999999999999998</v>
      </c>
      <c r="J295" t="s">
        <v>2337</v>
      </c>
      <c r="K295">
        <f t="shared" si="16"/>
        <v>429</v>
      </c>
      <c r="L295">
        <f t="shared" si="17"/>
        <v>3</v>
      </c>
      <c r="M295">
        <f t="shared" si="18"/>
        <v>1</v>
      </c>
      <c r="N295" s="7">
        <f t="shared" si="19"/>
        <v>644.62</v>
      </c>
    </row>
    <row r="296" spans="1:131" x14ac:dyDescent="0.2">
      <c r="A296" t="s">
        <v>937</v>
      </c>
      <c r="B296" s="8">
        <v>43846</v>
      </c>
      <c r="C296" s="8">
        <v>43847</v>
      </c>
      <c r="D296">
        <v>8</v>
      </c>
      <c r="E296">
        <v>1</v>
      </c>
      <c r="F296" s="7">
        <v>104.88</v>
      </c>
      <c r="G296" s="7">
        <v>179.06</v>
      </c>
      <c r="H296" s="7">
        <v>20.98</v>
      </c>
      <c r="I296" s="7">
        <v>35.81</v>
      </c>
      <c r="J296" t="s">
        <v>2337</v>
      </c>
      <c r="K296">
        <f t="shared" si="16"/>
        <v>8</v>
      </c>
      <c r="L296">
        <f t="shared" si="17"/>
        <v>3</v>
      </c>
      <c r="M296">
        <f t="shared" si="18"/>
        <v>1</v>
      </c>
      <c r="N296" s="7">
        <f t="shared" si="19"/>
        <v>179.06</v>
      </c>
    </row>
    <row r="297" spans="1:131" x14ac:dyDescent="0.2">
      <c r="A297" t="s">
        <v>251</v>
      </c>
      <c r="B297" s="8">
        <v>43846</v>
      </c>
      <c r="C297" s="8">
        <v>43846</v>
      </c>
      <c r="D297">
        <v>2145</v>
      </c>
      <c r="E297">
        <v>1</v>
      </c>
      <c r="F297" s="7">
        <v>1199.7</v>
      </c>
      <c r="G297" s="7">
        <v>2900.77</v>
      </c>
      <c r="H297" s="7">
        <v>0.86</v>
      </c>
      <c r="I297" s="7">
        <v>2.0699999999999998</v>
      </c>
      <c r="J297" t="s">
        <v>2337</v>
      </c>
      <c r="K297">
        <f t="shared" si="16"/>
        <v>2145</v>
      </c>
      <c r="L297">
        <f t="shared" si="17"/>
        <v>3</v>
      </c>
      <c r="M297">
        <f t="shared" si="18"/>
        <v>1</v>
      </c>
      <c r="N297" s="7">
        <f t="shared" si="19"/>
        <v>2900.77</v>
      </c>
    </row>
    <row r="298" spans="1:131" x14ac:dyDescent="0.2">
      <c r="A298" t="s">
        <v>251</v>
      </c>
      <c r="B298" s="8">
        <v>43846</v>
      </c>
      <c r="C298" s="8">
        <v>43847</v>
      </c>
      <c r="D298">
        <v>932</v>
      </c>
      <c r="E298">
        <v>1</v>
      </c>
      <c r="F298" s="7">
        <v>521.01</v>
      </c>
      <c r="G298" s="7">
        <v>1399.74</v>
      </c>
      <c r="H298" s="7">
        <v>0.86</v>
      </c>
      <c r="I298" s="7">
        <v>2.2999999999999998</v>
      </c>
      <c r="J298" t="s">
        <v>2337</v>
      </c>
      <c r="K298">
        <f t="shared" si="16"/>
        <v>932</v>
      </c>
      <c r="L298">
        <f t="shared" si="17"/>
        <v>3</v>
      </c>
      <c r="M298">
        <f t="shared" si="18"/>
        <v>1</v>
      </c>
      <c r="N298" s="7">
        <f t="shared" si="19"/>
        <v>1399.74</v>
      </c>
    </row>
    <row r="299" spans="1:131" x14ac:dyDescent="0.2">
      <c r="A299" t="s">
        <v>937</v>
      </c>
      <c r="B299" s="8">
        <v>43846</v>
      </c>
      <c r="C299" s="8">
        <v>43847</v>
      </c>
      <c r="D299">
        <v>19</v>
      </c>
      <c r="E299">
        <v>1</v>
      </c>
      <c r="F299" s="7">
        <v>251.71</v>
      </c>
      <c r="G299" s="7">
        <v>429.74</v>
      </c>
      <c r="H299" s="7">
        <v>20.98</v>
      </c>
      <c r="I299" s="7">
        <v>35.81</v>
      </c>
      <c r="J299" t="s">
        <v>2337</v>
      </c>
      <c r="K299">
        <f t="shared" si="16"/>
        <v>19</v>
      </c>
      <c r="L299">
        <f t="shared" si="17"/>
        <v>3</v>
      </c>
      <c r="M299">
        <f t="shared" si="18"/>
        <v>1</v>
      </c>
      <c r="N299" s="7">
        <f t="shared" si="19"/>
        <v>429.74</v>
      </c>
    </row>
    <row r="300" spans="1:131" x14ac:dyDescent="0.2">
      <c r="A300" t="s">
        <v>251</v>
      </c>
      <c r="B300" s="8">
        <v>43846</v>
      </c>
      <c r="C300" s="8">
        <v>43847</v>
      </c>
      <c r="D300">
        <v>514</v>
      </c>
      <c r="E300">
        <v>1</v>
      </c>
      <c r="F300" s="7">
        <v>287.07</v>
      </c>
      <c r="G300" s="7">
        <v>771.24</v>
      </c>
      <c r="H300" s="7">
        <v>0.86</v>
      </c>
      <c r="I300" s="7">
        <v>2.2999999999999998</v>
      </c>
      <c r="J300" t="s">
        <v>2337</v>
      </c>
      <c r="K300">
        <f t="shared" si="16"/>
        <v>514</v>
      </c>
      <c r="L300">
        <f t="shared" si="17"/>
        <v>3</v>
      </c>
      <c r="M300">
        <f t="shared" si="18"/>
        <v>1</v>
      </c>
      <c r="N300" s="7">
        <f t="shared" si="19"/>
        <v>771.24</v>
      </c>
    </row>
    <row r="301" spans="1:131" x14ac:dyDescent="0.2">
      <c r="A301" t="s">
        <v>937</v>
      </c>
      <c r="B301" s="8">
        <v>43846</v>
      </c>
      <c r="C301" s="8">
        <v>43847</v>
      </c>
      <c r="D301">
        <v>8</v>
      </c>
      <c r="E301">
        <v>1</v>
      </c>
      <c r="F301" s="7">
        <v>104.88</v>
      </c>
      <c r="G301" s="7">
        <v>179.06</v>
      </c>
      <c r="H301" s="7">
        <v>20.98</v>
      </c>
      <c r="I301" s="7">
        <v>35.81</v>
      </c>
      <c r="J301" t="s">
        <v>2337</v>
      </c>
      <c r="K301">
        <f t="shared" si="16"/>
        <v>8</v>
      </c>
      <c r="L301">
        <f t="shared" si="17"/>
        <v>3</v>
      </c>
      <c r="M301">
        <f t="shared" si="18"/>
        <v>1</v>
      </c>
      <c r="N301" s="7">
        <f t="shared" si="19"/>
        <v>179.06</v>
      </c>
    </row>
    <row r="302" spans="1:131" x14ac:dyDescent="0.2">
      <c r="A302" t="s">
        <v>643</v>
      </c>
      <c r="B302" s="8">
        <v>43846</v>
      </c>
      <c r="C302" s="8">
        <v>43847</v>
      </c>
      <c r="D302">
        <v>460</v>
      </c>
      <c r="E302">
        <v>1</v>
      </c>
      <c r="F302" s="7">
        <v>310.52999999999997</v>
      </c>
      <c r="G302" s="7">
        <v>479.63</v>
      </c>
      <c r="H302" s="7">
        <v>1.02</v>
      </c>
      <c r="I302" s="7">
        <v>1.6</v>
      </c>
      <c r="J302" t="s">
        <v>2337</v>
      </c>
      <c r="K302">
        <f t="shared" si="16"/>
        <v>460</v>
      </c>
      <c r="L302">
        <f t="shared" si="17"/>
        <v>3</v>
      </c>
      <c r="M302">
        <f t="shared" si="18"/>
        <v>1</v>
      </c>
      <c r="N302" s="7">
        <f t="shared" si="19"/>
        <v>479.63</v>
      </c>
    </row>
    <row r="303" spans="1:131" x14ac:dyDescent="0.2">
      <c r="A303" t="s">
        <v>246</v>
      </c>
      <c r="B303" s="8">
        <v>43846</v>
      </c>
      <c r="C303" s="8">
        <v>43847</v>
      </c>
      <c r="D303">
        <v>31</v>
      </c>
      <c r="E303">
        <v>100</v>
      </c>
      <c r="F303" s="7">
        <v>17.14</v>
      </c>
      <c r="G303" s="7">
        <v>3837</v>
      </c>
      <c r="H303" s="7">
        <v>0.86</v>
      </c>
      <c r="I303" s="7">
        <v>191.85</v>
      </c>
      <c r="J303" t="s">
        <v>2337</v>
      </c>
      <c r="K303">
        <f t="shared" si="16"/>
        <v>3100</v>
      </c>
      <c r="L303">
        <f t="shared" si="17"/>
        <v>3</v>
      </c>
      <c r="M303">
        <f t="shared" si="18"/>
        <v>1</v>
      </c>
      <c r="N303" s="7">
        <f t="shared" si="19"/>
        <v>3837</v>
      </c>
    </row>
    <row r="304" spans="1:131" x14ac:dyDescent="0.2">
      <c r="A304" t="s">
        <v>934</v>
      </c>
      <c r="B304" s="8">
        <v>43847</v>
      </c>
      <c r="C304" s="8">
        <v>43847</v>
      </c>
      <c r="D304">
        <v>31</v>
      </c>
      <c r="E304">
        <v>1</v>
      </c>
      <c r="F304" s="7">
        <v>291.61</v>
      </c>
      <c r="G304" s="7">
        <v>486.02</v>
      </c>
      <c r="H304" s="7">
        <v>14.58</v>
      </c>
      <c r="I304" s="7">
        <v>24.3</v>
      </c>
      <c r="J304" t="s">
        <v>2337</v>
      </c>
      <c r="K304">
        <f t="shared" si="16"/>
        <v>31</v>
      </c>
      <c r="L304">
        <f t="shared" si="17"/>
        <v>3</v>
      </c>
      <c r="M304">
        <f t="shared" si="18"/>
        <v>1</v>
      </c>
      <c r="N304" s="7">
        <f t="shared" si="19"/>
        <v>486.02</v>
      </c>
    </row>
    <row r="305" spans="1:14" x14ac:dyDescent="0.2">
      <c r="A305" t="s">
        <v>169</v>
      </c>
      <c r="B305" s="8">
        <v>43847</v>
      </c>
      <c r="C305" s="8">
        <v>43850</v>
      </c>
      <c r="D305">
        <v>123</v>
      </c>
      <c r="E305">
        <v>1</v>
      </c>
      <c r="F305" s="7">
        <v>103.06</v>
      </c>
      <c r="G305" s="7">
        <v>168.83</v>
      </c>
      <c r="H305" s="7">
        <v>1.28</v>
      </c>
      <c r="I305" s="7">
        <v>2.11</v>
      </c>
      <c r="J305" t="s">
        <v>2337</v>
      </c>
      <c r="K305">
        <f t="shared" si="16"/>
        <v>123</v>
      </c>
      <c r="L305">
        <f t="shared" si="17"/>
        <v>3</v>
      </c>
      <c r="M305">
        <f t="shared" si="18"/>
        <v>1</v>
      </c>
      <c r="N305" s="7">
        <f t="shared" si="19"/>
        <v>168.83</v>
      </c>
    </row>
    <row r="306" spans="1:14" x14ac:dyDescent="0.2">
      <c r="A306" t="s">
        <v>169</v>
      </c>
      <c r="B306" s="8">
        <v>43847</v>
      </c>
      <c r="C306" s="8">
        <v>43850</v>
      </c>
      <c r="D306">
        <v>20</v>
      </c>
      <c r="E306">
        <v>1</v>
      </c>
      <c r="F306" s="7">
        <v>16.739999999999998</v>
      </c>
      <c r="G306" s="7">
        <v>34.92</v>
      </c>
      <c r="H306" s="7">
        <v>1.28</v>
      </c>
      <c r="I306" s="7">
        <v>2.69</v>
      </c>
      <c r="J306" t="s">
        <v>2337</v>
      </c>
      <c r="K306">
        <f t="shared" si="16"/>
        <v>20</v>
      </c>
      <c r="L306">
        <f t="shared" si="17"/>
        <v>3</v>
      </c>
      <c r="M306">
        <f t="shared" si="18"/>
        <v>1</v>
      </c>
      <c r="N306" s="7">
        <f t="shared" si="19"/>
        <v>34.92</v>
      </c>
    </row>
    <row r="307" spans="1:14" x14ac:dyDescent="0.2">
      <c r="A307" t="s">
        <v>937</v>
      </c>
      <c r="B307" s="8">
        <v>43847</v>
      </c>
      <c r="C307" s="8">
        <v>43850</v>
      </c>
      <c r="D307">
        <v>4</v>
      </c>
      <c r="E307">
        <v>1</v>
      </c>
      <c r="F307" s="7">
        <v>41.95</v>
      </c>
      <c r="G307" s="7">
        <v>66.510000000000005</v>
      </c>
      <c r="H307" s="7">
        <v>20.98</v>
      </c>
      <c r="I307" s="7">
        <v>33.25</v>
      </c>
      <c r="J307" t="s">
        <v>2337</v>
      </c>
      <c r="K307">
        <f t="shared" si="16"/>
        <v>4</v>
      </c>
      <c r="L307">
        <f t="shared" si="17"/>
        <v>3</v>
      </c>
      <c r="M307">
        <f t="shared" si="18"/>
        <v>1</v>
      </c>
      <c r="N307" s="7">
        <f t="shared" si="19"/>
        <v>66.510000000000005</v>
      </c>
    </row>
    <row r="308" spans="1:14" x14ac:dyDescent="0.2">
      <c r="A308" t="s">
        <v>251</v>
      </c>
      <c r="B308" s="8">
        <v>43847</v>
      </c>
      <c r="C308" s="8">
        <v>43850</v>
      </c>
      <c r="D308">
        <v>120</v>
      </c>
      <c r="E308">
        <v>1</v>
      </c>
      <c r="F308" s="7">
        <v>66.84</v>
      </c>
      <c r="G308" s="7">
        <v>179.57</v>
      </c>
      <c r="H308" s="7">
        <v>0.86</v>
      </c>
      <c r="I308" s="7">
        <v>2.2999999999999998</v>
      </c>
      <c r="J308" t="s">
        <v>2337</v>
      </c>
      <c r="K308">
        <f t="shared" si="16"/>
        <v>120</v>
      </c>
      <c r="L308">
        <f t="shared" si="17"/>
        <v>3</v>
      </c>
      <c r="M308">
        <f t="shared" si="18"/>
        <v>1</v>
      </c>
      <c r="N308" s="7">
        <f t="shared" si="19"/>
        <v>179.57</v>
      </c>
    </row>
    <row r="309" spans="1:14" x14ac:dyDescent="0.2">
      <c r="A309" t="s">
        <v>937</v>
      </c>
      <c r="B309" s="8">
        <v>43847</v>
      </c>
      <c r="C309" s="8">
        <v>43850</v>
      </c>
      <c r="D309">
        <v>4</v>
      </c>
      <c r="E309">
        <v>1</v>
      </c>
      <c r="F309" s="7">
        <v>41.95</v>
      </c>
      <c r="G309" s="7">
        <v>71.62</v>
      </c>
      <c r="H309" s="7">
        <v>20.98</v>
      </c>
      <c r="I309" s="7">
        <v>35.81</v>
      </c>
      <c r="J309" t="s">
        <v>2337</v>
      </c>
      <c r="K309">
        <f t="shared" si="16"/>
        <v>4</v>
      </c>
      <c r="L309">
        <f t="shared" si="17"/>
        <v>3</v>
      </c>
      <c r="M309">
        <f t="shared" si="18"/>
        <v>1</v>
      </c>
      <c r="N309" s="7">
        <f t="shared" si="19"/>
        <v>71.62</v>
      </c>
    </row>
    <row r="310" spans="1:14" x14ac:dyDescent="0.2">
      <c r="A310" t="s">
        <v>501</v>
      </c>
      <c r="B310" s="8">
        <v>43847</v>
      </c>
      <c r="C310" s="8">
        <v>43847</v>
      </c>
      <c r="D310">
        <v>10</v>
      </c>
      <c r="E310">
        <v>16</v>
      </c>
      <c r="F310" s="7">
        <v>475.43</v>
      </c>
      <c r="G310" s="7">
        <v>1227.8399999999999</v>
      </c>
      <c r="H310" s="7">
        <v>79.23</v>
      </c>
      <c r="I310" s="7">
        <v>204.64</v>
      </c>
      <c r="J310" t="s">
        <v>2337</v>
      </c>
      <c r="K310">
        <f t="shared" si="16"/>
        <v>160</v>
      </c>
      <c r="L310">
        <f t="shared" si="17"/>
        <v>3</v>
      </c>
      <c r="M310">
        <f t="shared" si="18"/>
        <v>1</v>
      </c>
      <c r="N310" s="7">
        <f t="shared" si="19"/>
        <v>1227.8399999999999</v>
      </c>
    </row>
    <row r="311" spans="1:14" x14ac:dyDescent="0.2">
      <c r="A311" t="s">
        <v>36</v>
      </c>
      <c r="B311" s="8">
        <v>43847</v>
      </c>
      <c r="C311" s="8">
        <v>43847</v>
      </c>
      <c r="D311">
        <v>16</v>
      </c>
      <c r="E311">
        <v>1</v>
      </c>
      <c r="F311" s="7">
        <v>9.59</v>
      </c>
      <c r="G311" s="7">
        <v>19.190000000000001</v>
      </c>
      <c r="H311" s="7">
        <v>0.96</v>
      </c>
      <c r="I311" s="7">
        <v>1.92</v>
      </c>
      <c r="J311" t="s">
        <v>2337</v>
      </c>
      <c r="K311">
        <f t="shared" si="16"/>
        <v>16</v>
      </c>
      <c r="L311">
        <f t="shared" si="17"/>
        <v>3</v>
      </c>
      <c r="M311">
        <f t="shared" si="18"/>
        <v>1</v>
      </c>
      <c r="N311" s="7">
        <f t="shared" si="19"/>
        <v>19.190000000000001</v>
      </c>
    </row>
    <row r="312" spans="1:14" x14ac:dyDescent="0.2">
      <c r="A312" t="s">
        <v>251</v>
      </c>
      <c r="B312" s="8">
        <v>43847</v>
      </c>
      <c r="C312" s="8">
        <v>43850</v>
      </c>
      <c r="D312">
        <v>56</v>
      </c>
      <c r="E312">
        <v>1</v>
      </c>
      <c r="F312" s="7">
        <v>30.85</v>
      </c>
      <c r="G312" s="7">
        <v>82.88</v>
      </c>
      <c r="H312" s="7">
        <v>0.86</v>
      </c>
      <c r="I312" s="7">
        <v>2.2999999999999998</v>
      </c>
      <c r="J312" t="s">
        <v>2337</v>
      </c>
      <c r="K312">
        <f t="shared" si="16"/>
        <v>56</v>
      </c>
      <c r="L312">
        <f t="shared" si="17"/>
        <v>3</v>
      </c>
      <c r="M312">
        <f t="shared" si="18"/>
        <v>1</v>
      </c>
      <c r="N312" s="7">
        <f t="shared" si="19"/>
        <v>82.88</v>
      </c>
    </row>
    <row r="313" spans="1:14" x14ac:dyDescent="0.2">
      <c r="A313" t="s">
        <v>937</v>
      </c>
      <c r="B313" s="8">
        <v>43847</v>
      </c>
      <c r="C313" s="8">
        <v>43850</v>
      </c>
      <c r="D313">
        <v>2</v>
      </c>
      <c r="E313">
        <v>1</v>
      </c>
      <c r="F313" s="7">
        <v>20.98</v>
      </c>
      <c r="G313" s="7">
        <v>35.81</v>
      </c>
      <c r="H313" s="7">
        <v>20.98</v>
      </c>
      <c r="I313" s="7">
        <v>35.81</v>
      </c>
      <c r="J313" t="s">
        <v>2337</v>
      </c>
      <c r="K313">
        <f t="shared" si="16"/>
        <v>2</v>
      </c>
      <c r="L313">
        <f t="shared" si="17"/>
        <v>3</v>
      </c>
      <c r="M313">
        <f t="shared" si="18"/>
        <v>1</v>
      </c>
      <c r="N313" s="7">
        <f t="shared" si="19"/>
        <v>35.81</v>
      </c>
    </row>
    <row r="314" spans="1:14" x14ac:dyDescent="0.2">
      <c r="A314" t="s">
        <v>251</v>
      </c>
      <c r="B314" s="8">
        <v>43847</v>
      </c>
      <c r="C314" s="8">
        <v>43850</v>
      </c>
      <c r="D314">
        <v>79</v>
      </c>
      <c r="E314">
        <v>1</v>
      </c>
      <c r="F314" s="7">
        <v>43.7</v>
      </c>
      <c r="G314" s="7">
        <v>117.41</v>
      </c>
      <c r="H314" s="7">
        <v>0.86</v>
      </c>
      <c r="I314" s="7">
        <v>2.2999999999999998</v>
      </c>
      <c r="J314" t="s">
        <v>2337</v>
      </c>
      <c r="K314">
        <f t="shared" si="16"/>
        <v>79</v>
      </c>
      <c r="L314">
        <f t="shared" si="17"/>
        <v>3</v>
      </c>
      <c r="M314">
        <f t="shared" si="18"/>
        <v>1</v>
      </c>
      <c r="N314" s="7">
        <f t="shared" si="19"/>
        <v>117.41</v>
      </c>
    </row>
    <row r="315" spans="1:14" x14ac:dyDescent="0.2">
      <c r="A315" t="s">
        <v>937</v>
      </c>
      <c r="B315" s="8">
        <v>43847</v>
      </c>
      <c r="C315" s="8">
        <v>43850</v>
      </c>
      <c r="D315">
        <v>2</v>
      </c>
      <c r="E315">
        <v>1</v>
      </c>
      <c r="F315" s="7">
        <v>20.98</v>
      </c>
      <c r="G315" s="7">
        <v>35.81</v>
      </c>
      <c r="H315" s="7">
        <v>20.98</v>
      </c>
      <c r="I315" s="7">
        <v>35.81</v>
      </c>
      <c r="J315" t="s">
        <v>2337</v>
      </c>
      <c r="K315">
        <f t="shared" si="16"/>
        <v>2</v>
      </c>
      <c r="L315">
        <f t="shared" si="17"/>
        <v>3</v>
      </c>
      <c r="M315">
        <f t="shared" si="18"/>
        <v>1</v>
      </c>
      <c r="N315" s="7">
        <f t="shared" si="19"/>
        <v>35.81</v>
      </c>
    </row>
    <row r="316" spans="1:14" x14ac:dyDescent="0.2">
      <c r="A316" t="s">
        <v>251</v>
      </c>
      <c r="B316" s="8">
        <v>43847</v>
      </c>
      <c r="C316" s="8">
        <v>43850</v>
      </c>
      <c r="D316">
        <v>65</v>
      </c>
      <c r="E316">
        <v>1</v>
      </c>
      <c r="F316" s="7">
        <v>35.99</v>
      </c>
      <c r="G316" s="7">
        <v>96.69</v>
      </c>
      <c r="H316" s="7">
        <v>0.86</v>
      </c>
      <c r="I316" s="7">
        <v>2.2999999999999998</v>
      </c>
      <c r="J316" t="s">
        <v>2337</v>
      </c>
      <c r="K316">
        <f t="shared" si="16"/>
        <v>65</v>
      </c>
      <c r="L316">
        <f t="shared" si="17"/>
        <v>3</v>
      </c>
      <c r="M316">
        <f t="shared" si="18"/>
        <v>1</v>
      </c>
      <c r="N316" s="7">
        <f t="shared" si="19"/>
        <v>96.69</v>
      </c>
    </row>
    <row r="317" spans="1:14" x14ac:dyDescent="0.2">
      <c r="A317" t="s">
        <v>937</v>
      </c>
      <c r="B317" s="8">
        <v>43847</v>
      </c>
      <c r="C317" s="8">
        <v>43850</v>
      </c>
      <c r="D317">
        <v>2</v>
      </c>
      <c r="E317">
        <v>1</v>
      </c>
      <c r="F317" s="7">
        <v>20.98</v>
      </c>
      <c r="G317" s="7">
        <v>35.81</v>
      </c>
      <c r="H317" s="7">
        <v>20.98</v>
      </c>
      <c r="I317" s="7">
        <v>35.81</v>
      </c>
      <c r="J317" t="s">
        <v>2337</v>
      </c>
      <c r="K317">
        <f t="shared" si="16"/>
        <v>2</v>
      </c>
      <c r="L317">
        <f t="shared" si="17"/>
        <v>3</v>
      </c>
      <c r="M317">
        <f t="shared" si="18"/>
        <v>1</v>
      </c>
      <c r="N317" s="7">
        <f t="shared" si="19"/>
        <v>35.81</v>
      </c>
    </row>
    <row r="318" spans="1:14" x14ac:dyDescent="0.2">
      <c r="A318" t="s">
        <v>251</v>
      </c>
      <c r="B318" s="8">
        <v>43847</v>
      </c>
      <c r="C318" s="8">
        <v>43850</v>
      </c>
      <c r="D318">
        <v>86</v>
      </c>
      <c r="E318">
        <v>1</v>
      </c>
      <c r="F318" s="7">
        <v>47.99</v>
      </c>
      <c r="G318" s="7">
        <v>128.91999999999999</v>
      </c>
      <c r="H318" s="7">
        <v>0.86</v>
      </c>
      <c r="I318" s="7">
        <v>2.2999999999999998</v>
      </c>
      <c r="J318" t="s">
        <v>2337</v>
      </c>
      <c r="K318">
        <f t="shared" si="16"/>
        <v>86</v>
      </c>
      <c r="L318">
        <f t="shared" si="17"/>
        <v>3</v>
      </c>
      <c r="M318">
        <f t="shared" si="18"/>
        <v>1</v>
      </c>
      <c r="N318" s="7">
        <f t="shared" si="19"/>
        <v>128.91999999999999</v>
      </c>
    </row>
    <row r="319" spans="1:14" x14ac:dyDescent="0.2">
      <c r="A319" t="s">
        <v>937</v>
      </c>
      <c r="B319" s="8">
        <v>43847</v>
      </c>
      <c r="C319" s="8">
        <v>43850</v>
      </c>
      <c r="D319">
        <v>2</v>
      </c>
      <c r="E319">
        <v>1</v>
      </c>
      <c r="F319" s="7">
        <v>20.98</v>
      </c>
      <c r="G319" s="7">
        <v>35.81</v>
      </c>
      <c r="H319" s="7">
        <v>20.98</v>
      </c>
      <c r="I319" s="7">
        <v>35.81</v>
      </c>
      <c r="J319" t="s">
        <v>2337</v>
      </c>
      <c r="K319">
        <f t="shared" si="16"/>
        <v>2</v>
      </c>
      <c r="L319">
        <f t="shared" si="17"/>
        <v>3</v>
      </c>
      <c r="M319">
        <f t="shared" si="18"/>
        <v>1</v>
      </c>
      <c r="N319" s="7">
        <f t="shared" si="19"/>
        <v>35.81</v>
      </c>
    </row>
    <row r="320" spans="1:14" x14ac:dyDescent="0.2">
      <c r="A320" t="s">
        <v>387</v>
      </c>
      <c r="B320" s="8">
        <v>43847</v>
      </c>
      <c r="C320" s="8">
        <v>43847</v>
      </c>
      <c r="D320">
        <v>4</v>
      </c>
      <c r="E320">
        <v>1</v>
      </c>
      <c r="F320" s="7">
        <v>81.86</v>
      </c>
      <c r="G320" s="7">
        <v>153.47999999999999</v>
      </c>
      <c r="H320" s="7">
        <v>40.93</v>
      </c>
      <c r="I320" s="7">
        <v>76.739999999999995</v>
      </c>
      <c r="J320" t="s">
        <v>2337</v>
      </c>
      <c r="K320">
        <f t="shared" si="16"/>
        <v>4</v>
      </c>
      <c r="L320">
        <f t="shared" si="17"/>
        <v>3</v>
      </c>
      <c r="M320">
        <f t="shared" si="18"/>
        <v>1</v>
      </c>
      <c r="N320" s="7">
        <f t="shared" si="19"/>
        <v>153.47999999999999</v>
      </c>
    </row>
    <row r="321" spans="1:14" x14ac:dyDescent="0.2">
      <c r="A321" t="s">
        <v>169</v>
      </c>
      <c r="B321" s="8">
        <v>43847</v>
      </c>
      <c r="C321" s="8">
        <v>43850</v>
      </c>
      <c r="D321">
        <v>221</v>
      </c>
      <c r="E321">
        <v>2</v>
      </c>
      <c r="F321" s="7">
        <v>383.05</v>
      </c>
      <c r="G321" s="7">
        <v>773.54</v>
      </c>
      <c r="H321" s="7">
        <v>2.65</v>
      </c>
      <c r="I321" s="7">
        <v>5.37</v>
      </c>
      <c r="J321" t="s">
        <v>2337</v>
      </c>
      <c r="K321">
        <f t="shared" si="16"/>
        <v>442</v>
      </c>
      <c r="L321">
        <f t="shared" si="17"/>
        <v>3</v>
      </c>
      <c r="M321">
        <f t="shared" si="18"/>
        <v>1</v>
      </c>
      <c r="N321" s="7">
        <f t="shared" si="19"/>
        <v>773.54</v>
      </c>
    </row>
    <row r="322" spans="1:14" x14ac:dyDescent="0.2">
      <c r="A322" t="s">
        <v>923</v>
      </c>
      <c r="B322" s="8">
        <v>43847</v>
      </c>
      <c r="C322" s="8">
        <v>43850</v>
      </c>
      <c r="D322">
        <v>4</v>
      </c>
      <c r="E322">
        <v>1</v>
      </c>
      <c r="F322" s="7">
        <v>114.65</v>
      </c>
      <c r="G322" s="7">
        <v>209.76</v>
      </c>
      <c r="H322" s="7">
        <v>57.33</v>
      </c>
      <c r="I322" s="7">
        <v>104.88</v>
      </c>
      <c r="J322" t="s">
        <v>2337</v>
      </c>
      <c r="K322">
        <f t="shared" si="16"/>
        <v>4</v>
      </c>
      <c r="L322">
        <f t="shared" si="17"/>
        <v>3</v>
      </c>
      <c r="M322">
        <f t="shared" si="18"/>
        <v>1</v>
      </c>
      <c r="N322" s="7">
        <f t="shared" si="19"/>
        <v>209.76</v>
      </c>
    </row>
    <row r="323" spans="1:14" x14ac:dyDescent="0.2">
      <c r="A323" t="s">
        <v>937</v>
      </c>
      <c r="B323" s="8">
        <v>43847</v>
      </c>
      <c r="C323" s="8">
        <v>43850</v>
      </c>
      <c r="D323">
        <v>31</v>
      </c>
      <c r="E323">
        <v>1</v>
      </c>
      <c r="F323" s="7">
        <v>419.51</v>
      </c>
      <c r="G323" s="7">
        <v>690.66</v>
      </c>
      <c r="H323" s="7">
        <v>20.98</v>
      </c>
      <c r="I323" s="7">
        <v>34.53</v>
      </c>
      <c r="J323" t="s">
        <v>2337</v>
      </c>
      <c r="K323">
        <f t="shared" ref="K323:K386" si="20">D323*E323</f>
        <v>31</v>
      </c>
      <c r="L323">
        <f t="shared" ref="L323:L386" si="21">(YEAR(B323)-2020)*52+_xlfn.ISOWEEKNUM(B323)</f>
        <v>3</v>
      </c>
      <c r="M323">
        <f t="shared" ref="M323:M386" si="22">IF(J323="Z-US$",1,1.22)</f>
        <v>1</v>
      </c>
      <c r="N323" s="7">
        <f t="shared" ref="N323:N386" si="23">G323*M323</f>
        <v>690.66</v>
      </c>
    </row>
    <row r="324" spans="1:14" x14ac:dyDescent="0.2">
      <c r="A324" t="s">
        <v>247</v>
      </c>
      <c r="B324" s="8">
        <v>43851</v>
      </c>
      <c r="C324" s="8">
        <v>43851</v>
      </c>
      <c r="D324">
        <v>4</v>
      </c>
      <c r="E324">
        <v>100</v>
      </c>
      <c r="F324" s="7">
        <v>171.39</v>
      </c>
      <c r="G324" s="7">
        <v>383.7</v>
      </c>
      <c r="H324" s="7">
        <v>85.69</v>
      </c>
      <c r="I324" s="7">
        <v>191.85</v>
      </c>
      <c r="J324" t="s">
        <v>2337</v>
      </c>
      <c r="K324">
        <f t="shared" si="20"/>
        <v>400</v>
      </c>
      <c r="L324">
        <f t="shared" si="21"/>
        <v>4</v>
      </c>
      <c r="M324">
        <f t="shared" si="22"/>
        <v>1</v>
      </c>
      <c r="N324" s="7">
        <f t="shared" si="23"/>
        <v>383.7</v>
      </c>
    </row>
    <row r="325" spans="1:14" x14ac:dyDescent="0.2">
      <c r="A325" t="s">
        <v>387</v>
      </c>
      <c r="B325" s="8">
        <v>43851</v>
      </c>
      <c r="C325" s="8">
        <v>43851</v>
      </c>
      <c r="D325">
        <v>5</v>
      </c>
      <c r="E325">
        <v>1</v>
      </c>
      <c r="F325" s="7">
        <v>122.78</v>
      </c>
      <c r="G325" s="7">
        <v>230.22</v>
      </c>
      <c r="H325" s="7">
        <v>40.93</v>
      </c>
      <c r="I325" s="7">
        <v>76.739999999999995</v>
      </c>
      <c r="J325" t="s">
        <v>2337</v>
      </c>
      <c r="K325">
        <f t="shared" si="20"/>
        <v>5</v>
      </c>
      <c r="L325">
        <f t="shared" si="21"/>
        <v>4</v>
      </c>
      <c r="M325">
        <f t="shared" si="22"/>
        <v>1</v>
      </c>
      <c r="N325" s="7">
        <f t="shared" si="23"/>
        <v>230.22</v>
      </c>
    </row>
    <row r="326" spans="1:14" x14ac:dyDescent="0.2">
      <c r="A326" t="s">
        <v>288</v>
      </c>
      <c r="B326" s="8">
        <v>43851</v>
      </c>
      <c r="C326" s="8">
        <v>43851</v>
      </c>
      <c r="D326">
        <v>766</v>
      </c>
      <c r="E326">
        <v>1</v>
      </c>
      <c r="F326" s="7">
        <v>428.47</v>
      </c>
      <c r="G326" s="7">
        <v>1023.2</v>
      </c>
      <c r="H326" s="7">
        <v>0.86</v>
      </c>
      <c r="I326" s="7">
        <v>2.0499999999999998</v>
      </c>
      <c r="J326" t="s">
        <v>2337</v>
      </c>
      <c r="K326">
        <f t="shared" si="20"/>
        <v>766</v>
      </c>
      <c r="L326">
        <f t="shared" si="21"/>
        <v>4</v>
      </c>
      <c r="M326">
        <f t="shared" si="22"/>
        <v>1</v>
      </c>
      <c r="N326" s="7">
        <f t="shared" si="23"/>
        <v>1023.2</v>
      </c>
    </row>
    <row r="327" spans="1:14" x14ac:dyDescent="0.2">
      <c r="A327" t="s">
        <v>708</v>
      </c>
      <c r="B327" s="8">
        <v>43851</v>
      </c>
      <c r="C327" s="8">
        <v>43906</v>
      </c>
      <c r="D327">
        <v>31</v>
      </c>
      <c r="E327">
        <v>1</v>
      </c>
      <c r="F327" s="7">
        <v>351.21</v>
      </c>
      <c r="G327" s="7">
        <v>657.41</v>
      </c>
      <c r="H327" s="7">
        <v>17.559999999999999</v>
      </c>
      <c r="I327" s="7">
        <v>32.869999999999997</v>
      </c>
      <c r="J327" t="s">
        <v>2337</v>
      </c>
      <c r="K327">
        <f t="shared" si="20"/>
        <v>31</v>
      </c>
      <c r="L327">
        <f t="shared" si="21"/>
        <v>4</v>
      </c>
      <c r="M327">
        <f t="shared" si="22"/>
        <v>1</v>
      </c>
      <c r="N327" s="7">
        <f t="shared" si="23"/>
        <v>657.41</v>
      </c>
    </row>
    <row r="328" spans="1:14" x14ac:dyDescent="0.2">
      <c r="A328" t="s">
        <v>930</v>
      </c>
      <c r="B328" s="8">
        <v>43851</v>
      </c>
      <c r="C328" s="8">
        <v>43851</v>
      </c>
      <c r="D328">
        <v>31</v>
      </c>
      <c r="E328">
        <v>1</v>
      </c>
      <c r="F328" s="7">
        <v>570.42999999999995</v>
      </c>
      <c r="G328" s="7">
        <v>818.56</v>
      </c>
      <c r="H328" s="7">
        <v>28.52</v>
      </c>
      <c r="I328" s="7">
        <v>40.93</v>
      </c>
      <c r="J328" t="s">
        <v>2337</v>
      </c>
      <c r="K328">
        <f t="shared" si="20"/>
        <v>31</v>
      </c>
      <c r="L328">
        <f t="shared" si="21"/>
        <v>4</v>
      </c>
      <c r="M328">
        <f t="shared" si="22"/>
        <v>1</v>
      </c>
      <c r="N328" s="7">
        <f t="shared" si="23"/>
        <v>818.56</v>
      </c>
    </row>
    <row r="329" spans="1:14" x14ac:dyDescent="0.2">
      <c r="A329" t="s">
        <v>937</v>
      </c>
      <c r="B329" s="8">
        <v>43851</v>
      </c>
      <c r="C329" s="8">
        <v>43851</v>
      </c>
      <c r="D329">
        <v>154</v>
      </c>
      <c r="E329">
        <v>1</v>
      </c>
      <c r="F329" s="7">
        <v>2097.56</v>
      </c>
      <c r="G329" s="7">
        <v>3453.3</v>
      </c>
      <c r="H329" s="7">
        <v>20.98</v>
      </c>
      <c r="I329" s="7">
        <v>34.53</v>
      </c>
      <c r="J329" t="s">
        <v>2337</v>
      </c>
      <c r="K329">
        <f t="shared" si="20"/>
        <v>154</v>
      </c>
      <c r="L329">
        <f t="shared" si="21"/>
        <v>4</v>
      </c>
      <c r="M329">
        <f t="shared" si="22"/>
        <v>1</v>
      </c>
      <c r="N329" s="7">
        <f t="shared" si="23"/>
        <v>3453.3</v>
      </c>
    </row>
    <row r="330" spans="1:14" x14ac:dyDescent="0.2">
      <c r="A330" t="s">
        <v>307</v>
      </c>
      <c r="B330" s="8">
        <v>43851</v>
      </c>
      <c r="C330" s="8">
        <v>43851</v>
      </c>
      <c r="D330">
        <v>230</v>
      </c>
      <c r="E330">
        <v>1</v>
      </c>
      <c r="F330" s="7">
        <v>55.64</v>
      </c>
      <c r="G330" s="7">
        <v>460.44</v>
      </c>
      <c r="H330" s="7">
        <v>0.37</v>
      </c>
      <c r="I330" s="7">
        <v>3.07</v>
      </c>
      <c r="J330" t="s">
        <v>2337</v>
      </c>
      <c r="K330">
        <f t="shared" si="20"/>
        <v>230</v>
      </c>
      <c r="L330">
        <f t="shared" si="21"/>
        <v>4</v>
      </c>
      <c r="M330">
        <f t="shared" si="22"/>
        <v>1</v>
      </c>
      <c r="N330" s="7">
        <f t="shared" si="23"/>
        <v>460.44</v>
      </c>
    </row>
    <row r="331" spans="1:14" x14ac:dyDescent="0.2">
      <c r="A331" t="s">
        <v>158</v>
      </c>
      <c r="B331" s="8">
        <v>43851</v>
      </c>
      <c r="C331" s="8">
        <v>43881</v>
      </c>
      <c r="D331">
        <v>613</v>
      </c>
      <c r="E331">
        <v>2</v>
      </c>
      <c r="F331" s="7">
        <v>1003.86</v>
      </c>
      <c r="G331" s="7">
        <v>1688.28</v>
      </c>
      <c r="H331" s="7">
        <v>2.5099999999999998</v>
      </c>
      <c r="I331" s="7">
        <v>4.22</v>
      </c>
      <c r="J331" t="s">
        <v>2337</v>
      </c>
      <c r="K331">
        <f t="shared" si="20"/>
        <v>1226</v>
      </c>
      <c r="L331">
        <f t="shared" si="21"/>
        <v>4</v>
      </c>
      <c r="M331">
        <f t="shared" si="22"/>
        <v>1</v>
      </c>
      <c r="N331" s="7">
        <f t="shared" si="23"/>
        <v>1688.28</v>
      </c>
    </row>
    <row r="332" spans="1:14" x14ac:dyDescent="0.2">
      <c r="A332" t="s">
        <v>396</v>
      </c>
      <c r="B332" s="8">
        <v>43851</v>
      </c>
      <c r="C332" s="8">
        <v>43852</v>
      </c>
      <c r="D332">
        <v>148</v>
      </c>
      <c r="E332">
        <v>1</v>
      </c>
      <c r="F332" s="7">
        <v>2134.91</v>
      </c>
      <c r="G332" s="7">
        <v>2946.82</v>
      </c>
      <c r="H332" s="7">
        <v>22.23</v>
      </c>
      <c r="I332" s="7">
        <v>30.7</v>
      </c>
      <c r="J332" t="s">
        <v>2337</v>
      </c>
      <c r="K332">
        <f t="shared" si="20"/>
        <v>148</v>
      </c>
      <c r="L332">
        <f t="shared" si="21"/>
        <v>4</v>
      </c>
      <c r="M332">
        <f t="shared" si="22"/>
        <v>1</v>
      </c>
      <c r="N332" s="7">
        <f t="shared" si="23"/>
        <v>2946.82</v>
      </c>
    </row>
    <row r="333" spans="1:14" x14ac:dyDescent="0.2">
      <c r="A333" t="s">
        <v>158</v>
      </c>
      <c r="B333" s="8">
        <v>43851</v>
      </c>
      <c r="C333" s="8">
        <v>43852</v>
      </c>
      <c r="D333">
        <v>8</v>
      </c>
      <c r="E333">
        <v>40</v>
      </c>
      <c r="F333" s="7">
        <v>250.97</v>
      </c>
      <c r="G333" s="7">
        <v>486.02</v>
      </c>
      <c r="H333" s="7">
        <v>50.19</v>
      </c>
      <c r="I333" s="7">
        <v>97.2</v>
      </c>
      <c r="J333" t="s">
        <v>2337</v>
      </c>
      <c r="K333">
        <f t="shared" si="20"/>
        <v>320</v>
      </c>
      <c r="L333">
        <f t="shared" si="21"/>
        <v>4</v>
      </c>
      <c r="M333">
        <f t="shared" si="22"/>
        <v>1</v>
      </c>
      <c r="N333" s="7">
        <f t="shared" si="23"/>
        <v>486.02</v>
      </c>
    </row>
    <row r="334" spans="1:14" x14ac:dyDescent="0.2">
      <c r="A334" t="s">
        <v>333</v>
      </c>
      <c r="B334" s="8">
        <v>43851</v>
      </c>
      <c r="C334" s="8">
        <v>43852</v>
      </c>
      <c r="D334">
        <v>203</v>
      </c>
      <c r="E334">
        <v>1</v>
      </c>
      <c r="F334" s="7">
        <v>109.74</v>
      </c>
      <c r="G334" s="7">
        <v>194.15</v>
      </c>
      <c r="H334" s="7">
        <v>0.83</v>
      </c>
      <c r="I334" s="7">
        <v>1.47</v>
      </c>
      <c r="J334" t="s">
        <v>2337</v>
      </c>
      <c r="K334">
        <f t="shared" si="20"/>
        <v>203</v>
      </c>
      <c r="L334">
        <f t="shared" si="21"/>
        <v>4</v>
      </c>
      <c r="M334">
        <f t="shared" si="22"/>
        <v>1</v>
      </c>
      <c r="N334" s="7">
        <f t="shared" si="23"/>
        <v>194.15</v>
      </c>
    </row>
    <row r="335" spans="1:14" x14ac:dyDescent="0.2">
      <c r="A335" t="s">
        <v>307</v>
      </c>
      <c r="B335" s="8">
        <v>43851</v>
      </c>
      <c r="C335" s="8">
        <v>43852</v>
      </c>
      <c r="D335">
        <v>19</v>
      </c>
      <c r="E335">
        <v>1</v>
      </c>
      <c r="F335" s="7">
        <v>4.45</v>
      </c>
      <c r="G335" s="7">
        <v>38.979999999999997</v>
      </c>
      <c r="H335" s="7">
        <v>0.37</v>
      </c>
      <c r="I335" s="7">
        <v>3.25</v>
      </c>
      <c r="J335" t="s">
        <v>2337</v>
      </c>
      <c r="K335">
        <f t="shared" si="20"/>
        <v>19</v>
      </c>
      <c r="L335">
        <f t="shared" si="21"/>
        <v>4</v>
      </c>
      <c r="M335">
        <f t="shared" si="22"/>
        <v>1</v>
      </c>
      <c r="N335" s="7">
        <f t="shared" si="23"/>
        <v>38.979999999999997</v>
      </c>
    </row>
    <row r="336" spans="1:14" x14ac:dyDescent="0.2">
      <c r="A336" t="s">
        <v>396</v>
      </c>
      <c r="B336" s="8">
        <v>43851</v>
      </c>
      <c r="C336" s="8">
        <v>43852</v>
      </c>
      <c r="D336">
        <v>4</v>
      </c>
      <c r="E336">
        <v>1</v>
      </c>
      <c r="F336" s="7">
        <v>44.48</v>
      </c>
      <c r="G336" s="7">
        <v>71.62</v>
      </c>
      <c r="H336" s="7">
        <v>22.23</v>
      </c>
      <c r="I336" s="7">
        <v>35.81</v>
      </c>
      <c r="J336" t="s">
        <v>2337</v>
      </c>
      <c r="K336">
        <f t="shared" si="20"/>
        <v>4</v>
      </c>
      <c r="L336">
        <f t="shared" si="21"/>
        <v>4</v>
      </c>
      <c r="M336">
        <f t="shared" si="22"/>
        <v>1</v>
      </c>
      <c r="N336" s="7">
        <f t="shared" si="23"/>
        <v>71.62</v>
      </c>
    </row>
    <row r="337" spans="1:14" x14ac:dyDescent="0.2">
      <c r="A337" t="s">
        <v>251</v>
      </c>
      <c r="B337" s="8">
        <v>43851</v>
      </c>
      <c r="C337" s="8">
        <v>43852</v>
      </c>
      <c r="D337">
        <v>356</v>
      </c>
      <c r="E337">
        <v>1</v>
      </c>
      <c r="F337" s="7">
        <v>198.81</v>
      </c>
      <c r="G337" s="7">
        <v>534.11</v>
      </c>
      <c r="H337" s="7">
        <v>0.86</v>
      </c>
      <c r="I337" s="7">
        <v>2.2999999999999998</v>
      </c>
      <c r="J337" t="s">
        <v>2337</v>
      </c>
      <c r="K337">
        <f t="shared" si="20"/>
        <v>356</v>
      </c>
      <c r="L337">
        <f t="shared" si="21"/>
        <v>4</v>
      </c>
      <c r="M337">
        <f t="shared" si="22"/>
        <v>1</v>
      </c>
      <c r="N337" s="7">
        <f t="shared" si="23"/>
        <v>534.11</v>
      </c>
    </row>
    <row r="338" spans="1:14" x14ac:dyDescent="0.2">
      <c r="A338" t="s">
        <v>937</v>
      </c>
      <c r="B338" s="8">
        <v>43851</v>
      </c>
      <c r="C338" s="8">
        <v>43852</v>
      </c>
      <c r="D338">
        <v>7</v>
      </c>
      <c r="E338">
        <v>1</v>
      </c>
      <c r="F338" s="7">
        <v>83.9</v>
      </c>
      <c r="G338" s="7">
        <v>143.25</v>
      </c>
      <c r="H338" s="7">
        <v>20.98</v>
      </c>
      <c r="I338" s="7">
        <v>35.81</v>
      </c>
      <c r="J338" t="s">
        <v>2337</v>
      </c>
      <c r="K338">
        <f t="shared" si="20"/>
        <v>7</v>
      </c>
      <c r="L338">
        <f t="shared" si="21"/>
        <v>4</v>
      </c>
      <c r="M338">
        <f t="shared" si="22"/>
        <v>1</v>
      </c>
      <c r="N338" s="7">
        <f t="shared" si="23"/>
        <v>143.25</v>
      </c>
    </row>
    <row r="339" spans="1:14" x14ac:dyDescent="0.2">
      <c r="A339" t="s">
        <v>251</v>
      </c>
      <c r="B339" s="8">
        <v>43851</v>
      </c>
      <c r="C339" s="8">
        <v>43852</v>
      </c>
      <c r="D339">
        <v>149</v>
      </c>
      <c r="E339">
        <v>1</v>
      </c>
      <c r="F339" s="7">
        <v>83.12</v>
      </c>
      <c r="G339" s="7">
        <v>223.31</v>
      </c>
      <c r="H339" s="7">
        <v>0.86</v>
      </c>
      <c r="I339" s="7">
        <v>2.2999999999999998</v>
      </c>
      <c r="J339" t="s">
        <v>2337</v>
      </c>
      <c r="K339">
        <f t="shared" si="20"/>
        <v>149</v>
      </c>
      <c r="L339">
        <f t="shared" si="21"/>
        <v>4</v>
      </c>
      <c r="M339">
        <f t="shared" si="22"/>
        <v>1</v>
      </c>
      <c r="N339" s="7">
        <f t="shared" si="23"/>
        <v>223.31</v>
      </c>
    </row>
    <row r="340" spans="1:14" x14ac:dyDescent="0.2">
      <c r="A340" t="s">
        <v>937</v>
      </c>
      <c r="B340" s="8">
        <v>43851</v>
      </c>
      <c r="C340" s="8">
        <v>43852</v>
      </c>
      <c r="D340">
        <v>4</v>
      </c>
      <c r="E340">
        <v>1</v>
      </c>
      <c r="F340" s="7">
        <v>41.95</v>
      </c>
      <c r="G340" s="7">
        <v>71.62</v>
      </c>
      <c r="H340" s="7">
        <v>20.98</v>
      </c>
      <c r="I340" s="7">
        <v>35.81</v>
      </c>
      <c r="J340" t="s">
        <v>2337</v>
      </c>
      <c r="K340">
        <f t="shared" si="20"/>
        <v>4</v>
      </c>
      <c r="L340">
        <f t="shared" si="21"/>
        <v>4</v>
      </c>
      <c r="M340">
        <f t="shared" si="22"/>
        <v>1</v>
      </c>
      <c r="N340" s="7">
        <f t="shared" si="23"/>
        <v>71.62</v>
      </c>
    </row>
    <row r="341" spans="1:14" x14ac:dyDescent="0.2">
      <c r="A341" t="s">
        <v>288</v>
      </c>
      <c r="B341" s="8">
        <v>43851</v>
      </c>
      <c r="C341" s="8">
        <v>43852</v>
      </c>
      <c r="D341">
        <v>97</v>
      </c>
      <c r="E341">
        <v>1</v>
      </c>
      <c r="F341" s="7">
        <v>53.99</v>
      </c>
      <c r="G341" s="7">
        <v>193.39</v>
      </c>
      <c r="H341" s="7">
        <v>0.86</v>
      </c>
      <c r="I341" s="7">
        <v>3.07</v>
      </c>
      <c r="J341" t="s">
        <v>2337</v>
      </c>
      <c r="K341">
        <f t="shared" si="20"/>
        <v>97</v>
      </c>
      <c r="L341">
        <f t="shared" si="21"/>
        <v>4</v>
      </c>
      <c r="M341">
        <f t="shared" si="22"/>
        <v>1</v>
      </c>
      <c r="N341" s="7">
        <f t="shared" si="23"/>
        <v>193.39</v>
      </c>
    </row>
    <row r="342" spans="1:14" x14ac:dyDescent="0.2">
      <c r="A342" t="s">
        <v>937</v>
      </c>
      <c r="B342" s="8">
        <v>43851</v>
      </c>
      <c r="C342" s="8">
        <v>43852</v>
      </c>
      <c r="D342">
        <v>4</v>
      </c>
      <c r="E342">
        <v>1</v>
      </c>
      <c r="F342" s="7">
        <v>41.95</v>
      </c>
      <c r="G342" s="7">
        <v>71.62</v>
      </c>
      <c r="H342" s="7">
        <v>20.98</v>
      </c>
      <c r="I342" s="7">
        <v>35.81</v>
      </c>
      <c r="J342" t="s">
        <v>2337</v>
      </c>
      <c r="K342">
        <f t="shared" si="20"/>
        <v>4</v>
      </c>
      <c r="L342">
        <f t="shared" si="21"/>
        <v>4</v>
      </c>
      <c r="M342">
        <f t="shared" si="22"/>
        <v>1</v>
      </c>
      <c r="N342" s="7">
        <f t="shared" si="23"/>
        <v>71.62</v>
      </c>
    </row>
    <row r="343" spans="1:14" x14ac:dyDescent="0.2">
      <c r="A343" t="s">
        <v>333</v>
      </c>
      <c r="B343" s="8">
        <v>43851</v>
      </c>
      <c r="C343" s="8">
        <v>43852</v>
      </c>
      <c r="D343">
        <v>3677</v>
      </c>
      <c r="E343">
        <v>1</v>
      </c>
      <c r="F343" s="7">
        <v>1995.24</v>
      </c>
      <c r="G343" s="7">
        <v>3376.56</v>
      </c>
      <c r="H343" s="7">
        <v>0.83</v>
      </c>
      <c r="I343" s="7">
        <v>1.41</v>
      </c>
      <c r="J343" t="s">
        <v>2337</v>
      </c>
      <c r="K343">
        <f t="shared" si="20"/>
        <v>3677</v>
      </c>
      <c r="L343">
        <f t="shared" si="21"/>
        <v>4</v>
      </c>
      <c r="M343">
        <f t="shared" si="22"/>
        <v>1</v>
      </c>
      <c r="N343" s="7">
        <f t="shared" si="23"/>
        <v>3376.56</v>
      </c>
    </row>
    <row r="344" spans="1:14" x14ac:dyDescent="0.2">
      <c r="A344" t="s">
        <v>355</v>
      </c>
      <c r="B344" s="8">
        <v>43851</v>
      </c>
      <c r="C344" s="8">
        <v>43851</v>
      </c>
      <c r="D344">
        <v>690</v>
      </c>
      <c r="E344">
        <v>1</v>
      </c>
      <c r="F344" s="7">
        <v>316.55</v>
      </c>
      <c r="G344" s="7">
        <v>776.99</v>
      </c>
      <c r="H344" s="7">
        <v>0.7</v>
      </c>
      <c r="I344" s="7">
        <v>1.73</v>
      </c>
      <c r="J344" t="s">
        <v>2337</v>
      </c>
      <c r="K344">
        <f t="shared" si="20"/>
        <v>690</v>
      </c>
      <c r="L344">
        <f t="shared" si="21"/>
        <v>4</v>
      </c>
      <c r="M344">
        <f t="shared" si="22"/>
        <v>1</v>
      </c>
      <c r="N344" s="7">
        <f t="shared" si="23"/>
        <v>776.99</v>
      </c>
    </row>
    <row r="345" spans="1:14" x14ac:dyDescent="0.2">
      <c r="A345" t="s">
        <v>353</v>
      </c>
      <c r="B345" s="8">
        <v>43851</v>
      </c>
      <c r="C345" s="8">
        <v>43851</v>
      </c>
      <c r="D345">
        <v>690</v>
      </c>
      <c r="E345">
        <v>1</v>
      </c>
      <c r="F345" s="7">
        <v>362.6</v>
      </c>
      <c r="G345" s="7">
        <v>863.33</v>
      </c>
      <c r="H345" s="7">
        <v>0.81</v>
      </c>
      <c r="I345" s="7">
        <v>1.92</v>
      </c>
      <c r="J345" t="s">
        <v>2337</v>
      </c>
      <c r="K345">
        <f t="shared" si="20"/>
        <v>690</v>
      </c>
      <c r="L345">
        <f t="shared" si="21"/>
        <v>4</v>
      </c>
      <c r="M345">
        <f t="shared" si="22"/>
        <v>1</v>
      </c>
      <c r="N345" s="7">
        <f t="shared" si="23"/>
        <v>863.33</v>
      </c>
    </row>
    <row r="346" spans="1:14" x14ac:dyDescent="0.2">
      <c r="A346" t="s">
        <v>172</v>
      </c>
      <c r="B346" s="8">
        <v>43851</v>
      </c>
      <c r="C346" s="8">
        <v>43851</v>
      </c>
      <c r="D346">
        <v>154</v>
      </c>
      <c r="E346">
        <v>2</v>
      </c>
      <c r="F346" s="7">
        <v>197.76</v>
      </c>
      <c r="G346" s="7">
        <v>511.6</v>
      </c>
      <c r="H346" s="7">
        <v>1.97</v>
      </c>
      <c r="I346" s="7">
        <v>5.12</v>
      </c>
      <c r="J346" t="s">
        <v>2337</v>
      </c>
      <c r="K346">
        <f t="shared" si="20"/>
        <v>308</v>
      </c>
      <c r="L346">
        <f t="shared" si="21"/>
        <v>4</v>
      </c>
      <c r="M346">
        <f t="shared" si="22"/>
        <v>1</v>
      </c>
      <c r="N346" s="7">
        <f t="shared" si="23"/>
        <v>511.6</v>
      </c>
    </row>
    <row r="347" spans="1:14" x14ac:dyDescent="0.2">
      <c r="A347" t="s">
        <v>251</v>
      </c>
      <c r="B347" s="8">
        <v>43851</v>
      </c>
      <c r="C347" s="8">
        <v>43852</v>
      </c>
      <c r="D347">
        <v>57</v>
      </c>
      <c r="E347">
        <v>1</v>
      </c>
      <c r="F347" s="7">
        <v>31.71</v>
      </c>
      <c r="G347" s="7">
        <v>85.18</v>
      </c>
      <c r="H347" s="7">
        <v>0.86</v>
      </c>
      <c r="I347" s="7">
        <v>2.2999999999999998</v>
      </c>
      <c r="J347" t="s">
        <v>2337</v>
      </c>
      <c r="K347">
        <f t="shared" si="20"/>
        <v>57</v>
      </c>
      <c r="L347">
        <f t="shared" si="21"/>
        <v>4</v>
      </c>
      <c r="M347">
        <f t="shared" si="22"/>
        <v>1</v>
      </c>
      <c r="N347" s="7">
        <f t="shared" si="23"/>
        <v>85.18</v>
      </c>
    </row>
    <row r="348" spans="1:14" x14ac:dyDescent="0.2">
      <c r="A348" t="s">
        <v>937</v>
      </c>
      <c r="B348" s="8">
        <v>43851</v>
      </c>
      <c r="C348" s="8">
        <v>43852</v>
      </c>
      <c r="D348">
        <v>2</v>
      </c>
      <c r="E348">
        <v>1</v>
      </c>
      <c r="F348" s="7">
        <v>20.98</v>
      </c>
      <c r="G348" s="7">
        <v>35.81</v>
      </c>
      <c r="H348" s="7">
        <v>20.98</v>
      </c>
      <c r="I348" s="7">
        <v>35.81</v>
      </c>
      <c r="J348" t="s">
        <v>2337</v>
      </c>
      <c r="K348">
        <f t="shared" si="20"/>
        <v>2</v>
      </c>
      <c r="L348">
        <f t="shared" si="21"/>
        <v>4</v>
      </c>
      <c r="M348">
        <f t="shared" si="22"/>
        <v>1</v>
      </c>
      <c r="N348" s="7">
        <f t="shared" si="23"/>
        <v>35.81</v>
      </c>
    </row>
    <row r="349" spans="1:14" x14ac:dyDescent="0.2">
      <c r="A349" t="s">
        <v>732</v>
      </c>
      <c r="B349" s="8">
        <v>43851</v>
      </c>
      <c r="C349" s="8">
        <v>43906</v>
      </c>
      <c r="D349">
        <v>62</v>
      </c>
      <c r="E349">
        <v>1</v>
      </c>
      <c r="F349" s="7">
        <v>984.32</v>
      </c>
      <c r="G349" s="7">
        <v>1780.37</v>
      </c>
      <c r="H349" s="7">
        <v>24.61</v>
      </c>
      <c r="I349" s="7">
        <v>44.51</v>
      </c>
      <c r="J349" t="s">
        <v>2337</v>
      </c>
      <c r="K349">
        <f t="shared" si="20"/>
        <v>62</v>
      </c>
      <c r="L349">
        <f t="shared" si="21"/>
        <v>4</v>
      </c>
      <c r="M349">
        <f t="shared" si="22"/>
        <v>1</v>
      </c>
      <c r="N349" s="7">
        <f t="shared" si="23"/>
        <v>1780.37</v>
      </c>
    </row>
    <row r="350" spans="1:14" x14ac:dyDescent="0.2">
      <c r="A350" t="s">
        <v>702</v>
      </c>
      <c r="B350" s="8">
        <v>43851</v>
      </c>
      <c r="C350" s="8">
        <v>43906</v>
      </c>
      <c r="D350">
        <v>62</v>
      </c>
      <c r="E350">
        <v>1</v>
      </c>
      <c r="F350" s="7">
        <v>1086.1300000000001</v>
      </c>
      <c r="G350" s="7">
        <v>1974.78</v>
      </c>
      <c r="H350" s="7">
        <v>27.15</v>
      </c>
      <c r="I350" s="7">
        <v>49.37</v>
      </c>
      <c r="J350" t="s">
        <v>2337</v>
      </c>
      <c r="K350">
        <f t="shared" si="20"/>
        <v>62</v>
      </c>
      <c r="L350">
        <f t="shared" si="21"/>
        <v>4</v>
      </c>
      <c r="M350">
        <f t="shared" si="22"/>
        <v>1</v>
      </c>
      <c r="N350" s="7">
        <f t="shared" si="23"/>
        <v>1974.78</v>
      </c>
    </row>
    <row r="351" spans="1:14" x14ac:dyDescent="0.2">
      <c r="A351" t="s">
        <v>752</v>
      </c>
      <c r="B351" s="8">
        <v>43851</v>
      </c>
      <c r="C351" s="8">
        <v>43906</v>
      </c>
      <c r="D351">
        <v>62</v>
      </c>
      <c r="E351">
        <v>1</v>
      </c>
      <c r="F351" s="7">
        <v>1470.34</v>
      </c>
      <c r="G351" s="7">
        <v>2558</v>
      </c>
      <c r="H351" s="7">
        <v>36.76</v>
      </c>
      <c r="I351" s="7">
        <v>63.95</v>
      </c>
      <c r="J351" t="s">
        <v>2337</v>
      </c>
      <c r="K351">
        <f t="shared" si="20"/>
        <v>62</v>
      </c>
      <c r="L351">
        <f t="shared" si="21"/>
        <v>4</v>
      </c>
      <c r="M351">
        <f t="shared" si="22"/>
        <v>1</v>
      </c>
      <c r="N351" s="7">
        <f t="shared" si="23"/>
        <v>2558</v>
      </c>
    </row>
    <row r="352" spans="1:14" x14ac:dyDescent="0.2">
      <c r="A352" t="s">
        <v>732</v>
      </c>
      <c r="B352" s="8">
        <v>43851</v>
      </c>
      <c r="C352" s="8">
        <v>43906</v>
      </c>
      <c r="D352">
        <v>30</v>
      </c>
      <c r="E352">
        <v>1</v>
      </c>
      <c r="F352" s="7">
        <v>467.55</v>
      </c>
      <c r="G352" s="7">
        <v>845.68</v>
      </c>
      <c r="H352" s="7">
        <v>24.61</v>
      </c>
      <c r="I352" s="7">
        <v>44.51</v>
      </c>
      <c r="J352" t="s">
        <v>2337</v>
      </c>
      <c r="K352">
        <f t="shared" si="20"/>
        <v>30</v>
      </c>
      <c r="L352">
        <f t="shared" si="21"/>
        <v>4</v>
      </c>
      <c r="M352">
        <f t="shared" si="22"/>
        <v>1</v>
      </c>
      <c r="N352" s="7">
        <f t="shared" si="23"/>
        <v>845.68</v>
      </c>
    </row>
    <row r="353" spans="1:14" x14ac:dyDescent="0.2">
      <c r="A353" t="s">
        <v>702</v>
      </c>
      <c r="B353" s="8">
        <v>43851</v>
      </c>
      <c r="C353" s="8">
        <v>43906</v>
      </c>
      <c r="D353">
        <v>62</v>
      </c>
      <c r="E353">
        <v>1</v>
      </c>
      <c r="F353" s="7">
        <v>1086.1300000000001</v>
      </c>
      <c r="G353" s="7">
        <v>1974.78</v>
      </c>
      <c r="H353" s="7">
        <v>27.15</v>
      </c>
      <c r="I353" s="7">
        <v>49.37</v>
      </c>
      <c r="J353" t="s">
        <v>2337</v>
      </c>
      <c r="K353">
        <f t="shared" si="20"/>
        <v>62</v>
      </c>
      <c r="L353">
        <f t="shared" si="21"/>
        <v>4</v>
      </c>
      <c r="M353">
        <f t="shared" si="22"/>
        <v>1</v>
      </c>
      <c r="N353" s="7">
        <f t="shared" si="23"/>
        <v>1974.78</v>
      </c>
    </row>
    <row r="354" spans="1:14" x14ac:dyDescent="0.2">
      <c r="A354" t="s">
        <v>752</v>
      </c>
      <c r="B354" s="8">
        <v>43851</v>
      </c>
      <c r="C354" s="8">
        <v>43906</v>
      </c>
      <c r="D354">
        <v>62</v>
      </c>
      <c r="E354">
        <v>1</v>
      </c>
      <c r="F354" s="7">
        <v>1470.34</v>
      </c>
      <c r="G354" s="7">
        <v>2558</v>
      </c>
      <c r="H354" s="7">
        <v>36.76</v>
      </c>
      <c r="I354" s="7">
        <v>63.95</v>
      </c>
      <c r="J354" t="s">
        <v>2337</v>
      </c>
      <c r="K354">
        <f t="shared" si="20"/>
        <v>62</v>
      </c>
      <c r="L354">
        <f t="shared" si="21"/>
        <v>4</v>
      </c>
      <c r="M354">
        <f t="shared" si="22"/>
        <v>1</v>
      </c>
      <c r="N354" s="7">
        <f t="shared" si="23"/>
        <v>2558</v>
      </c>
    </row>
    <row r="355" spans="1:14" x14ac:dyDescent="0.2">
      <c r="A355" t="s">
        <v>943</v>
      </c>
      <c r="B355" s="8">
        <v>43851</v>
      </c>
      <c r="C355" s="8">
        <v>43851</v>
      </c>
      <c r="D355">
        <v>43</v>
      </c>
      <c r="E355">
        <v>1</v>
      </c>
      <c r="F355" s="7">
        <v>119.97</v>
      </c>
      <c r="G355" s="7">
        <v>250.68</v>
      </c>
      <c r="H355" s="7">
        <v>4.29</v>
      </c>
      <c r="I355" s="7">
        <v>8.9499999999999993</v>
      </c>
      <c r="J355" t="s">
        <v>2337</v>
      </c>
      <c r="K355">
        <f t="shared" si="20"/>
        <v>43</v>
      </c>
      <c r="L355">
        <f t="shared" si="21"/>
        <v>4</v>
      </c>
      <c r="M355">
        <f t="shared" si="22"/>
        <v>1</v>
      </c>
      <c r="N355" s="7">
        <f t="shared" si="23"/>
        <v>250.68</v>
      </c>
    </row>
    <row r="356" spans="1:14" x14ac:dyDescent="0.2">
      <c r="A356" t="s">
        <v>528</v>
      </c>
      <c r="B356" s="8">
        <v>43851</v>
      </c>
      <c r="C356" s="8">
        <v>43851</v>
      </c>
      <c r="D356">
        <v>99</v>
      </c>
      <c r="E356">
        <v>1</v>
      </c>
      <c r="F356" s="7">
        <v>248.71</v>
      </c>
      <c r="G356" s="7">
        <v>572.99</v>
      </c>
      <c r="H356" s="7">
        <v>3.88</v>
      </c>
      <c r="I356" s="7">
        <v>8.9499999999999993</v>
      </c>
      <c r="J356" t="s">
        <v>2337</v>
      </c>
      <c r="K356">
        <f t="shared" si="20"/>
        <v>99</v>
      </c>
      <c r="L356">
        <f t="shared" si="21"/>
        <v>4</v>
      </c>
      <c r="M356">
        <f t="shared" si="22"/>
        <v>1</v>
      </c>
      <c r="N356" s="7">
        <f t="shared" si="23"/>
        <v>572.99</v>
      </c>
    </row>
    <row r="357" spans="1:14" x14ac:dyDescent="0.2">
      <c r="A357" t="s">
        <v>529</v>
      </c>
      <c r="B357" s="8">
        <v>43851</v>
      </c>
      <c r="C357" s="8">
        <v>43851</v>
      </c>
      <c r="D357">
        <v>1275</v>
      </c>
      <c r="E357">
        <v>1</v>
      </c>
      <c r="F357" s="7">
        <v>3032.23</v>
      </c>
      <c r="G357" s="7">
        <v>5852.7</v>
      </c>
      <c r="H357" s="7">
        <v>3.63</v>
      </c>
      <c r="I357" s="7">
        <v>7.04</v>
      </c>
      <c r="J357" t="s">
        <v>2337</v>
      </c>
      <c r="K357">
        <f t="shared" si="20"/>
        <v>1275</v>
      </c>
      <c r="L357">
        <f t="shared" si="21"/>
        <v>4</v>
      </c>
      <c r="M357">
        <f t="shared" si="22"/>
        <v>1</v>
      </c>
      <c r="N357" s="7">
        <f t="shared" si="23"/>
        <v>5852.7</v>
      </c>
    </row>
    <row r="358" spans="1:14" x14ac:dyDescent="0.2">
      <c r="A358" t="s">
        <v>223</v>
      </c>
      <c r="B358" s="8">
        <v>43851</v>
      </c>
      <c r="C358" s="8">
        <v>43851</v>
      </c>
      <c r="D358">
        <v>766</v>
      </c>
      <c r="E358">
        <v>1</v>
      </c>
      <c r="F358" s="7">
        <v>351.73</v>
      </c>
      <c r="G358" s="7">
        <v>543.58000000000004</v>
      </c>
      <c r="H358" s="7">
        <v>0.7</v>
      </c>
      <c r="I358" s="7">
        <v>1.0900000000000001</v>
      </c>
      <c r="J358" t="s">
        <v>2337</v>
      </c>
      <c r="K358">
        <f t="shared" si="20"/>
        <v>766</v>
      </c>
      <c r="L358">
        <f t="shared" si="21"/>
        <v>4</v>
      </c>
      <c r="M358">
        <f t="shared" si="22"/>
        <v>1</v>
      </c>
      <c r="N358" s="7">
        <f t="shared" si="23"/>
        <v>543.58000000000004</v>
      </c>
    </row>
    <row r="359" spans="1:14" x14ac:dyDescent="0.2">
      <c r="A359" t="s">
        <v>249</v>
      </c>
      <c r="B359" s="8">
        <v>43851</v>
      </c>
      <c r="C359" s="8">
        <v>43851</v>
      </c>
      <c r="D359">
        <v>1532</v>
      </c>
      <c r="E359">
        <v>1</v>
      </c>
      <c r="F359" s="7">
        <v>856.93</v>
      </c>
      <c r="G359" s="7">
        <v>1790.6</v>
      </c>
      <c r="H359" s="7">
        <v>0.86</v>
      </c>
      <c r="I359" s="7">
        <v>1.79</v>
      </c>
      <c r="J359" t="s">
        <v>2337</v>
      </c>
      <c r="K359">
        <f t="shared" si="20"/>
        <v>1532</v>
      </c>
      <c r="L359">
        <f t="shared" si="21"/>
        <v>4</v>
      </c>
      <c r="M359">
        <f t="shared" si="22"/>
        <v>1</v>
      </c>
      <c r="N359" s="7">
        <f t="shared" si="23"/>
        <v>1790.6</v>
      </c>
    </row>
    <row r="360" spans="1:14" x14ac:dyDescent="0.2">
      <c r="A360" t="s">
        <v>251</v>
      </c>
      <c r="B360" s="8">
        <v>43851</v>
      </c>
      <c r="C360" s="8">
        <v>43851</v>
      </c>
      <c r="D360">
        <v>4596</v>
      </c>
      <c r="E360">
        <v>1</v>
      </c>
      <c r="F360" s="7">
        <v>2570.79</v>
      </c>
      <c r="G360" s="7">
        <v>5371.8</v>
      </c>
      <c r="H360" s="7">
        <v>0.86</v>
      </c>
      <c r="I360" s="7">
        <v>1.79</v>
      </c>
      <c r="J360" t="s">
        <v>2337</v>
      </c>
      <c r="K360">
        <f t="shared" si="20"/>
        <v>4596</v>
      </c>
      <c r="L360">
        <f t="shared" si="21"/>
        <v>4</v>
      </c>
      <c r="M360">
        <f t="shared" si="22"/>
        <v>1</v>
      </c>
      <c r="N360" s="7">
        <f t="shared" si="23"/>
        <v>5371.8</v>
      </c>
    </row>
    <row r="361" spans="1:14" x14ac:dyDescent="0.2">
      <c r="A361" t="s">
        <v>285</v>
      </c>
      <c r="B361" s="8">
        <v>43851</v>
      </c>
      <c r="C361" s="8">
        <v>43851</v>
      </c>
      <c r="D361">
        <v>3064</v>
      </c>
      <c r="E361">
        <v>1</v>
      </c>
      <c r="F361" s="7">
        <v>1739.44</v>
      </c>
      <c r="G361" s="7">
        <v>4220.7</v>
      </c>
      <c r="H361" s="7">
        <v>0.87</v>
      </c>
      <c r="I361" s="7">
        <v>2.11</v>
      </c>
      <c r="J361" t="s">
        <v>2337</v>
      </c>
      <c r="K361">
        <f t="shared" si="20"/>
        <v>3064</v>
      </c>
      <c r="L361">
        <f t="shared" si="21"/>
        <v>4</v>
      </c>
      <c r="M361">
        <f t="shared" si="22"/>
        <v>1</v>
      </c>
      <c r="N361" s="7">
        <f t="shared" si="23"/>
        <v>4220.7</v>
      </c>
    </row>
    <row r="362" spans="1:14" x14ac:dyDescent="0.2">
      <c r="A362" t="s">
        <v>333</v>
      </c>
      <c r="B362" s="8">
        <v>43851</v>
      </c>
      <c r="C362" s="8">
        <v>43851</v>
      </c>
      <c r="D362">
        <v>1532</v>
      </c>
      <c r="E362">
        <v>1</v>
      </c>
      <c r="F362" s="7">
        <v>831.35</v>
      </c>
      <c r="G362" s="7">
        <v>1406.9</v>
      </c>
      <c r="H362" s="7">
        <v>0.83</v>
      </c>
      <c r="I362" s="7">
        <v>1.41</v>
      </c>
      <c r="J362" t="s">
        <v>2337</v>
      </c>
      <c r="K362">
        <f t="shared" si="20"/>
        <v>1532</v>
      </c>
      <c r="L362">
        <f t="shared" si="21"/>
        <v>4</v>
      </c>
      <c r="M362">
        <f t="shared" si="22"/>
        <v>1</v>
      </c>
      <c r="N362" s="7">
        <f t="shared" si="23"/>
        <v>1406.9</v>
      </c>
    </row>
    <row r="363" spans="1:14" x14ac:dyDescent="0.2">
      <c r="A363" t="s">
        <v>636</v>
      </c>
      <c r="B363" s="8">
        <v>43851</v>
      </c>
      <c r="C363" s="8">
        <v>43851</v>
      </c>
      <c r="D363">
        <v>2758</v>
      </c>
      <c r="E363">
        <v>1</v>
      </c>
      <c r="F363" s="7">
        <v>1251.94</v>
      </c>
      <c r="G363" s="7">
        <v>3223.08</v>
      </c>
      <c r="H363" s="7">
        <v>0.69</v>
      </c>
      <c r="I363" s="7">
        <v>1.79</v>
      </c>
      <c r="J363" t="s">
        <v>2337</v>
      </c>
      <c r="K363">
        <f t="shared" si="20"/>
        <v>2758</v>
      </c>
      <c r="L363">
        <f t="shared" si="21"/>
        <v>4</v>
      </c>
      <c r="M363">
        <f t="shared" si="22"/>
        <v>1</v>
      </c>
      <c r="N363" s="7">
        <f t="shared" si="23"/>
        <v>3223.08</v>
      </c>
    </row>
    <row r="364" spans="1:14" x14ac:dyDescent="0.2">
      <c r="A364" t="s">
        <v>396</v>
      </c>
      <c r="B364" s="8">
        <v>43851</v>
      </c>
      <c r="C364" s="8">
        <v>43851</v>
      </c>
      <c r="D364">
        <v>515</v>
      </c>
      <c r="E364">
        <v>1</v>
      </c>
      <c r="F364" s="7">
        <v>7472.17</v>
      </c>
      <c r="G364" s="7">
        <v>10743.6</v>
      </c>
      <c r="H364" s="7">
        <v>22.23</v>
      </c>
      <c r="I364" s="7">
        <v>31.98</v>
      </c>
      <c r="J364" t="s">
        <v>2337</v>
      </c>
      <c r="K364">
        <f t="shared" si="20"/>
        <v>515</v>
      </c>
      <c r="L364">
        <f t="shared" si="21"/>
        <v>4</v>
      </c>
      <c r="M364">
        <f t="shared" si="22"/>
        <v>1</v>
      </c>
      <c r="N364" s="7">
        <f t="shared" si="23"/>
        <v>10743.6</v>
      </c>
    </row>
    <row r="365" spans="1:14" x14ac:dyDescent="0.2">
      <c r="A365" t="s">
        <v>387</v>
      </c>
      <c r="B365" s="8">
        <v>43851</v>
      </c>
      <c r="C365" s="8">
        <v>43851</v>
      </c>
      <c r="D365">
        <v>74</v>
      </c>
      <c r="E365">
        <v>1</v>
      </c>
      <c r="F365" s="7">
        <v>1964.54</v>
      </c>
      <c r="G365" s="7">
        <v>3867.7</v>
      </c>
      <c r="H365" s="7">
        <v>40.93</v>
      </c>
      <c r="I365" s="7">
        <v>80.58</v>
      </c>
      <c r="J365" t="s">
        <v>2337</v>
      </c>
      <c r="K365">
        <f t="shared" si="20"/>
        <v>74</v>
      </c>
      <c r="L365">
        <f t="shared" si="21"/>
        <v>4</v>
      </c>
      <c r="M365">
        <f t="shared" si="22"/>
        <v>1</v>
      </c>
      <c r="N365" s="7">
        <f t="shared" si="23"/>
        <v>3867.7</v>
      </c>
    </row>
    <row r="366" spans="1:14" x14ac:dyDescent="0.2">
      <c r="A366" t="s">
        <v>402</v>
      </c>
      <c r="B366" s="8">
        <v>43851</v>
      </c>
      <c r="C366" s="8">
        <v>43851</v>
      </c>
      <c r="D366">
        <v>8</v>
      </c>
      <c r="E366">
        <v>10</v>
      </c>
      <c r="F366" s="7">
        <v>6.4</v>
      </c>
      <c r="G366" s="7">
        <v>223.83</v>
      </c>
      <c r="H366" s="7">
        <v>1.28</v>
      </c>
      <c r="I366" s="7">
        <v>44.77</v>
      </c>
      <c r="J366" t="s">
        <v>2337</v>
      </c>
      <c r="K366">
        <f t="shared" si="20"/>
        <v>80</v>
      </c>
      <c r="L366">
        <f t="shared" si="21"/>
        <v>4</v>
      </c>
      <c r="M366">
        <f t="shared" si="22"/>
        <v>1</v>
      </c>
      <c r="N366" s="7">
        <f t="shared" si="23"/>
        <v>223.83</v>
      </c>
    </row>
    <row r="367" spans="1:14" x14ac:dyDescent="0.2">
      <c r="A367" t="s">
        <v>397</v>
      </c>
      <c r="B367" s="8">
        <v>43851</v>
      </c>
      <c r="C367" s="8">
        <v>43851</v>
      </c>
      <c r="D367">
        <v>86</v>
      </c>
      <c r="E367">
        <v>1</v>
      </c>
      <c r="F367" s="7">
        <v>124.63</v>
      </c>
      <c r="G367" s="7">
        <v>0</v>
      </c>
      <c r="H367" s="7">
        <v>2.23</v>
      </c>
      <c r="I367" s="7">
        <v>0</v>
      </c>
      <c r="J367" t="s">
        <v>2337</v>
      </c>
      <c r="K367">
        <f t="shared" si="20"/>
        <v>86</v>
      </c>
      <c r="L367">
        <f t="shared" si="21"/>
        <v>4</v>
      </c>
      <c r="M367">
        <f t="shared" si="22"/>
        <v>1</v>
      </c>
      <c r="N367" s="7">
        <f t="shared" si="23"/>
        <v>0</v>
      </c>
    </row>
    <row r="368" spans="1:14" x14ac:dyDescent="0.2">
      <c r="A368" t="s">
        <v>251</v>
      </c>
      <c r="B368" s="8">
        <v>43851</v>
      </c>
      <c r="C368" s="8">
        <v>43852</v>
      </c>
      <c r="D368">
        <v>178</v>
      </c>
      <c r="E368">
        <v>1</v>
      </c>
      <c r="F368" s="7">
        <v>99.4</v>
      </c>
      <c r="G368" s="7">
        <v>267.06</v>
      </c>
      <c r="H368" s="7">
        <v>0.86</v>
      </c>
      <c r="I368" s="7">
        <v>2.2999999999999998</v>
      </c>
      <c r="J368" t="s">
        <v>2337</v>
      </c>
      <c r="K368">
        <f t="shared" si="20"/>
        <v>178</v>
      </c>
      <c r="L368">
        <f t="shared" si="21"/>
        <v>4</v>
      </c>
      <c r="M368">
        <f t="shared" si="22"/>
        <v>1</v>
      </c>
      <c r="N368" s="7">
        <f t="shared" si="23"/>
        <v>267.06</v>
      </c>
    </row>
    <row r="369" spans="1:14" x14ac:dyDescent="0.2">
      <c r="A369" t="s">
        <v>937</v>
      </c>
      <c r="B369" s="8">
        <v>43851</v>
      </c>
      <c r="C369" s="8">
        <v>43852</v>
      </c>
      <c r="D369">
        <v>4</v>
      </c>
      <c r="E369">
        <v>1</v>
      </c>
      <c r="F369" s="7">
        <v>41.95</v>
      </c>
      <c r="G369" s="7">
        <v>71.62</v>
      </c>
      <c r="H369" s="7">
        <v>20.98</v>
      </c>
      <c r="I369" s="7">
        <v>35.81</v>
      </c>
      <c r="J369" t="s">
        <v>2337</v>
      </c>
      <c r="K369">
        <f t="shared" si="20"/>
        <v>4</v>
      </c>
      <c r="L369">
        <f t="shared" si="21"/>
        <v>4</v>
      </c>
      <c r="M369">
        <f t="shared" si="22"/>
        <v>1</v>
      </c>
      <c r="N369" s="7">
        <f t="shared" si="23"/>
        <v>71.62</v>
      </c>
    </row>
    <row r="370" spans="1:14" x14ac:dyDescent="0.2">
      <c r="A370" t="s">
        <v>251</v>
      </c>
      <c r="B370" s="8">
        <v>43851</v>
      </c>
      <c r="C370" s="8">
        <v>43852</v>
      </c>
      <c r="D370">
        <v>74</v>
      </c>
      <c r="E370">
        <v>1</v>
      </c>
      <c r="F370" s="7">
        <v>41.13</v>
      </c>
      <c r="G370" s="7">
        <v>110.51</v>
      </c>
      <c r="H370" s="7">
        <v>0.86</v>
      </c>
      <c r="I370" s="7">
        <v>2.2999999999999998</v>
      </c>
      <c r="J370" t="s">
        <v>2337</v>
      </c>
      <c r="K370">
        <f t="shared" si="20"/>
        <v>74</v>
      </c>
      <c r="L370">
        <f t="shared" si="21"/>
        <v>4</v>
      </c>
      <c r="M370">
        <f t="shared" si="22"/>
        <v>1</v>
      </c>
      <c r="N370" s="7">
        <f t="shared" si="23"/>
        <v>110.51</v>
      </c>
    </row>
    <row r="371" spans="1:14" x14ac:dyDescent="0.2">
      <c r="A371" t="s">
        <v>937</v>
      </c>
      <c r="B371" s="8">
        <v>43851</v>
      </c>
      <c r="C371" s="8">
        <v>43852</v>
      </c>
      <c r="D371">
        <v>2</v>
      </c>
      <c r="E371">
        <v>1</v>
      </c>
      <c r="F371" s="7">
        <v>20.98</v>
      </c>
      <c r="G371" s="7">
        <v>35.81</v>
      </c>
      <c r="H371" s="7">
        <v>20.98</v>
      </c>
      <c r="I371" s="7">
        <v>35.81</v>
      </c>
      <c r="J371" t="s">
        <v>2337</v>
      </c>
      <c r="K371">
        <f t="shared" si="20"/>
        <v>2</v>
      </c>
      <c r="L371">
        <f t="shared" si="21"/>
        <v>4</v>
      </c>
      <c r="M371">
        <f t="shared" si="22"/>
        <v>1</v>
      </c>
      <c r="N371" s="7">
        <f t="shared" si="23"/>
        <v>35.81</v>
      </c>
    </row>
    <row r="372" spans="1:14" x14ac:dyDescent="0.2">
      <c r="A372" t="s">
        <v>937</v>
      </c>
      <c r="B372" s="8">
        <v>43852</v>
      </c>
      <c r="C372" s="8">
        <v>43853</v>
      </c>
      <c r="D372">
        <v>4</v>
      </c>
      <c r="E372">
        <v>1</v>
      </c>
      <c r="F372" s="7">
        <v>41.95</v>
      </c>
      <c r="G372" s="7">
        <v>69.069999999999993</v>
      </c>
      <c r="H372" s="7">
        <v>20.98</v>
      </c>
      <c r="I372" s="7">
        <v>34.53</v>
      </c>
      <c r="J372" t="s">
        <v>2337</v>
      </c>
      <c r="K372">
        <f t="shared" si="20"/>
        <v>4</v>
      </c>
      <c r="L372">
        <f t="shared" si="21"/>
        <v>4</v>
      </c>
      <c r="M372">
        <f t="shared" si="22"/>
        <v>1</v>
      </c>
      <c r="N372" s="7">
        <f t="shared" si="23"/>
        <v>69.069999999999993</v>
      </c>
    </row>
    <row r="373" spans="1:14" x14ac:dyDescent="0.2">
      <c r="A373" t="s">
        <v>543</v>
      </c>
      <c r="B373" s="8">
        <v>43852</v>
      </c>
      <c r="C373" s="8">
        <v>43852</v>
      </c>
      <c r="D373">
        <v>9192</v>
      </c>
      <c r="E373">
        <v>1</v>
      </c>
      <c r="F373" s="7">
        <v>7895.01</v>
      </c>
      <c r="G373" s="7">
        <v>12508.62</v>
      </c>
      <c r="H373" s="7">
        <v>1.31</v>
      </c>
      <c r="I373" s="7">
        <v>2.09</v>
      </c>
      <c r="J373" t="s">
        <v>2337</v>
      </c>
      <c r="K373">
        <f t="shared" si="20"/>
        <v>9192</v>
      </c>
      <c r="L373">
        <f t="shared" si="21"/>
        <v>4</v>
      </c>
      <c r="M373">
        <f t="shared" si="22"/>
        <v>1</v>
      </c>
      <c r="N373" s="7">
        <f t="shared" si="23"/>
        <v>12508.62</v>
      </c>
    </row>
    <row r="374" spans="1:14" x14ac:dyDescent="0.2">
      <c r="A374" t="s">
        <v>289</v>
      </c>
      <c r="B374" s="8">
        <v>43852</v>
      </c>
      <c r="C374" s="8">
        <v>43852</v>
      </c>
      <c r="D374">
        <v>1532</v>
      </c>
      <c r="E374">
        <v>1</v>
      </c>
      <c r="F374" s="7">
        <v>856.93</v>
      </c>
      <c r="G374" s="7">
        <v>2046.4</v>
      </c>
      <c r="H374" s="7">
        <v>0.86</v>
      </c>
      <c r="I374" s="7">
        <v>2.0499999999999998</v>
      </c>
      <c r="J374" t="s">
        <v>2337</v>
      </c>
      <c r="K374">
        <f t="shared" si="20"/>
        <v>1532</v>
      </c>
      <c r="L374">
        <f t="shared" si="21"/>
        <v>4</v>
      </c>
      <c r="M374">
        <f t="shared" si="22"/>
        <v>1</v>
      </c>
      <c r="N374" s="7">
        <f t="shared" si="23"/>
        <v>2046.4</v>
      </c>
    </row>
    <row r="375" spans="1:14" x14ac:dyDescent="0.2">
      <c r="A375" t="s">
        <v>396</v>
      </c>
      <c r="B375" s="8">
        <v>43852</v>
      </c>
      <c r="C375" s="8">
        <v>43852</v>
      </c>
      <c r="D375">
        <v>148</v>
      </c>
      <c r="E375">
        <v>1</v>
      </c>
      <c r="F375" s="7">
        <v>2134.91</v>
      </c>
      <c r="G375" s="7">
        <v>2701.25</v>
      </c>
      <c r="H375" s="7">
        <v>22.23</v>
      </c>
      <c r="I375" s="7">
        <v>28.14</v>
      </c>
      <c r="J375" t="s">
        <v>2337</v>
      </c>
      <c r="K375">
        <f t="shared" si="20"/>
        <v>148</v>
      </c>
      <c r="L375">
        <f t="shared" si="21"/>
        <v>4</v>
      </c>
      <c r="M375">
        <f t="shared" si="22"/>
        <v>1</v>
      </c>
      <c r="N375" s="7">
        <f t="shared" si="23"/>
        <v>2701.25</v>
      </c>
    </row>
    <row r="376" spans="1:14" x14ac:dyDescent="0.2">
      <c r="A376" t="s">
        <v>923</v>
      </c>
      <c r="B376" s="8">
        <v>43852</v>
      </c>
      <c r="C376" s="8">
        <v>43852</v>
      </c>
      <c r="D376">
        <v>37</v>
      </c>
      <c r="E376">
        <v>1</v>
      </c>
      <c r="F376" s="7">
        <v>1375.8</v>
      </c>
      <c r="G376" s="7">
        <v>2087.33</v>
      </c>
      <c r="H376" s="7">
        <v>57.33</v>
      </c>
      <c r="I376" s="7">
        <v>86.97</v>
      </c>
      <c r="J376" t="s">
        <v>2337</v>
      </c>
      <c r="K376">
        <f t="shared" si="20"/>
        <v>37</v>
      </c>
      <c r="L376">
        <f t="shared" si="21"/>
        <v>4</v>
      </c>
      <c r="M376">
        <f t="shared" si="22"/>
        <v>1</v>
      </c>
      <c r="N376" s="7">
        <f t="shared" si="23"/>
        <v>2087.33</v>
      </c>
    </row>
    <row r="377" spans="1:14" x14ac:dyDescent="0.2">
      <c r="A377" t="s">
        <v>692</v>
      </c>
      <c r="B377" s="8">
        <v>43852</v>
      </c>
      <c r="C377" s="8">
        <v>43866</v>
      </c>
      <c r="D377">
        <v>7</v>
      </c>
      <c r="E377">
        <v>1</v>
      </c>
      <c r="F377" s="7">
        <v>49.83</v>
      </c>
      <c r="G377" s="7">
        <v>94.13</v>
      </c>
      <c r="H377" s="7">
        <v>12.46</v>
      </c>
      <c r="I377" s="7">
        <v>23.53</v>
      </c>
      <c r="J377" t="s">
        <v>2337</v>
      </c>
      <c r="K377">
        <f t="shared" si="20"/>
        <v>7</v>
      </c>
      <c r="L377">
        <f t="shared" si="21"/>
        <v>4</v>
      </c>
      <c r="M377">
        <f t="shared" si="22"/>
        <v>1</v>
      </c>
      <c r="N377" s="7">
        <f t="shared" si="23"/>
        <v>94.13</v>
      </c>
    </row>
    <row r="378" spans="1:14" x14ac:dyDescent="0.2">
      <c r="A378" t="s">
        <v>712</v>
      </c>
      <c r="B378" s="8">
        <v>43852</v>
      </c>
      <c r="C378" s="8">
        <v>43866</v>
      </c>
      <c r="D378">
        <v>10</v>
      </c>
      <c r="E378">
        <v>1</v>
      </c>
      <c r="F378" s="7">
        <v>105.36</v>
      </c>
      <c r="G378" s="7">
        <v>194.15</v>
      </c>
      <c r="H378" s="7">
        <v>17.559999999999999</v>
      </c>
      <c r="I378" s="7">
        <v>32.36</v>
      </c>
      <c r="J378" t="s">
        <v>2337</v>
      </c>
      <c r="K378">
        <f t="shared" si="20"/>
        <v>10</v>
      </c>
      <c r="L378">
        <f t="shared" si="21"/>
        <v>4</v>
      </c>
      <c r="M378">
        <f t="shared" si="22"/>
        <v>1</v>
      </c>
      <c r="N378" s="7">
        <f t="shared" si="23"/>
        <v>194.15</v>
      </c>
    </row>
    <row r="379" spans="1:14" x14ac:dyDescent="0.2">
      <c r="A379" t="s">
        <v>671</v>
      </c>
      <c r="B379" s="8">
        <v>43852</v>
      </c>
      <c r="C379" s="8">
        <v>43866</v>
      </c>
      <c r="D379">
        <v>4</v>
      </c>
      <c r="E379">
        <v>1</v>
      </c>
      <c r="F379" s="7">
        <v>15.91</v>
      </c>
      <c r="G379" s="7">
        <v>37.35</v>
      </c>
      <c r="H379" s="7">
        <v>7.96</v>
      </c>
      <c r="I379" s="7">
        <v>18.670000000000002</v>
      </c>
      <c r="J379" t="s">
        <v>2337</v>
      </c>
      <c r="K379">
        <f t="shared" si="20"/>
        <v>4</v>
      </c>
      <c r="L379">
        <f t="shared" si="21"/>
        <v>4</v>
      </c>
      <c r="M379">
        <f t="shared" si="22"/>
        <v>1</v>
      </c>
      <c r="N379" s="7">
        <f t="shared" si="23"/>
        <v>37.35</v>
      </c>
    </row>
    <row r="380" spans="1:14" x14ac:dyDescent="0.2">
      <c r="A380" t="s">
        <v>940</v>
      </c>
      <c r="B380" s="8">
        <v>43852</v>
      </c>
      <c r="C380" s="8">
        <v>43852</v>
      </c>
      <c r="D380">
        <v>2</v>
      </c>
      <c r="E380">
        <v>1</v>
      </c>
      <c r="F380" s="7">
        <v>22.64</v>
      </c>
      <c r="G380" s="7">
        <v>44.13</v>
      </c>
      <c r="H380" s="7">
        <v>22.64</v>
      </c>
      <c r="I380" s="7">
        <v>44.13</v>
      </c>
      <c r="J380" t="s">
        <v>2337</v>
      </c>
      <c r="K380">
        <f t="shared" si="20"/>
        <v>2</v>
      </c>
      <c r="L380">
        <f t="shared" si="21"/>
        <v>4</v>
      </c>
      <c r="M380">
        <f t="shared" si="22"/>
        <v>1</v>
      </c>
      <c r="N380" s="7">
        <f t="shared" si="23"/>
        <v>44.13</v>
      </c>
    </row>
    <row r="381" spans="1:14" x14ac:dyDescent="0.2">
      <c r="A381" t="s">
        <v>249</v>
      </c>
      <c r="B381" s="8">
        <v>43852</v>
      </c>
      <c r="C381" s="8">
        <v>43852</v>
      </c>
      <c r="D381">
        <v>613</v>
      </c>
      <c r="E381">
        <v>1</v>
      </c>
      <c r="F381" s="7">
        <v>342.77</v>
      </c>
      <c r="G381" s="7">
        <v>716.24</v>
      </c>
      <c r="H381" s="7">
        <v>0.86</v>
      </c>
      <c r="I381" s="7">
        <v>1.79</v>
      </c>
      <c r="J381" t="s">
        <v>2337</v>
      </c>
      <c r="K381">
        <f t="shared" si="20"/>
        <v>613</v>
      </c>
      <c r="L381">
        <f t="shared" si="21"/>
        <v>4</v>
      </c>
      <c r="M381">
        <f t="shared" si="22"/>
        <v>1</v>
      </c>
      <c r="N381" s="7">
        <f t="shared" si="23"/>
        <v>716.24</v>
      </c>
    </row>
    <row r="382" spans="1:14" x14ac:dyDescent="0.2">
      <c r="A382" t="s">
        <v>203</v>
      </c>
      <c r="B382" s="8">
        <v>43852</v>
      </c>
      <c r="C382" s="8">
        <v>43852</v>
      </c>
      <c r="D382">
        <v>307</v>
      </c>
      <c r="E382">
        <v>1</v>
      </c>
      <c r="F382" s="7">
        <v>264.75</v>
      </c>
      <c r="G382" s="7">
        <v>601.13</v>
      </c>
      <c r="H382" s="7">
        <v>1.32</v>
      </c>
      <c r="I382" s="7">
        <v>3.01</v>
      </c>
      <c r="J382" t="s">
        <v>2337</v>
      </c>
      <c r="K382">
        <f t="shared" si="20"/>
        <v>307</v>
      </c>
      <c r="L382">
        <f t="shared" si="21"/>
        <v>4</v>
      </c>
      <c r="M382">
        <f t="shared" si="22"/>
        <v>1</v>
      </c>
      <c r="N382" s="7">
        <f t="shared" si="23"/>
        <v>601.13</v>
      </c>
    </row>
    <row r="383" spans="1:14" x14ac:dyDescent="0.2">
      <c r="A383" t="s">
        <v>937</v>
      </c>
      <c r="B383" s="8">
        <v>43852</v>
      </c>
      <c r="C383" s="8">
        <v>43852</v>
      </c>
      <c r="D383">
        <v>123</v>
      </c>
      <c r="E383">
        <v>1</v>
      </c>
      <c r="F383" s="7">
        <v>1678.05</v>
      </c>
      <c r="G383" s="7">
        <v>2762.64</v>
      </c>
      <c r="H383" s="7">
        <v>20.98</v>
      </c>
      <c r="I383" s="7">
        <v>34.53</v>
      </c>
      <c r="J383" t="s">
        <v>2337</v>
      </c>
      <c r="K383">
        <f t="shared" si="20"/>
        <v>123</v>
      </c>
      <c r="L383">
        <f t="shared" si="21"/>
        <v>4</v>
      </c>
      <c r="M383">
        <f t="shared" si="22"/>
        <v>1</v>
      </c>
      <c r="N383" s="7">
        <f t="shared" si="23"/>
        <v>2762.64</v>
      </c>
    </row>
    <row r="384" spans="1:14" x14ac:dyDescent="0.2">
      <c r="A384" t="s">
        <v>288</v>
      </c>
      <c r="B384" s="8">
        <v>43846</v>
      </c>
      <c r="C384" s="8">
        <v>43846</v>
      </c>
      <c r="D384">
        <v>613</v>
      </c>
      <c r="E384">
        <v>1</v>
      </c>
      <c r="F384" s="7">
        <v>342.77</v>
      </c>
      <c r="G384" s="7">
        <v>818.56</v>
      </c>
      <c r="H384" s="7">
        <v>0.86</v>
      </c>
      <c r="I384" s="7">
        <v>2.0499999999999998</v>
      </c>
      <c r="J384" t="s">
        <v>2337</v>
      </c>
      <c r="K384">
        <f t="shared" si="20"/>
        <v>613</v>
      </c>
      <c r="L384">
        <f t="shared" si="21"/>
        <v>3</v>
      </c>
      <c r="M384">
        <f t="shared" si="22"/>
        <v>1</v>
      </c>
      <c r="N384" s="7">
        <f t="shared" si="23"/>
        <v>818.56</v>
      </c>
    </row>
    <row r="385" spans="1:14" x14ac:dyDescent="0.2">
      <c r="A385" t="s">
        <v>396</v>
      </c>
      <c r="B385" s="8">
        <v>43846</v>
      </c>
      <c r="C385" s="8">
        <v>43846</v>
      </c>
      <c r="D385">
        <v>13</v>
      </c>
      <c r="E385">
        <v>1</v>
      </c>
      <c r="F385" s="7">
        <v>177.91</v>
      </c>
      <c r="G385" s="7">
        <v>245.57</v>
      </c>
      <c r="H385" s="7">
        <v>22.23</v>
      </c>
      <c r="I385" s="7">
        <v>30.7</v>
      </c>
      <c r="J385" t="s">
        <v>2337</v>
      </c>
      <c r="K385">
        <f t="shared" si="20"/>
        <v>13</v>
      </c>
      <c r="L385">
        <f t="shared" si="21"/>
        <v>3</v>
      </c>
      <c r="M385">
        <f t="shared" si="22"/>
        <v>1</v>
      </c>
      <c r="N385" s="7">
        <f t="shared" si="23"/>
        <v>245.57</v>
      </c>
    </row>
    <row r="386" spans="1:14" x14ac:dyDescent="0.2">
      <c r="A386" t="s">
        <v>232</v>
      </c>
      <c r="B386" s="8">
        <v>43852</v>
      </c>
      <c r="C386" s="8">
        <v>43852</v>
      </c>
      <c r="D386">
        <v>307</v>
      </c>
      <c r="E386">
        <v>1</v>
      </c>
      <c r="F386" s="7">
        <v>140.69</v>
      </c>
      <c r="G386" s="7">
        <v>266.02999999999997</v>
      </c>
      <c r="H386" s="7">
        <v>0.7</v>
      </c>
      <c r="I386" s="7">
        <v>1.33</v>
      </c>
      <c r="J386" t="s">
        <v>2337</v>
      </c>
      <c r="K386">
        <f t="shared" si="20"/>
        <v>307</v>
      </c>
      <c r="L386">
        <f t="shared" si="21"/>
        <v>4</v>
      </c>
      <c r="M386">
        <f t="shared" si="22"/>
        <v>1</v>
      </c>
      <c r="N386" s="7">
        <f t="shared" si="23"/>
        <v>266.02999999999997</v>
      </c>
    </row>
    <row r="387" spans="1:14" x14ac:dyDescent="0.2">
      <c r="A387" t="s">
        <v>748</v>
      </c>
      <c r="B387" s="8">
        <v>43852</v>
      </c>
      <c r="C387" s="8">
        <v>43867</v>
      </c>
      <c r="D387">
        <v>46</v>
      </c>
      <c r="E387">
        <v>1</v>
      </c>
      <c r="F387" s="7">
        <v>1102.75</v>
      </c>
      <c r="G387" s="7">
        <v>1876.29</v>
      </c>
      <c r="H387" s="7">
        <v>36.76</v>
      </c>
      <c r="I387" s="7">
        <v>62.54</v>
      </c>
      <c r="J387" t="s">
        <v>2337</v>
      </c>
      <c r="K387">
        <f t="shared" ref="K387:K450" si="24">D387*E387</f>
        <v>46</v>
      </c>
      <c r="L387">
        <f t="shared" ref="L387:L450" si="25">(YEAR(B387)-2020)*52+_xlfn.ISOWEEKNUM(B387)</f>
        <v>4</v>
      </c>
      <c r="M387">
        <f t="shared" ref="M387:M450" si="26">IF(J387="Z-US$",1,1.22)</f>
        <v>1</v>
      </c>
      <c r="N387" s="7">
        <f t="shared" ref="N387:N450" si="27">G387*M387</f>
        <v>1876.29</v>
      </c>
    </row>
    <row r="388" spans="1:14" x14ac:dyDescent="0.2">
      <c r="A388" t="s">
        <v>738</v>
      </c>
      <c r="B388" s="8">
        <v>43852</v>
      </c>
      <c r="C388" s="8">
        <v>43867</v>
      </c>
      <c r="D388">
        <v>46</v>
      </c>
      <c r="E388">
        <v>1</v>
      </c>
      <c r="F388" s="7">
        <v>958.87</v>
      </c>
      <c r="G388" s="7">
        <v>1634.56</v>
      </c>
      <c r="H388" s="7">
        <v>31.96</v>
      </c>
      <c r="I388" s="7">
        <v>54.49</v>
      </c>
      <c r="J388" t="s">
        <v>2337</v>
      </c>
      <c r="K388">
        <f t="shared" si="24"/>
        <v>46</v>
      </c>
      <c r="L388">
        <f t="shared" si="25"/>
        <v>4</v>
      </c>
      <c r="M388">
        <f t="shared" si="26"/>
        <v>1</v>
      </c>
      <c r="N388" s="7">
        <f t="shared" si="27"/>
        <v>1634.56</v>
      </c>
    </row>
    <row r="389" spans="1:14" x14ac:dyDescent="0.2">
      <c r="A389" t="s">
        <v>718</v>
      </c>
      <c r="B389" s="8">
        <v>43852</v>
      </c>
      <c r="C389" s="8">
        <v>43867</v>
      </c>
      <c r="D389">
        <v>46</v>
      </c>
      <c r="E389">
        <v>1</v>
      </c>
      <c r="F389" s="7">
        <v>670.71</v>
      </c>
      <c r="G389" s="7">
        <v>1231.68</v>
      </c>
      <c r="H389" s="7">
        <v>22.36</v>
      </c>
      <c r="I389" s="7">
        <v>41.06</v>
      </c>
      <c r="J389" t="s">
        <v>2337</v>
      </c>
      <c r="K389">
        <f t="shared" si="24"/>
        <v>46</v>
      </c>
      <c r="L389">
        <f t="shared" si="25"/>
        <v>4</v>
      </c>
      <c r="M389">
        <f t="shared" si="26"/>
        <v>1</v>
      </c>
      <c r="N389" s="7">
        <f t="shared" si="27"/>
        <v>1231.68</v>
      </c>
    </row>
    <row r="390" spans="1:14" x14ac:dyDescent="0.2">
      <c r="A390" t="s">
        <v>752</v>
      </c>
      <c r="B390" s="8">
        <v>43852</v>
      </c>
      <c r="C390" s="8">
        <v>43867</v>
      </c>
      <c r="D390">
        <v>92</v>
      </c>
      <c r="E390">
        <v>1</v>
      </c>
      <c r="F390" s="7">
        <v>2205.5100000000002</v>
      </c>
      <c r="G390" s="7">
        <v>3752.59</v>
      </c>
      <c r="H390" s="7">
        <v>36.76</v>
      </c>
      <c r="I390" s="7">
        <v>62.54</v>
      </c>
      <c r="J390" t="s">
        <v>2337</v>
      </c>
      <c r="K390">
        <f t="shared" si="24"/>
        <v>92</v>
      </c>
      <c r="L390">
        <f t="shared" si="25"/>
        <v>4</v>
      </c>
      <c r="M390">
        <f t="shared" si="26"/>
        <v>1</v>
      </c>
      <c r="N390" s="7">
        <f t="shared" si="27"/>
        <v>3752.59</v>
      </c>
    </row>
    <row r="391" spans="1:14" x14ac:dyDescent="0.2">
      <c r="A391" t="s">
        <v>742</v>
      </c>
      <c r="B391" s="8">
        <v>43852</v>
      </c>
      <c r="C391" s="8">
        <v>43867</v>
      </c>
      <c r="D391">
        <v>46</v>
      </c>
      <c r="E391">
        <v>1</v>
      </c>
      <c r="F391" s="7">
        <v>958.87</v>
      </c>
      <c r="G391" s="7">
        <v>1634.56</v>
      </c>
      <c r="H391" s="7">
        <v>31.96</v>
      </c>
      <c r="I391" s="7">
        <v>54.49</v>
      </c>
      <c r="J391" t="s">
        <v>2337</v>
      </c>
      <c r="K391">
        <f t="shared" si="24"/>
        <v>46</v>
      </c>
      <c r="L391">
        <f t="shared" si="25"/>
        <v>4</v>
      </c>
      <c r="M391">
        <f t="shared" si="26"/>
        <v>1</v>
      </c>
      <c r="N391" s="7">
        <f t="shared" si="27"/>
        <v>1634.56</v>
      </c>
    </row>
    <row r="392" spans="1:14" x14ac:dyDescent="0.2">
      <c r="A392" t="s">
        <v>702</v>
      </c>
      <c r="B392" s="8">
        <v>43852</v>
      </c>
      <c r="C392" s="8">
        <v>43867</v>
      </c>
      <c r="D392">
        <v>92</v>
      </c>
      <c r="E392">
        <v>1</v>
      </c>
      <c r="F392" s="7">
        <v>1629.19</v>
      </c>
      <c r="G392" s="7">
        <v>2816.36</v>
      </c>
      <c r="H392" s="7">
        <v>27.15</v>
      </c>
      <c r="I392" s="7">
        <v>46.94</v>
      </c>
      <c r="J392" t="s">
        <v>2337</v>
      </c>
      <c r="K392">
        <f t="shared" si="24"/>
        <v>92</v>
      </c>
      <c r="L392">
        <f t="shared" si="25"/>
        <v>4</v>
      </c>
      <c r="M392">
        <f t="shared" si="26"/>
        <v>1</v>
      </c>
      <c r="N392" s="7">
        <f t="shared" si="27"/>
        <v>2816.36</v>
      </c>
    </row>
    <row r="393" spans="1:14" x14ac:dyDescent="0.2">
      <c r="A393" t="s">
        <v>722</v>
      </c>
      <c r="B393" s="8">
        <v>43852</v>
      </c>
      <c r="C393" s="8">
        <v>43867</v>
      </c>
      <c r="D393">
        <v>46</v>
      </c>
      <c r="E393">
        <v>1</v>
      </c>
      <c r="F393" s="7">
        <v>670.71</v>
      </c>
      <c r="G393" s="7">
        <v>1231.68</v>
      </c>
      <c r="H393" s="7">
        <v>22.36</v>
      </c>
      <c r="I393" s="7">
        <v>41.06</v>
      </c>
      <c r="J393" t="s">
        <v>2337</v>
      </c>
      <c r="K393">
        <f t="shared" si="24"/>
        <v>46</v>
      </c>
      <c r="L393">
        <f t="shared" si="25"/>
        <v>4</v>
      </c>
      <c r="M393">
        <f t="shared" si="26"/>
        <v>1</v>
      </c>
      <c r="N393" s="7">
        <f t="shared" si="27"/>
        <v>1231.68</v>
      </c>
    </row>
    <row r="394" spans="1:14" x14ac:dyDescent="0.2">
      <c r="A394" t="s">
        <v>682</v>
      </c>
      <c r="B394" s="8">
        <v>43852</v>
      </c>
      <c r="C394" s="8">
        <v>43867</v>
      </c>
      <c r="D394">
        <v>62</v>
      </c>
      <c r="E394">
        <v>1</v>
      </c>
      <c r="F394" s="7">
        <v>1185.53</v>
      </c>
      <c r="G394" s="7">
        <v>905.53</v>
      </c>
      <c r="H394" s="7">
        <v>29.63</v>
      </c>
      <c r="I394" s="7">
        <v>22.64</v>
      </c>
      <c r="J394" t="s">
        <v>2337</v>
      </c>
      <c r="K394">
        <f t="shared" si="24"/>
        <v>62</v>
      </c>
      <c r="L394">
        <f t="shared" si="25"/>
        <v>4</v>
      </c>
      <c r="M394">
        <f t="shared" si="26"/>
        <v>1</v>
      </c>
      <c r="N394" s="7">
        <f t="shared" si="27"/>
        <v>905.53</v>
      </c>
    </row>
    <row r="395" spans="1:14" x14ac:dyDescent="0.2">
      <c r="A395" t="s">
        <v>782</v>
      </c>
      <c r="B395" s="8">
        <v>43852</v>
      </c>
      <c r="C395" s="8">
        <v>43867</v>
      </c>
      <c r="D395">
        <v>31</v>
      </c>
      <c r="E395">
        <v>1</v>
      </c>
      <c r="F395" s="7">
        <v>927.28</v>
      </c>
      <c r="G395" s="7">
        <v>1547.59</v>
      </c>
      <c r="H395" s="7">
        <v>46.36</v>
      </c>
      <c r="I395" s="7">
        <v>77.38</v>
      </c>
      <c r="J395" t="s">
        <v>2337</v>
      </c>
      <c r="K395">
        <f t="shared" si="24"/>
        <v>31</v>
      </c>
      <c r="L395">
        <f t="shared" si="25"/>
        <v>4</v>
      </c>
      <c r="M395">
        <f t="shared" si="26"/>
        <v>1</v>
      </c>
      <c r="N395" s="7">
        <f t="shared" si="27"/>
        <v>1547.59</v>
      </c>
    </row>
    <row r="396" spans="1:14" x14ac:dyDescent="0.2">
      <c r="A396" t="s">
        <v>923</v>
      </c>
      <c r="B396" s="8">
        <v>43852</v>
      </c>
      <c r="C396" s="8">
        <v>43871</v>
      </c>
      <c r="D396">
        <v>295</v>
      </c>
      <c r="E396">
        <v>1</v>
      </c>
      <c r="F396" s="7">
        <v>11006.36</v>
      </c>
      <c r="G396" s="7">
        <v>17189.759999999998</v>
      </c>
      <c r="H396" s="7">
        <v>57.33</v>
      </c>
      <c r="I396" s="7">
        <v>89.53</v>
      </c>
      <c r="J396" t="s">
        <v>2337</v>
      </c>
      <c r="K396">
        <f t="shared" si="24"/>
        <v>295</v>
      </c>
      <c r="L396">
        <f t="shared" si="25"/>
        <v>4</v>
      </c>
      <c r="M396">
        <f t="shared" si="26"/>
        <v>1</v>
      </c>
      <c r="N396" s="7">
        <f t="shared" si="27"/>
        <v>17189.759999999998</v>
      </c>
    </row>
    <row r="397" spans="1:14" x14ac:dyDescent="0.2">
      <c r="A397" t="s">
        <v>923</v>
      </c>
      <c r="B397" s="8">
        <v>43852</v>
      </c>
      <c r="C397" s="8">
        <v>43899</v>
      </c>
      <c r="D397">
        <v>295</v>
      </c>
      <c r="E397">
        <v>1</v>
      </c>
      <c r="F397" s="7">
        <v>11006.36</v>
      </c>
      <c r="G397" s="7">
        <v>17189.759999999998</v>
      </c>
      <c r="H397" s="7">
        <v>57.33</v>
      </c>
      <c r="I397" s="7">
        <v>89.53</v>
      </c>
      <c r="J397" t="s">
        <v>2337</v>
      </c>
      <c r="K397">
        <f t="shared" si="24"/>
        <v>295</v>
      </c>
      <c r="L397">
        <f t="shared" si="25"/>
        <v>4</v>
      </c>
      <c r="M397">
        <f t="shared" si="26"/>
        <v>1</v>
      </c>
      <c r="N397" s="7">
        <f t="shared" si="27"/>
        <v>17189.759999999998</v>
      </c>
    </row>
    <row r="398" spans="1:14" x14ac:dyDescent="0.2">
      <c r="A398" t="s">
        <v>923</v>
      </c>
      <c r="B398" s="8">
        <v>43852</v>
      </c>
      <c r="C398" s="8">
        <v>43927</v>
      </c>
      <c r="D398">
        <v>295</v>
      </c>
      <c r="E398">
        <v>1</v>
      </c>
      <c r="F398" s="7">
        <v>11006.36</v>
      </c>
      <c r="G398" s="7">
        <v>17189.759999999998</v>
      </c>
      <c r="H398" s="7">
        <v>57.33</v>
      </c>
      <c r="I398" s="7">
        <v>89.53</v>
      </c>
      <c r="J398" t="s">
        <v>2337</v>
      </c>
      <c r="K398">
        <f t="shared" si="24"/>
        <v>295</v>
      </c>
      <c r="L398">
        <f t="shared" si="25"/>
        <v>4</v>
      </c>
      <c r="M398">
        <f t="shared" si="26"/>
        <v>1</v>
      </c>
      <c r="N398" s="7">
        <f t="shared" si="27"/>
        <v>17189.759999999998</v>
      </c>
    </row>
    <row r="399" spans="1:14" x14ac:dyDescent="0.2">
      <c r="A399" t="s">
        <v>923</v>
      </c>
      <c r="B399" s="8">
        <v>43852</v>
      </c>
      <c r="C399" s="8">
        <v>43959</v>
      </c>
      <c r="D399">
        <v>295</v>
      </c>
      <c r="E399">
        <v>1</v>
      </c>
      <c r="F399" s="7">
        <v>11006.36</v>
      </c>
      <c r="G399" s="7">
        <v>17189.759999999998</v>
      </c>
      <c r="H399" s="7">
        <v>57.33</v>
      </c>
      <c r="I399" s="7">
        <v>89.53</v>
      </c>
      <c r="J399" t="s">
        <v>2337</v>
      </c>
      <c r="K399">
        <f t="shared" si="24"/>
        <v>295</v>
      </c>
      <c r="L399">
        <f t="shared" si="25"/>
        <v>4</v>
      </c>
      <c r="M399">
        <f t="shared" si="26"/>
        <v>1</v>
      </c>
      <c r="N399" s="7">
        <f t="shared" si="27"/>
        <v>17189.759999999998</v>
      </c>
    </row>
    <row r="400" spans="1:14" x14ac:dyDescent="0.2">
      <c r="A400" t="s">
        <v>923</v>
      </c>
      <c r="B400" s="8">
        <v>43852</v>
      </c>
      <c r="C400" s="8">
        <v>43987</v>
      </c>
      <c r="D400">
        <v>295</v>
      </c>
      <c r="E400">
        <v>1</v>
      </c>
      <c r="F400" s="7">
        <v>11006.36</v>
      </c>
      <c r="G400" s="7">
        <v>17189.759999999998</v>
      </c>
      <c r="H400" s="7">
        <v>57.33</v>
      </c>
      <c r="I400" s="7">
        <v>89.53</v>
      </c>
      <c r="J400" t="s">
        <v>2337</v>
      </c>
      <c r="K400">
        <f t="shared" si="24"/>
        <v>295</v>
      </c>
      <c r="L400">
        <f t="shared" si="25"/>
        <v>4</v>
      </c>
      <c r="M400">
        <f t="shared" si="26"/>
        <v>1</v>
      </c>
      <c r="N400" s="7">
        <f t="shared" si="27"/>
        <v>17189.759999999998</v>
      </c>
    </row>
    <row r="401" spans="1:14" x14ac:dyDescent="0.2">
      <c r="A401" t="s">
        <v>169</v>
      </c>
      <c r="B401" s="8">
        <v>43852</v>
      </c>
      <c r="C401" s="8">
        <v>43853</v>
      </c>
      <c r="D401">
        <v>123</v>
      </c>
      <c r="E401">
        <v>1</v>
      </c>
      <c r="F401" s="7">
        <v>106.4</v>
      </c>
      <c r="G401" s="7">
        <v>168.83</v>
      </c>
      <c r="H401" s="7">
        <v>1.32</v>
      </c>
      <c r="I401" s="7">
        <v>2.11</v>
      </c>
      <c r="J401" t="s">
        <v>2337</v>
      </c>
      <c r="K401">
        <f t="shared" si="24"/>
        <v>123</v>
      </c>
      <c r="L401">
        <f t="shared" si="25"/>
        <v>4</v>
      </c>
      <c r="M401">
        <f t="shared" si="26"/>
        <v>1</v>
      </c>
      <c r="N401" s="7">
        <f t="shared" si="27"/>
        <v>168.83</v>
      </c>
    </row>
    <row r="402" spans="1:14" x14ac:dyDescent="0.2">
      <c r="A402" t="s">
        <v>396</v>
      </c>
      <c r="B402" s="8">
        <v>43852</v>
      </c>
      <c r="C402" s="8">
        <v>43853</v>
      </c>
      <c r="D402">
        <v>4</v>
      </c>
      <c r="E402">
        <v>1</v>
      </c>
      <c r="F402" s="7">
        <v>44.48</v>
      </c>
      <c r="G402" s="7">
        <v>66.510000000000005</v>
      </c>
      <c r="H402" s="7">
        <v>22.23</v>
      </c>
      <c r="I402" s="7">
        <v>33.25</v>
      </c>
      <c r="J402" t="s">
        <v>2337</v>
      </c>
      <c r="K402">
        <f t="shared" si="24"/>
        <v>4</v>
      </c>
      <c r="L402">
        <f t="shared" si="25"/>
        <v>4</v>
      </c>
      <c r="M402">
        <f t="shared" si="26"/>
        <v>1</v>
      </c>
      <c r="N402" s="7">
        <f t="shared" si="27"/>
        <v>66.510000000000005</v>
      </c>
    </row>
    <row r="403" spans="1:14" x14ac:dyDescent="0.2">
      <c r="A403" t="s">
        <v>169</v>
      </c>
      <c r="B403" s="8">
        <v>43852</v>
      </c>
      <c r="C403" s="8">
        <v>43853</v>
      </c>
      <c r="D403">
        <v>62</v>
      </c>
      <c r="E403">
        <v>1</v>
      </c>
      <c r="F403" s="7">
        <v>53.21</v>
      </c>
      <c r="G403" s="7">
        <v>107.44</v>
      </c>
      <c r="H403" s="7">
        <v>1.32</v>
      </c>
      <c r="I403" s="7">
        <v>2.69</v>
      </c>
      <c r="J403" t="s">
        <v>2337</v>
      </c>
      <c r="K403">
        <f t="shared" si="24"/>
        <v>62</v>
      </c>
      <c r="L403">
        <f t="shared" si="25"/>
        <v>4</v>
      </c>
      <c r="M403">
        <f t="shared" si="26"/>
        <v>1</v>
      </c>
      <c r="N403" s="7">
        <f t="shared" si="27"/>
        <v>107.44</v>
      </c>
    </row>
    <row r="404" spans="1:14" x14ac:dyDescent="0.2">
      <c r="A404" t="s">
        <v>396</v>
      </c>
      <c r="B404" s="8">
        <v>43852</v>
      </c>
      <c r="C404" s="8">
        <v>43853</v>
      </c>
      <c r="D404">
        <v>2</v>
      </c>
      <c r="E404">
        <v>1</v>
      </c>
      <c r="F404" s="7">
        <v>22.24</v>
      </c>
      <c r="G404" s="7">
        <v>35.81</v>
      </c>
      <c r="H404" s="7">
        <v>22.23</v>
      </c>
      <c r="I404" s="7">
        <v>35.81</v>
      </c>
      <c r="J404" t="s">
        <v>2337</v>
      </c>
      <c r="K404">
        <f t="shared" si="24"/>
        <v>2</v>
      </c>
      <c r="L404">
        <f t="shared" si="25"/>
        <v>4</v>
      </c>
      <c r="M404">
        <f t="shared" si="26"/>
        <v>1</v>
      </c>
      <c r="N404" s="7">
        <f t="shared" si="27"/>
        <v>35.81</v>
      </c>
    </row>
    <row r="405" spans="1:14" x14ac:dyDescent="0.2">
      <c r="A405" t="s">
        <v>169</v>
      </c>
      <c r="B405" s="8">
        <v>43852</v>
      </c>
      <c r="C405" s="8">
        <v>43853</v>
      </c>
      <c r="D405">
        <v>51</v>
      </c>
      <c r="E405">
        <v>2</v>
      </c>
      <c r="F405" s="7">
        <v>87.78</v>
      </c>
      <c r="G405" s="7">
        <v>177.27</v>
      </c>
      <c r="H405" s="7">
        <v>2.65</v>
      </c>
      <c r="I405" s="7">
        <v>5.37</v>
      </c>
      <c r="J405" t="s">
        <v>2337</v>
      </c>
      <c r="K405">
        <f t="shared" si="24"/>
        <v>102</v>
      </c>
      <c r="L405">
        <f t="shared" si="25"/>
        <v>4</v>
      </c>
      <c r="M405">
        <f t="shared" si="26"/>
        <v>1</v>
      </c>
      <c r="N405" s="7">
        <f t="shared" si="27"/>
        <v>177.27</v>
      </c>
    </row>
    <row r="406" spans="1:14" x14ac:dyDescent="0.2">
      <c r="A406" t="s">
        <v>203</v>
      </c>
      <c r="B406" s="8">
        <v>43852</v>
      </c>
      <c r="C406" s="8">
        <v>43853</v>
      </c>
      <c r="D406">
        <v>50</v>
      </c>
      <c r="E406">
        <v>2</v>
      </c>
      <c r="F406" s="7">
        <v>84.72</v>
      </c>
      <c r="G406" s="7">
        <v>204.64</v>
      </c>
      <c r="H406" s="7">
        <v>2.65</v>
      </c>
      <c r="I406" s="7">
        <v>6.4</v>
      </c>
      <c r="J406" t="s">
        <v>2337</v>
      </c>
      <c r="K406">
        <f t="shared" si="24"/>
        <v>100</v>
      </c>
      <c r="L406">
        <f t="shared" si="25"/>
        <v>4</v>
      </c>
      <c r="M406">
        <f t="shared" si="26"/>
        <v>1</v>
      </c>
      <c r="N406" s="7">
        <f t="shared" si="27"/>
        <v>204.64</v>
      </c>
    </row>
    <row r="407" spans="1:14" x14ac:dyDescent="0.2">
      <c r="A407" t="s">
        <v>396</v>
      </c>
      <c r="B407" s="8">
        <v>43852</v>
      </c>
      <c r="C407" s="8">
        <v>43853</v>
      </c>
      <c r="D407">
        <v>4</v>
      </c>
      <c r="E407">
        <v>1</v>
      </c>
      <c r="F407" s="7">
        <v>44.48</v>
      </c>
      <c r="G407" s="7">
        <v>71.62</v>
      </c>
      <c r="H407" s="7">
        <v>22.23</v>
      </c>
      <c r="I407" s="7">
        <v>35.81</v>
      </c>
      <c r="J407" t="s">
        <v>2337</v>
      </c>
      <c r="K407">
        <f t="shared" si="24"/>
        <v>4</v>
      </c>
      <c r="L407">
        <f t="shared" si="25"/>
        <v>4</v>
      </c>
      <c r="M407">
        <f t="shared" si="26"/>
        <v>1</v>
      </c>
      <c r="N407" s="7">
        <f t="shared" si="27"/>
        <v>71.62</v>
      </c>
    </row>
    <row r="408" spans="1:14" x14ac:dyDescent="0.2">
      <c r="A408" t="s">
        <v>169</v>
      </c>
      <c r="B408" s="8">
        <v>43852</v>
      </c>
      <c r="C408" s="8">
        <v>43853</v>
      </c>
      <c r="D408">
        <v>368</v>
      </c>
      <c r="E408">
        <v>1</v>
      </c>
      <c r="F408" s="7">
        <v>319.20999999999998</v>
      </c>
      <c r="G408" s="7">
        <v>506.48</v>
      </c>
      <c r="H408" s="7">
        <v>1.32</v>
      </c>
      <c r="I408" s="7">
        <v>2.11</v>
      </c>
      <c r="J408" t="s">
        <v>2337</v>
      </c>
      <c r="K408">
        <f t="shared" si="24"/>
        <v>368</v>
      </c>
      <c r="L408">
        <f t="shared" si="25"/>
        <v>4</v>
      </c>
      <c r="M408">
        <f t="shared" si="26"/>
        <v>1</v>
      </c>
      <c r="N408" s="7">
        <f t="shared" si="27"/>
        <v>506.48</v>
      </c>
    </row>
    <row r="409" spans="1:14" x14ac:dyDescent="0.2">
      <c r="A409" t="s">
        <v>396</v>
      </c>
      <c r="B409" s="8">
        <v>43852</v>
      </c>
      <c r="C409" s="8">
        <v>43853</v>
      </c>
      <c r="D409">
        <v>7</v>
      </c>
      <c r="E409">
        <v>1</v>
      </c>
      <c r="F409" s="7">
        <v>88.95</v>
      </c>
      <c r="G409" s="7">
        <v>133.02000000000001</v>
      </c>
      <c r="H409" s="7">
        <v>22.23</v>
      </c>
      <c r="I409" s="7">
        <v>33.25</v>
      </c>
      <c r="J409" t="s">
        <v>2337</v>
      </c>
      <c r="K409">
        <f t="shared" si="24"/>
        <v>7</v>
      </c>
      <c r="L409">
        <f t="shared" si="25"/>
        <v>4</v>
      </c>
      <c r="M409">
        <f t="shared" si="26"/>
        <v>1</v>
      </c>
      <c r="N409" s="7">
        <f t="shared" si="27"/>
        <v>133.02000000000001</v>
      </c>
    </row>
    <row r="410" spans="1:14" x14ac:dyDescent="0.2">
      <c r="A410" t="s">
        <v>261</v>
      </c>
      <c r="B410" s="8">
        <v>43853</v>
      </c>
      <c r="C410" s="8">
        <v>43853</v>
      </c>
      <c r="D410">
        <v>7</v>
      </c>
      <c r="E410">
        <v>500</v>
      </c>
      <c r="F410" s="7">
        <v>3.94</v>
      </c>
      <c r="G410" s="7">
        <v>3837</v>
      </c>
      <c r="H410" s="7">
        <v>0.99</v>
      </c>
      <c r="I410" s="7">
        <v>959.25</v>
      </c>
      <c r="J410" t="s">
        <v>2337</v>
      </c>
      <c r="K410">
        <f t="shared" si="24"/>
        <v>3500</v>
      </c>
      <c r="L410">
        <f t="shared" si="25"/>
        <v>4</v>
      </c>
      <c r="M410">
        <f t="shared" si="26"/>
        <v>1</v>
      </c>
      <c r="N410" s="7">
        <f t="shared" si="27"/>
        <v>3837</v>
      </c>
    </row>
    <row r="411" spans="1:14" x14ac:dyDescent="0.2">
      <c r="A411" t="s">
        <v>169</v>
      </c>
      <c r="B411" s="8">
        <v>43853</v>
      </c>
      <c r="C411" s="8">
        <v>43853</v>
      </c>
      <c r="D411">
        <v>2298</v>
      </c>
      <c r="E411">
        <v>2</v>
      </c>
      <c r="F411" s="7">
        <v>3990.1</v>
      </c>
      <c r="G411" s="7">
        <v>7290.3</v>
      </c>
      <c r="H411" s="7">
        <v>2.65</v>
      </c>
      <c r="I411" s="7">
        <v>4.8600000000000003</v>
      </c>
      <c r="J411" t="s">
        <v>2337</v>
      </c>
      <c r="K411">
        <f t="shared" si="24"/>
        <v>4596</v>
      </c>
      <c r="L411">
        <f t="shared" si="25"/>
        <v>4</v>
      </c>
      <c r="M411">
        <f t="shared" si="26"/>
        <v>1</v>
      </c>
      <c r="N411" s="7">
        <f t="shared" si="27"/>
        <v>7290.3</v>
      </c>
    </row>
    <row r="412" spans="1:14" x14ac:dyDescent="0.2">
      <c r="A412" t="s">
        <v>934</v>
      </c>
      <c r="B412" s="8">
        <v>43853</v>
      </c>
      <c r="C412" s="8">
        <v>43854</v>
      </c>
      <c r="D412">
        <v>62</v>
      </c>
      <c r="E412">
        <v>1</v>
      </c>
      <c r="F412" s="7">
        <v>583.22</v>
      </c>
      <c r="G412" s="7">
        <v>972.04</v>
      </c>
      <c r="H412" s="7">
        <v>14.58</v>
      </c>
      <c r="I412" s="7">
        <v>24.3</v>
      </c>
      <c r="J412" t="s">
        <v>2337</v>
      </c>
      <c r="K412">
        <f t="shared" si="24"/>
        <v>62</v>
      </c>
      <c r="L412">
        <f t="shared" si="25"/>
        <v>4</v>
      </c>
      <c r="M412">
        <f t="shared" si="26"/>
        <v>1</v>
      </c>
      <c r="N412" s="7">
        <f t="shared" si="27"/>
        <v>972.04</v>
      </c>
    </row>
    <row r="413" spans="1:14" x14ac:dyDescent="0.2">
      <c r="A413" t="s">
        <v>936</v>
      </c>
      <c r="B413" s="8">
        <v>43853</v>
      </c>
      <c r="C413" s="8">
        <v>43854</v>
      </c>
      <c r="D413">
        <v>62</v>
      </c>
      <c r="E413">
        <v>1</v>
      </c>
      <c r="F413" s="7">
        <v>639.5</v>
      </c>
      <c r="G413" s="7">
        <v>1125.52</v>
      </c>
      <c r="H413" s="7">
        <v>15.99</v>
      </c>
      <c r="I413" s="7">
        <v>28.14</v>
      </c>
      <c r="J413" t="s">
        <v>2337</v>
      </c>
      <c r="K413">
        <f t="shared" si="24"/>
        <v>62</v>
      </c>
      <c r="L413">
        <f t="shared" si="25"/>
        <v>4</v>
      </c>
      <c r="M413">
        <f t="shared" si="26"/>
        <v>1</v>
      </c>
      <c r="N413" s="7">
        <f t="shared" si="27"/>
        <v>1125.52</v>
      </c>
    </row>
    <row r="414" spans="1:14" x14ac:dyDescent="0.2">
      <c r="A414" t="s">
        <v>396</v>
      </c>
      <c r="B414" s="8">
        <v>43853</v>
      </c>
      <c r="C414" s="8">
        <v>43854</v>
      </c>
      <c r="D414">
        <v>221</v>
      </c>
      <c r="E414">
        <v>1</v>
      </c>
      <c r="F414" s="7">
        <v>3202.36</v>
      </c>
      <c r="G414" s="7">
        <v>4420.22</v>
      </c>
      <c r="H414" s="7">
        <v>22.23</v>
      </c>
      <c r="I414" s="7">
        <v>30.7</v>
      </c>
      <c r="J414" t="s">
        <v>2337</v>
      </c>
      <c r="K414">
        <f t="shared" si="24"/>
        <v>221</v>
      </c>
      <c r="L414">
        <f t="shared" si="25"/>
        <v>4</v>
      </c>
      <c r="M414">
        <f t="shared" si="26"/>
        <v>1</v>
      </c>
      <c r="N414" s="7">
        <f t="shared" si="27"/>
        <v>4420.22</v>
      </c>
    </row>
    <row r="415" spans="1:14" x14ac:dyDescent="0.2">
      <c r="A415" t="s">
        <v>930</v>
      </c>
      <c r="B415" s="8">
        <v>43853</v>
      </c>
      <c r="C415" s="8">
        <v>43980</v>
      </c>
      <c r="D415">
        <v>74</v>
      </c>
      <c r="E415">
        <v>1</v>
      </c>
      <c r="F415" s="7">
        <v>1369.04</v>
      </c>
      <c r="G415" s="7">
        <v>1964.54</v>
      </c>
      <c r="H415" s="7">
        <v>28.52</v>
      </c>
      <c r="I415" s="7">
        <v>40.93</v>
      </c>
      <c r="J415" t="s">
        <v>2337</v>
      </c>
      <c r="K415">
        <f t="shared" si="24"/>
        <v>74</v>
      </c>
      <c r="L415">
        <f t="shared" si="25"/>
        <v>4</v>
      </c>
      <c r="M415">
        <f t="shared" si="26"/>
        <v>1</v>
      </c>
      <c r="N415" s="7">
        <f t="shared" si="27"/>
        <v>1964.54</v>
      </c>
    </row>
    <row r="416" spans="1:14" x14ac:dyDescent="0.2">
      <c r="A416" t="s">
        <v>923</v>
      </c>
      <c r="B416" s="8">
        <v>43853</v>
      </c>
      <c r="C416" s="8">
        <v>43854</v>
      </c>
      <c r="D416">
        <v>37</v>
      </c>
      <c r="E416">
        <v>1</v>
      </c>
      <c r="F416" s="7">
        <v>1375.8</v>
      </c>
      <c r="G416" s="7">
        <v>2148.7199999999998</v>
      </c>
      <c r="H416" s="7">
        <v>57.33</v>
      </c>
      <c r="I416" s="7">
        <v>89.53</v>
      </c>
      <c r="J416" t="s">
        <v>2337</v>
      </c>
      <c r="K416">
        <f t="shared" si="24"/>
        <v>37</v>
      </c>
      <c r="L416">
        <f t="shared" si="25"/>
        <v>4</v>
      </c>
      <c r="M416">
        <f t="shared" si="26"/>
        <v>1</v>
      </c>
      <c r="N416" s="7">
        <f t="shared" si="27"/>
        <v>2148.7199999999998</v>
      </c>
    </row>
    <row r="417" spans="1:14" x14ac:dyDescent="0.2">
      <c r="A417" t="s">
        <v>192</v>
      </c>
      <c r="B417" s="8">
        <v>43853</v>
      </c>
      <c r="C417" s="8">
        <v>43854</v>
      </c>
      <c r="D417">
        <v>766</v>
      </c>
      <c r="E417">
        <v>2</v>
      </c>
      <c r="F417" s="7">
        <v>1304.58</v>
      </c>
      <c r="G417" s="7">
        <v>2558</v>
      </c>
      <c r="H417" s="7">
        <v>2.61</v>
      </c>
      <c r="I417" s="7">
        <v>5.12</v>
      </c>
      <c r="J417" t="s">
        <v>2337</v>
      </c>
      <c r="K417">
        <f t="shared" si="24"/>
        <v>1532</v>
      </c>
      <c r="L417">
        <f t="shared" si="25"/>
        <v>4</v>
      </c>
      <c r="M417">
        <f t="shared" si="26"/>
        <v>1</v>
      </c>
      <c r="N417" s="7">
        <f t="shared" si="27"/>
        <v>2558</v>
      </c>
    </row>
    <row r="418" spans="1:14" x14ac:dyDescent="0.2">
      <c r="A418" t="s">
        <v>636</v>
      </c>
      <c r="B418" s="8">
        <v>43853</v>
      </c>
      <c r="C418" s="8">
        <v>43854</v>
      </c>
      <c r="D418">
        <v>766</v>
      </c>
      <c r="E418">
        <v>2</v>
      </c>
      <c r="F418" s="7">
        <v>695.52</v>
      </c>
      <c r="G418" s="7">
        <v>1982.45</v>
      </c>
      <c r="H418" s="7">
        <v>1.38</v>
      </c>
      <c r="I418" s="7">
        <v>3.97</v>
      </c>
      <c r="J418" t="s">
        <v>2337</v>
      </c>
      <c r="K418">
        <f t="shared" si="24"/>
        <v>1532</v>
      </c>
      <c r="L418">
        <f t="shared" si="25"/>
        <v>4</v>
      </c>
      <c r="M418">
        <f t="shared" si="26"/>
        <v>1</v>
      </c>
      <c r="N418" s="7">
        <f t="shared" si="27"/>
        <v>1982.45</v>
      </c>
    </row>
    <row r="419" spans="1:14" x14ac:dyDescent="0.2">
      <c r="A419" t="s">
        <v>289</v>
      </c>
      <c r="B419" s="8">
        <v>43853</v>
      </c>
      <c r="C419" s="8">
        <v>43854</v>
      </c>
      <c r="D419">
        <v>1532</v>
      </c>
      <c r="E419">
        <v>1</v>
      </c>
      <c r="F419" s="7">
        <v>856.93</v>
      </c>
      <c r="G419" s="7">
        <v>2110.35</v>
      </c>
      <c r="H419" s="7">
        <v>0.86</v>
      </c>
      <c r="I419" s="7">
        <v>2.11</v>
      </c>
      <c r="J419" t="s">
        <v>2337</v>
      </c>
      <c r="K419">
        <f t="shared" si="24"/>
        <v>1532</v>
      </c>
      <c r="L419">
        <f t="shared" si="25"/>
        <v>4</v>
      </c>
      <c r="M419">
        <f t="shared" si="26"/>
        <v>1</v>
      </c>
      <c r="N419" s="7">
        <f t="shared" si="27"/>
        <v>2110.35</v>
      </c>
    </row>
    <row r="420" spans="1:14" x14ac:dyDescent="0.2">
      <c r="A420" t="s">
        <v>251</v>
      </c>
      <c r="B420" s="8">
        <v>43853</v>
      </c>
      <c r="C420" s="8">
        <v>43854</v>
      </c>
      <c r="D420">
        <v>766</v>
      </c>
      <c r="E420">
        <v>1</v>
      </c>
      <c r="F420" s="7">
        <v>428.47</v>
      </c>
      <c r="G420" s="7">
        <v>895.3</v>
      </c>
      <c r="H420" s="7">
        <v>0.86</v>
      </c>
      <c r="I420" s="7">
        <v>1.79</v>
      </c>
      <c r="J420" t="s">
        <v>2337</v>
      </c>
      <c r="K420">
        <f t="shared" si="24"/>
        <v>766</v>
      </c>
      <c r="L420">
        <f t="shared" si="25"/>
        <v>4</v>
      </c>
      <c r="M420">
        <f t="shared" si="26"/>
        <v>1</v>
      </c>
      <c r="N420" s="7">
        <f t="shared" si="27"/>
        <v>895.3</v>
      </c>
    </row>
    <row r="421" spans="1:14" x14ac:dyDescent="0.2">
      <c r="A421" t="s">
        <v>169</v>
      </c>
      <c r="B421" s="8">
        <v>43853</v>
      </c>
      <c r="C421" s="8">
        <v>43854</v>
      </c>
      <c r="D421">
        <v>1532</v>
      </c>
      <c r="E421">
        <v>2</v>
      </c>
      <c r="F421" s="7">
        <v>2660.06</v>
      </c>
      <c r="G421" s="7">
        <v>4220.7</v>
      </c>
      <c r="H421" s="7">
        <v>2.65</v>
      </c>
      <c r="I421" s="7">
        <v>4.22</v>
      </c>
      <c r="J421" t="s">
        <v>2337</v>
      </c>
      <c r="K421">
        <f t="shared" si="24"/>
        <v>3064</v>
      </c>
      <c r="L421">
        <f t="shared" si="25"/>
        <v>4</v>
      </c>
      <c r="M421">
        <f t="shared" si="26"/>
        <v>1</v>
      </c>
      <c r="N421" s="7">
        <f t="shared" si="27"/>
        <v>4220.7</v>
      </c>
    </row>
    <row r="422" spans="1:14" x14ac:dyDescent="0.2">
      <c r="A422" t="s">
        <v>164</v>
      </c>
      <c r="B422" s="8">
        <v>43853</v>
      </c>
      <c r="C422" s="8">
        <v>43854</v>
      </c>
      <c r="D422">
        <v>766</v>
      </c>
      <c r="E422">
        <v>2</v>
      </c>
      <c r="F422" s="7">
        <v>1296.6500000000001</v>
      </c>
      <c r="G422" s="7">
        <v>2110.35</v>
      </c>
      <c r="H422" s="7">
        <v>2.58</v>
      </c>
      <c r="I422" s="7">
        <v>4.22</v>
      </c>
      <c r="J422" t="s">
        <v>2337</v>
      </c>
      <c r="K422">
        <f t="shared" si="24"/>
        <v>1532</v>
      </c>
      <c r="L422">
        <f t="shared" si="25"/>
        <v>4</v>
      </c>
      <c r="M422">
        <f t="shared" si="26"/>
        <v>1</v>
      </c>
      <c r="N422" s="7">
        <f t="shared" si="27"/>
        <v>2110.35</v>
      </c>
    </row>
    <row r="423" spans="1:14" x14ac:dyDescent="0.2">
      <c r="A423" t="s">
        <v>161</v>
      </c>
      <c r="B423" s="8">
        <v>43853</v>
      </c>
      <c r="C423" s="8">
        <v>43854</v>
      </c>
      <c r="D423">
        <v>766</v>
      </c>
      <c r="E423">
        <v>2</v>
      </c>
      <c r="F423" s="7">
        <v>1296.6500000000001</v>
      </c>
      <c r="G423" s="7">
        <v>2110.35</v>
      </c>
      <c r="H423" s="7">
        <v>2.58</v>
      </c>
      <c r="I423" s="7">
        <v>4.22</v>
      </c>
      <c r="J423" t="s">
        <v>2337</v>
      </c>
      <c r="K423">
        <f t="shared" si="24"/>
        <v>1532</v>
      </c>
      <c r="L423">
        <f t="shared" si="25"/>
        <v>4</v>
      </c>
      <c r="M423">
        <f t="shared" si="26"/>
        <v>1</v>
      </c>
      <c r="N423" s="7">
        <f t="shared" si="27"/>
        <v>2110.35</v>
      </c>
    </row>
    <row r="424" spans="1:14" x14ac:dyDescent="0.2">
      <c r="A424" t="s">
        <v>249</v>
      </c>
      <c r="B424" s="8">
        <v>43853</v>
      </c>
      <c r="C424" s="8">
        <v>43854</v>
      </c>
      <c r="D424">
        <v>766</v>
      </c>
      <c r="E424">
        <v>1</v>
      </c>
      <c r="F424" s="7">
        <v>428.47</v>
      </c>
      <c r="G424" s="7">
        <v>895.3</v>
      </c>
      <c r="H424" s="7">
        <v>0.86</v>
      </c>
      <c r="I424" s="7">
        <v>1.79</v>
      </c>
      <c r="J424" t="s">
        <v>2337</v>
      </c>
      <c r="K424">
        <f t="shared" si="24"/>
        <v>766</v>
      </c>
      <c r="L424">
        <f t="shared" si="25"/>
        <v>4</v>
      </c>
      <c r="M424">
        <f t="shared" si="26"/>
        <v>1</v>
      </c>
      <c r="N424" s="7">
        <f t="shared" si="27"/>
        <v>895.3</v>
      </c>
    </row>
    <row r="425" spans="1:14" x14ac:dyDescent="0.2">
      <c r="A425" t="s">
        <v>238</v>
      </c>
      <c r="B425" s="8">
        <v>43853</v>
      </c>
      <c r="C425" s="8">
        <v>43854</v>
      </c>
      <c r="D425">
        <v>766</v>
      </c>
      <c r="E425">
        <v>1</v>
      </c>
      <c r="F425" s="7">
        <v>0</v>
      </c>
      <c r="G425" s="7">
        <v>639.5</v>
      </c>
      <c r="H425" s="7">
        <v>0</v>
      </c>
      <c r="I425" s="7">
        <v>1.28</v>
      </c>
      <c r="J425" t="s">
        <v>2337</v>
      </c>
      <c r="K425">
        <f t="shared" si="24"/>
        <v>766</v>
      </c>
      <c r="L425">
        <f t="shared" si="25"/>
        <v>4</v>
      </c>
      <c r="M425">
        <f t="shared" si="26"/>
        <v>1</v>
      </c>
      <c r="N425" s="7">
        <f t="shared" si="27"/>
        <v>639.5</v>
      </c>
    </row>
    <row r="426" spans="1:14" x14ac:dyDescent="0.2">
      <c r="A426" t="s">
        <v>708</v>
      </c>
      <c r="B426" s="8">
        <v>43853</v>
      </c>
      <c r="C426" s="8">
        <v>43868</v>
      </c>
      <c r="D426">
        <v>62</v>
      </c>
      <c r="E426">
        <v>1</v>
      </c>
      <c r="F426" s="7">
        <v>702.43</v>
      </c>
      <c r="G426" s="7">
        <v>1294.3499999999999</v>
      </c>
      <c r="H426" s="7">
        <v>17.559999999999999</v>
      </c>
      <c r="I426" s="7">
        <v>32.36</v>
      </c>
      <c r="J426" t="s">
        <v>2337</v>
      </c>
      <c r="K426">
        <f t="shared" si="24"/>
        <v>62</v>
      </c>
      <c r="L426">
        <f t="shared" si="25"/>
        <v>4</v>
      </c>
      <c r="M426">
        <f t="shared" si="26"/>
        <v>1</v>
      </c>
      <c r="N426" s="7">
        <f t="shared" si="27"/>
        <v>1294.3499999999999</v>
      </c>
    </row>
    <row r="427" spans="1:14" x14ac:dyDescent="0.2">
      <c r="A427" t="s">
        <v>718</v>
      </c>
      <c r="B427" s="8">
        <v>43853</v>
      </c>
      <c r="C427" s="8">
        <v>43868</v>
      </c>
      <c r="D427">
        <v>16</v>
      </c>
      <c r="E427">
        <v>1</v>
      </c>
      <c r="F427" s="7">
        <v>223.57</v>
      </c>
      <c r="G427" s="7">
        <v>410.56</v>
      </c>
      <c r="H427" s="7">
        <v>22.36</v>
      </c>
      <c r="I427" s="7">
        <v>41.06</v>
      </c>
      <c r="J427" t="s">
        <v>2337</v>
      </c>
      <c r="K427">
        <f t="shared" si="24"/>
        <v>16</v>
      </c>
      <c r="L427">
        <f t="shared" si="25"/>
        <v>4</v>
      </c>
      <c r="M427">
        <f t="shared" si="26"/>
        <v>1</v>
      </c>
      <c r="N427" s="7">
        <f t="shared" si="27"/>
        <v>410.56</v>
      </c>
    </row>
    <row r="428" spans="1:14" x14ac:dyDescent="0.2">
      <c r="A428" t="s">
        <v>728</v>
      </c>
      <c r="B428" s="8">
        <v>43853</v>
      </c>
      <c r="C428" s="8">
        <v>43868</v>
      </c>
      <c r="D428">
        <v>46</v>
      </c>
      <c r="E428">
        <v>1</v>
      </c>
      <c r="F428" s="7">
        <v>738.24</v>
      </c>
      <c r="G428" s="7">
        <v>1250.8599999999999</v>
      </c>
      <c r="H428" s="7">
        <v>24.61</v>
      </c>
      <c r="I428" s="7">
        <v>41.7</v>
      </c>
      <c r="J428" t="s">
        <v>2337</v>
      </c>
      <c r="K428">
        <f t="shared" si="24"/>
        <v>46</v>
      </c>
      <c r="L428">
        <f t="shared" si="25"/>
        <v>4</v>
      </c>
      <c r="M428">
        <f t="shared" si="26"/>
        <v>1</v>
      </c>
      <c r="N428" s="7">
        <f t="shared" si="27"/>
        <v>1250.8599999999999</v>
      </c>
    </row>
    <row r="429" spans="1:14" x14ac:dyDescent="0.2">
      <c r="A429" t="s">
        <v>824</v>
      </c>
      <c r="B429" s="8">
        <v>43853</v>
      </c>
      <c r="C429" s="8">
        <v>43868</v>
      </c>
      <c r="D429">
        <v>31</v>
      </c>
      <c r="E429">
        <v>1</v>
      </c>
      <c r="F429" s="7">
        <v>419.77</v>
      </c>
      <c r="G429" s="7">
        <v>657.41</v>
      </c>
      <c r="H429" s="7">
        <v>20.99</v>
      </c>
      <c r="I429" s="7">
        <v>32.869999999999997</v>
      </c>
      <c r="J429" t="s">
        <v>2337</v>
      </c>
      <c r="K429">
        <f t="shared" si="24"/>
        <v>31</v>
      </c>
      <c r="L429">
        <f t="shared" si="25"/>
        <v>4</v>
      </c>
      <c r="M429">
        <f t="shared" si="26"/>
        <v>1</v>
      </c>
      <c r="N429" s="7">
        <f t="shared" si="27"/>
        <v>657.41</v>
      </c>
    </row>
    <row r="430" spans="1:14" x14ac:dyDescent="0.2">
      <c r="A430" t="s">
        <v>842</v>
      </c>
      <c r="B430" s="8">
        <v>43853</v>
      </c>
      <c r="C430" s="8">
        <v>43868</v>
      </c>
      <c r="D430">
        <v>31</v>
      </c>
      <c r="E430">
        <v>1</v>
      </c>
      <c r="F430" s="7">
        <v>602.66999999999996</v>
      </c>
      <c r="G430" s="7">
        <v>959.25</v>
      </c>
      <c r="H430" s="7">
        <v>30.13</v>
      </c>
      <c r="I430" s="7">
        <v>47.96</v>
      </c>
      <c r="J430" t="s">
        <v>2337</v>
      </c>
      <c r="K430">
        <f t="shared" si="24"/>
        <v>31</v>
      </c>
      <c r="L430">
        <f t="shared" si="25"/>
        <v>4</v>
      </c>
      <c r="M430">
        <f t="shared" si="26"/>
        <v>1</v>
      </c>
      <c r="N430" s="7">
        <f t="shared" si="27"/>
        <v>959.25</v>
      </c>
    </row>
    <row r="431" spans="1:14" x14ac:dyDescent="0.2">
      <c r="A431" t="s">
        <v>860</v>
      </c>
      <c r="B431" s="8">
        <v>43853</v>
      </c>
      <c r="C431" s="8">
        <v>43868</v>
      </c>
      <c r="D431">
        <v>16</v>
      </c>
      <c r="E431">
        <v>1</v>
      </c>
      <c r="F431" s="7">
        <v>416.83</v>
      </c>
      <c r="G431" s="7">
        <v>635.66</v>
      </c>
      <c r="H431" s="7">
        <v>41.68</v>
      </c>
      <c r="I431" s="7">
        <v>63.57</v>
      </c>
      <c r="J431" t="s">
        <v>2337</v>
      </c>
      <c r="K431">
        <f t="shared" si="24"/>
        <v>16</v>
      </c>
      <c r="L431">
        <f t="shared" si="25"/>
        <v>4</v>
      </c>
      <c r="M431">
        <f t="shared" si="26"/>
        <v>1</v>
      </c>
      <c r="N431" s="7">
        <f t="shared" si="27"/>
        <v>635.66</v>
      </c>
    </row>
    <row r="432" spans="1:14" x14ac:dyDescent="0.2">
      <c r="A432" t="s">
        <v>197</v>
      </c>
      <c r="B432" s="8">
        <v>43853</v>
      </c>
      <c r="C432" s="8">
        <v>43853</v>
      </c>
      <c r="D432">
        <v>8</v>
      </c>
      <c r="E432">
        <v>40</v>
      </c>
      <c r="F432" s="7">
        <v>267.29000000000002</v>
      </c>
      <c r="G432" s="7">
        <v>639.5</v>
      </c>
      <c r="H432" s="7">
        <v>53.45</v>
      </c>
      <c r="I432" s="7">
        <v>127.9</v>
      </c>
      <c r="J432" t="s">
        <v>2337</v>
      </c>
      <c r="K432">
        <f t="shared" si="24"/>
        <v>320</v>
      </c>
      <c r="L432">
        <f t="shared" si="25"/>
        <v>4</v>
      </c>
      <c r="M432">
        <f t="shared" si="26"/>
        <v>1</v>
      </c>
      <c r="N432" s="7">
        <f t="shared" si="27"/>
        <v>639.5</v>
      </c>
    </row>
    <row r="433" spans="1:14" x14ac:dyDescent="0.2">
      <c r="A433" t="s">
        <v>937</v>
      </c>
      <c r="B433" s="8">
        <v>43853</v>
      </c>
      <c r="C433" s="8">
        <v>43853</v>
      </c>
      <c r="D433">
        <v>4</v>
      </c>
      <c r="E433">
        <v>1</v>
      </c>
      <c r="F433" s="7">
        <v>41.95</v>
      </c>
      <c r="G433" s="7">
        <v>69.069999999999993</v>
      </c>
      <c r="H433" s="7">
        <v>20.98</v>
      </c>
      <c r="I433" s="7">
        <v>34.53</v>
      </c>
      <c r="J433" t="s">
        <v>2337</v>
      </c>
      <c r="K433">
        <f t="shared" si="24"/>
        <v>4</v>
      </c>
      <c r="L433">
        <f t="shared" si="25"/>
        <v>4</v>
      </c>
      <c r="M433">
        <f t="shared" si="26"/>
        <v>1</v>
      </c>
      <c r="N433" s="7">
        <f t="shared" si="27"/>
        <v>69.069999999999993</v>
      </c>
    </row>
    <row r="434" spans="1:14" x14ac:dyDescent="0.2">
      <c r="A434" t="s">
        <v>251</v>
      </c>
      <c r="B434" s="8">
        <v>43853</v>
      </c>
      <c r="C434" s="8">
        <v>43854</v>
      </c>
      <c r="D434">
        <v>65</v>
      </c>
      <c r="E434">
        <v>1</v>
      </c>
      <c r="F434" s="7">
        <v>35.99</v>
      </c>
      <c r="G434" s="7">
        <v>96.69</v>
      </c>
      <c r="H434" s="7">
        <v>0.86</v>
      </c>
      <c r="I434" s="7">
        <v>2.2999999999999998</v>
      </c>
      <c r="J434" t="s">
        <v>2337</v>
      </c>
      <c r="K434">
        <f t="shared" si="24"/>
        <v>65</v>
      </c>
      <c r="L434">
        <f t="shared" si="25"/>
        <v>4</v>
      </c>
      <c r="M434">
        <f t="shared" si="26"/>
        <v>1</v>
      </c>
      <c r="N434" s="7">
        <f t="shared" si="27"/>
        <v>96.69</v>
      </c>
    </row>
    <row r="435" spans="1:14" x14ac:dyDescent="0.2">
      <c r="A435" t="s">
        <v>396</v>
      </c>
      <c r="B435" s="8">
        <v>43853</v>
      </c>
      <c r="C435" s="8">
        <v>43854</v>
      </c>
      <c r="D435">
        <v>2</v>
      </c>
      <c r="E435">
        <v>1</v>
      </c>
      <c r="F435" s="7">
        <v>22.24</v>
      </c>
      <c r="G435" s="7">
        <v>35.81</v>
      </c>
      <c r="H435" s="7">
        <v>22.23</v>
      </c>
      <c r="I435" s="7">
        <v>35.81</v>
      </c>
      <c r="J435" t="s">
        <v>2337</v>
      </c>
      <c r="K435">
        <f t="shared" si="24"/>
        <v>2</v>
      </c>
      <c r="L435">
        <f t="shared" si="25"/>
        <v>4</v>
      </c>
      <c r="M435">
        <f t="shared" si="26"/>
        <v>1</v>
      </c>
      <c r="N435" s="7">
        <f t="shared" si="27"/>
        <v>35.81</v>
      </c>
    </row>
    <row r="436" spans="1:14" x14ac:dyDescent="0.2">
      <c r="A436" t="s">
        <v>251</v>
      </c>
      <c r="B436" s="8">
        <v>43853</v>
      </c>
      <c r="C436" s="8">
        <v>43854</v>
      </c>
      <c r="D436">
        <v>69</v>
      </c>
      <c r="E436">
        <v>1</v>
      </c>
      <c r="F436" s="7">
        <v>38.56</v>
      </c>
      <c r="G436" s="7">
        <v>103.6</v>
      </c>
      <c r="H436" s="7">
        <v>0.86</v>
      </c>
      <c r="I436" s="7">
        <v>2.2999999999999998</v>
      </c>
      <c r="J436" t="s">
        <v>2337</v>
      </c>
      <c r="K436">
        <f t="shared" si="24"/>
        <v>69</v>
      </c>
      <c r="L436">
        <f t="shared" si="25"/>
        <v>4</v>
      </c>
      <c r="M436">
        <f t="shared" si="26"/>
        <v>1</v>
      </c>
      <c r="N436" s="7">
        <f t="shared" si="27"/>
        <v>103.6</v>
      </c>
    </row>
    <row r="437" spans="1:14" x14ac:dyDescent="0.2">
      <c r="A437" t="s">
        <v>396</v>
      </c>
      <c r="B437" s="8">
        <v>43853</v>
      </c>
      <c r="C437" s="8">
        <v>43854</v>
      </c>
      <c r="D437">
        <v>2</v>
      </c>
      <c r="E437">
        <v>1</v>
      </c>
      <c r="F437" s="7">
        <v>22.24</v>
      </c>
      <c r="G437" s="7">
        <v>35.81</v>
      </c>
      <c r="H437" s="7">
        <v>22.23</v>
      </c>
      <c r="I437" s="7">
        <v>35.81</v>
      </c>
      <c r="J437" t="s">
        <v>2337</v>
      </c>
      <c r="K437">
        <f t="shared" si="24"/>
        <v>2</v>
      </c>
      <c r="L437">
        <f t="shared" si="25"/>
        <v>4</v>
      </c>
      <c r="M437">
        <f t="shared" si="26"/>
        <v>1</v>
      </c>
      <c r="N437" s="7">
        <f t="shared" si="27"/>
        <v>35.81</v>
      </c>
    </row>
    <row r="438" spans="1:14" x14ac:dyDescent="0.2">
      <c r="A438" t="s">
        <v>923</v>
      </c>
      <c r="B438" s="8">
        <v>43854</v>
      </c>
      <c r="C438" s="8">
        <v>43854</v>
      </c>
      <c r="D438">
        <v>17</v>
      </c>
      <c r="E438">
        <v>1</v>
      </c>
      <c r="F438" s="7">
        <v>630.57000000000005</v>
      </c>
      <c r="G438" s="7">
        <v>1107.93</v>
      </c>
      <c r="H438" s="7">
        <v>57.33</v>
      </c>
      <c r="I438" s="7">
        <v>100.72</v>
      </c>
      <c r="J438" t="s">
        <v>2337</v>
      </c>
      <c r="K438">
        <f t="shared" si="24"/>
        <v>17</v>
      </c>
      <c r="L438">
        <f t="shared" si="25"/>
        <v>4</v>
      </c>
      <c r="M438">
        <f t="shared" si="26"/>
        <v>1</v>
      </c>
      <c r="N438" s="7">
        <f t="shared" si="27"/>
        <v>1107.93</v>
      </c>
    </row>
    <row r="439" spans="1:14" x14ac:dyDescent="0.2">
      <c r="A439" t="s">
        <v>251</v>
      </c>
      <c r="B439" s="8">
        <v>43854</v>
      </c>
      <c r="C439" s="8">
        <v>43857</v>
      </c>
      <c r="D439">
        <v>259</v>
      </c>
      <c r="E439">
        <v>1</v>
      </c>
      <c r="F439" s="7">
        <v>144.82</v>
      </c>
      <c r="G439" s="7">
        <v>389.07</v>
      </c>
      <c r="H439" s="7">
        <v>0.86</v>
      </c>
      <c r="I439" s="7">
        <v>2.2999999999999998</v>
      </c>
      <c r="J439" t="s">
        <v>2337</v>
      </c>
      <c r="K439">
        <f t="shared" si="24"/>
        <v>259</v>
      </c>
      <c r="L439">
        <f t="shared" si="25"/>
        <v>4</v>
      </c>
      <c r="M439">
        <f t="shared" si="26"/>
        <v>1</v>
      </c>
      <c r="N439" s="7">
        <f t="shared" si="27"/>
        <v>389.07</v>
      </c>
    </row>
    <row r="440" spans="1:14" x14ac:dyDescent="0.2">
      <c r="A440" t="s">
        <v>206</v>
      </c>
      <c r="B440" s="8">
        <v>43854</v>
      </c>
      <c r="C440" s="8">
        <v>43857</v>
      </c>
      <c r="D440">
        <v>279</v>
      </c>
      <c r="E440">
        <v>1</v>
      </c>
      <c r="F440" s="7">
        <v>208.34</v>
      </c>
      <c r="G440" s="7">
        <v>581.95000000000005</v>
      </c>
      <c r="H440" s="7">
        <v>1.1399999999999999</v>
      </c>
      <c r="I440" s="7">
        <v>3.2</v>
      </c>
      <c r="J440" t="s">
        <v>2337</v>
      </c>
      <c r="K440">
        <f t="shared" si="24"/>
        <v>279</v>
      </c>
      <c r="L440">
        <f t="shared" si="25"/>
        <v>4</v>
      </c>
      <c r="M440">
        <f t="shared" si="26"/>
        <v>1</v>
      </c>
      <c r="N440" s="7">
        <f t="shared" si="27"/>
        <v>581.95000000000005</v>
      </c>
    </row>
    <row r="441" spans="1:14" x14ac:dyDescent="0.2">
      <c r="A441" t="s">
        <v>396</v>
      </c>
      <c r="B441" s="8">
        <v>43854</v>
      </c>
      <c r="C441" s="8">
        <v>43857</v>
      </c>
      <c r="D441">
        <v>2</v>
      </c>
      <c r="E441">
        <v>1</v>
      </c>
      <c r="F441" s="7">
        <v>22.24</v>
      </c>
      <c r="G441" s="7">
        <v>35.81</v>
      </c>
      <c r="H441" s="7">
        <v>22.23</v>
      </c>
      <c r="I441" s="7">
        <v>35.81</v>
      </c>
      <c r="J441" t="s">
        <v>2337</v>
      </c>
      <c r="K441">
        <f t="shared" si="24"/>
        <v>2</v>
      </c>
      <c r="L441">
        <f t="shared" si="25"/>
        <v>4</v>
      </c>
      <c r="M441">
        <f t="shared" si="26"/>
        <v>1</v>
      </c>
      <c r="N441" s="7">
        <f t="shared" si="27"/>
        <v>35.81</v>
      </c>
    </row>
    <row r="442" spans="1:14" x14ac:dyDescent="0.2">
      <c r="A442" t="s">
        <v>923</v>
      </c>
      <c r="B442" s="8">
        <v>43854</v>
      </c>
      <c r="C442" s="8">
        <v>43857</v>
      </c>
      <c r="D442">
        <v>4</v>
      </c>
      <c r="E442">
        <v>1</v>
      </c>
      <c r="F442" s="7">
        <v>114.65</v>
      </c>
      <c r="G442" s="7">
        <v>209.76</v>
      </c>
      <c r="H442" s="7">
        <v>57.33</v>
      </c>
      <c r="I442" s="7">
        <v>104.88</v>
      </c>
      <c r="J442" t="s">
        <v>2337</v>
      </c>
      <c r="K442">
        <f t="shared" si="24"/>
        <v>4</v>
      </c>
      <c r="L442">
        <f t="shared" si="25"/>
        <v>4</v>
      </c>
      <c r="M442">
        <f t="shared" si="26"/>
        <v>1</v>
      </c>
      <c r="N442" s="7">
        <f t="shared" si="27"/>
        <v>209.76</v>
      </c>
    </row>
    <row r="443" spans="1:14" x14ac:dyDescent="0.2">
      <c r="A443" t="s">
        <v>169</v>
      </c>
      <c r="B443" s="8">
        <v>43854</v>
      </c>
      <c r="C443" s="8">
        <v>43857</v>
      </c>
      <c r="D443">
        <v>368</v>
      </c>
      <c r="E443">
        <v>1</v>
      </c>
      <c r="F443" s="7">
        <v>319.20999999999998</v>
      </c>
      <c r="G443" s="7">
        <v>506.48</v>
      </c>
      <c r="H443" s="7">
        <v>1.32</v>
      </c>
      <c r="I443" s="7">
        <v>2.11</v>
      </c>
      <c r="J443" t="s">
        <v>2337</v>
      </c>
      <c r="K443">
        <f t="shared" si="24"/>
        <v>368</v>
      </c>
      <c r="L443">
        <f t="shared" si="25"/>
        <v>4</v>
      </c>
      <c r="M443">
        <f t="shared" si="26"/>
        <v>1</v>
      </c>
      <c r="N443" s="7">
        <f t="shared" si="27"/>
        <v>506.48</v>
      </c>
    </row>
    <row r="444" spans="1:14" x14ac:dyDescent="0.2">
      <c r="A444" t="s">
        <v>396</v>
      </c>
      <c r="B444" s="8">
        <v>43854</v>
      </c>
      <c r="C444" s="8">
        <v>43857</v>
      </c>
      <c r="D444">
        <v>7</v>
      </c>
      <c r="E444">
        <v>1</v>
      </c>
      <c r="F444" s="7">
        <v>88.95</v>
      </c>
      <c r="G444" s="7">
        <v>133.02000000000001</v>
      </c>
      <c r="H444" s="7">
        <v>22.23</v>
      </c>
      <c r="I444" s="7">
        <v>33.25</v>
      </c>
      <c r="J444" t="s">
        <v>2337</v>
      </c>
      <c r="K444">
        <f t="shared" si="24"/>
        <v>7</v>
      </c>
      <c r="L444">
        <f t="shared" si="25"/>
        <v>4</v>
      </c>
      <c r="M444">
        <f t="shared" si="26"/>
        <v>1</v>
      </c>
      <c r="N444" s="7">
        <f t="shared" si="27"/>
        <v>133.02000000000001</v>
      </c>
    </row>
    <row r="445" spans="1:14" x14ac:dyDescent="0.2">
      <c r="A445" t="s">
        <v>331</v>
      </c>
      <c r="B445" s="8">
        <v>43854</v>
      </c>
      <c r="C445" s="8">
        <v>43854</v>
      </c>
      <c r="D445">
        <v>16</v>
      </c>
      <c r="E445">
        <v>150</v>
      </c>
      <c r="F445" s="7">
        <v>1247.03</v>
      </c>
      <c r="G445" s="7">
        <v>2110.35</v>
      </c>
      <c r="H445" s="7">
        <v>124.7</v>
      </c>
      <c r="I445" s="7">
        <v>211.04</v>
      </c>
      <c r="J445" t="s">
        <v>2337</v>
      </c>
      <c r="K445">
        <f t="shared" si="24"/>
        <v>2400</v>
      </c>
      <c r="L445">
        <f t="shared" si="25"/>
        <v>4</v>
      </c>
      <c r="M445">
        <f t="shared" si="26"/>
        <v>1</v>
      </c>
      <c r="N445" s="7">
        <f t="shared" si="27"/>
        <v>2110.35</v>
      </c>
    </row>
    <row r="446" spans="1:14" x14ac:dyDescent="0.2">
      <c r="A446" t="s">
        <v>331</v>
      </c>
      <c r="B446" s="8">
        <v>43854</v>
      </c>
      <c r="C446" s="8">
        <v>43854</v>
      </c>
      <c r="D446">
        <v>16</v>
      </c>
      <c r="E446">
        <v>150</v>
      </c>
      <c r="F446" s="7">
        <v>1247.03</v>
      </c>
      <c r="G446" s="7">
        <v>2110.35</v>
      </c>
      <c r="H446" s="7">
        <v>124.7</v>
      </c>
      <c r="I446" s="7">
        <v>211.04</v>
      </c>
      <c r="J446" t="s">
        <v>2337</v>
      </c>
      <c r="K446">
        <f t="shared" si="24"/>
        <v>2400</v>
      </c>
      <c r="L446">
        <f t="shared" si="25"/>
        <v>4</v>
      </c>
      <c r="M446">
        <f t="shared" si="26"/>
        <v>1</v>
      </c>
      <c r="N446" s="7">
        <f t="shared" si="27"/>
        <v>2110.35</v>
      </c>
    </row>
    <row r="447" spans="1:14" x14ac:dyDescent="0.2">
      <c r="A447" t="s">
        <v>288</v>
      </c>
      <c r="B447" s="8">
        <v>43854</v>
      </c>
      <c r="C447" s="8">
        <v>43854</v>
      </c>
      <c r="D447">
        <v>307</v>
      </c>
      <c r="E447">
        <v>1</v>
      </c>
      <c r="F447" s="7">
        <v>171.39</v>
      </c>
      <c r="G447" s="7">
        <v>409.28</v>
      </c>
      <c r="H447" s="7">
        <v>0.86</v>
      </c>
      <c r="I447" s="7">
        <v>2.0499999999999998</v>
      </c>
      <c r="J447" t="s">
        <v>2337</v>
      </c>
      <c r="K447">
        <f t="shared" si="24"/>
        <v>307</v>
      </c>
      <c r="L447">
        <f t="shared" si="25"/>
        <v>4</v>
      </c>
      <c r="M447">
        <f t="shared" si="26"/>
        <v>1</v>
      </c>
      <c r="N447" s="7">
        <f t="shared" si="27"/>
        <v>409.28</v>
      </c>
    </row>
    <row r="448" spans="1:14" x14ac:dyDescent="0.2">
      <c r="A448" t="s">
        <v>396</v>
      </c>
      <c r="B448" s="8">
        <v>43854</v>
      </c>
      <c r="C448" s="8">
        <v>43854</v>
      </c>
      <c r="D448">
        <v>8</v>
      </c>
      <c r="E448">
        <v>1</v>
      </c>
      <c r="F448" s="7">
        <v>111.2</v>
      </c>
      <c r="G448" s="7">
        <v>153.47999999999999</v>
      </c>
      <c r="H448" s="7">
        <v>22.23</v>
      </c>
      <c r="I448" s="7">
        <v>30.7</v>
      </c>
      <c r="J448" t="s">
        <v>2337</v>
      </c>
      <c r="K448">
        <f t="shared" si="24"/>
        <v>8</v>
      </c>
      <c r="L448">
        <f t="shared" si="25"/>
        <v>4</v>
      </c>
      <c r="M448">
        <f t="shared" si="26"/>
        <v>1</v>
      </c>
      <c r="N448" s="7">
        <f t="shared" si="27"/>
        <v>153.47999999999999</v>
      </c>
    </row>
    <row r="449" spans="1:14" x14ac:dyDescent="0.2">
      <c r="A449" t="s">
        <v>230</v>
      </c>
      <c r="B449" s="8">
        <v>43854</v>
      </c>
      <c r="C449" s="8">
        <v>43854</v>
      </c>
      <c r="D449">
        <v>307</v>
      </c>
      <c r="E449">
        <v>1</v>
      </c>
      <c r="F449" s="7">
        <v>140.69</v>
      </c>
      <c r="G449" s="7">
        <v>230.22</v>
      </c>
      <c r="H449" s="7">
        <v>0.7</v>
      </c>
      <c r="I449" s="7">
        <v>1.1499999999999999</v>
      </c>
      <c r="J449" t="s">
        <v>2337</v>
      </c>
      <c r="K449">
        <f t="shared" si="24"/>
        <v>307</v>
      </c>
      <c r="L449">
        <f t="shared" si="25"/>
        <v>4</v>
      </c>
      <c r="M449">
        <f t="shared" si="26"/>
        <v>1</v>
      </c>
      <c r="N449" s="7">
        <f t="shared" si="27"/>
        <v>230.22</v>
      </c>
    </row>
    <row r="450" spans="1:14" x14ac:dyDescent="0.2">
      <c r="A450" t="s">
        <v>541</v>
      </c>
      <c r="B450" s="8">
        <v>43854</v>
      </c>
      <c r="C450" s="8">
        <v>43857</v>
      </c>
      <c r="D450">
        <v>766</v>
      </c>
      <c r="E450">
        <v>2</v>
      </c>
      <c r="F450" s="7">
        <v>1675.49</v>
      </c>
      <c r="G450" s="7">
        <v>3581.2</v>
      </c>
      <c r="H450" s="7">
        <v>3.35</v>
      </c>
      <c r="I450" s="7">
        <v>7.16</v>
      </c>
      <c r="J450" t="s">
        <v>2337</v>
      </c>
      <c r="K450">
        <f t="shared" si="24"/>
        <v>1532</v>
      </c>
      <c r="L450">
        <f t="shared" si="25"/>
        <v>4</v>
      </c>
      <c r="M450">
        <f t="shared" si="26"/>
        <v>1</v>
      </c>
      <c r="N450" s="7">
        <f t="shared" si="27"/>
        <v>3581.2</v>
      </c>
    </row>
    <row r="451" spans="1:14" x14ac:dyDescent="0.2">
      <c r="A451" t="s">
        <v>251</v>
      </c>
      <c r="B451" s="8">
        <v>43854</v>
      </c>
      <c r="C451" s="8">
        <v>43857</v>
      </c>
      <c r="D451">
        <v>203</v>
      </c>
      <c r="E451">
        <v>1</v>
      </c>
      <c r="F451" s="7">
        <v>113.12</v>
      </c>
      <c r="G451" s="7">
        <v>303.89</v>
      </c>
      <c r="H451" s="7">
        <v>0.86</v>
      </c>
      <c r="I451" s="7">
        <v>2.2999999999999998</v>
      </c>
      <c r="J451" t="s">
        <v>2337</v>
      </c>
      <c r="K451">
        <f t="shared" ref="K451:K514" si="28">D451*E451</f>
        <v>203</v>
      </c>
      <c r="L451">
        <f t="shared" ref="L451:L514" si="29">(YEAR(B451)-2020)*52+_xlfn.ISOWEEKNUM(B451)</f>
        <v>4</v>
      </c>
      <c r="M451">
        <f t="shared" ref="M451:M514" si="30">IF(J451="Z-US$",1,1.22)</f>
        <v>1</v>
      </c>
      <c r="N451" s="7">
        <f t="shared" ref="N451:N514" si="31">G451*M451</f>
        <v>303.89</v>
      </c>
    </row>
    <row r="452" spans="1:14" x14ac:dyDescent="0.2">
      <c r="A452" t="s">
        <v>396</v>
      </c>
      <c r="B452" s="8">
        <v>43854</v>
      </c>
      <c r="C452" s="8">
        <v>43857</v>
      </c>
      <c r="D452">
        <v>4</v>
      </c>
      <c r="E452">
        <v>1</v>
      </c>
      <c r="F452" s="7">
        <v>45.81</v>
      </c>
      <c r="G452" s="7">
        <v>71.62</v>
      </c>
      <c r="H452" s="7">
        <v>22.91</v>
      </c>
      <c r="I452" s="7">
        <v>35.81</v>
      </c>
      <c r="J452" t="s">
        <v>2337</v>
      </c>
      <c r="K452">
        <f t="shared" si="28"/>
        <v>4</v>
      </c>
      <c r="L452">
        <f t="shared" si="29"/>
        <v>4</v>
      </c>
      <c r="M452">
        <f t="shared" si="30"/>
        <v>1</v>
      </c>
      <c r="N452" s="7">
        <f t="shared" si="31"/>
        <v>71.62</v>
      </c>
    </row>
    <row r="453" spans="1:14" x14ac:dyDescent="0.2">
      <c r="A453" t="s">
        <v>247</v>
      </c>
      <c r="B453" s="8">
        <v>43854</v>
      </c>
      <c r="C453" s="8">
        <v>43857</v>
      </c>
      <c r="D453">
        <v>9192</v>
      </c>
      <c r="E453">
        <v>1</v>
      </c>
      <c r="F453" s="7">
        <v>5141.58</v>
      </c>
      <c r="G453" s="7">
        <v>12662.1</v>
      </c>
      <c r="H453" s="7">
        <v>0.86</v>
      </c>
      <c r="I453" s="7">
        <v>2.11</v>
      </c>
      <c r="J453" t="s">
        <v>2337</v>
      </c>
      <c r="K453">
        <f t="shared" si="28"/>
        <v>9192</v>
      </c>
      <c r="L453">
        <f t="shared" si="29"/>
        <v>4</v>
      </c>
      <c r="M453">
        <f t="shared" si="30"/>
        <v>1</v>
      </c>
      <c r="N453" s="7">
        <f t="shared" si="31"/>
        <v>12662.1</v>
      </c>
    </row>
    <row r="454" spans="1:14" x14ac:dyDescent="0.2">
      <c r="A454" t="s">
        <v>251</v>
      </c>
      <c r="B454" s="8">
        <v>43854</v>
      </c>
      <c r="C454" s="8">
        <v>43857</v>
      </c>
      <c r="D454">
        <v>377</v>
      </c>
      <c r="E454">
        <v>1</v>
      </c>
      <c r="F454" s="7">
        <v>210.81</v>
      </c>
      <c r="G454" s="7">
        <v>566.34</v>
      </c>
      <c r="H454" s="7">
        <v>0.86</v>
      </c>
      <c r="I454" s="7">
        <v>2.2999999999999998</v>
      </c>
      <c r="J454" t="s">
        <v>2337</v>
      </c>
      <c r="K454">
        <f t="shared" si="28"/>
        <v>377</v>
      </c>
      <c r="L454">
        <f t="shared" si="29"/>
        <v>4</v>
      </c>
      <c r="M454">
        <f t="shared" si="30"/>
        <v>1</v>
      </c>
      <c r="N454" s="7">
        <f t="shared" si="31"/>
        <v>566.34</v>
      </c>
    </row>
    <row r="455" spans="1:14" x14ac:dyDescent="0.2">
      <c r="A455" t="s">
        <v>396</v>
      </c>
      <c r="B455" s="8">
        <v>43854</v>
      </c>
      <c r="C455" s="8">
        <v>43857</v>
      </c>
      <c r="D455">
        <v>7</v>
      </c>
      <c r="E455">
        <v>1</v>
      </c>
      <c r="F455" s="7">
        <v>91.63</v>
      </c>
      <c r="G455" s="7">
        <v>143.25</v>
      </c>
      <c r="H455" s="7">
        <v>22.91</v>
      </c>
      <c r="I455" s="7">
        <v>35.81</v>
      </c>
      <c r="J455" t="s">
        <v>2337</v>
      </c>
      <c r="K455">
        <f t="shared" si="28"/>
        <v>7</v>
      </c>
      <c r="L455">
        <f t="shared" si="29"/>
        <v>4</v>
      </c>
      <c r="M455">
        <f t="shared" si="30"/>
        <v>1</v>
      </c>
      <c r="N455" s="7">
        <f t="shared" si="31"/>
        <v>143.25</v>
      </c>
    </row>
    <row r="456" spans="1:14" x14ac:dyDescent="0.2">
      <c r="A456" t="s">
        <v>262</v>
      </c>
      <c r="B456" s="8">
        <v>43854</v>
      </c>
      <c r="C456" s="8">
        <v>43857</v>
      </c>
      <c r="D456">
        <v>76</v>
      </c>
      <c r="E456">
        <v>1</v>
      </c>
      <c r="F456" s="7">
        <v>48.26</v>
      </c>
      <c r="G456" s="7">
        <v>112.81</v>
      </c>
      <c r="H456" s="7">
        <v>0.99</v>
      </c>
      <c r="I456" s="7">
        <v>2.2999999999999998</v>
      </c>
      <c r="J456" t="s">
        <v>2337</v>
      </c>
      <c r="K456">
        <f t="shared" si="28"/>
        <v>76</v>
      </c>
      <c r="L456">
        <f t="shared" si="29"/>
        <v>4</v>
      </c>
      <c r="M456">
        <f t="shared" si="30"/>
        <v>1</v>
      </c>
      <c r="N456" s="7">
        <f t="shared" si="31"/>
        <v>112.81</v>
      </c>
    </row>
    <row r="457" spans="1:14" x14ac:dyDescent="0.2">
      <c r="A457" t="s">
        <v>251</v>
      </c>
      <c r="B457" s="8">
        <v>43854</v>
      </c>
      <c r="C457" s="8">
        <v>43857</v>
      </c>
      <c r="D457">
        <v>108</v>
      </c>
      <c r="E457">
        <v>1</v>
      </c>
      <c r="F457" s="7">
        <v>59.99</v>
      </c>
      <c r="G457" s="7">
        <v>161.15</v>
      </c>
      <c r="H457" s="7">
        <v>0.86</v>
      </c>
      <c r="I457" s="7">
        <v>2.2999999999999998</v>
      </c>
      <c r="J457" t="s">
        <v>2337</v>
      </c>
      <c r="K457">
        <f t="shared" si="28"/>
        <v>108</v>
      </c>
      <c r="L457">
        <f t="shared" si="29"/>
        <v>4</v>
      </c>
      <c r="M457">
        <f t="shared" si="30"/>
        <v>1</v>
      </c>
      <c r="N457" s="7">
        <f t="shared" si="31"/>
        <v>161.15</v>
      </c>
    </row>
    <row r="458" spans="1:14" x14ac:dyDescent="0.2">
      <c r="A458" t="s">
        <v>396</v>
      </c>
      <c r="B458" s="8">
        <v>43854</v>
      </c>
      <c r="C458" s="8">
        <v>43857</v>
      </c>
      <c r="D458">
        <v>4</v>
      </c>
      <c r="E458">
        <v>1</v>
      </c>
      <c r="F458" s="7">
        <v>45.81</v>
      </c>
      <c r="G458" s="7">
        <v>71.62</v>
      </c>
      <c r="H458" s="7">
        <v>22.91</v>
      </c>
      <c r="I458" s="7">
        <v>35.81</v>
      </c>
      <c r="J458" t="s">
        <v>2337</v>
      </c>
      <c r="K458">
        <f t="shared" si="28"/>
        <v>4</v>
      </c>
      <c r="L458">
        <f t="shared" si="29"/>
        <v>4</v>
      </c>
      <c r="M458">
        <f t="shared" si="30"/>
        <v>1</v>
      </c>
      <c r="N458" s="7">
        <f t="shared" si="31"/>
        <v>71.62</v>
      </c>
    </row>
    <row r="459" spans="1:14" x14ac:dyDescent="0.2">
      <c r="A459" t="s">
        <v>169</v>
      </c>
      <c r="B459" s="8">
        <v>43857</v>
      </c>
      <c r="C459" s="8">
        <v>43857</v>
      </c>
      <c r="D459">
        <v>16</v>
      </c>
      <c r="E459">
        <v>200</v>
      </c>
      <c r="F459" s="7">
        <v>2660.06</v>
      </c>
      <c r="G459" s="7">
        <v>4860.2</v>
      </c>
      <c r="H459" s="7">
        <v>266.01</v>
      </c>
      <c r="I459" s="7">
        <v>486.02</v>
      </c>
      <c r="J459" t="s">
        <v>2337</v>
      </c>
      <c r="K459">
        <f t="shared" si="28"/>
        <v>3200</v>
      </c>
      <c r="L459">
        <f t="shared" si="29"/>
        <v>5</v>
      </c>
      <c r="M459">
        <f t="shared" si="30"/>
        <v>1</v>
      </c>
      <c r="N459" s="7">
        <f t="shared" si="31"/>
        <v>4860.2</v>
      </c>
    </row>
    <row r="460" spans="1:14" x14ac:dyDescent="0.2">
      <c r="A460" t="s">
        <v>923</v>
      </c>
      <c r="B460" s="8">
        <v>43857</v>
      </c>
      <c r="C460" s="8">
        <v>43857</v>
      </c>
      <c r="D460">
        <v>19</v>
      </c>
      <c r="E460">
        <v>1</v>
      </c>
      <c r="F460" s="7">
        <v>720.13</v>
      </c>
      <c r="G460" s="7">
        <v>1074.3599999999999</v>
      </c>
      <c r="H460" s="7">
        <v>60.01</v>
      </c>
      <c r="I460" s="7">
        <v>89.53</v>
      </c>
      <c r="J460" t="s">
        <v>2337</v>
      </c>
      <c r="K460">
        <f t="shared" si="28"/>
        <v>19</v>
      </c>
      <c r="L460">
        <f t="shared" si="29"/>
        <v>5</v>
      </c>
      <c r="M460">
        <f t="shared" si="30"/>
        <v>1</v>
      </c>
      <c r="N460" s="7">
        <f t="shared" si="31"/>
        <v>1074.3599999999999</v>
      </c>
    </row>
    <row r="461" spans="1:14" x14ac:dyDescent="0.2">
      <c r="A461" t="s">
        <v>708</v>
      </c>
      <c r="B461" s="8">
        <v>43857</v>
      </c>
      <c r="C461" s="8">
        <v>43903</v>
      </c>
      <c r="D461">
        <v>92</v>
      </c>
      <c r="E461">
        <v>1</v>
      </c>
      <c r="F461" s="7">
        <v>1053.6400000000001</v>
      </c>
      <c r="G461" s="7">
        <v>1972.22</v>
      </c>
      <c r="H461" s="7">
        <v>17.559999999999999</v>
      </c>
      <c r="I461" s="7">
        <v>32.869999999999997</v>
      </c>
      <c r="J461" t="s">
        <v>2337</v>
      </c>
      <c r="K461">
        <f t="shared" si="28"/>
        <v>92</v>
      </c>
      <c r="L461">
        <f t="shared" si="29"/>
        <v>5</v>
      </c>
      <c r="M461">
        <f t="shared" si="30"/>
        <v>1</v>
      </c>
      <c r="N461" s="7">
        <f t="shared" si="31"/>
        <v>1972.22</v>
      </c>
    </row>
    <row r="462" spans="1:14" x14ac:dyDescent="0.2">
      <c r="A462" t="s">
        <v>188</v>
      </c>
      <c r="B462" s="8">
        <v>43857</v>
      </c>
      <c r="C462" s="8">
        <v>43858</v>
      </c>
      <c r="D462">
        <v>613</v>
      </c>
      <c r="E462">
        <v>2</v>
      </c>
      <c r="F462" s="7">
        <v>1003.86</v>
      </c>
      <c r="G462" s="7">
        <v>2046.4</v>
      </c>
      <c r="H462" s="7">
        <v>2.5099999999999998</v>
      </c>
      <c r="I462" s="7">
        <v>5.12</v>
      </c>
      <c r="J462" t="s">
        <v>2337</v>
      </c>
      <c r="K462">
        <f t="shared" si="28"/>
        <v>1226</v>
      </c>
      <c r="L462">
        <f t="shared" si="29"/>
        <v>5</v>
      </c>
      <c r="M462">
        <f t="shared" si="30"/>
        <v>1</v>
      </c>
      <c r="N462" s="7">
        <f t="shared" si="31"/>
        <v>2046.4</v>
      </c>
    </row>
    <row r="463" spans="1:14" x14ac:dyDescent="0.2">
      <c r="A463" t="s">
        <v>387</v>
      </c>
      <c r="B463" s="8">
        <v>43857</v>
      </c>
      <c r="C463" s="8">
        <v>43858</v>
      </c>
      <c r="D463">
        <v>46</v>
      </c>
      <c r="E463">
        <v>1</v>
      </c>
      <c r="F463" s="7">
        <v>1166.32</v>
      </c>
      <c r="G463" s="7">
        <v>2570.79</v>
      </c>
      <c r="H463" s="7">
        <v>38.869999999999997</v>
      </c>
      <c r="I463" s="7">
        <v>85.69</v>
      </c>
      <c r="J463" t="s">
        <v>2337</v>
      </c>
      <c r="K463">
        <f t="shared" si="28"/>
        <v>46</v>
      </c>
      <c r="L463">
        <f t="shared" si="29"/>
        <v>5</v>
      </c>
      <c r="M463">
        <f t="shared" si="30"/>
        <v>1</v>
      </c>
      <c r="N463" s="7">
        <f t="shared" si="31"/>
        <v>2570.79</v>
      </c>
    </row>
    <row r="464" spans="1:14" x14ac:dyDescent="0.2">
      <c r="A464" t="s">
        <v>387</v>
      </c>
      <c r="B464" s="8">
        <v>43851</v>
      </c>
      <c r="C464" s="8">
        <v>43851</v>
      </c>
      <c r="D464">
        <v>2</v>
      </c>
      <c r="E464">
        <v>1</v>
      </c>
      <c r="F464" s="7">
        <v>38.880000000000003</v>
      </c>
      <c r="G464" s="7">
        <v>76.739999999999995</v>
      </c>
      <c r="H464" s="7">
        <v>38.869999999999997</v>
      </c>
      <c r="I464" s="7">
        <v>76.739999999999995</v>
      </c>
      <c r="J464" t="s">
        <v>2337</v>
      </c>
      <c r="K464">
        <f t="shared" si="28"/>
        <v>2</v>
      </c>
      <c r="L464">
        <f t="shared" si="29"/>
        <v>4</v>
      </c>
      <c r="M464">
        <f t="shared" si="30"/>
        <v>1</v>
      </c>
      <c r="N464" s="7">
        <f t="shared" si="31"/>
        <v>76.739999999999995</v>
      </c>
    </row>
    <row r="465" spans="1:14" x14ac:dyDescent="0.2">
      <c r="A465" t="s">
        <v>169</v>
      </c>
      <c r="B465" s="8">
        <v>43857</v>
      </c>
      <c r="C465" s="8">
        <v>43858</v>
      </c>
      <c r="D465">
        <v>123</v>
      </c>
      <c r="E465">
        <v>1</v>
      </c>
      <c r="F465" s="7">
        <v>106.4</v>
      </c>
      <c r="G465" s="7">
        <v>168.83</v>
      </c>
      <c r="H465" s="7">
        <v>1.32</v>
      </c>
      <c r="I465" s="7">
        <v>2.11</v>
      </c>
      <c r="J465" t="s">
        <v>2337</v>
      </c>
      <c r="K465">
        <f t="shared" si="28"/>
        <v>123</v>
      </c>
      <c r="L465">
        <f t="shared" si="29"/>
        <v>5</v>
      </c>
      <c r="M465">
        <f t="shared" si="30"/>
        <v>1</v>
      </c>
      <c r="N465" s="7">
        <f t="shared" si="31"/>
        <v>168.83</v>
      </c>
    </row>
    <row r="466" spans="1:14" x14ac:dyDescent="0.2">
      <c r="A466" t="s">
        <v>396</v>
      </c>
      <c r="B466" s="8">
        <v>43857</v>
      </c>
      <c r="C466" s="8">
        <v>43858</v>
      </c>
      <c r="D466">
        <v>4</v>
      </c>
      <c r="E466">
        <v>1</v>
      </c>
      <c r="F466" s="7">
        <v>45.81</v>
      </c>
      <c r="G466" s="7">
        <v>66.510000000000005</v>
      </c>
      <c r="H466" s="7">
        <v>22.91</v>
      </c>
      <c r="I466" s="7">
        <v>33.25</v>
      </c>
      <c r="J466" t="s">
        <v>2337</v>
      </c>
      <c r="K466">
        <f t="shared" si="28"/>
        <v>4</v>
      </c>
      <c r="L466">
        <f t="shared" si="29"/>
        <v>5</v>
      </c>
      <c r="M466">
        <f t="shared" si="30"/>
        <v>1</v>
      </c>
      <c r="N466" s="7">
        <f t="shared" si="31"/>
        <v>66.510000000000005</v>
      </c>
    </row>
    <row r="467" spans="1:14" x14ac:dyDescent="0.2">
      <c r="A467" t="s">
        <v>251</v>
      </c>
      <c r="B467" s="8">
        <v>43857</v>
      </c>
      <c r="C467" s="8">
        <v>43858</v>
      </c>
      <c r="D467">
        <v>11</v>
      </c>
      <c r="E467">
        <v>1</v>
      </c>
      <c r="F467" s="7">
        <v>6</v>
      </c>
      <c r="G467" s="7">
        <v>16.12</v>
      </c>
      <c r="H467" s="7">
        <v>0.86</v>
      </c>
      <c r="I467" s="7">
        <v>2.2999999999999998</v>
      </c>
      <c r="J467" t="s">
        <v>2337</v>
      </c>
      <c r="K467">
        <f t="shared" si="28"/>
        <v>11</v>
      </c>
      <c r="L467">
        <f t="shared" si="29"/>
        <v>5</v>
      </c>
      <c r="M467">
        <f t="shared" si="30"/>
        <v>1</v>
      </c>
      <c r="N467" s="7">
        <f t="shared" si="31"/>
        <v>16.12</v>
      </c>
    </row>
    <row r="468" spans="1:14" x14ac:dyDescent="0.2">
      <c r="A468" t="s">
        <v>542</v>
      </c>
      <c r="B468" s="8">
        <v>43857</v>
      </c>
      <c r="C468" s="8">
        <v>43857</v>
      </c>
      <c r="D468">
        <v>5</v>
      </c>
      <c r="E468">
        <v>200</v>
      </c>
      <c r="F468" s="7">
        <v>792.72</v>
      </c>
      <c r="G468" s="7">
        <v>1458.06</v>
      </c>
      <c r="H468" s="7">
        <v>264.24</v>
      </c>
      <c r="I468" s="7">
        <v>486.02</v>
      </c>
      <c r="J468" t="s">
        <v>2337</v>
      </c>
      <c r="K468">
        <f t="shared" si="28"/>
        <v>1000</v>
      </c>
      <c r="L468">
        <f t="shared" si="29"/>
        <v>5</v>
      </c>
      <c r="M468">
        <f t="shared" si="30"/>
        <v>1</v>
      </c>
      <c r="N468" s="7">
        <f t="shared" si="31"/>
        <v>1458.06</v>
      </c>
    </row>
    <row r="469" spans="1:14" x14ac:dyDescent="0.2">
      <c r="A469" t="s">
        <v>942</v>
      </c>
      <c r="B469" s="8">
        <v>43840</v>
      </c>
      <c r="C469" s="8">
        <v>43840</v>
      </c>
      <c r="D469">
        <v>31</v>
      </c>
      <c r="E469">
        <v>1</v>
      </c>
      <c r="F469" s="7">
        <v>462.74</v>
      </c>
      <c r="G469" s="7">
        <v>817.28</v>
      </c>
      <c r="H469" s="7">
        <v>23.14</v>
      </c>
      <c r="I469" s="7">
        <v>40.86</v>
      </c>
      <c r="J469" t="s">
        <v>2337</v>
      </c>
      <c r="K469">
        <f t="shared" si="28"/>
        <v>31</v>
      </c>
      <c r="L469">
        <f t="shared" si="29"/>
        <v>2</v>
      </c>
      <c r="M469">
        <f t="shared" si="30"/>
        <v>1</v>
      </c>
      <c r="N469" s="7">
        <f t="shared" si="31"/>
        <v>817.28</v>
      </c>
    </row>
    <row r="470" spans="1:14" x14ac:dyDescent="0.2">
      <c r="A470" t="s">
        <v>251</v>
      </c>
      <c r="B470" s="8">
        <v>43857</v>
      </c>
      <c r="C470" s="8">
        <v>43858</v>
      </c>
      <c r="D470">
        <v>27</v>
      </c>
      <c r="E470">
        <v>1</v>
      </c>
      <c r="F470" s="7">
        <v>14.57</v>
      </c>
      <c r="G470" s="7">
        <v>39.14</v>
      </c>
      <c r="H470" s="7">
        <v>0.86</v>
      </c>
      <c r="I470" s="7">
        <v>2.2999999999999998</v>
      </c>
      <c r="J470" t="s">
        <v>2337</v>
      </c>
      <c r="K470">
        <f t="shared" si="28"/>
        <v>27</v>
      </c>
      <c r="L470">
        <f t="shared" si="29"/>
        <v>5</v>
      </c>
      <c r="M470">
        <f t="shared" si="30"/>
        <v>1</v>
      </c>
      <c r="N470" s="7">
        <f t="shared" si="31"/>
        <v>39.14</v>
      </c>
    </row>
    <row r="471" spans="1:14" x14ac:dyDescent="0.2">
      <c r="A471" t="s">
        <v>251</v>
      </c>
      <c r="B471" s="8">
        <v>43857</v>
      </c>
      <c r="C471" s="8">
        <v>43858</v>
      </c>
      <c r="D471">
        <v>86</v>
      </c>
      <c r="E471">
        <v>1</v>
      </c>
      <c r="F471" s="7">
        <v>47.99</v>
      </c>
      <c r="G471" s="7">
        <v>128.91999999999999</v>
      </c>
      <c r="H471" s="7">
        <v>0.86</v>
      </c>
      <c r="I471" s="7">
        <v>2.2999999999999998</v>
      </c>
      <c r="J471" t="s">
        <v>2337</v>
      </c>
      <c r="K471">
        <f t="shared" si="28"/>
        <v>86</v>
      </c>
      <c r="L471">
        <f t="shared" si="29"/>
        <v>5</v>
      </c>
      <c r="M471">
        <f t="shared" si="30"/>
        <v>1</v>
      </c>
      <c r="N471" s="7">
        <f t="shared" si="31"/>
        <v>128.91999999999999</v>
      </c>
    </row>
    <row r="472" spans="1:14" x14ac:dyDescent="0.2">
      <c r="A472" t="s">
        <v>396</v>
      </c>
      <c r="B472" s="8">
        <v>43857</v>
      </c>
      <c r="C472" s="8">
        <v>43858</v>
      </c>
      <c r="D472">
        <v>2</v>
      </c>
      <c r="E472">
        <v>1</v>
      </c>
      <c r="F472" s="7">
        <v>22.91</v>
      </c>
      <c r="G472" s="7">
        <v>35.81</v>
      </c>
      <c r="H472" s="7">
        <v>22.91</v>
      </c>
      <c r="I472" s="7">
        <v>35.81</v>
      </c>
      <c r="J472" t="s">
        <v>2337</v>
      </c>
      <c r="K472">
        <f t="shared" si="28"/>
        <v>2</v>
      </c>
      <c r="L472">
        <f t="shared" si="29"/>
        <v>5</v>
      </c>
      <c r="M472">
        <f t="shared" si="30"/>
        <v>1</v>
      </c>
      <c r="N472" s="7">
        <f t="shared" si="31"/>
        <v>35.81</v>
      </c>
    </row>
    <row r="473" spans="1:14" x14ac:dyDescent="0.2">
      <c r="A473" t="s">
        <v>251</v>
      </c>
      <c r="B473" s="8">
        <v>43857</v>
      </c>
      <c r="C473" s="8">
        <v>43858</v>
      </c>
      <c r="D473">
        <v>53</v>
      </c>
      <c r="E473">
        <v>1</v>
      </c>
      <c r="F473" s="7">
        <v>29.14</v>
      </c>
      <c r="G473" s="7">
        <v>78.28</v>
      </c>
      <c r="H473" s="7">
        <v>0.86</v>
      </c>
      <c r="I473" s="7">
        <v>2.2999999999999998</v>
      </c>
      <c r="J473" t="s">
        <v>2337</v>
      </c>
      <c r="K473">
        <f t="shared" si="28"/>
        <v>53</v>
      </c>
      <c r="L473">
        <f t="shared" si="29"/>
        <v>5</v>
      </c>
      <c r="M473">
        <f t="shared" si="30"/>
        <v>1</v>
      </c>
      <c r="N473" s="7">
        <f t="shared" si="31"/>
        <v>78.28</v>
      </c>
    </row>
    <row r="474" spans="1:14" x14ac:dyDescent="0.2">
      <c r="A474" t="s">
        <v>396</v>
      </c>
      <c r="B474" s="8">
        <v>43857</v>
      </c>
      <c r="C474" s="8">
        <v>43858</v>
      </c>
      <c r="D474">
        <v>2</v>
      </c>
      <c r="E474">
        <v>1</v>
      </c>
      <c r="F474" s="7">
        <v>22.91</v>
      </c>
      <c r="G474" s="7">
        <v>35.81</v>
      </c>
      <c r="H474" s="7">
        <v>22.91</v>
      </c>
      <c r="I474" s="7">
        <v>35.81</v>
      </c>
      <c r="J474" t="s">
        <v>2337</v>
      </c>
      <c r="K474">
        <f t="shared" si="28"/>
        <v>2</v>
      </c>
      <c r="L474">
        <f t="shared" si="29"/>
        <v>5</v>
      </c>
      <c r="M474">
        <f t="shared" si="30"/>
        <v>1</v>
      </c>
      <c r="N474" s="7">
        <f t="shared" si="31"/>
        <v>35.81</v>
      </c>
    </row>
    <row r="475" spans="1:14" x14ac:dyDescent="0.2">
      <c r="A475" t="s">
        <v>169</v>
      </c>
      <c r="B475" s="8">
        <v>43840</v>
      </c>
      <c r="C475" s="8">
        <v>43840</v>
      </c>
      <c r="D475">
        <v>2452</v>
      </c>
      <c r="E475">
        <v>1</v>
      </c>
      <c r="F475" s="7">
        <v>2128.0500000000002</v>
      </c>
      <c r="G475" s="7">
        <v>3847.23</v>
      </c>
      <c r="H475" s="7">
        <v>1.32</v>
      </c>
      <c r="I475" s="7">
        <v>2.41</v>
      </c>
      <c r="J475" t="s">
        <v>2337</v>
      </c>
      <c r="K475">
        <f t="shared" si="28"/>
        <v>2452</v>
      </c>
      <c r="L475">
        <f t="shared" si="29"/>
        <v>2</v>
      </c>
      <c r="M475">
        <f t="shared" si="30"/>
        <v>1</v>
      </c>
      <c r="N475" s="7">
        <f t="shared" si="31"/>
        <v>3847.23</v>
      </c>
    </row>
    <row r="476" spans="1:14" x14ac:dyDescent="0.2">
      <c r="A476" t="s">
        <v>937</v>
      </c>
      <c r="B476" s="8">
        <v>43858</v>
      </c>
      <c r="C476" s="8">
        <v>43858</v>
      </c>
      <c r="D476">
        <v>77</v>
      </c>
      <c r="E476">
        <v>1</v>
      </c>
      <c r="F476" s="7">
        <v>1048.78</v>
      </c>
      <c r="G476" s="7">
        <v>1726.65</v>
      </c>
      <c r="H476" s="7">
        <v>20.98</v>
      </c>
      <c r="I476" s="7">
        <v>34.53</v>
      </c>
      <c r="J476" t="s">
        <v>2337</v>
      </c>
      <c r="K476">
        <f t="shared" si="28"/>
        <v>77</v>
      </c>
      <c r="L476">
        <f t="shared" si="29"/>
        <v>5</v>
      </c>
      <c r="M476">
        <f t="shared" si="30"/>
        <v>1</v>
      </c>
      <c r="N476" s="7">
        <f t="shared" si="31"/>
        <v>1726.65</v>
      </c>
    </row>
    <row r="477" spans="1:14" x14ac:dyDescent="0.2">
      <c r="A477" t="s">
        <v>249</v>
      </c>
      <c r="B477" s="8">
        <v>43858</v>
      </c>
      <c r="C477" s="8">
        <v>43858</v>
      </c>
      <c r="D477">
        <v>2298</v>
      </c>
      <c r="E477">
        <v>1</v>
      </c>
      <c r="F477" s="7">
        <v>1285.4000000000001</v>
      </c>
      <c r="G477" s="7">
        <v>2685.9</v>
      </c>
      <c r="H477" s="7">
        <v>0.86</v>
      </c>
      <c r="I477" s="7">
        <v>1.79</v>
      </c>
      <c r="J477" t="s">
        <v>2337</v>
      </c>
      <c r="K477">
        <f t="shared" si="28"/>
        <v>2298</v>
      </c>
      <c r="L477">
        <f t="shared" si="29"/>
        <v>5</v>
      </c>
      <c r="M477">
        <f t="shared" si="30"/>
        <v>1</v>
      </c>
      <c r="N477" s="7">
        <f t="shared" si="31"/>
        <v>2685.9</v>
      </c>
    </row>
    <row r="478" spans="1:14" x14ac:dyDescent="0.2">
      <c r="A478" t="s">
        <v>249</v>
      </c>
      <c r="B478" s="8">
        <v>43858</v>
      </c>
      <c r="C478" s="8">
        <v>43864</v>
      </c>
      <c r="D478">
        <v>460</v>
      </c>
      <c r="E478">
        <v>1</v>
      </c>
      <c r="F478" s="7">
        <v>257.08</v>
      </c>
      <c r="G478" s="7">
        <v>575.54999999999995</v>
      </c>
      <c r="H478" s="7">
        <v>0.86</v>
      </c>
      <c r="I478" s="7">
        <v>1.92</v>
      </c>
      <c r="J478" t="s">
        <v>2337</v>
      </c>
      <c r="K478">
        <f t="shared" si="28"/>
        <v>460</v>
      </c>
      <c r="L478">
        <f t="shared" si="29"/>
        <v>5</v>
      </c>
      <c r="M478">
        <f t="shared" si="30"/>
        <v>1</v>
      </c>
      <c r="N478" s="7">
        <f t="shared" si="31"/>
        <v>575.54999999999995</v>
      </c>
    </row>
    <row r="479" spans="1:14" x14ac:dyDescent="0.2">
      <c r="A479" t="s">
        <v>233</v>
      </c>
      <c r="B479" s="8">
        <v>43858</v>
      </c>
      <c r="C479" s="8">
        <v>43858</v>
      </c>
      <c r="D479">
        <v>7660</v>
      </c>
      <c r="E479">
        <v>1</v>
      </c>
      <c r="F479" s="7">
        <v>3517.25</v>
      </c>
      <c r="G479" s="7">
        <v>6075.25</v>
      </c>
      <c r="H479" s="7">
        <v>0.7</v>
      </c>
      <c r="I479" s="7">
        <v>1.22</v>
      </c>
      <c r="J479" t="s">
        <v>2337</v>
      </c>
      <c r="K479">
        <f t="shared" si="28"/>
        <v>7660</v>
      </c>
      <c r="L479">
        <f t="shared" si="29"/>
        <v>5</v>
      </c>
      <c r="M479">
        <f t="shared" si="30"/>
        <v>1</v>
      </c>
      <c r="N479" s="7">
        <f t="shared" si="31"/>
        <v>6075.25</v>
      </c>
    </row>
    <row r="480" spans="1:14" x14ac:dyDescent="0.2">
      <c r="A480" t="s">
        <v>347</v>
      </c>
      <c r="B480" s="8">
        <v>43858</v>
      </c>
      <c r="C480" s="8">
        <v>43909</v>
      </c>
      <c r="D480">
        <v>73536</v>
      </c>
      <c r="E480">
        <v>1</v>
      </c>
      <c r="F480" s="7">
        <v>29468.16</v>
      </c>
      <c r="G480" s="7">
        <v>64461.599999999999</v>
      </c>
      <c r="H480" s="7">
        <v>0.61</v>
      </c>
      <c r="I480" s="7">
        <v>1.34</v>
      </c>
      <c r="J480" t="s">
        <v>2337</v>
      </c>
      <c r="K480">
        <f t="shared" si="28"/>
        <v>73536</v>
      </c>
      <c r="L480">
        <f t="shared" si="29"/>
        <v>5</v>
      </c>
      <c r="M480">
        <f t="shared" si="30"/>
        <v>1</v>
      </c>
      <c r="N480" s="7">
        <f t="shared" si="31"/>
        <v>64461.599999999999</v>
      </c>
    </row>
    <row r="481" spans="1:14" x14ac:dyDescent="0.2">
      <c r="A481" t="s">
        <v>285</v>
      </c>
      <c r="B481" s="8">
        <v>43858</v>
      </c>
      <c r="C481" s="8">
        <v>43858</v>
      </c>
      <c r="D481">
        <v>766</v>
      </c>
      <c r="E481">
        <v>1</v>
      </c>
      <c r="F481" s="7">
        <v>434.86</v>
      </c>
      <c r="G481" s="7">
        <v>1055.18</v>
      </c>
      <c r="H481" s="7">
        <v>0.87</v>
      </c>
      <c r="I481" s="7">
        <v>2.11</v>
      </c>
      <c r="J481" t="s">
        <v>2337</v>
      </c>
      <c r="K481">
        <f t="shared" si="28"/>
        <v>766</v>
      </c>
      <c r="L481">
        <f t="shared" si="29"/>
        <v>5</v>
      </c>
      <c r="M481">
        <f t="shared" si="30"/>
        <v>1</v>
      </c>
      <c r="N481" s="7">
        <f t="shared" si="31"/>
        <v>1055.18</v>
      </c>
    </row>
    <row r="482" spans="1:14" x14ac:dyDescent="0.2">
      <c r="A482" t="s">
        <v>824</v>
      </c>
      <c r="B482" s="8">
        <v>43858</v>
      </c>
      <c r="C482" s="8">
        <v>43873</v>
      </c>
      <c r="D482">
        <v>7</v>
      </c>
      <c r="E482">
        <v>1</v>
      </c>
      <c r="F482" s="7">
        <v>83.95</v>
      </c>
      <c r="G482" s="7">
        <v>131.47999999999999</v>
      </c>
      <c r="H482" s="7">
        <v>20.99</v>
      </c>
      <c r="I482" s="7">
        <v>32.869999999999997</v>
      </c>
      <c r="J482" t="s">
        <v>2337</v>
      </c>
      <c r="K482">
        <f t="shared" si="28"/>
        <v>7</v>
      </c>
      <c r="L482">
        <f t="shared" si="29"/>
        <v>5</v>
      </c>
      <c r="M482">
        <f t="shared" si="30"/>
        <v>1</v>
      </c>
      <c r="N482" s="7">
        <f t="shared" si="31"/>
        <v>131.47999999999999</v>
      </c>
    </row>
    <row r="483" spans="1:14" x14ac:dyDescent="0.2">
      <c r="A483" t="s">
        <v>833</v>
      </c>
      <c r="B483" s="8">
        <v>43858</v>
      </c>
      <c r="C483" s="8">
        <v>43873</v>
      </c>
      <c r="D483">
        <v>4</v>
      </c>
      <c r="E483">
        <v>1</v>
      </c>
      <c r="F483" s="7">
        <v>0</v>
      </c>
      <c r="G483" s="7">
        <v>74.44</v>
      </c>
      <c r="H483" s="7">
        <v>0</v>
      </c>
      <c r="I483" s="7">
        <v>37.22</v>
      </c>
      <c r="J483" t="s">
        <v>2337</v>
      </c>
      <c r="K483">
        <f t="shared" si="28"/>
        <v>4</v>
      </c>
      <c r="L483">
        <f t="shared" si="29"/>
        <v>5</v>
      </c>
      <c r="M483">
        <f t="shared" si="30"/>
        <v>1</v>
      </c>
      <c r="N483" s="7">
        <f t="shared" si="31"/>
        <v>74.44</v>
      </c>
    </row>
    <row r="484" spans="1:14" x14ac:dyDescent="0.2">
      <c r="A484" t="s">
        <v>169</v>
      </c>
      <c r="B484" s="8">
        <v>43858</v>
      </c>
      <c r="C484" s="8">
        <v>43858</v>
      </c>
      <c r="D484">
        <v>307</v>
      </c>
      <c r="E484">
        <v>2</v>
      </c>
      <c r="F484" s="7">
        <v>532.01</v>
      </c>
      <c r="G484" s="7">
        <v>844.14</v>
      </c>
      <c r="H484" s="7">
        <v>2.65</v>
      </c>
      <c r="I484" s="7">
        <v>4.22</v>
      </c>
      <c r="J484" t="s">
        <v>2337</v>
      </c>
      <c r="K484">
        <f t="shared" si="28"/>
        <v>614</v>
      </c>
      <c r="L484">
        <f t="shared" si="29"/>
        <v>5</v>
      </c>
      <c r="M484">
        <f t="shared" si="30"/>
        <v>1</v>
      </c>
      <c r="N484" s="7">
        <f t="shared" si="31"/>
        <v>844.14</v>
      </c>
    </row>
    <row r="485" spans="1:14" x14ac:dyDescent="0.2">
      <c r="A485" t="s">
        <v>492</v>
      </c>
      <c r="B485" s="8">
        <v>43858</v>
      </c>
      <c r="C485" s="8">
        <v>43858</v>
      </c>
      <c r="D485">
        <v>7</v>
      </c>
      <c r="E485">
        <v>1</v>
      </c>
      <c r="F485" s="7">
        <v>24.65</v>
      </c>
      <c r="G485" s="7">
        <v>51.16</v>
      </c>
      <c r="H485" s="7">
        <v>6.15</v>
      </c>
      <c r="I485" s="7">
        <v>12.79</v>
      </c>
      <c r="J485" t="s">
        <v>2337</v>
      </c>
      <c r="K485">
        <f t="shared" si="28"/>
        <v>7</v>
      </c>
      <c r="L485">
        <f t="shared" si="29"/>
        <v>5</v>
      </c>
      <c r="M485">
        <f t="shared" si="30"/>
        <v>1</v>
      </c>
      <c r="N485" s="7">
        <f t="shared" si="31"/>
        <v>51.16</v>
      </c>
    </row>
    <row r="486" spans="1:14" x14ac:dyDescent="0.2">
      <c r="A486" t="s">
        <v>495</v>
      </c>
      <c r="B486" s="8">
        <v>43858</v>
      </c>
      <c r="C486" s="8">
        <v>43858</v>
      </c>
      <c r="D486">
        <v>106</v>
      </c>
      <c r="E486">
        <v>1</v>
      </c>
      <c r="F486" s="7">
        <v>318.60000000000002</v>
      </c>
      <c r="G486" s="7">
        <v>706.01</v>
      </c>
      <c r="H486" s="7">
        <v>4.62</v>
      </c>
      <c r="I486" s="7">
        <v>10.23</v>
      </c>
      <c r="J486" t="s">
        <v>2337</v>
      </c>
      <c r="K486">
        <f t="shared" si="28"/>
        <v>106</v>
      </c>
      <c r="L486">
        <f t="shared" si="29"/>
        <v>5</v>
      </c>
      <c r="M486">
        <f t="shared" si="30"/>
        <v>1</v>
      </c>
      <c r="N486" s="7">
        <f t="shared" si="31"/>
        <v>706.01</v>
      </c>
    </row>
    <row r="487" spans="1:14" x14ac:dyDescent="0.2">
      <c r="A487" t="s">
        <v>539</v>
      </c>
      <c r="B487" s="8">
        <v>43858</v>
      </c>
      <c r="C487" s="8">
        <v>43858</v>
      </c>
      <c r="D487">
        <v>1226</v>
      </c>
      <c r="E487">
        <v>2</v>
      </c>
      <c r="F487" s="7">
        <v>2228.33</v>
      </c>
      <c r="G487" s="7">
        <v>5013.68</v>
      </c>
      <c r="H487" s="7">
        <v>2.78</v>
      </c>
      <c r="I487" s="7">
        <v>6.27</v>
      </c>
      <c r="J487" t="s">
        <v>2337</v>
      </c>
      <c r="K487">
        <f t="shared" si="28"/>
        <v>2452</v>
      </c>
      <c r="L487">
        <f t="shared" si="29"/>
        <v>5</v>
      </c>
      <c r="M487">
        <f t="shared" si="30"/>
        <v>1</v>
      </c>
      <c r="N487" s="7">
        <f t="shared" si="31"/>
        <v>5013.68</v>
      </c>
    </row>
    <row r="488" spans="1:14" x14ac:dyDescent="0.2">
      <c r="A488" t="s">
        <v>544</v>
      </c>
      <c r="B488" s="8">
        <v>43858</v>
      </c>
      <c r="C488" s="8">
        <v>43858</v>
      </c>
      <c r="D488">
        <v>1073</v>
      </c>
      <c r="E488">
        <v>2</v>
      </c>
      <c r="F488" s="7">
        <v>1949.43</v>
      </c>
      <c r="G488" s="7">
        <v>2685.9</v>
      </c>
      <c r="H488" s="7">
        <v>2.78</v>
      </c>
      <c r="I488" s="7">
        <v>3.84</v>
      </c>
      <c r="J488" t="s">
        <v>2337</v>
      </c>
      <c r="K488">
        <f t="shared" si="28"/>
        <v>2146</v>
      </c>
      <c r="L488">
        <f t="shared" si="29"/>
        <v>5</v>
      </c>
      <c r="M488">
        <f t="shared" si="30"/>
        <v>1</v>
      </c>
      <c r="N488" s="7">
        <f t="shared" si="31"/>
        <v>2685.9</v>
      </c>
    </row>
    <row r="489" spans="1:14" x14ac:dyDescent="0.2">
      <c r="A489" t="s">
        <v>149</v>
      </c>
      <c r="B489" s="8">
        <v>43858</v>
      </c>
      <c r="C489" s="8">
        <v>43858</v>
      </c>
      <c r="D489">
        <v>766</v>
      </c>
      <c r="E489">
        <v>2</v>
      </c>
      <c r="F489" s="7">
        <v>1033.94</v>
      </c>
      <c r="G489" s="7">
        <v>1662.7</v>
      </c>
      <c r="H489" s="7">
        <v>2.06</v>
      </c>
      <c r="I489" s="7">
        <v>3.33</v>
      </c>
      <c r="J489" t="s">
        <v>2337</v>
      </c>
      <c r="K489">
        <f t="shared" si="28"/>
        <v>1532</v>
      </c>
      <c r="L489">
        <f t="shared" si="29"/>
        <v>5</v>
      </c>
      <c r="M489">
        <f t="shared" si="30"/>
        <v>1</v>
      </c>
      <c r="N489" s="7">
        <f t="shared" si="31"/>
        <v>1662.7</v>
      </c>
    </row>
    <row r="490" spans="1:14" x14ac:dyDescent="0.2">
      <c r="A490" t="s">
        <v>197</v>
      </c>
      <c r="B490" s="8">
        <v>43858</v>
      </c>
      <c r="C490" s="8">
        <v>43858</v>
      </c>
      <c r="D490">
        <v>947</v>
      </c>
      <c r="E490">
        <v>1</v>
      </c>
      <c r="F490" s="7">
        <v>847.25</v>
      </c>
      <c r="G490" s="7">
        <v>2134.14</v>
      </c>
      <c r="H490" s="7">
        <v>1.37</v>
      </c>
      <c r="I490" s="7">
        <v>3.45</v>
      </c>
      <c r="J490" t="s">
        <v>2337</v>
      </c>
      <c r="K490">
        <f t="shared" si="28"/>
        <v>947</v>
      </c>
      <c r="L490">
        <f t="shared" si="29"/>
        <v>5</v>
      </c>
      <c r="M490">
        <f t="shared" si="30"/>
        <v>1</v>
      </c>
      <c r="N490" s="7">
        <f t="shared" si="31"/>
        <v>2134.14</v>
      </c>
    </row>
    <row r="491" spans="1:14" x14ac:dyDescent="0.2">
      <c r="A491" t="s">
        <v>202</v>
      </c>
      <c r="B491" s="8">
        <v>43858</v>
      </c>
      <c r="C491" s="8">
        <v>43858</v>
      </c>
      <c r="D491">
        <v>2803</v>
      </c>
      <c r="E491">
        <v>2</v>
      </c>
      <c r="F491" s="7">
        <v>4812.3900000000003</v>
      </c>
      <c r="G491" s="7">
        <v>11696.46</v>
      </c>
      <c r="H491" s="7">
        <v>2.62</v>
      </c>
      <c r="I491" s="7">
        <v>6.4</v>
      </c>
      <c r="J491" t="s">
        <v>2337</v>
      </c>
      <c r="K491">
        <f t="shared" si="28"/>
        <v>5606</v>
      </c>
      <c r="L491">
        <f t="shared" si="29"/>
        <v>5</v>
      </c>
      <c r="M491">
        <f t="shared" si="30"/>
        <v>1</v>
      </c>
      <c r="N491" s="7">
        <f t="shared" si="31"/>
        <v>11696.46</v>
      </c>
    </row>
    <row r="492" spans="1:14" x14ac:dyDescent="0.2">
      <c r="A492" t="s">
        <v>636</v>
      </c>
      <c r="B492" s="8">
        <v>43858</v>
      </c>
      <c r="C492" s="8">
        <v>43858</v>
      </c>
      <c r="D492">
        <v>307</v>
      </c>
      <c r="E492">
        <v>2</v>
      </c>
      <c r="F492" s="7">
        <v>506.89</v>
      </c>
      <c r="G492" s="7">
        <v>762.28</v>
      </c>
      <c r="H492" s="7">
        <v>2.5299999999999998</v>
      </c>
      <c r="I492" s="7">
        <v>3.81</v>
      </c>
      <c r="J492" t="s">
        <v>2337</v>
      </c>
      <c r="K492">
        <f t="shared" si="28"/>
        <v>614</v>
      </c>
      <c r="L492">
        <f t="shared" si="29"/>
        <v>5</v>
      </c>
      <c r="M492">
        <f t="shared" si="30"/>
        <v>1</v>
      </c>
      <c r="N492" s="7">
        <f t="shared" si="31"/>
        <v>762.28</v>
      </c>
    </row>
    <row r="493" spans="1:14" x14ac:dyDescent="0.2">
      <c r="A493" t="s">
        <v>229</v>
      </c>
      <c r="B493" s="8">
        <v>43858</v>
      </c>
      <c r="C493" s="8">
        <v>43858</v>
      </c>
      <c r="D493">
        <v>100</v>
      </c>
      <c r="E493">
        <v>1</v>
      </c>
      <c r="F493" s="7">
        <v>45.72</v>
      </c>
      <c r="G493" s="7">
        <v>78.98</v>
      </c>
      <c r="H493" s="7">
        <v>0.7</v>
      </c>
      <c r="I493" s="7">
        <v>1.22</v>
      </c>
      <c r="J493" t="s">
        <v>2337</v>
      </c>
      <c r="K493">
        <f t="shared" si="28"/>
        <v>100</v>
      </c>
      <c r="L493">
        <f t="shared" si="29"/>
        <v>5</v>
      </c>
      <c r="M493">
        <f t="shared" si="30"/>
        <v>1</v>
      </c>
      <c r="N493" s="7">
        <f t="shared" si="31"/>
        <v>78.98</v>
      </c>
    </row>
    <row r="494" spans="1:14" x14ac:dyDescent="0.2">
      <c r="A494" t="s">
        <v>232</v>
      </c>
      <c r="B494" s="8">
        <v>43858</v>
      </c>
      <c r="C494" s="8">
        <v>43858</v>
      </c>
      <c r="D494">
        <v>1041</v>
      </c>
      <c r="E494">
        <v>1</v>
      </c>
      <c r="F494" s="7">
        <v>477.64</v>
      </c>
      <c r="G494" s="7">
        <v>825.02</v>
      </c>
      <c r="H494" s="7">
        <v>0.7</v>
      </c>
      <c r="I494" s="7">
        <v>1.22</v>
      </c>
      <c r="J494" t="s">
        <v>2337</v>
      </c>
      <c r="K494">
        <f t="shared" si="28"/>
        <v>1041</v>
      </c>
      <c r="L494">
        <f t="shared" si="29"/>
        <v>5</v>
      </c>
      <c r="M494">
        <f t="shared" si="30"/>
        <v>1</v>
      </c>
      <c r="N494" s="7">
        <f t="shared" si="31"/>
        <v>825.02</v>
      </c>
    </row>
    <row r="495" spans="1:14" x14ac:dyDescent="0.2">
      <c r="A495" t="s">
        <v>249</v>
      </c>
      <c r="B495" s="8">
        <v>43858</v>
      </c>
      <c r="C495" s="8">
        <v>43858</v>
      </c>
      <c r="D495">
        <v>95</v>
      </c>
      <c r="E495">
        <v>1</v>
      </c>
      <c r="F495" s="7">
        <v>53.13</v>
      </c>
      <c r="G495" s="7">
        <v>118.95</v>
      </c>
      <c r="H495" s="7">
        <v>0.86</v>
      </c>
      <c r="I495" s="7">
        <v>1.92</v>
      </c>
      <c r="J495" t="s">
        <v>2337</v>
      </c>
      <c r="K495">
        <f t="shared" si="28"/>
        <v>95</v>
      </c>
      <c r="L495">
        <f t="shared" si="29"/>
        <v>5</v>
      </c>
      <c r="M495">
        <f t="shared" si="30"/>
        <v>1</v>
      </c>
      <c r="N495" s="7">
        <f t="shared" si="31"/>
        <v>118.95</v>
      </c>
    </row>
    <row r="496" spans="1:14" x14ac:dyDescent="0.2">
      <c r="A496" t="s">
        <v>251</v>
      </c>
      <c r="B496" s="8">
        <v>43858</v>
      </c>
      <c r="C496" s="8">
        <v>43858</v>
      </c>
      <c r="D496">
        <v>8108</v>
      </c>
      <c r="E496">
        <v>1</v>
      </c>
      <c r="F496" s="7">
        <v>4534.87</v>
      </c>
      <c r="G496" s="7">
        <v>10152.700000000001</v>
      </c>
      <c r="H496" s="7">
        <v>0.86</v>
      </c>
      <c r="I496" s="7">
        <v>1.92</v>
      </c>
      <c r="J496" t="s">
        <v>2337</v>
      </c>
      <c r="K496">
        <f t="shared" si="28"/>
        <v>8108</v>
      </c>
      <c r="L496">
        <f t="shared" si="29"/>
        <v>5</v>
      </c>
      <c r="M496">
        <f t="shared" si="30"/>
        <v>1</v>
      </c>
      <c r="N496" s="7">
        <f t="shared" si="31"/>
        <v>10152.700000000001</v>
      </c>
    </row>
    <row r="497" spans="1:14" x14ac:dyDescent="0.2">
      <c r="A497" t="s">
        <v>289</v>
      </c>
      <c r="B497" s="8">
        <v>43858</v>
      </c>
      <c r="C497" s="8">
        <v>43858</v>
      </c>
      <c r="D497">
        <v>2171</v>
      </c>
      <c r="E497">
        <v>1</v>
      </c>
      <c r="F497" s="7">
        <v>1214.27</v>
      </c>
      <c r="G497" s="7">
        <v>3443.45</v>
      </c>
      <c r="H497" s="7">
        <v>0.86</v>
      </c>
      <c r="I497" s="7">
        <v>2.4300000000000002</v>
      </c>
      <c r="J497" t="s">
        <v>2337</v>
      </c>
      <c r="K497">
        <f t="shared" si="28"/>
        <v>2171</v>
      </c>
      <c r="L497">
        <f t="shared" si="29"/>
        <v>5</v>
      </c>
      <c r="M497">
        <f t="shared" si="30"/>
        <v>1</v>
      </c>
      <c r="N497" s="7">
        <f t="shared" si="31"/>
        <v>3443.45</v>
      </c>
    </row>
    <row r="498" spans="1:14" x14ac:dyDescent="0.2">
      <c r="A498" t="s">
        <v>307</v>
      </c>
      <c r="B498" s="8">
        <v>43858</v>
      </c>
      <c r="C498" s="8">
        <v>43858</v>
      </c>
      <c r="D498">
        <v>13</v>
      </c>
      <c r="E498">
        <v>1</v>
      </c>
      <c r="F498" s="7">
        <v>2.97</v>
      </c>
      <c r="G498" s="7">
        <v>24.56</v>
      </c>
      <c r="H498" s="7">
        <v>0.37</v>
      </c>
      <c r="I498" s="7">
        <v>3.07</v>
      </c>
      <c r="J498" t="s">
        <v>2337</v>
      </c>
      <c r="K498">
        <f t="shared" si="28"/>
        <v>13</v>
      </c>
      <c r="L498">
        <f t="shared" si="29"/>
        <v>5</v>
      </c>
      <c r="M498">
        <f t="shared" si="30"/>
        <v>1</v>
      </c>
      <c r="N498" s="7">
        <f t="shared" si="31"/>
        <v>24.56</v>
      </c>
    </row>
    <row r="499" spans="1:14" x14ac:dyDescent="0.2">
      <c r="A499" t="s">
        <v>351</v>
      </c>
      <c r="B499" s="8">
        <v>43858</v>
      </c>
      <c r="C499" s="8">
        <v>43858</v>
      </c>
      <c r="D499">
        <v>2979</v>
      </c>
      <c r="E499">
        <v>1</v>
      </c>
      <c r="F499" s="7">
        <v>1889.65</v>
      </c>
      <c r="G499" s="7">
        <v>2735.01</v>
      </c>
      <c r="H499" s="7">
        <v>0.97</v>
      </c>
      <c r="I499" s="7">
        <v>1.41</v>
      </c>
      <c r="J499" t="s">
        <v>2337</v>
      </c>
      <c r="K499">
        <f t="shared" si="28"/>
        <v>2979</v>
      </c>
      <c r="L499">
        <f t="shared" si="29"/>
        <v>5</v>
      </c>
      <c r="M499">
        <f t="shared" si="30"/>
        <v>1</v>
      </c>
      <c r="N499" s="7">
        <f t="shared" si="31"/>
        <v>2735.01</v>
      </c>
    </row>
    <row r="500" spans="1:14" x14ac:dyDescent="0.2">
      <c r="A500" t="s">
        <v>386</v>
      </c>
      <c r="B500" s="8">
        <v>43858</v>
      </c>
      <c r="C500" s="8">
        <v>43858</v>
      </c>
      <c r="D500">
        <v>5</v>
      </c>
      <c r="E500">
        <v>1</v>
      </c>
      <c r="F500" s="7">
        <v>125.01</v>
      </c>
      <c r="G500" s="7">
        <v>230.22</v>
      </c>
      <c r="H500" s="7">
        <v>41.67</v>
      </c>
      <c r="I500" s="7">
        <v>76.739999999999995</v>
      </c>
      <c r="J500" t="s">
        <v>2337</v>
      </c>
      <c r="K500">
        <f t="shared" si="28"/>
        <v>5</v>
      </c>
      <c r="L500">
        <f t="shared" si="29"/>
        <v>5</v>
      </c>
      <c r="M500">
        <f t="shared" si="30"/>
        <v>1</v>
      </c>
      <c r="N500" s="7">
        <f t="shared" si="31"/>
        <v>230.22</v>
      </c>
    </row>
    <row r="501" spans="1:14" x14ac:dyDescent="0.2">
      <c r="A501" t="s">
        <v>923</v>
      </c>
      <c r="B501" s="8">
        <v>43858</v>
      </c>
      <c r="C501" s="8">
        <v>43858</v>
      </c>
      <c r="D501">
        <v>114</v>
      </c>
      <c r="E501">
        <v>1</v>
      </c>
      <c r="F501" s="7">
        <v>4440.79</v>
      </c>
      <c r="G501" s="7">
        <v>6625.22</v>
      </c>
      <c r="H501" s="7">
        <v>60.01</v>
      </c>
      <c r="I501" s="7">
        <v>89.53</v>
      </c>
      <c r="J501" t="s">
        <v>2337</v>
      </c>
      <c r="K501">
        <f t="shared" si="28"/>
        <v>114</v>
      </c>
      <c r="L501">
        <f t="shared" si="29"/>
        <v>5</v>
      </c>
      <c r="M501">
        <f t="shared" si="30"/>
        <v>1</v>
      </c>
      <c r="N501" s="7">
        <f t="shared" si="31"/>
        <v>6625.22</v>
      </c>
    </row>
    <row r="502" spans="1:14" x14ac:dyDescent="0.2">
      <c r="A502" t="s">
        <v>930</v>
      </c>
      <c r="B502" s="8">
        <v>43858</v>
      </c>
      <c r="C502" s="8">
        <v>43858</v>
      </c>
      <c r="D502">
        <v>63</v>
      </c>
      <c r="E502">
        <v>1</v>
      </c>
      <c r="F502" s="7">
        <v>1169.3900000000001</v>
      </c>
      <c r="G502" s="7">
        <v>1678.05</v>
      </c>
      <c r="H502" s="7">
        <v>28.52</v>
      </c>
      <c r="I502" s="7">
        <v>40.93</v>
      </c>
      <c r="J502" t="s">
        <v>2337</v>
      </c>
      <c r="K502">
        <f t="shared" si="28"/>
        <v>63</v>
      </c>
      <c r="L502">
        <f t="shared" si="29"/>
        <v>5</v>
      </c>
      <c r="M502">
        <f t="shared" si="30"/>
        <v>1</v>
      </c>
      <c r="N502" s="7">
        <f t="shared" si="31"/>
        <v>1678.05</v>
      </c>
    </row>
    <row r="503" spans="1:14" x14ac:dyDescent="0.2">
      <c r="A503" t="s">
        <v>396</v>
      </c>
      <c r="B503" s="8">
        <v>43858</v>
      </c>
      <c r="C503" s="8">
        <v>43858</v>
      </c>
      <c r="D503">
        <v>137</v>
      </c>
      <c r="E503">
        <v>1</v>
      </c>
      <c r="F503" s="7">
        <v>2038.75</v>
      </c>
      <c r="G503" s="7">
        <v>2731.94</v>
      </c>
      <c r="H503" s="7">
        <v>22.91</v>
      </c>
      <c r="I503" s="7">
        <v>30.7</v>
      </c>
      <c r="J503" t="s">
        <v>2337</v>
      </c>
      <c r="K503">
        <f t="shared" si="28"/>
        <v>137</v>
      </c>
      <c r="L503">
        <f t="shared" si="29"/>
        <v>5</v>
      </c>
      <c r="M503">
        <f t="shared" si="30"/>
        <v>1</v>
      </c>
      <c r="N503" s="7">
        <f t="shared" si="31"/>
        <v>2731.94</v>
      </c>
    </row>
    <row r="504" spans="1:14" x14ac:dyDescent="0.2">
      <c r="A504" t="s">
        <v>934</v>
      </c>
      <c r="B504" s="8">
        <v>43858</v>
      </c>
      <c r="C504" s="8">
        <v>43858</v>
      </c>
      <c r="D504">
        <v>14</v>
      </c>
      <c r="E504">
        <v>1</v>
      </c>
      <c r="F504" s="7">
        <v>131.22999999999999</v>
      </c>
      <c r="G504" s="7">
        <v>218.71</v>
      </c>
      <c r="H504" s="7">
        <v>14.58</v>
      </c>
      <c r="I504" s="7">
        <v>24.3</v>
      </c>
      <c r="J504" t="s">
        <v>2337</v>
      </c>
      <c r="K504">
        <f t="shared" si="28"/>
        <v>14</v>
      </c>
      <c r="L504">
        <f t="shared" si="29"/>
        <v>5</v>
      </c>
      <c r="M504">
        <f t="shared" si="30"/>
        <v>1</v>
      </c>
      <c r="N504" s="7">
        <f t="shared" si="31"/>
        <v>218.71</v>
      </c>
    </row>
    <row r="505" spans="1:14" x14ac:dyDescent="0.2">
      <c r="A505" t="s">
        <v>702</v>
      </c>
      <c r="B505" s="8">
        <v>43858</v>
      </c>
      <c r="C505" s="8">
        <v>43875</v>
      </c>
      <c r="D505">
        <v>11</v>
      </c>
      <c r="E505">
        <v>1</v>
      </c>
      <c r="F505" s="7">
        <v>106.09</v>
      </c>
      <c r="G505" s="7">
        <v>226.51</v>
      </c>
      <c r="H505" s="7">
        <v>15.16</v>
      </c>
      <c r="I505" s="7">
        <v>32.36</v>
      </c>
      <c r="J505" t="s">
        <v>2337</v>
      </c>
      <c r="K505">
        <f t="shared" si="28"/>
        <v>11</v>
      </c>
      <c r="L505">
        <f t="shared" si="29"/>
        <v>5</v>
      </c>
      <c r="M505">
        <f t="shared" si="30"/>
        <v>1</v>
      </c>
      <c r="N505" s="7">
        <f t="shared" si="31"/>
        <v>226.51</v>
      </c>
    </row>
    <row r="506" spans="1:14" x14ac:dyDescent="0.2">
      <c r="A506" t="s">
        <v>712</v>
      </c>
      <c r="B506" s="8">
        <v>43858</v>
      </c>
      <c r="C506" s="8">
        <v>43875</v>
      </c>
      <c r="D506">
        <v>8</v>
      </c>
      <c r="E506">
        <v>1</v>
      </c>
      <c r="F506" s="7">
        <v>87.8</v>
      </c>
      <c r="G506" s="7">
        <v>190.57</v>
      </c>
      <c r="H506" s="7">
        <v>17.559999999999999</v>
      </c>
      <c r="I506" s="7">
        <v>38.11</v>
      </c>
      <c r="J506" t="s">
        <v>2337</v>
      </c>
      <c r="K506">
        <f t="shared" si="28"/>
        <v>8</v>
      </c>
      <c r="L506">
        <f t="shared" si="29"/>
        <v>5</v>
      </c>
      <c r="M506">
        <f t="shared" si="30"/>
        <v>1</v>
      </c>
      <c r="N506" s="7">
        <f t="shared" si="31"/>
        <v>190.57</v>
      </c>
    </row>
    <row r="507" spans="1:14" x14ac:dyDescent="0.2">
      <c r="A507" t="s">
        <v>722</v>
      </c>
      <c r="B507" s="8">
        <v>43858</v>
      </c>
      <c r="C507" s="8">
        <v>43875</v>
      </c>
      <c r="D507">
        <v>8</v>
      </c>
      <c r="E507">
        <v>1</v>
      </c>
      <c r="F507" s="7">
        <v>111.79</v>
      </c>
      <c r="G507" s="7">
        <v>241.73</v>
      </c>
      <c r="H507" s="7">
        <v>22.36</v>
      </c>
      <c r="I507" s="7">
        <v>48.35</v>
      </c>
      <c r="J507" t="s">
        <v>2337</v>
      </c>
      <c r="K507">
        <f t="shared" si="28"/>
        <v>8</v>
      </c>
      <c r="L507">
        <f t="shared" si="29"/>
        <v>5</v>
      </c>
      <c r="M507">
        <f t="shared" si="30"/>
        <v>1</v>
      </c>
      <c r="N507" s="7">
        <f t="shared" si="31"/>
        <v>241.73</v>
      </c>
    </row>
    <row r="508" spans="1:14" x14ac:dyDescent="0.2">
      <c r="A508" t="s">
        <v>942</v>
      </c>
      <c r="B508" s="8">
        <v>43858</v>
      </c>
      <c r="C508" s="8">
        <v>43875</v>
      </c>
      <c r="D508">
        <v>7</v>
      </c>
      <c r="E508">
        <v>1</v>
      </c>
      <c r="F508" s="7">
        <v>92.55</v>
      </c>
      <c r="G508" s="7">
        <v>235.34</v>
      </c>
      <c r="H508" s="7">
        <v>23.14</v>
      </c>
      <c r="I508" s="7">
        <v>58.83</v>
      </c>
      <c r="J508" t="s">
        <v>2337</v>
      </c>
      <c r="K508">
        <f t="shared" si="28"/>
        <v>7</v>
      </c>
      <c r="L508">
        <f t="shared" si="29"/>
        <v>5</v>
      </c>
      <c r="M508">
        <f t="shared" si="30"/>
        <v>1</v>
      </c>
      <c r="N508" s="7">
        <f t="shared" si="31"/>
        <v>235.34</v>
      </c>
    </row>
    <row r="509" spans="1:14" x14ac:dyDescent="0.2">
      <c r="A509" t="s">
        <v>192</v>
      </c>
      <c r="B509" s="8">
        <v>43858</v>
      </c>
      <c r="C509" s="8">
        <v>43858</v>
      </c>
      <c r="D509">
        <v>307</v>
      </c>
      <c r="E509">
        <v>1</v>
      </c>
      <c r="F509" s="7">
        <v>172.33</v>
      </c>
      <c r="G509" s="7">
        <v>626.71</v>
      </c>
      <c r="H509" s="7">
        <v>0.86</v>
      </c>
      <c r="I509" s="7">
        <v>3.13</v>
      </c>
      <c r="J509" t="s">
        <v>2337</v>
      </c>
      <c r="K509">
        <f t="shared" si="28"/>
        <v>307</v>
      </c>
      <c r="L509">
        <f t="shared" si="29"/>
        <v>5</v>
      </c>
      <c r="M509">
        <f t="shared" si="30"/>
        <v>1</v>
      </c>
      <c r="N509" s="7">
        <f t="shared" si="31"/>
        <v>626.71</v>
      </c>
    </row>
    <row r="510" spans="1:14" x14ac:dyDescent="0.2">
      <c r="A510" t="s">
        <v>262</v>
      </c>
      <c r="B510" s="8">
        <v>43858</v>
      </c>
      <c r="C510" s="8">
        <v>43859</v>
      </c>
      <c r="D510">
        <v>138</v>
      </c>
      <c r="E510">
        <v>1</v>
      </c>
      <c r="F510" s="7">
        <v>88.64</v>
      </c>
      <c r="G510" s="7">
        <v>207.2</v>
      </c>
      <c r="H510" s="7">
        <v>0.99</v>
      </c>
      <c r="I510" s="7">
        <v>2.2999999999999998</v>
      </c>
      <c r="J510" t="s">
        <v>2337</v>
      </c>
      <c r="K510">
        <f t="shared" si="28"/>
        <v>138</v>
      </c>
      <c r="L510">
        <f t="shared" si="29"/>
        <v>5</v>
      </c>
      <c r="M510">
        <f t="shared" si="30"/>
        <v>1</v>
      </c>
      <c r="N510" s="7">
        <f t="shared" si="31"/>
        <v>207.2</v>
      </c>
    </row>
    <row r="511" spans="1:14" x14ac:dyDescent="0.2">
      <c r="A511" t="s">
        <v>396</v>
      </c>
      <c r="B511" s="8">
        <v>43858</v>
      </c>
      <c r="C511" s="8">
        <v>43859</v>
      </c>
      <c r="D511">
        <v>4</v>
      </c>
      <c r="E511">
        <v>1</v>
      </c>
      <c r="F511" s="7">
        <v>45.81</v>
      </c>
      <c r="G511" s="7">
        <v>71.62</v>
      </c>
      <c r="H511" s="7">
        <v>22.91</v>
      </c>
      <c r="I511" s="7">
        <v>35.81</v>
      </c>
      <c r="J511" t="s">
        <v>2337</v>
      </c>
      <c r="K511">
        <f t="shared" si="28"/>
        <v>4</v>
      </c>
      <c r="L511">
        <f t="shared" si="29"/>
        <v>5</v>
      </c>
      <c r="M511">
        <f t="shared" si="30"/>
        <v>1</v>
      </c>
      <c r="N511" s="7">
        <f t="shared" si="31"/>
        <v>71.62</v>
      </c>
    </row>
    <row r="512" spans="1:14" x14ac:dyDescent="0.2">
      <c r="A512" t="s">
        <v>169</v>
      </c>
      <c r="B512" s="8">
        <v>43858</v>
      </c>
      <c r="C512" s="8">
        <v>43859</v>
      </c>
      <c r="D512">
        <v>123</v>
      </c>
      <c r="E512">
        <v>1</v>
      </c>
      <c r="F512" s="7">
        <v>106.4</v>
      </c>
      <c r="G512" s="7">
        <v>168.83</v>
      </c>
      <c r="H512" s="7">
        <v>1.32</v>
      </c>
      <c r="I512" s="7">
        <v>2.11</v>
      </c>
      <c r="J512" t="s">
        <v>2337</v>
      </c>
      <c r="K512">
        <f t="shared" si="28"/>
        <v>123</v>
      </c>
      <c r="L512">
        <f t="shared" si="29"/>
        <v>5</v>
      </c>
      <c r="M512">
        <f t="shared" si="30"/>
        <v>1</v>
      </c>
      <c r="N512" s="7">
        <f t="shared" si="31"/>
        <v>168.83</v>
      </c>
    </row>
    <row r="513" spans="1:14" x14ac:dyDescent="0.2">
      <c r="A513" t="s">
        <v>169</v>
      </c>
      <c r="B513" s="8">
        <v>43858</v>
      </c>
      <c r="C513" s="8">
        <v>43859</v>
      </c>
      <c r="D513">
        <v>17</v>
      </c>
      <c r="E513">
        <v>1</v>
      </c>
      <c r="F513" s="7">
        <v>14.63</v>
      </c>
      <c r="G513" s="7">
        <v>29.55</v>
      </c>
      <c r="H513" s="7">
        <v>1.32</v>
      </c>
      <c r="I513" s="7">
        <v>2.69</v>
      </c>
      <c r="J513" t="s">
        <v>2337</v>
      </c>
      <c r="K513">
        <f t="shared" si="28"/>
        <v>17</v>
      </c>
      <c r="L513">
        <f t="shared" si="29"/>
        <v>5</v>
      </c>
      <c r="M513">
        <f t="shared" si="30"/>
        <v>1</v>
      </c>
      <c r="N513" s="7">
        <f t="shared" si="31"/>
        <v>29.55</v>
      </c>
    </row>
    <row r="514" spans="1:14" x14ac:dyDescent="0.2">
      <c r="A514" t="s">
        <v>396</v>
      </c>
      <c r="B514" s="8">
        <v>43858</v>
      </c>
      <c r="C514" s="8">
        <v>43859</v>
      </c>
      <c r="D514">
        <v>4</v>
      </c>
      <c r="E514">
        <v>1</v>
      </c>
      <c r="F514" s="7">
        <v>45.81</v>
      </c>
      <c r="G514" s="7">
        <v>66.510000000000005</v>
      </c>
      <c r="H514" s="7">
        <v>22.91</v>
      </c>
      <c r="I514" s="7">
        <v>33.25</v>
      </c>
      <c r="J514" t="s">
        <v>2337</v>
      </c>
      <c r="K514">
        <f t="shared" si="28"/>
        <v>4</v>
      </c>
      <c r="L514">
        <f t="shared" si="29"/>
        <v>5</v>
      </c>
      <c r="M514">
        <f t="shared" si="30"/>
        <v>1</v>
      </c>
      <c r="N514" s="7">
        <f t="shared" si="31"/>
        <v>66.510000000000005</v>
      </c>
    </row>
    <row r="515" spans="1:14" x14ac:dyDescent="0.2">
      <c r="A515" t="s">
        <v>197</v>
      </c>
      <c r="B515" s="8">
        <v>43859</v>
      </c>
      <c r="C515" s="8">
        <v>43859</v>
      </c>
      <c r="D515">
        <v>4</v>
      </c>
      <c r="E515">
        <v>200</v>
      </c>
      <c r="F515" s="7">
        <v>534.57000000000005</v>
      </c>
      <c r="G515" s="7">
        <v>1279</v>
      </c>
      <c r="H515" s="7">
        <v>267.29000000000002</v>
      </c>
      <c r="I515" s="7">
        <v>639.5</v>
      </c>
      <c r="J515" t="s">
        <v>2337</v>
      </c>
      <c r="K515">
        <f t="shared" ref="K515:K578" si="32">D515*E515</f>
        <v>800</v>
      </c>
      <c r="L515">
        <f t="shared" ref="L515:L578" si="33">(YEAR(B515)-2020)*52+_xlfn.ISOWEEKNUM(B515)</f>
        <v>5</v>
      </c>
      <c r="M515">
        <f t="shared" ref="M515:M578" si="34">IF(J515="Z-US$",1,1.22)</f>
        <v>1</v>
      </c>
      <c r="N515" s="7">
        <f t="shared" ref="N515:N578" si="35">G515*M515</f>
        <v>1279</v>
      </c>
    </row>
    <row r="516" spans="1:14" x14ac:dyDescent="0.2">
      <c r="A516" t="s">
        <v>251</v>
      </c>
      <c r="B516" s="8">
        <v>43859</v>
      </c>
      <c r="C516" s="8">
        <v>43859</v>
      </c>
      <c r="D516">
        <v>154</v>
      </c>
      <c r="E516">
        <v>1</v>
      </c>
      <c r="F516" s="7">
        <v>85.69</v>
      </c>
      <c r="G516" s="7">
        <v>179.06</v>
      </c>
      <c r="H516" s="7">
        <v>0.86</v>
      </c>
      <c r="I516" s="7">
        <v>1.79</v>
      </c>
      <c r="J516" t="s">
        <v>2337</v>
      </c>
      <c r="K516">
        <f t="shared" si="32"/>
        <v>154</v>
      </c>
      <c r="L516">
        <f t="shared" si="33"/>
        <v>5</v>
      </c>
      <c r="M516">
        <f t="shared" si="34"/>
        <v>1</v>
      </c>
      <c r="N516" s="7">
        <f t="shared" si="35"/>
        <v>179.06</v>
      </c>
    </row>
    <row r="517" spans="1:14" x14ac:dyDescent="0.2">
      <c r="A517" t="s">
        <v>937</v>
      </c>
      <c r="B517" s="8">
        <v>43859</v>
      </c>
      <c r="C517" s="8">
        <v>43859</v>
      </c>
      <c r="D517">
        <v>2</v>
      </c>
      <c r="E517">
        <v>1</v>
      </c>
      <c r="F517" s="7">
        <v>20.98</v>
      </c>
      <c r="G517" s="7">
        <v>30.7</v>
      </c>
      <c r="H517" s="7">
        <v>20.98</v>
      </c>
      <c r="I517" s="7">
        <v>30.7</v>
      </c>
      <c r="J517" t="s">
        <v>2337</v>
      </c>
      <c r="K517">
        <f t="shared" si="32"/>
        <v>2</v>
      </c>
      <c r="L517">
        <f t="shared" si="33"/>
        <v>5</v>
      </c>
      <c r="M517">
        <f t="shared" si="34"/>
        <v>1</v>
      </c>
      <c r="N517" s="7">
        <f t="shared" si="35"/>
        <v>30.7</v>
      </c>
    </row>
    <row r="518" spans="1:14" x14ac:dyDescent="0.2">
      <c r="A518" t="s">
        <v>247</v>
      </c>
      <c r="B518" s="8">
        <v>43859</v>
      </c>
      <c r="C518" s="8">
        <v>43859</v>
      </c>
      <c r="D518">
        <v>4</v>
      </c>
      <c r="E518">
        <v>100</v>
      </c>
      <c r="F518" s="7">
        <v>171.39</v>
      </c>
      <c r="G518" s="7">
        <v>383.7</v>
      </c>
      <c r="H518" s="7">
        <v>85.69</v>
      </c>
      <c r="I518" s="7">
        <v>191.85</v>
      </c>
      <c r="J518" t="s">
        <v>2337</v>
      </c>
      <c r="K518">
        <f t="shared" si="32"/>
        <v>400</v>
      </c>
      <c r="L518">
        <f t="shared" si="33"/>
        <v>5</v>
      </c>
      <c r="M518">
        <f t="shared" si="34"/>
        <v>1</v>
      </c>
      <c r="N518" s="7">
        <f t="shared" si="35"/>
        <v>383.7</v>
      </c>
    </row>
    <row r="519" spans="1:14" x14ac:dyDescent="0.2">
      <c r="A519" t="s">
        <v>643</v>
      </c>
      <c r="B519" s="8">
        <v>43859</v>
      </c>
      <c r="C519" s="8">
        <v>43859</v>
      </c>
      <c r="D519">
        <v>460</v>
      </c>
      <c r="E519">
        <v>1</v>
      </c>
      <c r="F519" s="7">
        <v>310.52999999999997</v>
      </c>
      <c r="G519" s="7">
        <v>479.63</v>
      </c>
      <c r="H519" s="7">
        <v>1.02</v>
      </c>
      <c r="I519" s="7">
        <v>1.6</v>
      </c>
      <c r="J519" t="s">
        <v>2337</v>
      </c>
      <c r="K519">
        <f t="shared" si="32"/>
        <v>460</v>
      </c>
      <c r="L519">
        <f t="shared" si="33"/>
        <v>5</v>
      </c>
      <c r="M519">
        <f t="shared" si="34"/>
        <v>1</v>
      </c>
      <c r="N519" s="7">
        <f t="shared" si="35"/>
        <v>479.63</v>
      </c>
    </row>
    <row r="520" spans="1:14" x14ac:dyDescent="0.2">
      <c r="A520" t="s">
        <v>547</v>
      </c>
      <c r="B520" s="8">
        <v>43859</v>
      </c>
      <c r="C520" s="8">
        <v>43859</v>
      </c>
      <c r="D520">
        <v>5</v>
      </c>
      <c r="E520">
        <v>50</v>
      </c>
      <c r="F520" s="7">
        <v>3.53</v>
      </c>
      <c r="G520" s="7">
        <v>383.7</v>
      </c>
      <c r="H520" s="7">
        <v>1.1599999999999999</v>
      </c>
      <c r="I520" s="7">
        <v>127.9</v>
      </c>
      <c r="J520" t="s">
        <v>2337</v>
      </c>
      <c r="K520">
        <f t="shared" si="32"/>
        <v>250</v>
      </c>
      <c r="L520">
        <f t="shared" si="33"/>
        <v>5</v>
      </c>
      <c r="M520">
        <f t="shared" si="34"/>
        <v>1</v>
      </c>
      <c r="N520" s="7">
        <f t="shared" si="35"/>
        <v>383.7</v>
      </c>
    </row>
    <row r="521" spans="1:14" x14ac:dyDescent="0.2">
      <c r="A521" t="s">
        <v>169</v>
      </c>
      <c r="B521" s="8">
        <v>43859</v>
      </c>
      <c r="C521" s="8">
        <v>43860</v>
      </c>
      <c r="D521">
        <v>246</v>
      </c>
      <c r="E521">
        <v>1</v>
      </c>
      <c r="F521" s="7">
        <v>212.8</v>
      </c>
      <c r="G521" s="7">
        <v>337.66</v>
      </c>
      <c r="H521" s="7">
        <v>1.32</v>
      </c>
      <c r="I521" s="7">
        <v>2.11</v>
      </c>
      <c r="J521" t="s">
        <v>2337</v>
      </c>
      <c r="K521">
        <f t="shared" si="32"/>
        <v>246</v>
      </c>
      <c r="L521">
        <f t="shared" si="33"/>
        <v>5</v>
      </c>
      <c r="M521">
        <f t="shared" si="34"/>
        <v>1</v>
      </c>
      <c r="N521" s="7">
        <f t="shared" si="35"/>
        <v>337.66</v>
      </c>
    </row>
    <row r="522" spans="1:14" x14ac:dyDescent="0.2">
      <c r="A522" t="s">
        <v>396</v>
      </c>
      <c r="B522" s="8">
        <v>43859</v>
      </c>
      <c r="C522" s="8">
        <v>43860</v>
      </c>
      <c r="D522">
        <v>4</v>
      </c>
      <c r="E522">
        <v>1</v>
      </c>
      <c r="F522" s="7">
        <v>45.81</v>
      </c>
      <c r="G522" s="7">
        <v>66.510000000000005</v>
      </c>
      <c r="H522" s="7">
        <v>22.91</v>
      </c>
      <c r="I522" s="7">
        <v>33.25</v>
      </c>
      <c r="J522" t="s">
        <v>2337</v>
      </c>
      <c r="K522">
        <f t="shared" si="32"/>
        <v>4</v>
      </c>
      <c r="L522">
        <f t="shared" si="33"/>
        <v>5</v>
      </c>
      <c r="M522">
        <f t="shared" si="34"/>
        <v>1</v>
      </c>
      <c r="N522" s="7">
        <f t="shared" si="35"/>
        <v>66.510000000000005</v>
      </c>
    </row>
    <row r="523" spans="1:14" x14ac:dyDescent="0.2">
      <c r="A523" t="s">
        <v>396</v>
      </c>
      <c r="B523" s="8">
        <v>43859</v>
      </c>
      <c r="C523" s="8">
        <v>43859</v>
      </c>
      <c r="D523">
        <v>2</v>
      </c>
      <c r="E523">
        <v>1</v>
      </c>
      <c r="F523" s="7">
        <v>22.91</v>
      </c>
      <c r="G523" s="7">
        <v>30.7</v>
      </c>
      <c r="H523" s="7">
        <v>22.91</v>
      </c>
      <c r="I523" s="7">
        <v>30.7</v>
      </c>
      <c r="J523" t="s">
        <v>2337</v>
      </c>
      <c r="K523">
        <f t="shared" si="32"/>
        <v>2</v>
      </c>
      <c r="L523">
        <f t="shared" si="33"/>
        <v>5</v>
      </c>
      <c r="M523">
        <f t="shared" si="34"/>
        <v>1</v>
      </c>
      <c r="N523" s="7">
        <f t="shared" si="35"/>
        <v>30.7</v>
      </c>
    </row>
    <row r="524" spans="1:14" x14ac:dyDescent="0.2">
      <c r="A524" t="s">
        <v>169</v>
      </c>
      <c r="B524" s="8">
        <v>43859</v>
      </c>
      <c r="C524" s="8">
        <v>43860</v>
      </c>
      <c r="D524">
        <v>62</v>
      </c>
      <c r="E524">
        <v>1</v>
      </c>
      <c r="F524" s="7">
        <v>53.21</v>
      </c>
      <c r="G524" s="7">
        <v>84.41</v>
      </c>
      <c r="H524" s="7">
        <v>1.32</v>
      </c>
      <c r="I524" s="7">
        <v>2.11</v>
      </c>
      <c r="J524" t="s">
        <v>2337</v>
      </c>
      <c r="K524">
        <f t="shared" si="32"/>
        <v>62</v>
      </c>
      <c r="L524">
        <f t="shared" si="33"/>
        <v>5</v>
      </c>
      <c r="M524">
        <f t="shared" si="34"/>
        <v>1</v>
      </c>
      <c r="N524" s="7">
        <f t="shared" si="35"/>
        <v>84.41</v>
      </c>
    </row>
    <row r="525" spans="1:14" x14ac:dyDescent="0.2">
      <c r="A525" t="s">
        <v>169</v>
      </c>
      <c r="B525" s="8">
        <v>43859</v>
      </c>
      <c r="C525" s="8">
        <v>43860</v>
      </c>
      <c r="D525">
        <v>4</v>
      </c>
      <c r="E525">
        <v>1</v>
      </c>
      <c r="F525" s="7">
        <v>2.66</v>
      </c>
      <c r="G525" s="7">
        <v>5.37</v>
      </c>
      <c r="H525" s="7">
        <v>1.32</v>
      </c>
      <c r="I525" s="7">
        <v>2.69</v>
      </c>
      <c r="J525" t="s">
        <v>2337</v>
      </c>
      <c r="K525">
        <f t="shared" si="32"/>
        <v>4</v>
      </c>
      <c r="L525">
        <f t="shared" si="33"/>
        <v>5</v>
      </c>
      <c r="M525">
        <f t="shared" si="34"/>
        <v>1</v>
      </c>
      <c r="N525" s="7">
        <f t="shared" si="35"/>
        <v>5.37</v>
      </c>
    </row>
    <row r="526" spans="1:14" x14ac:dyDescent="0.2">
      <c r="A526" t="s">
        <v>650</v>
      </c>
      <c r="B526" s="8">
        <v>43859</v>
      </c>
      <c r="C526" s="8">
        <v>43860</v>
      </c>
      <c r="D526">
        <v>22</v>
      </c>
      <c r="E526">
        <v>1</v>
      </c>
      <c r="F526" s="7">
        <v>14.89</v>
      </c>
      <c r="G526" s="7">
        <v>24.17</v>
      </c>
      <c r="H526" s="7">
        <v>1.06</v>
      </c>
      <c r="I526" s="7">
        <v>1.73</v>
      </c>
      <c r="J526" t="s">
        <v>2337</v>
      </c>
      <c r="K526">
        <f t="shared" si="32"/>
        <v>22</v>
      </c>
      <c r="L526">
        <f t="shared" si="33"/>
        <v>5</v>
      </c>
      <c r="M526">
        <f t="shared" si="34"/>
        <v>1</v>
      </c>
      <c r="N526" s="7">
        <f t="shared" si="35"/>
        <v>24.17</v>
      </c>
    </row>
    <row r="527" spans="1:14" x14ac:dyDescent="0.2">
      <c r="A527" t="s">
        <v>396</v>
      </c>
      <c r="B527" s="8">
        <v>43859</v>
      </c>
      <c r="C527" s="8">
        <v>43860</v>
      </c>
      <c r="D527">
        <v>2</v>
      </c>
      <c r="E527">
        <v>1</v>
      </c>
      <c r="F527" s="7">
        <v>22.91</v>
      </c>
      <c r="G527" s="7">
        <v>33.25</v>
      </c>
      <c r="H527" s="7">
        <v>22.91</v>
      </c>
      <c r="I527" s="7">
        <v>33.25</v>
      </c>
      <c r="J527" t="s">
        <v>2337</v>
      </c>
      <c r="K527">
        <f t="shared" si="32"/>
        <v>2</v>
      </c>
      <c r="L527">
        <f t="shared" si="33"/>
        <v>5</v>
      </c>
      <c r="M527">
        <f t="shared" si="34"/>
        <v>1</v>
      </c>
      <c r="N527" s="7">
        <f t="shared" si="35"/>
        <v>33.25</v>
      </c>
    </row>
    <row r="528" spans="1:14" x14ac:dyDescent="0.2">
      <c r="A528" t="s">
        <v>502</v>
      </c>
      <c r="B528" s="8">
        <v>43859</v>
      </c>
      <c r="C528" s="8">
        <v>43859</v>
      </c>
      <c r="D528">
        <v>368</v>
      </c>
      <c r="E528">
        <v>1</v>
      </c>
      <c r="F528" s="7">
        <v>1445.78</v>
      </c>
      <c r="G528" s="7">
        <v>2455.6799999999998</v>
      </c>
      <c r="H528" s="7">
        <v>6.02</v>
      </c>
      <c r="I528" s="7">
        <v>10.23</v>
      </c>
      <c r="J528" t="s">
        <v>2337</v>
      </c>
      <c r="K528">
        <f t="shared" si="32"/>
        <v>368</v>
      </c>
      <c r="L528">
        <f t="shared" si="33"/>
        <v>5</v>
      </c>
      <c r="M528">
        <f t="shared" si="34"/>
        <v>1</v>
      </c>
      <c r="N528" s="7">
        <f t="shared" si="35"/>
        <v>2455.6799999999998</v>
      </c>
    </row>
    <row r="529" spans="1:14" x14ac:dyDescent="0.2">
      <c r="A529" t="s">
        <v>247</v>
      </c>
      <c r="B529" s="8">
        <v>43859</v>
      </c>
      <c r="C529" s="8">
        <v>43864</v>
      </c>
      <c r="D529">
        <v>21448</v>
      </c>
      <c r="E529">
        <v>1</v>
      </c>
      <c r="F529" s="7">
        <v>11997.02</v>
      </c>
      <c r="G529" s="7">
        <v>19696.599999999999</v>
      </c>
      <c r="H529" s="7">
        <v>0.86</v>
      </c>
      <c r="I529" s="7">
        <v>1.41</v>
      </c>
      <c r="J529" t="s">
        <v>2337</v>
      </c>
      <c r="K529">
        <f t="shared" si="32"/>
        <v>21448</v>
      </c>
      <c r="L529">
        <f t="shared" si="33"/>
        <v>5</v>
      </c>
      <c r="M529">
        <f t="shared" si="34"/>
        <v>1</v>
      </c>
      <c r="N529" s="7">
        <f t="shared" si="35"/>
        <v>19696.599999999999</v>
      </c>
    </row>
    <row r="530" spans="1:14" x14ac:dyDescent="0.2">
      <c r="A530" t="s">
        <v>396</v>
      </c>
      <c r="B530" s="8">
        <v>43859</v>
      </c>
      <c r="C530" s="8">
        <v>43864</v>
      </c>
      <c r="D530">
        <v>230</v>
      </c>
      <c r="E530">
        <v>1</v>
      </c>
      <c r="F530" s="7">
        <v>3436.1</v>
      </c>
      <c r="G530" s="7">
        <v>4220.7</v>
      </c>
      <c r="H530" s="7">
        <v>22.91</v>
      </c>
      <c r="I530" s="7">
        <v>28.14</v>
      </c>
      <c r="J530" t="s">
        <v>2337</v>
      </c>
      <c r="K530">
        <f t="shared" si="32"/>
        <v>230</v>
      </c>
      <c r="L530">
        <f t="shared" si="33"/>
        <v>5</v>
      </c>
      <c r="M530">
        <f t="shared" si="34"/>
        <v>1</v>
      </c>
      <c r="N530" s="7">
        <f t="shared" si="35"/>
        <v>4220.7</v>
      </c>
    </row>
    <row r="531" spans="1:14" x14ac:dyDescent="0.2">
      <c r="A531" t="s">
        <v>264</v>
      </c>
      <c r="B531" s="8">
        <v>43859</v>
      </c>
      <c r="C531" s="8">
        <v>43864</v>
      </c>
      <c r="D531">
        <v>2298</v>
      </c>
      <c r="E531">
        <v>1</v>
      </c>
      <c r="F531" s="7">
        <v>1342.95</v>
      </c>
      <c r="G531" s="7">
        <v>2110.35</v>
      </c>
      <c r="H531" s="7">
        <v>0.9</v>
      </c>
      <c r="I531" s="7">
        <v>1.41</v>
      </c>
      <c r="J531" t="s">
        <v>2337</v>
      </c>
      <c r="K531">
        <f t="shared" si="32"/>
        <v>2298</v>
      </c>
      <c r="L531">
        <f t="shared" si="33"/>
        <v>5</v>
      </c>
      <c r="M531">
        <f t="shared" si="34"/>
        <v>1</v>
      </c>
      <c r="N531" s="7">
        <f t="shared" si="35"/>
        <v>2110.35</v>
      </c>
    </row>
    <row r="532" spans="1:14" x14ac:dyDescent="0.2">
      <c r="A532" t="s">
        <v>169</v>
      </c>
      <c r="B532" s="8">
        <v>43859</v>
      </c>
      <c r="C532" s="8">
        <v>43860</v>
      </c>
      <c r="D532">
        <v>184</v>
      </c>
      <c r="E532">
        <v>1</v>
      </c>
      <c r="F532" s="7">
        <v>159.61000000000001</v>
      </c>
      <c r="G532" s="7">
        <v>253.24</v>
      </c>
      <c r="H532" s="7">
        <v>1.32</v>
      </c>
      <c r="I532" s="7">
        <v>2.11</v>
      </c>
      <c r="J532" t="s">
        <v>2337</v>
      </c>
      <c r="K532">
        <f t="shared" si="32"/>
        <v>184</v>
      </c>
      <c r="L532">
        <f t="shared" si="33"/>
        <v>5</v>
      </c>
      <c r="M532">
        <f t="shared" si="34"/>
        <v>1</v>
      </c>
      <c r="N532" s="7">
        <f t="shared" si="35"/>
        <v>253.24</v>
      </c>
    </row>
    <row r="533" spans="1:14" x14ac:dyDescent="0.2">
      <c r="A533" t="s">
        <v>396</v>
      </c>
      <c r="B533" s="8">
        <v>43859</v>
      </c>
      <c r="C533" s="8">
        <v>43860</v>
      </c>
      <c r="D533">
        <v>4</v>
      </c>
      <c r="E533">
        <v>1</v>
      </c>
      <c r="F533" s="7">
        <v>45.81</v>
      </c>
      <c r="G533" s="7">
        <v>66.510000000000005</v>
      </c>
      <c r="H533" s="7">
        <v>22.91</v>
      </c>
      <c r="I533" s="7">
        <v>33.25</v>
      </c>
      <c r="J533" t="s">
        <v>2337</v>
      </c>
      <c r="K533">
        <f t="shared" si="32"/>
        <v>4</v>
      </c>
      <c r="L533">
        <f t="shared" si="33"/>
        <v>5</v>
      </c>
      <c r="M533">
        <f t="shared" si="34"/>
        <v>1</v>
      </c>
      <c r="N533" s="7">
        <f t="shared" si="35"/>
        <v>66.510000000000005</v>
      </c>
    </row>
    <row r="534" spans="1:14" x14ac:dyDescent="0.2">
      <c r="A534" t="s">
        <v>251</v>
      </c>
      <c r="B534" s="8">
        <v>43859</v>
      </c>
      <c r="C534" s="8">
        <v>43860</v>
      </c>
      <c r="D534">
        <v>91</v>
      </c>
      <c r="E534">
        <v>1</v>
      </c>
      <c r="F534" s="7">
        <v>50.56</v>
      </c>
      <c r="G534" s="7">
        <v>135.83000000000001</v>
      </c>
      <c r="H534" s="7">
        <v>0.86</v>
      </c>
      <c r="I534" s="7">
        <v>2.2999999999999998</v>
      </c>
      <c r="J534" t="s">
        <v>2337</v>
      </c>
      <c r="K534">
        <f t="shared" si="32"/>
        <v>91</v>
      </c>
      <c r="L534">
        <f t="shared" si="33"/>
        <v>5</v>
      </c>
      <c r="M534">
        <f t="shared" si="34"/>
        <v>1</v>
      </c>
      <c r="N534" s="7">
        <f t="shared" si="35"/>
        <v>135.83000000000001</v>
      </c>
    </row>
    <row r="535" spans="1:14" x14ac:dyDescent="0.2">
      <c r="A535" t="s">
        <v>937</v>
      </c>
      <c r="B535" s="8">
        <v>43859</v>
      </c>
      <c r="C535" s="8">
        <v>43860</v>
      </c>
      <c r="D535">
        <v>2</v>
      </c>
      <c r="E535">
        <v>1</v>
      </c>
      <c r="F535" s="7">
        <v>20.98</v>
      </c>
      <c r="G535" s="7">
        <v>35.81</v>
      </c>
      <c r="H535" s="7">
        <v>20.98</v>
      </c>
      <c r="I535" s="7">
        <v>35.81</v>
      </c>
      <c r="J535" t="s">
        <v>2337</v>
      </c>
      <c r="K535">
        <f t="shared" si="32"/>
        <v>2</v>
      </c>
      <c r="L535">
        <f t="shared" si="33"/>
        <v>5</v>
      </c>
      <c r="M535">
        <f t="shared" si="34"/>
        <v>1</v>
      </c>
      <c r="N535" s="7">
        <f t="shared" si="35"/>
        <v>35.81</v>
      </c>
    </row>
    <row r="536" spans="1:14" x14ac:dyDescent="0.2">
      <c r="A536" t="s">
        <v>251</v>
      </c>
      <c r="B536" s="8">
        <v>43859</v>
      </c>
      <c r="C536" s="8">
        <v>43860</v>
      </c>
      <c r="D536">
        <v>161</v>
      </c>
      <c r="E536">
        <v>1</v>
      </c>
      <c r="F536" s="7">
        <v>89.98</v>
      </c>
      <c r="G536" s="7">
        <v>241.73</v>
      </c>
      <c r="H536" s="7">
        <v>0.86</v>
      </c>
      <c r="I536" s="7">
        <v>2.2999999999999998</v>
      </c>
      <c r="J536" t="s">
        <v>2337</v>
      </c>
      <c r="K536">
        <f t="shared" si="32"/>
        <v>161</v>
      </c>
      <c r="L536">
        <f t="shared" si="33"/>
        <v>5</v>
      </c>
      <c r="M536">
        <f t="shared" si="34"/>
        <v>1</v>
      </c>
      <c r="N536" s="7">
        <f t="shared" si="35"/>
        <v>241.73</v>
      </c>
    </row>
    <row r="537" spans="1:14" x14ac:dyDescent="0.2">
      <c r="A537" t="s">
        <v>396</v>
      </c>
      <c r="B537" s="8">
        <v>43859</v>
      </c>
      <c r="C537" s="8">
        <v>43860</v>
      </c>
      <c r="D537">
        <v>4</v>
      </c>
      <c r="E537">
        <v>1</v>
      </c>
      <c r="F537" s="7">
        <v>45.81</v>
      </c>
      <c r="G537" s="7">
        <v>0</v>
      </c>
      <c r="H537" s="7">
        <v>22.91</v>
      </c>
      <c r="I537" s="7">
        <v>0</v>
      </c>
      <c r="J537" t="s">
        <v>2337</v>
      </c>
      <c r="K537">
        <f t="shared" si="32"/>
        <v>4</v>
      </c>
      <c r="L537">
        <f t="shared" si="33"/>
        <v>5</v>
      </c>
      <c r="M537">
        <f t="shared" si="34"/>
        <v>1</v>
      </c>
      <c r="N537" s="7">
        <f t="shared" si="35"/>
        <v>0</v>
      </c>
    </row>
    <row r="538" spans="1:14" x14ac:dyDescent="0.2">
      <c r="A538" t="s">
        <v>251</v>
      </c>
      <c r="B538" s="8">
        <v>43859</v>
      </c>
      <c r="C538" s="8">
        <v>43860</v>
      </c>
      <c r="D538">
        <v>86</v>
      </c>
      <c r="E538">
        <v>1</v>
      </c>
      <c r="F538" s="7">
        <v>47.99</v>
      </c>
      <c r="G538" s="7">
        <v>128.91999999999999</v>
      </c>
      <c r="H538" s="7">
        <v>0.86</v>
      </c>
      <c r="I538" s="7">
        <v>2.2999999999999998</v>
      </c>
      <c r="J538" t="s">
        <v>2337</v>
      </c>
      <c r="K538">
        <f t="shared" si="32"/>
        <v>86</v>
      </c>
      <c r="L538">
        <f t="shared" si="33"/>
        <v>5</v>
      </c>
      <c r="M538">
        <f t="shared" si="34"/>
        <v>1</v>
      </c>
      <c r="N538" s="7">
        <f t="shared" si="35"/>
        <v>128.91999999999999</v>
      </c>
    </row>
    <row r="539" spans="1:14" x14ac:dyDescent="0.2">
      <c r="A539" t="s">
        <v>937</v>
      </c>
      <c r="B539" s="8">
        <v>43859</v>
      </c>
      <c r="C539" s="8">
        <v>43860</v>
      </c>
      <c r="D539">
        <v>2</v>
      </c>
      <c r="E539">
        <v>1</v>
      </c>
      <c r="F539" s="7">
        <v>20.98</v>
      </c>
      <c r="G539" s="7">
        <v>35.81</v>
      </c>
      <c r="H539" s="7">
        <v>20.98</v>
      </c>
      <c r="I539" s="7">
        <v>35.81</v>
      </c>
      <c r="J539" t="s">
        <v>2337</v>
      </c>
      <c r="K539">
        <f t="shared" si="32"/>
        <v>2</v>
      </c>
      <c r="L539">
        <f t="shared" si="33"/>
        <v>5</v>
      </c>
      <c r="M539">
        <f t="shared" si="34"/>
        <v>1</v>
      </c>
      <c r="N539" s="7">
        <f t="shared" si="35"/>
        <v>35.81</v>
      </c>
    </row>
    <row r="540" spans="1:14" x14ac:dyDescent="0.2">
      <c r="A540" t="s">
        <v>288</v>
      </c>
      <c r="B540" s="8">
        <v>43860</v>
      </c>
      <c r="C540" s="8">
        <v>43860</v>
      </c>
      <c r="D540">
        <v>154</v>
      </c>
      <c r="E540">
        <v>1</v>
      </c>
      <c r="F540" s="7">
        <v>85.69</v>
      </c>
      <c r="G540" s="7">
        <v>204.64</v>
      </c>
      <c r="H540" s="7">
        <v>0.86</v>
      </c>
      <c r="I540" s="7">
        <v>2.0499999999999998</v>
      </c>
      <c r="J540" t="s">
        <v>2337</v>
      </c>
      <c r="K540">
        <f t="shared" si="32"/>
        <v>154</v>
      </c>
      <c r="L540">
        <f t="shared" si="33"/>
        <v>5</v>
      </c>
      <c r="M540">
        <f t="shared" si="34"/>
        <v>1</v>
      </c>
      <c r="N540" s="7">
        <f t="shared" si="35"/>
        <v>204.64</v>
      </c>
    </row>
    <row r="541" spans="1:14" x14ac:dyDescent="0.2">
      <c r="A541" t="s">
        <v>396</v>
      </c>
      <c r="B541" s="8">
        <v>43860</v>
      </c>
      <c r="C541" s="8">
        <v>43860</v>
      </c>
      <c r="D541">
        <v>5</v>
      </c>
      <c r="E541">
        <v>1</v>
      </c>
      <c r="F541" s="7">
        <v>68.72</v>
      </c>
      <c r="G541" s="7">
        <v>92.09</v>
      </c>
      <c r="H541" s="7">
        <v>22.91</v>
      </c>
      <c r="I541" s="7">
        <v>30.7</v>
      </c>
      <c r="J541" t="s">
        <v>2337</v>
      </c>
      <c r="K541">
        <f t="shared" si="32"/>
        <v>5</v>
      </c>
      <c r="L541">
        <f t="shared" si="33"/>
        <v>5</v>
      </c>
      <c r="M541">
        <f t="shared" si="34"/>
        <v>1</v>
      </c>
      <c r="N541" s="7">
        <f t="shared" si="35"/>
        <v>92.09</v>
      </c>
    </row>
    <row r="542" spans="1:14" x14ac:dyDescent="0.2">
      <c r="A542" t="s">
        <v>232</v>
      </c>
      <c r="B542" s="8">
        <v>43860</v>
      </c>
      <c r="C542" s="8">
        <v>43860</v>
      </c>
      <c r="D542">
        <v>1532</v>
      </c>
      <c r="E542">
        <v>1</v>
      </c>
      <c r="F542" s="7">
        <v>703.45</v>
      </c>
      <c r="G542" s="7">
        <v>1215.05</v>
      </c>
      <c r="H542" s="7">
        <v>0.7</v>
      </c>
      <c r="I542" s="7">
        <v>1.22</v>
      </c>
      <c r="J542" t="s">
        <v>2337</v>
      </c>
      <c r="K542">
        <f t="shared" si="32"/>
        <v>1532</v>
      </c>
      <c r="L542">
        <f t="shared" si="33"/>
        <v>5</v>
      </c>
      <c r="M542">
        <f t="shared" si="34"/>
        <v>1</v>
      </c>
      <c r="N542" s="7">
        <f t="shared" si="35"/>
        <v>1215.05</v>
      </c>
    </row>
    <row r="543" spans="1:14" x14ac:dyDescent="0.2">
      <c r="A543" t="s">
        <v>169</v>
      </c>
      <c r="B543" s="8">
        <v>43860</v>
      </c>
      <c r="C543" s="8">
        <v>43860</v>
      </c>
      <c r="D543">
        <v>1532</v>
      </c>
      <c r="E543">
        <v>1</v>
      </c>
      <c r="F543" s="7">
        <v>1330.03</v>
      </c>
      <c r="G543" s="7">
        <v>2404.52</v>
      </c>
      <c r="H543" s="7">
        <v>1.32</v>
      </c>
      <c r="I543" s="7">
        <v>2.41</v>
      </c>
      <c r="J543" t="s">
        <v>2337</v>
      </c>
      <c r="K543">
        <f t="shared" si="32"/>
        <v>1532</v>
      </c>
      <c r="L543">
        <f t="shared" si="33"/>
        <v>5</v>
      </c>
      <c r="M543">
        <f t="shared" si="34"/>
        <v>1</v>
      </c>
      <c r="N543" s="7">
        <f t="shared" si="35"/>
        <v>2404.52</v>
      </c>
    </row>
    <row r="544" spans="1:14" x14ac:dyDescent="0.2">
      <c r="A544" t="s">
        <v>396</v>
      </c>
      <c r="B544" s="8">
        <v>43860</v>
      </c>
      <c r="C544" s="8">
        <v>43860</v>
      </c>
      <c r="D544">
        <v>2</v>
      </c>
      <c r="E544">
        <v>1</v>
      </c>
      <c r="F544" s="7">
        <v>22.91</v>
      </c>
      <c r="G544" s="7">
        <v>30.7</v>
      </c>
      <c r="H544" s="7">
        <v>22.91</v>
      </c>
      <c r="I544" s="7">
        <v>30.7</v>
      </c>
      <c r="J544" t="s">
        <v>2337</v>
      </c>
      <c r="K544">
        <f t="shared" si="32"/>
        <v>2</v>
      </c>
      <c r="L544">
        <f t="shared" si="33"/>
        <v>5</v>
      </c>
      <c r="M544">
        <f t="shared" si="34"/>
        <v>1</v>
      </c>
      <c r="N544" s="7">
        <f t="shared" si="35"/>
        <v>30.7</v>
      </c>
    </row>
    <row r="545" spans="1:14" x14ac:dyDescent="0.2">
      <c r="A545" t="s">
        <v>169</v>
      </c>
      <c r="B545" s="8">
        <v>43860</v>
      </c>
      <c r="C545" s="8">
        <v>43861</v>
      </c>
      <c r="D545">
        <v>103</v>
      </c>
      <c r="E545">
        <v>2</v>
      </c>
      <c r="F545" s="7">
        <v>178.23</v>
      </c>
      <c r="G545" s="7">
        <v>359.91</v>
      </c>
      <c r="H545" s="7">
        <v>2.65</v>
      </c>
      <c r="I545" s="7">
        <v>5.37</v>
      </c>
      <c r="J545" t="s">
        <v>2337</v>
      </c>
      <c r="K545">
        <f t="shared" si="32"/>
        <v>206</v>
      </c>
      <c r="L545">
        <f t="shared" si="33"/>
        <v>5</v>
      </c>
      <c r="M545">
        <f t="shared" si="34"/>
        <v>1</v>
      </c>
      <c r="N545" s="7">
        <f t="shared" si="35"/>
        <v>359.91</v>
      </c>
    </row>
    <row r="546" spans="1:14" x14ac:dyDescent="0.2">
      <c r="A546" t="s">
        <v>396</v>
      </c>
      <c r="B546" s="8">
        <v>43860</v>
      </c>
      <c r="C546" s="8">
        <v>43861</v>
      </c>
      <c r="D546">
        <v>4</v>
      </c>
      <c r="E546">
        <v>1</v>
      </c>
      <c r="F546" s="7">
        <v>45.81</v>
      </c>
      <c r="G546" s="7">
        <v>71.62</v>
      </c>
      <c r="H546" s="7">
        <v>22.91</v>
      </c>
      <c r="I546" s="7">
        <v>35.81</v>
      </c>
      <c r="J546" t="s">
        <v>2337</v>
      </c>
      <c r="K546">
        <f t="shared" si="32"/>
        <v>4</v>
      </c>
      <c r="L546">
        <f t="shared" si="33"/>
        <v>5</v>
      </c>
      <c r="M546">
        <f t="shared" si="34"/>
        <v>1</v>
      </c>
      <c r="N546" s="7">
        <f t="shared" si="35"/>
        <v>71.62</v>
      </c>
    </row>
    <row r="547" spans="1:14" x14ac:dyDescent="0.2">
      <c r="A547" t="s">
        <v>619</v>
      </c>
      <c r="B547" s="8">
        <v>43860</v>
      </c>
      <c r="C547" s="8">
        <v>43861</v>
      </c>
      <c r="D547">
        <v>56</v>
      </c>
      <c r="E547">
        <v>2</v>
      </c>
      <c r="F547" s="7">
        <v>96.22</v>
      </c>
      <c r="G547" s="7">
        <v>230.22</v>
      </c>
      <c r="H547" s="7">
        <v>2.66</v>
      </c>
      <c r="I547" s="7">
        <v>6.4</v>
      </c>
      <c r="J547" t="s">
        <v>2337</v>
      </c>
      <c r="K547">
        <f t="shared" si="32"/>
        <v>112</v>
      </c>
      <c r="L547">
        <f t="shared" si="33"/>
        <v>5</v>
      </c>
      <c r="M547">
        <f t="shared" si="34"/>
        <v>1</v>
      </c>
      <c r="N547" s="7">
        <f t="shared" si="35"/>
        <v>230.22</v>
      </c>
    </row>
    <row r="548" spans="1:14" x14ac:dyDescent="0.2">
      <c r="A548" t="s">
        <v>396</v>
      </c>
      <c r="B548" s="8">
        <v>43860</v>
      </c>
      <c r="C548" s="8">
        <v>43861</v>
      </c>
      <c r="D548">
        <v>5</v>
      </c>
      <c r="E548">
        <v>1</v>
      </c>
      <c r="F548" s="7">
        <v>68.72</v>
      </c>
      <c r="G548" s="7">
        <v>107.44</v>
      </c>
      <c r="H548" s="7">
        <v>22.91</v>
      </c>
      <c r="I548" s="7">
        <v>35.81</v>
      </c>
      <c r="J548" t="s">
        <v>2337</v>
      </c>
      <c r="K548">
        <f t="shared" si="32"/>
        <v>5</v>
      </c>
      <c r="L548">
        <f t="shared" si="33"/>
        <v>5</v>
      </c>
      <c r="M548">
        <f t="shared" si="34"/>
        <v>1</v>
      </c>
      <c r="N548" s="7">
        <f t="shared" si="35"/>
        <v>107.44</v>
      </c>
    </row>
    <row r="549" spans="1:14" x14ac:dyDescent="0.2">
      <c r="A549" t="s">
        <v>169</v>
      </c>
      <c r="B549" s="8">
        <v>43860</v>
      </c>
      <c r="C549" s="8">
        <v>43861</v>
      </c>
      <c r="D549">
        <v>125</v>
      </c>
      <c r="E549">
        <v>2</v>
      </c>
      <c r="F549" s="7">
        <v>215.46</v>
      </c>
      <c r="G549" s="7">
        <v>435.12</v>
      </c>
      <c r="H549" s="7">
        <v>2.65</v>
      </c>
      <c r="I549" s="7">
        <v>5.37</v>
      </c>
      <c r="J549" t="s">
        <v>2337</v>
      </c>
      <c r="K549">
        <f t="shared" si="32"/>
        <v>250</v>
      </c>
      <c r="L549">
        <f t="shared" si="33"/>
        <v>5</v>
      </c>
      <c r="M549">
        <f t="shared" si="34"/>
        <v>1</v>
      </c>
      <c r="N549" s="7">
        <f t="shared" si="35"/>
        <v>435.12</v>
      </c>
    </row>
    <row r="550" spans="1:14" x14ac:dyDescent="0.2">
      <c r="A550" t="s">
        <v>650</v>
      </c>
      <c r="B550" s="8">
        <v>43860</v>
      </c>
      <c r="C550" s="8">
        <v>43861</v>
      </c>
      <c r="D550">
        <v>25</v>
      </c>
      <c r="E550">
        <v>3</v>
      </c>
      <c r="F550" s="7">
        <v>51.03</v>
      </c>
      <c r="G550" s="7">
        <v>82.88</v>
      </c>
      <c r="H550" s="7">
        <v>3.19</v>
      </c>
      <c r="I550" s="7">
        <v>5.18</v>
      </c>
      <c r="J550" t="s">
        <v>2337</v>
      </c>
      <c r="K550">
        <f t="shared" si="32"/>
        <v>75</v>
      </c>
      <c r="L550">
        <f t="shared" si="33"/>
        <v>5</v>
      </c>
      <c r="M550">
        <f t="shared" si="34"/>
        <v>1</v>
      </c>
      <c r="N550" s="7">
        <f t="shared" si="35"/>
        <v>82.88</v>
      </c>
    </row>
    <row r="551" spans="1:14" x14ac:dyDescent="0.2">
      <c r="A551" t="s">
        <v>396</v>
      </c>
      <c r="B551" s="8">
        <v>43860</v>
      </c>
      <c r="C551" s="8">
        <v>43861</v>
      </c>
      <c r="D551">
        <v>7</v>
      </c>
      <c r="E551">
        <v>1</v>
      </c>
      <c r="F551" s="7">
        <v>91.63</v>
      </c>
      <c r="G551" s="7">
        <v>143.25</v>
      </c>
      <c r="H551" s="7">
        <v>22.91</v>
      </c>
      <c r="I551" s="7">
        <v>35.81</v>
      </c>
      <c r="J551" t="s">
        <v>2337</v>
      </c>
      <c r="K551">
        <f t="shared" si="32"/>
        <v>7</v>
      </c>
      <c r="L551">
        <f t="shared" si="33"/>
        <v>5</v>
      </c>
      <c r="M551">
        <f t="shared" si="34"/>
        <v>1</v>
      </c>
      <c r="N551" s="7">
        <f t="shared" si="35"/>
        <v>143.25</v>
      </c>
    </row>
    <row r="552" spans="1:14" x14ac:dyDescent="0.2">
      <c r="A552" t="s">
        <v>650</v>
      </c>
      <c r="B552" s="8">
        <v>43860</v>
      </c>
      <c r="C552" s="8">
        <v>43860</v>
      </c>
      <c r="D552">
        <v>552</v>
      </c>
      <c r="E552">
        <v>1</v>
      </c>
      <c r="F552" s="7">
        <v>382.72</v>
      </c>
      <c r="G552" s="7">
        <v>575.54999999999995</v>
      </c>
      <c r="H552" s="7">
        <v>1.06</v>
      </c>
      <c r="I552" s="7">
        <v>1.6</v>
      </c>
      <c r="J552" t="s">
        <v>2337</v>
      </c>
      <c r="K552">
        <f t="shared" si="32"/>
        <v>552</v>
      </c>
      <c r="L552">
        <f t="shared" si="33"/>
        <v>5</v>
      </c>
      <c r="M552">
        <f t="shared" si="34"/>
        <v>1</v>
      </c>
      <c r="N552" s="7">
        <f t="shared" si="35"/>
        <v>575.54999999999995</v>
      </c>
    </row>
    <row r="553" spans="1:14" x14ac:dyDescent="0.2">
      <c r="A553" t="s">
        <v>36</v>
      </c>
      <c r="B553" s="8">
        <v>43860</v>
      </c>
      <c r="C553" s="8">
        <v>43860</v>
      </c>
      <c r="D553">
        <v>31</v>
      </c>
      <c r="E553">
        <v>1</v>
      </c>
      <c r="F553" s="7">
        <v>19.190000000000001</v>
      </c>
      <c r="G553" s="7">
        <v>38.369999999999997</v>
      </c>
      <c r="H553" s="7">
        <v>0.96</v>
      </c>
      <c r="I553" s="7">
        <v>1.92</v>
      </c>
      <c r="J553" t="s">
        <v>2337</v>
      </c>
      <c r="K553">
        <f t="shared" si="32"/>
        <v>31</v>
      </c>
      <c r="L553">
        <f t="shared" si="33"/>
        <v>5</v>
      </c>
      <c r="M553">
        <f t="shared" si="34"/>
        <v>1</v>
      </c>
      <c r="N553" s="7">
        <f t="shared" si="35"/>
        <v>38.369999999999997</v>
      </c>
    </row>
    <row r="554" spans="1:14" x14ac:dyDescent="0.2">
      <c r="A554" t="s">
        <v>78</v>
      </c>
      <c r="B554" s="8">
        <v>43860</v>
      </c>
      <c r="C554" s="8">
        <v>43860</v>
      </c>
      <c r="D554">
        <v>16</v>
      </c>
      <c r="E554">
        <v>1</v>
      </c>
      <c r="F554" s="7">
        <v>85.95</v>
      </c>
      <c r="G554" s="7">
        <v>28.14</v>
      </c>
      <c r="H554" s="7">
        <v>8.6</v>
      </c>
      <c r="I554" s="7">
        <v>2.81</v>
      </c>
      <c r="J554" t="s">
        <v>2337</v>
      </c>
      <c r="K554">
        <f t="shared" si="32"/>
        <v>16</v>
      </c>
      <c r="L554">
        <f t="shared" si="33"/>
        <v>5</v>
      </c>
      <c r="M554">
        <f t="shared" si="34"/>
        <v>1</v>
      </c>
      <c r="N554" s="7">
        <f t="shared" si="35"/>
        <v>28.14</v>
      </c>
    </row>
    <row r="555" spans="1:14" x14ac:dyDescent="0.2">
      <c r="A555" t="s">
        <v>79</v>
      </c>
      <c r="B555" s="8">
        <v>43860</v>
      </c>
      <c r="C555" s="8">
        <v>43860</v>
      </c>
      <c r="D555">
        <v>16</v>
      </c>
      <c r="E555">
        <v>1</v>
      </c>
      <c r="F555" s="7">
        <v>97.33</v>
      </c>
      <c r="G555" s="7">
        <v>33.89</v>
      </c>
      <c r="H555" s="7">
        <v>9.73</v>
      </c>
      <c r="I555" s="7">
        <v>3.39</v>
      </c>
      <c r="J555" t="s">
        <v>2337</v>
      </c>
      <c r="K555">
        <f t="shared" si="32"/>
        <v>16</v>
      </c>
      <c r="L555">
        <f t="shared" si="33"/>
        <v>5</v>
      </c>
      <c r="M555">
        <f t="shared" si="34"/>
        <v>1</v>
      </c>
      <c r="N555" s="7">
        <f t="shared" si="35"/>
        <v>33.89</v>
      </c>
    </row>
    <row r="556" spans="1:14" x14ac:dyDescent="0.2">
      <c r="A556" t="s">
        <v>399</v>
      </c>
      <c r="B556" s="8">
        <v>43860</v>
      </c>
      <c r="C556" s="8">
        <v>43860</v>
      </c>
      <c r="D556">
        <v>31</v>
      </c>
      <c r="E556">
        <v>1</v>
      </c>
      <c r="F556" s="7">
        <v>53.72</v>
      </c>
      <c r="G556" s="7">
        <v>40.42</v>
      </c>
      <c r="H556" s="7">
        <v>2.69</v>
      </c>
      <c r="I556" s="7">
        <v>2.02</v>
      </c>
      <c r="J556" t="s">
        <v>2337</v>
      </c>
      <c r="K556">
        <f t="shared" si="32"/>
        <v>31</v>
      </c>
      <c r="L556">
        <f t="shared" si="33"/>
        <v>5</v>
      </c>
      <c r="M556">
        <f t="shared" si="34"/>
        <v>1</v>
      </c>
      <c r="N556" s="7">
        <f t="shared" si="35"/>
        <v>40.42</v>
      </c>
    </row>
    <row r="557" spans="1:14" x14ac:dyDescent="0.2">
      <c r="A557" t="s">
        <v>77</v>
      </c>
      <c r="B557" s="8">
        <v>43860</v>
      </c>
      <c r="C557" s="8">
        <v>43860</v>
      </c>
      <c r="D557">
        <v>31</v>
      </c>
      <c r="E557">
        <v>1</v>
      </c>
      <c r="F557" s="7">
        <v>19.190000000000001</v>
      </c>
      <c r="G557" s="7">
        <v>40.29</v>
      </c>
      <c r="H557" s="7">
        <v>0.96</v>
      </c>
      <c r="I557" s="7">
        <v>2.0099999999999998</v>
      </c>
      <c r="J557" t="s">
        <v>2337</v>
      </c>
      <c r="K557">
        <f t="shared" si="32"/>
        <v>31</v>
      </c>
      <c r="L557">
        <f t="shared" si="33"/>
        <v>5</v>
      </c>
      <c r="M557">
        <f t="shared" si="34"/>
        <v>1</v>
      </c>
      <c r="N557" s="7">
        <f t="shared" si="35"/>
        <v>40.29</v>
      </c>
    </row>
    <row r="558" spans="1:14" x14ac:dyDescent="0.2">
      <c r="A558" t="s">
        <v>78</v>
      </c>
      <c r="B558" s="8">
        <v>43860</v>
      </c>
      <c r="C558" s="8">
        <v>43860</v>
      </c>
      <c r="D558">
        <v>31</v>
      </c>
      <c r="E558">
        <v>1</v>
      </c>
      <c r="F558" s="7">
        <v>171.9</v>
      </c>
      <c r="G558" s="7">
        <v>58.83</v>
      </c>
      <c r="H558" s="7">
        <v>8.6</v>
      </c>
      <c r="I558" s="7">
        <v>2.94</v>
      </c>
      <c r="J558" t="s">
        <v>2337</v>
      </c>
      <c r="K558">
        <f t="shared" si="32"/>
        <v>31</v>
      </c>
      <c r="L558">
        <f t="shared" si="33"/>
        <v>5</v>
      </c>
      <c r="M558">
        <f t="shared" si="34"/>
        <v>1</v>
      </c>
      <c r="N558" s="7">
        <f t="shared" si="35"/>
        <v>58.83</v>
      </c>
    </row>
    <row r="559" spans="1:14" x14ac:dyDescent="0.2">
      <c r="A559" t="s">
        <v>79</v>
      </c>
      <c r="B559" s="8">
        <v>43860</v>
      </c>
      <c r="C559" s="8">
        <v>43860</v>
      </c>
      <c r="D559">
        <v>31</v>
      </c>
      <c r="E559">
        <v>1</v>
      </c>
      <c r="F559" s="7">
        <v>194.66</v>
      </c>
      <c r="G559" s="7">
        <v>71.62</v>
      </c>
      <c r="H559" s="7">
        <v>9.73</v>
      </c>
      <c r="I559" s="7">
        <v>3.58</v>
      </c>
      <c r="J559" t="s">
        <v>2337</v>
      </c>
      <c r="K559">
        <f t="shared" si="32"/>
        <v>31</v>
      </c>
      <c r="L559">
        <f t="shared" si="33"/>
        <v>5</v>
      </c>
      <c r="M559">
        <f t="shared" si="34"/>
        <v>1</v>
      </c>
      <c r="N559" s="7">
        <f t="shared" si="35"/>
        <v>71.62</v>
      </c>
    </row>
    <row r="560" spans="1:14" x14ac:dyDescent="0.2">
      <c r="A560" t="s">
        <v>692</v>
      </c>
      <c r="B560" s="8">
        <v>43860</v>
      </c>
      <c r="C560" s="8">
        <v>43860</v>
      </c>
      <c r="D560">
        <v>19</v>
      </c>
      <c r="E560">
        <v>1</v>
      </c>
      <c r="F560" s="7">
        <v>153.16999999999999</v>
      </c>
      <c r="G560" s="7">
        <v>333.05</v>
      </c>
      <c r="H560" s="7">
        <v>12.76</v>
      </c>
      <c r="I560" s="7">
        <v>27.75</v>
      </c>
      <c r="J560" t="s">
        <v>2337</v>
      </c>
      <c r="K560">
        <f t="shared" si="32"/>
        <v>19</v>
      </c>
      <c r="L560">
        <f t="shared" si="33"/>
        <v>5</v>
      </c>
      <c r="M560">
        <f t="shared" si="34"/>
        <v>1</v>
      </c>
      <c r="N560" s="7">
        <f t="shared" si="35"/>
        <v>333.05</v>
      </c>
    </row>
    <row r="561" spans="1:14" x14ac:dyDescent="0.2">
      <c r="A561" t="s">
        <v>712</v>
      </c>
      <c r="B561" s="8">
        <v>43860</v>
      </c>
      <c r="C561" s="8">
        <v>43860</v>
      </c>
      <c r="D561">
        <v>5</v>
      </c>
      <c r="E561">
        <v>1</v>
      </c>
      <c r="F561" s="7">
        <v>52.68</v>
      </c>
      <c r="G561" s="7">
        <v>114.34</v>
      </c>
      <c r="H561" s="7">
        <v>17.559999999999999</v>
      </c>
      <c r="I561" s="7">
        <v>38.11</v>
      </c>
      <c r="J561" t="s">
        <v>2337</v>
      </c>
      <c r="K561">
        <f t="shared" si="32"/>
        <v>5</v>
      </c>
      <c r="L561">
        <f t="shared" si="33"/>
        <v>5</v>
      </c>
      <c r="M561">
        <f t="shared" si="34"/>
        <v>1</v>
      </c>
      <c r="N561" s="7">
        <f t="shared" si="35"/>
        <v>114.34</v>
      </c>
    </row>
    <row r="562" spans="1:14" x14ac:dyDescent="0.2">
      <c r="A562" t="s">
        <v>732</v>
      </c>
      <c r="B562" s="8">
        <v>43860</v>
      </c>
      <c r="C562" s="8">
        <v>43860</v>
      </c>
      <c r="D562">
        <v>13</v>
      </c>
      <c r="E562">
        <v>1</v>
      </c>
      <c r="F562" s="7">
        <v>196.86</v>
      </c>
      <c r="G562" s="7">
        <v>391.89</v>
      </c>
      <c r="H562" s="7">
        <v>24.61</v>
      </c>
      <c r="I562" s="7">
        <v>48.99</v>
      </c>
      <c r="J562" t="s">
        <v>2337</v>
      </c>
      <c r="K562">
        <f t="shared" si="32"/>
        <v>13</v>
      </c>
      <c r="L562">
        <f t="shared" si="33"/>
        <v>5</v>
      </c>
      <c r="M562">
        <f t="shared" si="34"/>
        <v>1</v>
      </c>
      <c r="N562" s="7">
        <f t="shared" si="35"/>
        <v>391.89</v>
      </c>
    </row>
    <row r="563" spans="1:14" x14ac:dyDescent="0.2">
      <c r="A563" t="s">
        <v>752</v>
      </c>
      <c r="B563" s="8">
        <v>43860</v>
      </c>
      <c r="C563" s="8">
        <v>43860</v>
      </c>
      <c r="D563">
        <v>13</v>
      </c>
      <c r="E563">
        <v>1</v>
      </c>
      <c r="F563" s="7">
        <v>294.07</v>
      </c>
      <c r="G563" s="7">
        <v>589.36</v>
      </c>
      <c r="H563" s="7">
        <v>36.76</v>
      </c>
      <c r="I563" s="7">
        <v>73.67</v>
      </c>
      <c r="J563" t="s">
        <v>2337</v>
      </c>
      <c r="K563">
        <f t="shared" si="32"/>
        <v>13</v>
      </c>
      <c r="L563">
        <f t="shared" si="33"/>
        <v>5</v>
      </c>
      <c r="M563">
        <f t="shared" si="34"/>
        <v>1</v>
      </c>
      <c r="N563" s="7">
        <f t="shared" si="35"/>
        <v>589.36</v>
      </c>
    </row>
    <row r="564" spans="1:14" x14ac:dyDescent="0.2">
      <c r="A564" t="s">
        <v>232</v>
      </c>
      <c r="B564" s="8">
        <v>43860</v>
      </c>
      <c r="C564" s="8">
        <v>43860</v>
      </c>
      <c r="D564">
        <v>118</v>
      </c>
      <c r="E564">
        <v>1</v>
      </c>
      <c r="F564" s="7">
        <v>54.17</v>
      </c>
      <c r="G564" s="7">
        <v>102.42</v>
      </c>
      <c r="H564" s="7">
        <v>0.7</v>
      </c>
      <c r="I564" s="7">
        <v>1.33</v>
      </c>
      <c r="J564" t="s">
        <v>2337</v>
      </c>
      <c r="K564">
        <f t="shared" si="32"/>
        <v>118</v>
      </c>
      <c r="L564">
        <f t="shared" si="33"/>
        <v>5</v>
      </c>
      <c r="M564">
        <f t="shared" si="34"/>
        <v>1</v>
      </c>
      <c r="N564" s="7">
        <f t="shared" si="35"/>
        <v>102.42</v>
      </c>
    </row>
    <row r="565" spans="1:14" x14ac:dyDescent="0.2">
      <c r="A565" t="s">
        <v>251</v>
      </c>
      <c r="B565" s="8">
        <v>43860</v>
      </c>
      <c r="C565" s="8">
        <v>43860</v>
      </c>
      <c r="D565">
        <v>829</v>
      </c>
      <c r="E565">
        <v>1</v>
      </c>
      <c r="F565" s="7">
        <v>463.6</v>
      </c>
      <c r="G565" s="7">
        <v>1245.49</v>
      </c>
      <c r="H565" s="7">
        <v>0.86</v>
      </c>
      <c r="I565" s="7">
        <v>2.2999999999999998</v>
      </c>
      <c r="J565" t="s">
        <v>2337</v>
      </c>
      <c r="K565">
        <f t="shared" si="32"/>
        <v>829</v>
      </c>
      <c r="L565">
        <f t="shared" si="33"/>
        <v>5</v>
      </c>
      <c r="M565">
        <f t="shared" si="34"/>
        <v>1</v>
      </c>
      <c r="N565" s="7">
        <f t="shared" si="35"/>
        <v>1245.49</v>
      </c>
    </row>
    <row r="566" spans="1:14" x14ac:dyDescent="0.2">
      <c r="A566" t="s">
        <v>289</v>
      </c>
      <c r="B566" s="8">
        <v>43860</v>
      </c>
      <c r="C566" s="8">
        <v>43860</v>
      </c>
      <c r="D566">
        <v>2170</v>
      </c>
      <c r="E566">
        <v>1</v>
      </c>
      <c r="F566" s="7">
        <v>1213.4100000000001</v>
      </c>
      <c r="G566" s="7">
        <v>4346.55</v>
      </c>
      <c r="H566" s="7">
        <v>0.86</v>
      </c>
      <c r="I566" s="7">
        <v>3.07</v>
      </c>
      <c r="J566" t="s">
        <v>2337</v>
      </c>
      <c r="K566">
        <f t="shared" si="32"/>
        <v>2170</v>
      </c>
      <c r="L566">
        <f t="shared" si="33"/>
        <v>5</v>
      </c>
      <c r="M566">
        <f t="shared" si="34"/>
        <v>1</v>
      </c>
      <c r="N566" s="7">
        <f t="shared" si="35"/>
        <v>4346.55</v>
      </c>
    </row>
    <row r="567" spans="1:14" x14ac:dyDescent="0.2">
      <c r="A567" t="s">
        <v>386</v>
      </c>
      <c r="B567" s="8">
        <v>43860</v>
      </c>
      <c r="C567" s="8">
        <v>43860</v>
      </c>
      <c r="D567">
        <v>4</v>
      </c>
      <c r="E567">
        <v>1</v>
      </c>
      <c r="F567" s="7">
        <v>83.34</v>
      </c>
      <c r="G567" s="7">
        <v>171.39</v>
      </c>
      <c r="H567" s="7">
        <v>41.67</v>
      </c>
      <c r="I567" s="7">
        <v>85.69</v>
      </c>
      <c r="J567" t="s">
        <v>2337</v>
      </c>
      <c r="K567">
        <f t="shared" si="32"/>
        <v>4</v>
      </c>
      <c r="L567">
        <f t="shared" si="33"/>
        <v>5</v>
      </c>
      <c r="M567">
        <f t="shared" si="34"/>
        <v>1</v>
      </c>
      <c r="N567" s="7">
        <f t="shared" si="35"/>
        <v>171.39</v>
      </c>
    </row>
    <row r="568" spans="1:14" x14ac:dyDescent="0.2">
      <c r="A568" t="s">
        <v>923</v>
      </c>
      <c r="B568" s="8">
        <v>43860</v>
      </c>
      <c r="C568" s="8">
        <v>43860</v>
      </c>
      <c r="D568">
        <v>22</v>
      </c>
      <c r="E568">
        <v>1</v>
      </c>
      <c r="F568" s="7">
        <v>840.15</v>
      </c>
      <c r="G568" s="7">
        <v>1468.29</v>
      </c>
      <c r="H568" s="7">
        <v>60.01</v>
      </c>
      <c r="I568" s="7">
        <v>104.88</v>
      </c>
      <c r="J568" t="s">
        <v>2337</v>
      </c>
      <c r="K568">
        <f t="shared" si="32"/>
        <v>22</v>
      </c>
      <c r="L568">
        <f t="shared" si="33"/>
        <v>5</v>
      </c>
      <c r="M568">
        <f t="shared" si="34"/>
        <v>1</v>
      </c>
      <c r="N568" s="7">
        <f t="shared" si="35"/>
        <v>1468.29</v>
      </c>
    </row>
    <row r="569" spans="1:14" x14ac:dyDescent="0.2">
      <c r="A569" t="s">
        <v>930</v>
      </c>
      <c r="B569" s="8">
        <v>43860</v>
      </c>
      <c r="C569" s="8">
        <v>43860</v>
      </c>
      <c r="D569">
        <v>7</v>
      </c>
      <c r="E569">
        <v>1</v>
      </c>
      <c r="F569" s="7">
        <v>114.09</v>
      </c>
      <c r="G569" s="7">
        <v>189.29</v>
      </c>
      <c r="H569" s="7">
        <v>28.52</v>
      </c>
      <c r="I569" s="7">
        <v>47.32</v>
      </c>
      <c r="J569" t="s">
        <v>2337</v>
      </c>
      <c r="K569">
        <f t="shared" si="32"/>
        <v>7</v>
      </c>
      <c r="L569">
        <f t="shared" si="33"/>
        <v>5</v>
      </c>
      <c r="M569">
        <f t="shared" si="34"/>
        <v>1</v>
      </c>
      <c r="N569" s="7">
        <f t="shared" si="35"/>
        <v>189.29</v>
      </c>
    </row>
    <row r="570" spans="1:14" x14ac:dyDescent="0.2">
      <c r="A570" t="s">
        <v>396</v>
      </c>
      <c r="B570" s="8">
        <v>43860</v>
      </c>
      <c r="C570" s="8">
        <v>43860</v>
      </c>
      <c r="D570">
        <v>27</v>
      </c>
      <c r="E570">
        <v>1</v>
      </c>
      <c r="F570" s="7">
        <v>389.43</v>
      </c>
      <c r="G570" s="7">
        <v>608.79999999999995</v>
      </c>
      <c r="H570" s="7">
        <v>22.91</v>
      </c>
      <c r="I570" s="7">
        <v>35.81</v>
      </c>
      <c r="J570" t="s">
        <v>2337</v>
      </c>
      <c r="K570">
        <f t="shared" si="32"/>
        <v>27</v>
      </c>
      <c r="L570">
        <f t="shared" si="33"/>
        <v>5</v>
      </c>
      <c r="M570">
        <f t="shared" si="34"/>
        <v>1</v>
      </c>
      <c r="N570" s="7">
        <f t="shared" si="35"/>
        <v>608.79999999999995</v>
      </c>
    </row>
    <row r="571" spans="1:14" x14ac:dyDescent="0.2">
      <c r="A571" t="s">
        <v>936</v>
      </c>
      <c r="B571" s="8">
        <v>43860</v>
      </c>
      <c r="C571" s="8">
        <v>43860</v>
      </c>
      <c r="D571">
        <v>2</v>
      </c>
      <c r="E571">
        <v>1</v>
      </c>
      <c r="F571" s="7">
        <v>15.99</v>
      </c>
      <c r="G571" s="7">
        <v>30.7</v>
      </c>
      <c r="H571" s="7">
        <v>15.99</v>
      </c>
      <c r="I571" s="7">
        <v>30.7</v>
      </c>
      <c r="J571" t="s">
        <v>2337</v>
      </c>
      <c r="K571">
        <f t="shared" si="32"/>
        <v>2</v>
      </c>
      <c r="L571">
        <f t="shared" si="33"/>
        <v>5</v>
      </c>
      <c r="M571">
        <f t="shared" si="34"/>
        <v>1</v>
      </c>
      <c r="N571" s="7">
        <f t="shared" si="35"/>
        <v>30.7</v>
      </c>
    </row>
    <row r="572" spans="1:14" x14ac:dyDescent="0.2">
      <c r="A572" t="s">
        <v>938</v>
      </c>
      <c r="B572" s="8">
        <v>43860</v>
      </c>
      <c r="C572" s="8">
        <v>43860</v>
      </c>
      <c r="D572">
        <v>16</v>
      </c>
      <c r="E572">
        <v>1</v>
      </c>
      <c r="F572" s="7">
        <v>252.73</v>
      </c>
      <c r="G572" s="7">
        <v>588.34</v>
      </c>
      <c r="H572" s="7">
        <v>25.27</v>
      </c>
      <c r="I572" s="7">
        <v>58.83</v>
      </c>
      <c r="J572" t="s">
        <v>2337</v>
      </c>
      <c r="K572">
        <f t="shared" si="32"/>
        <v>16</v>
      </c>
      <c r="L572">
        <f t="shared" si="33"/>
        <v>5</v>
      </c>
      <c r="M572">
        <f t="shared" si="34"/>
        <v>1</v>
      </c>
      <c r="N572" s="7">
        <f t="shared" si="35"/>
        <v>588.34</v>
      </c>
    </row>
    <row r="573" spans="1:14" x14ac:dyDescent="0.2">
      <c r="A573" t="s">
        <v>700</v>
      </c>
      <c r="B573" s="8">
        <v>43860</v>
      </c>
      <c r="C573" s="8">
        <v>43860</v>
      </c>
      <c r="D573">
        <v>31</v>
      </c>
      <c r="E573">
        <v>1</v>
      </c>
      <c r="F573" s="7">
        <v>159.25</v>
      </c>
      <c r="G573" s="7">
        <v>997.62</v>
      </c>
      <c r="H573" s="7">
        <v>7.96</v>
      </c>
      <c r="I573" s="7">
        <v>49.88</v>
      </c>
      <c r="J573" t="s">
        <v>2337</v>
      </c>
      <c r="K573">
        <f t="shared" si="32"/>
        <v>31</v>
      </c>
      <c r="L573">
        <f t="shared" si="33"/>
        <v>5</v>
      </c>
      <c r="M573">
        <f t="shared" si="34"/>
        <v>1</v>
      </c>
      <c r="N573" s="7">
        <f t="shared" si="35"/>
        <v>997.62</v>
      </c>
    </row>
    <row r="574" spans="1:14" x14ac:dyDescent="0.2">
      <c r="A574" t="s">
        <v>288</v>
      </c>
      <c r="B574" s="8">
        <v>43860</v>
      </c>
      <c r="C574" s="8">
        <v>43860</v>
      </c>
      <c r="D574">
        <v>4</v>
      </c>
      <c r="E574">
        <v>100</v>
      </c>
      <c r="F574" s="7">
        <v>171.39</v>
      </c>
      <c r="G574" s="7">
        <v>486.02</v>
      </c>
      <c r="H574" s="7">
        <v>85.69</v>
      </c>
      <c r="I574" s="7">
        <v>243.01</v>
      </c>
      <c r="J574" t="s">
        <v>2337</v>
      </c>
      <c r="K574">
        <f t="shared" si="32"/>
        <v>400</v>
      </c>
      <c r="L574">
        <f t="shared" si="33"/>
        <v>5</v>
      </c>
      <c r="M574">
        <f t="shared" si="34"/>
        <v>1</v>
      </c>
      <c r="N574" s="7">
        <f t="shared" si="35"/>
        <v>486.02</v>
      </c>
    </row>
    <row r="575" spans="1:14" x14ac:dyDescent="0.2">
      <c r="A575" t="s">
        <v>810</v>
      </c>
      <c r="B575" s="8">
        <v>43860</v>
      </c>
      <c r="C575" s="8">
        <v>43881</v>
      </c>
      <c r="D575">
        <v>7</v>
      </c>
      <c r="E575">
        <v>1</v>
      </c>
      <c r="F575" s="7">
        <v>26.14</v>
      </c>
      <c r="G575" s="7">
        <v>81.34</v>
      </c>
      <c r="H575" s="7">
        <v>6.54</v>
      </c>
      <c r="I575" s="7">
        <v>20.34</v>
      </c>
      <c r="J575" t="s">
        <v>2337</v>
      </c>
      <c r="K575">
        <f t="shared" si="32"/>
        <v>7</v>
      </c>
      <c r="L575">
        <f t="shared" si="33"/>
        <v>5</v>
      </c>
      <c r="M575">
        <f t="shared" si="34"/>
        <v>1</v>
      </c>
      <c r="N575" s="7">
        <f t="shared" si="35"/>
        <v>81.34</v>
      </c>
    </row>
    <row r="576" spans="1:14" x14ac:dyDescent="0.2">
      <c r="A576" t="s">
        <v>938</v>
      </c>
      <c r="B576" s="8">
        <v>43860</v>
      </c>
      <c r="C576" s="8">
        <v>43860</v>
      </c>
      <c r="D576">
        <v>2</v>
      </c>
      <c r="E576">
        <v>1</v>
      </c>
      <c r="F576" s="7">
        <v>25.27</v>
      </c>
      <c r="G576" s="7">
        <v>49.88</v>
      </c>
      <c r="H576" s="7">
        <v>25.27</v>
      </c>
      <c r="I576" s="7">
        <v>49.88</v>
      </c>
      <c r="J576" t="s">
        <v>2337</v>
      </c>
      <c r="K576">
        <f t="shared" si="32"/>
        <v>2</v>
      </c>
      <c r="L576">
        <f t="shared" si="33"/>
        <v>5</v>
      </c>
      <c r="M576">
        <f t="shared" si="34"/>
        <v>1</v>
      </c>
      <c r="N576" s="7">
        <f t="shared" si="35"/>
        <v>49.88</v>
      </c>
    </row>
    <row r="577" spans="1:14" x14ac:dyDescent="0.2">
      <c r="A577" t="s">
        <v>169</v>
      </c>
      <c r="B577" s="8">
        <v>43860</v>
      </c>
      <c r="C577" s="8">
        <v>43860</v>
      </c>
      <c r="D577">
        <v>62</v>
      </c>
      <c r="E577">
        <v>1</v>
      </c>
      <c r="F577" s="7">
        <v>53.21</v>
      </c>
      <c r="G577" s="7">
        <v>84.41</v>
      </c>
      <c r="H577" s="7">
        <v>1.32</v>
      </c>
      <c r="I577" s="7">
        <v>2.11</v>
      </c>
      <c r="J577" t="s">
        <v>2337</v>
      </c>
      <c r="K577">
        <f t="shared" si="32"/>
        <v>62</v>
      </c>
      <c r="L577">
        <f t="shared" si="33"/>
        <v>5</v>
      </c>
      <c r="M577">
        <f t="shared" si="34"/>
        <v>1</v>
      </c>
      <c r="N577" s="7">
        <f t="shared" si="35"/>
        <v>84.41</v>
      </c>
    </row>
    <row r="578" spans="1:14" x14ac:dyDescent="0.2">
      <c r="A578" t="s">
        <v>169</v>
      </c>
      <c r="B578" s="8">
        <v>43860</v>
      </c>
      <c r="C578" s="8">
        <v>43860</v>
      </c>
      <c r="D578">
        <v>42</v>
      </c>
      <c r="E578">
        <v>1</v>
      </c>
      <c r="F578" s="7">
        <v>35.909999999999997</v>
      </c>
      <c r="G578" s="7">
        <v>72.52</v>
      </c>
      <c r="H578" s="7">
        <v>1.32</v>
      </c>
      <c r="I578" s="7">
        <v>2.69</v>
      </c>
      <c r="J578" t="s">
        <v>2337</v>
      </c>
      <c r="K578">
        <f t="shared" si="32"/>
        <v>42</v>
      </c>
      <c r="L578">
        <f t="shared" si="33"/>
        <v>5</v>
      </c>
      <c r="M578">
        <f t="shared" si="34"/>
        <v>1</v>
      </c>
      <c r="N578" s="7">
        <f t="shared" si="35"/>
        <v>72.52</v>
      </c>
    </row>
    <row r="579" spans="1:14" x14ac:dyDescent="0.2">
      <c r="A579" t="s">
        <v>396</v>
      </c>
      <c r="B579" s="8">
        <v>43860</v>
      </c>
      <c r="C579" s="8">
        <v>43860</v>
      </c>
      <c r="D579">
        <v>2</v>
      </c>
      <c r="E579">
        <v>1</v>
      </c>
      <c r="F579" s="7">
        <v>22.91</v>
      </c>
      <c r="G579" s="7">
        <v>33.25</v>
      </c>
      <c r="H579" s="7">
        <v>22.91</v>
      </c>
      <c r="I579" s="7">
        <v>33.25</v>
      </c>
      <c r="J579" t="s">
        <v>2337</v>
      </c>
      <c r="K579">
        <f t="shared" ref="K579:K642" si="36">D579*E579</f>
        <v>2</v>
      </c>
      <c r="L579">
        <f t="shared" ref="L579:L642" si="37">(YEAR(B579)-2020)*52+_xlfn.ISOWEEKNUM(B579)</f>
        <v>5</v>
      </c>
      <c r="M579">
        <f t="shared" ref="M579:M642" si="38">IF(J579="Z-US$",1,1.22)</f>
        <v>1</v>
      </c>
      <c r="N579" s="7">
        <f t="shared" ref="N579:N642" si="39">G579*M579</f>
        <v>33.25</v>
      </c>
    </row>
    <row r="580" spans="1:14" x14ac:dyDescent="0.2">
      <c r="A580" t="s">
        <v>169</v>
      </c>
      <c r="B580" s="8">
        <v>43860</v>
      </c>
      <c r="C580" s="8">
        <v>43860</v>
      </c>
      <c r="D580">
        <v>8</v>
      </c>
      <c r="E580">
        <v>200</v>
      </c>
      <c r="F580" s="7">
        <v>1330.03</v>
      </c>
      <c r="G580" s="7">
        <v>2430.1</v>
      </c>
      <c r="H580" s="7">
        <v>266.01</v>
      </c>
      <c r="I580" s="7">
        <v>486.02</v>
      </c>
      <c r="J580" t="s">
        <v>2337</v>
      </c>
      <c r="K580">
        <f t="shared" si="36"/>
        <v>1600</v>
      </c>
      <c r="L580">
        <f t="shared" si="37"/>
        <v>5</v>
      </c>
      <c r="M580">
        <f t="shared" si="38"/>
        <v>1</v>
      </c>
      <c r="N580" s="7">
        <f t="shared" si="39"/>
        <v>2430.1</v>
      </c>
    </row>
    <row r="581" spans="1:14" x14ac:dyDescent="0.2">
      <c r="A581" t="s">
        <v>251</v>
      </c>
      <c r="B581" s="8">
        <v>43860</v>
      </c>
      <c r="C581" s="8">
        <v>43860</v>
      </c>
      <c r="D581">
        <v>8</v>
      </c>
      <c r="E581">
        <v>500</v>
      </c>
      <c r="F581" s="7">
        <v>2142.33</v>
      </c>
      <c r="G581" s="7">
        <v>4796.25</v>
      </c>
      <c r="H581" s="7">
        <v>428.47</v>
      </c>
      <c r="I581" s="7">
        <v>959.25</v>
      </c>
      <c r="J581" t="s">
        <v>2337</v>
      </c>
      <c r="K581">
        <f t="shared" si="36"/>
        <v>4000</v>
      </c>
      <c r="L581">
        <f t="shared" si="37"/>
        <v>5</v>
      </c>
      <c r="M581">
        <f t="shared" si="38"/>
        <v>1</v>
      </c>
      <c r="N581" s="7">
        <f t="shared" si="39"/>
        <v>4796.25</v>
      </c>
    </row>
    <row r="582" spans="1:14" x14ac:dyDescent="0.2">
      <c r="A582" t="s">
        <v>650</v>
      </c>
      <c r="B582" s="8">
        <v>43861</v>
      </c>
      <c r="C582" s="8">
        <v>43861</v>
      </c>
      <c r="D582">
        <v>1839</v>
      </c>
      <c r="E582">
        <v>1</v>
      </c>
      <c r="F582" s="7">
        <v>1275.73</v>
      </c>
      <c r="G582" s="7">
        <v>1918.5</v>
      </c>
      <c r="H582" s="7">
        <v>1.06</v>
      </c>
      <c r="I582" s="7">
        <v>1.6</v>
      </c>
      <c r="J582" t="s">
        <v>2337</v>
      </c>
      <c r="K582">
        <f t="shared" si="36"/>
        <v>1839</v>
      </c>
      <c r="L582">
        <f t="shared" si="37"/>
        <v>5</v>
      </c>
      <c r="M582">
        <f t="shared" si="38"/>
        <v>1</v>
      </c>
      <c r="N582" s="7">
        <f t="shared" si="39"/>
        <v>1918.5</v>
      </c>
    </row>
    <row r="583" spans="1:14" x14ac:dyDescent="0.2">
      <c r="A583" t="s">
        <v>251</v>
      </c>
      <c r="B583" s="8">
        <v>43861</v>
      </c>
      <c r="C583" s="8">
        <v>43886</v>
      </c>
      <c r="D583">
        <v>102</v>
      </c>
      <c r="E583">
        <v>1</v>
      </c>
      <c r="F583" s="7">
        <v>56.56</v>
      </c>
      <c r="G583" s="7">
        <v>151.94999999999999</v>
      </c>
      <c r="H583" s="7">
        <v>0.86</v>
      </c>
      <c r="I583" s="7">
        <v>2.2999999999999998</v>
      </c>
      <c r="J583" t="s">
        <v>2337</v>
      </c>
      <c r="K583">
        <f t="shared" si="36"/>
        <v>102</v>
      </c>
      <c r="L583">
        <f t="shared" si="37"/>
        <v>5</v>
      </c>
      <c r="M583">
        <f t="shared" si="38"/>
        <v>1</v>
      </c>
      <c r="N583" s="7">
        <f t="shared" si="39"/>
        <v>151.94999999999999</v>
      </c>
    </row>
    <row r="584" spans="1:14" x14ac:dyDescent="0.2">
      <c r="A584" t="s">
        <v>396</v>
      </c>
      <c r="B584" s="8">
        <v>43861</v>
      </c>
      <c r="C584" s="8">
        <v>43886</v>
      </c>
      <c r="D584">
        <v>2</v>
      </c>
      <c r="E584">
        <v>1</v>
      </c>
      <c r="F584" s="7">
        <v>22.91</v>
      </c>
      <c r="G584" s="7">
        <v>35.81</v>
      </c>
      <c r="H584" s="7">
        <v>22.91</v>
      </c>
      <c r="I584" s="7">
        <v>35.81</v>
      </c>
      <c r="J584" t="s">
        <v>2337</v>
      </c>
      <c r="K584">
        <f t="shared" si="36"/>
        <v>2</v>
      </c>
      <c r="L584">
        <f t="shared" si="37"/>
        <v>5</v>
      </c>
      <c r="M584">
        <f t="shared" si="38"/>
        <v>1</v>
      </c>
      <c r="N584" s="7">
        <f t="shared" si="39"/>
        <v>35.81</v>
      </c>
    </row>
    <row r="585" spans="1:14" x14ac:dyDescent="0.2">
      <c r="A585" t="s">
        <v>197</v>
      </c>
      <c r="B585" s="8">
        <v>43861</v>
      </c>
      <c r="C585" s="8">
        <v>43861</v>
      </c>
      <c r="D585">
        <v>2298</v>
      </c>
      <c r="E585">
        <v>2</v>
      </c>
      <c r="F585" s="7">
        <v>4009.28</v>
      </c>
      <c r="G585" s="7">
        <v>9592.5</v>
      </c>
      <c r="H585" s="7">
        <v>2.66</v>
      </c>
      <c r="I585" s="7">
        <v>6.4</v>
      </c>
      <c r="J585" t="s">
        <v>2337</v>
      </c>
      <c r="K585">
        <f t="shared" si="36"/>
        <v>4596</v>
      </c>
      <c r="L585">
        <f t="shared" si="37"/>
        <v>5</v>
      </c>
      <c r="M585">
        <f t="shared" si="38"/>
        <v>1</v>
      </c>
      <c r="N585" s="7">
        <f t="shared" si="39"/>
        <v>9592.5</v>
      </c>
    </row>
    <row r="586" spans="1:14" x14ac:dyDescent="0.2">
      <c r="A586" t="s">
        <v>289</v>
      </c>
      <c r="B586" s="8">
        <v>43861</v>
      </c>
      <c r="C586" s="8">
        <v>43861</v>
      </c>
      <c r="D586">
        <v>3064</v>
      </c>
      <c r="E586">
        <v>1</v>
      </c>
      <c r="F586" s="7">
        <v>1713.86</v>
      </c>
      <c r="G586" s="7">
        <v>4220.7</v>
      </c>
      <c r="H586" s="7">
        <v>0.86</v>
      </c>
      <c r="I586" s="7">
        <v>2.11</v>
      </c>
      <c r="J586" t="s">
        <v>2337</v>
      </c>
      <c r="K586">
        <f t="shared" si="36"/>
        <v>3064</v>
      </c>
      <c r="L586">
        <f t="shared" si="37"/>
        <v>5</v>
      </c>
      <c r="M586">
        <f t="shared" si="38"/>
        <v>1</v>
      </c>
      <c r="N586" s="7">
        <f t="shared" si="39"/>
        <v>4220.7</v>
      </c>
    </row>
    <row r="587" spans="1:14" x14ac:dyDescent="0.2">
      <c r="A587" t="s">
        <v>288</v>
      </c>
      <c r="B587" s="8">
        <v>43861</v>
      </c>
      <c r="C587" s="8">
        <v>43864</v>
      </c>
      <c r="D587">
        <v>239</v>
      </c>
      <c r="E587">
        <v>1</v>
      </c>
      <c r="F587" s="7">
        <v>133.68</v>
      </c>
      <c r="G587" s="7">
        <v>478.86</v>
      </c>
      <c r="H587" s="7">
        <v>0.86</v>
      </c>
      <c r="I587" s="7">
        <v>3.07</v>
      </c>
      <c r="J587" t="s">
        <v>2337</v>
      </c>
      <c r="K587">
        <f t="shared" si="36"/>
        <v>239</v>
      </c>
      <c r="L587">
        <f t="shared" si="37"/>
        <v>5</v>
      </c>
      <c r="M587">
        <f t="shared" si="38"/>
        <v>1</v>
      </c>
      <c r="N587" s="7">
        <f t="shared" si="39"/>
        <v>478.86</v>
      </c>
    </row>
    <row r="588" spans="1:14" x14ac:dyDescent="0.2">
      <c r="A588" t="s">
        <v>396</v>
      </c>
      <c r="B588" s="8">
        <v>43861</v>
      </c>
      <c r="C588" s="8">
        <v>43864</v>
      </c>
      <c r="D588">
        <v>2</v>
      </c>
      <c r="E588">
        <v>1</v>
      </c>
      <c r="F588" s="7">
        <v>22.91</v>
      </c>
      <c r="G588" s="7">
        <v>35.81</v>
      </c>
      <c r="H588" s="7">
        <v>22.91</v>
      </c>
      <c r="I588" s="7">
        <v>35.81</v>
      </c>
      <c r="J588" t="s">
        <v>2337</v>
      </c>
      <c r="K588">
        <f t="shared" si="36"/>
        <v>2</v>
      </c>
      <c r="L588">
        <f t="shared" si="37"/>
        <v>5</v>
      </c>
      <c r="M588">
        <f t="shared" si="38"/>
        <v>1</v>
      </c>
      <c r="N588" s="7">
        <f t="shared" si="39"/>
        <v>35.81</v>
      </c>
    </row>
    <row r="589" spans="1:14" x14ac:dyDescent="0.2">
      <c r="A589" t="s">
        <v>923</v>
      </c>
      <c r="B589" s="8">
        <v>43861</v>
      </c>
      <c r="C589" s="8">
        <v>43864</v>
      </c>
      <c r="D589">
        <v>2</v>
      </c>
      <c r="E589">
        <v>1</v>
      </c>
      <c r="F589" s="7">
        <v>60.01</v>
      </c>
      <c r="G589" s="7">
        <v>104.88</v>
      </c>
      <c r="H589" s="7">
        <v>60.01</v>
      </c>
      <c r="I589" s="7">
        <v>104.88</v>
      </c>
      <c r="J589" t="s">
        <v>2337</v>
      </c>
      <c r="K589">
        <f t="shared" si="36"/>
        <v>2</v>
      </c>
      <c r="L589">
        <f t="shared" si="37"/>
        <v>5</v>
      </c>
      <c r="M589">
        <f t="shared" si="38"/>
        <v>1</v>
      </c>
      <c r="N589" s="7">
        <f t="shared" si="39"/>
        <v>104.88</v>
      </c>
    </row>
    <row r="590" spans="1:14" x14ac:dyDescent="0.2">
      <c r="A590" t="s">
        <v>251</v>
      </c>
      <c r="B590" s="8">
        <v>43861</v>
      </c>
      <c r="C590" s="8">
        <v>43864</v>
      </c>
      <c r="D590">
        <v>69</v>
      </c>
      <c r="E590">
        <v>1</v>
      </c>
      <c r="F590" s="7">
        <v>38.56</v>
      </c>
      <c r="G590" s="7">
        <v>103.6</v>
      </c>
      <c r="H590" s="7">
        <v>0.86</v>
      </c>
      <c r="I590" s="7">
        <v>2.2999999999999998</v>
      </c>
      <c r="J590" t="s">
        <v>2337</v>
      </c>
      <c r="K590">
        <f t="shared" si="36"/>
        <v>69</v>
      </c>
      <c r="L590">
        <f t="shared" si="37"/>
        <v>5</v>
      </c>
      <c r="M590">
        <f t="shared" si="38"/>
        <v>1</v>
      </c>
      <c r="N590" s="7">
        <f t="shared" si="39"/>
        <v>103.6</v>
      </c>
    </row>
    <row r="591" spans="1:14" x14ac:dyDescent="0.2">
      <c r="A591" t="s">
        <v>396</v>
      </c>
      <c r="B591" s="8">
        <v>43861</v>
      </c>
      <c r="C591" s="8">
        <v>43864</v>
      </c>
      <c r="D591">
        <v>2</v>
      </c>
      <c r="E591">
        <v>1</v>
      </c>
      <c r="F591" s="7">
        <v>22.91</v>
      </c>
      <c r="G591" s="7">
        <v>35.81</v>
      </c>
      <c r="H591" s="7">
        <v>22.91</v>
      </c>
      <c r="I591" s="7">
        <v>35.81</v>
      </c>
      <c r="J591" t="s">
        <v>2337</v>
      </c>
      <c r="K591">
        <f t="shared" si="36"/>
        <v>2</v>
      </c>
      <c r="L591">
        <f t="shared" si="37"/>
        <v>5</v>
      </c>
      <c r="M591">
        <f t="shared" si="38"/>
        <v>1</v>
      </c>
      <c r="N591" s="7">
        <f t="shared" si="39"/>
        <v>35.81</v>
      </c>
    </row>
    <row r="592" spans="1:14" x14ac:dyDescent="0.2">
      <c r="A592" t="s">
        <v>387</v>
      </c>
      <c r="B592" s="8">
        <v>43861</v>
      </c>
      <c r="C592" s="8">
        <v>43864</v>
      </c>
      <c r="D592">
        <v>7</v>
      </c>
      <c r="E592">
        <v>1</v>
      </c>
      <c r="F592" s="7">
        <v>155.51</v>
      </c>
      <c r="G592" s="7">
        <v>306.95999999999998</v>
      </c>
      <c r="H592" s="7">
        <v>38.869999999999997</v>
      </c>
      <c r="I592" s="7">
        <v>76.739999999999995</v>
      </c>
      <c r="J592" t="s">
        <v>2337</v>
      </c>
      <c r="K592">
        <f t="shared" si="36"/>
        <v>7</v>
      </c>
      <c r="L592">
        <f t="shared" si="37"/>
        <v>5</v>
      </c>
      <c r="M592">
        <f t="shared" si="38"/>
        <v>1</v>
      </c>
      <c r="N592" s="7">
        <f t="shared" si="39"/>
        <v>306.95999999999998</v>
      </c>
    </row>
    <row r="593" spans="1:14" x14ac:dyDescent="0.2">
      <c r="A593" t="s">
        <v>172</v>
      </c>
      <c r="B593" s="8">
        <v>43861</v>
      </c>
      <c r="C593" s="8">
        <v>43864</v>
      </c>
      <c r="D593">
        <v>92</v>
      </c>
      <c r="E593">
        <v>2</v>
      </c>
      <c r="F593" s="7">
        <v>155.46</v>
      </c>
      <c r="G593" s="7">
        <v>291.61</v>
      </c>
      <c r="H593" s="7">
        <v>2.58</v>
      </c>
      <c r="I593" s="7">
        <v>4.8600000000000003</v>
      </c>
      <c r="J593" t="s">
        <v>2337</v>
      </c>
      <c r="K593">
        <f t="shared" si="36"/>
        <v>184</v>
      </c>
      <c r="L593">
        <f t="shared" si="37"/>
        <v>5</v>
      </c>
      <c r="M593">
        <f t="shared" si="38"/>
        <v>1</v>
      </c>
      <c r="N593" s="7">
        <f t="shared" si="39"/>
        <v>291.61</v>
      </c>
    </row>
    <row r="594" spans="1:14" x14ac:dyDescent="0.2">
      <c r="A594" t="s">
        <v>934</v>
      </c>
      <c r="B594" s="8">
        <v>43861</v>
      </c>
      <c r="C594" s="8">
        <v>43864</v>
      </c>
      <c r="D594">
        <v>39</v>
      </c>
      <c r="E594">
        <v>1</v>
      </c>
      <c r="F594" s="7">
        <v>364.52</v>
      </c>
      <c r="G594" s="7">
        <v>607.53</v>
      </c>
      <c r="H594" s="7">
        <v>14.58</v>
      </c>
      <c r="I594" s="7">
        <v>24.3</v>
      </c>
      <c r="J594" t="s">
        <v>2337</v>
      </c>
      <c r="K594">
        <f t="shared" si="36"/>
        <v>39</v>
      </c>
      <c r="L594">
        <f t="shared" si="37"/>
        <v>5</v>
      </c>
      <c r="M594">
        <f t="shared" si="38"/>
        <v>1</v>
      </c>
      <c r="N594" s="7">
        <f t="shared" si="39"/>
        <v>607.53</v>
      </c>
    </row>
    <row r="595" spans="1:14" x14ac:dyDescent="0.2">
      <c r="A595" t="s">
        <v>78</v>
      </c>
      <c r="B595" s="8">
        <v>43864</v>
      </c>
      <c r="C595" s="8">
        <v>43864</v>
      </c>
      <c r="D595">
        <v>154</v>
      </c>
      <c r="E595">
        <v>1</v>
      </c>
      <c r="F595" s="7">
        <v>859.49</v>
      </c>
      <c r="G595" s="7">
        <v>281.38</v>
      </c>
      <c r="H595" s="7">
        <v>8.6</v>
      </c>
      <c r="I595" s="7">
        <v>2.81</v>
      </c>
      <c r="J595" t="s">
        <v>2337</v>
      </c>
      <c r="K595">
        <f t="shared" si="36"/>
        <v>154</v>
      </c>
      <c r="L595">
        <f t="shared" si="37"/>
        <v>6</v>
      </c>
      <c r="M595">
        <f t="shared" si="38"/>
        <v>1</v>
      </c>
      <c r="N595" s="7">
        <f t="shared" si="39"/>
        <v>281.38</v>
      </c>
    </row>
    <row r="596" spans="1:14" x14ac:dyDescent="0.2">
      <c r="A596" t="s">
        <v>246</v>
      </c>
      <c r="B596" s="8">
        <v>43875</v>
      </c>
      <c r="C596" s="8">
        <v>43875</v>
      </c>
      <c r="D596">
        <v>154</v>
      </c>
      <c r="E596">
        <v>1</v>
      </c>
      <c r="F596" s="7">
        <v>85.69</v>
      </c>
      <c r="G596" s="7">
        <v>179.06</v>
      </c>
      <c r="H596" s="7">
        <v>0.86</v>
      </c>
      <c r="I596" s="7">
        <v>1.79</v>
      </c>
      <c r="J596" t="s">
        <v>2337</v>
      </c>
      <c r="K596">
        <f t="shared" si="36"/>
        <v>154</v>
      </c>
      <c r="L596">
        <f t="shared" si="37"/>
        <v>7</v>
      </c>
      <c r="M596">
        <f t="shared" si="38"/>
        <v>1</v>
      </c>
      <c r="N596" s="7">
        <f t="shared" si="39"/>
        <v>179.06</v>
      </c>
    </row>
    <row r="597" spans="1:14" x14ac:dyDescent="0.2">
      <c r="A597" t="s">
        <v>636</v>
      </c>
      <c r="B597" s="8">
        <v>43864</v>
      </c>
      <c r="C597" s="8">
        <v>43864</v>
      </c>
      <c r="D597">
        <v>1532</v>
      </c>
      <c r="E597">
        <v>1</v>
      </c>
      <c r="F597" s="7">
        <v>1267.23</v>
      </c>
      <c r="G597" s="7">
        <v>1905.71</v>
      </c>
      <c r="H597" s="7">
        <v>1.27</v>
      </c>
      <c r="I597" s="7">
        <v>1.91</v>
      </c>
      <c r="J597" t="s">
        <v>2337</v>
      </c>
      <c r="K597">
        <f t="shared" si="36"/>
        <v>1532</v>
      </c>
      <c r="L597">
        <f t="shared" si="37"/>
        <v>6</v>
      </c>
      <c r="M597">
        <f t="shared" si="38"/>
        <v>1</v>
      </c>
      <c r="N597" s="7">
        <f t="shared" si="39"/>
        <v>1905.71</v>
      </c>
    </row>
    <row r="598" spans="1:14" x14ac:dyDescent="0.2">
      <c r="A598" t="s">
        <v>78</v>
      </c>
      <c r="B598" s="8">
        <v>43864</v>
      </c>
      <c r="C598" s="8">
        <v>43864</v>
      </c>
      <c r="D598">
        <v>16</v>
      </c>
      <c r="E598">
        <v>1</v>
      </c>
      <c r="F598" s="7">
        <v>85.95</v>
      </c>
      <c r="G598" s="7">
        <v>28.14</v>
      </c>
      <c r="H598" s="7">
        <v>8.6</v>
      </c>
      <c r="I598" s="7">
        <v>2.81</v>
      </c>
      <c r="J598" t="s">
        <v>2337</v>
      </c>
      <c r="K598">
        <f t="shared" si="36"/>
        <v>16</v>
      </c>
      <c r="L598">
        <f t="shared" si="37"/>
        <v>6</v>
      </c>
      <c r="M598">
        <f t="shared" si="38"/>
        <v>1</v>
      </c>
      <c r="N598" s="7">
        <f t="shared" si="39"/>
        <v>28.14</v>
      </c>
    </row>
    <row r="599" spans="1:14" x14ac:dyDescent="0.2">
      <c r="A599" t="s">
        <v>79</v>
      </c>
      <c r="B599" s="8">
        <v>43864</v>
      </c>
      <c r="C599" s="8">
        <v>43864</v>
      </c>
      <c r="D599">
        <v>46</v>
      </c>
      <c r="E599">
        <v>1</v>
      </c>
      <c r="F599" s="7">
        <v>292</v>
      </c>
      <c r="G599" s="7">
        <v>101.68</v>
      </c>
      <c r="H599" s="7">
        <v>9.73</v>
      </c>
      <c r="I599" s="7">
        <v>3.39</v>
      </c>
      <c r="J599" t="s">
        <v>2337</v>
      </c>
      <c r="K599">
        <f t="shared" si="36"/>
        <v>46</v>
      </c>
      <c r="L599">
        <f t="shared" si="37"/>
        <v>6</v>
      </c>
      <c r="M599">
        <f t="shared" si="38"/>
        <v>1</v>
      </c>
      <c r="N599" s="7">
        <f t="shared" si="39"/>
        <v>101.68</v>
      </c>
    </row>
    <row r="600" spans="1:14" x14ac:dyDescent="0.2">
      <c r="A600" t="s">
        <v>502</v>
      </c>
      <c r="B600" s="8">
        <v>43864</v>
      </c>
      <c r="C600" s="8">
        <v>43865</v>
      </c>
      <c r="D600">
        <v>83</v>
      </c>
      <c r="E600">
        <v>1</v>
      </c>
      <c r="F600" s="7">
        <v>325.3</v>
      </c>
      <c r="G600" s="7">
        <v>580.15</v>
      </c>
      <c r="H600" s="7">
        <v>6.02</v>
      </c>
      <c r="I600" s="7">
        <v>10.74</v>
      </c>
      <c r="J600" t="s">
        <v>2337</v>
      </c>
      <c r="K600">
        <f t="shared" si="36"/>
        <v>83</v>
      </c>
      <c r="L600">
        <f t="shared" si="37"/>
        <v>6</v>
      </c>
      <c r="M600">
        <f t="shared" si="38"/>
        <v>1</v>
      </c>
      <c r="N600" s="7">
        <f t="shared" si="39"/>
        <v>580.15</v>
      </c>
    </row>
    <row r="601" spans="1:14" x14ac:dyDescent="0.2">
      <c r="A601" t="s">
        <v>501</v>
      </c>
      <c r="B601" s="8">
        <v>43864</v>
      </c>
      <c r="C601" s="8">
        <v>43865</v>
      </c>
      <c r="D601">
        <v>16</v>
      </c>
      <c r="E601">
        <v>1</v>
      </c>
      <c r="F601" s="7">
        <v>49.52</v>
      </c>
      <c r="G601" s="7">
        <v>134.30000000000001</v>
      </c>
      <c r="H601" s="7">
        <v>4.95</v>
      </c>
      <c r="I601" s="7">
        <v>13.43</v>
      </c>
      <c r="J601" t="s">
        <v>2337</v>
      </c>
      <c r="K601">
        <f t="shared" si="36"/>
        <v>16</v>
      </c>
      <c r="L601">
        <f t="shared" si="37"/>
        <v>6</v>
      </c>
      <c r="M601">
        <f t="shared" si="38"/>
        <v>1</v>
      </c>
      <c r="N601" s="7">
        <f t="shared" si="39"/>
        <v>134.30000000000001</v>
      </c>
    </row>
    <row r="602" spans="1:14" x14ac:dyDescent="0.2">
      <c r="A602" t="s">
        <v>78</v>
      </c>
      <c r="B602" s="8">
        <v>43864</v>
      </c>
      <c r="C602" s="8">
        <v>43865</v>
      </c>
      <c r="D602">
        <v>4</v>
      </c>
      <c r="E602">
        <v>1</v>
      </c>
      <c r="F602" s="7">
        <v>17.190000000000001</v>
      </c>
      <c r="G602" s="7">
        <v>5.88</v>
      </c>
      <c r="H602" s="7">
        <v>8.6</v>
      </c>
      <c r="I602" s="7">
        <v>2.94</v>
      </c>
      <c r="J602" t="s">
        <v>2337</v>
      </c>
      <c r="K602">
        <f t="shared" si="36"/>
        <v>4</v>
      </c>
      <c r="L602">
        <f t="shared" si="37"/>
        <v>6</v>
      </c>
      <c r="M602">
        <f t="shared" si="38"/>
        <v>1</v>
      </c>
      <c r="N602" s="7">
        <f t="shared" si="39"/>
        <v>5.88</v>
      </c>
    </row>
    <row r="603" spans="1:14" x14ac:dyDescent="0.2">
      <c r="A603" t="s">
        <v>79</v>
      </c>
      <c r="B603" s="8">
        <v>43864</v>
      </c>
      <c r="C603" s="8">
        <v>43865</v>
      </c>
      <c r="D603">
        <v>4</v>
      </c>
      <c r="E603">
        <v>1</v>
      </c>
      <c r="F603" s="7">
        <v>19.47</v>
      </c>
      <c r="G603" s="7">
        <v>7.16</v>
      </c>
      <c r="H603" s="7">
        <v>9.73</v>
      </c>
      <c r="I603" s="7">
        <v>3.58</v>
      </c>
      <c r="J603" t="s">
        <v>2337</v>
      </c>
      <c r="K603">
        <f t="shared" si="36"/>
        <v>4</v>
      </c>
      <c r="L603">
        <f t="shared" si="37"/>
        <v>6</v>
      </c>
      <c r="M603">
        <f t="shared" si="38"/>
        <v>1</v>
      </c>
      <c r="N603" s="7">
        <f t="shared" si="39"/>
        <v>7.16</v>
      </c>
    </row>
    <row r="604" spans="1:14" x14ac:dyDescent="0.2">
      <c r="A604" t="s">
        <v>387</v>
      </c>
      <c r="B604" s="8">
        <v>43864</v>
      </c>
      <c r="C604" s="8">
        <v>43865</v>
      </c>
      <c r="D604">
        <v>4</v>
      </c>
      <c r="E604">
        <v>1</v>
      </c>
      <c r="F604" s="7">
        <v>77.75</v>
      </c>
      <c r="G604" s="7">
        <v>171.39</v>
      </c>
      <c r="H604" s="7">
        <v>38.869999999999997</v>
      </c>
      <c r="I604" s="7">
        <v>85.69</v>
      </c>
      <c r="J604" t="s">
        <v>2337</v>
      </c>
      <c r="K604">
        <f t="shared" si="36"/>
        <v>4</v>
      </c>
      <c r="L604">
        <f t="shared" si="37"/>
        <v>6</v>
      </c>
      <c r="M604">
        <f t="shared" si="38"/>
        <v>1</v>
      </c>
      <c r="N604" s="7">
        <f t="shared" si="39"/>
        <v>171.39</v>
      </c>
    </row>
    <row r="605" spans="1:14" x14ac:dyDescent="0.2">
      <c r="A605" t="s">
        <v>36</v>
      </c>
      <c r="B605" s="8">
        <v>43864</v>
      </c>
      <c r="C605" s="8">
        <v>43865</v>
      </c>
      <c r="D605">
        <v>7</v>
      </c>
      <c r="E605">
        <v>1</v>
      </c>
      <c r="F605" s="7">
        <v>3.84</v>
      </c>
      <c r="G605" s="7">
        <v>8.08</v>
      </c>
      <c r="H605" s="7">
        <v>0.96</v>
      </c>
      <c r="I605" s="7">
        <v>2.02</v>
      </c>
      <c r="J605" t="s">
        <v>2337</v>
      </c>
      <c r="K605">
        <f t="shared" si="36"/>
        <v>7</v>
      </c>
      <c r="L605">
        <f t="shared" si="37"/>
        <v>6</v>
      </c>
      <c r="M605">
        <f t="shared" si="38"/>
        <v>1</v>
      </c>
      <c r="N605" s="7">
        <f t="shared" si="39"/>
        <v>8.08</v>
      </c>
    </row>
    <row r="606" spans="1:14" x14ac:dyDescent="0.2">
      <c r="A606" t="s">
        <v>251</v>
      </c>
      <c r="B606" s="8">
        <v>43864</v>
      </c>
      <c r="C606" s="8">
        <v>43864</v>
      </c>
      <c r="D606">
        <v>154</v>
      </c>
      <c r="E606">
        <v>1</v>
      </c>
      <c r="F606" s="7">
        <v>85.69</v>
      </c>
      <c r="G606" s="7">
        <v>179.06</v>
      </c>
      <c r="H606" s="7">
        <v>0.86</v>
      </c>
      <c r="I606" s="7">
        <v>1.79</v>
      </c>
      <c r="J606" t="s">
        <v>2337</v>
      </c>
      <c r="K606">
        <f t="shared" si="36"/>
        <v>154</v>
      </c>
      <c r="L606">
        <f t="shared" si="37"/>
        <v>6</v>
      </c>
      <c r="M606">
        <f t="shared" si="38"/>
        <v>1</v>
      </c>
      <c r="N606" s="7">
        <f t="shared" si="39"/>
        <v>179.06</v>
      </c>
    </row>
    <row r="607" spans="1:14" x14ac:dyDescent="0.2">
      <c r="A607" t="s">
        <v>396</v>
      </c>
      <c r="B607" s="8">
        <v>43864</v>
      </c>
      <c r="C607" s="8">
        <v>43864</v>
      </c>
      <c r="D607">
        <v>2</v>
      </c>
      <c r="E607">
        <v>1</v>
      </c>
      <c r="F607" s="7">
        <v>22.91</v>
      </c>
      <c r="G607" s="7">
        <v>30.7</v>
      </c>
      <c r="H607" s="7">
        <v>22.91</v>
      </c>
      <c r="I607" s="7">
        <v>30.7</v>
      </c>
      <c r="J607" t="s">
        <v>2337</v>
      </c>
      <c r="K607">
        <f t="shared" si="36"/>
        <v>2</v>
      </c>
      <c r="L607">
        <f t="shared" si="37"/>
        <v>6</v>
      </c>
      <c r="M607">
        <f t="shared" si="38"/>
        <v>1</v>
      </c>
      <c r="N607" s="7">
        <f t="shared" si="39"/>
        <v>30.7</v>
      </c>
    </row>
    <row r="608" spans="1:14" x14ac:dyDescent="0.2">
      <c r="A608" t="s">
        <v>331</v>
      </c>
      <c r="B608" s="8">
        <v>43864</v>
      </c>
      <c r="C608" s="8">
        <v>43864</v>
      </c>
      <c r="D608">
        <v>16</v>
      </c>
      <c r="E608">
        <v>150</v>
      </c>
      <c r="F608" s="7">
        <v>1247.03</v>
      </c>
      <c r="G608" s="7">
        <v>2110.35</v>
      </c>
      <c r="H608" s="7">
        <v>124.7</v>
      </c>
      <c r="I608" s="7">
        <v>211.04</v>
      </c>
      <c r="J608" t="s">
        <v>2337</v>
      </c>
      <c r="K608">
        <f t="shared" si="36"/>
        <v>2400</v>
      </c>
      <c r="L608">
        <f t="shared" si="37"/>
        <v>6</v>
      </c>
      <c r="M608">
        <f t="shared" si="38"/>
        <v>1</v>
      </c>
      <c r="N608" s="7">
        <f t="shared" si="39"/>
        <v>2110.35</v>
      </c>
    </row>
    <row r="609" spans="1:14" x14ac:dyDescent="0.2">
      <c r="A609" t="s">
        <v>352</v>
      </c>
      <c r="B609" s="8">
        <v>43864</v>
      </c>
      <c r="C609" s="8">
        <v>43864</v>
      </c>
      <c r="D609">
        <v>2</v>
      </c>
      <c r="E609">
        <v>150</v>
      </c>
      <c r="F609" s="7">
        <v>103.6</v>
      </c>
      <c r="G609" s="7">
        <v>287.77999999999997</v>
      </c>
      <c r="H609" s="7">
        <v>103.6</v>
      </c>
      <c r="I609" s="7">
        <v>287.77999999999997</v>
      </c>
      <c r="J609" t="s">
        <v>2337</v>
      </c>
      <c r="K609">
        <f t="shared" si="36"/>
        <v>300</v>
      </c>
      <c r="L609">
        <f t="shared" si="37"/>
        <v>6</v>
      </c>
      <c r="M609">
        <f t="shared" si="38"/>
        <v>1</v>
      </c>
      <c r="N609" s="7">
        <f t="shared" si="39"/>
        <v>287.77999999999997</v>
      </c>
    </row>
    <row r="610" spans="1:14" x14ac:dyDescent="0.2">
      <c r="A610" t="s">
        <v>396</v>
      </c>
      <c r="B610" s="8">
        <v>43861</v>
      </c>
      <c r="C610" s="8">
        <v>43861</v>
      </c>
      <c r="D610">
        <v>39</v>
      </c>
      <c r="E610">
        <v>1</v>
      </c>
      <c r="F610" s="7">
        <v>572.66999999999996</v>
      </c>
      <c r="G610" s="7">
        <v>895.3</v>
      </c>
      <c r="H610" s="7">
        <v>22.91</v>
      </c>
      <c r="I610" s="7">
        <v>35.81</v>
      </c>
      <c r="J610" t="s">
        <v>2337</v>
      </c>
      <c r="K610">
        <f t="shared" si="36"/>
        <v>39</v>
      </c>
      <c r="L610">
        <f t="shared" si="37"/>
        <v>5</v>
      </c>
      <c r="M610">
        <f t="shared" si="38"/>
        <v>1</v>
      </c>
      <c r="N610" s="7">
        <f t="shared" si="39"/>
        <v>895.3</v>
      </c>
    </row>
    <row r="611" spans="1:14" x14ac:dyDescent="0.2">
      <c r="A611" t="s">
        <v>251</v>
      </c>
      <c r="B611" s="8">
        <v>43864</v>
      </c>
      <c r="C611" s="8">
        <v>43864</v>
      </c>
      <c r="D611">
        <v>157</v>
      </c>
      <c r="E611">
        <v>1</v>
      </c>
      <c r="F611" s="7">
        <v>87.41</v>
      </c>
      <c r="G611" s="7">
        <v>234.82</v>
      </c>
      <c r="H611" s="7">
        <v>0.86</v>
      </c>
      <c r="I611" s="7">
        <v>2.2999999999999998</v>
      </c>
      <c r="J611" t="s">
        <v>2337</v>
      </c>
      <c r="K611">
        <f t="shared" si="36"/>
        <v>157</v>
      </c>
      <c r="L611">
        <f t="shared" si="37"/>
        <v>6</v>
      </c>
      <c r="M611">
        <f t="shared" si="38"/>
        <v>1</v>
      </c>
      <c r="N611" s="7">
        <f t="shared" si="39"/>
        <v>234.82</v>
      </c>
    </row>
    <row r="612" spans="1:14" x14ac:dyDescent="0.2">
      <c r="A612" t="s">
        <v>396</v>
      </c>
      <c r="B612" s="8">
        <v>43864</v>
      </c>
      <c r="C612" s="8">
        <v>43864</v>
      </c>
      <c r="D612">
        <v>4</v>
      </c>
      <c r="E612">
        <v>1</v>
      </c>
      <c r="F612" s="7">
        <v>45.81</v>
      </c>
      <c r="G612" s="7">
        <v>71.62</v>
      </c>
      <c r="H612" s="7">
        <v>22.91</v>
      </c>
      <c r="I612" s="7">
        <v>35.81</v>
      </c>
      <c r="J612" t="s">
        <v>2337</v>
      </c>
      <c r="K612">
        <f t="shared" si="36"/>
        <v>4</v>
      </c>
      <c r="L612">
        <f t="shared" si="37"/>
        <v>6</v>
      </c>
      <c r="M612">
        <f t="shared" si="38"/>
        <v>1</v>
      </c>
      <c r="N612" s="7">
        <f t="shared" si="39"/>
        <v>71.62</v>
      </c>
    </row>
    <row r="613" spans="1:14" x14ac:dyDescent="0.2">
      <c r="A613" t="s">
        <v>539</v>
      </c>
      <c r="B613" s="8">
        <v>43864</v>
      </c>
      <c r="C613" s="8">
        <v>43864</v>
      </c>
      <c r="D613">
        <v>307</v>
      </c>
      <c r="E613">
        <v>2</v>
      </c>
      <c r="F613" s="7">
        <v>557.08000000000004</v>
      </c>
      <c r="G613" s="7">
        <v>1432.48</v>
      </c>
      <c r="H613" s="7">
        <v>2.78</v>
      </c>
      <c r="I613" s="7">
        <v>7.16</v>
      </c>
      <c r="J613" t="s">
        <v>2337</v>
      </c>
      <c r="K613">
        <f t="shared" si="36"/>
        <v>614</v>
      </c>
      <c r="L613">
        <f t="shared" si="37"/>
        <v>6</v>
      </c>
      <c r="M613">
        <f t="shared" si="38"/>
        <v>1</v>
      </c>
      <c r="N613" s="7">
        <f t="shared" si="39"/>
        <v>1432.48</v>
      </c>
    </row>
    <row r="614" spans="1:14" x14ac:dyDescent="0.2">
      <c r="A614" t="s">
        <v>169</v>
      </c>
      <c r="B614" s="8">
        <v>43864</v>
      </c>
      <c r="C614" s="8">
        <v>43864</v>
      </c>
      <c r="D614">
        <v>184</v>
      </c>
      <c r="E614">
        <v>1</v>
      </c>
      <c r="F614" s="7">
        <v>159.61000000000001</v>
      </c>
      <c r="G614" s="7">
        <v>253.24</v>
      </c>
      <c r="H614" s="7">
        <v>1.32</v>
      </c>
      <c r="I614" s="7">
        <v>2.11</v>
      </c>
      <c r="J614" t="s">
        <v>2337</v>
      </c>
      <c r="K614">
        <f t="shared" si="36"/>
        <v>184</v>
      </c>
      <c r="L614">
        <f t="shared" si="37"/>
        <v>6</v>
      </c>
      <c r="M614">
        <f t="shared" si="38"/>
        <v>1</v>
      </c>
      <c r="N614" s="7">
        <f t="shared" si="39"/>
        <v>253.24</v>
      </c>
    </row>
    <row r="615" spans="1:14" x14ac:dyDescent="0.2">
      <c r="A615" t="s">
        <v>396</v>
      </c>
      <c r="B615" s="8">
        <v>43864</v>
      </c>
      <c r="C615" s="8">
        <v>43864</v>
      </c>
      <c r="D615">
        <v>4</v>
      </c>
      <c r="E615">
        <v>1</v>
      </c>
      <c r="F615" s="7">
        <v>45.81</v>
      </c>
      <c r="G615" s="7">
        <v>66.510000000000005</v>
      </c>
      <c r="H615" s="7">
        <v>22.91</v>
      </c>
      <c r="I615" s="7">
        <v>33.25</v>
      </c>
      <c r="J615" t="s">
        <v>2337</v>
      </c>
      <c r="K615">
        <f t="shared" si="36"/>
        <v>4</v>
      </c>
      <c r="L615">
        <f t="shared" si="37"/>
        <v>6</v>
      </c>
      <c r="M615">
        <f t="shared" si="38"/>
        <v>1</v>
      </c>
      <c r="N615" s="7">
        <f t="shared" si="39"/>
        <v>66.510000000000005</v>
      </c>
    </row>
    <row r="616" spans="1:14" x14ac:dyDescent="0.2">
      <c r="A616" t="s">
        <v>204</v>
      </c>
      <c r="B616" s="8">
        <v>43864</v>
      </c>
      <c r="C616" s="8">
        <v>43865</v>
      </c>
      <c r="D616">
        <v>154</v>
      </c>
      <c r="E616">
        <v>2</v>
      </c>
      <c r="F616" s="7">
        <v>248.87</v>
      </c>
      <c r="G616" s="7">
        <v>601.13</v>
      </c>
      <c r="H616" s="7">
        <v>2.48</v>
      </c>
      <c r="I616" s="7">
        <v>6.01</v>
      </c>
      <c r="J616" t="s">
        <v>2337</v>
      </c>
      <c r="K616">
        <f t="shared" si="36"/>
        <v>308</v>
      </c>
      <c r="L616">
        <f t="shared" si="37"/>
        <v>6</v>
      </c>
      <c r="M616">
        <f t="shared" si="38"/>
        <v>1</v>
      </c>
      <c r="N616" s="7">
        <f t="shared" si="39"/>
        <v>601.13</v>
      </c>
    </row>
    <row r="617" spans="1:14" x14ac:dyDescent="0.2">
      <c r="A617" t="s">
        <v>928</v>
      </c>
      <c r="B617" s="8">
        <v>43864</v>
      </c>
      <c r="C617" s="8">
        <v>43865</v>
      </c>
      <c r="D617">
        <v>2</v>
      </c>
      <c r="E617">
        <v>1</v>
      </c>
      <c r="F617" s="7">
        <v>24.97</v>
      </c>
      <c r="G617" s="7">
        <v>38.369999999999997</v>
      </c>
      <c r="H617" s="7">
        <v>24.95</v>
      </c>
      <c r="I617" s="7">
        <v>38.369999999999997</v>
      </c>
      <c r="J617" t="s">
        <v>2337</v>
      </c>
      <c r="K617">
        <f t="shared" si="36"/>
        <v>2</v>
      </c>
      <c r="L617">
        <f t="shared" si="37"/>
        <v>6</v>
      </c>
      <c r="M617">
        <f t="shared" si="38"/>
        <v>1</v>
      </c>
      <c r="N617" s="7">
        <f t="shared" si="39"/>
        <v>38.369999999999997</v>
      </c>
    </row>
    <row r="618" spans="1:14" x14ac:dyDescent="0.2">
      <c r="A618" t="s">
        <v>650</v>
      </c>
      <c r="B618" s="8">
        <v>43864</v>
      </c>
      <c r="C618" s="8">
        <v>43865</v>
      </c>
      <c r="D618">
        <v>42</v>
      </c>
      <c r="E618">
        <v>3</v>
      </c>
      <c r="F618" s="7">
        <v>86.12</v>
      </c>
      <c r="G618" s="7">
        <v>139.86000000000001</v>
      </c>
      <c r="H618" s="7">
        <v>3.19</v>
      </c>
      <c r="I618" s="7">
        <v>5.18</v>
      </c>
      <c r="J618" t="s">
        <v>2337</v>
      </c>
      <c r="K618">
        <f t="shared" si="36"/>
        <v>126</v>
      </c>
      <c r="L618">
        <f t="shared" si="37"/>
        <v>6</v>
      </c>
      <c r="M618">
        <f t="shared" si="38"/>
        <v>1</v>
      </c>
      <c r="N618" s="7">
        <f t="shared" si="39"/>
        <v>139.86000000000001</v>
      </c>
    </row>
    <row r="619" spans="1:14" x14ac:dyDescent="0.2">
      <c r="A619" t="s">
        <v>169</v>
      </c>
      <c r="B619" s="8">
        <v>43864</v>
      </c>
      <c r="C619" s="8">
        <v>43865</v>
      </c>
      <c r="D619">
        <v>53</v>
      </c>
      <c r="E619">
        <v>2</v>
      </c>
      <c r="F619" s="7">
        <v>90.44</v>
      </c>
      <c r="G619" s="7">
        <v>182.64</v>
      </c>
      <c r="H619" s="7">
        <v>2.65</v>
      </c>
      <c r="I619" s="7">
        <v>5.37</v>
      </c>
      <c r="J619" t="s">
        <v>2337</v>
      </c>
      <c r="K619">
        <f t="shared" si="36"/>
        <v>106</v>
      </c>
      <c r="L619">
        <f t="shared" si="37"/>
        <v>6</v>
      </c>
      <c r="M619">
        <f t="shared" si="38"/>
        <v>1</v>
      </c>
      <c r="N619" s="7">
        <f t="shared" si="39"/>
        <v>182.64</v>
      </c>
    </row>
    <row r="620" spans="1:14" x14ac:dyDescent="0.2">
      <c r="A620" t="s">
        <v>396</v>
      </c>
      <c r="B620" s="8">
        <v>43864</v>
      </c>
      <c r="C620" s="8">
        <v>43865</v>
      </c>
      <c r="D620">
        <v>4</v>
      </c>
      <c r="E620">
        <v>1</v>
      </c>
      <c r="F620" s="7">
        <v>45.81</v>
      </c>
      <c r="G620" s="7">
        <v>71.62</v>
      </c>
      <c r="H620" s="7">
        <v>22.91</v>
      </c>
      <c r="I620" s="7">
        <v>35.81</v>
      </c>
      <c r="J620" t="s">
        <v>2337</v>
      </c>
      <c r="K620">
        <f t="shared" si="36"/>
        <v>4</v>
      </c>
      <c r="L620">
        <f t="shared" si="37"/>
        <v>6</v>
      </c>
      <c r="M620">
        <f t="shared" si="38"/>
        <v>1</v>
      </c>
      <c r="N620" s="7">
        <f t="shared" si="39"/>
        <v>71.62</v>
      </c>
    </row>
    <row r="621" spans="1:14" x14ac:dyDescent="0.2">
      <c r="A621" t="s">
        <v>251</v>
      </c>
      <c r="B621" s="8">
        <v>43864</v>
      </c>
      <c r="C621" s="8">
        <v>43865</v>
      </c>
      <c r="D621">
        <v>174</v>
      </c>
      <c r="E621">
        <v>1</v>
      </c>
      <c r="F621" s="7">
        <v>96.83</v>
      </c>
      <c r="G621" s="7">
        <v>260.14999999999998</v>
      </c>
      <c r="H621" s="7">
        <v>0.86</v>
      </c>
      <c r="I621" s="7">
        <v>2.2999999999999998</v>
      </c>
      <c r="J621" t="s">
        <v>2337</v>
      </c>
      <c r="K621">
        <f t="shared" si="36"/>
        <v>174</v>
      </c>
      <c r="L621">
        <f t="shared" si="37"/>
        <v>6</v>
      </c>
      <c r="M621">
        <f t="shared" si="38"/>
        <v>1</v>
      </c>
      <c r="N621" s="7">
        <f t="shared" si="39"/>
        <v>260.14999999999998</v>
      </c>
    </row>
    <row r="622" spans="1:14" x14ac:dyDescent="0.2">
      <c r="A622" t="s">
        <v>396</v>
      </c>
      <c r="B622" s="8">
        <v>43864</v>
      </c>
      <c r="C622" s="8">
        <v>43865</v>
      </c>
      <c r="D622">
        <v>4</v>
      </c>
      <c r="E622">
        <v>1</v>
      </c>
      <c r="F622" s="7">
        <v>45.81</v>
      </c>
      <c r="G622" s="7">
        <v>71.62</v>
      </c>
      <c r="H622" s="7">
        <v>22.91</v>
      </c>
      <c r="I622" s="7">
        <v>35.81</v>
      </c>
      <c r="J622" t="s">
        <v>2337</v>
      </c>
      <c r="K622">
        <f t="shared" si="36"/>
        <v>4</v>
      </c>
      <c r="L622">
        <f t="shared" si="37"/>
        <v>6</v>
      </c>
      <c r="M622">
        <f t="shared" si="38"/>
        <v>1</v>
      </c>
      <c r="N622" s="7">
        <f t="shared" si="39"/>
        <v>71.62</v>
      </c>
    </row>
    <row r="623" spans="1:14" x14ac:dyDescent="0.2">
      <c r="A623" t="s">
        <v>387</v>
      </c>
      <c r="B623" s="8">
        <v>43865</v>
      </c>
      <c r="C623" s="8">
        <v>43865</v>
      </c>
      <c r="D623">
        <v>37</v>
      </c>
      <c r="E623">
        <v>1</v>
      </c>
      <c r="F623" s="7">
        <v>933.06</v>
      </c>
      <c r="G623" s="7">
        <v>1933.85</v>
      </c>
      <c r="H623" s="7">
        <v>38.869999999999997</v>
      </c>
      <c r="I623" s="7">
        <v>80.58</v>
      </c>
      <c r="J623" t="s">
        <v>2337</v>
      </c>
      <c r="K623">
        <f t="shared" si="36"/>
        <v>37</v>
      </c>
      <c r="L623">
        <f t="shared" si="37"/>
        <v>6</v>
      </c>
      <c r="M623">
        <f t="shared" si="38"/>
        <v>1</v>
      </c>
      <c r="N623" s="7">
        <f t="shared" si="39"/>
        <v>1933.85</v>
      </c>
    </row>
    <row r="624" spans="1:14" x14ac:dyDescent="0.2">
      <c r="A624" t="s">
        <v>251</v>
      </c>
      <c r="B624" s="8">
        <v>43865</v>
      </c>
      <c r="C624" s="8">
        <v>43865</v>
      </c>
      <c r="D624">
        <v>8</v>
      </c>
      <c r="E624">
        <v>500</v>
      </c>
      <c r="F624" s="7">
        <v>2142.33</v>
      </c>
      <c r="G624" s="7">
        <v>4796.25</v>
      </c>
      <c r="H624" s="7">
        <v>428.47</v>
      </c>
      <c r="I624" s="7">
        <v>959.25</v>
      </c>
      <c r="J624" t="s">
        <v>2337</v>
      </c>
      <c r="K624">
        <f t="shared" si="36"/>
        <v>4000</v>
      </c>
      <c r="L624">
        <f t="shared" si="37"/>
        <v>6</v>
      </c>
      <c r="M624">
        <f t="shared" si="38"/>
        <v>1</v>
      </c>
      <c r="N624" s="7">
        <f t="shared" si="39"/>
        <v>4796.25</v>
      </c>
    </row>
    <row r="625" spans="1:14" x14ac:dyDescent="0.2">
      <c r="A625" t="s">
        <v>619</v>
      </c>
      <c r="B625" s="8">
        <v>43865</v>
      </c>
      <c r="C625" s="8">
        <v>43865</v>
      </c>
      <c r="D625">
        <v>1839</v>
      </c>
      <c r="E625">
        <v>1</v>
      </c>
      <c r="F625" s="7">
        <v>1603.71</v>
      </c>
      <c r="G625" s="7">
        <v>3683.52</v>
      </c>
      <c r="H625" s="7">
        <v>1.33</v>
      </c>
      <c r="I625" s="7">
        <v>3.07</v>
      </c>
      <c r="J625" t="s">
        <v>2337</v>
      </c>
      <c r="K625">
        <f t="shared" si="36"/>
        <v>1839</v>
      </c>
      <c r="L625">
        <f t="shared" si="37"/>
        <v>6</v>
      </c>
      <c r="M625">
        <f t="shared" si="38"/>
        <v>1</v>
      </c>
      <c r="N625" s="7">
        <f t="shared" si="39"/>
        <v>3683.52</v>
      </c>
    </row>
    <row r="626" spans="1:14" x14ac:dyDescent="0.2">
      <c r="A626" t="s">
        <v>928</v>
      </c>
      <c r="B626" s="8">
        <v>43865</v>
      </c>
      <c r="C626" s="8">
        <v>43865</v>
      </c>
      <c r="D626">
        <v>246</v>
      </c>
      <c r="E626">
        <v>1</v>
      </c>
      <c r="F626" s="7">
        <v>3993.92</v>
      </c>
      <c r="G626" s="7">
        <v>6139.2</v>
      </c>
      <c r="H626" s="7">
        <v>24.95</v>
      </c>
      <c r="I626" s="7">
        <v>38.369999999999997</v>
      </c>
      <c r="J626" t="s">
        <v>2337</v>
      </c>
      <c r="K626">
        <f t="shared" si="36"/>
        <v>246</v>
      </c>
      <c r="L626">
        <f t="shared" si="37"/>
        <v>6</v>
      </c>
      <c r="M626">
        <f t="shared" si="38"/>
        <v>1</v>
      </c>
      <c r="N626" s="7">
        <f t="shared" si="39"/>
        <v>6139.2</v>
      </c>
    </row>
    <row r="627" spans="1:14" x14ac:dyDescent="0.2">
      <c r="A627" t="s">
        <v>343</v>
      </c>
      <c r="B627" s="8">
        <v>43865</v>
      </c>
      <c r="C627" s="8">
        <v>43868</v>
      </c>
      <c r="D627">
        <v>230</v>
      </c>
      <c r="E627">
        <v>1</v>
      </c>
      <c r="F627" s="7">
        <v>151.56</v>
      </c>
      <c r="G627" s="7">
        <v>201.44</v>
      </c>
      <c r="H627" s="7">
        <v>1.01</v>
      </c>
      <c r="I627" s="7">
        <v>1.34</v>
      </c>
      <c r="J627" t="s">
        <v>2337</v>
      </c>
      <c r="K627">
        <f t="shared" si="36"/>
        <v>230</v>
      </c>
      <c r="L627">
        <f t="shared" si="37"/>
        <v>6</v>
      </c>
      <c r="M627">
        <f t="shared" si="38"/>
        <v>1</v>
      </c>
      <c r="N627" s="7">
        <f t="shared" si="39"/>
        <v>201.44</v>
      </c>
    </row>
    <row r="628" spans="1:14" x14ac:dyDescent="0.2">
      <c r="A628" t="s">
        <v>285</v>
      </c>
      <c r="B628" s="8">
        <v>43865</v>
      </c>
      <c r="C628" s="8">
        <v>43865</v>
      </c>
      <c r="D628">
        <v>2605</v>
      </c>
      <c r="E628">
        <v>1</v>
      </c>
      <c r="F628" s="7">
        <v>1478.52</v>
      </c>
      <c r="G628" s="7">
        <v>3587.6</v>
      </c>
      <c r="H628" s="7">
        <v>0.87</v>
      </c>
      <c r="I628" s="7">
        <v>2.11</v>
      </c>
      <c r="J628" t="s">
        <v>2337</v>
      </c>
      <c r="K628">
        <f t="shared" si="36"/>
        <v>2605</v>
      </c>
      <c r="L628">
        <f t="shared" si="37"/>
        <v>6</v>
      </c>
      <c r="M628">
        <f t="shared" si="38"/>
        <v>1</v>
      </c>
      <c r="N628" s="7">
        <f t="shared" si="39"/>
        <v>3587.6</v>
      </c>
    </row>
    <row r="629" spans="1:14" x14ac:dyDescent="0.2">
      <c r="A629" t="s">
        <v>936</v>
      </c>
      <c r="B629" s="8">
        <v>43865</v>
      </c>
      <c r="C629" s="8">
        <v>43875</v>
      </c>
      <c r="D629">
        <v>62</v>
      </c>
      <c r="E629">
        <v>1</v>
      </c>
      <c r="F629" s="7">
        <v>639.5</v>
      </c>
      <c r="G629" s="7">
        <v>1125.52</v>
      </c>
      <c r="H629" s="7">
        <v>15.99</v>
      </c>
      <c r="I629" s="7">
        <v>28.14</v>
      </c>
      <c r="J629" t="s">
        <v>2337</v>
      </c>
      <c r="K629">
        <f t="shared" si="36"/>
        <v>62</v>
      </c>
      <c r="L629">
        <f t="shared" si="37"/>
        <v>6</v>
      </c>
      <c r="M629">
        <f t="shared" si="38"/>
        <v>1</v>
      </c>
      <c r="N629" s="7">
        <f t="shared" si="39"/>
        <v>1125.52</v>
      </c>
    </row>
    <row r="630" spans="1:14" x14ac:dyDescent="0.2">
      <c r="A630" t="s">
        <v>269</v>
      </c>
      <c r="B630" s="8">
        <v>43865</v>
      </c>
      <c r="C630" s="8">
        <v>43915</v>
      </c>
      <c r="D630">
        <v>7660</v>
      </c>
      <c r="E630">
        <v>1</v>
      </c>
      <c r="F630" s="7">
        <v>4284.6499999999996</v>
      </c>
      <c r="G630" s="7">
        <v>10232</v>
      </c>
      <c r="H630" s="7">
        <v>0.86</v>
      </c>
      <c r="I630" s="7">
        <v>2.0499999999999998</v>
      </c>
      <c r="J630" t="s">
        <v>2337</v>
      </c>
      <c r="K630">
        <f t="shared" si="36"/>
        <v>7660</v>
      </c>
      <c r="L630">
        <f t="shared" si="37"/>
        <v>6</v>
      </c>
      <c r="M630">
        <f t="shared" si="38"/>
        <v>1</v>
      </c>
      <c r="N630" s="7">
        <f t="shared" si="39"/>
        <v>10232</v>
      </c>
    </row>
    <row r="631" spans="1:14" x14ac:dyDescent="0.2">
      <c r="A631" t="s">
        <v>262</v>
      </c>
      <c r="B631" s="8">
        <v>43865</v>
      </c>
      <c r="C631" s="8">
        <v>43866</v>
      </c>
      <c r="D631">
        <v>50</v>
      </c>
      <c r="E631">
        <v>1</v>
      </c>
      <c r="F631" s="7">
        <v>31.52</v>
      </c>
      <c r="G631" s="7">
        <v>73.67</v>
      </c>
      <c r="H631" s="7">
        <v>0.99</v>
      </c>
      <c r="I631" s="7">
        <v>2.2999999999999998</v>
      </c>
      <c r="J631" t="s">
        <v>2337</v>
      </c>
      <c r="K631">
        <f t="shared" si="36"/>
        <v>50</v>
      </c>
      <c r="L631">
        <f t="shared" si="37"/>
        <v>6</v>
      </c>
      <c r="M631">
        <f t="shared" si="38"/>
        <v>1</v>
      </c>
      <c r="N631" s="7">
        <f t="shared" si="39"/>
        <v>73.67</v>
      </c>
    </row>
    <row r="632" spans="1:14" x14ac:dyDescent="0.2">
      <c r="A632" t="s">
        <v>396</v>
      </c>
      <c r="B632" s="8">
        <v>43865</v>
      </c>
      <c r="C632" s="8">
        <v>43866</v>
      </c>
      <c r="D632">
        <v>2</v>
      </c>
      <c r="E632">
        <v>1</v>
      </c>
      <c r="F632" s="7">
        <v>22.91</v>
      </c>
      <c r="G632" s="7">
        <v>35.81</v>
      </c>
      <c r="H632" s="7">
        <v>22.91</v>
      </c>
      <c r="I632" s="7">
        <v>35.81</v>
      </c>
      <c r="J632" t="s">
        <v>2337</v>
      </c>
      <c r="K632">
        <f t="shared" si="36"/>
        <v>2</v>
      </c>
      <c r="L632">
        <f t="shared" si="37"/>
        <v>6</v>
      </c>
      <c r="M632">
        <f t="shared" si="38"/>
        <v>1</v>
      </c>
      <c r="N632" s="7">
        <f t="shared" si="39"/>
        <v>35.81</v>
      </c>
    </row>
    <row r="633" spans="1:14" x14ac:dyDescent="0.2">
      <c r="A633" t="s">
        <v>341</v>
      </c>
      <c r="B633" s="8">
        <v>43865</v>
      </c>
      <c r="C633" s="8">
        <v>43865</v>
      </c>
      <c r="D633">
        <v>460</v>
      </c>
      <c r="E633">
        <v>1</v>
      </c>
      <c r="F633" s="7">
        <v>268.58999999999997</v>
      </c>
      <c r="G633" s="7">
        <v>0</v>
      </c>
      <c r="H633" s="7">
        <v>0.9</v>
      </c>
      <c r="I633" s="7">
        <v>0</v>
      </c>
      <c r="J633" t="s">
        <v>2337</v>
      </c>
      <c r="K633">
        <f t="shared" si="36"/>
        <v>460</v>
      </c>
      <c r="L633">
        <f t="shared" si="37"/>
        <v>6</v>
      </c>
      <c r="M633">
        <f t="shared" si="38"/>
        <v>1</v>
      </c>
      <c r="N633" s="7">
        <f t="shared" si="39"/>
        <v>0</v>
      </c>
    </row>
    <row r="634" spans="1:14" x14ac:dyDescent="0.2">
      <c r="A634" t="s">
        <v>387</v>
      </c>
      <c r="B634" s="8">
        <v>43865</v>
      </c>
      <c r="C634" s="8">
        <v>43865</v>
      </c>
      <c r="D634">
        <v>37</v>
      </c>
      <c r="E634">
        <v>1</v>
      </c>
      <c r="F634" s="7">
        <v>933.06</v>
      </c>
      <c r="G634" s="7">
        <v>1933.85</v>
      </c>
      <c r="H634" s="7">
        <v>38.869999999999997</v>
      </c>
      <c r="I634" s="7">
        <v>80.58</v>
      </c>
      <c r="J634" t="s">
        <v>2337</v>
      </c>
      <c r="K634">
        <f t="shared" si="36"/>
        <v>37</v>
      </c>
      <c r="L634">
        <f t="shared" si="37"/>
        <v>6</v>
      </c>
      <c r="M634">
        <f t="shared" si="38"/>
        <v>1</v>
      </c>
      <c r="N634" s="7">
        <f t="shared" si="39"/>
        <v>1933.85</v>
      </c>
    </row>
    <row r="635" spans="1:14" x14ac:dyDescent="0.2">
      <c r="A635" t="s">
        <v>396</v>
      </c>
      <c r="B635" s="8">
        <v>43865</v>
      </c>
      <c r="C635" s="8">
        <v>43865</v>
      </c>
      <c r="D635">
        <v>74</v>
      </c>
      <c r="E635">
        <v>1</v>
      </c>
      <c r="F635" s="7">
        <v>1099.53</v>
      </c>
      <c r="G635" s="7">
        <v>1534.8</v>
      </c>
      <c r="H635" s="7">
        <v>22.91</v>
      </c>
      <c r="I635" s="7">
        <v>31.98</v>
      </c>
      <c r="J635" t="s">
        <v>2337</v>
      </c>
      <c r="K635">
        <f t="shared" si="36"/>
        <v>74</v>
      </c>
      <c r="L635">
        <f t="shared" si="37"/>
        <v>6</v>
      </c>
      <c r="M635">
        <f t="shared" si="38"/>
        <v>1</v>
      </c>
      <c r="N635" s="7">
        <f t="shared" si="39"/>
        <v>1534.8</v>
      </c>
    </row>
    <row r="636" spans="1:14" x14ac:dyDescent="0.2">
      <c r="A636" t="s">
        <v>251</v>
      </c>
      <c r="B636" s="8">
        <v>43865</v>
      </c>
      <c r="C636" s="8">
        <v>43865</v>
      </c>
      <c r="D636">
        <v>613</v>
      </c>
      <c r="E636">
        <v>1</v>
      </c>
      <c r="F636" s="7">
        <v>342.77</v>
      </c>
      <c r="G636" s="7">
        <v>716.24</v>
      </c>
      <c r="H636" s="7">
        <v>0.86</v>
      </c>
      <c r="I636" s="7">
        <v>1.79</v>
      </c>
      <c r="J636" t="s">
        <v>2337</v>
      </c>
      <c r="K636">
        <f t="shared" si="36"/>
        <v>613</v>
      </c>
      <c r="L636">
        <f t="shared" si="37"/>
        <v>6</v>
      </c>
      <c r="M636">
        <f t="shared" si="38"/>
        <v>1</v>
      </c>
      <c r="N636" s="7">
        <f t="shared" si="39"/>
        <v>716.24</v>
      </c>
    </row>
    <row r="637" spans="1:14" x14ac:dyDescent="0.2">
      <c r="A637" t="s">
        <v>249</v>
      </c>
      <c r="B637" s="8">
        <v>43865</v>
      </c>
      <c r="C637" s="8">
        <v>43865</v>
      </c>
      <c r="D637">
        <v>2298</v>
      </c>
      <c r="E637">
        <v>1</v>
      </c>
      <c r="F637" s="7">
        <v>1285.4000000000001</v>
      </c>
      <c r="G637" s="7">
        <v>2685.9</v>
      </c>
      <c r="H637" s="7">
        <v>0.86</v>
      </c>
      <c r="I637" s="7">
        <v>1.79</v>
      </c>
      <c r="J637" t="s">
        <v>2337</v>
      </c>
      <c r="K637">
        <f t="shared" si="36"/>
        <v>2298</v>
      </c>
      <c r="L637">
        <f t="shared" si="37"/>
        <v>6</v>
      </c>
      <c r="M637">
        <f t="shared" si="38"/>
        <v>1</v>
      </c>
      <c r="N637" s="7">
        <f t="shared" si="39"/>
        <v>2685.9</v>
      </c>
    </row>
    <row r="638" spans="1:14" x14ac:dyDescent="0.2">
      <c r="A638" t="s">
        <v>251</v>
      </c>
      <c r="B638" s="8">
        <v>43865</v>
      </c>
      <c r="C638" s="8">
        <v>43866</v>
      </c>
      <c r="D638">
        <v>103</v>
      </c>
      <c r="E638">
        <v>1</v>
      </c>
      <c r="F638" s="7">
        <v>57.41</v>
      </c>
      <c r="G638" s="7">
        <v>154.25</v>
      </c>
      <c r="H638" s="7">
        <v>0.86</v>
      </c>
      <c r="I638" s="7">
        <v>2.2999999999999998</v>
      </c>
      <c r="J638" t="s">
        <v>2337</v>
      </c>
      <c r="K638">
        <f t="shared" si="36"/>
        <v>103</v>
      </c>
      <c r="L638">
        <f t="shared" si="37"/>
        <v>6</v>
      </c>
      <c r="M638">
        <f t="shared" si="38"/>
        <v>1</v>
      </c>
      <c r="N638" s="7">
        <f t="shared" si="39"/>
        <v>154.25</v>
      </c>
    </row>
    <row r="639" spans="1:14" x14ac:dyDescent="0.2">
      <c r="A639" t="s">
        <v>396</v>
      </c>
      <c r="B639" s="8">
        <v>43865</v>
      </c>
      <c r="C639" s="8">
        <v>43866</v>
      </c>
      <c r="D639">
        <v>2</v>
      </c>
      <c r="E639">
        <v>1</v>
      </c>
      <c r="F639" s="7">
        <v>22.91</v>
      </c>
      <c r="G639" s="7">
        <v>35.81</v>
      </c>
      <c r="H639" s="7">
        <v>22.91</v>
      </c>
      <c r="I639" s="7">
        <v>35.81</v>
      </c>
      <c r="J639" t="s">
        <v>2337</v>
      </c>
      <c r="K639">
        <f t="shared" si="36"/>
        <v>2</v>
      </c>
      <c r="L639">
        <f t="shared" si="37"/>
        <v>6</v>
      </c>
      <c r="M639">
        <f t="shared" si="38"/>
        <v>1</v>
      </c>
      <c r="N639" s="7">
        <f t="shared" si="39"/>
        <v>35.81</v>
      </c>
    </row>
    <row r="640" spans="1:14" x14ac:dyDescent="0.2">
      <c r="A640" t="s">
        <v>251</v>
      </c>
      <c r="B640" s="8">
        <v>43865</v>
      </c>
      <c r="C640" s="8">
        <v>43866</v>
      </c>
      <c r="D640">
        <v>86</v>
      </c>
      <c r="E640">
        <v>1</v>
      </c>
      <c r="F640" s="7">
        <v>47.99</v>
      </c>
      <c r="G640" s="7">
        <v>128.91999999999999</v>
      </c>
      <c r="H640" s="7">
        <v>0.86</v>
      </c>
      <c r="I640" s="7">
        <v>2.2999999999999998</v>
      </c>
      <c r="J640" t="s">
        <v>2337</v>
      </c>
      <c r="K640">
        <f t="shared" si="36"/>
        <v>86</v>
      </c>
      <c r="L640">
        <f t="shared" si="37"/>
        <v>6</v>
      </c>
      <c r="M640">
        <f t="shared" si="38"/>
        <v>1</v>
      </c>
      <c r="N640" s="7">
        <f t="shared" si="39"/>
        <v>128.91999999999999</v>
      </c>
    </row>
    <row r="641" spans="1:14" x14ac:dyDescent="0.2">
      <c r="A641" t="s">
        <v>396</v>
      </c>
      <c r="B641" s="8">
        <v>43865</v>
      </c>
      <c r="C641" s="8">
        <v>43866</v>
      </c>
      <c r="D641">
        <v>2</v>
      </c>
      <c r="E641">
        <v>1</v>
      </c>
      <c r="F641" s="7">
        <v>22.91</v>
      </c>
      <c r="G641" s="7">
        <v>35.81</v>
      </c>
      <c r="H641" s="7">
        <v>22.91</v>
      </c>
      <c r="I641" s="7">
        <v>35.81</v>
      </c>
      <c r="J641" t="s">
        <v>2337</v>
      </c>
      <c r="K641">
        <f t="shared" si="36"/>
        <v>2</v>
      </c>
      <c r="L641">
        <f t="shared" si="37"/>
        <v>6</v>
      </c>
      <c r="M641">
        <f t="shared" si="38"/>
        <v>1</v>
      </c>
      <c r="N641" s="7">
        <f t="shared" si="39"/>
        <v>35.81</v>
      </c>
    </row>
    <row r="642" spans="1:14" x14ac:dyDescent="0.2">
      <c r="A642" t="s">
        <v>246</v>
      </c>
      <c r="B642" s="8">
        <v>43866</v>
      </c>
      <c r="C642" s="8">
        <v>43866</v>
      </c>
      <c r="D642">
        <v>10</v>
      </c>
      <c r="E642">
        <v>100</v>
      </c>
      <c r="F642" s="7">
        <v>514.16</v>
      </c>
      <c r="G642" s="7">
        <v>1151.0999999999999</v>
      </c>
      <c r="H642" s="7">
        <v>85.69</v>
      </c>
      <c r="I642" s="7">
        <v>191.85</v>
      </c>
      <c r="J642" t="s">
        <v>2337</v>
      </c>
      <c r="K642">
        <f t="shared" si="36"/>
        <v>1000</v>
      </c>
      <c r="L642">
        <f t="shared" si="37"/>
        <v>6</v>
      </c>
      <c r="M642">
        <f t="shared" si="38"/>
        <v>1</v>
      </c>
      <c r="N642" s="7">
        <f t="shared" si="39"/>
        <v>1151.0999999999999</v>
      </c>
    </row>
    <row r="643" spans="1:14" x14ac:dyDescent="0.2">
      <c r="A643" t="s">
        <v>547</v>
      </c>
      <c r="B643" s="8">
        <v>43866</v>
      </c>
      <c r="C643" s="8">
        <v>43866</v>
      </c>
      <c r="D643">
        <v>7</v>
      </c>
      <c r="E643">
        <v>50</v>
      </c>
      <c r="F643" s="7">
        <v>235.08</v>
      </c>
      <c r="G643" s="7">
        <v>511.6</v>
      </c>
      <c r="H643" s="7">
        <v>58.77</v>
      </c>
      <c r="I643" s="7">
        <v>127.9</v>
      </c>
      <c r="J643" t="s">
        <v>2337</v>
      </c>
      <c r="K643">
        <f t="shared" ref="K643:K706" si="40">D643*E643</f>
        <v>350</v>
      </c>
      <c r="L643">
        <f t="shared" ref="L643:L706" si="41">(YEAR(B643)-2020)*52+_xlfn.ISOWEEKNUM(B643)</f>
        <v>6</v>
      </c>
      <c r="M643">
        <f t="shared" ref="M643:M706" si="42">IF(J643="Z-US$",1,1.22)</f>
        <v>1</v>
      </c>
      <c r="N643" s="7">
        <f t="shared" ref="N643:N706" si="43">G643*M643</f>
        <v>511.6</v>
      </c>
    </row>
    <row r="644" spans="1:14" x14ac:dyDescent="0.2">
      <c r="A644" t="s">
        <v>708</v>
      </c>
      <c r="B644" s="8">
        <v>43866</v>
      </c>
      <c r="C644" s="8">
        <v>43880</v>
      </c>
      <c r="D644">
        <v>62</v>
      </c>
      <c r="E644">
        <v>1</v>
      </c>
      <c r="F644" s="7">
        <v>702.43</v>
      </c>
      <c r="G644" s="7">
        <v>1294.3499999999999</v>
      </c>
      <c r="H644" s="7">
        <v>17.559999999999999</v>
      </c>
      <c r="I644" s="7">
        <v>32.36</v>
      </c>
      <c r="J644" t="s">
        <v>2337</v>
      </c>
      <c r="K644">
        <f t="shared" si="40"/>
        <v>62</v>
      </c>
      <c r="L644">
        <f t="shared" si="41"/>
        <v>6</v>
      </c>
      <c r="M644">
        <f t="shared" si="42"/>
        <v>1</v>
      </c>
      <c r="N644" s="7">
        <f t="shared" si="43"/>
        <v>1294.3499999999999</v>
      </c>
    </row>
    <row r="645" spans="1:14" x14ac:dyDescent="0.2">
      <c r="A645" t="s">
        <v>169</v>
      </c>
      <c r="B645" s="8">
        <v>43866</v>
      </c>
      <c r="C645" s="8">
        <v>43871</v>
      </c>
      <c r="D645">
        <v>307</v>
      </c>
      <c r="E645">
        <v>2</v>
      </c>
      <c r="F645" s="7">
        <v>532.01</v>
      </c>
      <c r="G645" s="7">
        <v>844.14</v>
      </c>
      <c r="H645" s="7">
        <v>2.65</v>
      </c>
      <c r="I645" s="7">
        <v>4.22</v>
      </c>
      <c r="J645" t="s">
        <v>2337</v>
      </c>
      <c r="K645">
        <f t="shared" si="40"/>
        <v>614</v>
      </c>
      <c r="L645">
        <f t="shared" si="41"/>
        <v>6</v>
      </c>
      <c r="M645">
        <f t="shared" si="42"/>
        <v>1</v>
      </c>
      <c r="N645" s="7">
        <f t="shared" si="43"/>
        <v>844.14</v>
      </c>
    </row>
    <row r="646" spans="1:14" x14ac:dyDescent="0.2">
      <c r="A646" t="s">
        <v>158</v>
      </c>
      <c r="B646" s="8">
        <v>43866</v>
      </c>
      <c r="C646" s="8">
        <v>43871</v>
      </c>
      <c r="D646">
        <v>307</v>
      </c>
      <c r="E646">
        <v>2</v>
      </c>
      <c r="F646" s="7">
        <v>501.93</v>
      </c>
      <c r="G646" s="7">
        <v>844.14</v>
      </c>
      <c r="H646" s="7">
        <v>2.5099999999999998</v>
      </c>
      <c r="I646" s="7">
        <v>4.22</v>
      </c>
      <c r="J646" t="s">
        <v>2337</v>
      </c>
      <c r="K646">
        <f t="shared" si="40"/>
        <v>614</v>
      </c>
      <c r="L646">
        <f t="shared" si="41"/>
        <v>6</v>
      </c>
      <c r="M646">
        <f t="shared" si="42"/>
        <v>1</v>
      </c>
      <c r="N646" s="7">
        <f t="shared" si="43"/>
        <v>844.14</v>
      </c>
    </row>
    <row r="647" spans="1:14" x14ac:dyDescent="0.2">
      <c r="A647" t="s">
        <v>199</v>
      </c>
      <c r="B647" s="8">
        <v>43866</v>
      </c>
      <c r="C647" s="8">
        <v>43907</v>
      </c>
      <c r="D647">
        <v>3064</v>
      </c>
      <c r="E647">
        <v>2</v>
      </c>
      <c r="F647" s="7">
        <v>5152.84</v>
      </c>
      <c r="G647" s="7">
        <v>12278.4</v>
      </c>
      <c r="H647" s="7">
        <v>2.57</v>
      </c>
      <c r="I647" s="7">
        <v>6.14</v>
      </c>
      <c r="J647" t="s">
        <v>2337</v>
      </c>
      <c r="K647">
        <f t="shared" si="40"/>
        <v>6128</v>
      </c>
      <c r="L647">
        <f t="shared" si="41"/>
        <v>6</v>
      </c>
      <c r="M647">
        <f t="shared" si="42"/>
        <v>1</v>
      </c>
      <c r="N647" s="7">
        <f t="shared" si="43"/>
        <v>12278.4</v>
      </c>
    </row>
    <row r="648" spans="1:14" x14ac:dyDescent="0.2">
      <c r="A648" t="s">
        <v>619</v>
      </c>
      <c r="B648" s="8">
        <v>43866</v>
      </c>
      <c r="C648" s="8">
        <v>43900</v>
      </c>
      <c r="D648">
        <v>3064</v>
      </c>
      <c r="E648">
        <v>2</v>
      </c>
      <c r="F648" s="7">
        <v>5345.71</v>
      </c>
      <c r="G648" s="7">
        <v>11511</v>
      </c>
      <c r="H648" s="7">
        <v>2.66</v>
      </c>
      <c r="I648" s="7">
        <v>5.76</v>
      </c>
      <c r="J648" t="s">
        <v>2337</v>
      </c>
      <c r="K648">
        <f t="shared" si="40"/>
        <v>6128</v>
      </c>
      <c r="L648">
        <f t="shared" si="41"/>
        <v>6</v>
      </c>
      <c r="M648">
        <f t="shared" si="42"/>
        <v>1</v>
      </c>
      <c r="N648" s="7">
        <f t="shared" si="43"/>
        <v>11511</v>
      </c>
    </row>
    <row r="649" spans="1:14" x14ac:dyDescent="0.2">
      <c r="A649" t="s">
        <v>251</v>
      </c>
      <c r="B649" s="8">
        <v>43866</v>
      </c>
      <c r="C649" s="8">
        <v>43866</v>
      </c>
      <c r="D649">
        <v>154</v>
      </c>
      <c r="E649">
        <v>1</v>
      </c>
      <c r="F649" s="7">
        <v>85.69</v>
      </c>
      <c r="G649" s="7">
        <v>179.06</v>
      </c>
      <c r="H649" s="7">
        <v>0.86</v>
      </c>
      <c r="I649" s="7">
        <v>1.79</v>
      </c>
      <c r="J649" t="s">
        <v>2337</v>
      </c>
      <c r="K649">
        <f t="shared" si="40"/>
        <v>154</v>
      </c>
      <c r="L649">
        <f t="shared" si="41"/>
        <v>6</v>
      </c>
      <c r="M649">
        <f t="shared" si="42"/>
        <v>1</v>
      </c>
      <c r="N649" s="7">
        <f t="shared" si="43"/>
        <v>179.06</v>
      </c>
    </row>
    <row r="650" spans="1:14" x14ac:dyDescent="0.2">
      <c r="A650" t="s">
        <v>396</v>
      </c>
      <c r="B650" s="8">
        <v>43866</v>
      </c>
      <c r="C650" s="8">
        <v>43866</v>
      </c>
      <c r="D650">
        <v>2</v>
      </c>
      <c r="E650">
        <v>1</v>
      </c>
      <c r="F650" s="7">
        <v>22.91</v>
      </c>
      <c r="G650" s="7">
        <v>30.7</v>
      </c>
      <c r="H650" s="7">
        <v>22.91</v>
      </c>
      <c r="I650" s="7">
        <v>30.7</v>
      </c>
      <c r="J650" t="s">
        <v>2337</v>
      </c>
      <c r="K650">
        <f t="shared" si="40"/>
        <v>2</v>
      </c>
      <c r="L650">
        <f t="shared" si="41"/>
        <v>6</v>
      </c>
      <c r="M650">
        <f t="shared" si="42"/>
        <v>1</v>
      </c>
      <c r="N650" s="7">
        <f t="shared" si="43"/>
        <v>30.7</v>
      </c>
    </row>
    <row r="651" spans="1:14" x14ac:dyDescent="0.2">
      <c r="A651" t="s">
        <v>251</v>
      </c>
      <c r="B651" s="8">
        <v>43866</v>
      </c>
      <c r="C651" s="8">
        <v>43867</v>
      </c>
      <c r="D651">
        <v>123</v>
      </c>
      <c r="E651">
        <v>1</v>
      </c>
      <c r="F651" s="7">
        <v>68.55</v>
      </c>
      <c r="G651" s="7">
        <v>184.18</v>
      </c>
      <c r="H651" s="7">
        <v>0.86</v>
      </c>
      <c r="I651" s="7">
        <v>2.2999999999999998</v>
      </c>
      <c r="J651" t="s">
        <v>2337</v>
      </c>
      <c r="K651">
        <f t="shared" si="40"/>
        <v>123</v>
      </c>
      <c r="L651">
        <f t="shared" si="41"/>
        <v>6</v>
      </c>
      <c r="M651">
        <f t="shared" si="42"/>
        <v>1</v>
      </c>
      <c r="N651" s="7">
        <f t="shared" si="43"/>
        <v>184.18</v>
      </c>
    </row>
    <row r="652" spans="1:14" x14ac:dyDescent="0.2">
      <c r="A652" t="s">
        <v>288</v>
      </c>
      <c r="B652" s="8">
        <v>43866</v>
      </c>
      <c r="C652" s="8">
        <v>43867</v>
      </c>
      <c r="D652">
        <v>22</v>
      </c>
      <c r="E652">
        <v>1</v>
      </c>
      <c r="F652" s="7">
        <v>12</v>
      </c>
      <c r="G652" s="7">
        <v>42.97</v>
      </c>
      <c r="H652" s="7">
        <v>0.86</v>
      </c>
      <c r="I652" s="7">
        <v>3.07</v>
      </c>
      <c r="J652" t="s">
        <v>2337</v>
      </c>
      <c r="K652">
        <f t="shared" si="40"/>
        <v>22</v>
      </c>
      <c r="L652">
        <f t="shared" si="41"/>
        <v>6</v>
      </c>
      <c r="M652">
        <f t="shared" si="42"/>
        <v>1</v>
      </c>
      <c r="N652" s="7">
        <f t="shared" si="43"/>
        <v>42.97</v>
      </c>
    </row>
    <row r="653" spans="1:14" x14ac:dyDescent="0.2">
      <c r="A653" t="s">
        <v>396</v>
      </c>
      <c r="B653" s="8">
        <v>43866</v>
      </c>
      <c r="C653" s="8">
        <v>43867</v>
      </c>
      <c r="D653">
        <v>5</v>
      </c>
      <c r="E653">
        <v>1</v>
      </c>
      <c r="F653" s="7">
        <v>68.72</v>
      </c>
      <c r="G653" s="7">
        <v>107.44</v>
      </c>
      <c r="H653" s="7">
        <v>22.91</v>
      </c>
      <c r="I653" s="7">
        <v>35.81</v>
      </c>
      <c r="J653" t="s">
        <v>2337</v>
      </c>
      <c r="K653">
        <f t="shared" si="40"/>
        <v>5</v>
      </c>
      <c r="L653">
        <f t="shared" si="41"/>
        <v>6</v>
      </c>
      <c r="M653">
        <f t="shared" si="42"/>
        <v>1</v>
      </c>
      <c r="N653" s="7">
        <f t="shared" si="43"/>
        <v>107.44</v>
      </c>
    </row>
    <row r="654" spans="1:14" x14ac:dyDescent="0.2">
      <c r="A654" t="s">
        <v>152</v>
      </c>
      <c r="B654" s="8">
        <v>43866</v>
      </c>
      <c r="C654" s="8">
        <v>43866</v>
      </c>
      <c r="D654">
        <v>2</v>
      </c>
      <c r="E654">
        <v>40</v>
      </c>
      <c r="F654" s="7">
        <v>51.67</v>
      </c>
      <c r="G654" s="7">
        <v>97.2</v>
      </c>
      <c r="H654" s="7">
        <v>51.67</v>
      </c>
      <c r="I654" s="7">
        <v>97.2</v>
      </c>
      <c r="J654" t="s">
        <v>2337</v>
      </c>
      <c r="K654">
        <f t="shared" si="40"/>
        <v>80</v>
      </c>
      <c r="L654">
        <f t="shared" si="41"/>
        <v>6</v>
      </c>
      <c r="M654">
        <f t="shared" si="42"/>
        <v>1</v>
      </c>
      <c r="N654" s="7">
        <f t="shared" si="43"/>
        <v>97.2</v>
      </c>
    </row>
    <row r="655" spans="1:14" x14ac:dyDescent="0.2">
      <c r="A655" t="s">
        <v>251</v>
      </c>
      <c r="B655" s="8">
        <v>43866</v>
      </c>
      <c r="C655" s="8">
        <v>43867</v>
      </c>
      <c r="D655">
        <v>68</v>
      </c>
      <c r="E655">
        <v>1</v>
      </c>
      <c r="F655" s="7">
        <v>37.71</v>
      </c>
      <c r="G655" s="7">
        <v>101.3</v>
      </c>
      <c r="H655" s="7">
        <v>0.86</v>
      </c>
      <c r="I655" s="7">
        <v>2.2999999999999998</v>
      </c>
      <c r="J655" t="s">
        <v>2337</v>
      </c>
      <c r="K655">
        <f t="shared" si="40"/>
        <v>68</v>
      </c>
      <c r="L655">
        <f t="shared" si="41"/>
        <v>6</v>
      </c>
      <c r="M655">
        <f t="shared" si="42"/>
        <v>1</v>
      </c>
      <c r="N655" s="7">
        <f t="shared" si="43"/>
        <v>101.3</v>
      </c>
    </row>
    <row r="656" spans="1:14" x14ac:dyDescent="0.2">
      <c r="A656" t="s">
        <v>396</v>
      </c>
      <c r="B656" s="8">
        <v>43866</v>
      </c>
      <c r="C656" s="8">
        <v>43867</v>
      </c>
      <c r="D656">
        <v>2</v>
      </c>
      <c r="E656">
        <v>1</v>
      </c>
      <c r="F656" s="7">
        <v>22.91</v>
      </c>
      <c r="G656" s="7">
        <v>35.81</v>
      </c>
      <c r="H656" s="7">
        <v>22.91</v>
      </c>
      <c r="I656" s="7">
        <v>35.81</v>
      </c>
      <c r="J656" t="s">
        <v>2337</v>
      </c>
      <c r="K656">
        <f t="shared" si="40"/>
        <v>2</v>
      </c>
      <c r="L656">
        <f t="shared" si="41"/>
        <v>6</v>
      </c>
      <c r="M656">
        <f t="shared" si="42"/>
        <v>1</v>
      </c>
      <c r="N656" s="7">
        <f t="shared" si="43"/>
        <v>35.81</v>
      </c>
    </row>
    <row r="657" spans="1:14" x14ac:dyDescent="0.2">
      <c r="A657" t="s">
        <v>251</v>
      </c>
      <c r="B657" s="8">
        <v>43866</v>
      </c>
      <c r="C657" s="8">
        <v>43867</v>
      </c>
      <c r="D657">
        <v>766</v>
      </c>
      <c r="E657">
        <v>1</v>
      </c>
      <c r="F657" s="7">
        <v>428.47</v>
      </c>
      <c r="G657" s="7">
        <v>959.25</v>
      </c>
      <c r="H657" s="7">
        <v>0.86</v>
      </c>
      <c r="I657" s="7">
        <v>1.92</v>
      </c>
      <c r="J657" t="s">
        <v>2337</v>
      </c>
      <c r="K657">
        <f t="shared" si="40"/>
        <v>766</v>
      </c>
      <c r="L657">
        <f t="shared" si="41"/>
        <v>6</v>
      </c>
      <c r="M657">
        <f t="shared" si="42"/>
        <v>1</v>
      </c>
      <c r="N657" s="7">
        <f t="shared" si="43"/>
        <v>959.25</v>
      </c>
    </row>
    <row r="658" spans="1:14" x14ac:dyDescent="0.2">
      <c r="A658" t="s">
        <v>251</v>
      </c>
      <c r="B658" s="8">
        <v>43866</v>
      </c>
      <c r="C658" s="8">
        <v>43867</v>
      </c>
      <c r="D658">
        <v>181</v>
      </c>
      <c r="E658">
        <v>1</v>
      </c>
      <c r="F658" s="7">
        <v>101.12</v>
      </c>
      <c r="G658" s="7">
        <v>271.66000000000003</v>
      </c>
      <c r="H658" s="7">
        <v>0.86</v>
      </c>
      <c r="I658" s="7">
        <v>2.2999999999999998</v>
      </c>
      <c r="J658" t="s">
        <v>2337</v>
      </c>
      <c r="K658">
        <f t="shared" si="40"/>
        <v>181</v>
      </c>
      <c r="L658">
        <f t="shared" si="41"/>
        <v>6</v>
      </c>
      <c r="M658">
        <f t="shared" si="42"/>
        <v>1</v>
      </c>
      <c r="N658" s="7">
        <f t="shared" si="43"/>
        <v>271.66000000000003</v>
      </c>
    </row>
    <row r="659" spans="1:14" x14ac:dyDescent="0.2">
      <c r="A659" t="s">
        <v>206</v>
      </c>
      <c r="B659" s="8">
        <v>43866</v>
      </c>
      <c r="C659" s="8">
        <v>43867</v>
      </c>
      <c r="D659">
        <v>200</v>
      </c>
      <c r="E659">
        <v>1</v>
      </c>
      <c r="F659" s="7">
        <v>148.81</v>
      </c>
      <c r="G659" s="7">
        <v>415.68</v>
      </c>
      <c r="H659" s="7">
        <v>1.1399999999999999</v>
      </c>
      <c r="I659" s="7">
        <v>3.2</v>
      </c>
      <c r="J659" t="s">
        <v>2337</v>
      </c>
      <c r="K659">
        <f t="shared" si="40"/>
        <v>200</v>
      </c>
      <c r="L659">
        <f t="shared" si="41"/>
        <v>6</v>
      </c>
      <c r="M659">
        <f t="shared" si="42"/>
        <v>1</v>
      </c>
      <c r="N659" s="7">
        <f t="shared" si="43"/>
        <v>415.68</v>
      </c>
    </row>
    <row r="660" spans="1:14" x14ac:dyDescent="0.2">
      <c r="A660" t="s">
        <v>396</v>
      </c>
      <c r="B660" s="8">
        <v>43866</v>
      </c>
      <c r="C660" s="8">
        <v>43867</v>
      </c>
      <c r="D660">
        <v>2</v>
      </c>
      <c r="E660">
        <v>1</v>
      </c>
      <c r="F660" s="7">
        <v>22.91</v>
      </c>
      <c r="G660" s="7">
        <v>35.81</v>
      </c>
      <c r="H660" s="7">
        <v>22.91</v>
      </c>
      <c r="I660" s="7">
        <v>35.81</v>
      </c>
      <c r="J660" t="s">
        <v>2337</v>
      </c>
      <c r="K660">
        <f t="shared" si="40"/>
        <v>2</v>
      </c>
      <c r="L660">
        <f t="shared" si="41"/>
        <v>6</v>
      </c>
      <c r="M660">
        <f t="shared" si="42"/>
        <v>1</v>
      </c>
      <c r="N660" s="7">
        <f t="shared" si="43"/>
        <v>35.81</v>
      </c>
    </row>
    <row r="661" spans="1:14" x14ac:dyDescent="0.2">
      <c r="A661" t="s">
        <v>923</v>
      </c>
      <c r="B661" s="8">
        <v>43866</v>
      </c>
      <c r="C661" s="8">
        <v>43867</v>
      </c>
      <c r="D661">
        <v>2</v>
      </c>
      <c r="E661">
        <v>1</v>
      </c>
      <c r="F661" s="7">
        <v>60.01</v>
      </c>
      <c r="G661" s="7">
        <v>104.88</v>
      </c>
      <c r="H661" s="7">
        <v>60.01</v>
      </c>
      <c r="I661" s="7">
        <v>104.88</v>
      </c>
      <c r="J661" t="s">
        <v>2337</v>
      </c>
      <c r="K661">
        <f t="shared" si="40"/>
        <v>2</v>
      </c>
      <c r="L661">
        <f t="shared" si="41"/>
        <v>6</v>
      </c>
      <c r="M661">
        <f t="shared" si="42"/>
        <v>1</v>
      </c>
      <c r="N661" s="7">
        <f t="shared" si="43"/>
        <v>104.88</v>
      </c>
    </row>
    <row r="662" spans="1:14" x14ac:dyDescent="0.2">
      <c r="A662" t="s">
        <v>251</v>
      </c>
      <c r="B662" s="8">
        <v>43867</v>
      </c>
      <c r="C662" s="8">
        <v>43867</v>
      </c>
      <c r="D662">
        <v>50</v>
      </c>
      <c r="E662">
        <v>1</v>
      </c>
      <c r="F662" s="7">
        <v>27.42</v>
      </c>
      <c r="G662" s="7">
        <v>73.67</v>
      </c>
      <c r="H662" s="7">
        <v>0.86</v>
      </c>
      <c r="I662" s="7">
        <v>2.2999999999999998</v>
      </c>
      <c r="J662" t="s">
        <v>2337</v>
      </c>
      <c r="K662">
        <f t="shared" si="40"/>
        <v>50</v>
      </c>
      <c r="L662">
        <f t="shared" si="41"/>
        <v>6</v>
      </c>
      <c r="M662">
        <f t="shared" si="42"/>
        <v>1</v>
      </c>
      <c r="N662" s="7">
        <f t="shared" si="43"/>
        <v>73.67</v>
      </c>
    </row>
    <row r="663" spans="1:14" x14ac:dyDescent="0.2">
      <c r="A663" t="s">
        <v>396</v>
      </c>
      <c r="B663" s="8">
        <v>43867</v>
      </c>
      <c r="C663" s="8">
        <v>43867</v>
      </c>
      <c r="D663">
        <v>2</v>
      </c>
      <c r="E663">
        <v>1</v>
      </c>
      <c r="F663" s="7">
        <v>22.91</v>
      </c>
      <c r="G663" s="7">
        <v>35.81</v>
      </c>
      <c r="H663" s="7">
        <v>22.91</v>
      </c>
      <c r="I663" s="7">
        <v>35.81</v>
      </c>
      <c r="J663" t="s">
        <v>2337</v>
      </c>
      <c r="K663">
        <f t="shared" si="40"/>
        <v>2</v>
      </c>
      <c r="L663">
        <f t="shared" si="41"/>
        <v>6</v>
      </c>
      <c r="M663">
        <f t="shared" si="42"/>
        <v>1</v>
      </c>
      <c r="N663" s="7">
        <f t="shared" si="43"/>
        <v>35.81</v>
      </c>
    </row>
    <row r="664" spans="1:14" x14ac:dyDescent="0.2">
      <c r="A664" t="s">
        <v>723</v>
      </c>
      <c r="B664" s="8">
        <v>43866</v>
      </c>
      <c r="C664" s="8">
        <v>43866</v>
      </c>
      <c r="D664">
        <v>16</v>
      </c>
      <c r="E664">
        <v>1</v>
      </c>
      <c r="F664" s="7">
        <v>136.09</v>
      </c>
      <c r="G664" s="7">
        <v>285.22000000000003</v>
      </c>
      <c r="H664" s="7">
        <v>13.61</v>
      </c>
      <c r="I664" s="7">
        <v>28.52</v>
      </c>
      <c r="J664" t="s">
        <v>2337</v>
      </c>
      <c r="K664">
        <f t="shared" si="40"/>
        <v>16</v>
      </c>
      <c r="L664">
        <f t="shared" si="41"/>
        <v>6</v>
      </c>
      <c r="M664">
        <f t="shared" si="42"/>
        <v>1</v>
      </c>
      <c r="N664" s="7">
        <f t="shared" si="43"/>
        <v>285.22000000000003</v>
      </c>
    </row>
    <row r="665" spans="1:14" x14ac:dyDescent="0.2">
      <c r="A665" t="s">
        <v>703</v>
      </c>
      <c r="B665" s="8">
        <v>43866</v>
      </c>
      <c r="C665" s="8">
        <v>43866</v>
      </c>
      <c r="D665">
        <v>16</v>
      </c>
      <c r="E665">
        <v>1</v>
      </c>
      <c r="F665" s="7">
        <v>164.61</v>
      </c>
      <c r="G665" s="7">
        <v>333.82</v>
      </c>
      <c r="H665" s="7">
        <v>16.46</v>
      </c>
      <c r="I665" s="7">
        <v>33.380000000000003</v>
      </c>
      <c r="J665" t="s">
        <v>2337</v>
      </c>
      <c r="K665">
        <f t="shared" si="40"/>
        <v>16</v>
      </c>
      <c r="L665">
        <f t="shared" si="41"/>
        <v>6</v>
      </c>
      <c r="M665">
        <f t="shared" si="42"/>
        <v>1</v>
      </c>
      <c r="N665" s="7">
        <f t="shared" si="43"/>
        <v>333.82</v>
      </c>
    </row>
    <row r="666" spans="1:14" x14ac:dyDescent="0.2">
      <c r="A666" t="s">
        <v>722</v>
      </c>
      <c r="B666" s="8">
        <v>43866</v>
      </c>
      <c r="C666" s="8">
        <v>43866</v>
      </c>
      <c r="D666">
        <v>31</v>
      </c>
      <c r="E666">
        <v>1</v>
      </c>
      <c r="F666" s="7">
        <v>447.14</v>
      </c>
      <c r="G666" s="7">
        <v>821.12</v>
      </c>
      <c r="H666" s="7">
        <v>22.36</v>
      </c>
      <c r="I666" s="7">
        <v>41.06</v>
      </c>
      <c r="J666" t="s">
        <v>2337</v>
      </c>
      <c r="K666">
        <f t="shared" si="40"/>
        <v>31</v>
      </c>
      <c r="L666">
        <f t="shared" si="41"/>
        <v>6</v>
      </c>
      <c r="M666">
        <f t="shared" si="42"/>
        <v>1</v>
      </c>
      <c r="N666" s="7">
        <f t="shared" si="43"/>
        <v>821.12</v>
      </c>
    </row>
    <row r="667" spans="1:14" x14ac:dyDescent="0.2">
      <c r="A667" t="s">
        <v>702</v>
      </c>
      <c r="B667" s="8">
        <v>43866</v>
      </c>
      <c r="C667" s="8">
        <v>43866</v>
      </c>
      <c r="D667">
        <v>46</v>
      </c>
      <c r="E667">
        <v>1</v>
      </c>
      <c r="F667" s="7">
        <v>814.6</v>
      </c>
      <c r="G667" s="7">
        <v>1481.08</v>
      </c>
      <c r="H667" s="7">
        <v>27.15</v>
      </c>
      <c r="I667" s="7">
        <v>49.37</v>
      </c>
      <c r="J667" t="s">
        <v>2337</v>
      </c>
      <c r="K667">
        <f t="shared" si="40"/>
        <v>46</v>
      </c>
      <c r="L667">
        <f t="shared" si="41"/>
        <v>6</v>
      </c>
      <c r="M667">
        <f t="shared" si="42"/>
        <v>1</v>
      </c>
      <c r="N667" s="7">
        <f t="shared" si="43"/>
        <v>1481.08</v>
      </c>
    </row>
    <row r="668" spans="1:14" x14ac:dyDescent="0.2">
      <c r="A668" t="s">
        <v>289</v>
      </c>
      <c r="B668" s="8">
        <v>43866</v>
      </c>
      <c r="C668" s="8">
        <v>43866</v>
      </c>
      <c r="D668">
        <v>613</v>
      </c>
      <c r="E668">
        <v>1</v>
      </c>
      <c r="F668" s="7">
        <v>342.77</v>
      </c>
      <c r="G668" s="7">
        <v>844.14</v>
      </c>
      <c r="H668" s="7">
        <v>0.86</v>
      </c>
      <c r="I668" s="7">
        <v>2.11</v>
      </c>
      <c r="J668" t="s">
        <v>2337</v>
      </c>
      <c r="K668">
        <f t="shared" si="40"/>
        <v>613</v>
      </c>
      <c r="L668">
        <f t="shared" si="41"/>
        <v>6</v>
      </c>
      <c r="M668">
        <f t="shared" si="42"/>
        <v>1</v>
      </c>
      <c r="N668" s="7">
        <f t="shared" si="43"/>
        <v>844.14</v>
      </c>
    </row>
    <row r="669" spans="1:14" x14ac:dyDescent="0.2">
      <c r="A669" t="s">
        <v>753</v>
      </c>
      <c r="B669" s="8">
        <v>43866</v>
      </c>
      <c r="C669" s="8">
        <v>43866</v>
      </c>
      <c r="D669">
        <v>16</v>
      </c>
      <c r="E669">
        <v>1</v>
      </c>
      <c r="F669" s="7">
        <v>221.78</v>
      </c>
      <c r="G669" s="7">
        <v>422.07</v>
      </c>
      <c r="H669" s="7">
        <v>22.18</v>
      </c>
      <c r="I669" s="7">
        <v>42.21</v>
      </c>
      <c r="J669" t="s">
        <v>2337</v>
      </c>
      <c r="K669">
        <f t="shared" si="40"/>
        <v>16</v>
      </c>
      <c r="L669">
        <f t="shared" si="41"/>
        <v>6</v>
      </c>
      <c r="M669">
        <f t="shared" si="42"/>
        <v>1</v>
      </c>
      <c r="N669" s="7">
        <f t="shared" si="43"/>
        <v>422.07</v>
      </c>
    </row>
    <row r="670" spans="1:14" x14ac:dyDescent="0.2">
      <c r="A670" t="s">
        <v>762</v>
      </c>
      <c r="B670" s="8">
        <v>43866</v>
      </c>
      <c r="C670" s="8">
        <v>43866</v>
      </c>
      <c r="D670">
        <v>8</v>
      </c>
      <c r="E670">
        <v>1</v>
      </c>
      <c r="F670" s="7">
        <v>207.77</v>
      </c>
      <c r="G670" s="7">
        <v>365.79</v>
      </c>
      <c r="H670" s="7">
        <v>41.56</v>
      </c>
      <c r="I670" s="7">
        <v>73.16</v>
      </c>
      <c r="J670" t="s">
        <v>2337</v>
      </c>
      <c r="K670">
        <f t="shared" si="40"/>
        <v>8</v>
      </c>
      <c r="L670">
        <f t="shared" si="41"/>
        <v>6</v>
      </c>
      <c r="M670">
        <f t="shared" si="42"/>
        <v>1</v>
      </c>
      <c r="N670" s="7">
        <f t="shared" si="43"/>
        <v>365.79</v>
      </c>
    </row>
    <row r="671" spans="1:14" x14ac:dyDescent="0.2">
      <c r="A671" t="s">
        <v>169</v>
      </c>
      <c r="B671" s="8">
        <v>43866</v>
      </c>
      <c r="C671" s="8">
        <v>43867</v>
      </c>
      <c r="D671">
        <v>221</v>
      </c>
      <c r="E671">
        <v>2</v>
      </c>
      <c r="F671" s="7">
        <v>383.05</v>
      </c>
      <c r="G671" s="7">
        <v>773.54</v>
      </c>
      <c r="H671" s="7">
        <v>2.65</v>
      </c>
      <c r="I671" s="7">
        <v>5.37</v>
      </c>
      <c r="J671" t="s">
        <v>2337</v>
      </c>
      <c r="K671">
        <f t="shared" si="40"/>
        <v>442</v>
      </c>
      <c r="L671">
        <f t="shared" si="41"/>
        <v>6</v>
      </c>
      <c r="M671">
        <f t="shared" si="42"/>
        <v>1</v>
      </c>
      <c r="N671" s="7">
        <f t="shared" si="43"/>
        <v>773.54</v>
      </c>
    </row>
    <row r="672" spans="1:14" x14ac:dyDescent="0.2">
      <c r="A672" t="s">
        <v>923</v>
      </c>
      <c r="B672" s="8">
        <v>43866</v>
      </c>
      <c r="C672" s="8">
        <v>43867</v>
      </c>
      <c r="D672">
        <v>4</v>
      </c>
      <c r="E672">
        <v>1</v>
      </c>
      <c r="F672" s="7">
        <v>120.02</v>
      </c>
      <c r="G672" s="7">
        <v>209.76</v>
      </c>
      <c r="H672" s="7">
        <v>60.01</v>
      </c>
      <c r="I672" s="7">
        <v>104.88</v>
      </c>
      <c r="J672" t="s">
        <v>2337</v>
      </c>
      <c r="K672">
        <f t="shared" si="40"/>
        <v>4</v>
      </c>
      <c r="L672">
        <f t="shared" si="41"/>
        <v>6</v>
      </c>
      <c r="M672">
        <f t="shared" si="42"/>
        <v>1</v>
      </c>
      <c r="N672" s="7">
        <f t="shared" si="43"/>
        <v>209.76</v>
      </c>
    </row>
    <row r="673" spans="1:14" x14ac:dyDescent="0.2">
      <c r="A673" t="s">
        <v>169</v>
      </c>
      <c r="B673" s="8">
        <v>43866</v>
      </c>
      <c r="C673" s="8">
        <v>43867</v>
      </c>
      <c r="D673">
        <v>429</v>
      </c>
      <c r="E673">
        <v>1</v>
      </c>
      <c r="F673" s="7">
        <v>372.41</v>
      </c>
      <c r="G673" s="7">
        <v>590.9</v>
      </c>
      <c r="H673" s="7">
        <v>1.32</v>
      </c>
      <c r="I673" s="7">
        <v>2.11</v>
      </c>
      <c r="J673" t="s">
        <v>2337</v>
      </c>
      <c r="K673">
        <f t="shared" si="40"/>
        <v>429</v>
      </c>
      <c r="L673">
        <f t="shared" si="41"/>
        <v>6</v>
      </c>
      <c r="M673">
        <f t="shared" si="42"/>
        <v>1</v>
      </c>
      <c r="N673" s="7">
        <f t="shared" si="43"/>
        <v>590.9</v>
      </c>
    </row>
    <row r="674" spans="1:14" x14ac:dyDescent="0.2">
      <c r="A674" t="s">
        <v>396</v>
      </c>
      <c r="B674" s="8">
        <v>43866</v>
      </c>
      <c r="C674" s="8">
        <v>43867</v>
      </c>
      <c r="D674">
        <v>10</v>
      </c>
      <c r="E674">
        <v>1</v>
      </c>
      <c r="F674" s="7">
        <v>137.44</v>
      </c>
      <c r="G674" s="7">
        <v>199.52</v>
      </c>
      <c r="H674" s="7">
        <v>22.91</v>
      </c>
      <c r="I674" s="7">
        <v>33.25</v>
      </c>
      <c r="J674" t="s">
        <v>2337</v>
      </c>
      <c r="K674">
        <f t="shared" si="40"/>
        <v>10</v>
      </c>
      <c r="L674">
        <f t="shared" si="41"/>
        <v>6</v>
      </c>
      <c r="M674">
        <f t="shared" si="42"/>
        <v>1</v>
      </c>
      <c r="N674" s="7">
        <f t="shared" si="43"/>
        <v>199.52</v>
      </c>
    </row>
    <row r="675" spans="1:14" x14ac:dyDescent="0.2">
      <c r="A675" t="s">
        <v>251</v>
      </c>
      <c r="B675" s="8">
        <v>43866</v>
      </c>
      <c r="C675" s="8">
        <v>43867</v>
      </c>
      <c r="D675">
        <v>134</v>
      </c>
      <c r="E675">
        <v>1</v>
      </c>
      <c r="F675" s="7">
        <v>74.55</v>
      </c>
      <c r="G675" s="7">
        <v>200.29</v>
      </c>
      <c r="H675" s="7">
        <v>0.86</v>
      </c>
      <c r="I675" s="7">
        <v>2.2999999999999998</v>
      </c>
      <c r="J675" t="s">
        <v>2337</v>
      </c>
      <c r="K675">
        <f t="shared" si="40"/>
        <v>134</v>
      </c>
      <c r="L675">
        <f t="shared" si="41"/>
        <v>6</v>
      </c>
      <c r="M675">
        <f t="shared" si="42"/>
        <v>1</v>
      </c>
      <c r="N675" s="7">
        <f t="shared" si="43"/>
        <v>200.29</v>
      </c>
    </row>
    <row r="676" spans="1:14" x14ac:dyDescent="0.2">
      <c r="A676" t="s">
        <v>396</v>
      </c>
      <c r="B676" s="8">
        <v>43866</v>
      </c>
      <c r="C676" s="8">
        <v>43867</v>
      </c>
      <c r="D676">
        <v>4</v>
      </c>
      <c r="E676">
        <v>1</v>
      </c>
      <c r="F676" s="7">
        <v>45.81</v>
      </c>
      <c r="G676" s="7">
        <v>71.62</v>
      </c>
      <c r="H676" s="7">
        <v>22.91</v>
      </c>
      <c r="I676" s="7">
        <v>35.81</v>
      </c>
      <c r="J676" t="s">
        <v>2337</v>
      </c>
      <c r="K676">
        <f t="shared" si="40"/>
        <v>4</v>
      </c>
      <c r="L676">
        <f t="shared" si="41"/>
        <v>6</v>
      </c>
      <c r="M676">
        <f t="shared" si="42"/>
        <v>1</v>
      </c>
      <c r="N676" s="7">
        <f t="shared" si="43"/>
        <v>71.62</v>
      </c>
    </row>
    <row r="677" spans="1:14" x14ac:dyDescent="0.2">
      <c r="A677" t="s">
        <v>288</v>
      </c>
      <c r="B677" s="8">
        <v>43867</v>
      </c>
      <c r="C677" s="8">
        <v>43868</v>
      </c>
      <c r="D677">
        <v>2</v>
      </c>
      <c r="E677">
        <v>100</v>
      </c>
      <c r="F677" s="7">
        <v>85.69</v>
      </c>
      <c r="G677" s="7">
        <v>243.01</v>
      </c>
      <c r="H677" s="7">
        <v>85.69</v>
      </c>
      <c r="I677" s="7">
        <v>243.01</v>
      </c>
      <c r="J677" t="s">
        <v>2337</v>
      </c>
      <c r="K677">
        <f t="shared" si="40"/>
        <v>200</v>
      </c>
      <c r="L677">
        <f t="shared" si="41"/>
        <v>6</v>
      </c>
      <c r="M677">
        <f t="shared" si="42"/>
        <v>1</v>
      </c>
      <c r="N677" s="7">
        <f t="shared" si="43"/>
        <v>243.01</v>
      </c>
    </row>
    <row r="678" spans="1:14" x14ac:dyDescent="0.2">
      <c r="A678" t="s">
        <v>341</v>
      </c>
      <c r="B678" s="8">
        <v>43867</v>
      </c>
      <c r="C678" s="8">
        <v>43867</v>
      </c>
      <c r="D678">
        <v>766</v>
      </c>
      <c r="E678">
        <v>1</v>
      </c>
      <c r="F678" s="7">
        <v>447.65</v>
      </c>
      <c r="G678" s="7">
        <v>735.43</v>
      </c>
      <c r="H678" s="7">
        <v>0.9</v>
      </c>
      <c r="I678" s="7">
        <v>1.47</v>
      </c>
      <c r="J678" t="s">
        <v>2337</v>
      </c>
      <c r="K678">
        <f t="shared" si="40"/>
        <v>766</v>
      </c>
      <c r="L678">
        <f t="shared" si="41"/>
        <v>6</v>
      </c>
      <c r="M678">
        <f t="shared" si="42"/>
        <v>1</v>
      </c>
      <c r="N678" s="7">
        <f t="shared" si="43"/>
        <v>735.43</v>
      </c>
    </row>
    <row r="679" spans="1:14" x14ac:dyDescent="0.2">
      <c r="A679" t="s">
        <v>251</v>
      </c>
      <c r="B679" s="8">
        <v>43867</v>
      </c>
      <c r="C679" s="8">
        <v>43867</v>
      </c>
      <c r="D679">
        <v>4596</v>
      </c>
      <c r="E679">
        <v>1</v>
      </c>
      <c r="F679" s="7">
        <v>2570.79</v>
      </c>
      <c r="G679" s="7">
        <v>4604.3999999999996</v>
      </c>
      <c r="H679" s="7">
        <v>0.86</v>
      </c>
      <c r="I679" s="7">
        <v>1.54</v>
      </c>
      <c r="J679" t="s">
        <v>2337</v>
      </c>
      <c r="K679">
        <f t="shared" si="40"/>
        <v>4596</v>
      </c>
      <c r="L679">
        <f t="shared" si="41"/>
        <v>6</v>
      </c>
      <c r="M679">
        <f t="shared" si="42"/>
        <v>1</v>
      </c>
      <c r="N679" s="7">
        <f t="shared" si="43"/>
        <v>4604.3999999999996</v>
      </c>
    </row>
    <row r="680" spans="1:14" x14ac:dyDescent="0.2">
      <c r="A680" t="s">
        <v>396</v>
      </c>
      <c r="B680" s="8">
        <v>43867</v>
      </c>
      <c r="C680" s="8">
        <v>43867</v>
      </c>
      <c r="D680">
        <v>62</v>
      </c>
      <c r="E680">
        <v>1</v>
      </c>
      <c r="F680" s="7">
        <v>916.28</v>
      </c>
      <c r="G680" s="7">
        <v>1125.52</v>
      </c>
      <c r="H680" s="7">
        <v>22.91</v>
      </c>
      <c r="I680" s="7">
        <v>28.14</v>
      </c>
      <c r="J680" t="s">
        <v>2337</v>
      </c>
      <c r="K680">
        <f t="shared" si="40"/>
        <v>62</v>
      </c>
      <c r="L680">
        <f t="shared" si="41"/>
        <v>6</v>
      </c>
      <c r="M680">
        <f t="shared" si="42"/>
        <v>1</v>
      </c>
      <c r="N680" s="7">
        <f t="shared" si="43"/>
        <v>1125.52</v>
      </c>
    </row>
    <row r="681" spans="1:14" x14ac:dyDescent="0.2">
      <c r="A681" t="s">
        <v>251</v>
      </c>
      <c r="B681" s="8">
        <v>43867</v>
      </c>
      <c r="C681" s="8">
        <v>43867</v>
      </c>
      <c r="D681">
        <v>3830</v>
      </c>
      <c r="E681">
        <v>1</v>
      </c>
      <c r="F681" s="7">
        <v>2142.33</v>
      </c>
      <c r="G681" s="7">
        <v>4476.5</v>
      </c>
      <c r="H681" s="7">
        <v>0.86</v>
      </c>
      <c r="I681" s="7">
        <v>1.79</v>
      </c>
      <c r="J681" t="s">
        <v>2337</v>
      </c>
      <c r="K681">
        <f t="shared" si="40"/>
        <v>3830</v>
      </c>
      <c r="L681">
        <f t="shared" si="41"/>
        <v>6</v>
      </c>
      <c r="M681">
        <f t="shared" si="42"/>
        <v>1</v>
      </c>
      <c r="N681" s="7">
        <f t="shared" si="43"/>
        <v>4476.5</v>
      </c>
    </row>
    <row r="682" spans="1:14" x14ac:dyDescent="0.2">
      <c r="A682" t="s">
        <v>698</v>
      </c>
      <c r="B682" s="8">
        <v>43867</v>
      </c>
      <c r="C682" s="8">
        <v>43901</v>
      </c>
      <c r="D682">
        <v>31</v>
      </c>
      <c r="E682">
        <v>1</v>
      </c>
      <c r="F682" s="7">
        <v>543.05999999999995</v>
      </c>
      <c r="G682" s="7">
        <v>987.39</v>
      </c>
      <c r="H682" s="7">
        <v>27.15</v>
      </c>
      <c r="I682" s="7">
        <v>49.37</v>
      </c>
      <c r="J682" t="s">
        <v>2337</v>
      </c>
      <c r="K682">
        <f t="shared" si="40"/>
        <v>31</v>
      </c>
      <c r="L682">
        <f t="shared" si="41"/>
        <v>6</v>
      </c>
      <c r="M682">
        <f t="shared" si="42"/>
        <v>1</v>
      </c>
      <c r="N682" s="7">
        <f t="shared" si="43"/>
        <v>987.39</v>
      </c>
    </row>
    <row r="683" spans="1:14" x14ac:dyDescent="0.2">
      <c r="A683" t="s">
        <v>249</v>
      </c>
      <c r="B683" s="8">
        <v>43867</v>
      </c>
      <c r="C683" s="8">
        <v>43867</v>
      </c>
      <c r="D683">
        <v>3830</v>
      </c>
      <c r="E683">
        <v>1</v>
      </c>
      <c r="F683" s="7">
        <v>2142.33</v>
      </c>
      <c r="G683" s="7">
        <v>4476.5</v>
      </c>
      <c r="H683" s="7">
        <v>0.86</v>
      </c>
      <c r="I683" s="7">
        <v>1.79</v>
      </c>
      <c r="J683" t="s">
        <v>2337</v>
      </c>
      <c r="K683">
        <f t="shared" si="40"/>
        <v>3830</v>
      </c>
      <c r="L683">
        <f t="shared" si="41"/>
        <v>6</v>
      </c>
      <c r="M683">
        <f t="shared" si="42"/>
        <v>1</v>
      </c>
      <c r="N683" s="7">
        <f t="shared" si="43"/>
        <v>4476.5</v>
      </c>
    </row>
    <row r="684" spans="1:14" x14ac:dyDescent="0.2">
      <c r="A684" t="s">
        <v>636</v>
      </c>
      <c r="B684" s="8">
        <v>43867</v>
      </c>
      <c r="C684" s="8">
        <v>43868</v>
      </c>
      <c r="D684">
        <v>4</v>
      </c>
      <c r="E684">
        <v>40</v>
      </c>
      <c r="F684" s="7">
        <v>101.37</v>
      </c>
      <c r="G684" s="7">
        <v>152.46</v>
      </c>
      <c r="H684" s="7">
        <v>50.69</v>
      </c>
      <c r="I684" s="7">
        <v>76.23</v>
      </c>
      <c r="J684" t="s">
        <v>2337</v>
      </c>
      <c r="K684">
        <f t="shared" si="40"/>
        <v>160</v>
      </c>
      <c r="L684">
        <f t="shared" si="41"/>
        <v>6</v>
      </c>
      <c r="M684">
        <f t="shared" si="42"/>
        <v>1</v>
      </c>
      <c r="N684" s="7">
        <f t="shared" si="43"/>
        <v>152.46</v>
      </c>
    </row>
    <row r="685" spans="1:14" x14ac:dyDescent="0.2">
      <c r="A685" t="s">
        <v>391</v>
      </c>
      <c r="B685" s="8">
        <v>43867</v>
      </c>
      <c r="C685" s="8">
        <v>43867</v>
      </c>
      <c r="D685">
        <v>8</v>
      </c>
      <c r="E685">
        <v>1</v>
      </c>
      <c r="F685" s="7">
        <v>172.03</v>
      </c>
      <c r="G685" s="7">
        <v>351.73</v>
      </c>
      <c r="H685" s="7">
        <v>34.409999999999997</v>
      </c>
      <c r="I685" s="7">
        <v>70.349999999999994</v>
      </c>
      <c r="J685" t="s">
        <v>2337</v>
      </c>
      <c r="K685">
        <f t="shared" si="40"/>
        <v>8</v>
      </c>
      <c r="L685">
        <f t="shared" si="41"/>
        <v>6</v>
      </c>
      <c r="M685">
        <f t="shared" si="42"/>
        <v>1</v>
      </c>
      <c r="N685" s="7">
        <f t="shared" si="43"/>
        <v>351.73</v>
      </c>
    </row>
    <row r="686" spans="1:14" x14ac:dyDescent="0.2">
      <c r="A686" t="s">
        <v>928</v>
      </c>
      <c r="B686" s="8">
        <v>43867</v>
      </c>
      <c r="C686" s="8">
        <v>43867</v>
      </c>
      <c r="D686">
        <v>89</v>
      </c>
      <c r="E686">
        <v>1</v>
      </c>
      <c r="F686" s="7">
        <v>1447.79</v>
      </c>
      <c r="G686" s="7">
        <v>2225.46</v>
      </c>
      <c r="H686" s="7">
        <v>24.95</v>
      </c>
      <c r="I686" s="7">
        <v>38.369999999999997</v>
      </c>
      <c r="J686" t="s">
        <v>2337</v>
      </c>
      <c r="K686">
        <f t="shared" si="40"/>
        <v>89</v>
      </c>
      <c r="L686">
        <f t="shared" si="41"/>
        <v>6</v>
      </c>
      <c r="M686">
        <f t="shared" si="42"/>
        <v>1</v>
      </c>
      <c r="N686" s="7">
        <f t="shared" si="43"/>
        <v>2225.46</v>
      </c>
    </row>
    <row r="687" spans="1:14" x14ac:dyDescent="0.2">
      <c r="A687" t="s">
        <v>333</v>
      </c>
      <c r="B687" s="8">
        <v>43867</v>
      </c>
      <c r="C687" s="8">
        <v>43867</v>
      </c>
      <c r="D687">
        <v>7</v>
      </c>
      <c r="E687">
        <v>150</v>
      </c>
      <c r="F687" s="7">
        <v>575.54999999999995</v>
      </c>
      <c r="G687" s="7">
        <v>844.14</v>
      </c>
      <c r="H687" s="7">
        <v>143.88999999999999</v>
      </c>
      <c r="I687" s="7">
        <v>211.04</v>
      </c>
      <c r="J687" t="s">
        <v>2337</v>
      </c>
      <c r="K687">
        <f t="shared" si="40"/>
        <v>1050</v>
      </c>
      <c r="L687">
        <f t="shared" si="41"/>
        <v>6</v>
      </c>
      <c r="M687">
        <f t="shared" si="42"/>
        <v>1</v>
      </c>
      <c r="N687" s="7">
        <f t="shared" si="43"/>
        <v>844.14</v>
      </c>
    </row>
    <row r="688" spans="1:14" x14ac:dyDescent="0.2">
      <c r="A688" t="s">
        <v>288</v>
      </c>
      <c r="B688" s="8">
        <v>43867</v>
      </c>
      <c r="C688" s="8">
        <v>43867</v>
      </c>
      <c r="D688">
        <v>8</v>
      </c>
      <c r="E688">
        <v>100</v>
      </c>
      <c r="F688" s="7">
        <v>428.47</v>
      </c>
      <c r="G688" s="7">
        <v>1215.05</v>
      </c>
      <c r="H688" s="7">
        <v>85.69</v>
      </c>
      <c r="I688" s="7">
        <v>243.01</v>
      </c>
      <c r="J688" t="s">
        <v>2337</v>
      </c>
      <c r="K688">
        <f t="shared" si="40"/>
        <v>800</v>
      </c>
      <c r="L688">
        <f t="shared" si="41"/>
        <v>6</v>
      </c>
      <c r="M688">
        <f t="shared" si="42"/>
        <v>1</v>
      </c>
      <c r="N688" s="7">
        <f t="shared" si="43"/>
        <v>1215.05</v>
      </c>
    </row>
    <row r="689" spans="1:14" x14ac:dyDescent="0.2">
      <c r="A689" t="s">
        <v>169</v>
      </c>
      <c r="B689" s="8">
        <v>43867</v>
      </c>
      <c r="C689" s="8">
        <v>43868</v>
      </c>
      <c r="D689">
        <v>102</v>
      </c>
      <c r="E689">
        <v>1</v>
      </c>
      <c r="F689" s="7">
        <v>87.78</v>
      </c>
      <c r="G689" s="7">
        <v>177.27</v>
      </c>
      <c r="H689" s="7">
        <v>1.32</v>
      </c>
      <c r="I689" s="7">
        <v>2.69</v>
      </c>
      <c r="J689" t="s">
        <v>2337</v>
      </c>
      <c r="K689">
        <f t="shared" si="40"/>
        <v>102</v>
      </c>
      <c r="L689">
        <f t="shared" si="41"/>
        <v>6</v>
      </c>
      <c r="M689">
        <f t="shared" si="42"/>
        <v>1</v>
      </c>
      <c r="N689" s="7">
        <f t="shared" si="43"/>
        <v>177.27</v>
      </c>
    </row>
    <row r="690" spans="1:14" x14ac:dyDescent="0.2">
      <c r="A690" t="s">
        <v>396</v>
      </c>
      <c r="B690" s="8">
        <v>43867</v>
      </c>
      <c r="C690" s="8">
        <v>43868</v>
      </c>
      <c r="D690">
        <v>2</v>
      </c>
      <c r="E690">
        <v>1</v>
      </c>
      <c r="F690" s="7">
        <v>22.91</v>
      </c>
      <c r="G690" s="7">
        <v>35.81</v>
      </c>
      <c r="H690" s="7">
        <v>22.91</v>
      </c>
      <c r="I690" s="7">
        <v>35.81</v>
      </c>
      <c r="J690" t="s">
        <v>2337</v>
      </c>
      <c r="K690">
        <f t="shared" si="40"/>
        <v>2</v>
      </c>
      <c r="L690">
        <f t="shared" si="41"/>
        <v>6</v>
      </c>
      <c r="M690">
        <f t="shared" si="42"/>
        <v>1</v>
      </c>
      <c r="N690" s="7">
        <f t="shared" si="43"/>
        <v>35.81</v>
      </c>
    </row>
    <row r="691" spans="1:14" x14ac:dyDescent="0.2">
      <c r="A691" t="s">
        <v>254</v>
      </c>
      <c r="B691" s="8">
        <v>43867</v>
      </c>
      <c r="C691" s="8">
        <v>43868</v>
      </c>
      <c r="D691">
        <v>77</v>
      </c>
      <c r="E691">
        <v>100</v>
      </c>
      <c r="F691" s="7">
        <v>58.2</v>
      </c>
      <c r="G691" s="7">
        <v>9592.5</v>
      </c>
      <c r="H691" s="7">
        <v>1.1599999999999999</v>
      </c>
      <c r="I691" s="7">
        <v>191.85</v>
      </c>
      <c r="J691" t="s">
        <v>2337</v>
      </c>
      <c r="K691">
        <f t="shared" si="40"/>
        <v>7700</v>
      </c>
      <c r="L691">
        <f t="shared" si="41"/>
        <v>6</v>
      </c>
      <c r="M691">
        <f t="shared" si="42"/>
        <v>1</v>
      </c>
      <c r="N691" s="7">
        <f t="shared" si="43"/>
        <v>9592.5</v>
      </c>
    </row>
    <row r="692" spans="1:14" x14ac:dyDescent="0.2">
      <c r="A692" t="s">
        <v>169</v>
      </c>
      <c r="B692" s="8">
        <v>43867</v>
      </c>
      <c r="C692" s="8">
        <v>43868</v>
      </c>
      <c r="D692">
        <v>62</v>
      </c>
      <c r="E692">
        <v>1</v>
      </c>
      <c r="F692" s="7">
        <v>53.21</v>
      </c>
      <c r="G692" s="7">
        <v>84.41</v>
      </c>
      <c r="H692" s="7">
        <v>1.32</v>
      </c>
      <c r="I692" s="7">
        <v>2.11</v>
      </c>
      <c r="J692" t="s">
        <v>2337</v>
      </c>
      <c r="K692">
        <f t="shared" si="40"/>
        <v>62</v>
      </c>
      <c r="L692">
        <f t="shared" si="41"/>
        <v>6</v>
      </c>
      <c r="M692">
        <f t="shared" si="42"/>
        <v>1</v>
      </c>
      <c r="N692" s="7">
        <f t="shared" si="43"/>
        <v>84.41</v>
      </c>
    </row>
    <row r="693" spans="1:14" x14ac:dyDescent="0.2">
      <c r="A693" t="s">
        <v>169</v>
      </c>
      <c r="B693" s="8">
        <v>43867</v>
      </c>
      <c r="C693" s="8">
        <v>43868</v>
      </c>
      <c r="D693">
        <v>33</v>
      </c>
      <c r="E693">
        <v>1</v>
      </c>
      <c r="F693" s="7">
        <v>27.93</v>
      </c>
      <c r="G693" s="7">
        <v>56.4</v>
      </c>
      <c r="H693" s="7">
        <v>1.32</v>
      </c>
      <c r="I693" s="7">
        <v>2.69</v>
      </c>
      <c r="J693" t="s">
        <v>2337</v>
      </c>
      <c r="K693">
        <f t="shared" si="40"/>
        <v>33</v>
      </c>
      <c r="L693">
        <f t="shared" si="41"/>
        <v>6</v>
      </c>
      <c r="M693">
        <f t="shared" si="42"/>
        <v>1</v>
      </c>
      <c r="N693" s="7">
        <f t="shared" si="43"/>
        <v>56.4</v>
      </c>
    </row>
    <row r="694" spans="1:14" x14ac:dyDescent="0.2">
      <c r="A694" t="s">
        <v>396</v>
      </c>
      <c r="B694" s="8">
        <v>43867</v>
      </c>
      <c r="C694" s="8">
        <v>43868</v>
      </c>
      <c r="D694">
        <v>2</v>
      </c>
      <c r="E694">
        <v>1</v>
      </c>
      <c r="F694" s="7">
        <v>22.91</v>
      </c>
      <c r="G694" s="7">
        <v>33.25</v>
      </c>
      <c r="H694" s="7">
        <v>22.91</v>
      </c>
      <c r="I694" s="7">
        <v>33.25</v>
      </c>
      <c r="J694" t="s">
        <v>2337</v>
      </c>
      <c r="K694">
        <f t="shared" si="40"/>
        <v>2</v>
      </c>
      <c r="L694">
        <f t="shared" si="41"/>
        <v>6</v>
      </c>
      <c r="M694">
        <f t="shared" si="42"/>
        <v>1</v>
      </c>
      <c r="N694" s="7">
        <f t="shared" si="43"/>
        <v>33.25</v>
      </c>
    </row>
    <row r="695" spans="1:14" x14ac:dyDescent="0.2">
      <c r="A695" t="s">
        <v>251</v>
      </c>
      <c r="B695" s="8">
        <v>43867</v>
      </c>
      <c r="C695" s="8">
        <v>43868</v>
      </c>
      <c r="D695">
        <v>92</v>
      </c>
      <c r="E695">
        <v>1</v>
      </c>
      <c r="F695" s="7">
        <v>51.42</v>
      </c>
      <c r="G695" s="7">
        <v>138.13</v>
      </c>
      <c r="H695" s="7">
        <v>0.86</v>
      </c>
      <c r="I695" s="7">
        <v>2.2999999999999998</v>
      </c>
      <c r="J695" t="s">
        <v>2337</v>
      </c>
      <c r="K695">
        <f t="shared" si="40"/>
        <v>92</v>
      </c>
      <c r="L695">
        <f t="shared" si="41"/>
        <v>6</v>
      </c>
      <c r="M695">
        <f t="shared" si="42"/>
        <v>1</v>
      </c>
      <c r="N695" s="7">
        <f t="shared" si="43"/>
        <v>138.13</v>
      </c>
    </row>
    <row r="696" spans="1:14" x14ac:dyDescent="0.2">
      <c r="A696" t="s">
        <v>396</v>
      </c>
      <c r="B696" s="8">
        <v>43867</v>
      </c>
      <c r="C696" s="8">
        <v>43868</v>
      </c>
      <c r="D696">
        <v>4</v>
      </c>
      <c r="E696">
        <v>1</v>
      </c>
      <c r="F696" s="7">
        <v>45.81</v>
      </c>
      <c r="G696" s="7">
        <v>71.62</v>
      </c>
      <c r="H696" s="7">
        <v>22.91</v>
      </c>
      <c r="I696" s="7">
        <v>35.81</v>
      </c>
      <c r="J696" t="s">
        <v>2337</v>
      </c>
      <c r="K696">
        <f t="shared" si="40"/>
        <v>4</v>
      </c>
      <c r="L696">
        <f t="shared" si="41"/>
        <v>6</v>
      </c>
      <c r="M696">
        <f t="shared" si="42"/>
        <v>1</v>
      </c>
      <c r="N696" s="7">
        <f t="shared" si="43"/>
        <v>71.62</v>
      </c>
    </row>
    <row r="697" spans="1:14" x14ac:dyDescent="0.2">
      <c r="A697" t="s">
        <v>928</v>
      </c>
      <c r="B697" s="8">
        <v>43867</v>
      </c>
      <c r="C697" s="8">
        <v>43868</v>
      </c>
      <c r="D697">
        <v>8</v>
      </c>
      <c r="E697">
        <v>1</v>
      </c>
      <c r="F697" s="7">
        <v>124.81</v>
      </c>
      <c r="G697" s="7">
        <v>191.85</v>
      </c>
      <c r="H697" s="7">
        <v>24.95</v>
      </c>
      <c r="I697" s="7">
        <v>38.369999999999997</v>
      </c>
      <c r="J697" t="s">
        <v>2337</v>
      </c>
      <c r="K697">
        <f t="shared" si="40"/>
        <v>8</v>
      </c>
      <c r="L697">
        <f t="shared" si="41"/>
        <v>6</v>
      </c>
      <c r="M697">
        <f t="shared" si="42"/>
        <v>1</v>
      </c>
      <c r="N697" s="7">
        <f t="shared" si="43"/>
        <v>191.85</v>
      </c>
    </row>
    <row r="698" spans="1:14" x14ac:dyDescent="0.2">
      <c r="A698" t="s">
        <v>186</v>
      </c>
      <c r="B698" s="8">
        <v>43867</v>
      </c>
      <c r="C698" s="8">
        <v>43868</v>
      </c>
      <c r="D698">
        <v>2084</v>
      </c>
      <c r="E698">
        <v>1</v>
      </c>
      <c r="F698" s="7">
        <v>1779.27</v>
      </c>
      <c r="G698" s="7">
        <v>4696.49</v>
      </c>
      <c r="H698" s="7">
        <v>1.31</v>
      </c>
      <c r="I698" s="7">
        <v>3.45</v>
      </c>
      <c r="J698" t="s">
        <v>2337</v>
      </c>
      <c r="K698">
        <f t="shared" si="40"/>
        <v>2084</v>
      </c>
      <c r="L698">
        <f t="shared" si="41"/>
        <v>6</v>
      </c>
      <c r="M698">
        <f t="shared" si="42"/>
        <v>1</v>
      </c>
      <c r="N698" s="7">
        <f t="shared" si="43"/>
        <v>4696.49</v>
      </c>
    </row>
    <row r="699" spans="1:14" x14ac:dyDescent="0.2">
      <c r="A699" t="s">
        <v>169</v>
      </c>
      <c r="B699" s="8">
        <v>43867</v>
      </c>
      <c r="C699" s="8">
        <v>43868</v>
      </c>
      <c r="D699">
        <v>62</v>
      </c>
      <c r="E699">
        <v>1</v>
      </c>
      <c r="F699" s="7">
        <v>53.21</v>
      </c>
      <c r="G699" s="7">
        <v>84.41</v>
      </c>
      <c r="H699" s="7">
        <v>1.32</v>
      </c>
      <c r="I699" s="7">
        <v>2.11</v>
      </c>
      <c r="J699" t="s">
        <v>2337</v>
      </c>
      <c r="K699">
        <f t="shared" si="40"/>
        <v>62</v>
      </c>
      <c r="L699">
        <f t="shared" si="41"/>
        <v>6</v>
      </c>
      <c r="M699">
        <f t="shared" si="42"/>
        <v>1</v>
      </c>
      <c r="N699" s="7">
        <f t="shared" si="43"/>
        <v>84.41</v>
      </c>
    </row>
    <row r="700" spans="1:14" x14ac:dyDescent="0.2">
      <c r="A700" t="s">
        <v>169</v>
      </c>
      <c r="B700" s="8">
        <v>43867</v>
      </c>
      <c r="C700" s="8">
        <v>43868</v>
      </c>
      <c r="D700">
        <v>33</v>
      </c>
      <c r="E700">
        <v>1</v>
      </c>
      <c r="F700" s="7">
        <v>27.93</v>
      </c>
      <c r="G700" s="7">
        <v>56.4</v>
      </c>
      <c r="H700" s="7">
        <v>1.32</v>
      </c>
      <c r="I700" s="7">
        <v>2.69</v>
      </c>
      <c r="J700" t="s">
        <v>2337</v>
      </c>
      <c r="K700">
        <f t="shared" si="40"/>
        <v>33</v>
      </c>
      <c r="L700">
        <f t="shared" si="41"/>
        <v>6</v>
      </c>
      <c r="M700">
        <f t="shared" si="42"/>
        <v>1</v>
      </c>
      <c r="N700" s="7">
        <f t="shared" si="43"/>
        <v>56.4</v>
      </c>
    </row>
    <row r="701" spans="1:14" x14ac:dyDescent="0.2">
      <c r="A701" t="s">
        <v>396</v>
      </c>
      <c r="B701" s="8">
        <v>43867</v>
      </c>
      <c r="C701" s="8">
        <v>43868</v>
      </c>
      <c r="D701">
        <v>2</v>
      </c>
      <c r="E701">
        <v>1</v>
      </c>
      <c r="F701" s="7">
        <v>22.91</v>
      </c>
      <c r="G701" s="7">
        <v>33.25</v>
      </c>
      <c r="H701" s="7">
        <v>22.91</v>
      </c>
      <c r="I701" s="7">
        <v>33.25</v>
      </c>
      <c r="J701" t="s">
        <v>2337</v>
      </c>
      <c r="K701">
        <f t="shared" si="40"/>
        <v>2</v>
      </c>
      <c r="L701">
        <f t="shared" si="41"/>
        <v>6</v>
      </c>
      <c r="M701">
        <f t="shared" si="42"/>
        <v>1</v>
      </c>
      <c r="N701" s="7">
        <f t="shared" si="43"/>
        <v>33.25</v>
      </c>
    </row>
    <row r="702" spans="1:14" x14ac:dyDescent="0.2">
      <c r="A702" t="s">
        <v>545</v>
      </c>
      <c r="B702" s="8">
        <v>43861</v>
      </c>
      <c r="C702" s="8">
        <v>43861</v>
      </c>
      <c r="D702">
        <v>154</v>
      </c>
      <c r="E702">
        <v>2</v>
      </c>
      <c r="F702" s="7">
        <v>269.61</v>
      </c>
      <c r="G702" s="7">
        <v>524.39</v>
      </c>
      <c r="H702" s="7">
        <v>2.69</v>
      </c>
      <c r="I702" s="7">
        <v>5.24</v>
      </c>
      <c r="J702" t="s">
        <v>2337</v>
      </c>
      <c r="K702">
        <f t="shared" si="40"/>
        <v>308</v>
      </c>
      <c r="L702">
        <f t="shared" si="41"/>
        <v>5</v>
      </c>
      <c r="M702">
        <f t="shared" si="42"/>
        <v>1</v>
      </c>
      <c r="N702" s="7">
        <f t="shared" si="43"/>
        <v>524.39</v>
      </c>
    </row>
    <row r="703" spans="1:14" x14ac:dyDescent="0.2">
      <c r="A703" t="s">
        <v>148</v>
      </c>
      <c r="B703" s="8">
        <v>43861</v>
      </c>
      <c r="C703" s="8">
        <v>43861</v>
      </c>
      <c r="D703">
        <v>1226</v>
      </c>
      <c r="E703">
        <v>2</v>
      </c>
      <c r="F703" s="7">
        <v>1838.9</v>
      </c>
      <c r="G703" s="7">
        <v>2353.36</v>
      </c>
      <c r="H703" s="7">
        <v>2.29</v>
      </c>
      <c r="I703" s="7">
        <v>2.94</v>
      </c>
      <c r="J703" t="s">
        <v>2337</v>
      </c>
      <c r="K703">
        <f t="shared" si="40"/>
        <v>2452</v>
      </c>
      <c r="L703">
        <f t="shared" si="41"/>
        <v>5</v>
      </c>
      <c r="M703">
        <f t="shared" si="42"/>
        <v>1</v>
      </c>
      <c r="N703" s="7">
        <f t="shared" si="43"/>
        <v>2353.36</v>
      </c>
    </row>
    <row r="704" spans="1:14" x14ac:dyDescent="0.2">
      <c r="A704" t="s">
        <v>168</v>
      </c>
      <c r="B704" s="8">
        <v>43861</v>
      </c>
      <c r="C704" s="8">
        <v>43861</v>
      </c>
      <c r="D704">
        <v>1073</v>
      </c>
      <c r="E704">
        <v>2</v>
      </c>
      <c r="F704" s="7">
        <v>1758.91</v>
      </c>
      <c r="G704" s="7">
        <v>3849.79</v>
      </c>
      <c r="H704" s="7">
        <v>2.5099999999999998</v>
      </c>
      <c r="I704" s="7">
        <v>5.5</v>
      </c>
      <c r="J704" t="s">
        <v>2337</v>
      </c>
      <c r="K704">
        <f t="shared" si="40"/>
        <v>2146</v>
      </c>
      <c r="L704">
        <f t="shared" si="41"/>
        <v>5</v>
      </c>
      <c r="M704">
        <f t="shared" si="42"/>
        <v>1</v>
      </c>
      <c r="N704" s="7">
        <f t="shared" si="43"/>
        <v>3849.79</v>
      </c>
    </row>
    <row r="705" spans="1:14" x14ac:dyDescent="0.2">
      <c r="A705" t="s">
        <v>206</v>
      </c>
      <c r="B705" s="8">
        <v>43861</v>
      </c>
      <c r="C705" s="8">
        <v>43861</v>
      </c>
      <c r="D705">
        <v>460</v>
      </c>
      <c r="E705">
        <v>2</v>
      </c>
      <c r="F705" s="7">
        <v>686.82</v>
      </c>
      <c r="G705" s="7">
        <v>1995.24</v>
      </c>
      <c r="H705" s="7">
        <v>2.29</v>
      </c>
      <c r="I705" s="7">
        <v>6.65</v>
      </c>
      <c r="J705" t="s">
        <v>2337</v>
      </c>
      <c r="K705">
        <f t="shared" si="40"/>
        <v>920</v>
      </c>
      <c r="L705">
        <f t="shared" si="41"/>
        <v>5</v>
      </c>
      <c r="M705">
        <f t="shared" si="42"/>
        <v>1</v>
      </c>
      <c r="N705" s="7">
        <f t="shared" si="43"/>
        <v>1995.24</v>
      </c>
    </row>
    <row r="706" spans="1:14" x14ac:dyDescent="0.2">
      <c r="A706" t="s">
        <v>642</v>
      </c>
      <c r="B706" s="8">
        <v>43861</v>
      </c>
      <c r="C706" s="8">
        <v>43861</v>
      </c>
      <c r="D706">
        <v>1226</v>
      </c>
      <c r="E706">
        <v>3</v>
      </c>
      <c r="F706" s="7">
        <v>2484.23</v>
      </c>
      <c r="G706" s="7">
        <v>4450.92</v>
      </c>
      <c r="H706" s="7">
        <v>3.1</v>
      </c>
      <c r="I706" s="7">
        <v>5.56</v>
      </c>
      <c r="J706" t="s">
        <v>2337</v>
      </c>
      <c r="K706">
        <f t="shared" si="40"/>
        <v>3678</v>
      </c>
      <c r="L706">
        <f t="shared" si="41"/>
        <v>5</v>
      </c>
      <c r="M706">
        <f t="shared" si="42"/>
        <v>1</v>
      </c>
      <c r="N706" s="7">
        <f t="shared" si="43"/>
        <v>4450.92</v>
      </c>
    </row>
    <row r="707" spans="1:14" x14ac:dyDescent="0.2">
      <c r="A707" t="s">
        <v>396</v>
      </c>
      <c r="B707" s="8">
        <v>43861</v>
      </c>
      <c r="C707" s="8">
        <v>43861</v>
      </c>
      <c r="D707">
        <v>43</v>
      </c>
      <c r="E707">
        <v>1</v>
      </c>
      <c r="F707" s="7">
        <v>641.39</v>
      </c>
      <c r="G707" s="7">
        <v>1038.55</v>
      </c>
      <c r="H707" s="7">
        <v>22.91</v>
      </c>
      <c r="I707" s="7">
        <v>37.090000000000003</v>
      </c>
      <c r="J707" t="s">
        <v>2337</v>
      </c>
      <c r="K707">
        <f t="shared" ref="K707:K770" si="44">D707*E707</f>
        <v>43</v>
      </c>
      <c r="L707">
        <f t="shared" ref="L707:L770" si="45">(YEAR(B707)-2020)*52+_xlfn.ISOWEEKNUM(B707)</f>
        <v>5</v>
      </c>
      <c r="M707">
        <f t="shared" ref="M707:M770" si="46">IF(J707="Z-US$",1,1.22)</f>
        <v>1</v>
      </c>
      <c r="N707" s="7">
        <f t="shared" ref="N707:N770" si="47">G707*M707</f>
        <v>1038.55</v>
      </c>
    </row>
    <row r="708" spans="1:14" x14ac:dyDescent="0.2">
      <c r="A708" t="s">
        <v>251</v>
      </c>
      <c r="B708" s="8">
        <v>43867</v>
      </c>
      <c r="C708" s="8">
        <v>43868</v>
      </c>
      <c r="D708">
        <v>181</v>
      </c>
      <c r="E708">
        <v>1</v>
      </c>
      <c r="F708" s="7">
        <v>101.12</v>
      </c>
      <c r="G708" s="7">
        <v>271.66000000000003</v>
      </c>
      <c r="H708" s="7">
        <v>0.86</v>
      </c>
      <c r="I708" s="7">
        <v>2.2999999999999998</v>
      </c>
      <c r="J708" t="s">
        <v>2337</v>
      </c>
      <c r="K708">
        <f t="shared" si="44"/>
        <v>181</v>
      </c>
      <c r="L708">
        <f t="shared" si="45"/>
        <v>6</v>
      </c>
      <c r="M708">
        <f t="shared" si="46"/>
        <v>1</v>
      </c>
      <c r="N708" s="7">
        <f t="shared" si="47"/>
        <v>271.66000000000003</v>
      </c>
    </row>
    <row r="709" spans="1:14" x14ac:dyDescent="0.2">
      <c r="A709" t="s">
        <v>396</v>
      </c>
      <c r="B709" s="8">
        <v>43867</v>
      </c>
      <c r="C709" s="8">
        <v>43868</v>
      </c>
      <c r="D709">
        <v>4</v>
      </c>
      <c r="E709">
        <v>1</v>
      </c>
      <c r="F709" s="7">
        <v>45.81</v>
      </c>
      <c r="G709" s="7">
        <v>71.62</v>
      </c>
      <c r="H709" s="7">
        <v>22.91</v>
      </c>
      <c r="I709" s="7">
        <v>35.81</v>
      </c>
      <c r="J709" t="s">
        <v>2337</v>
      </c>
      <c r="K709">
        <f t="shared" si="44"/>
        <v>4</v>
      </c>
      <c r="L709">
        <f t="shared" si="45"/>
        <v>6</v>
      </c>
      <c r="M709">
        <f t="shared" si="46"/>
        <v>1</v>
      </c>
      <c r="N709" s="7">
        <f t="shared" si="47"/>
        <v>71.62</v>
      </c>
    </row>
    <row r="710" spans="1:14" x14ac:dyDescent="0.2">
      <c r="A710" t="s">
        <v>169</v>
      </c>
      <c r="B710" s="8">
        <v>43867</v>
      </c>
      <c r="C710" s="8">
        <v>43868</v>
      </c>
      <c r="D710">
        <v>178</v>
      </c>
      <c r="E710">
        <v>2</v>
      </c>
      <c r="F710" s="7">
        <v>308.57</v>
      </c>
      <c r="G710" s="7">
        <v>623.13</v>
      </c>
      <c r="H710" s="7">
        <v>2.65</v>
      </c>
      <c r="I710" s="7">
        <v>5.37</v>
      </c>
      <c r="J710" t="s">
        <v>2337</v>
      </c>
      <c r="K710">
        <f t="shared" si="44"/>
        <v>356</v>
      </c>
      <c r="L710">
        <f t="shared" si="45"/>
        <v>6</v>
      </c>
      <c r="M710">
        <f t="shared" si="46"/>
        <v>1</v>
      </c>
      <c r="N710" s="7">
        <f t="shared" si="47"/>
        <v>623.13</v>
      </c>
    </row>
    <row r="711" spans="1:14" x14ac:dyDescent="0.2">
      <c r="A711" t="s">
        <v>650</v>
      </c>
      <c r="B711" s="8">
        <v>43867</v>
      </c>
      <c r="C711" s="8">
        <v>43868</v>
      </c>
      <c r="D711">
        <v>99</v>
      </c>
      <c r="E711">
        <v>3</v>
      </c>
      <c r="F711" s="7">
        <v>204.12</v>
      </c>
      <c r="G711" s="7">
        <v>331.52</v>
      </c>
      <c r="H711" s="7">
        <v>3.19</v>
      </c>
      <c r="I711" s="7">
        <v>5.18</v>
      </c>
      <c r="J711" t="s">
        <v>2337</v>
      </c>
      <c r="K711">
        <f t="shared" si="44"/>
        <v>297</v>
      </c>
      <c r="L711">
        <f t="shared" si="45"/>
        <v>6</v>
      </c>
      <c r="M711">
        <f t="shared" si="46"/>
        <v>1</v>
      </c>
      <c r="N711" s="7">
        <f t="shared" si="47"/>
        <v>331.52</v>
      </c>
    </row>
    <row r="712" spans="1:14" x14ac:dyDescent="0.2">
      <c r="A712" t="s">
        <v>396</v>
      </c>
      <c r="B712" s="8">
        <v>43867</v>
      </c>
      <c r="C712" s="8">
        <v>43868</v>
      </c>
      <c r="D712">
        <v>13</v>
      </c>
      <c r="E712">
        <v>1</v>
      </c>
      <c r="F712" s="7">
        <v>183.26</v>
      </c>
      <c r="G712" s="7">
        <v>286.5</v>
      </c>
      <c r="H712" s="7">
        <v>22.91</v>
      </c>
      <c r="I712" s="7">
        <v>35.81</v>
      </c>
      <c r="J712" t="s">
        <v>2337</v>
      </c>
      <c r="K712">
        <f t="shared" si="44"/>
        <v>13</v>
      </c>
      <c r="L712">
        <f t="shared" si="45"/>
        <v>6</v>
      </c>
      <c r="M712">
        <f t="shared" si="46"/>
        <v>1</v>
      </c>
      <c r="N712" s="7">
        <f t="shared" si="47"/>
        <v>286.5</v>
      </c>
    </row>
    <row r="713" spans="1:14" x14ac:dyDescent="0.2">
      <c r="A713" t="s">
        <v>619</v>
      </c>
      <c r="B713" s="8">
        <v>43867</v>
      </c>
      <c r="C713" s="8">
        <v>43868</v>
      </c>
      <c r="D713">
        <v>56</v>
      </c>
      <c r="E713">
        <v>2</v>
      </c>
      <c r="F713" s="7">
        <v>96.22</v>
      </c>
      <c r="G713" s="7">
        <v>230.22</v>
      </c>
      <c r="H713" s="7">
        <v>2.66</v>
      </c>
      <c r="I713" s="7">
        <v>6.4</v>
      </c>
      <c r="J713" t="s">
        <v>2337</v>
      </c>
      <c r="K713">
        <f t="shared" si="44"/>
        <v>112</v>
      </c>
      <c r="L713">
        <f t="shared" si="45"/>
        <v>6</v>
      </c>
      <c r="M713">
        <f t="shared" si="46"/>
        <v>1</v>
      </c>
      <c r="N713" s="7">
        <f t="shared" si="47"/>
        <v>230.22</v>
      </c>
    </row>
    <row r="714" spans="1:14" x14ac:dyDescent="0.2">
      <c r="A714" t="s">
        <v>396</v>
      </c>
      <c r="B714" s="8">
        <v>43867</v>
      </c>
      <c r="C714" s="8">
        <v>43868</v>
      </c>
      <c r="D714">
        <v>5</v>
      </c>
      <c r="E714">
        <v>1</v>
      </c>
      <c r="F714" s="7">
        <v>68.72</v>
      </c>
      <c r="G714" s="7">
        <v>107.44</v>
      </c>
      <c r="H714" s="7">
        <v>22.91</v>
      </c>
      <c r="I714" s="7">
        <v>35.81</v>
      </c>
      <c r="J714" t="s">
        <v>2337</v>
      </c>
      <c r="K714">
        <f t="shared" si="44"/>
        <v>5</v>
      </c>
      <c r="L714">
        <f t="shared" si="45"/>
        <v>6</v>
      </c>
      <c r="M714">
        <f t="shared" si="46"/>
        <v>1</v>
      </c>
      <c r="N714" s="7">
        <f t="shared" si="47"/>
        <v>107.44</v>
      </c>
    </row>
    <row r="715" spans="1:14" x14ac:dyDescent="0.2">
      <c r="A715" t="s">
        <v>169</v>
      </c>
      <c r="B715" s="8">
        <v>43867</v>
      </c>
      <c r="C715" s="8">
        <v>43868</v>
      </c>
      <c r="D715">
        <v>103</v>
      </c>
      <c r="E715">
        <v>2</v>
      </c>
      <c r="F715" s="7">
        <v>178.23</v>
      </c>
      <c r="G715" s="7">
        <v>359.91</v>
      </c>
      <c r="H715" s="7">
        <v>2.65</v>
      </c>
      <c r="I715" s="7">
        <v>5.37</v>
      </c>
      <c r="J715" t="s">
        <v>2337</v>
      </c>
      <c r="K715">
        <f t="shared" si="44"/>
        <v>206</v>
      </c>
      <c r="L715">
        <f t="shared" si="45"/>
        <v>6</v>
      </c>
      <c r="M715">
        <f t="shared" si="46"/>
        <v>1</v>
      </c>
      <c r="N715" s="7">
        <f t="shared" si="47"/>
        <v>359.91</v>
      </c>
    </row>
    <row r="716" spans="1:14" x14ac:dyDescent="0.2">
      <c r="A716" t="s">
        <v>396</v>
      </c>
      <c r="B716" s="8">
        <v>43867</v>
      </c>
      <c r="C716" s="8">
        <v>43868</v>
      </c>
      <c r="D716">
        <v>5</v>
      </c>
      <c r="E716">
        <v>1</v>
      </c>
      <c r="F716" s="7">
        <v>68.72</v>
      </c>
      <c r="G716" s="7">
        <v>107.44</v>
      </c>
      <c r="H716" s="7">
        <v>22.91</v>
      </c>
      <c r="I716" s="7">
        <v>35.81</v>
      </c>
      <c r="J716" t="s">
        <v>2337</v>
      </c>
      <c r="K716">
        <f t="shared" si="44"/>
        <v>5</v>
      </c>
      <c r="L716">
        <f t="shared" si="45"/>
        <v>6</v>
      </c>
      <c r="M716">
        <f t="shared" si="46"/>
        <v>1</v>
      </c>
      <c r="N716" s="7">
        <f t="shared" si="47"/>
        <v>107.44</v>
      </c>
    </row>
    <row r="717" spans="1:14" x14ac:dyDescent="0.2">
      <c r="A717" t="s">
        <v>501</v>
      </c>
      <c r="B717" s="8">
        <v>43867</v>
      </c>
      <c r="C717" s="8">
        <v>43868</v>
      </c>
      <c r="D717">
        <v>10</v>
      </c>
      <c r="E717">
        <v>1</v>
      </c>
      <c r="F717" s="7">
        <v>29.71</v>
      </c>
      <c r="G717" s="7">
        <v>80.58</v>
      </c>
      <c r="H717" s="7">
        <v>4.95</v>
      </c>
      <c r="I717" s="7">
        <v>13.43</v>
      </c>
      <c r="J717" t="s">
        <v>2337</v>
      </c>
      <c r="K717">
        <f t="shared" si="44"/>
        <v>10</v>
      </c>
      <c r="L717">
        <f t="shared" si="45"/>
        <v>6</v>
      </c>
      <c r="M717">
        <f t="shared" si="46"/>
        <v>1</v>
      </c>
      <c r="N717" s="7">
        <f t="shared" si="47"/>
        <v>80.58</v>
      </c>
    </row>
    <row r="718" spans="1:14" x14ac:dyDescent="0.2">
      <c r="A718" t="s">
        <v>502</v>
      </c>
      <c r="B718" s="8">
        <v>43867</v>
      </c>
      <c r="C718" s="8">
        <v>43868</v>
      </c>
      <c r="D718">
        <v>46</v>
      </c>
      <c r="E718">
        <v>1</v>
      </c>
      <c r="F718" s="7">
        <v>180.72</v>
      </c>
      <c r="G718" s="7">
        <v>322.31</v>
      </c>
      <c r="H718" s="7">
        <v>6.02</v>
      </c>
      <c r="I718" s="7">
        <v>10.74</v>
      </c>
      <c r="J718" t="s">
        <v>2337</v>
      </c>
      <c r="K718">
        <f t="shared" si="44"/>
        <v>46</v>
      </c>
      <c r="L718">
        <f t="shared" si="45"/>
        <v>6</v>
      </c>
      <c r="M718">
        <f t="shared" si="46"/>
        <v>1</v>
      </c>
      <c r="N718" s="7">
        <f t="shared" si="47"/>
        <v>322.31</v>
      </c>
    </row>
    <row r="719" spans="1:14" x14ac:dyDescent="0.2">
      <c r="A719" t="s">
        <v>36</v>
      </c>
      <c r="B719" s="8">
        <v>43867</v>
      </c>
      <c r="C719" s="8">
        <v>43868</v>
      </c>
      <c r="D719">
        <v>5</v>
      </c>
      <c r="E719">
        <v>1</v>
      </c>
      <c r="F719" s="7">
        <v>2.88</v>
      </c>
      <c r="G719" s="7">
        <v>6.06</v>
      </c>
      <c r="H719" s="7">
        <v>0.96</v>
      </c>
      <c r="I719" s="7">
        <v>2.02</v>
      </c>
      <c r="J719" t="s">
        <v>2337</v>
      </c>
      <c r="K719">
        <f t="shared" si="44"/>
        <v>5</v>
      </c>
      <c r="L719">
        <f t="shared" si="45"/>
        <v>6</v>
      </c>
      <c r="M719">
        <f t="shared" si="46"/>
        <v>1</v>
      </c>
      <c r="N719" s="7">
        <f t="shared" si="47"/>
        <v>6.06</v>
      </c>
    </row>
    <row r="720" spans="1:14" x14ac:dyDescent="0.2">
      <c r="A720" t="s">
        <v>78</v>
      </c>
      <c r="B720" s="8">
        <v>43867</v>
      </c>
      <c r="C720" s="8">
        <v>43868</v>
      </c>
      <c r="D720">
        <v>5</v>
      </c>
      <c r="E720">
        <v>1</v>
      </c>
      <c r="F720" s="7">
        <v>25.79</v>
      </c>
      <c r="G720" s="7">
        <v>8.83</v>
      </c>
      <c r="H720" s="7">
        <v>8.6</v>
      </c>
      <c r="I720" s="7">
        <v>2.94</v>
      </c>
      <c r="J720" t="s">
        <v>2337</v>
      </c>
      <c r="K720">
        <f t="shared" si="44"/>
        <v>5</v>
      </c>
      <c r="L720">
        <f t="shared" si="45"/>
        <v>6</v>
      </c>
      <c r="M720">
        <f t="shared" si="46"/>
        <v>1</v>
      </c>
      <c r="N720" s="7">
        <f t="shared" si="47"/>
        <v>8.83</v>
      </c>
    </row>
    <row r="721" spans="1:14" x14ac:dyDescent="0.2">
      <c r="A721" t="s">
        <v>913</v>
      </c>
      <c r="B721" s="8">
        <v>43867</v>
      </c>
      <c r="C721" s="8">
        <v>43868</v>
      </c>
      <c r="D721">
        <v>2</v>
      </c>
      <c r="E721">
        <v>1</v>
      </c>
      <c r="F721" s="7">
        <v>31.89</v>
      </c>
      <c r="G721" s="7">
        <v>56.28</v>
      </c>
      <c r="H721" s="7">
        <v>31.89</v>
      </c>
      <c r="I721" s="7">
        <v>56.28</v>
      </c>
      <c r="J721" t="s">
        <v>2337</v>
      </c>
      <c r="K721">
        <f t="shared" si="44"/>
        <v>2</v>
      </c>
      <c r="L721">
        <f t="shared" si="45"/>
        <v>6</v>
      </c>
      <c r="M721">
        <f t="shared" si="46"/>
        <v>1</v>
      </c>
      <c r="N721" s="7">
        <f t="shared" si="47"/>
        <v>56.28</v>
      </c>
    </row>
    <row r="722" spans="1:14" x14ac:dyDescent="0.2">
      <c r="A722" t="s">
        <v>387</v>
      </c>
      <c r="B722" s="8">
        <v>43867</v>
      </c>
      <c r="C722" s="8">
        <v>43868</v>
      </c>
      <c r="D722">
        <v>2</v>
      </c>
      <c r="E722">
        <v>1</v>
      </c>
      <c r="F722" s="7">
        <v>38.880000000000003</v>
      </c>
      <c r="G722" s="7">
        <v>85.69</v>
      </c>
      <c r="H722" s="7">
        <v>38.869999999999997</v>
      </c>
      <c r="I722" s="7">
        <v>85.69</v>
      </c>
      <c r="J722" t="s">
        <v>2337</v>
      </c>
      <c r="K722">
        <f t="shared" si="44"/>
        <v>2</v>
      </c>
      <c r="L722">
        <f t="shared" si="45"/>
        <v>6</v>
      </c>
      <c r="M722">
        <f t="shared" si="46"/>
        <v>1</v>
      </c>
      <c r="N722" s="7">
        <f t="shared" si="47"/>
        <v>85.69</v>
      </c>
    </row>
    <row r="723" spans="1:14" x14ac:dyDescent="0.2">
      <c r="A723" t="s">
        <v>501</v>
      </c>
      <c r="B723" s="8">
        <v>43868</v>
      </c>
      <c r="C723" s="8">
        <v>43868</v>
      </c>
      <c r="D723">
        <v>368</v>
      </c>
      <c r="E723">
        <v>1</v>
      </c>
      <c r="F723" s="7">
        <v>1188.58</v>
      </c>
      <c r="G723" s="7">
        <v>2148.7199999999998</v>
      </c>
      <c r="H723" s="7">
        <v>4.95</v>
      </c>
      <c r="I723" s="7">
        <v>8.9499999999999993</v>
      </c>
      <c r="J723" t="s">
        <v>2337</v>
      </c>
      <c r="K723">
        <f t="shared" si="44"/>
        <v>368</v>
      </c>
      <c r="L723">
        <f t="shared" si="45"/>
        <v>6</v>
      </c>
      <c r="M723">
        <f t="shared" si="46"/>
        <v>1</v>
      </c>
      <c r="N723" s="7">
        <f t="shared" si="47"/>
        <v>2148.7199999999998</v>
      </c>
    </row>
    <row r="724" spans="1:14" x14ac:dyDescent="0.2">
      <c r="A724" t="s">
        <v>502</v>
      </c>
      <c r="B724" s="8">
        <v>43868</v>
      </c>
      <c r="C724" s="8">
        <v>43868</v>
      </c>
      <c r="D724">
        <v>2207</v>
      </c>
      <c r="E724">
        <v>1</v>
      </c>
      <c r="F724" s="7">
        <v>8674.69</v>
      </c>
      <c r="G724" s="7">
        <v>10129.68</v>
      </c>
      <c r="H724" s="7">
        <v>6.02</v>
      </c>
      <c r="I724" s="7">
        <v>7.04</v>
      </c>
      <c r="J724" t="s">
        <v>2337</v>
      </c>
      <c r="K724">
        <f t="shared" si="44"/>
        <v>2207</v>
      </c>
      <c r="L724">
        <f t="shared" si="45"/>
        <v>6</v>
      </c>
      <c r="M724">
        <f t="shared" si="46"/>
        <v>1</v>
      </c>
      <c r="N724" s="7">
        <f t="shared" si="47"/>
        <v>10129.68</v>
      </c>
    </row>
    <row r="725" spans="1:14" x14ac:dyDescent="0.2">
      <c r="A725" t="s">
        <v>387</v>
      </c>
      <c r="B725" s="8">
        <v>43868</v>
      </c>
      <c r="C725" s="8">
        <v>43868</v>
      </c>
      <c r="D725">
        <v>92</v>
      </c>
      <c r="E725">
        <v>1</v>
      </c>
      <c r="F725" s="7">
        <v>2332.65</v>
      </c>
      <c r="G725" s="7">
        <v>4834.62</v>
      </c>
      <c r="H725" s="7">
        <v>38.869999999999997</v>
      </c>
      <c r="I725" s="7">
        <v>80.58</v>
      </c>
      <c r="J725" t="s">
        <v>2337</v>
      </c>
      <c r="K725">
        <f t="shared" si="44"/>
        <v>92</v>
      </c>
      <c r="L725">
        <f t="shared" si="45"/>
        <v>6</v>
      </c>
      <c r="M725">
        <f t="shared" si="46"/>
        <v>1</v>
      </c>
      <c r="N725" s="7">
        <f t="shared" si="47"/>
        <v>4834.62</v>
      </c>
    </row>
    <row r="726" spans="1:14" x14ac:dyDescent="0.2">
      <c r="A726" t="s">
        <v>740</v>
      </c>
      <c r="B726" s="8">
        <v>43868</v>
      </c>
      <c r="C726" s="8">
        <v>43885</v>
      </c>
      <c r="D726">
        <v>46</v>
      </c>
      <c r="E726">
        <v>1</v>
      </c>
      <c r="F726" s="7">
        <v>63.3</v>
      </c>
      <c r="G726" s="7">
        <v>1634.56</v>
      </c>
      <c r="H726" s="7">
        <v>2.1</v>
      </c>
      <c r="I726" s="7">
        <v>54.49</v>
      </c>
      <c r="J726" t="s">
        <v>2337</v>
      </c>
      <c r="K726">
        <f t="shared" si="44"/>
        <v>46</v>
      </c>
      <c r="L726">
        <f t="shared" si="45"/>
        <v>6</v>
      </c>
      <c r="M726">
        <f t="shared" si="46"/>
        <v>1</v>
      </c>
      <c r="N726" s="7">
        <f t="shared" si="47"/>
        <v>1634.56</v>
      </c>
    </row>
    <row r="727" spans="1:14" x14ac:dyDescent="0.2">
      <c r="A727" t="s">
        <v>700</v>
      </c>
      <c r="B727" s="8">
        <v>43868</v>
      </c>
      <c r="C727" s="8">
        <v>43885</v>
      </c>
      <c r="D727">
        <v>46</v>
      </c>
      <c r="E727">
        <v>1</v>
      </c>
      <c r="F727" s="7">
        <v>963.48</v>
      </c>
      <c r="G727" s="7">
        <v>1408.18</v>
      </c>
      <c r="H727" s="7">
        <v>32.119999999999997</v>
      </c>
      <c r="I727" s="7">
        <v>46.94</v>
      </c>
      <c r="J727" t="s">
        <v>2337</v>
      </c>
      <c r="K727">
        <f t="shared" si="44"/>
        <v>46</v>
      </c>
      <c r="L727">
        <f t="shared" si="45"/>
        <v>6</v>
      </c>
      <c r="M727">
        <f t="shared" si="46"/>
        <v>1</v>
      </c>
      <c r="N727" s="7">
        <f t="shared" si="47"/>
        <v>1408.18</v>
      </c>
    </row>
    <row r="728" spans="1:14" x14ac:dyDescent="0.2">
      <c r="A728" t="s">
        <v>710</v>
      </c>
      <c r="B728" s="8">
        <v>43868</v>
      </c>
      <c r="C728" s="8">
        <v>43885</v>
      </c>
      <c r="D728">
        <v>31</v>
      </c>
      <c r="E728">
        <v>1</v>
      </c>
      <c r="F728" s="7">
        <v>425.49</v>
      </c>
      <c r="G728" s="7">
        <v>647.16999999999996</v>
      </c>
      <c r="H728" s="7">
        <v>21.27</v>
      </c>
      <c r="I728" s="7">
        <v>32.36</v>
      </c>
      <c r="J728" t="s">
        <v>2337</v>
      </c>
      <c r="K728">
        <f t="shared" si="44"/>
        <v>31</v>
      </c>
      <c r="L728">
        <f t="shared" si="45"/>
        <v>6</v>
      </c>
      <c r="M728">
        <f t="shared" si="46"/>
        <v>1</v>
      </c>
      <c r="N728" s="7">
        <f t="shared" si="47"/>
        <v>647.16999999999996</v>
      </c>
    </row>
    <row r="729" spans="1:14" x14ac:dyDescent="0.2">
      <c r="A729" t="s">
        <v>700</v>
      </c>
      <c r="B729" s="8">
        <v>43868</v>
      </c>
      <c r="C729" s="8">
        <v>43885</v>
      </c>
      <c r="D729">
        <v>31</v>
      </c>
      <c r="E729">
        <v>1</v>
      </c>
      <c r="F729" s="7">
        <v>159.25</v>
      </c>
      <c r="G729" s="7">
        <v>549.97</v>
      </c>
      <c r="H729" s="7">
        <v>7.96</v>
      </c>
      <c r="I729" s="7">
        <v>27.5</v>
      </c>
      <c r="J729" t="s">
        <v>2337</v>
      </c>
      <c r="K729">
        <f t="shared" si="44"/>
        <v>31</v>
      </c>
      <c r="L729">
        <f t="shared" si="45"/>
        <v>6</v>
      </c>
      <c r="M729">
        <f t="shared" si="46"/>
        <v>1</v>
      </c>
      <c r="N729" s="7">
        <f t="shared" si="47"/>
        <v>549.97</v>
      </c>
    </row>
    <row r="730" spans="1:14" x14ac:dyDescent="0.2">
      <c r="A730" t="s">
        <v>754</v>
      </c>
      <c r="B730" s="8">
        <v>43868</v>
      </c>
      <c r="C730" s="8">
        <v>43885</v>
      </c>
      <c r="D730">
        <v>138</v>
      </c>
      <c r="E730">
        <v>1</v>
      </c>
      <c r="F730" s="7">
        <v>6479.12</v>
      </c>
      <c r="G730" s="7">
        <v>5628.88</v>
      </c>
      <c r="H730" s="7">
        <v>71.98</v>
      </c>
      <c r="I730" s="7">
        <v>62.54</v>
      </c>
      <c r="J730" t="s">
        <v>2337</v>
      </c>
      <c r="K730">
        <f t="shared" si="44"/>
        <v>138</v>
      </c>
      <c r="L730">
        <f t="shared" si="45"/>
        <v>6</v>
      </c>
      <c r="M730">
        <f t="shared" si="46"/>
        <v>1</v>
      </c>
      <c r="N730" s="7">
        <f t="shared" si="47"/>
        <v>5628.88</v>
      </c>
    </row>
    <row r="731" spans="1:14" x14ac:dyDescent="0.2">
      <c r="A731" t="s">
        <v>744</v>
      </c>
      <c r="B731" s="8">
        <v>43868</v>
      </c>
      <c r="C731" s="8">
        <v>43885</v>
      </c>
      <c r="D731">
        <v>138</v>
      </c>
      <c r="E731">
        <v>1</v>
      </c>
      <c r="F731" s="7">
        <v>4584.83</v>
      </c>
      <c r="G731" s="7">
        <v>4903.6899999999996</v>
      </c>
      <c r="H731" s="7">
        <v>50.94</v>
      </c>
      <c r="I731" s="7">
        <v>54.49</v>
      </c>
      <c r="J731" t="s">
        <v>2337</v>
      </c>
      <c r="K731">
        <f t="shared" si="44"/>
        <v>138</v>
      </c>
      <c r="L731">
        <f t="shared" si="45"/>
        <v>6</v>
      </c>
      <c r="M731">
        <f t="shared" si="46"/>
        <v>1</v>
      </c>
      <c r="N731" s="7">
        <f t="shared" si="47"/>
        <v>4903.6899999999996</v>
      </c>
    </row>
    <row r="732" spans="1:14" x14ac:dyDescent="0.2">
      <c r="A732" t="s">
        <v>742</v>
      </c>
      <c r="B732" s="8">
        <v>43868</v>
      </c>
      <c r="C732" s="8">
        <v>43885</v>
      </c>
      <c r="D732">
        <v>46</v>
      </c>
      <c r="E732">
        <v>1</v>
      </c>
      <c r="F732" s="7">
        <v>958.87</v>
      </c>
      <c r="G732" s="7">
        <v>1634.56</v>
      </c>
      <c r="H732" s="7">
        <v>31.96</v>
      </c>
      <c r="I732" s="7">
        <v>54.49</v>
      </c>
      <c r="J732" t="s">
        <v>2337</v>
      </c>
      <c r="K732">
        <f t="shared" si="44"/>
        <v>46</v>
      </c>
      <c r="L732">
        <f t="shared" si="45"/>
        <v>6</v>
      </c>
      <c r="M732">
        <f t="shared" si="46"/>
        <v>1</v>
      </c>
      <c r="N732" s="7">
        <f t="shared" si="47"/>
        <v>1634.56</v>
      </c>
    </row>
    <row r="733" spans="1:14" x14ac:dyDescent="0.2">
      <c r="A733" t="s">
        <v>704</v>
      </c>
      <c r="B733" s="8">
        <v>43868</v>
      </c>
      <c r="C733" s="8">
        <v>43885</v>
      </c>
      <c r="D733">
        <v>138</v>
      </c>
      <c r="E733">
        <v>1</v>
      </c>
      <c r="F733" s="7">
        <v>162.28</v>
      </c>
      <c r="G733" s="7">
        <v>4224.54</v>
      </c>
      <c r="H733" s="7">
        <v>1.79</v>
      </c>
      <c r="I733" s="7">
        <v>46.94</v>
      </c>
      <c r="J733" t="s">
        <v>2337</v>
      </c>
      <c r="K733">
        <f t="shared" si="44"/>
        <v>138</v>
      </c>
      <c r="L733">
        <f t="shared" si="45"/>
        <v>6</v>
      </c>
      <c r="M733">
        <f t="shared" si="46"/>
        <v>1</v>
      </c>
      <c r="N733" s="7">
        <f t="shared" si="47"/>
        <v>4224.54</v>
      </c>
    </row>
    <row r="734" spans="1:14" x14ac:dyDescent="0.2">
      <c r="A734" t="s">
        <v>724</v>
      </c>
      <c r="B734" s="8">
        <v>43868</v>
      </c>
      <c r="C734" s="8">
        <v>43885</v>
      </c>
      <c r="D734">
        <v>46</v>
      </c>
      <c r="E734">
        <v>1</v>
      </c>
      <c r="F734" s="7">
        <v>811.94</v>
      </c>
      <c r="G734" s="7">
        <v>1231.68</v>
      </c>
      <c r="H734" s="7">
        <v>27.06</v>
      </c>
      <c r="I734" s="7">
        <v>41.06</v>
      </c>
      <c r="J734" t="s">
        <v>2337</v>
      </c>
      <c r="K734">
        <f t="shared" si="44"/>
        <v>46</v>
      </c>
      <c r="L734">
        <f t="shared" si="45"/>
        <v>6</v>
      </c>
      <c r="M734">
        <f t="shared" si="46"/>
        <v>1</v>
      </c>
      <c r="N734" s="7">
        <f t="shared" si="47"/>
        <v>1231.68</v>
      </c>
    </row>
    <row r="735" spans="1:14" x14ac:dyDescent="0.2">
      <c r="A735" t="s">
        <v>738</v>
      </c>
      <c r="B735" s="8">
        <v>43868</v>
      </c>
      <c r="C735" s="8">
        <v>43885</v>
      </c>
      <c r="D735">
        <v>46</v>
      </c>
      <c r="E735">
        <v>1</v>
      </c>
      <c r="F735" s="7">
        <v>958.87</v>
      </c>
      <c r="G735" s="7">
        <v>1634.56</v>
      </c>
      <c r="H735" s="7">
        <v>31.96</v>
      </c>
      <c r="I735" s="7">
        <v>54.49</v>
      </c>
      <c r="J735" t="s">
        <v>2337</v>
      </c>
      <c r="K735">
        <f t="shared" si="44"/>
        <v>46</v>
      </c>
      <c r="L735">
        <f t="shared" si="45"/>
        <v>6</v>
      </c>
      <c r="M735">
        <f t="shared" si="46"/>
        <v>1</v>
      </c>
      <c r="N735" s="7">
        <f t="shared" si="47"/>
        <v>1634.56</v>
      </c>
    </row>
    <row r="736" spans="1:14" x14ac:dyDescent="0.2">
      <c r="A736" t="s">
        <v>752</v>
      </c>
      <c r="B736" s="8">
        <v>43868</v>
      </c>
      <c r="C736" s="8">
        <v>43885</v>
      </c>
      <c r="D736">
        <v>138</v>
      </c>
      <c r="E736">
        <v>1</v>
      </c>
      <c r="F736" s="7">
        <v>3308.26</v>
      </c>
      <c r="G736" s="7">
        <v>5628.88</v>
      </c>
      <c r="H736" s="7">
        <v>36.76</v>
      </c>
      <c r="I736" s="7">
        <v>62.54</v>
      </c>
      <c r="J736" t="s">
        <v>2337</v>
      </c>
      <c r="K736">
        <f t="shared" si="44"/>
        <v>138</v>
      </c>
      <c r="L736">
        <f t="shared" si="45"/>
        <v>6</v>
      </c>
      <c r="M736">
        <f t="shared" si="46"/>
        <v>1</v>
      </c>
      <c r="N736" s="7">
        <f t="shared" si="47"/>
        <v>5628.88</v>
      </c>
    </row>
    <row r="737" spans="1:14" x14ac:dyDescent="0.2">
      <c r="A737" t="s">
        <v>742</v>
      </c>
      <c r="B737" s="8">
        <v>43868</v>
      </c>
      <c r="C737" s="8">
        <v>43885</v>
      </c>
      <c r="D737">
        <v>92</v>
      </c>
      <c r="E737">
        <v>1</v>
      </c>
      <c r="F737" s="7">
        <v>1917.73</v>
      </c>
      <c r="G737" s="7">
        <v>3269.12</v>
      </c>
      <c r="H737" s="7">
        <v>31.96</v>
      </c>
      <c r="I737" s="7">
        <v>54.49</v>
      </c>
      <c r="J737" t="s">
        <v>2337</v>
      </c>
      <c r="K737">
        <f t="shared" si="44"/>
        <v>92</v>
      </c>
      <c r="L737">
        <f t="shared" si="45"/>
        <v>6</v>
      </c>
      <c r="M737">
        <f t="shared" si="46"/>
        <v>1</v>
      </c>
      <c r="N737" s="7">
        <f t="shared" si="47"/>
        <v>3269.12</v>
      </c>
    </row>
    <row r="738" spans="1:14" x14ac:dyDescent="0.2">
      <c r="A738" t="s">
        <v>702</v>
      </c>
      <c r="B738" s="8">
        <v>43868</v>
      </c>
      <c r="C738" s="8">
        <v>43885</v>
      </c>
      <c r="D738">
        <v>46</v>
      </c>
      <c r="E738">
        <v>1</v>
      </c>
      <c r="F738" s="7">
        <v>814.6</v>
      </c>
      <c r="G738" s="7">
        <v>1408.18</v>
      </c>
      <c r="H738" s="7">
        <v>27.15</v>
      </c>
      <c r="I738" s="7">
        <v>46.94</v>
      </c>
      <c r="J738" t="s">
        <v>2337</v>
      </c>
      <c r="K738">
        <f t="shared" si="44"/>
        <v>46</v>
      </c>
      <c r="L738">
        <f t="shared" si="45"/>
        <v>6</v>
      </c>
      <c r="M738">
        <f t="shared" si="46"/>
        <v>1</v>
      </c>
      <c r="N738" s="7">
        <f t="shared" si="47"/>
        <v>1408.18</v>
      </c>
    </row>
    <row r="739" spans="1:14" x14ac:dyDescent="0.2">
      <c r="A739" t="s">
        <v>704</v>
      </c>
      <c r="B739" s="8">
        <v>43868</v>
      </c>
      <c r="C739" s="8">
        <v>43885</v>
      </c>
      <c r="D739">
        <v>31</v>
      </c>
      <c r="E739">
        <v>1</v>
      </c>
      <c r="F739" s="7">
        <v>878.58</v>
      </c>
      <c r="G739" s="7">
        <v>938.79</v>
      </c>
      <c r="H739" s="7">
        <v>43.92</v>
      </c>
      <c r="I739" s="7">
        <v>46.94</v>
      </c>
      <c r="J739" t="s">
        <v>2337</v>
      </c>
      <c r="K739">
        <f t="shared" si="44"/>
        <v>31</v>
      </c>
      <c r="L739">
        <f t="shared" si="45"/>
        <v>6</v>
      </c>
      <c r="M739">
        <f t="shared" si="46"/>
        <v>1</v>
      </c>
      <c r="N739" s="7">
        <f t="shared" si="47"/>
        <v>938.79</v>
      </c>
    </row>
    <row r="740" spans="1:14" x14ac:dyDescent="0.2">
      <c r="A740" t="s">
        <v>37</v>
      </c>
      <c r="B740" s="8">
        <v>43868</v>
      </c>
      <c r="C740" s="8">
        <v>43924</v>
      </c>
      <c r="D740">
        <v>8</v>
      </c>
      <c r="E740">
        <v>1</v>
      </c>
      <c r="F740" s="7">
        <v>127.9</v>
      </c>
      <c r="G740" s="7">
        <v>46.81</v>
      </c>
      <c r="H740" s="7">
        <v>25.58</v>
      </c>
      <c r="I740" s="7">
        <v>9.36</v>
      </c>
      <c r="J740" t="s">
        <v>2337</v>
      </c>
      <c r="K740">
        <f t="shared" si="44"/>
        <v>8</v>
      </c>
      <c r="L740">
        <f t="shared" si="45"/>
        <v>6</v>
      </c>
      <c r="M740">
        <f t="shared" si="46"/>
        <v>1</v>
      </c>
      <c r="N740" s="7">
        <f t="shared" si="47"/>
        <v>46.81</v>
      </c>
    </row>
    <row r="741" spans="1:14" x14ac:dyDescent="0.2">
      <c r="A741" t="s">
        <v>48</v>
      </c>
      <c r="B741" s="8">
        <v>43868</v>
      </c>
      <c r="C741" s="8">
        <v>43924</v>
      </c>
      <c r="D741">
        <v>221</v>
      </c>
      <c r="E741">
        <v>1</v>
      </c>
      <c r="F741" s="7">
        <v>101.3</v>
      </c>
      <c r="G741" s="7">
        <v>305.73</v>
      </c>
      <c r="H741" s="7">
        <v>0.7</v>
      </c>
      <c r="I741" s="7">
        <v>2.12</v>
      </c>
      <c r="J741" t="s">
        <v>2337</v>
      </c>
      <c r="K741">
        <f t="shared" si="44"/>
        <v>221</v>
      </c>
      <c r="L741">
        <f t="shared" si="45"/>
        <v>6</v>
      </c>
      <c r="M741">
        <f t="shared" si="46"/>
        <v>1</v>
      </c>
      <c r="N741" s="7">
        <f t="shared" si="47"/>
        <v>305.73</v>
      </c>
    </row>
    <row r="742" spans="1:14" x14ac:dyDescent="0.2">
      <c r="A742" t="s">
        <v>49</v>
      </c>
      <c r="B742" s="8">
        <v>43868</v>
      </c>
      <c r="C742" s="8">
        <v>43924</v>
      </c>
      <c r="D742">
        <v>7</v>
      </c>
      <c r="E742">
        <v>1</v>
      </c>
      <c r="F742" s="7">
        <v>108.2</v>
      </c>
      <c r="G742" s="7">
        <v>37.450000000000003</v>
      </c>
      <c r="H742" s="7">
        <v>27.05</v>
      </c>
      <c r="I742" s="7">
        <v>9.36</v>
      </c>
      <c r="J742" t="s">
        <v>2337</v>
      </c>
      <c r="K742">
        <f t="shared" si="44"/>
        <v>7</v>
      </c>
      <c r="L742">
        <f t="shared" si="45"/>
        <v>6</v>
      </c>
      <c r="M742">
        <f t="shared" si="46"/>
        <v>1</v>
      </c>
      <c r="N742" s="7">
        <f t="shared" si="47"/>
        <v>37.450000000000003</v>
      </c>
    </row>
    <row r="743" spans="1:14" x14ac:dyDescent="0.2">
      <c r="A743" t="s">
        <v>66</v>
      </c>
      <c r="B743" s="8">
        <v>43868</v>
      </c>
      <c r="C743" s="8">
        <v>43924</v>
      </c>
      <c r="D743">
        <v>7</v>
      </c>
      <c r="E743">
        <v>1</v>
      </c>
      <c r="F743" s="7">
        <v>109.23</v>
      </c>
      <c r="G743" s="7">
        <v>162.08000000000001</v>
      </c>
      <c r="H743" s="7">
        <v>27.31</v>
      </c>
      <c r="I743" s="7">
        <v>40.520000000000003</v>
      </c>
      <c r="J743" t="s">
        <v>2337</v>
      </c>
      <c r="K743">
        <f t="shared" si="44"/>
        <v>7</v>
      </c>
      <c r="L743">
        <f t="shared" si="45"/>
        <v>6</v>
      </c>
      <c r="M743">
        <f t="shared" si="46"/>
        <v>1</v>
      </c>
      <c r="N743" s="7">
        <f t="shared" si="47"/>
        <v>162.08000000000001</v>
      </c>
    </row>
    <row r="744" spans="1:14" x14ac:dyDescent="0.2">
      <c r="A744" t="s">
        <v>68</v>
      </c>
      <c r="B744" s="8">
        <v>43868</v>
      </c>
      <c r="C744" s="8">
        <v>43924</v>
      </c>
      <c r="D744">
        <v>2</v>
      </c>
      <c r="E744">
        <v>1</v>
      </c>
      <c r="F744" s="7">
        <v>20.14</v>
      </c>
      <c r="G744" s="7">
        <v>55.51</v>
      </c>
      <c r="H744" s="7">
        <v>20.14</v>
      </c>
      <c r="I744" s="7">
        <v>55.51</v>
      </c>
      <c r="J744" t="s">
        <v>2337</v>
      </c>
      <c r="K744">
        <f t="shared" si="44"/>
        <v>2</v>
      </c>
      <c r="L744">
        <f t="shared" si="45"/>
        <v>6</v>
      </c>
      <c r="M744">
        <f t="shared" si="46"/>
        <v>1</v>
      </c>
      <c r="N744" s="7">
        <f t="shared" si="47"/>
        <v>55.51</v>
      </c>
    </row>
    <row r="745" spans="1:14" x14ac:dyDescent="0.2">
      <c r="A745" t="s">
        <v>70</v>
      </c>
      <c r="B745" s="8">
        <v>43868</v>
      </c>
      <c r="C745" s="8">
        <v>43924</v>
      </c>
      <c r="D745">
        <v>36</v>
      </c>
      <c r="E745">
        <v>1</v>
      </c>
      <c r="F745" s="7">
        <v>698.07</v>
      </c>
      <c r="G745" s="7">
        <v>1984.47</v>
      </c>
      <c r="H745" s="7">
        <v>30.35</v>
      </c>
      <c r="I745" s="7">
        <v>86.28</v>
      </c>
      <c r="J745" t="s">
        <v>2337</v>
      </c>
      <c r="K745">
        <f t="shared" si="44"/>
        <v>36</v>
      </c>
      <c r="L745">
        <f t="shared" si="45"/>
        <v>6</v>
      </c>
      <c r="M745">
        <f t="shared" si="46"/>
        <v>1</v>
      </c>
      <c r="N745" s="7">
        <f t="shared" si="47"/>
        <v>1984.47</v>
      </c>
    </row>
    <row r="746" spans="1:14" x14ac:dyDescent="0.2">
      <c r="A746" t="s">
        <v>71</v>
      </c>
      <c r="B746" s="8">
        <v>43868</v>
      </c>
      <c r="C746" s="8">
        <v>43924</v>
      </c>
      <c r="D746">
        <v>14</v>
      </c>
      <c r="E746">
        <v>1</v>
      </c>
      <c r="F746" s="7">
        <v>131.80000000000001</v>
      </c>
      <c r="G746" s="7">
        <v>334.16</v>
      </c>
      <c r="H746" s="7">
        <v>14.65</v>
      </c>
      <c r="I746" s="7">
        <v>37.130000000000003</v>
      </c>
      <c r="J746" t="s">
        <v>2337</v>
      </c>
      <c r="K746">
        <f t="shared" si="44"/>
        <v>14</v>
      </c>
      <c r="L746">
        <f t="shared" si="45"/>
        <v>6</v>
      </c>
      <c r="M746">
        <f t="shared" si="46"/>
        <v>1</v>
      </c>
      <c r="N746" s="7">
        <f t="shared" si="47"/>
        <v>334.16</v>
      </c>
    </row>
    <row r="747" spans="1:14" x14ac:dyDescent="0.2">
      <c r="A747" t="s">
        <v>938</v>
      </c>
      <c r="B747" s="8">
        <v>43868</v>
      </c>
      <c r="C747" s="8">
        <v>43924</v>
      </c>
      <c r="D747">
        <v>4</v>
      </c>
      <c r="E747">
        <v>1</v>
      </c>
      <c r="F747" s="7">
        <v>50.55</v>
      </c>
      <c r="G747" s="7">
        <v>99.76</v>
      </c>
      <c r="H747" s="7">
        <v>25.27</v>
      </c>
      <c r="I747" s="7">
        <v>49.88</v>
      </c>
      <c r="J747" t="s">
        <v>2337</v>
      </c>
      <c r="K747">
        <f t="shared" si="44"/>
        <v>4</v>
      </c>
      <c r="L747">
        <f t="shared" si="45"/>
        <v>6</v>
      </c>
      <c r="M747">
        <f t="shared" si="46"/>
        <v>1</v>
      </c>
      <c r="N747" s="7">
        <f t="shared" si="47"/>
        <v>99.76</v>
      </c>
    </row>
    <row r="748" spans="1:14" x14ac:dyDescent="0.2">
      <c r="A748" t="s">
        <v>108</v>
      </c>
      <c r="B748" s="8">
        <v>43868</v>
      </c>
      <c r="C748" s="8">
        <v>43924</v>
      </c>
      <c r="D748">
        <v>16</v>
      </c>
      <c r="E748">
        <v>60</v>
      </c>
      <c r="F748" s="7">
        <v>210.27</v>
      </c>
      <c r="G748" s="7">
        <v>452.77</v>
      </c>
      <c r="H748" s="7">
        <v>21.03</v>
      </c>
      <c r="I748" s="7">
        <v>45.28</v>
      </c>
      <c r="J748" t="s">
        <v>2337</v>
      </c>
      <c r="K748">
        <f t="shared" si="44"/>
        <v>960</v>
      </c>
      <c r="L748">
        <f t="shared" si="45"/>
        <v>6</v>
      </c>
      <c r="M748">
        <f t="shared" si="46"/>
        <v>1</v>
      </c>
      <c r="N748" s="7">
        <f t="shared" si="47"/>
        <v>452.77</v>
      </c>
    </row>
    <row r="749" spans="1:14" x14ac:dyDescent="0.2">
      <c r="A749" t="s">
        <v>262</v>
      </c>
      <c r="B749" s="8">
        <v>43868</v>
      </c>
      <c r="C749" s="8">
        <v>43871</v>
      </c>
      <c r="D749">
        <v>33</v>
      </c>
      <c r="E749">
        <v>1</v>
      </c>
      <c r="F749" s="7">
        <v>20.68</v>
      </c>
      <c r="G749" s="7">
        <v>48.35</v>
      </c>
      <c r="H749" s="7">
        <v>0.99</v>
      </c>
      <c r="I749" s="7">
        <v>2.2999999999999998</v>
      </c>
      <c r="J749" t="s">
        <v>2337</v>
      </c>
      <c r="K749">
        <f t="shared" si="44"/>
        <v>33</v>
      </c>
      <c r="L749">
        <f t="shared" si="45"/>
        <v>6</v>
      </c>
      <c r="M749">
        <f t="shared" si="46"/>
        <v>1</v>
      </c>
      <c r="N749" s="7">
        <f t="shared" si="47"/>
        <v>48.35</v>
      </c>
    </row>
    <row r="750" spans="1:14" x14ac:dyDescent="0.2">
      <c r="A750" t="s">
        <v>396</v>
      </c>
      <c r="B750" s="8">
        <v>43868</v>
      </c>
      <c r="C750" s="8">
        <v>43871</v>
      </c>
      <c r="D750">
        <v>2</v>
      </c>
      <c r="E750">
        <v>1</v>
      </c>
      <c r="F750" s="7">
        <v>22.91</v>
      </c>
      <c r="G750" s="7">
        <v>35.81</v>
      </c>
      <c r="H750" s="7">
        <v>22.91</v>
      </c>
      <c r="I750" s="7">
        <v>35.81</v>
      </c>
      <c r="J750" t="s">
        <v>2337</v>
      </c>
      <c r="K750">
        <f t="shared" si="44"/>
        <v>2</v>
      </c>
      <c r="L750">
        <f t="shared" si="45"/>
        <v>6</v>
      </c>
      <c r="M750">
        <f t="shared" si="46"/>
        <v>1</v>
      </c>
      <c r="N750" s="7">
        <f t="shared" si="47"/>
        <v>35.81</v>
      </c>
    </row>
    <row r="751" spans="1:14" x14ac:dyDescent="0.2">
      <c r="A751" t="s">
        <v>262</v>
      </c>
      <c r="B751" s="8">
        <v>43868</v>
      </c>
      <c r="C751" s="8">
        <v>43871</v>
      </c>
      <c r="D751">
        <v>80</v>
      </c>
      <c r="E751">
        <v>1</v>
      </c>
      <c r="F751" s="7">
        <v>51.21</v>
      </c>
      <c r="G751" s="7">
        <v>119.71</v>
      </c>
      <c r="H751" s="7">
        <v>0.99</v>
      </c>
      <c r="I751" s="7">
        <v>2.2999999999999998</v>
      </c>
      <c r="J751" t="s">
        <v>2337</v>
      </c>
      <c r="K751">
        <f t="shared" si="44"/>
        <v>80</v>
      </c>
      <c r="L751">
        <f t="shared" si="45"/>
        <v>6</v>
      </c>
      <c r="M751">
        <f t="shared" si="46"/>
        <v>1</v>
      </c>
      <c r="N751" s="7">
        <f t="shared" si="47"/>
        <v>119.71</v>
      </c>
    </row>
    <row r="752" spans="1:14" x14ac:dyDescent="0.2">
      <c r="A752" t="s">
        <v>396</v>
      </c>
      <c r="B752" s="8">
        <v>43868</v>
      </c>
      <c r="C752" s="8">
        <v>43871</v>
      </c>
      <c r="D752">
        <v>2</v>
      </c>
      <c r="E752">
        <v>1</v>
      </c>
      <c r="F752" s="7">
        <v>22.91</v>
      </c>
      <c r="G752" s="7">
        <v>35.81</v>
      </c>
      <c r="H752" s="7">
        <v>22.91</v>
      </c>
      <c r="I752" s="7">
        <v>35.81</v>
      </c>
      <c r="J752" t="s">
        <v>2337</v>
      </c>
      <c r="K752">
        <f t="shared" si="44"/>
        <v>2</v>
      </c>
      <c r="L752">
        <f t="shared" si="45"/>
        <v>6</v>
      </c>
      <c r="M752">
        <f t="shared" si="46"/>
        <v>1</v>
      </c>
      <c r="N752" s="7">
        <f t="shared" si="47"/>
        <v>35.81</v>
      </c>
    </row>
    <row r="753" spans="1:14" x14ac:dyDescent="0.2">
      <c r="A753" t="s">
        <v>251</v>
      </c>
      <c r="B753" s="8">
        <v>43868</v>
      </c>
      <c r="C753" s="8">
        <v>43871</v>
      </c>
      <c r="D753">
        <v>63</v>
      </c>
      <c r="E753">
        <v>1</v>
      </c>
      <c r="F753" s="7">
        <v>35.130000000000003</v>
      </c>
      <c r="G753" s="7">
        <v>94.39</v>
      </c>
      <c r="H753" s="7">
        <v>0.86</v>
      </c>
      <c r="I753" s="7">
        <v>2.2999999999999998</v>
      </c>
      <c r="J753" t="s">
        <v>2337</v>
      </c>
      <c r="K753">
        <f t="shared" si="44"/>
        <v>63</v>
      </c>
      <c r="L753">
        <f t="shared" si="45"/>
        <v>6</v>
      </c>
      <c r="M753">
        <f t="shared" si="46"/>
        <v>1</v>
      </c>
      <c r="N753" s="7">
        <f t="shared" si="47"/>
        <v>94.39</v>
      </c>
    </row>
    <row r="754" spans="1:14" x14ac:dyDescent="0.2">
      <c r="A754" t="s">
        <v>262</v>
      </c>
      <c r="B754" s="8">
        <v>43868</v>
      </c>
      <c r="C754" s="8">
        <v>43871</v>
      </c>
      <c r="D754">
        <v>23</v>
      </c>
      <c r="E754">
        <v>1</v>
      </c>
      <c r="F754" s="7">
        <v>14.77</v>
      </c>
      <c r="G754" s="7">
        <v>34.53</v>
      </c>
      <c r="H754" s="7">
        <v>0.99</v>
      </c>
      <c r="I754" s="7">
        <v>2.2999999999999998</v>
      </c>
      <c r="J754" t="s">
        <v>2337</v>
      </c>
      <c r="K754">
        <f t="shared" si="44"/>
        <v>23</v>
      </c>
      <c r="L754">
        <f t="shared" si="45"/>
        <v>6</v>
      </c>
      <c r="M754">
        <f t="shared" si="46"/>
        <v>1</v>
      </c>
      <c r="N754" s="7">
        <f t="shared" si="47"/>
        <v>34.53</v>
      </c>
    </row>
    <row r="755" spans="1:14" x14ac:dyDescent="0.2">
      <c r="A755" t="s">
        <v>396</v>
      </c>
      <c r="B755" s="8">
        <v>43868</v>
      </c>
      <c r="C755" s="8">
        <v>43871</v>
      </c>
      <c r="D755">
        <v>2</v>
      </c>
      <c r="E755">
        <v>1</v>
      </c>
      <c r="F755" s="7">
        <v>22.91</v>
      </c>
      <c r="G755" s="7">
        <v>35.81</v>
      </c>
      <c r="H755" s="7">
        <v>22.91</v>
      </c>
      <c r="I755" s="7">
        <v>35.81</v>
      </c>
      <c r="J755" t="s">
        <v>2337</v>
      </c>
      <c r="K755">
        <f t="shared" si="44"/>
        <v>2</v>
      </c>
      <c r="L755">
        <f t="shared" si="45"/>
        <v>6</v>
      </c>
      <c r="M755">
        <f t="shared" si="46"/>
        <v>1</v>
      </c>
      <c r="N755" s="7">
        <f t="shared" si="47"/>
        <v>35.81</v>
      </c>
    </row>
    <row r="756" spans="1:14" x14ac:dyDescent="0.2">
      <c r="A756" t="s">
        <v>251</v>
      </c>
      <c r="B756" s="8">
        <v>43868</v>
      </c>
      <c r="C756" s="8">
        <v>43871</v>
      </c>
      <c r="D756">
        <v>138</v>
      </c>
      <c r="E756">
        <v>1</v>
      </c>
      <c r="F756" s="7">
        <v>77.12</v>
      </c>
      <c r="G756" s="7">
        <v>207.2</v>
      </c>
      <c r="H756" s="7">
        <v>0.86</v>
      </c>
      <c r="I756" s="7">
        <v>2.2999999999999998</v>
      </c>
      <c r="J756" t="s">
        <v>2337</v>
      </c>
      <c r="K756">
        <f t="shared" si="44"/>
        <v>138</v>
      </c>
      <c r="L756">
        <f t="shared" si="45"/>
        <v>6</v>
      </c>
      <c r="M756">
        <f t="shared" si="46"/>
        <v>1</v>
      </c>
      <c r="N756" s="7">
        <f t="shared" si="47"/>
        <v>207.2</v>
      </c>
    </row>
    <row r="757" spans="1:14" x14ac:dyDescent="0.2">
      <c r="A757" t="s">
        <v>396</v>
      </c>
      <c r="B757" s="8">
        <v>43868</v>
      </c>
      <c r="C757" s="8">
        <v>43871</v>
      </c>
      <c r="D757">
        <v>4</v>
      </c>
      <c r="E757">
        <v>1</v>
      </c>
      <c r="F757" s="7">
        <v>45.81</v>
      </c>
      <c r="G757" s="7">
        <v>71.62</v>
      </c>
      <c r="H757" s="7">
        <v>22.91</v>
      </c>
      <c r="I757" s="7">
        <v>35.81</v>
      </c>
      <c r="J757" t="s">
        <v>2337</v>
      </c>
      <c r="K757">
        <f t="shared" si="44"/>
        <v>4</v>
      </c>
      <c r="L757">
        <f t="shared" si="45"/>
        <v>6</v>
      </c>
      <c r="M757">
        <f t="shared" si="46"/>
        <v>1</v>
      </c>
      <c r="N757" s="7">
        <f t="shared" si="47"/>
        <v>71.62</v>
      </c>
    </row>
    <row r="758" spans="1:14" x14ac:dyDescent="0.2">
      <c r="A758" t="s">
        <v>169</v>
      </c>
      <c r="B758" s="8">
        <v>43868</v>
      </c>
      <c r="C758" s="8">
        <v>43871</v>
      </c>
      <c r="D758">
        <v>246</v>
      </c>
      <c r="E758">
        <v>1</v>
      </c>
      <c r="F758" s="7">
        <v>212.8</v>
      </c>
      <c r="G758" s="7">
        <v>337.66</v>
      </c>
      <c r="H758" s="7">
        <v>1.32</v>
      </c>
      <c r="I758" s="7">
        <v>2.11</v>
      </c>
      <c r="J758" t="s">
        <v>2337</v>
      </c>
      <c r="K758">
        <f t="shared" si="44"/>
        <v>246</v>
      </c>
      <c r="L758">
        <f t="shared" si="45"/>
        <v>6</v>
      </c>
      <c r="M758">
        <f t="shared" si="46"/>
        <v>1</v>
      </c>
      <c r="N758" s="7">
        <f t="shared" si="47"/>
        <v>337.66</v>
      </c>
    </row>
    <row r="759" spans="1:14" x14ac:dyDescent="0.2">
      <c r="A759" t="s">
        <v>396</v>
      </c>
      <c r="B759" s="8">
        <v>43868</v>
      </c>
      <c r="C759" s="8">
        <v>43871</v>
      </c>
      <c r="D759">
        <v>7</v>
      </c>
      <c r="E759">
        <v>1</v>
      </c>
      <c r="F759" s="7">
        <v>91.63</v>
      </c>
      <c r="G759" s="7">
        <v>133.02000000000001</v>
      </c>
      <c r="H759" s="7">
        <v>22.91</v>
      </c>
      <c r="I759" s="7">
        <v>33.25</v>
      </c>
      <c r="J759" t="s">
        <v>2337</v>
      </c>
      <c r="K759">
        <f t="shared" si="44"/>
        <v>7</v>
      </c>
      <c r="L759">
        <f t="shared" si="45"/>
        <v>6</v>
      </c>
      <c r="M759">
        <f t="shared" si="46"/>
        <v>1</v>
      </c>
      <c r="N759" s="7">
        <f t="shared" si="47"/>
        <v>133.02000000000001</v>
      </c>
    </row>
    <row r="760" spans="1:14" x14ac:dyDescent="0.2">
      <c r="A760" t="s">
        <v>249</v>
      </c>
      <c r="B760" s="8">
        <v>43868</v>
      </c>
      <c r="C760" s="8">
        <v>43871</v>
      </c>
      <c r="D760">
        <v>11490</v>
      </c>
      <c r="E760">
        <v>1</v>
      </c>
      <c r="F760" s="7">
        <v>6426.98</v>
      </c>
      <c r="G760" s="7">
        <v>13429.5</v>
      </c>
      <c r="H760" s="7">
        <v>0.86</v>
      </c>
      <c r="I760" s="7">
        <v>1.79</v>
      </c>
      <c r="J760" t="s">
        <v>2337</v>
      </c>
      <c r="K760">
        <f t="shared" si="44"/>
        <v>11490</v>
      </c>
      <c r="L760">
        <f t="shared" si="45"/>
        <v>6</v>
      </c>
      <c r="M760">
        <f t="shared" si="46"/>
        <v>1</v>
      </c>
      <c r="N760" s="7">
        <f t="shared" si="47"/>
        <v>13429.5</v>
      </c>
    </row>
    <row r="761" spans="1:14" x14ac:dyDescent="0.2">
      <c r="A761" t="s">
        <v>251</v>
      </c>
      <c r="B761" s="8">
        <v>43868</v>
      </c>
      <c r="C761" s="8">
        <v>43871</v>
      </c>
      <c r="D761">
        <v>11490</v>
      </c>
      <c r="E761">
        <v>1</v>
      </c>
      <c r="F761" s="7">
        <v>6426.98</v>
      </c>
      <c r="G761" s="7">
        <v>13429.5</v>
      </c>
      <c r="H761" s="7">
        <v>0.86</v>
      </c>
      <c r="I761" s="7">
        <v>1.79</v>
      </c>
      <c r="J761" t="s">
        <v>2337</v>
      </c>
      <c r="K761">
        <f t="shared" si="44"/>
        <v>11490</v>
      </c>
      <c r="L761">
        <f t="shared" si="45"/>
        <v>6</v>
      </c>
      <c r="M761">
        <f t="shared" si="46"/>
        <v>1</v>
      </c>
      <c r="N761" s="7">
        <f t="shared" si="47"/>
        <v>13429.5</v>
      </c>
    </row>
    <row r="762" spans="1:14" x14ac:dyDescent="0.2">
      <c r="A762" t="s">
        <v>396</v>
      </c>
      <c r="B762" s="8">
        <v>43868</v>
      </c>
      <c r="C762" s="8">
        <v>43871</v>
      </c>
      <c r="D762">
        <v>460</v>
      </c>
      <c r="E762">
        <v>1</v>
      </c>
      <c r="F762" s="7">
        <v>6872.07</v>
      </c>
      <c r="G762" s="7">
        <v>9208.7999999999993</v>
      </c>
      <c r="H762" s="7">
        <v>22.91</v>
      </c>
      <c r="I762" s="7">
        <v>30.7</v>
      </c>
      <c r="J762" t="s">
        <v>2337</v>
      </c>
      <c r="K762">
        <f t="shared" si="44"/>
        <v>460</v>
      </c>
      <c r="L762">
        <f t="shared" si="45"/>
        <v>6</v>
      </c>
      <c r="M762">
        <f t="shared" si="46"/>
        <v>1</v>
      </c>
      <c r="N762" s="7">
        <f t="shared" si="47"/>
        <v>9208.7999999999993</v>
      </c>
    </row>
    <row r="763" spans="1:14" x14ac:dyDescent="0.2">
      <c r="A763" t="s">
        <v>232</v>
      </c>
      <c r="B763" s="8">
        <v>43871</v>
      </c>
      <c r="C763" s="8">
        <v>43901</v>
      </c>
      <c r="D763">
        <v>3064</v>
      </c>
      <c r="E763">
        <v>1</v>
      </c>
      <c r="F763" s="7">
        <v>1406.9</v>
      </c>
      <c r="G763" s="7">
        <v>2430.1</v>
      </c>
      <c r="H763" s="7">
        <v>0.7</v>
      </c>
      <c r="I763" s="7">
        <v>1.22</v>
      </c>
      <c r="J763" t="s">
        <v>2337</v>
      </c>
      <c r="K763">
        <f t="shared" si="44"/>
        <v>3064</v>
      </c>
      <c r="L763">
        <f t="shared" si="45"/>
        <v>7</v>
      </c>
      <c r="M763">
        <f t="shared" si="46"/>
        <v>1</v>
      </c>
      <c r="N763" s="7">
        <f t="shared" si="47"/>
        <v>2430.1</v>
      </c>
    </row>
    <row r="764" spans="1:14" x14ac:dyDescent="0.2">
      <c r="A764" t="s">
        <v>923</v>
      </c>
      <c r="B764" s="8">
        <v>43871</v>
      </c>
      <c r="C764" s="8">
        <v>43873</v>
      </c>
      <c r="D764">
        <v>766</v>
      </c>
      <c r="E764">
        <v>1</v>
      </c>
      <c r="F764" s="7">
        <v>30005.34</v>
      </c>
      <c r="G764" s="7">
        <v>47962.5</v>
      </c>
      <c r="H764" s="7">
        <v>60.01</v>
      </c>
      <c r="I764" s="7">
        <v>95.93</v>
      </c>
      <c r="J764" t="s">
        <v>2337</v>
      </c>
      <c r="K764">
        <f t="shared" si="44"/>
        <v>766</v>
      </c>
      <c r="L764">
        <f t="shared" si="45"/>
        <v>7</v>
      </c>
      <c r="M764">
        <f t="shared" si="46"/>
        <v>1</v>
      </c>
      <c r="N764" s="7">
        <f t="shared" si="47"/>
        <v>47962.5</v>
      </c>
    </row>
    <row r="765" spans="1:14" x14ac:dyDescent="0.2">
      <c r="A765" t="s">
        <v>345</v>
      </c>
      <c r="B765" s="8">
        <v>43871</v>
      </c>
      <c r="C765" s="8">
        <v>43873</v>
      </c>
      <c r="D765">
        <v>15320</v>
      </c>
      <c r="E765">
        <v>1</v>
      </c>
      <c r="F765" s="7">
        <v>5883.4</v>
      </c>
      <c r="G765" s="7">
        <v>14069</v>
      </c>
      <c r="H765" s="7">
        <v>0.59</v>
      </c>
      <c r="I765" s="7">
        <v>1.41</v>
      </c>
      <c r="J765" t="s">
        <v>2337</v>
      </c>
      <c r="K765">
        <f t="shared" si="44"/>
        <v>15320</v>
      </c>
      <c r="L765">
        <f t="shared" si="45"/>
        <v>7</v>
      </c>
      <c r="M765">
        <f t="shared" si="46"/>
        <v>1</v>
      </c>
      <c r="N765" s="7">
        <f t="shared" si="47"/>
        <v>14069</v>
      </c>
    </row>
    <row r="766" spans="1:14" x14ac:dyDescent="0.2">
      <c r="A766" t="s">
        <v>201</v>
      </c>
      <c r="B766" s="8">
        <v>43871</v>
      </c>
      <c r="C766" s="8">
        <v>43873</v>
      </c>
      <c r="D766">
        <v>24512</v>
      </c>
      <c r="E766">
        <v>1</v>
      </c>
      <c r="F766" s="7">
        <v>21499.48</v>
      </c>
      <c r="G766" s="7">
        <v>63438.400000000001</v>
      </c>
      <c r="H766" s="7">
        <v>1.34</v>
      </c>
      <c r="I766" s="7">
        <v>3.97</v>
      </c>
      <c r="J766" t="s">
        <v>2337</v>
      </c>
      <c r="K766">
        <f t="shared" si="44"/>
        <v>24512</v>
      </c>
      <c r="L766">
        <f t="shared" si="45"/>
        <v>7</v>
      </c>
      <c r="M766">
        <f t="shared" si="46"/>
        <v>1</v>
      </c>
      <c r="N766" s="7">
        <f t="shared" si="47"/>
        <v>63438.400000000001</v>
      </c>
    </row>
    <row r="767" spans="1:14" x14ac:dyDescent="0.2">
      <c r="A767" t="s">
        <v>201</v>
      </c>
      <c r="B767" s="8">
        <v>43871</v>
      </c>
      <c r="C767" s="8">
        <v>43873</v>
      </c>
      <c r="D767">
        <v>7660</v>
      </c>
      <c r="E767">
        <v>1</v>
      </c>
      <c r="F767" s="7">
        <v>6280.53</v>
      </c>
      <c r="G767" s="7">
        <v>19824.5</v>
      </c>
      <c r="H767" s="7">
        <v>1.25</v>
      </c>
      <c r="I767" s="7">
        <v>3.97</v>
      </c>
      <c r="J767" t="s">
        <v>2337</v>
      </c>
      <c r="K767">
        <f t="shared" si="44"/>
        <v>7660</v>
      </c>
      <c r="L767">
        <f t="shared" si="45"/>
        <v>7</v>
      </c>
      <c r="M767">
        <f t="shared" si="46"/>
        <v>1</v>
      </c>
      <c r="N767" s="7">
        <f t="shared" si="47"/>
        <v>19824.5</v>
      </c>
    </row>
    <row r="768" spans="1:14" x14ac:dyDescent="0.2">
      <c r="A768" t="s">
        <v>262</v>
      </c>
      <c r="B768" s="8">
        <v>43871</v>
      </c>
      <c r="C768" s="8">
        <v>43871</v>
      </c>
      <c r="D768">
        <v>154</v>
      </c>
      <c r="E768">
        <v>1</v>
      </c>
      <c r="F768" s="7">
        <v>98.48</v>
      </c>
      <c r="G768" s="7">
        <v>172.67</v>
      </c>
      <c r="H768" s="7">
        <v>0.99</v>
      </c>
      <c r="I768" s="7">
        <v>1.73</v>
      </c>
      <c r="J768" t="s">
        <v>2337</v>
      </c>
      <c r="K768">
        <f t="shared" si="44"/>
        <v>154</v>
      </c>
      <c r="L768">
        <f t="shared" si="45"/>
        <v>7</v>
      </c>
      <c r="M768">
        <f t="shared" si="46"/>
        <v>1</v>
      </c>
      <c r="N768" s="7">
        <f t="shared" si="47"/>
        <v>172.67</v>
      </c>
    </row>
    <row r="769" spans="1:14" x14ac:dyDescent="0.2">
      <c r="A769" t="s">
        <v>739</v>
      </c>
      <c r="B769" s="8">
        <v>43871</v>
      </c>
      <c r="C769" s="8">
        <v>43907</v>
      </c>
      <c r="D769">
        <v>62</v>
      </c>
      <c r="E769">
        <v>1</v>
      </c>
      <c r="F769" s="7">
        <v>563.27</v>
      </c>
      <c r="G769" s="7">
        <v>1498.99</v>
      </c>
      <c r="H769" s="7">
        <v>14.08</v>
      </c>
      <c r="I769" s="7">
        <v>37.479999999999997</v>
      </c>
      <c r="J769" t="s">
        <v>2337</v>
      </c>
      <c r="K769">
        <f t="shared" si="44"/>
        <v>62</v>
      </c>
      <c r="L769">
        <f t="shared" si="45"/>
        <v>7</v>
      </c>
      <c r="M769">
        <f t="shared" si="46"/>
        <v>1</v>
      </c>
      <c r="N769" s="7">
        <f t="shared" si="47"/>
        <v>1498.99</v>
      </c>
    </row>
    <row r="770" spans="1:14" x14ac:dyDescent="0.2">
      <c r="A770" t="s">
        <v>742</v>
      </c>
      <c r="B770" s="8">
        <v>43871</v>
      </c>
      <c r="C770" s="8">
        <v>43871</v>
      </c>
      <c r="D770">
        <v>28</v>
      </c>
      <c r="E770">
        <v>1</v>
      </c>
      <c r="F770" s="7">
        <v>575.32000000000005</v>
      </c>
      <c r="G770" s="7">
        <v>980.74</v>
      </c>
      <c r="H770" s="7">
        <v>31.96</v>
      </c>
      <c r="I770" s="7">
        <v>54.49</v>
      </c>
      <c r="J770" t="s">
        <v>2337</v>
      </c>
      <c r="K770">
        <f t="shared" si="44"/>
        <v>28</v>
      </c>
      <c r="L770">
        <f t="shared" si="45"/>
        <v>7</v>
      </c>
      <c r="M770">
        <f t="shared" si="46"/>
        <v>1</v>
      </c>
      <c r="N770" s="7">
        <f t="shared" si="47"/>
        <v>980.74</v>
      </c>
    </row>
    <row r="771" spans="1:14" x14ac:dyDescent="0.2">
      <c r="A771" t="s">
        <v>938</v>
      </c>
      <c r="B771" s="8">
        <v>43871</v>
      </c>
      <c r="C771" s="8">
        <v>43871</v>
      </c>
      <c r="D771">
        <v>10</v>
      </c>
      <c r="E771">
        <v>1</v>
      </c>
      <c r="F771" s="7">
        <v>151.63999999999999</v>
      </c>
      <c r="G771" s="7">
        <v>299.29000000000002</v>
      </c>
      <c r="H771" s="7">
        <v>25.27</v>
      </c>
      <c r="I771" s="7">
        <v>49.88</v>
      </c>
      <c r="J771" t="s">
        <v>2337</v>
      </c>
      <c r="K771">
        <f t="shared" ref="K771:K834" si="48">D771*E771</f>
        <v>10</v>
      </c>
      <c r="L771">
        <f t="shared" ref="L771:L834" si="49">(YEAR(B771)-2020)*52+_xlfn.ISOWEEKNUM(B771)</f>
        <v>7</v>
      </c>
      <c r="M771">
        <f t="shared" ref="M771:M834" si="50">IF(J771="Z-US$",1,1.22)</f>
        <v>1</v>
      </c>
      <c r="N771" s="7">
        <f t="shared" ref="N771:N834" si="51">G771*M771</f>
        <v>299.29000000000002</v>
      </c>
    </row>
    <row r="772" spans="1:14" x14ac:dyDescent="0.2">
      <c r="A772" t="s">
        <v>713</v>
      </c>
      <c r="B772" s="8">
        <v>43871</v>
      </c>
      <c r="C772" s="8">
        <v>43871</v>
      </c>
      <c r="D772">
        <v>13</v>
      </c>
      <c r="E772">
        <v>1</v>
      </c>
      <c r="F772" s="7">
        <v>62.01</v>
      </c>
      <c r="G772" s="7">
        <v>183.15</v>
      </c>
      <c r="H772" s="7">
        <v>7.75</v>
      </c>
      <c r="I772" s="7">
        <v>22.89</v>
      </c>
      <c r="J772" t="s">
        <v>2337</v>
      </c>
      <c r="K772">
        <f t="shared" si="48"/>
        <v>13</v>
      </c>
      <c r="L772">
        <f t="shared" si="49"/>
        <v>7</v>
      </c>
      <c r="M772">
        <f t="shared" si="50"/>
        <v>1</v>
      </c>
      <c r="N772" s="7">
        <f t="shared" si="51"/>
        <v>183.15</v>
      </c>
    </row>
    <row r="773" spans="1:14" x14ac:dyDescent="0.2">
      <c r="A773" t="s">
        <v>693</v>
      </c>
      <c r="B773" s="8">
        <v>43871</v>
      </c>
      <c r="C773" s="8">
        <v>43871</v>
      </c>
      <c r="D773">
        <v>7</v>
      </c>
      <c r="E773">
        <v>1</v>
      </c>
      <c r="F773" s="7">
        <v>18.52</v>
      </c>
      <c r="G773" s="7">
        <v>69.58</v>
      </c>
      <c r="H773" s="7">
        <v>4.63</v>
      </c>
      <c r="I773" s="7">
        <v>17.39</v>
      </c>
      <c r="J773" t="s">
        <v>2337</v>
      </c>
      <c r="K773">
        <f t="shared" si="48"/>
        <v>7</v>
      </c>
      <c r="L773">
        <f t="shared" si="49"/>
        <v>7</v>
      </c>
      <c r="M773">
        <f t="shared" si="50"/>
        <v>1</v>
      </c>
      <c r="N773" s="7">
        <f t="shared" si="51"/>
        <v>69.58</v>
      </c>
    </row>
    <row r="774" spans="1:14" x14ac:dyDescent="0.2">
      <c r="A774" t="s">
        <v>672</v>
      </c>
      <c r="B774" s="8">
        <v>43871</v>
      </c>
      <c r="C774" s="8">
        <v>43871</v>
      </c>
      <c r="D774">
        <v>11</v>
      </c>
      <c r="E774">
        <v>1</v>
      </c>
      <c r="F774" s="7">
        <v>0</v>
      </c>
      <c r="G774" s="7">
        <v>97.59</v>
      </c>
      <c r="H774" s="7">
        <v>0</v>
      </c>
      <c r="I774" s="7">
        <v>13.94</v>
      </c>
      <c r="J774" t="s">
        <v>2337</v>
      </c>
      <c r="K774">
        <f t="shared" si="48"/>
        <v>11</v>
      </c>
      <c r="L774">
        <f t="shared" si="49"/>
        <v>7</v>
      </c>
      <c r="M774">
        <f t="shared" si="50"/>
        <v>1</v>
      </c>
      <c r="N774" s="7">
        <f t="shared" si="51"/>
        <v>97.59</v>
      </c>
    </row>
    <row r="775" spans="1:14" x14ac:dyDescent="0.2">
      <c r="A775" t="s">
        <v>396</v>
      </c>
      <c r="B775" s="8">
        <v>43871</v>
      </c>
      <c r="C775" s="8">
        <v>43871</v>
      </c>
      <c r="D775">
        <v>7</v>
      </c>
      <c r="E775">
        <v>1</v>
      </c>
      <c r="F775" s="7">
        <v>91.63</v>
      </c>
      <c r="G775" s="7">
        <v>122.78</v>
      </c>
      <c r="H775" s="7">
        <v>22.91</v>
      </c>
      <c r="I775" s="7">
        <v>30.7</v>
      </c>
      <c r="J775" t="s">
        <v>2337</v>
      </c>
      <c r="K775">
        <f t="shared" si="48"/>
        <v>7</v>
      </c>
      <c r="L775">
        <f t="shared" si="49"/>
        <v>7</v>
      </c>
      <c r="M775">
        <f t="shared" si="50"/>
        <v>1</v>
      </c>
      <c r="N775" s="7">
        <f t="shared" si="51"/>
        <v>122.78</v>
      </c>
    </row>
    <row r="776" spans="1:14" x14ac:dyDescent="0.2">
      <c r="A776" t="s">
        <v>396</v>
      </c>
      <c r="B776" s="8">
        <v>43871</v>
      </c>
      <c r="C776" s="8">
        <v>43871</v>
      </c>
      <c r="D776">
        <v>5</v>
      </c>
      <c r="E776">
        <v>1</v>
      </c>
      <c r="F776" s="7">
        <v>68.72</v>
      </c>
      <c r="G776" s="7">
        <v>92.09</v>
      </c>
      <c r="H776" s="7">
        <v>22.91</v>
      </c>
      <c r="I776" s="7">
        <v>30.7</v>
      </c>
      <c r="J776" t="s">
        <v>2337</v>
      </c>
      <c r="K776">
        <f t="shared" si="48"/>
        <v>5</v>
      </c>
      <c r="L776">
        <f t="shared" si="49"/>
        <v>7</v>
      </c>
      <c r="M776">
        <f t="shared" si="50"/>
        <v>1</v>
      </c>
      <c r="N776" s="7">
        <f t="shared" si="51"/>
        <v>92.09</v>
      </c>
    </row>
    <row r="777" spans="1:14" x14ac:dyDescent="0.2">
      <c r="A777" t="s">
        <v>948</v>
      </c>
      <c r="B777" s="8">
        <v>43871</v>
      </c>
      <c r="C777" s="8">
        <v>43872</v>
      </c>
      <c r="D777">
        <v>5</v>
      </c>
      <c r="E777">
        <v>1</v>
      </c>
      <c r="F777" s="7">
        <v>64.849999999999994</v>
      </c>
      <c r="G777" s="7">
        <v>136.21</v>
      </c>
      <c r="H777" s="7">
        <v>21.62</v>
      </c>
      <c r="I777" s="7">
        <v>45.41</v>
      </c>
      <c r="J777" t="s">
        <v>2337</v>
      </c>
      <c r="K777">
        <f t="shared" si="48"/>
        <v>5</v>
      </c>
      <c r="L777">
        <f t="shared" si="49"/>
        <v>7</v>
      </c>
      <c r="M777">
        <f t="shared" si="50"/>
        <v>1</v>
      </c>
      <c r="N777" s="7">
        <f t="shared" si="51"/>
        <v>136.21</v>
      </c>
    </row>
    <row r="778" spans="1:14" x14ac:dyDescent="0.2">
      <c r="A778" t="s">
        <v>255</v>
      </c>
      <c r="B778" s="8">
        <v>43871</v>
      </c>
      <c r="C778" s="8">
        <v>43871</v>
      </c>
      <c r="D778">
        <v>154</v>
      </c>
      <c r="E778">
        <v>1</v>
      </c>
      <c r="F778" s="7">
        <v>98.48</v>
      </c>
      <c r="G778" s="7">
        <v>191.85</v>
      </c>
      <c r="H778" s="7">
        <v>0.99</v>
      </c>
      <c r="I778" s="7">
        <v>1.92</v>
      </c>
      <c r="J778" t="s">
        <v>2337</v>
      </c>
      <c r="K778">
        <f t="shared" si="48"/>
        <v>154</v>
      </c>
      <c r="L778">
        <f t="shared" si="49"/>
        <v>7</v>
      </c>
      <c r="M778">
        <f t="shared" si="50"/>
        <v>1</v>
      </c>
      <c r="N778" s="7">
        <f t="shared" si="51"/>
        <v>191.85</v>
      </c>
    </row>
    <row r="779" spans="1:14" x14ac:dyDescent="0.2">
      <c r="A779" t="s">
        <v>261</v>
      </c>
      <c r="B779" s="8">
        <v>43871</v>
      </c>
      <c r="C779" s="8">
        <v>43871</v>
      </c>
      <c r="D779">
        <v>154</v>
      </c>
      <c r="E779">
        <v>1</v>
      </c>
      <c r="F779" s="7">
        <v>98.48</v>
      </c>
      <c r="G779" s="7">
        <v>191.85</v>
      </c>
      <c r="H779" s="7">
        <v>0.99</v>
      </c>
      <c r="I779" s="7">
        <v>1.92</v>
      </c>
      <c r="J779" t="s">
        <v>2337</v>
      </c>
      <c r="K779">
        <f t="shared" si="48"/>
        <v>154</v>
      </c>
      <c r="L779">
        <f t="shared" si="49"/>
        <v>7</v>
      </c>
      <c r="M779">
        <f t="shared" si="50"/>
        <v>1</v>
      </c>
      <c r="N779" s="7">
        <f t="shared" si="51"/>
        <v>191.85</v>
      </c>
    </row>
    <row r="780" spans="1:14" x14ac:dyDescent="0.2">
      <c r="A780" t="s">
        <v>251</v>
      </c>
      <c r="B780" s="8">
        <v>43871</v>
      </c>
      <c r="C780" s="8">
        <v>43878</v>
      </c>
      <c r="D780">
        <v>53</v>
      </c>
      <c r="E780">
        <v>1</v>
      </c>
      <c r="F780" s="7">
        <v>29.14</v>
      </c>
      <c r="G780" s="7">
        <v>78.28</v>
      </c>
      <c r="H780" s="7">
        <v>0.86</v>
      </c>
      <c r="I780" s="7">
        <v>2.2999999999999998</v>
      </c>
      <c r="J780" t="s">
        <v>2337</v>
      </c>
      <c r="K780">
        <f t="shared" si="48"/>
        <v>53</v>
      </c>
      <c r="L780">
        <f t="shared" si="49"/>
        <v>7</v>
      </c>
      <c r="M780">
        <f t="shared" si="50"/>
        <v>1</v>
      </c>
      <c r="N780" s="7">
        <f t="shared" si="51"/>
        <v>78.28</v>
      </c>
    </row>
    <row r="781" spans="1:14" x14ac:dyDescent="0.2">
      <c r="A781" t="s">
        <v>262</v>
      </c>
      <c r="B781" s="8">
        <v>43871</v>
      </c>
      <c r="C781" s="8">
        <v>43878</v>
      </c>
      <c r="D781">
        <v>22</v>
      </c>
      <c r="E781">
        <v>1</v>
      </c>
      <c r="F781" s="7">
        <v>13.79</v>
      </c>
      <c r="G781" s="7">
        <v>32.229999999999997</v>
      </c>
      <c r="H781" s="7">
        <v>0.99</v>
      </c>
      <c r="I781" s="7">
        <v>2.2999999999999998</v>
      </c>
      <c r="J781" t="s">
        <v>2337</v>
      </c>
      <c r="K781">
        <f t="shared" si="48"/>
        <v>22</v>
      </c>
      <c r="L781">
        <f t="shared" si="49"/>
        <v>7</v>
      </c>
      <c r="M781">
        <f t="shared" si="50"/>
        <v>1</v>
      </c>
      <c r="N781" s="7">
        <f t="shared" si="51"/>
        <v>32.229999999999997</v>
      </c>
    </row>
    <row r="782" spans="1:14" x14ac:dyDescent="0.2">
      <c r="A782" t="s">
        <v>396</v>
      </c>
      <c r="B782" s="8">
        <v>43871</v>
      </c>
      <c r="C782" s="8">
        <v>43878</v>
      </c>
      <c r="D782">
        <v>2</v>
      </c>
      <c r="E782">
        <v>1</v>
      </c>
      <c r="F782" s="7">
        <v>22.91</v>
      </c>
      <c r="G782" s="7">
        <v>35.81</v>
      </c>
      <c r="H782" s="7">
        <v>22.91</v>
      </c>
      <c r="I782" s="7">
        <v>35.81</v>
      </c>
      <c r="J782" t="s">
        <v>2337</v>
      </c>
      <c r="K782">
        <f t="shared" si="48"/>
        <v>2</v>
      </c>
      <c r="L782">
        <f t="shared" si="49"/>
        <v>7</v>
      </c>
      <c r="M782">
        <f t="shared" si="50"/>
        <v>1</v>
      </c>
      <c r="N782" s="7">
        <f t="shared" si="51"/>
        <v>35.81</v>
      </c>
    </row>
    <row r="783" spans="1:14" x14ac:dyDescent="0.2">
      <c r="A783" t="s">
        <v>251</v>
      </c>
      <c r="B783" s="8">
        <v>43871</v>
      </c>
      <c r="C783" s="8">
        <v>43872</v>
      </c>
      <c r="D783">
        <v>31</v>
      </c>
      <c r="E783">
        <v>1</v>
      </c>
      <c r="F783" s="7">
        <v>17.14</v>
      </c>
      <c r="G783" s="7">
        <v>46.04</v>
      </c>
      <c r="H783" s="7">
        <v>0.86</v>
      </c>
      <c r="I783" s="7">
        <v>2.2999999999999998</v>
      </c>
      <c r="J783" t="s">
        <v>2337</v>
      </c>
      <c r="K783">
        <f t="shared" si="48"/>
        <v>31</v>
      </c>
      <c r="L783">
        <f t="shared" si="49"/>
        <v>7</v>
      </c>
      <c r="M783">
        <f t="shared" si="50"/>
        <v>1</v>
      </c>
      <c r="N783" s="7">
        <f t="shared" si="51"/>
        <v>46.04</v>
      </c>
    </row>
    <row r="784" spans="1:14" x14ac:dyDescent="0.2">
      <c r="A784" t="s">
        <v>396</v>
      </c>
      <c r="B784" s="8">
        <v>43871</v>
      </c>
      <c r="C784" s="8">
        <v>43872</v>
      </c>
      <c r="D784">
        <v>2</v>
      </c>
      <c r="E784">
        <v>1</v>
      </c>
      <c r="F784" s="7">
        <v>22.91</v>
      </c>
      <c r="G784" s="7">
        <v>35.81</v>
      </c>
      <c r="H784" s="7">
        <v>22.91</v>
      </c>
      <c r="I784" s="7">
        <v>35.81</v>
      </c>
      <c r="J784" t="s">
        <v>2337</v>
      </c>
      <c r="K784">
        <f t="shared" si="48"/>
        <v>2</v>
      </c>
      <c r="L784">
        <f t="shared" si="49"/>
        <v>7</v>
      </c>
      <c r="M784">
        <f t="shared" si="50"/>
        <v>1</v>
      </c>
      <c r="N784" s="7">
        <f t="shared" si="51"/>
        <v>35.81</v>
      </c>
    </row>
    <row r="785" spans="1:14" x14ac:dyDescent="0.2">
      <c r="A785" t="s">
        <v>387</v>
      </c>
      <c r="B785" s="8">
        <v>43872</v>
      </c>
      <c r="C785" s="8">
        <v>43872</v>
      </c>
      <c r="D785">
        <v>2</v>
      </c>
      <c r="E785">
        <v>1</v>
      </c>
      <c r="F785" s="7">
        <v>38.880000000000003</v>
      </c>
      <c r="G785" s="7">
        <v>76.739999999999995</v>
      </c>
      <c r="H785" s="7">
        <v>38.869999999999997</v>
      </c>
      <c r="I785" s="7">
        <v>76.739999999999995</v>
      </c>
      <c r="J785" t="s">
        <v>2337</v>
      </c>
      <c r="K785">
        <f t="shared" si="48"/>
        <v>2</v>
      </c>
      <c r="L785">
        <f t="shared" si="49"/>
        <v>7</v>
      </c>
      <c r="M785">
        <f t="shared" si="50"/>
        <v>1</v>
      </c>
      <c r="N785" s="7">
        <f t="shared" si="51"/>
        <v>76.739999999999995</v>
      </c>
    </row>
    <row r="786" spans="1:14" x14ac:dyDescent="0.2">
      <c r="A786" t="s">
        <v>169</v>
      </c>
      <c r="B786" s="8">
        <v>43872</v>
      </c>
      <c r="C786" s="8">
        <v>43873</v>
      </c>
      <c r="D786">
        <v>6128</v>
      </c>
      <c r="E786">
        <v>2</v>
      </c>
      <c r="F786" s="7">
        <v>10640.26</v>
      </c>
      <c r="G786" s="7">
        <v>16882.8</v>
      </c>
      <c r="H786" s="7">
        <v>2.65</v>
      </c>
      <c r="I786" s="7">
        <v>4.22</v>
      </c>
      <c r="J786" t="s">
        <v>2337</v>
      </c>
      <c r="K786">
        <f t="shared" si="48"/>
        <v>12256</v>
      </c>
      <c r="L786">
        <f t="shared" si="49"/>
        <v>7</v>
      </c>
      <c r="M786">
        <f t="shared" si="50"/>
        <v>1</v>
      </c>
      <c r="N786" s="7">
        <f t="shared" si="51"/>
        <v>16882.8</v>
      </c>
    </row>
    <row r="787" spans="1:14" x14ac:dyDescent="0.2">
      <c r="A787" t="s">
        <v>164</v>
      </c>
      <c r="B787" s="8">
        <v>43872</v>
      </c>
      <c r="C787" s="8">
        <v>43873</v>
      </c>
      <c r="D787">
        <v>3064</v>
      </c>
      <c r="E787">
        <v>2</v>
      </c>
      <c r="F787" s="7">
        <v>5019.3100000000004</v>
      </c>
      <c r="G787" s="7">
        <v>8441.4</v>
      </c>
      <c r="H787" s="7">
        <v>2.5099999999999998</v>
      </c>
      <c r="I787" s="7">
        <v>4.22</v>
      </c>
      <c r="J787" t="s">
        <v>2337</v>
      </c>
      <c r="K787">
        <f t="shared" si="48"/>
        <v>6128</v>
      </c>
      <c r="L787">
        <f t="shared" si="49"/>
        <v>7</v>
      </c>
      <c r="M787">
        <f t="shared" si="50"/>
        <v>1</v>
      </c>
      <c r="N787" s="7">
        <f t="shared" si="51"/>
        <v>8441.4</v>
      </c>
    </row>
    <row r="788" spans="1:14" x14ac:dyDescent="0.2">
      <c r="A788" t="s">
        <v>161</v>
      </c>
      <c r="B788" s="8">
        <v>43872</v>
      </c>
      <c r="C788" s="8">
        <v>43873</v>
      </c>
      <c r="D788">
        <v>3064</v>
      </c>
      <c r="E788">
        <v>2</v>
      </c>
      <c r="F788" s="7">
        <v>5186.6000000000004</v>
      </c>
      <c r="G788" s="7">
        <v>8441.4</v>
      </c>
      <c r="H788" s="7">
        <v>2.58</v>
      </c>
      <c r="I788" s="7">
        <v>4.22</v>
      </c>
      <c r="J788" t="s">
        <v>2337</v>
      </c>
      <c r="K788">
        <f t="shared" si="48"/>
        <v>6128</v>
      </c>
      <c r="L788">
        <f t="shared" si="49"/>
        <v>7</v>
      </c>
      <c r="M788">
        <f t="shared" si="50"/>
        <v>1</v>
      </c>
      <c r="N788" s="7">
        <f t="shared" si="51"/>
        <v>8441.4</v>
      </c>
    </row>
    <row r="789" spans="1:14" x14ac:dyDescent="0.2">
      <c r="A789" t="s">
        <v>197</v>
      </c>
      <c r="B789" s="8">
        <v>43872</v>
      </c>
      <c r="C789" s="8">
        <v>43873</v>
      </c>
      <c r="D789">
        <v>1532</v>
      </c>
      <c r="E789">
        <v>2</v>
      </c>
      <c r="F789" s="7">
        <v>2672.85</v>
      </c>
      <c r="G789" s="7">
        <v>5116</v>
      </c>
      <c r="H789" s="7">
        <v>2.66</v>
      </c>
      <c r="I789" s="7">
        <v>5.12</v>
      </c>
      <c r="J789" t="s">
        <v>2337</v>
      </c>
      <c r="K789">
        <f t="shared" si="48"/>
        <v>3064</v>
      </c>
      <c r="L789">
        <f t="shared" si="49"/>
        <v>7</v>
      </c>
      <c r="M789">
        <f t="shared" si="50"/>
        <v>1</v>
      </c>
      <c r="N789" s="7">
        <f t="shared" si="51"/>
        <v>5116</v>
      </c>
    </row>
    <row r="790" spans="1:14" x14ac:dyDescent="0.2">
      <c r="A790" t="s">
        <v>192</v>
      </c>
      <c r="B790" s="8">
        <v>43872</v>
      </c>
      <c r="C790" s="8">
        <v>43873</v>
      </c>
      <c r="D790">
        <v>3064</v>
      </c>
      <c r="E790">
        <v>2</v>
      </c>
      <c r="F790" s="7">
        <v>5218.32</v>
      </c>
      <c r="G790" s="7">
        <v>10232</v>
      </c>
      <c r="H790" s="7">
        <v>2.61</v>
      </c>
      <c r="I790" s="7">
        <v>5.12</v>
      </c>
      <c r="J790" t="s">
        <v>2337</v>
      </c>
      <c r="K790">
        <f t="shared" si="48"/>
        <v>6128</v>
      </c>
      <c r="L790">
        <f t="shared" si="49"/>
        <v>7</v>
      </c>
      <c r="M790">
        <f t="shared" si="50"/>
        <v>1</v>
      </c>
      <c r="N790" s="7">
        <f t="shared" si="51"/>
        <v>10232</v>
      </c>
    </row>
    <row r="791" spans="1:14" x14ac:dyDescent="0.2">
      <c r="A791" t="s">
        <v>636</v>
      </c>
      <c r="B791" s="8">
        <v>43872</v>
      </c>
      <c r="C791" s="8">
        <v>43873</v>
      </c>
      <c r="D791">
        <v>2298</v>
      </c>
      <c r="E791">
        <v>2</v>
      </c>
      <c r="F791" s="7">
        <v>3801.7</v>
      </c>
      <c r="G791" s="7">
        <v>5947.35</v>
      </c>
      <c r="H791" s="7">
        <v>2.5299999999999998</v>
      </c>
      <c r="I791" s="7">
        <v>3.97</v>
      </c>
      <c r="J791" t="s">
        <v>2337</v>
      </c>
      <c r="K791">
        <f t="shared" si="48"/>
        <v>4596</v>
      </c>
      <c r="L791">
        <f t="shared" si="49"/>
        <v>7</v>
      </c>
      <c r="M791">
        <f t="shared" si="50"/>
        <v>1</v>
      </c>
      <c r="N791" s="7">
        <f t="shared" si="51"/>
        <v>5947.35</v>
      </c>
    </row>
    <row r="792" spans="1:14" x14ac:dyDescent="0.2">
      <c r="A792" t="s">
        <v>544</v>
      </c>
      <c r="B792" s="8">
        <v>43872</v>
      </c>
      <c r="C792" s="8">
        <v>43873</v>
      </c>
      <c r="D792">
        <v>4596</v>
      </c>
      <c r="E792">
        <v>2</v>
      </c>
      <c r="F792" s="7">
        <v>8354.68</v>
      </c>
      <c r="G792" s="7">
        <v>12278.4</v>
      </c>
      <c r="H792" s="7">
        <v>2.78</v>
      </c>
      <c r="I792" s="7">
        <v>4.09</v>
      </c>
      <c r="J792" t="s">
        <v>2337</v>
      </c>
      <c r="K792">
        <f t="shared" si="48"/>
        <v>9192</v>
      </c>
      <c r="L792">
        <f t="shared" si="49"/>
        <v>7</v>
      </c>
      <c r="M792">
        <f t="shared" si="50"/>
        <v>1</v>
      </c>
      <c r="N792" s="7">
        <f t="shared" si="51"/>
        <v>12278.4</v>
      </c>
    </row>
    <row r="793" spans="1:14" x14ac:dyDescent="0.2">
      <c r="A793" t="s">
        <v>396</v>
      </c>
      <c r="B793" s="8">
        <v>43872</v>
      </c>
      <c r="C793" s="8">
        <v>43873</v>
      </c>
      <c r="D793">
        <v>1532</v>
      </c>
      <c r="E793">
        <v>1</v>
      </c>
      <c r="F793" s="7">
        <v>23277.8</v>
      </c>
      <c r="G793" s="7">
        <v>30696</v>
      </c>
      <c r="H793" s="7">
        <v>23.28</v>
      </c>
      <c r="I793" s="7">
        <v>30.7</v>
      </c>
      <c r="J793" t="s">
        <v>2337</v>
      </c>
      <c r="K793">
        <f t="shared" si="48"/>
        <v>1532</v>
      </c>
      <c r="L793">
        <f t="shared" si="49"/>
        <v>7</v>
      </c>
      <c r="M793">
        <f t="shared" si="50"/>
        <v>1</v>
      </c>
      <c r="N793" s="7">
        <f t="shared" si="51"/>
        <v>30696</v>
      </c>
    </row>
    <row r="794" spans="1:14" x14ac:dyDescent="0.2">
      <c r="A794" t="s">
        <v>923</v>
      </c>
      <c r="B794" s="8">
        <v>43872</v>
      </c>
      <c r="C794" s="8">
        <v>43873</v>
      </c>
      <c r="D794">
        <v>154</v>
      </c>
      <c r="E794">
        <v>1</v>
      </c>
      <c r="F794" s="7">
        <v>6001.07</v>
      </c>
      <c r="G794" s="7">
        <v>8953</v>
      </c>
      <c r="H794" s="7">
        <v>60.01</v>
      </c>
      <c r="I794" s="7">
        <v>89.53</v>
      </c>
      <c r="J794" t="s">
        <v>2337</v>
      </c>
      <c r="K794">
        <f t="shared" si="48"/>
        <v>154</v>
      </c>
      <c r="L794">
        <f t="shared" si="49"/>
        <v>7</v>
      </c>
      <c r="M794">
        <f t="shared" si="50"/>
        <v>1</v>
      </c>
      <c r="N794" s="7">
        <f t="shared" si="51"/>
        <v>8953</v>
      </c>
    </row>
    <row r="795" spans="1:14" x14ac:dyDescent="0.2">
      <c r="A795" t="s">
        <v>934</v>
      </c>
      <c r="B795" s="8">
        <v>43872</v>
      </c>
      <c r="C795" s="8">
        <v>43873</v>
      </c>
      <c r="D795">
        <v>123</v>
      </c>
      <c r="E795">
        <v>1</v>
      </c>
      <c r="F795" s="7">
        <v>1166.45</v>
      </c>
      <c r="G795" s="7">
        <v>1944.08</v>
      </c>
      <c r="H795" s="7">
        <v>14.58</v>
      </c>
      <c r="I795" s="7">
        <v>24.3</v>
      </c>
      <c r="J795" t="s">
        <v>2337</v>
      </c>
      <c r="K795">
        <f t="shared" si="48"/>
        <v>123</v>
      </c>
      <c r="L795">
        <f t="shared" si="49"/>
        <v>7</v>
      </c>
      <c r="M795">
        <f t="shared" si="50"/>
        <v>1</v>
      </c>
      <c r="N795" s="7">
        <f t="shared" si="51"/>
        <v>1944.08</v>
      </c>
    </row>
    <row r="796" spans="1:14" x14ac:dyDescent="0.2">
      <c r="A796" t="s">
        <v>936</v>
      </c>
      <c r="B796" s="8">
        <v>43872</v>
      </c>
      <c r="C796" s="8">
        <v>43873</v>
      </c>
      <c r="D796">
        <v>184</v>
      </c>
      <c r="E796">
        <v>1</v>
      </c>
      <c r="F796" s="7">
        <v>1918.5</v>
      </c>
      <c r="G796" s="7">
        <v>3376.56</v>
      </c>
      <c r="H796" s="7">
        <v>15.99</v>
      </c>
      <c r="I796" s="7">
        <v>28.14</v>
      </c>
      <c r="J796" t="s">
        <v>2337</v>
      </c>
      <c r="K796">
        <f t="shared" si="48"/>
        <v>184</v>
      </c>
      <c r="L796">
        <f t="shared" si="49"/>
        <v>7</v>
      </c>
      <c r="M796">
        <f t="shared" si="50"/>
        <v>1</v>
      </c>
      <c r="N796" s="7">
        <f t="shared" si="51"/>
        <v>3376.56</v>
      </c>
    </row>
    <row r="797" spans="1:14" x14ac:dyDescent="0.2">
      <c r="A797" t="s">
        <v>288</v>
      </c>
      <c r="B797" s="8">
        <v>43872</v>
      </c>
      <c r="C797" s="8">
        <v>43872</v>
      </c>
      <c r="D797">
        <v>1532</v>
      </c>
      <c r="E797">
        <v>1</v>
      </c>
      <c r="F797" s="7">
        <v>856.93</v>
      </c>
      <c r="G797" s="7">
        <v>2046.4</v>
      </c>
      <c r="H797" s="7">
        <v>0.86</v>
      </c>
      <c r="I797" s="7">
        <v>2.0499999999999998</v>
      </c>
      <c r="J797" t="s">
        <v>2337</v>
      </c>
      <c r="K797">
        <f t="shared" si="48"/>
        <v>1532</v>
      </c>
      <c r="L797">
        <f t="shared" si="49"/>
        <v>7</v>
      </c>
      <c r="M797">
        <f t="shared" si="50"/>
        <v>1</v>
      </c>
      <c r="N797" s="7">
        <f t="shared" si="51"/>
        <v>2046.4</v>
      </c>
    </row>
    <row r="798" spans="1:14" x14ac:dyDescent="0.2">
      <c r="A798" t="s">
        <v>169</v>
      </c>
      <c r="B798" s="8">
        <v>43872</v>
      </c>
      <c r="C798" s="8">
        <v>43873</v>
      </c>
      <c r="D798">
        <v>123</v>
      </c>
      <c r="E798">
        <v>1</v>
      </c>
      <c r="F798" s="7">
        <v>106.4</v>
      </c>
      <c r="G798" s="7">
        <v>168.83</v>
      </c>
      <c r="H798" s="7">
        <v>1.32</v>
      </c>
      <c r="I798" s="7">
        <v>2.11</v>
      </c>
      <c r="J798" t="s">
        <v>2337</v>
      </c>
      <c r="K798">
        <f t="shared" si="48"/>
        <v>123</v>
      </c>
      <c r="L798">
        <f t="shared" si="49"/>
        <v>7</v>
      </c>
      <c r="M798">
        <f t="shared" si="50"/>
        <v>1</v>
      </c>
      <c r="N798" s="7">
        <f t="shared" si="51"/>
        <v>168.83</v>
      </c>
    </row>
    <row r="799" spans="1:14" x14ac:dyDescent="0.2">
      <c r="A799" t="s">
        <v>396</v>
      </c>
      <c r="B799" s="8">
        <v>43872</v>
      </c>
      <c r="C799" s="8">
        <v>43873</v>
      </c>
      <c r="D799">
        <v>4</v>
      </c>
      <c r="E799">
        <v>1</v>
      </c>
      <c r="F799" s="7">
        <v>46.56</v>
      </c>
      <c r="G799" s="7">
        <v>66.510000000000005</v>
      </c>
      <c r="H799" s="7">
        <v>23.28</v>
      </c>
      <c r="I799" s="7">
        <v>33.25</v>
      </c>
      <c r="J799" t="s">
        <v>2337</v>
      </c>
      <c r="K799">
        <f t="shared" si="48"/>
        <v>4</v>
      </c>
      <c r="L799">
        <f t="shared" si="49"/>
        <v>7</v>
      </c>
      <c r="M799">
        <f t="shared" si="50"/>
        <v>1</v>
      </c>
      <c r="N799" s="7">
        <f t="shared" si="51"/>
        <v>66.510000000000005</v>
      </c>
    </row>
    <row r="800" spans="1:14" x14ac:dyDescent="0.2">
      <c r="A800" t="s">
        <v>251</v>
      </c>
      <c r="B800" s="8">
        <v>43872</v>
      </c>
      <c r="C800" s="8">
        <v>43873</v>
      </c>
      <c r="D800">
        <v>115</v>
      </c>
      <c r="E800">
        <v>1</v>
      </c>
      <c r="F800" s="7">
        <v>64.27</v>
      </c>
      <c r="G800" s="7">
        <v>172.67</v>
      </c>
      <c r="H800" s="7">
        <v>0.86</v>
      </c>
      <c r="I800" s="7">
        <v>2.2999999999999998</v>
      </c>
      <c r="J800" t="s">
        <v>2337</v>
      </c>
      <c r="K800">
        <f t="shared" si="48"/>
        <v>115</v>
      </c>
      <c r="L800">
        <f t="shared" si="49"/>
        <v>7</v>
      </c>
      <c r="M800">
        <f t="shared" si="50"/>
        <v>1</v>
      </c>
      <c r="N800" s="7">
        <f t="shared" si="51"/>
        <v>172.67</v>
      </c>
    </row>
    <row r="801" spans="1:14" x14ac:dyDescent="0.2">
      <c r="A801" t="s">
        <v>396</v>
      </c>
      <c r="B801" s="8">
        <v>43872</v>
      </c>
      <c r="C801" s="8">
        <v>43873</v>
      </c>
      <c r="D801">
        <v>4</v>
      </c>
      <c r="E801">
        <v>1</v>
      </c>
      <c r="F801" s="7">
        <v>46.56</v>
      </c>
      <c r="G801" s="7">
        <v>71.62</v>
      </c>
      <c r="H801" s="7">
        <v>23.28</v>
      </c>
      <c r="I801" s="7">
        <v>35.81</v>
      </c>
      <c r="J801" t="s">
        <v>2337</v>
      </c>
      <c r="K801">
        <f t="shared" si="48"/>
        <v>4</v>
      </c>
      <c r="L801">
        <f t="shared" si="49"/>
        <v>7</v>
      </c>
      <c r="M801">
        <f t="shared" si="50"/>
        <v>1</v>
      </c>
      <c r="N801" s="7">
        <f t="shared" si="51"/>
        <v>71.62</v>
      </c>
    </row>
    <row r="802" spans="1:14" x14ac:dyDescent="0.2">
      <c r="A802" t="s">
        <v>842</v>
      </c>
      <c r="B802" s="8">
        <v>43872</v>
      </c>
      <c r="C802" s="8">
        <v>43887</v>
      </c>
      <c r="D802">
        <v>16</v>
      </c>
      <c r="E802">
        <v>1</v>
      </c>
      <c r="F802" s="7">
        <v>294.04000000000002</v>
      </c>
      <c r="G802" s="7">
        <v>479.63</v>
      </c>
      <c r="H802" s="7">
        <v>29.4</v>
      </c>
      <c r="I802" s="7">
        <v>47.96</v>
      </c>
      <c r="J802" t="s">
        <v>2337</v>
      </c>
      <c r="K802">
        <f t="shared" si="48"/>
        <v>16</v>
      </c>
      <c r="L802">
        <f t="shared" si="49"/>
        <v>7</v>
      </c>
      <c r="M802">
        <f t="shared" si="50"/>
        <v>1</v>
      </c>
      <c r="N802" s="7">
        <f t="shared" si="51"/>
        <v>479.63</v>
      </c>
    </row>
    <row r="803" spans="1:14" x14ac:dyDescent="0.2">
      <c r="A803" t="s">
        <v>860</v>
      </c>
      <c r="B803" s="8">
        <v>43872</v>
      </c>
      <c r="C803" s="8">
        <v>43887</v>
      </c>
      <c r="D803">
        <v>16</v>
      </c>
      <c r="E803">
        <v>1</v>
      </c>
      <c r="F803" s="7">
        <v>416.83</v>
      </c>
      <c r="G803" s="7">
        <v>635.66</v>
      </c>
      <c r="H803" s="7">
        <v>41.68</v>
      </c>
      <c r="I803" s="7">
        <v>63.57</v>
      </c>
      <c r="J803" t="s">
        <v>2337</v>
      </c>
      <c r="K803">
        <f t="shared" si="48"/>
        <v>16</v>
      </c>
      <c r="L803">
        <f t="shared" si="49"/>
        <v>7</v>
      </c>
      <c r="M803">
        <f t="shared" si="50"/>
        <v>1</v>
      </c>
      <c r="N803" s="7">
        <f t="shared" si="51"/>
        <v>635.66</v>
      </c>
    </row>
    <row r="804" spans="1:14" x14ac:dyDescent="0.2">
      <c r="A804" t="s">
        <v>708</v>
      </c>
      <c r="B804" s="8">
        <v>43872</v>
      </c>
      <c r="C804" s="8">
        <v>43887</v>
      </c>
      <c r="D804">
        <v>31</v>
      </c>
      <c r="E804">
        <v>1</v>
      </c>
      <c r="F804" s="7">
        <v>351.21</v>
      </c>
      <c r="G804" s="7">
        <v>647.16999999999996</v>
      </c>
      <c r="H804" s="7">
        <v>17.559999999999999</v>
      </c>
      <c r="I804" s="7">
        <v>32.36</v>
      </c>
      <c r="J804" t="s">
        <v>2337</v>
      </c>
      <c r="K804">
        <f t="shared" si="48"/>
        <v>31</v>
      </c>
      <c r="L804">
        <f t="shared" si="49"/>
        <v>7</v>
      </c>
      <c r="M804">
        <f t="shared" si="50"/>
        <v>1</v>
      </c>
      <c r="N804" s="7">
        <f t="shared" si="51"/>
        <v>647.16999999999996</v>
      </c>
    </row>
    <row r="805" spans="1:14" x14ac:dyDescent="0.2">
      <c r="A805" t="s">
        <v>642</v>
      </c>
      <c r="B805" s="8">
        <v>43872</v>
      </c>
      <c r="C805" s="8">
        <v>43872</v>
      </c>
      <c r="D805">
        <v>276</v>
      </c>
      <c r="E805">
        <v>1</v>
      </c>
      <c r="F805" s="7">
        <v>186.31</v>
      </c>
      <c r="G805" s="7">
        <v>287.77999999999997</v>
      </c>
      <c r="H805" s="7">
        <v>1.02</v>
      </c>
      <c r="I805" s="7">
        <v>1.6</v>
      </c>
      <c r="J805" t="s">
        <v>2337</v>
      </c>
      <c r="K805">
        <f t="shared" si="48"/>
        <v>276</v>
      </c>
      <c r="L805">
        <f t="shared" si="49"/>
        <v>7</v>
      </c>
      <c r="M805">
        <f t="shared" si="50"/>
        <v>1</v>
      </c>
      <c r="N805" s="7">
        <f t="shared" si="51"/>
        <v>287.77999999999997</v>
      </c>
    </row>
    <row r="806" spans="1:14" x14ac:dyDescent="0.2">
      <c r="A806" t="s">
        <v>291</v>
      </c>
      <c r="B806" s="8">
        <v>43872</v>
      </c>
      <c r="C806" s="8">
        <v>43872</v>
      </c>
      <c r="D806">
        <v>766</v>
      </c>
      <c r="E806">
        <v>1</v>
      </c>
      <c r="F806" s="7">
        <v>428.47</v>
      </c>
      <c r="G806" s="7">
        <v>1483.64</v>
      </c>
      <c r="H806" s="7">
        <v>0.86</v>
      </c>
      <c r="I806" s="7">
        <v>2.97</v>
      </c>
      <c r="J806" t="s">
        <v>2337</v>
      </c>
      <c r="K806">
        <f t="shared" si="48"/>
        <v>766</v>
      </c>
      <c r="L806">
        <f t="shared" si="49"/>
        <v>7</v>
      </c>
      <c r="M806">
        <f t="shared" si="50"/>
        <v>1</v>
      </c>
      <c r="N806" s="7">
        <f t="shared" si="51"/>
        <v>1483.64</v>
      </c>
    </row>
    <row r="807" spans="1:14" x14ac:dyDescent="0.2">
      <c r="A807" t="s">
        <v>396</v>
      </c>
      <c r="B807" s="8">
        <v>43872</v>
      </c>
      <c r="C807" s="8">
        <v>43872</v>
      </c>
      <c r="D807">
        <v>5</v>
      </c>
      <c r="E807">
        <v>1</v>
      </c>
      <c r="F807" s="7">
        <v>69.83</v>
      </c>
      <c r="G807" s="7">
        <v>111.27</v>
      </c>
      <c r="H807" s="7">
        <v>23.28</v>
      </c>
      <c r="I807" s="7">
        <v>37.090000000000003</v>
      </c>
      <c r="J807" t="s">
        <v>2337</v>
      </c>
      <c r="K807">
        <f t="shared" si="48"/>
        <v>5</v>
      </c>
      <c r="L807">
        <f t="shared" si="49"/>
        <v>7</v>
      </c>
      <c r="M807">
        <f t="shared" si="50"/>
        <v>1</v>
      </c>
      <c r="N807" s="7">
        <f t="shared" si="51"/>
        <v>111.27</v>
      </c>
    </row>
    <row r="808" spans="1:14" x14ac:dyDescent="0.2">
      <c r="A808" t="s">
        <v>923</v>
      </c>
      <c r="B808" s="8">
        <v>43872</v>
      </c>
      <c r="C808" s="8">
        <v>43872</v>
      </c>
      <c r="D808">
        <v>7</v>
      </c>
      <c r="E808">
        <v>1</v>
      </c>
      <c r="F808" s="7">
        <v>240.04</v>
      </c>
      <c r="G808" s="7">
        <v>439.98</v>
      </c>
      <c r="H808" s="7">
        <v>60.01</v>
      </c>
      <c r="I808" s="7">
        <v>109.99</v>
      </c>
      <c r="J808" t="s">
        <v>2337</v>
      </c>
      <c r="K808">
        <f t="shared" si="48"/>
        <v>7</v>
      </c>
      <c r="L808">
        <f t="shared" si="49"/>
        <v>7</v>
      </c>
      <c r="M808">
        <f t="shared" si="50"/>
        <v>1</v>
      </c>
      <c r="N808" s="7">
        <f t="shared" si="51"/>
        <v>439.98</v>
      </c>
    </row>
    <row r="809" spans="1:14" x14ac:dyDescent="0.2">
      <c r="A809" t="s">
        <v>261</v>
      </c>
      <c r="B809" s="8">
        <v>43872</v>
      </c>
      <c r="C809" s="8">
        <v>43872</v>
      </c>
      <c r="D809">
        <v>1532</v>
      </c>
      <c r="E809">
        <v>1</v>
      </c>
      <c r="F809" s="7">
        <v>984.83</v>
      </c>
      <c r="G809" s="7">
        <v>1790.6</v>
      </c>
      <c r="H809" s="7">
        <v>0.99</v>
      </c>
      <c r="I809" s="7">
        <v>1.79</v>
      </c>
      <c r="J809" t="s">
        <v>2337</v>
      </c>
      <c r="K809">
        <f t="shared" si="48"/>
        <v>1532</v>
      </c>
      <c r="L809">
        <f t="shared" si="49"/>
        <v>7</v>
      </c>
      <c r="M809">
        <f t="shared" si="50"/>
        <v>1</v>
      </c>
      <c r="N809" s="7">
        <f t="shared" si="51"/>
        <v>1790.6</v>
      </c>
    </row>
    <row r="810" spans="1:14" x14ac:dyDescent="0.2">
      <c r="A810" t="s">
        <v>353</v>
      </c>
      <c r="B810" s="8">
        <v>43872</v>
      </c>
      <c r="C810" s="8">
        <v>43872</v>
      </c>
      <c r="D810">
        <v>307</v>
      </c>
      <c r="E810">
        <v>1</v>
      </c>
      <c r="F810" s="7">
        <v>161.15</v>
      </c>
      <c r="G810" s="7">
        <v>370.91</v>
      </c>
      <c r="H810" s="7">
        <v>0.81</v>
      </c>
      <c r="I810" s="7">
        <v>1.86</v>
      </c>
      <c r="J810" t="s">
        <v>2337</v>
      </c>
      <c r="K810">
        <f t="shared" si="48"/>
        <v>307</v>
      </c>
      <c r="L810">
        <f t="shared" si="49"/>
        <v>7</v>
      </c>
      <c r="M810">
        <f t="shared" si="50"/>
        <v>1</v>
      </c>
      <c r="N810" s="7">
        <f t="shared" si="51"/>
        <v>370.91</v>
      </c>
    </row>
    <row r="811" spans="1:14" x14ac:dyDescent="0.2">
      <c r="A811" t="s">
        <v>337</v>
      </c>
      <c r="B811" s="8">
        <v>43872</v>
      </c>
      <c r="C811" s="8">
        <v>43872</v>
      </c>
      <c r="D811">
        <v>307</v>
      </c>
      <c r="E811">
        <v>1</v>
      </c>
      <c r="F811" s="7">
        <v>217.43</v>
      </c>
      <c r="G811" s="7">
        <v>370.91</v>
      </c>
      <c r="H811" s="7">
        <v>1.0900000000000001</v>
      </c>
      <c r="I811" s="7">
        <v>1.86</v>
      </c>
      <c r="J811" t="s">
        <v>2337</v>
      </c>
      <c r="K811">
        <f t="shared" si="48"/>
        <v>307</v>
      </c>
      <c r="L811">
        <f t="shared" si="49"/>
        <v>7</v>
      </c>
      <c r="M811">
        <f t="shared" si="50"/>
        <v>1</v>
      </c>
      <c r="N811" s="7">
        <f t="shared" si="51"/>
        <v>370.91</v>
      </c>
    </row>
    <row r="812" spans="1:14" x14ac:dyDescent="0.2">
      <c r="A812" t="s">
        <v>333</v>
      </c>
      <c r="B812" s="8">
        <v>43872</v>
      </c>
      <c r="C812" s="8">
        <v>43902</v>
      </c>
      <c r="D812">
        <v>1532</v>
      </c>
      <c r="E812">
        <v>1</v>
      </c>
      <c r="F812" s="7">
        <v>959.25</v>
      </c>
      <c r="G812" s="7">
        <v>1342.95</v>
      </c>
      <c r="H812" s="7">
        <v>0.96</v>
      </c>
      <c r="I812" s="7">
        <v>1.34</v>
      </c>
      <c r="J812" t="s">
        <v>2337</v>
      </c>
      <c r="K812">
        <f t="shared" si="48"/>
        <v>1532</v>
      </c>
      <c r="L812">
        <f t="shared" si="49"/>
        <v>7</v>
      </c>
      <c r="M812">
        <f t="shared" si="50"/>
        <v>1</v>
      </c>
      <c r="N812" s="7">
        <f t="shared" si="51"/>
        <v>1342.95</v>
      </c>
    </row>
    <row r="813" spans="1:14" x14ac:dyDescent="0.2">
      <c r="A813" t="s">
        <v>251</v>
      </c>
      <c r="B813" s="8">
        <v>43872</v>
      </c>
      <c r="C813" s="8">
        <v>43873</v>
      </c>
      <c r="D813">
        <v>76</v>
      </c>
      <c r="E813">
        <v>1</v>
      </c>
      <c r="F813" s="7">
        <v>41.99</v>
      </c>
      <c r="G813" s="7">
        <v>112.81</v>
      </c>
      <c r="H813" s="7">
        <v>0.86</v>
      </c>
      <c r="I813" s="7">
        <v>2.2999999999999998</v>
      </c>
      <c r="J813" t="s">
        <v>2337</v>
      </c>
      <c r="K813">
        <f t="shared" si="48"/>
        <v>76</v>
      </c>
      <c r="L813">
        <f t="shared" si="49"/>
        <v>7</v>
      </c>
      <c r="M813">
        <f t="shared" si="50"/>
        <v>1</v>
      </c>
      <c r="N813" s="7">
        <f t="shared" si="51"/>
        <v>112.81</v>
      </c>
    </row>
    <row r="814" spans="1:14" x14ac:dyDescent="0.2">
      <c r="A814" t="s">
        <v>396</v>
      </c>
      <c r="B814" s="8">
        <v>43872</v>
      </c>
      <c r="C814" s="8">
        <v>43873</v>
      </c>
      <c r="D814">
        <v>2</v>
      </c>
      <c r="E814">
        <v>1</v>
      </c>
      <c r="F814" s="7">
        <v>23.28</v>
      </c>
      <c r="G814" s="7">
        <v>35.81</v>
      </c>
      <c r="H814" s="7">
        <v>23.28</v>
      </c>
      <c r="I814" s="7">
        <v>35.81</v>
      </c>
      <c r="J814" t="s">
        <v>2337</v>
      </c>
      <c r="K814">
        <f t="shared" si="48"/>
        <v>2</v>
      </c>
      <c r="L814">
        <f t="shared" si="49"/>
        <v>7</v>
      </c>
      <c r="M814">
        <f t="shared" si="50"/>
        <v>1</v>
      </c>
      <c r="N814" s="7">
        <f t="shared" si="51"/>
        <v>35.81</v>
      </c>
    </row>
    <row r="815" spans="1:14" x14ac:dyDescent="0.2">
      <c r="A815" t="s">
        <v>169</v>
      </c>
      <c r="B815" s="8">
        <v>43872</v>
      </c>
      <c r="C815" s="8">
        <v>43873</v>
      </c>
      <c r="D815">
        <v>123</v>
      </c>
      <c r="E815">
        <v>1</v>
      </c>
      <c r="F815" s="7">
        <v>106.4</v>
      </c>
      <c r="G815" s="7">
        <v>168.83</v>
      </c>
      <c r="H815" s="7">
        <v>1.32</v>
      </c>
      <c r="I815" s="7">
        <v>2.11</v>
      </c>
      <c r="J815" t="s">
        <v>2337</v>
      </c>
      <c r="K815">
        <f t="shared" si="48"/>
        <v>123</v>
      </c>
      <c r="L815">
        <f t="shared" si="49"/>
        <v>7</v>
      </c>
      <c r="M815">
        <f t="shared" si="50"/>
        <v>1</v>
      </c>
      <c r="N815" s="7">
        <f t="shared" si="51"/>
        <v>168.83</v>
      </c>
    </row>
    <row r="816" spans="1:14" x14ac:dyDescent="0.2">
      <c r="A816" t="s">
        <v>169</v>
      </c>
      <c r="B816" s="8">
        <v>43872</v>
      </c>
      <c r="C816" s="8">
        <v>43873</v>
      </c>
      <c r="D816">
        <v>2</v>
      </c>
      <c r="E816">
        <v>1</v>
      </c>
      <c r="F816" s="7">
        <v>1.33</v>
      </c>
      <c r="G816" s="7">
        <v>2.69</v>
      </c>
      <c r="H816" s="7">
        <v>1.32</v>
      </c>
      <c r="I816" s="7">
        <v>2.69</v>
      </c>
      <c r="J816" t="s">
        <v>2337</v>
      </c>
      <c r="K816">
        <f t="shared" si="48"/>
        <v>2</v>
      </c>
      <c r="L816">
        <f t="shared" si="49"/>
        <v>7</v>
      </c>
      <c r="M816">
        <f t="shared" si="50"/>
        <v>1</v>
      </c>
      <c r="N816" s="7">
        <f t="shared" si="51"/>
        <v>2.69</v>
      </c>
    </row>
    <row r="817" spans="1:14" x14ac:dyDescent="0.2">
      <c r="A817" t="s">
        <v>396</v>
      </c>
      <c r="B817" s="8">
        <v>43872</v>
      </c>
      <c r="C817" s="8">
        <v>43873</v>
      </c>
      <c r="D817">
        <v>4</v>
      </c>
      <c r="E817">
        <v>1</v>
      </c>
      <c r="F817" s="7">
        <v>46.56</v>
      </c>
      <c r="G817" s="7">
        <v>66.510000000000005</v>
      </c>
      <c r="H817" s="7">
        <v>23.28</v>
      </c>
      <c r="I817" s="7">
        <v>33.25</v>
      </c>
      <c r="J817" t="s">
        <v>2337</v>
      </c>
      <c r="K817">
        <f t="shared" si="48"/>
        <v>4</v>
      </c>
      <c r="L817">
        <f t="shared" si="49"/>
        <v>7</v>
      </c>
      <c r="M817">
        <f t="shared" si="50"/>
        <v>1</v>
      </c>
      <c r="N817" s="7">
        <f t="shared" si="51"/>
        <v>66.510000000000005</v>
      </c>
    </row>
    <row r="818" spans="1:14" x14ac:dyDescent="0.2">
      <c r="A818" t="s">
        <v>689</v>
      </c>
      <c r="B818" s="8">
        <v>43873</v>
      </c>
      <c r="C818" s="8">
        <v>43887</v>
      </c>
      <c r="D818">
        <v>31</v>
      </c>
      <c r="E818">
        <v>1</v>
      </c>
      <c r="F818" s="7">
        <v>291.08</v>
      </c>
      <c r="G818" s="7">
        <v>470.67</v>
      </c>
      <c r="H818" s="7">
        <v>14.54</v>
      </c>
      <c r="I818" s="7">
        <v>23.53</v>
      </c>
      <c r="J818" t="s">
        <v>2337</v>
      </c>
      <c r="K818">
        <f t="shared" si="48"/>
        <v>31</v>
      </c>
      <c r="L818">
        <f t="shared" si="49"/>
        <v>7</v>
      </c>
      <c r="M818">
        <f t="shared" si="50"/>
        <v>1</v>
      </c>
      <c r="N818" s="7">
        <f t="shared" si="51"/>
        <v>470.67</v>
      </c>
    </row>
    <row r="819" spans="1:14" x14ac:dyDescent="0.2">
      <c r="A819" t="s">
        <v>710</v>
      </c>
      <c r="B819" s="8">
        <v>43873</v>
      </c>
      <c r="C819" s="8">
        <v>43887</v>
      </c>
      <c r="D819">
        <v>62</v>
      </c>
      <c r="E819">
        <v>1</v>
      </c>
      <c r="F819" s="7">
        <v>850.97</v>
      </c>
      <c r="G819" s="7">
        <v>1294.3499999999999</v>
      </c>
      <c r="H819" s="7">
        <v>21.27</v>
      </c>
      <c r="I819" s="7">
        <v>32.36</v>
      </c>
      <c r="J819" t="s">
        <v>2337</v>
      </c>
      <c r="K819">
        <f t="shared" si="48"/>
        <v>62</v>
      </c>
      <c r="L819">
        <f t="shared" si="49"/>
        <v>7</v>
      </c>
      <c r="M819">
        <f t="shared" si="50"/>
        <v>1</v>
      </c>
      <c r="N819" s="7">
        <f t="shared" si="51"/>
        <v>1294.3499999999999</v>
      </c>
    </row>
    <row r="820" spans="1:14" x14ac:dyDescent="0.2">
      <c r="A820" t="s">
        <v>824</v>
      </c>
      <c r="B820" s="8">
        <v>43873</v>
      </c>
      <c r="C820" s="8">
        <v>43887</v>
      </c>
      <c r="D820">
        <v>31</v>
      </c>
      <c r="E820">
        <v>1</v>
      </c>
      <c r="F820" s="7">
        <v>419.77</v>
      </c>
      <c r="G820" s="7">
        <v>657.41</v>
      </c>
      <c r="H820" s="7">
        <v>20.99</v>
      </c>
      <c r="I820" s="7">
        <v>32.869999999999997</v>
      </c>
      <c r="J820" t="s">
        <v>2337</v>
      </c>
      <c r="K820">
        <f t="shared" si="48"/>
        <v>31</v>
      </c>
      <c r="L820">
        <f t="shared" si="49"/>
        <v>7</v>
      </c>
      <c r="M820">
        <f t="shared" si="50"/>
        <v>1</v>
      </c>
      <c r="N820" s="7">
        <f t="shared" si="51"/>
        <v>657.41</v>
      </c>
    </row>
    <row r="821" spans="1:14" x14ac:dyDescent="0.2">
      <c r="A821" t="s">
        <v>826</v>
      </c>
      <c r="B821" s="8">
        <v>43873</v>
      </c>
      <c r="C821" s="8">
        <v>43887</v>
      </c>
      <c r="D821">
        <v>31</v>
      </c>
      <c r="E821">
        <v>1</v>
      </c>
      <c r="F821" s="7">
        <v>674.33</v>
      </c>
      <c r="G821" s="7">
        <v>657.41</v>
      </c>
      <c r="H821" s="7">
        <v>33.71</v>
      </c>
      <c r="I821" s="7">
        <v>32.869999999999997</v>
      </c>
      <c r="J821" t="s">
        <v>2337</v>
      </c>
      <c r="K821">
        <f t="shared" si="48"/>
        <v>31</v>
      </c>
      <c r="L821">
        <f t="shared" si="49"/>
        <v>7</v>
      </c>
      <c r="M821">
        <f t="shared" si="50"/>
        <v>1</v>
      </c>
      <c r="N821" s="7">
        <f t="shared" si="51"/>
        <v>657.41</v>
      </c>
    </row>
    <row r="822" spans="1:14" x14ac:dyDescent="0.2">
      <c r="A822" t="s">
        <v>860</v>
      </c>
      <c r="B822" s="8">
        <v>43873</v>
      </c>
      <c r="C822" s="8">
        <v>43887</v>
      </c>
      <c r="D822">
        <v>46</v>
      </c>
      <c r="E822">
        <v>1</v>
      </c>
      <c r="F822" s="7">
        <v>1250.48</v>
      </c>
      <c r="G822" s="7">
        <v>1906.99</v>
      </c>
      <c r="H822" s="7">
        <v>41.68</v>
      </c>
      <c r="I822" s="7">
        <v>63.57</v>
      </c>
      <c r="J822" t="s">
        <v>2337</v>
      </c>
      <c r="K822">
        <f t="shared" si="48"/>
        <v>46</v>
      </c>
      <c r="L822">
        <f t="shared" si="49"/>
        <v>7</v>
      </c>
      <c r="M822">
        <f t="shared" si="50"/>
        <v>1</v>
      </c>
      <c r="N822" s="7">
        <f t="shared" si="51"/>
        <v>1906.99</v>
      </c>
    </row>
    <row r="823" spans="1:14" x14ac:dyDescent="0.2">
      <c r="A823" t="s">
        <v>778</v>
      </c>
      <c r="B823" s="8">
        <v>43873</v>
      </c>
      <c r="C823" s="8">
        <v>43887</v>
      </c>
      <c r="D823">
        <v>31</v>
      </c>
      <c r="E823">
        <v>1</v>
      </c>
      <c r="F823" s="7">
        <v>927.28</v>
      </c>
      <c r="G823" s="7">
        <v>1547.59</v>
      </c>
      <c r="H823" s="7">
        <v>46.36</v>
      </c>
      <c r="I823" s="7">
        <v>77.38</v>
      </c>
      <c r="J823" t="s">
        <v>2337</v>
      </c>
      <c r="K823">
        <f t="shared" si="48"/>
        <v>31</v>
      </c>
      <c r="L823">
        <f t="shared" si="49"/>
        <v>7</v>
      </c>
      <c r="M823">
        <f t="shared" si="50"/>
        <v>1</v>
      </c>
      <c r="N823" s="7">
        <f t="shared" si="51"/>
        <v>1547.59</v>
      </c>
    </row>
    <row r="824" spans="1:14" x14ac:dyDescent="0.2">
      <c r="A824" t="s">
        <v>923</v>
      </c>
      <c r="B824" s="8">
        <v>43873</v>
      </c>
      <c r="C824" s="8">
        <v>43952</v>
      </c>
      <c r="D824">
        <v>77</v>
      </c>
      <c r="E824">
        <v>1</v>
      </c>
      <c r="F824" s="7">
        <v>3000.53</v>
      </c>
      <c r="G824" s="7">
        <v>4476.5</v>
      </c>
      <c r="H824" s="7">
        <v>60.01</v>
      </c>
      <c r="I824" s="7">
        <v>89.53</v>
      </c>
      <c r="J824" t="s">
        <v>2337</v>
      </c>
      <c r="K824">
        <f t="shared" si="48"/>
        <v>77</v>
      </c>
      <c r="L824">
        <f t="shared" si="49"/>
        <v>7</v>
      </c>
      <c r="M824">
        <f t="shared" si="50"/>
        <v>1</v>
      </c>
      <c r="N824" s="7">
        <f t="shared" si="51"/>
        <v>4476.5</v>
      </c>
    </row>
    <row r="825" spans="1:14" x14ac:dyDescent="0.2">
      <c r="A825" t="s">
        <v>345</v>
      </c>
      <c r="B825" s="8">
        <v>43873</v>
      </c>
      <c r="C825" s="8">
        <v>43874</v>
      </c>
      <c r="D825">
        <v>230</v>
      </c>
      <c r="E825">
        <v>1</v>
      </c>
      <c r="F825" s="7">
        <v>88.25</v>
      </c>
      <c r="G825" s="7">
        <v>211.04</v>
      </c>
      <c r="H825" s="7">
        <v>0.59</v>
      </c>
      <c r="I825" s="7">
        <v>1.41</v>
      </c>
      <c r="J825" t="s">
        <v>2337</v>
      </c>
      <c r="K825">
        <f t="shared" si="48"/>
        <v>230</v>
      </c>
      <c r="L825">
        <f t="shared" si="49"/>
        <v>7</v>
      </c>
      <c r="M825">
        <f t="shared" si="50"/>
        <v>1</v>
      </c>
      <c r="N825" s="7">
        <f t="shared" si="51"/>
        <v>211.04</v>
      </c>
    </row>
    <row r="826" spans="1:14" x14ac:dyDescent="0.2">
      <c r="A826" t="s">
        <v>169</v>
      </c>
      <c r="B826" s="8">
        <v>43873</v>
      </c>
      <c r="C826" s="8">
        <v>43874</v>
      </c>
      <c r="D826">
        <v>307</v>
      </c>
      <c r="E826">
        <v>2</v>
      </c>
      <c r="F826" s="7">
        <v>532.01</v>
      </c>
      <c r="G826" s="7">
        <v>844.14</v>
      </c>
      <c r="H826" s="7">
        <v>2.65</v>
      </c>
      <c r="I826" s="7">
        <v>4.22</v>
      </c>
      <c r="J826" t="s">
        <v>2337</v>
      </c>
      <c r="K826">
        <f t="shared" si="48"/>
        <v>614</v>
      </c>
      <c r="L826">
        <f t="shared" si="49"/>
        <v>7</v>
      </c>
      <c r="M826">
        <f t="shared" si="50"/>
        <v>1</v>
      </c>
      <c r="N826" s="7">
        <f t="shared" si="51"/>
        <v>844.14</v>
      </c>
    </row>
    <row r="827" spans="1:14" x14ac:dyDescent="0.2">
      <c r="A827" t="s">
        <v>242</v>
      </c>
      <c r="B827" s="8">
        <v>43840</v>
      </c>
      <c r="C827" s="8">
        <v>43840</v>
      </c>
      <c r="D827">
        <v>8</v>
      </c>
      <c r="E827">
        <v>100</v>
      </c>
      <c r="F827" s="7">
        <v>4.29</v>
      </c>
      <c r="G827" s="7">
        <v>959.25</v>
      </c>
      <c r="H827" s="7">
        <v>0.86</v>
      </c>
      <c r="I827" s="7">
        <v>191.85</v>
      </c>
      <c r="J827" t="s">
        <v>2337</v>
      </c>
      <c r="K827">
        <f t="shared" si="48"/>
        <v>800</v>
      </c>
      <c r="L827">
        <f t="shared" si="49"/>
        <v>2</v>
      </c>
      <c r="M827">
        <f t="shared" si="50"/>
        <v>1</v>
      </c>
      <c r="N827" s="7">
        <f t="shared" si="51"/>
        <v>959.25</v>
      </c>
    </row>
    <row r="828" spans="1:14" x14ac:dyDescent="0.2">
      <c r="A828" t="s">
        <v>942</v>
      </c>
      <c r="B828" s="8">
        <v>43840</v>
      </c>
      <c r="C828" s="8">
        <v>43840</v>
      </c>
      <c r="D828">
        <v>23</v>
      </c>
      <c r="E828">
        <v>1</v>
      </c>
      <c r="F828" s="7">
        <v>347.06</v>
      </c>
      <c r="G828" s="7">
        <v>824.96</v>
      </c>
      <c r="H828" s="7">
        <v>23.14</v>
      </c>
      <c r="I828" s="7">
        <v>55</v>
      </c>
      <c r="J828" t="s">
        <v>2337</v>
      </c>
      <c r="K828">
        <f t="shared" si="48"/>
        <v>23</v>
      </c>
      <c r="L828">
        <f t="shared" si="49"/>
        <v>2</v>
      </c>
      <c r="M828">
        <f t="shared" si="50"/>
        <v>1</v>
      </c>
      <c r="N828" s="7">
        <f t="shared" si="51"/>
        <v>824.96</v>
      </c>
    </row>
    <row r="829" spans="1:14" x14ac:dyDescent="0.2">
      <c r="A829" t="s">
        <v>169</v>
      </c>
      <c r="B829" s="8">
        <v>43873</v>
      </c>
      <c r="C829" s="8">
        <v>43874</v>
      </c>
      <c r="D829">
        <v>123</v>
      </c>
      <c r="E829">
        <v>1</v>
      </c>
      <c r="F829" s="7">
        <v>106.4</v>
      </c>
      <c r="G829" s="7">
        <v>168.83</v>
      </c>
      <c r="H829" s="7">
        <v>1.32</v>
      </c>
      <c r="I829" s="7">
        <v>2.11</v>
      </c>
      <c r="J829" t="s">
        <v>2337</v>
      </c>
      <c r="K829">
        <f t="shared" si="48"/>
        <v>123</v>
      </c>
      <c r="L829">
        <f t="shared" si="49"/>
        <v>7</v>
      </c>
      <c r="M829">
        <f t="shared" si="50"/>
        <v>1</v>
      </c>
      <c r="N829" s="7">
        <f t="shared" si="51"/>
        <v>168.83</v>
      </c>
    </row>
    <row r="830" spans="1:14" x14ac:dyDescent="0.2">
      <c r="A830" t="s">
        <v>396</v>
      </c>
      <c r="B830" s="8">
        <v>43873</v>
      </c>
      <c r="C830" s="8">
        <v>43874</v>
      </c>
      <c r="D830">
        <v>4</v>
      </c>
      <c r="E830">
        <v>1</v>
      </c>
      <c r="F830" s="7">
        <v>46.56</v>
      </c>
      <c r="G830" s="7">
        <v>66.510000000000005</v>
      </c>
      <c r="H830" s="7">
        <v>23.28</v>
      </c>
      <c r="I830" s="7">
        <v>33.25</v>
      </c>
      <c r="J830" t="s">
        <v>2337</v>
      </c>
      <c r="K830">
        <f t="shared" si="48"/>
        <v>4</v>
      </c>
      <c r="L830">
        <f t="shared" si="49"/>
        <v>7</v>
      </c>
      <c r="M830">
        <f t="shared" si="50"/>
        <v>1</v>
      </c>
      <c r="N830" s="7">
        <f t="shared" si="51"/>
        <v>66.510000000000005</v>
      </c>
    </row>
    <row r="831" spans="1:14" x14ac:dyDescent="0.2">
      <c r="A831" t="s">
        <v>249</v>
      </c>
      <c r="B831" s="8">
        <v>43873</v>
      </c>
      <c r="C831" s="8">
        <v>43878</v>
      </c>
      <c r="D831">
        <v>1226</v>
      </c>
      <c r="E831">
        <v>1</v>
      </c>
      <c r="F831" s="7">
        <v>685.54</v>
      </c>
      <c r="G831" s="7">
        <v>1534.8</v>
      </c>
      <c r="H831" s="7">
        <v>0.86</v>
      </c>
      <c r="I831" s="7">
        <v>1.92</v>
      </c>
      <c r="J831" t="s">
        <v>2337</v>
      </c>
      <c r="K831">
        <f t="shared" si="48"/>
        <v>1226</v>
      </c>
      <c r="L831">
        <f t="shared" si="49"/>
        <v>7</v>
      </c>
      <c r="M831">
        <f t="shared" si="50"/>
        <v>1</v>
      </c>
      <c r="N831" s="7">
        <f t="shared" si="51"/>
        <v>1534.8</v>
      </c>
    </row>
    <row r="832" spans="1:14" x14ac:dyDescent="0.2">
      <c r="A832" t="s">
        <v>942</v>
      </c>
      <c r="B832" s="8">
        <v>43874</v>
      </c>
      <c r="C832" s="8">
        <v>43874</v>
      </c>
      <c r="D832">
        <v>10</v>
      </c>
      <c r="E832">
        <v>1</v>
      </c>
      <c r="F832" s="7">
        <v>138.82</v>
      </c>
      <c r="G832" s="7">
        <v>329.98</v>
      </c>
      <c r="H832" s="7">
        <v>23.14</v>
      </c>
      <c r="I832" s="7">
        <v>55</v>
      </c>
      <c r="J832" t="s">
        <v>2337</v>
      </c>
      <c r="K832">
        <f t="shared" si="48"/>
        <v>10</v>
      </c>
      <c r="L832">
        <f t="shared" si="49"/>
        <v>7</v>
      </c>
      <c r="M832">
        <f t="shared" si="50"/>
        <v>1</v>
      </c>
      <c r="N832" s="7">
        <f t="shared" si="51"/>
        <v>329.98</v>
      </c>
    </row>
    <row r="833" spans="1:14" x14ac:dyDescent="0.2">
      <c r="A833" t="s">
        <v>251</v>
      </c>
      <c r="B833" s="8">
        <v>43874</v>
      </c>
      <c r="C833" s="8">
        <v>43875</v>
      </c>
      <c r="D833">
        <v>134</v>
      </c>
      <c r="E833">
        <v>1</v>
      </c>
      <c r="F833" s="7">
        <v>74.55</v>
      </c>
      <c r="G833" s="7">
        <v>200.29</v>
      </c>
      <c r="H833" s="7">
        <v>0.86</v>
      </c>
      <c r="I833" s="7">
        <v>2.2999999999999998</v>
      </c>
      <c r="J833" t="s">
        <v>2337</v>
      </c>
      <c r="K833">
        <f t="shared" si="48"/>
        <v>134</v>
      </c>
      <c r="L833">
        <f t="shared" si="49"/>
        <v>7</v>
      </c>
      <c r="M833">
        <f t="shared" si="50"/>
        <v>1</v>
      </c>
      <c r="N833" s="7">
        <f t="shared" si="51"/>
        <v>200.29</v>
      </c>
    </row>
    <row r="834" spans="1:14" x14ac:dyDescent="0.2">
      <c r="A834" t="s">
        <v>396</v>
      </c>
      <c r="B834" s="8">
        <v>43874</v>
      </c>
      <c r="C834" s="8">
        <v>43875</v>
      </c>
      <c r="D834">
        <v>4</v>
      </c>
      <c r="E834">
        <v>1</v>
      </c>
      <c r="F834" s="7">
        <v>46.56</v>
      </c>
      <c r="G834" s="7">
        <v>71.62</v>
      </c>
      <c r="H834" s="7">
        <v>23.28</v>
      </c>
      <c r="I834" s="7">
        <v>35.81</v>
      </c>
      <c r="J834" t="s">
        <v>2337</v>
      </c>
      <c r="K834">
        <f t="shared" si="48"/>
        <v>4</v>
      </c>
      <c r="L834">
        <f t="shared" si="49"/>
        <v>7</v>
      </c>
      <c r="M834">
        <f t="shared" si="50"/>
        <v>1</v>
      </c>
      <c r="N834" s="7">
        <f t="shared" si="51"/>
        <v>71.62</v>
      </c>
    </row>
    <row r="835" spans="1:14" x14ac:dyDescent="0.2">
      <c r="A835" t="s">
        <v>343</v>
      </c>
      <c r="B835" s="8">
        <v>43874</v>
      </c>
      <c r="C835" s="8">
        <v>43874</v>
      </c>
      <c r="D835">
        <v>920</v>
      </c>
      <c r="E835">
        <v>1</v>
      </c>
      <c r="F835" s="7">
        <v>606.25</v>
      </c>
      <c r="G835" s="7">
        <v>652.29</v>
      </c>
      <c r="H835" s="7">
        <v>1.01</v>
      </c>
      <c r="I835" s="7">
        <v>1.0900000000000001</v>
      </c>
      <c r="J835" t="s">
        <v>2337</v>
      </c>
      <c r="K835">
        <f t="shared" ref="K835:K898" si="52">D835*E835</f>
        <v>920</v>
      </c>
      <c r="L835">
        <f t="shared" ref="L835:L898" si="53">(YEAR(B835)-2020)*52+_xlfn.ISOWEEKNUM(B835)</f>
        <v>7</v>
      </c>
      <c r="M835">
        <f t="shared" ref="M835:M898" si="54">IF(J835="Z-US$",1,1.22)</f>
        <v>1</v>
      </c>
      <c r="N835" s="7">
        <f t="shared" ref="N835:N898" si="55">G835*M835</f>
        <v>652.29</v>
      </c>
    </row>
    <row r="836" spans="1:14" x14ac:dyDescent="0.2">
      <c r="A836" t="s">
        <v>331</v>
      </c>
      <c r="B836" s="8">
        <v>43874</v>
      </c>
      <c r="C836" s="8">
        <v>43874</v>
      </c>
      <c r="D836">
        <v>16</v>
      </c>
      <c r="E836">
        <v>150</v>
      </c>
      <c r="F836" s="7">
        <v>1304.58</v>
      </c>
      <c r="G836" s="7">
        <v>2110.35</v>
      </c>
      <c r="H836" s="7">
        <v>130.46</v>
      </c>
      <c r="I836" s="7">
        <v>211.04</v>
      </c>
      <c r="J836" t="s">
        <v>2337</v>
      </c>
      <c r="K836">
        <f t="shared" si="52"/>
        <v>2400</v>
      </c>
      <c r="L836">
        <f t="shared" si="53"/>
        <v>7</v>
      </c>
      <c r="M836">
        <f t="shared" si="54"/>
        <v>1</v>
      </c>
      <c r="N836" s="7">
        <f t="shared" si="55"/>
        <v>2110.35</v>
      </c>
    </row>
    <row r="837" spans="1:14" x14ac:dyDescent="0.2">
      <c r="A837" t="s">
        <v>169</v>
      </c>
      <c r="B837" s="8">
        <v>43875</v>
      </c>
      <c r="C837" s="8">
        <v>43875</v>
      </c>
      <c r="D837">
        <v>246</v>
      </c>
      <c r="E837">
        <v>1</v>
      </c>
      <c r="F837" s="7">
        <v>212.8</v>
      </c>
      <c r="G837" s="7">
        <v>337.66</v>
      </c>
      <c r="H837" s="7">
        <v>1.32</v>
      </c>
      <c r="I837" s="7">
        <v>2.11</v>
      </c>
      <c r="J837" t="s">
        <v>2337</v>
      </c>
      <c r="K837">
        <f t="shared" si="52"/>
        <v>246</v>
      </c>
      <c r="L837">
        <f t="shared" si="53"/>
        <v>7</v>
      </c>
      <c r="M837">
        <f t="shared" si="54"/>
        <v>1</v>
      </c>
      <c r="N837" s="7">
        <f t="shared" si="55"/>
        <v>337.66</v>
      </c>
    </row>
    <row r="838" spans="1:14" x14ac:dyDescent="0.2">
      <c r="A838" t="s">
        <v>169</v>
      </c>
      <c r="B838" s="8">
        <v>43875</v>
      </c>
      <c r="C838" s="8">
        <v>43875</v>
      </c>
      <c r="D838">
        <v>40</v>
      </c>
      <c r="E838">
        <v>1</v>
      </c>
      <c r="F838" s="7">
        <v>34.58</v>
      </c>
      <c r="G838" s="7">
        <v>69.83</v>
      </c>
      <c r="H838" s="7">
        <v>1.32</v>
      </c>
      <c r="I838" s="7">
        <v>2.69</v>
      </c>
      <c r="J838" t="s">
        <v>2337</v>
      </c>
      <c r="K838">
        <f t="shared" si="52"/>
        <v>40</v>
      </c>
      <c r="L838">
        <f t="shared" si="53"/>
        <v>7</v>
      </c>
      <c r="M838">
        <f t="shared" si="54"/>
        <v>1</v>
      </c>
      <c r="N838" s="7">
        <f t="shared" si="55"/>
        <v>69.83</v>
      </c>
    </row>
    <row r="839" spans="1:14" x14ac:dyDescent="0.2">
      <c r="A839" t="s">
        <v>396</v>
      </c>
      <c r="B839" s="8">
        <v>43875</v>
      </c>
      <c r="C839" s="8">
        <v>43875</v>
      </c>
      <c r="D839">
        <v>7</v>
      </c>
      <c r="E839">
        <v>1</v>
      </c>
      <c r="F839" s="7">
        <v>93.11</v>
      </c>
      <c r="G839" s="7">
        <v>133.02000000000001</v>
      </c>
      <c r="H839" s="7">
        <v>23.28</v>
      </c>
      <c r="I839" s="7">
        <v>33.25</v>
      </c>
      <c r="J839" t="s">
        <v>2337</v>
      </c>
      <c r="K839">
        <f t="shared" si="52"/>
        <v>7</v>
      </c>
      <c r="L839">
        <f t="shared" si="53"/>
        <v>7</v>
      </c>
      <c r="M839">
        <f t="shared" si="54"/>
        <v>1</v>
      </c>
      <c r="N839" s="7">
        <f t="shared" si="55"/>
        <v>133.02000000000001</v>
      </c>
    </row>
    <row r="840" spans="1:14" x14ac:dyDescent="0.2">
      <c r="A840" t="s">
        <v>251</v>
      </c>
      <c r="B840" s="8">
        <v>43874</v>
      </c>
      <c r="C840" s="8">
        <v>43875</v>
      </c>
      <c r="D840">
        <v>524</v>
      </c>
      <c r="E840">
        <v>1</v>
      </c>
      <c r="F840" s="7">
        <v>293.07</v>
      </c>
      <c r="G840" s="7">
        <v>787.35</v>
      </c>
      <c r="H840" s="7">
        <v>0.86</v>
      </c>
      <c r="I840" s="7">
        <v>2.2999999999999998</v>
      </c>
      <c r="J840" t="s">
        <v>2337</v>
      </c>
      <c r="K840">
        <f t="shared" si="52"/>
        <v>524</v>
      </c>
      <c r="L840">
        <f t="shared" si="53"/>
        <v>7</v>
      </c>
      <c r="M840">
        <f t="shared" si="54"/>
        <v>1</v>
      </c>
      <c r="N840" s="7">
        <f t="shared" si="55"/>
        <v>787.35</v>
      </c>
    </row>
    <row r="841" spans="1:14" x14ac:dyDescent="0.2">
      <c r="A841" t="s">
        <v>396</v>
      </c>
      <c r="B841" s="8">
        <v>43874</v>
      </c>
      <c r="C841" s="8">
        <v>43875</v>
      </c>
      <c r="D841">
        <v>13</v>
      </c>
      <c r="E841">
        <v>1</v>
      </c>
      <c r="F841" s="7">
        <v>186.22</v>
      </c>
      <c r="G841" s="7">
        <v>286.5</v>
      </c>
      <c r="H841" s="7">
        <v>23.28</v>
      </c>
      <c r="I841" s="7">
        <v>35.81</v>
      </c>
      <c r="J841" t="s">
        <v>2337</v>
      </c>
      <c r="K841">
        <f t="shared" si="52"/>
        <v>13</v>
      </c>
      <c r="L841">
        <f t="shared" si="53"/>
        <v>7</v>
      </c>
      <c r="M841">
        <f t="shared" si="54"/>
        <v>1</v>
      </c>
      <c r="N841" s="7">
        <f t="shared" si="55"/>
        <v>286.5</v>
      </c>
    </row>
    <row r="842" spans="1:14" x14ac:dyDescent="0.2">
      <c r="A842" t="s">
        <v>251</v>
      </c>
      <c r="B842" s="8">
        <v>43875</v>
      </c>
      <c r="C842" s="8">
        <v>43875</v>
      </c>
      <c r="D842">
        <v>100</v>
      </c>
      <c r="E842">
        <v>1</v>
      </c>
      <c r="F842" s="7">
        <v>55.7</v>
      </c>
      <c r="G842" s="7">
        <v>149.63999999999999</v>
      </c>
      <c r="H842" s="7">
        <v>0.86</v>
      </c>
      <c r="I842" s="7">
        <v>2.2999999999999998</v>
      </c>
      <c r="J842" t="s">
        <v>2337</v>
      </c>
      <c r="K842">
        <f t="shared" si="52"/>
        <v>100</v>
      </c>
      <c r="L842">
        <f t="shared" si="53"/>
        <v>7</v>
      </c>
      <c r="M842">
        <f t="shared" si="54"/>
        <v>1</v>
      </c>
      <c r="N842" s="7">
        <f t="shared" si="55"/>
        <v>149.63999999999999</v>
      </c>
    </row>
    <row r="843" spans="1:14" x14ac:dyDescent="0.2">
      <c r="A843" t="s">
        <v>396</v>
      </c>
      <c r="B843" s="8">
        <v>43875</v>
      </c>
      <c r="C843" s="8">
        <v>43875</v>
      </c>
      <c r="D843">
        <v>2</v>
      </c>
      <c r="E843">
        <v>1</v>
      </c>
      <c r="F843" s="7">
        <v>23.28</v>
      </c>
      <c r="G843" s="7">
        <v>35.81</v>
      </c>
      <c r="H843" s="7">
        <v>23.28</v>
      </c>
      <c r="I843" s="7">
        <v>35.81</v>
      </c>
      <c r="J843" t="s">
        <v>2337</v>
      </c>
      <c r="K843">
        <f t="shared" si="52"/>
        <v>2</v>
      </c>
      <c r="L843">
        <f t="shared" si="53"/>
        <v>7</v>
      </c>
      <c r="M843">
        <f t="shared" si="54"/>
        <v>1</v>
      </c>
      <c r="N843" s="7">
        <f t="shared" si="55"/>
        <v>35.81</v>
      </c>
    </row>
    <row r="844" spans="1:14" x14ac:dyDescent="0.2">
      <c r="A844" t="s">
        <v>528</v>
      </c>
      <c r="B844" s="8">
        <v>43874</v>
      </c>
      <c r="C844" s="8">
        <v>43874</v>
      </c>
      <c r="D844">
        <v>99</v>
      </c>
      <c r="E844">
        <v>1</v>
      </c>
      <c r="F844" s="7">
        <v>248.71</v>
      </c>
      <c r="G844" s="7">
        <v>572.99</v>
      </c>
      <c r="H844" s="7">
        <v>3.88</v>
      </c>
      <c r="I844" s="7">
        <v>8.9499999999999993</v>
      </c>
      <c r="J844" t="s">
        <v>2337</v>
      </c>
      <c r="K844">
        <f t="shared" si="52"/>
        <v>99</v>
      </c>
      <c r="L844">
        <f t="shared" si="53"/>
        <v>7</v>
      </c>
      <c r="M844">
        <f t="shared" si="54"/>
        <v>1</v>
      </c>
      <c r="N844" s="7">
        <f t="shared" si="55"/>
        <v>572.99</v>
      </c>
    </row>
    <row r="845" spans="1:14" x14ac:dyDescent="0.2">
      <c r="A845" t="s">
        <v>223</v>
      </c>
      <c r="B845" s="8">
        <v>43874</v>
      </c>
      <c r="C845" s="8">
        <v>43874</v>
      </c>
      <c r="D845">
        <v>4596</v>
      </c>
      <c r="E845">
        <v>1</v>
      </c>
      <c r="F845" s="7">
        <v>2110.35</v>
      </c>
      <c r="G845" s="7">
        <v>3261.45</v>
      </c>
      <c r="H845" s="7">
        <v>0.7</v>
      </c>
      <c r="I845" s="7">
        <v>1.0900000000000001</v>
      </c>
      <c r="J845" t="s">
        <v>2337</v>
      </c>
      <c r="K845">
        <f t="shared" si="52"/>
        <v>4596</v>
      </c>
      <c r="L845">
        <f t="shared" si="53"/>
        <v>7</v>
      </c>
      <c r="M845">
        <f t="shared" si="54"/>
        <v>1</v>
      </c>
      <c r="N845" s="7">
        <f t="shared" si="55"/>
        <v>3261.45</v>
      </c>
    </row>
    <row r="846" spans="1:14" x14ac:dyDescent="0.2">
      <c r="A846" t="s">
        <v>249</v>
      </c>
      <c r="B846" s="8">
        <v>43874</v>
      </c>
      <c r="C846" s="8">
        <v>43874</v>
      </c>
      <c r="D846">
        <v>2298</v>
      </c>
      <c r="E846">
        <v>1</v>
      </c>
      <c r="F846" s="7">
        <v>1285.4000000000001</v>
      </c>
      <c r="G846" s="7">
        <v>2685.9</v>
      </c>
      <c r="H846" s="7">
        <v>0.86</v>
      </c>
      <c r="I846" s="7">
        <v>1.79</v>
      </c>
      <c r="J846" t="s">
        <v>2337</v>
      </c>
      <c r="K846">
        <f t="shared" si="52"/>
        <v>2298</v>
      </c>
      <c r="L846">
        <f t="shared" si="53"/>
        <v>7</v>
      </c>
      <c r="M846">
        <f t="shared" si="54"/>
        <v>1</v>
      </c>
      <c r="N846" s="7">
        <f t="shared" si="55"/>
        <v>2685.9</v>
      </c>
    </row>
    <row r="847" spans="1:14" x14ac:dyDescent="0.2">
      <c r="A847" t="s">
        <v>251</v>
      </c>
      <c r="B847" s="8">
        <v>43874</v>
      </c>
      <c r="C847" s="8">
        <v>43874</v>
      </c>
      <c r="D847">
        <v>7660</v>
      </c>
      <c r="E847">
        <v>1</v>
      </c>
      <c r="F847" s="7">
        <v>4284.6499999999996</v>
      </c>
      <c r="G847" s="7">
        <v>8953</v>
      </c>
      <c r="H847" s="7">
        <v>0.86</v>
      </c>
      <c r="I847" s="7">
        <v>1.79</v>
      </c>
      <c r="J847" t="s">
        <v>2337</v>
      </c>
      <c r="K847">
        <f t="shared" si="52"/>
        <v>7660</v>
      </c>
      <c r="L847">
        <f t="shared" si="53"/>
        <v>7</v>
      </c>
      <c r="M847">
        <f t="shared" si="54"/>
        <v>1</v>
      </c>
      <c r="N847" s="7">
        <f t="shared" si="55"/>
        <v>8953</v>
      </c>
    </row>
    <row r="848" spans="1:14" x14ac:dyDescent="0.2">
      <c r="A848" t="s">
        <v>636</v>
      </c>
      <c r="B848" s="8">
        <v>43874</v>
      </c>
      <c r="C848" s="8">
        <v>43874</v>
      </c>
      <c r="D848">
        <v>1226</v>
      </c>
      <c r="E848">
        <v>1</v>
      </c>
      <c r="F848" s="7">
        <v>1013.79</v>
      </c>
      <c r="G848" s="7">
        <v>1432.48</v>
      </c>
      <c r="H848" s="7">
        <v>1.27</v>
      </c>
      <c r="I848" s="7">
        <v>1.79</v>
      </c>
      <c r="J848" t="s">
        <v>2337</v>
      </c>
      <c r="K848">
        <f t="shared" si="52"/>
        <v>1226</v>
      </c>
      <c r="L848">
        <f t="shared" si="53"/>
        <v>7</v>
      </c>
      <c r="M848">
        <f t="shared" si="54"/>
        <v>1</v>
      </c>
      <c r="N848" s="7">
        <f t="shared" si="55"/>
        <v>1432.48</v>
      </c>
    </row>
    <row r="849" spans="1:14" x14ac:dyDescent="0.2">
      <c r="A849" t="s">
        <v>396</v>
      </c>
      <c r="B849" s="8">
        <v>43874</v>
      </c>
      <c r="C849" s="8">
        <v>43874</v>
      </c>
      <c r="D849">
        <v>184</v>
      </c>
      <c r="E849">
        <v>1</v>
      </c>
      <c r="F849" s="7">
        <v>2793.34</v>
      </c>
      <c r="G849" s="7">
        <v>3837</v>
      </c>
      <c r="H849" s="7">
        <v>23.28</v>
      </c>
      <c r="I849" s="7">
        <v>31.98</v>
      </c>
      <c r="J849" t="s">
        <v>2337</v>
      </c>
      <c r="K849">
        <f t="shared" si="52"/>
        <v>184</v>
      </c>
      <c r="L849">
        <f t="shared" si="53"/>
        <v>7</v>
      </c>
      <c r="M849">
        <f t="shared" si="54"/>
        <v>1</v>
      </c>
      <c r="N849" s="7">
        <f t="shared" si="55"/>
        <v>3837</v>
      </c>
    </row>
    <row r="850" spans="1:14" x14ac:dyDescent="0.2">
      <c r="A850" t="s">
        <v>387</v>
      </c>
      <c r="B850" s="8">
        <v>43874</v>
      </c>
      <c r="C850" s="8">
        <v>43874</v>
      </c>
      <c r="D850">
        <v>19</v>
      </c>
      <c r="E850">
        <v>1</v>
      </c>
      <c r="F850" s="7">
        <v>466.53</v>
      </c>
      <c r="G850" s="7">
        <v>966.92</v>
      </c>
      <c r="H850" s="7">
        <v>38.869999999999997</v>
      </c>
      <c r="I850" s="7">
        <v>80.58</v>
      </c>
      <c r="J850" t="s">
        <v>2337</v>
      </c>
      <c r="K850">
        <f t="shared" si="52"/>
        <v>19</v>
      </c>
      <c r="L850">
        <f t="shared" si="53"/>
        <v>7</v>
      </c>
      <c r="M850">
        <f t="shared" si="54"/>
        <v>1</v>
      </c>
      <c r="N850" s="7">
        <f t="shared" si="55"/>
        <v>966.92</v>
      </c>
    </row>
    <row r="851" spans="1:14" x14ac:dyDescent="0.2">
      <c r="A851" t="s">
        <v>289</v>
      </c>
      <c r="B851" s="8">
        <v>43874</v>
      </c>
      <c r="C851" s="8">
        <v>43874</v>
      </c>
      <c r="D851">
        <v>766</v>
      </c>
      <c r="E851">
        <v>1</v>
      </c>
      <c r="F851" s="7">
        <v>428.47</v>
      </c>
      <c r="G851" s="7">
        <v>1055.18</v>
      </c>
      <c r="H851" s="7">
        <v>0.86</v>
      </c>
      <c r="I851" s="7">
        <v>2.11</v>
      </c>
      <c r="J851" t="s">
        <v>2337</v>
      </c>
      <c r="K851">
        <f t="shared" si="52"/>
        <v>766</v>
      </c>
      <c r="L851">
        <f t="shared" si="53"/>
        <v>7</v>
      </c>
      <c r="M851">
        <f t="shared" si="54"/>
        <v>1</v>
      </c>
      <c r="N851" s="7">
        <f t="shared" si="55"/>
        <v>1055.18</v>
      </c>
    </row>
    <row r="852" spans="1:14" x14ac:dyDescent="0.2">
      <c r="A852" t="s">
        <v>232</v>
      </c>
      <c r="B852" s="8">
        <v>43874</v>
      </c>
      <c r="C852" s="8">
        <v>43874</v>
      </c>
      <c r="D852">
        <v>920</v>
      </c>
      <c r="E852">
        <v>1</v>
      </c>
      <c r="F852" s="7">
        <v>422.07</v>
      </c>
      <c r="G852" s="7">
        <v>690.66</v>
      </c>
      <c r="H852" s="7">
        <v>0.7</v>
      </c>
      <c r="I852" s="7">
        <v>1.1499999999999999</v>
      </c>
      <c r="J852" t="s">
        <v>2337</v>
      </c>
      <c r="K852">
        <f t="shared" si="52"/>
        <v>920</v>
      </c>
      <c r="L852">
        <f t="shared" si="53"/>
        <v>7</v>
      </c>
      <c r="M852">
        <f t="shared" si="54"/>
        <v>1</v>
      </c>
      <c r="N852" s="7">
        <f t="shared" si="55"/>
        <v>690.66</v>
      </c>
    </row>
    <row r="853" spans="1:14" x14ac:dyDescent="0.2">
      <c r="A853" t="s">
        <v>397</v>
      </c>
      <c r="B853" s="8">
        <v>43874</v>
      </c>
      <c r="C853" s="8">
        <v>43874</v>
      </c>
      <c r="D853">
        <v>7</v>
      </c>
      <c r="E853">
        <v>1</v>
      </c>
      <c r="F853" s="7">
        <v>8.9</v>
      </c>
      <c r="G853" s="7">
        <v>0</v>
      </c>
      <c r="H853" s="7">
        <v>2.23</v>
      </c>
      <c r="I853" s="7">
        <v>0</v>
      </c>
      <c r="J853" t="s">
        <v>2337</v>
      </c>
      <c r="K853">
        <f t="shared" si="52"/>
        <v>7</v>
      </c>
      <c r="L853">
        <f t="shared" si="53"/>
        <v>7</v>
      </c>
      <c r="M853">
        <f t="shared" si="54"/>
        <v>1</v>
      </c>
      <c r="N853" s="7">
        <f t="shared" si="55"/>
        <v>0</v>
      </c>
    </row>
    <row r="854" spans="1:14" x14ac:dyDescent="0.2">
      <c r="A854" t="s">
        <v>288</v>
      </c>
      <c r="B854" s="8">
        <v>43874</v>
      </c>
      <c r="C854" s="8">
        <v>43875</v>
      </c>
      <c r="D854">
        <v>30</v>
      </c>
      <c r="E854">
        <v>1</v>
      </c>
      <c r="F854" s="7">
        <v>16.28</v>
      </c>
      <c r="G854" s="7">
        <v>58.32</v>
      </c>
      <c r="H854" s="7">
        <v>0.86</v>
      </c>
      <c r="I854" s="7">
        <v>3.07</v>
      </c>
      <c r="J854" t="s">
        <v>2337</v>
      </c>
      <c r="K854">
        <f t="shared" si="52"/>
        <v>30</v>
      </c>
      <c r="L854">
        <f t="shared" si="53"/>
        <v>7</v>
      </c>
      <c r="M854">
        <f t="shared" si="54"/>
        <v>1</v>
      </c>
      <c r="N854" s="7">
        <f t="shared" si="55"/>
        <v>58.32</v>
      </c>
    </row>
    <row r="855" spans="1:14" x14ac:dyDescent="0.2">
      <c r="A855" t="s">
        <v>396</v>
      </c>
      <c r="B855" s="8">
        <v>43874</v>
      </c>
      <c r="C855" s="8">
        <v>43875</v>
      </c>
      <c r="D855">
        <v>2</v>
      </c>
      <c r="E855">
        <v>1</v>
      </c>
      <c r="F855" s="7">
        <v>23.28</v>
      </c>
      <c r="G855" s="7">
        <v>35.81</v>
      </c>
      <c r="H855" s="7">
        <v>23.28</v>
      </c>
      <c r="I855" s="7">
        <v>35.81</v>
      </c>
      <c r="J855" t="s">
        <v>2337</v>
      </c>
      <c r="K855">
        <f t="shared" si="52"/>
        <v>2</v>
      </c>
      <c r="L855">
        <f t="shared" si="53"/>
        <v>7</v>
      </c>
      <c r="M855">
        <f t="shared" si="54"/>
        <v>1</v>
      </c>
      <c r="N855" s="7">
        <f t="shared" si="55"/>
        <v>35.81</v>
      </c>
    </row>
    <row r="856" spans="1:14" x14ac:dyDescent="0.2">
      <c r="A856" t="s">
        <v>73</v>
      </c>
      <c r="B856" s="8">
        <v>43874</v>
      </c>
      <c r="C856" s="8">
        <v>43874</v>
      </c>
      <c r="D856">
        <v>197</v>
      </c>
      <c r="E856">
        <v>1</v>
      </c>
      <c r="F856" s="7">
        <v>803.83</v>
      </c>
      <c r="G856" s="7">
        <v>327.42</v>
      </c>
      <c r="H856" s="7">
        <v>6.28</v>
      </c>
      <c r="I856" s="7">
        <v>2.56</v>
      </c>
      <c r="J856" t="s">
        <v>2337</v>
      </c>
      <c r="K856">
        <f t="shared" si="52"/>
        <v>197</v>
      </c>
      <c r="L856">
        <f t="shared" si="53"/>
        <v>7</v>
      </c>
      <c r="M856">
        <f t="shared" si="54"/>
        <v>1</v>
      </c>
      <c r="N856" s="7">
        <f t="shared" si="55"/>
        <v>327.42</v>
      </c>
    </row>
    <row r="857" spans="1:14" x14ac:dyDescent="0.2">
      <c r="A857" t="s">
        <v>490</v>
      </c>
      <c r="B857" s="8">
        <v>43874</v>
      </c>
      <c r="C857" s="8">
        <v>43874</v>
      </c>
      <c r="D857">
        <v>276</v>
      </c>
      <c r="E857">
        <v>1</v>
      </c>
      <c r="F857" s="7">
        <v>1102.75</v>
      </c>
      <c r="G857" s="7">
        <v>460.44</v>
      </c>
      <c r="H857" s="7">
        <v>6.13</v>
      </c>
      <c r="I857" s="7">
        <v>2.56</v>
      </c>
      <c r="J857" t="s">
        <v>2337</v>
      </c>
      <c r="K857">
        <f t="shared" si="52"/>
        <v>276</v>
      </c>
      <c r="L857">
        <f t="shared" si="53"/>
        <v>7</v>
      </c>
      <c r="M857">
        <f t="shared" si="54"/>
        <v>1</v>
      </c>
      <c r="N857" s="7">
        <f t="shared" si="55"/>
        <v>460.44</v>
      </c>
    </row>
    <row r="858" spans="1:14" x14ac:dyDescent="0.2">
      <c r="A858" t="s">
        <v>186</v>
      </c>
      <c r="B858" s="8">
        <v>43874</v>
      </c>
      <c r="C858" s="8">
        <v>43874</v>
      </c>
      <c r="D858">
        <v>491</v>
      </c>
      <c r="E858">
        <v>1</v>
      </c>
      <c r="F858" s="7">
        <v>418.66</v>
      </c>
      <c r="G858" s="7">
        <v>1105.06</v>
      </c>
      <c r="H858" s="7">
        <v>1.31</v>
      </c>
      <c r="I858" s="7">
        <v>3.45</v>
      </c>
      <c r="J858" t="s">
        <v>2337</v>
      </c>
      <c r="K858">
        <f t="shared" si="52"/>
        <v>491</v>
      </c>
      <c r="L858">
        <f t="shared" si="53"/>
        <v>7</v>
      </c>
      <c r="M858">
        <f t="shared" si="54"/>
        <v>1</v>
      </c>
      <c r="N858" s="7">
        <f t="shared" si="55"/>
        <v>1105.06</v>
      </c>
    </row>
    <row r="859" spans="1:14" x14ac:dyDescent="0.2">
      <c r="A859" t="s">
        <v>169</v>
      </c>
      <c r="B859" s="8">
        <v>43874</v>
      </c>
      <c r="C859" s="8">
        <v>43875</v>
      </c>
      <c r="D859">
        <v>246</v>
      </c>
      <c r="E859">
        <v>1</v>
      </c>
      <c r="F859" s="7">
        <v>212.8</v>
      </c>
      <c r="G859" s="7">
        <v>337.66</v>
      </c>
      <c r="H859" s="7">
        <v>1.32</v>
      </c>
      <c r="I859" s="7">
        <v>2.11</v>
      </c>
      <c r="J859" t="s">
        <v>2337</v>
      </c>
      <c r="K859">
        <f t="shared" si="52"/>
        <v>246</v>
      </c>
      <c r="L859">
        <f t="shared" si="53"/>
        <v>7</v>
      </c>
      <c r="M859">
        <f t="shared" si="54"/>
        <v>1</v>
      </c>
      <c r="N859" s="7">
        <f t="shared" si="55"/>
        <v>337.66</v>
      </c>
    </row>
    <row r="860" spans="1:14" x14ac:dyDescent="0.2">
      <c r="A860" t="s">
        <v>396</v>
      </c>
      <c r="B860" s="8">
        <v>43874</v>
      </c>
      <c r="C860" s="8">
        <v>43875</v>
      </c>
      <c r="D860">
        <v>7</v>
      </c>
      <c r="E860">
        <v>1</v>
      </c>
      <c r="F860" s="7">
        <v>93.11</v>
      </c>
      <c r="G860" s="7">
        <v>133.02000000000001</v>
      </c>
      <c r="H860" s="7">
        <v>23.28</v>
      </c>
      <c r="I860" s="7">
        <v>33.25</v>
      </c>
      <c r="J860" t="s">
        <v>2337</v>
      </c>
      <c r="K860">
        <f t="shared" si="52"/>
        <v>7</v>
      </c>
      <c r="L860">
        <f t="shared" si="53"/>
        <v>7</v>
      </c>
      <c r="M860">
        <f t="shared" si="54"/>
        <v>1</v>
      </c>
      <c r="N860" s="7">
        <f t="shared" si="55"/>
        <v>133.02000000000001</v>
      </c>
    </row>
    <row r="861" spans="1:14" x14ac:dyDescent="0.2">
      <c r="A861" t="s">
        <v>387</v>
      </c>
      <c r="B861" s="8">
        <v>43874</v>
      </c>
      <c r="C861" s="8">
        <v>43875</v>
      </c>
      <c r="D861">
        <v>7</v>
      </c>
      <c r="E861">
        <v>1</v>
      </c>
      <c r="F861" s="7">
        <v>155.51</v>
      </c>
      <c r="G861" s="7">
        <v>353</v>
      </c>
      <c r="H861" s="7">
        <v>38.869999999999997</v>
      </c>
      <c r="I861" s="7">
        <v>88.25</v>
      </c>
      <c r="J861" t="s">
        <v>2337</v>
      </c>
      <c r="K861">
        <f t="shared" si="52"/>
        <v>7</v>
      </c>
      <c r="L861">
        <f t="shared" si="53"/>
        <v>7</v>
      </c>
      <c r="M861">
        <f t="shared" si="54"/>
        <v>1</v>
      </c>
      <c r="N861" s="7">
        <f t="shared" si="55"/>
        <v>353</v>
      </c>
    </row>
    <row r="862" spans="1:14" x14ac:dyDescent="0.2">
      <c r="A862" t="s">
        <v>169</v>
      </c>
      <c r="B862" s="8">
        <v>43875</v>
      </c>
      <c r="C862" s="8">
        <v>43878</v>
      </c>
      <c r="D862">
        <v>213</v>
      </c>
      <c r="E862">
        <v>2</v>
      </c>
      <c r="F862" s="7">
        <v>369.75</v>
      </c>
      <c r="G862" s="7">
        <v>746.68</v>
      </c>
      <c r="H862" s="7">
        <v>2.65</v>
      </c>
      <c r="I862" s="7">
        <v>5.37</v>
      </c>
      <c r="J862" t="s">
        <v>2337</v>
      </c>
      <c r="K862">
        <f t="shared" si="52"/>
        <v>426</v>
      </c>
      <c r="L862">
        <f t="shared" si="53"/>
        <v>7</v>
      </c>
      <c r="M862">
        <f t="shared" si="54"/>
        <v>1</v>
      </c>
      <c r="N862" s="7">
        <f t="shared" si="55"/>
        <v>746.68</v>
      </c>
    </row>
    <row r="863" spans="1:14" x14ac:dyDescent="0.2">
      <c r="A863" t="s">
        <v>650</v>
      </c>
      <c r="B863" s="8">
        <v>43875</v>
      </c>
      <c r="C863" s="8">
        <v>43878</v>
      </c>
      <c r="D863">
        <v>74</v>
      </c>
      <c r="E863">
        <v>3</v>
      </c>
      <c r="F863" s="7">
        <v>153.08000000000001</v>
      </c>
      <c r="G863" s="7">
        <v>248.64</v>
      </c>
      <c r="H863" s="7">
        <v>3.19</v>
      </c>
      <c r="I863" s="7">
        <v>5.18</v>
      </c>
      <c r="J863" t="s">
        <v>2337</v>
      </c>
      <c r="K863">
        <f t="shared" si="52"/>
        <v>222</v>
      </c>
      <c r="L863">
        <f t="shared" si="53"/>
        <v>7</v>
      </c>
      <c r="M863">
        <f t="shared" si="54"/>
        <v>1</v>
      </c>
      <c r="N863" s="7">
        <f t="shared" si="55"/>
        <v>248.64</v>
      </c>
    </row>
    <row r="864" spans="1:14" x14ac:dyDescent="0.2">
      <c r="A864" t="s">
        <v>396</v>
      </c>
      <c r="B864" s="8">
        <v>43875</v>
      </c>
      <c r="C864" s="8">
        <v>43878</v>
      </c>
      <c r="D864">
        <v>13</v>
      </c>
      <c r="E864">
        <v>1</v>
      </c>
      <c r="F864" s="7">
        <v>186.22</v>
      </c>
      <c r="G864" s="7">
        <v>286.5</v>
      </c>
      <c r="H864" s="7">
        <v>23.28</v>
      </c>
      <c r="I864" s="7">
        <v>35.81</v>
      </c>
      <c r="J864" t="s">
        <v>2337</v>
      </c>
      <c r="K864">
        <f t="shared" si="52"/>
        <v>13</v>
      </c>
      <c r="L864">
        <f t="shared" si="53"/>
        <v>7</v>
      </c>
      <c r="M864">
        <f t="shared" si="54"/>
        <v>1</v>
      </c>
      <c r="N864" s="7">
        <f t="shared" si="55"/>
        <v>286.5</v>
      </c>
    </row>
    <row r="865" spans="1:14" x14ac:dyDescent="0.2">
      <c r="A865" t="s">
        <v>619</v>
      </c>
      <c r="B865" s="8">
        <v>43875</v>
      </c>
      <c r="C865" s="8">
        <v>43878</v>
      </c>
      <c r="D865">
        <v>56</v>
      </c>
      <c r="E865">
        <v>2</v>
      </c>
      <c r="F865" s="7">
        <v>96.22</v>
      </c>
      <c r="G865" s="7">
        <v>230.22</v>
      </c>
      <c r="H865" s="7">
        <v>2.66</v>
      </c>
      <c r="I865" s="7">
        <v>6.4</v>
      </c>
      <c r="J865" t="s">
        <v>2337</v>
      </c>
      <c r="K865">
        <f t="shared" si="52"/>
        <v>112</v>
      </c>
      <c r="L865">
        <f t="shared" si="53"/>
        <v>7</v>
      </c>
      <c r="M865">
        <f t="shared" si="54"/>
        <v>1</v>
      </c>
      <c r="N865" s="7">
        <f t="shared" si="55"/>
        <v>230.22</v>
      </c>
    </row>
    <row r="866" spans="1:14" x14ac:dyDescent="0.2">
      <c r="A866" t="s">
        <v>396</v>
      </c>
      <c r="B866" s="8">
        <v>43875</v>
      </c>
      <c r="C866" s="8">
        <v>43878</v>
      </c>
      <c r="D866">
        <v>5</v>
      </c>
      <c r="E866">
        <v>1</v>
      </c>
      <c r="F866" s="7">
        <v>69.83</v>
      </c>
      <c r="G866" s="7">
        <v>107.44</v>
      </c>
      <c r="H866" s="7">
        <v>23.28</v>
      </c>
      <c r="I866" s="7">
        <v>35.81</v>
      </c>
      <c r="J866" t="s">
        <v>2337</v>
      </c>
      <c r="K866">
        <f t="shared" si="52"/>
        <v>5</v>
      </c>
      <c r="L866">
        <f t="shared" si="53"/>
        <v>7</v>
      </c>
      <c r="M866">
        <f t="shared" si="54"/>
        <v>1</v>
      </c>
      <c r="N866" s="7">
        <f t="shared" si="55"/>
        <v>107.44</v>
      </c>
    </row>
    <row r="867" spans="1:14" x14ac:dyDescent="0.2">
      <c r="A867" t="s">
        <v>169</v>
      </c>
      <c r="B867" s="8">
        <v>43878</v>
      </c>
      <c r="C867" s="8">
        <v>43878</v>
      </c>
      <c r="D867">
        <v>103</v>
      </c>
      <c r="E867">
        <v>2</v>
      </c>
      <c r="F867" s="7">
        <v>178.23</v>
      </c>
      <c r="G867" s="7">
        <v>359.91</v>
      </c>
      <c r="H867" s="7">
        <v>2.65</v>
      </c>
      <c r="I867" s="7">
        <v>5.37</v>
      </c>
      <c r="J867" t="s">
        <v>2337</v>
      </c>
      <c r="K867">
        <f t="shared" si="52"/>
        <v>206</v>
      </c>
      <c r="L867">
        <f t="shared" si="53"/>
        <v>8</v>
      </c>
      <c r="M867">
        <f t="shared" si="54"/>
        <v>1</v>
      </c>
      <c r="N867" s="7">
        <f t="shared" si="55"/>
        <v>359.91</v>
      </c>
    </row>
    <row r="868" spans="1:14" x14ac:dyDescent="0.2">
      <c r="A868" t="s">
        <v>396</v>
      </c>
      <c r="B868" s="8">
        <v>43878</v>
      </c>
      <c r="C868" s="8">
        <v>43878</v>
      </c>
      <c r="D868">
        <v>4</v>
      </c>
      <c r="E868">
        <v>1</v>
      </c>
      <c r="F868" s="7">
        <v>46.56</v>
      </c>
      <c r="G868" s="7">
        <v>71.62</v>
      </c>
      <c r="H868" s="7">
        <v>23.28</v>
      </c>
      <c r="I868" s="7">
        <v>35.81</v>
      </c>
      <c r="J868" t="s">
        <v>2337</v>
      </c>
      <c r="K868">
        <f t="shared" si="52"/>
        <v>4</v>
      </c>
      <c r="L868">
        <f t="shared" si="53"/>
        <v>8</v>
      </c>
      <c r="M868">
        <f t="shared" si="54"/>
        <v>1</v>
      </c>
      <c r="N868" s="7">
        <f t="shared" si="55"/>
        <v>71.62</v>
      </c>
    </row>
    <row r="869" spans="1:14" x14ac:dyDescent="0.2">
      <c r="A869" t="s">
        <v>396</v>
      </c>
      <c r="B869" s="8">
        <v>43875</v>
      </c>
      <c r="C869" s="8">
        <v>43875</v>
      </c>
      <c r="D869">
        <v>368</v>
      </c>
      <c r="E869">
        <v>1</v>
      </c>
      <c r="F869" s="7">
        <v>5586.67</v>
      </c>
      <c r="G869" s="7">
        <v>8039.28</v>
      </c>
      <c r="H869" s="7">
        <v>23.28</v>
      </c>
      <c r="I869" s="7">
        <v>33.5</v>
      </c>
      <c r="J869" t="s">
        <v>2337</v>
      </c>
      <c r="K869">
        <f t="shared" si="52"/>
        <v>368</v>
      </c>
      <c r="L869">
        <f t="shared" si="53"/>
        <v>7</v>
      </c>
      <c r="M869">
        <f t="shared" si="54"/>
        <v>1</v>
      </c>
      <c r="N869" s="7">
        <f t="shared" si="55"/>
        <v>8039.28</v>
      </c>
    </row>
    <row r="870" spans="1:14" x14ac:dyDescent="0.2">
      <c r="A870" t="s">
        <v>251</v>
      </c>
      <c r="B870" s="8">
        <v>43875</v>
      </c>
      <c r="C870" s="8">
        <v>43878</v>
      </c>
      <c r="D870">
        <v>65</v>
      </c>
      <c r="E870">
        <v>1</v>
      </c>
      <c r="F870" s="7">
        <v>35.99</v>
      </c>
      <c r="G870" s="7">
        <v>96.69</v>
      </c>
      <c r="H870" s="7">
        <v>0.86</v>
      </c>
      <c r="I870" s="7">
        <v>2.2999999999999998</v>
      </c>
      <c r="J870" t="s">
        <v>2337</v>
      </c>
      <c r="K870">
        <f t="shared" si="52"/>
        <v>65</v>
      </c>
      <c r="L870">
        <f t="shared" si="53"/>
        <v>7</v>
      </c>
      <c r="M870">
        <f t="shared" si="54"/>
        <v>1</v>
      </c>
      <c r="N870" s="7">
        <f t="shared" si="55"/>
        <v>96.69</v>
      </c>
    </row>
    <row r="871" spans="1:14" x14ac:dyDescent="0.2">
      <c r="A871" t="s">
        <v>351</v>
      </c>
      <c r="B871" s="8">
        <v>43875</v>
      </c>
      <c r="C871" s="8">
        <v>43878</v>
      </c>
      <c r="D871">
        <v>161</v>
      </c>
      <c r="E871">
        <v>1</v>
      </c>
      <c r="F871" s="7">
        <v>102.06</v>
      </c>
      <c r="G871" s="7">
        <v>154.44</v>
      </c>
      <c r="H871" s="7">
        <v>0.97</v>
      </c>
      <c r="I871" s="7">
        <v>1.47</v>
      </c>
      <c r="J871" t="s">
        <v>2337</v>
      </c>
      <c r="K871">
        <f t="shared" si="52"/>
        <v>161</v>
      </c>
      <c r="L871">
        <f t="shared" si="53"/>
        <v>7</v>
      </c>
      <c r="M871">
        <f t="shared" si="54"/>
        <v>1</v>
      </c>
      <c r="N871" s="7">
        <f t="shared" si="55"/>
        <v>154.44</v>
      </c>
    </row>
    <row r="872" spans="1:14" x14ac:dyDescent="0.2">
      <c r="A872" t="s">
        <v>396</v>
      </c>
      <c r="B872" s="8">
        <v>43875</v>
      </c>
      <c r="C872" s="8">
        <v>43878</v>
      </c>
      <c r="D872">
        <v>4</v>
      </c>
      <c r="E872">
        <v>1</v>
      </c>
      <c r="F872" s="7">
        <v>46.56</v>
      </c>
      <c r="G872" s="7">
        <v>71.62</v>
      </c>
      <c r="H872" s="7">
        <v>23.28</v>
      </c>
      <c r="I872" s="7">
        <v>35.81</v>
      </c>
      <c r="J872" t="s">
        <v>2337</v>
      </c>
      <c r="K872">
        <f t="shared" si="52"/>
        <v>4</v>
      </c>
      <c r="L872">
        <f t="shared" si="53"/>
        <v>7</v>
      </c>
      <c r="M872">
        <f t="shared" si="54"/>
        <v>1</v>
      </c>
      <c r="N872" s="7">
        <f t="shared" si="55"/>
        <v>71.62</v>
      </c>
    </row>
    <row r="873" spans="1:14" x14ac:dyDescent="0.2">
      <c r="A873" t="s">
        <v>197</v>
      </c>
      <c r="B873" s="8">
        <v>43875</v>
      </c>
      <c r="C873" s="8">
        <v>43875</v>
      </c>
      <c r="D873">
        <v>16</v>
      </c>
      <c r="E873">
        <v>40</v>
      </c>
      <c r="F873" s="7">
        <v>534.57000000000005</v>
      </c>
      <c r="G873" s="7">
        <v>1279</v>
      </c>
      <c r="H873" s="7">
        <v>53.45</v>
      </c>
      <c r="I873" s="7">
        <v>127.9</v>
      </c>
      <c r="J873" t="s">
        <v>2337</v>
      </c>
      <c r="K873">
        <f t="shared" si="52"/>
        <v>640</v>
      </c>
      <c r="L873">
        <f t="shared" si="53"/>
        <v>7</v>
      </c>
      <c r="M873">
        <f t="shared" si="54"/>
        <v>1</v>
      </c>
      <c r="N873" s="7">
        <f t="shared" si="55"/>
        <v>1279</v>
      </c>
    </row>
    <row r="874" spans="1:14" x14ac:dyDescent="0.2">
      <c r="A874" t="s">
        <v>169</v>
      </c>
      <c r="B874" s="8">
        <v>43875</v>
      </c>
      <c r="C874" s="8">
        <v>43875</v>
      </c>
      <c r="D874">
        <v>2145</v>
      </c>
      <c r="E874">
        <v>1</v>
      </c>
      <c r="F874" s="7">
        <v>1862.05</v>
      </c>
      <c r="G874" s="7">
        <v>3366.33</v>
      </c>
      <c r="H874" s="7">
        <v>1.32</v>
      </c>
      <c r="I874" s="7">
        <v>2.41</v>
      </c>
      <c r="J874" t="s">
        <v>2337</v>
      </c>
      <c r="K874">
        <f t="shared" si="52"/>
        <v>2145</v>
      </c>
      <c r="L874">
        <f t="shared" si="53"/>
        <v>7</v>
      </c>
      <c r="M874">
        <f t="shared" si="54"/>
        <v>1</v>
      </c>
      <c r="N874" s="7">
        <f t="shared" si="55"/>
        <v>3366.33</v>
      </c>
    </row>
    <row r="875" spans="1:14" x14ac:dyDescent="0.2">
      <c r="A875" t="s">
        <v>233</v>
      </c>
      <c r="B875" s="8">
        <v>43875</v>
      </c>
      <c r="C875" s="8">
        <v>43875</v>
      </c>
      <c r="D875">
        <v>307</v>
      </c>
      <c r="E875">
        <v>1</v>
      </c>
      <c r="F875" s="7">
        <v>140.69</v>
      </c>
      <c r="G875" s="7">
        <v>243.01</v>
      </c>
      <c r="H875" s="7">
        <v>0.7</v>
      </c>
      <c r="I875" s="7">
        <v>1.22</v>
      </c>
      <c r="J875" t="s">
        <v>2337</v>
      </c>
      <c r="K875">
        <f t="shared" si="52"/>
        <v>307</v>
      </c>
      <c r="L875">
        <f t="shared" si="53"/>
        <v>7</v>
      </c>
      <c r="M875">
        <f t="shared" si="54"/>
        <v>1</v>
      </c>
      <c r="N875" s="7">
        <f t="shared" si="55"/>
        <v>243.01</v>
      </c>
    </row>
    <row r="876" spans="1:14" x14ac:dyDescent="0.2">
      <c r="A876" t="s">
        <v>930</v>
      </c>
      <c r="B876" s="8">
        <v>43875</v>
      </c>
      <c r="C876" s="8">
        <v>43875</v>
      </c>
      <c r="D876">
        <v>62</v>
      </c>
      <c r="E876">
        <v>1</v>
      </c>
      <c r="F876" s="7">
        <v>1140.8699999999999</v>
      </c>
      <c r="G876" s="7">
        <v>1637.12</v>
      </c>
      <c r="H876" s="7">
        <v>28.52</v>
      </c>
      <c r="I876" s="7">
        <v>40.93</v>
      </c>
      <c r="J876" t="s">
        <v>2337</v>
      </c>
      <c r="K876">
        <f t="shared" si="52"/>
        <v>62</v>
      </c>
      <c r="L876">
        <f t="shared" si="53"/>
        <v>7</v>
      </c>
      <c r="M876">
        <f t="shared" si="54"/>
        <v>1</v>
      </c>
      <c r="N876" s="7">
        <f t="shared" si="55"/>
        <v>1637.12</v>
      </c>
    </row>
    <row r="877" spans="1:14" x14ac:dyDescent="0.2">
      <c r="A877" t="s">
        <v>936</v>
      </c>
      <c r="B877" s="8">
        <v>43875</v>
      </c>
      <c r="C877" s="8">
        <v>43875</v>
      </c>
      <c r="D877">
        <v>62</v>
      </c>
      <c r="E877">
        <v>1</v>
      </c>
      <c r="F877" s="7">
        <v>639.5</v>
      </c>
      <c r="G877" s="7">
        <v>1125.52</v>
      </c>
      <c r="H877" s="7">
        <v>15.99</v>
      </c>
      <c r="I877" s="7">
        <v>28.14</v>
      </c>
      <c r="J877" t="s">
        <v>2337</v>
      </c>
      <c r="K877">
        <f t="shared" si="52"/>
        <v>62</v>
      </c>
      <c r="L877">
        <f t="shared" si="53"/>
        <v>7</v>
      </c>
      <c r="M877">
        <f t="shared" si="54"/>
        <v>1</v>
      </c>
      <c r="N877" s="7">
        <f t="shared" si="55"/>
        <v>1125.52</v>
      </c>
    </row>
    <row r="878" spans="1:14" x14ac:dyDescent="0.2">
      <c r="A878" t="s">
        <v>177</v>
      </c>
      <c r="B878" s="8">
        <v>43875</v>
      </c>
      <c r="C878" s="8">
        <v>43875</v>
      </c>
      <c r="D878">
        <v>307</v>
      </c>
      <c r="E878">
        <v>1</v>
      </c>
      <c r="F878" s="7">
        <v>258.87</v>
      </c>
      <c r="G878" s="7">
        <v>613.91999999999996</v>
      </c>
      <c r="H878" s="7">
        <v>1.29</v>
      </c>
      <c r="I878" s="7">
        <v>3.07</v>
      </c>
      <c r="J878" t="s">
        <v>2337</v>
      </c>
      <c r="K878">
        <f t="shared" si="52"/>
        <v>307</v>
      </c>
      <c r="L878">
        <f t="shared" si="53"/>
        <v>7</v>
      </c>
      <c r="M878">
        <f t="shared" si="54"/>
        <v>1</v>
      </c>
      <c r="N878" s="7">
        <f t="shared" si="55"/>
        <v>613.91999999999996</v>
      </c>
    </row>
    <row r="879" spans="1:14" x14ac:dyDescent="0.2">
      <c r="A879" t="s">
        <v>169</v>
      </c>
      <c r="B879" s="8">
        <v>43875</v>
      </c>
      <c r="C879" s="8">
        <v>43878</v>
      </c>
      <c r="D879">
        <v>126</v>
      </c>
      <c r="E879">
        <v>1</v>
      </c>
      <c r="F879" s="7">
        <v>109.06</v>
      </c>
      <c r="G879" s="7">
        <v>220.24</v>
      </c>
      <c r="H879" s="7">
        <v>1.32</v>
      </c>
      <c r="I879" s="7">
        <v>2.69</v>
      </c>
      <c r="J879" t="s">
        <v>2337</v>
      </c>
      <c r="K879">
        <f t="shared" si="52"/>
        <v>126</v>
      </c>
      <c r="L879">
        <f t="shared" si="53"/>
        <v>7</v>
      </c>
      <c r="M879">
        <f t="shared" si="54"/>
        <v>1</v>
      </c>
      <c r="N879" s="7">
        <f t="shared" si="55"/>
        <v>220.24</v>
      </c>
    </row>
    <row r="880" spans="1:14" x14ac:dyDescent="0.2">
      <c r="A880" t="s">
        <v>251</v>
      </c>
      <c r="B880" s="8">
        <v>43875</v>
      </c>
      <c r="C880" s="8">
        <v>43878</v>
      </c>
      <c r="D880">
        <v>108</v>
      </c>
      <c r="E880">
        <v>1</v>
      </c>
      <c r="F880" s="7">
        <v>59.99</v>
      </c>
      <c r="G880" s="7">
        <v>161.15</v>
      </c>
      <c r="H880" s="7">
        <v>0.86</v>
      </c>
      <c r="I880" s="7">
        <v>2.2999999999999998</v>
      </c>
      <c r="J880" t="s">
        <v>2337</v>
      </c>
      <c r="K880">
        <f t="shared" si="52"/>
        <v>108</v>
      </c>
      <c r="L880">
        <f t="shared" si="53"/>
        <v>7</v>
      </c>
      <c r="M880">
        <f t="shared" si="54"/>
        <v>1</v>
      </c>
      <c r="N880" s="7">
        <f t="shared" si="55"/>
        <v>161.15</v>
      </c>
    </row>
    <row r="881" spans="1:14" x14ac:dyDescent="0.2">
      <c r="A881" t="s">
        <v>223</v>
      </c>
      <c r="B881" s="8">
        <v>43875</v>
      </c>
      <c r="C881" s="8">
        <v>43878</v>
      </c>
      <c r="D881">
        <v>255</v>
      </c>
      <c r="E881">
        <v>1</v>
      </c>
      <c r="F881" s="7">
        <v>116.77</v>
      </c>
      <c r="G881" s="7">
        <v>201.7</v>
      </c>
      <c r="H881" s="7">
        <v>0.7</v>
      </c>
      <c r="I881" s="7">
        <v>1.22</v>
      </c>
      <c r="J881" t="s">
        <v>2337</v>
      </c>
      <c r="K881">
        <f t="shared" si="52"/>
        <v>255</v>
      </c>
      <c r="L881">
        <f t="shared" si="53"/>
        <v>7</v>
      </c>
      <c r="M881">
        <f t="shared" si="54"/>
        <v>1</v>
      </c>
      <c r="N881" s="7">
        <f t="shared" si="55"/>
        <v>201.7</v>
      </c>
    </row>
    <row r="882" spans="1:14" x14ac:dyDescent="0.2">
      <c r="A882" t="s">
        <v>396</v>
      </c>
      <c r="B882" s="8">
        <v>43875</v>
      </c>
      <c r="C882" s="8">
        <v>43878</v>
      </c>
      <c r="D882">
        <v>7</v>
      </c>
      <c r="E882">
        <v>1</v>
      </c>
      <c r="F882" s="7">
        <v>93.11</v>
      </c>
      <c r="G882" s="7">
        <v>143.25</v>
      </c>
      <c r="H882" s="7">
        <v>23.28</v>
      </c>
      <c r="I882" s="7">
        <v>35.81</v>
      </c>
      <c r="J882" t="s">
        <v>2337</v>
      </c>
      <c r="K882">
        <f t="shared" si="52"/>
        <v>7</v>
      </c>
      <c r="L882">
        <f t="shared" si="53"/>
        <v>7</v>
      </c>
      <c r="M882">
        <f t="shared" si="54"/>
        <v>1</v>
      </c>
      <c r="N882" s="7">
        <f t="shared" si="55"/>
        <v>143.25</v>
      </c>
    </row>
    <row r="883" spans="1:14" x14ac:dyDescent="0.2">
      <c r="A883" t="s">
        <v>251</v>
      </c>
      <c r="B883" s="8">
        <v>43875</v>
      </c>
      <c r="C883" s="8">
        <v>43878</v>
      </c>
      <c r="D883">
        <v>10</v>
      </c>
      <c r="E883">
        <v>1</v>
      </c>
      <c r="F883" s="7">
        <v>5.14</v>
      </c>
      <c r="G883" s="7">
        <v>13.81</v>
      </c>
      <c r="H883" s="7">
        <v>0.86</v>
      </c>
      <c r="I883" s="7">
        <v>2.2999999999999998</v>
      </c>
      <c r="J883" t="s">
        <v>2337</v>
      </c>
      <c r="K883">
        <f t="shared" si="52"/>
        <v>10</v>
      </c>
      <c r="L883">
        <f t="shared" si="53"/>
        <v>7</v>
      </c>
      <c r="M883">
        <f t="shared" si="54"/>
        <v>1</v>
      </c>
      <c r="N883" s="7">
        <f t="shared" si="55"/>
        <v>13.81</v>
      </c>
    </row>
    <row r="884" spans="1:14" x14ac:dyDescent="0.2">
      <c r="A884" t="s">
        <v>396</v>
      </c>
      <c r="B884" s="8">
        <v>43875</v>
      </c>
      <c r="C884" s="8">
        <v>43878</v>
      </c>
      <c r="D884">
        <v>2</v>
      </c>
      <c r="E884">
        <v>1</v>
      </c>
      <c r="F884" s="7">
        <v>23.28</v>
      </c>
      <c r="G884" s="7">
        <v>35.81</v>
      </c>
      <c r="H884" s="7">
        <v>23.28</v>
      </c>
      <c r="I884" s="7">
        <v>35.81</v>
      </c>
      <c r="J884" t="s">
        <v>2337</v>
      </c>
      <c r="K884">
        <f t="shared" si="52"/>
        <v>2</v>
      </c>
      <c r="L884">
        <f t="shared" si="53"/>
        <v>7</v>
      </c>
      <c r="M884">
        <f t="shared" si="54"/>
        <v>1</v>
      </c>
      <c r="N884" s="7">
        <f t="shared" si="55"/>
        <v>35.81</v>
      </c>
    </row>
    <row r="885" spans="1:14" x14ac:dyDescent="0.2">
      <c r="A885" t="s">
        <v>501</v>
      </c>
      <c r="B885" s="8">
        <v>43875</v>
      </c>
      <c r="C885" s="8">
        <v>43878</v>
      </c>
      <c r="D885">
        <v>4</v>
      </c>
      <c r="E885">
        <v>1</v>
      </c>
      <c r="F885" s="7">
        <v>9.9</v>
      </c>
      <c r="G885" s="7">
        <v>26.86</v>
      </c>
      <c r="H885" s="7">
        <v>4.95</v>
      </c>
      <c r="I885" s="7">
        <v>13.43</v>
      </c>
      <c r="J885" t="s">
        <v>2337</v>
      </c>
      <c r="K885">
        <f t="shared" si="52"/>
        <v>4</v>
      </c>
      <c r="L885">
        <f t="shared" si="53"/>
        <v>7</v>
      </c>
      <c r="M885">
        <f t="shared" si="54"/>
        <v>1</v>
      </c>
      <c r="N885" s="7">
        <f t="shared" si="55"/>
        <v>26.86</v>
      </c>
    </row>
    <row r="886" spans="1:14" x14ac:dyDescent="0.2">
      <c r="A886" t="s">
        <v>502</v>
      </c>
      <c r="B886" s="8">
        <v>43875</v>
      </c>
      <c r="C886" s="8">
        <v>43878</v>
      </c>
      <c r="D886">
        <v>120</v>
      </c>
      <c r="E886">
        <v>1</v>
      </c>
      <c r="F886" s="7">
        <v>469.88</v>
      </c>
      <c r="G886" s="7">
        <v>838</v>
      </c>
      <c r="H886" s="7">
        <v>6.02</v>
      </c>
      <c r="I886" s="7">
        <v>10.74</v>
      </c>
      <c r="J886" t="s">
        <v>2337</v>
      </c>
      <c r="K886">
        <f t="shared" si="52"/>
        <v>120</v>
      </c>
      <c r="L886">
        <f t="shared" si="53"/>
        <v>7</v>
      </c>
      <c r="M886">
        <f t="shared" si="54"/>
        <v>1</v>
      </c>
      <c r="N886" s="7">
        <f t="shared" si="55"/>
        <v>838</v>
      </c>
    </row>
    <row r="887" spans="1:14" x14ac:dyDescent="0.2">
      <c r="A887" t="s">
        <v>387</v>
      </c>
      <c r="B887" s="8">
        <v>43875</v>
      </c>
      <c r="C887" s="8">
        <v>43878</v>
      </c>
      <c r="D887">
        <v>5</v>
      </c>
      <c r="E887">
        <v>1</v>
      </c>
      <c r="F887" s="7">
        <v>116.63</v>
      </c>
      <c r="G887" s="7">
        <v>257.08</v>
      </c>
      <c r="H887" s="7">
        <v>38.869999999999997</v>
      </c>
      <c r="I887" s="7">
        <v>85.69</v>
      </c>
      <c r="J887" t="s">
        <v>2337</v>
      </c>
      <c r="K887">
        <f t="shared" si="52"/>
        <v>5</v>
      </c>
      <c r="L887">
        <f t="shared" si="53"/>
        <v>7</v>
      </c>
      <c r="M887">
        <f t="shared" si="54"/>
        <v>1</v>
      </c>
      <c r="N887" s="7">
        <f t="shared" si="55"/>
        <v>257.08</v>
      </c>
    </row>
    <row r="888" spans="1:14" x14ac:dyDescent="0.2">
      <c r="A888" t="s">
        <v>36</v>
      </c>
      <c r="B888" s="8">
        <v>43875</v>
      </c>
      <c r="C888" s="8">
        <v>43878</v>
      </c>
      <c r="D888">
        <v>10</v>
      </c>
      <c r="E888">
        <v>1</v>
      </c>
      <c r="F888" s="7">
        <v>5.76</v>
      </c>
      <c r="G888" s="7">
        <v>12.13</v>
      </c>
      <c r="H888" s="7">
        <v>0.96</v>
      </c>
      <c r="I888" s="7">
        <v>2.02</v>
      </c>
      <c r="J888" t="s">
        <v>2337</v>
      </c>
      <c r="K888">
        <f t="shared" si="52"/>
        <v>10</v>
      </c>
      <c r="L888">
        <f t="shared" si="53"/>
        <v>7</v>
      </c>
      <c r="M888">
        <f t="shared" si="54"/>
        <v>1</v>
      </c>
      <c r="N888" s="7">
        <f t="shared" si="55"/>
        <v>12.13</v>
      </c>
    </row>
    <row r="889" spans="1:14" x14ac:dyDescent="0.2">
      <c r="A889" t="s">
        <v>78</v>
      </c>
      <c r="B889" s="8">
        <v>43875</v>
      </c>
      <c r="C889" s="8">
        <v>43878</v>
      </c>
      <c r="D889">
        <v>4</v>
      </c>
      <c r="E889">
        <v>1</v>
      </c>
      <c r="F889" s="7">
        <v>17.190000000000001</v>
      </c>
      <c r="G889" s="7">
        <v>5.88</v>
      </c>
      <c r="H889" s="7">
        <v>8.6</v>
      </c>
      <c r="I889" s="7">
        <v>2.94</v>
      </c>
      <c r="J889" t="s">
        <v>2337</v>
      </c>
      <c r="K889">
        <f t="shared" si="52"/>
        <v>4</v>
      </c>
      <c r="L889">
        <f t="shared" si="53"/>
        <v>7</v>
      </c>
      <c r="M889">
        <f t="shared" si="54"/>
        <v>1</v>
      </c>
      <c r="N889" s="7">
        <f t="shared" si="55"/>
        <v>5.88</v>
      </c>
    </row>
    <row r="890" spans="1:14" x14ac:dyDescent="0.2">
      <c r="A890" t="s">
        <v>251</v>
      </c>
      <c r="B890" s="8">
        <v>43875</v>
      </c>
      <c r="C890" s="8">
        <v>43878</v>
      </c>
      <c r="D890">
        <v>37</v>
      </c>
      <c r="E890">
        <v>1</v>
      </c>
      <c r="F890" s="7">
        <v>20.57</v>
      </c>
      <c r="G890" s="7">
        <v>55.25</v>
      </c>
      <c r="H890" s="7">
        <v>0.86</v>
      </c>
      <c r="I890" s="7">
        <v>2.2999999999999998</v>
      </c>
      <c r="J890" t="s">
        <v>2337</v>
      </c>
      <c r="K890">
        <f t="shared" si="52"/>
        <v>37</v>
      </c>
      <c r="L890">
        <f t="shared" si="53"/>
        <v>7</v>
      </c>
      <c r="M890">
        <f t="shared" si="54"/>
        <v>1</v>
      </c>
      <c r="N890" s="7">
        <f t="shared" si="55"/>
        <v>55.25</v>
      </c>
    </row>
    <row r="891" spans="1:14" x14ac:dyDescent="0.2">
      <c r="A891" t="s">
        <v>396</v>
      </c>
      <c r="B891" s="8">
        <v>43875</v>
      </c>
      <c r="C891" s="8">
        <v>43878</v>
      </c>
      <c r="D891">
        <v>2</v>
      </c>
      <c r="E891">
        <v>1</v>
      </c>
      <c r="F891" s="7">
        <v>23.28</v>
      </c>
      <c r="G891" s="7">
        <v>35.81</v>
      </c>
      <c r="H891" s="7">
        <v>23.28</v>
      </c>
      <c r="I891" s="7">
        <v>35.81</v>
      </c>
      <c r="J891" t="s">
        <v>2337</v>
      </c>
      <c r="K891">
        <f t="shared" si="52"/>
        <v>2</v>
      </c>
      <c r="L891">
        <f t="shared" si="53"/>
        <v>7</v>
      </c>
      <c r="M891">
        <f t="shared" si="54"/>
        <v>1</v>
      </c>
      <c r="N891" s="7">
        <f t="shared" si="55"/>
        <v>35.81</v>
      </c>
    </row>
    <row r="892" spans="1:14" x14ac:dyDescent="0.2">
      <c r="A892" t="s">
        <v>232</v>
      </c>
      <c r="B892" s="8">
        <v>43878</v>
      </c>
      <c r="C892" s="8">
        <v>43878</v>
      </c>
      <c r="D892">
        <v>9192</v>
      </c>
      <c r="E892">
        <v>1</v>
      </c>
      <c r="F892" s="7">
        <v>4220.7</v>
      </c>
      <c r="G892" s="7">
        <v>7290.3</v>
      </c>
      <c r="H892" s="7">
        <v>0.7</v>
      </c>
      <c r="I892" s="7">
        <v>1.22</v>
      </c>
      <c r="J892" t="s">
        <v>2337</v>
      </c>
      <c r="K892">
        <f t="shared" si="52"/>
        <v>9192</v>
      </c>
      <c r="L892">
        <f t="shared" si="53"/>
        <v>8</v>
      </c>
      <c r="M892">
        <f t="shared" si="54"/>
        <v>1</v>
      </c>
      <c r="N892" s="7">
        <f t="shared" si="55"/>
        <v>7290.3</v>
      </c>
    </row>
    <row r="893" spans="1:14" x14ac:dyDescent="0.2">
      <c r="A893" t="s">
        <v>289</v>
      </c>
      <c r="B893" s="8">
        <v>43878</v>
      </c>
      <c r="C893" s="8">
        <v>43878</v>
      </c>
      <c r="D893">
        <v>6128</v>
      </c>
      <c r="E893">
        <v>1</v>
      </c>
      <c r="F893" s="7">
        <v>3427.72</v>
      </c>
      <c r="G893" s="7">
        <v>8185.6</v>
      </c>
      <c r="H893" s="7">
        <v>0.86</v>
      </c>
      <c r="I893" s="7">
        <v>2.0499999999999998</v>
      </c>
      <c r="J893" t="s">
        <v>2337</v>
      </c>
      <c r="K893">
        <f t="shared" si="52"/>
        <v>6128</v>
      </c>
      <c r="L893">
        <f t="shared" si="53"/>
        <v>8</v>
      </c>
      <c r="M893">
        <f t="shared" si="54"/>
        <v>1</v>
      </c>
      <c r="N893" s="7">
        <f t="shared" si="55"/>
        <v>8185.6</v>
      </c>
    </row>
    <row r="894" spans="1:14" x14ac:dyDescent="0.2">
      <c r="A894" t="s">
        <v>396</v>
      </c>
      <c r="B894" s="8">
        <v>43878</v>
      </c>
      <c r="C894" s="8">
        <v>43878</v>
      </c>
      <c r="D894">
        <v>184</v>
      </c>
      <c r="E894">
        <v>1</v>
      </c>
      <c r="F894" s="7">
        <v>2793.34</v>
      </c>
      <c r="G894" s="7">
        <v>3376.56</v>
      </c>
      <c r="H894" s="7">
        <v>23.28</v>
      </c>
      <c r="I894" s="7">
        <v>28.14</v>
      </c>
      <c r="J894" t="s">
        <v>2337</v>
      </c>
      <c r="K894">
        <f t="shared" si="52"/>
        <v>184</v>
      </c>
      <c r="L894">
        <f t="shared" si="53"/>
        <v>8</v>
      </c>
      <c r="M894">
        <f t="shared" si="54"/>
        <v>1</v>
      </c>
      <c r="N894" s="7">
        <f t="shared" si="55"/>
        <v>3376.56</v>
      </c>
    </row>
    <row r="895" spans="1:14" x14ac:dyDescent="0.2">
      <c r="A895" t="s">
        <v>169</v>
      </c>
      <c r="B895" s="8">
        <v>43878</v>
      </c>
      <c r="C895" s="8">
        <v>43878</v>
      </c>
      <c r="D895">
        <v>4596</v>
      </c>
      <c r="E895">
        <v>2</v>
      </c>
      <c r="F895" s="7">
        <v>7980.19</v>
      </c>
      <c r="G895" s="7">
        <v>14580.6</v>
      </c>
      <c r="H895" s="7">
        <v>2.65</v>
      </c>
      <c r="I895" s="7">
        <v>4.8600000000000003</v>
      </c>
      <c r="J895" t="s">
        <v>2337</v>
      </c>
      <c r="K895">
        <f t="shared" si="52"/>
        <v>9192</v>
      </c>
      <c r="L895">
        <f t="shared" si="53"/>
        <v>8</v>
      </c>
      <c r="M895">
        <f t="shared" si="54"/>
        <v>1</v>
      </c>
      <c r="N895" s="7">
        <f t="shared" si="55"/>
        <v>14580.6</v>
      </c>
    </row>
    <row r="896" spans="1:14" x14ac:dyDescent="0.2">
      <c r="A896" t="s">
        <v>331</v>
      </c>
      <c r="B896" s="8">
        <v>43878</v>
      </c>
      <c r="C896" s="8">
        <v>43879</v>
      </c>
      <c r="D896">
        <v>920</v>
      </c>
      <c r="E896">
        <v>1</v>
      </c>
      <c r="F896" s="7">
        <v>521.83000000000004</v>
      </c>
      <c r="G896" s="7">
        <v>844.14</v>
      </c>
      <c r="H896" s="7">
        <v>0.87</v>
      </c>
      <c r="I896" s="7">
        <v>1.41</v>
      </c>
      <c r="J896" t="s">
        <v>2337</v>
      </c>
      <c r="K896">
        <f t="shared" si="52"/>
        <v>920</v>
      </c>
      <c r="L896">
        <f t="shared" si="53"/>
        <v>8</v>
      </c>
      <c r="M896">
        <f t="shared" si="54"/>
        <v>1</v>
      </c>
      <c r="N896" s="7">
        <f t="shared" si="55"/>
        <v>844.14</v>
      </c>
    </row>
    <row r="897" spans="1:14" x14ac:dyDescent="0.2">
      <c r="A897" t="s">
        <v>778</v>
      </c>
      <c r="B897" s="8">
        <v>43878</v>
      </c>
      <c r="C897" s="8">
        <v>43902</v>
      </c>
      <c r="D897">
        <v>31</v>
      </c>
      <c r="E897">
        <v>1</v>
      </c>
      <c r="F897" s="7">
        <v>927.28</v>
      </c>
      <c r="G897" s="7">
        <v>1611.54</v>
      </c>
      <c r="H897" s="7">
        <v>46.36</v>
      </c>
      <c r="I897" s="7">
        <v>80.58</v>
      </c>
      <c r="J897" t="s">
        <v>2337</v>
      </c>
      <c r="K897">
        <f t="shared" si="52"/>
        <v>31</v>
      </c>
      <c r="L897">
        <f t="shared" si="53"/>
        <v>8</v>
      </c>
      <c r="M897">
        <f t="shared" si="54"/>
        <v>1</v>
      </c>
      <c r="N897" s="7">
        <f t="shared" si="55"/>
        <v>1611.54</v>
      </c>
    </row>
    <row r="898" spans="1:14" x14ac:dyDescent="0.2">
      <c r="A898" t="s">
        <v>923</v>
      </c>
      <c r="B898" s="8">
        <v>43866</v>
      </c>
      <c r="C898" s="8">
        <v>43866</v>
      </c>
      <c r="D898">
        <v>4</v>
      </c>
      <c r="E898">
        <v>1</v>
      </c>
      <c r="F898" s="7">
        <v>120.02</v>
      </c>
      <c r="G898" s="7">
        <v>179.06</v>
      </c>
      <c r="H898" s="7">
        <v>60.01</v>
      </c>
      <c r="I898" s="7">
        <v>89.53</v>
      </c>
      <c r="J898" t="s">
        <v>2337</v>
      </c>
      <c r="K898">
        <f t="shared" si="52"/>
        <v>4</v>
      </c>
      <c r="L898">
        <f t="shared" si="53"/>
        <v>6</v>
      </c>
      <c r="M898">
        <f t="shared" si="54"/>
        <v>1</v>
      </c>
      <c r="N898" s="7">
        <f t="shared" si="55"/>
        <v>179.06</v>
      </c>
    </row>
    <row r="899" spans="1:14" x14ac:dyDescent="0.2">
      <c r="A899" t="s">
        <v>948</v>
      </c>
      <c r="B899" s="8">
        <v>43866</v>
      </c>
      <c r="C899" s="8">
        <v>43866</v>
      </c>
      <c r="D899">
        <v>13</v>
      </c>
      <c r="E899">
        <v>1</v>
      </c>
      <c r="F899" s="7">
        <v>172.92</v>
      </c>
      <c r="G899" s="7">
        <v>337.66</v>
      </c>
      <c r="H899" s="7">
        <v>21.62</v>
      </c>
      <c r="I899" s="7">
        <v>42.21</v>
      </c>
      <c r="J899" t="s">
        <v>2337</v>
      </c>
      <c r="K899">
        <f t="shared" ref="K899:K962" si="56">D899*E899</f>
        <v>13</v>
      </c>
      <c r="L899">
        <f t="shared" ref="L899:L962" si="57">(YEAR(B899)-2020)*52+_xlfn.ISOWEEKNUM(B899)</f>
        <v>6</v>
      </c>
      <c r="M899">
        <f t="shared" ref="M899:M962" si="58">IF(J899="Z-US$",1,1.22)</f>
        <v>1</v>
      </c>
      <c r="N899" s="7">
        <f t="shared" ref="N899:N962" si="59">G899*M899</f>
        <v>337.66</v>
      </c>
    </row>
    <row r="900" spans="1:14" x14ac:dyDescent="0.2">
      <c r="A900" t="s">
        <v>251</v>
      </c>
      <c r="B900" s="8">
        <v>43866</v>
      </c>
      <c r="C900" s="8">
        <v>43866</v>
      </c>
      <c r="D900">
        <v>8</v>
      </c>
      <c r="E900">
        <v>100</v>
      </c>
      <c r="F900" s="7">
        <v>428.47</v>
      </c>
      <c r="G900" s="7">
        <v>959.25</v>
      </c>
      <c r="H900" s="7">
        <v>85.69</v>
      </c>
      <c r="I900" s="7">
        <v>191.85</v>
      </c>
      <c r="J900" t="s">
        <v>2337</v>
      </c>
      <c r="K900">
        <f t="shared" si="56"/>
        <v>800</v>
      </c>
      <c r="L900">
        <f t="shared" si="57"/>
        <v>6</v>
      </c>
      <c r="M900">
        <f t="shared" si="58"/>
        <v>1</v>
      </c>
      <c r="N900" s="7">
        <f t="shared" si="59"/>
        <v>959.25</v>
      </c>
    </row>
    <row r="901" spans="1:14" x14ac:dyDescent="0.2">
      <c r="A901" t="s">
        <v>396</v>
      </c>
      <c r="B901" s="8">
        <v>43866</v>
      </c>
      <c r="C901" s="8">
        <v>43866</v>
      </c>
      <c r="D901">
        <v>4</v>
      </c>
      <c r="E901">
        <v>1</v>
      </c>
      <c r="F901" s="7">
        <v>46.56</v>
      </c>
      <c r="G901" s="7">
        <v>61.39</v>
      </c>
      <c r="H901" s="7">
        <v>23.28</v>
      </c>
      <c r="I901" s="7">
        <v>30.7</v>
      </c>
      <c r="J901" t="s">
        <v>2337</v>
      </c>
      <c r="K901">
        <f t="shared" si="56"/>
        <v>4</v>
      </c>
      <c r="L901">
        <f t="shared" si="57"/>
        <v>6</v>
      </c>
      <c r="M901">
        <f t="shared" si="58"/>
        <v>1</v>
      </c>
      <c r="N901" s="7">
        <f t="shared" si="59"/>
        <v>61.39</v>
      </c>
    </row>
    <row r="902" spans="1:14" x14ac:dyDescent="0.2">
      <c r="A902" t="s">
        <v>351</v>
      </c>
      <c r="B902" s="8">
        <v>43866</v>
      </c>
      <c r="C902" s="8">
        <v>43866</v>
      </c>
      <c r="D902">
        <v>4</v>
      </c>
      <c r="E902">
        <v>150</v>
      </c>
      <c r="F902" s="7">
        <v>295.45</v>
      </c>
      <c r="G902" s="7">
        <v>422.07</v>
      </c>
      <c r="H902" s="7">
        <v>147.72999999999999</v>
      </c>
      <c r="I902" s="7">
        <v>211.04</v>
      </c>
      <c r="J902" t="s">
        <v>2337</v>
      </c>
      <c r="K902">
        <f t="shared" si="56"/>
        <v>600</v>
      </c>
      <c r="L902">
        <f t="shared" si="57"/>
        <v>6</v>
      </c>
      <c r="M902">
        <f t="shared" si="58"/>
        <v>1</v>
      </c>
      <c r="N902" s="7">
        <f t="shared" si="59"/>
        <v>422.07</v>
      </c>
    </row>
    <row r="903" spans="1:14" x14ac:dyDescent="0.2">
      <c r="A903" t="s">
        <v>251</v>
      </c>
      <c r="B903" s="8">
        <v>43866</v>
      </c>
      <c r="C903" s="8">
        <v>43866</v>
      </c>
      <c r="D903">
        <v>3218</v>
      </c>
      <c r="E903">
        <v>1</v>
      </c>
      <c r="F903" s="7">
        <v>1799.55</v>
      </c>
      <c r="G903" s="7">
        <v>4351.16</v>
      </c>
      <c r="H903" s="7">
        <v>0.86</v>
      </c>
      <c r="I903" s="7">
        <v>2.0699999999999998</v>
      </c>
      <c r="J903" t="s">
        <v>2337</v>
      </c>
      <c r="K903">
        <f t="shared" si="56"/>
        <v>3218</v>
      </c>
      <c r="L903">
        <f t="shared" si="57"/>
        <v>6</v>
      </c>
      <c r="M903">
        <f t="shared" si="58"/>
        <v>1</v>
      </c>
      <c r="N903" s="7">
        <f t="shared" si="59"/>
        <v>4351.16</v>
      </c>
    </row>
    <row r="904" spans="1:14" x14ac:dyDescent="0.2">
      <c r="A904" t="s">
        <v>210</v>
      </c>
      <c r="B904" s="8">
        <v>43878</v>
      </c>
      <c r="C904" s="8">
        <v>43878</v>
      </c>
      <c r="D904">
        <v>31</v>
      </c>
      <c r="E904">
        <v>3</v>
      </c>
      <c r="F904" s="7">
        <v>63.76</v>
      </c>
      <c r="G904" s="7">
        <v>95.93</v>
      </c>
      <c r="H904" s="7">
        <v>3.19</v>
      </c>
      <c r="I904" s="7">
        <v>4.8</v>
      </c>
      <c r="J904" t="s">
        <v>2337</v>
      </c>
      <c r="K904">
        <f t="shared" si="56"/>
        <v>93</v>
      </c>
      <c r="L904">
        <f t="shared" si="57"/>
        <v>8</v>
      </c>
      <c r="M904">
        <f t="shared" si="58"/>
        <v>1</v>
      </c>
      <c r="N904" s="7">
        <f t="shared" si="59"/>
        <v>95.93</v>
      </c>
    </row>
    <row r="905" spans="1:14" x14ac:dyDescent="0.2">
      <c r="A905" t="s">
        <v>928</v>
      </c>
      <c r="B905" s="8">
        <v>43878</v>
      </c>
      <c r="C905" s="8">
        <v>43878</v>
      </c>
      <c r="D905">
        <v>2</v>
      </c>
      <c r="E905">
        <v>1</v>
      </c>
      <c r="F905" s="7">
        <v>24.97</v>
      </c>
      <c r="G905" s="7">
        <v>38.369999999999997</v>
      </c>
      <c r="H905" s="7">
        <v>24.95</v>
      </c>
      <c r="I905" s="7">
        <v>38.369999999999997</v>
      </c>
      <c r="J905" t="s">
        <v>2337</v>
      </c>
      <c r="K905">
        <f t="shared" si="56"/>
        <v>2</v>
      </c>
      <c r="L905">
        <f t="shared" si="57"/>
        <v>8</v>
      </c>
      <c r="M905">
        <f t="shared" si="58"/>
        <v>1</v>
      </c>
      <c r="N905" s="7">
        <f t="shared" si="59"/>
        <v>38.369999999999997</v>
      </c>
    </row>
    <row r="906" spans="1:14" x14ac:dyDescent="0.2">
      <c r="A906" t="s">
        <v>332</v>
      </c>
      <c r="B906" s="8">
        <v>43878</v>
      </c>
      <c r="C906" s="8">
        <v>43878</v>
      </c>
      <c r="D906">
        <v>77</v>
      </c>
      <c r="E906">
        <v>1</v>
      </c>
      <c r="F906" s="7">
        <v>44.13</v>
      </c>
      <c r="G906" s="7">
        <v>67.150000000000006</v>
      </c>
      <c r="H906" s="7">
        <v>0.88</v>
      </c>
      <c r="I906" s="7">
        <v>1.34</v>
      </c>
      <c r="J906" t="s">
        <v>2337</v>
      </c>
      <c r="K906">
        <f t="shared" si="56"/>
        <v>77</v>
      </c>
      <c r="L906">
        <f t="shared" si="57"/>
        <v>8</v>
      </c>
      <c r="M906">
        <f t="shared" si="58"/>
        <v>1</v>
      </c>
      <c r="N906" s="7">
        <f t="shared" si="59"/>
        <v>67.150000000000006</v>
      </c>
    </row>
    <row r="907" spans="1:14" x14ac:dyDescent="0.2">
      <c r="A907" t="s">
        <v>192</v>
      </c>
      <c r="B907" s="8">
        <v>43879</v>
      </c>
      <c r="C907" s="8">
        <v>43879</v>
      </c>
      <c r="D907">
        <v>2</v>
      </c>
      <c r="E907">
        <v>40</v>
      </c>
      <c r="F907" s="7">
        <v>52.18</v>
      </c>
      <c r="G907" s="7">
        <v>127.9</v>
      </c>
      <c r="H907" s="7">
        <v>52.18</v>
      </c>
      <c r="I907" s="7">
        <v>127.9</v>
      </c>
      <c r="J907" t="s">
        <v>2337</v>
      </c>
      <c r="K907">
        <f t="shared" si="56"/>
        <v>80</v>
      </c>
      <c r="L907">
        <f t="shared" si="57"/>
        <v>8</v>
      </c>
      <c r="M907">
        <f t="shared" si="58"/>
        <v>1</v>
      </c>
      <c r="N907" s="7">
        <f t="shared" si="59"/>
        <v>127.9</v>
      </c>
    </row>
    <row r="908" spans="1:14" x14ac:dyDescent="0.2">
      <c r="A908" t="s">
        <v>204</v>
      </c>
      <c r="B908" s="8">
        <v>43879</v>
      </c>
      <c r="C908" s="8">
        <v>43879</v>
      </c>
      <c r="D908">
        <v>2</v>
      </c>
      <c r="E908">
        <v>40</v>
      </c>
      <c r="F908" s="7">
        <v>49.78</v>
      </c>
      <c r="G908" s="7">
        <v>120.23</v>
      </c>
      <c r="H908" s="7">
        <v>49.77</v>
      </c>
      <c r="I908" s="7">
        <v>120.23</v>
      </c>
      <c r="J908" t="s">
        <v>2337</v>
      </c>
      <c r="K908">
        <f t="shared" si="56"/>
        <v>80</v>
      </c>
      <c r="L908">
        <f t="shared" si="57"/>
        <v>8</v>
      </c>
      <c r="M908">
        <f t="shared" si="58"/>
        <v>1</v>
      </c>
      <c r="N908" s="7">
        <f t="shared" si="59"/>
        <v>120.23</v>
      </c>
    </row>
    <row r="909" spans="1:14" x14ac:dyDescent="0.2">
      <c r="A909" t="s">
        <v>251</v>
      </c>
      <c r="B909" s="8">
        <v>43879</v>
      </c>
      <c r="C909" s="8">
        <v>43880</v>
      </c>
      <c r="D909">
        <v>172</v>
      </c>
      <c r="E909">
        <v>1</v>
      </c>
      <c r="F909" s="7">
        <v>95.98</v>
      </c>
      <c r="G909" s="7">
        <v>257.85000000000002</v>
      </c>
      <c r="H909" s="7">
        <v>0.86</v>
      </c>
      <c r="I909" s="7">
        <v>2.2999999999999998</v>
      </c>
      <c r="J909" t="s">
        <v>2337</v>
      </c>
      <c r="K909">
        <f t="shared" si="56"/>
        <v>172</v>
      </c>
      <c r="L909">
        <f t="shared" si="57"/>
        <v>8</v>
      </c>
      <c r="M909">
        <f t="shared" si="58"/>
        <v>1</v>
      </c>
      <c r="N909" s="7">
        <f t="shared" si="59"/>
        <v>257.85000000000002</v>
      </c>
    </row>
    <row r="910" spans="1:14" x14ac:dyDescent="0.2">
      <c r="A910" t="s">
        <v>396</v>
      </c>
      <c r="B910" s="8">
        <v>43879</v>
      </c>
      <c r="C910" s="8">
        <v>43880</v>
      </c>
      <c r="D910">
        <v>4</v>
      </c>
      <c r="E910">
        <v>1</v>
      </c>
      <c r="F910" s="7">
        <v>46.56</v>
      </c>
      <c r="G910" s="7">
        <v>71.62</v>
      </c>
      <c r="H910" s="7">
        <v>23.28</v>
      </c>
      <c r="I910" s="7">
        <v>35.81</v>
      </c>
      <c r="J910" t="s">
        <v>2337</v>
      </c>
      <c r="K910">
        <f t="shared" si="56"/>
        <v>4</v>
      </c>
      <c r="L910">
        <f t="shared" si="57"/>
        <v>8</v>
      </c>
      <c r="M910">
        <f t="shared" si="58"/>
        <v>1</v>
      </c>
      <c r="N910" s="7">
        <f t="shared" si="59"/>
        <v>71.62</v>
      </c>
    </row>
    <row r="911" spans="1:14" x14ac:dyDescent="0.2">
      <c r="A911" t="s">
        <v>204</v>
      </c>
      <c r="B911" s="8">
        <v>43879</v>
      </c>
      <c r="C911" s="8">
        <v>43879</v>
      </c>
      <c r="D911">
        <v>307</v>
      </c>
      <c r="E911">
        <v>1</v>
      </c>
      <c r="F911" s="7">
        <v>248.87</v>
      </c>
      <c r="G911" s="7">
        <v>601.13</v>
      </c>
      <c r="H911" s="7">
        <v>1.24</v>
      </c>
      <c r="I911" s="7">
        <v>3.01</v>
      </c>
      <c r="J911" t="s">
        <v>2337</v>
      </c>
      <c r="K911">
        <f t="shared" si="56"/>
        <v>307</v>
      </c>
      <c r="L911">
        <f t="shared" si="57"/>
        <v>8</v>
      </c>
      <c r="M911">
        <f t="shared" si="58"/>
        <v>1</v>
      </c>
      <c r="N911" s="7">
        <f t="shared" si="59"/>
        <v>601.13</v>
      </c>
    </row>
    <row r="912" spans="1:14" x14ac:dyDescent="0.2">
      <c r="A912" t="s">
        <v>333</v>
      </c>
      <c r="B912" s="8">
        <v>43879</v>
      </c>
      <c r="C912" s="8">
        <v>43902</v>
      </c>
      <c r="D912">
        <v>920</v>
      </c>
      <c r="E912">
        <v>1</v>
      </c>
      <c r="F912" s="7">
        <v>575.54999999999995</v>
      </c>
      <c r="G912" s="7">
        <v>805.77</v>
      </c>
      <c r="H912" s="7">
        <v>0.96</v>
      </c>
      <c r="I912" s="7">
        <v>1.34</v>
      </c>
      <c r="J912" t="s">
        <v>2337</v>
      </c>
      <c r="K912">
        <f t="shared" si="56"/>
        <v>920</v>
      </c>
      <c r="L912">
        <f t="shared" si="57"/>
        <v>8</v>
      </c>
      <c r="M912">
        <f t="shared" si="58"/>
        <v>1</v>
      </c>
      <c r="N912" s="7">
        <f t="shared" si="59"/>
        <v>805.77</v>
      </c>
    </row>
    <row r="913" spans="1:14" x14ac:dyDescent="0.2">
      <c r="A913" t="s">
        <v>288</v>
      </c>
      <c r="B913" s="8">
        <v>43879</v>
      </c>
      <c r="C913" s="8">
        <v>43879</v>
      </c>
      <c r="D913">
        <v>613</v>
      </c>
      <c r="E913">
        <v>1</v>
      </c>
      <c r="F913" s="7">
        <v>342.77</v>
      </c>
      <c r="G913" s="7">
        <v>818.56</v>
      </c>
      <c r="H913" s="7">
        <v>0.86</v>
      </c>
      <c r="I913" s="7">
        <v>2.0499999999999998</v>
      </c>
      <c r="J913" t="s">
        <v>2337</v>
      </c>
      <c r="K913">
        <f t="shared" si="56"/>
        <v>613</v>
      </c>
      <c r="L913">
        <f t="shared" si="57"/>
        <v>8</v>
      </c>
      <c r="M913">
        <f t="shared" si="58"/>
        <v>1</v>
      </c>
      <c r="N913" s="7">
        <f t="shared" si="59"/>
        <v>818.56</v>
      </c>
    </row>
    <row r="914" spans="1:14" x14ac:dyDescent="0.2">
      <c r="A914" t="s">
        <v>396</v>
      </c>
      <c r="B914" s="8">
        <v>43879</v>
      </c>
      <c r="C914" s="8">
        <v>43879</v>
      </c>
      <c r="D914">
        <v>7</v>
      </c>
      <c r="E914">
        <v>1</v>
      </c>
      <c r="F914" s="7">
        <v>93.11</v>
      </c>
      <c r="G914" s="7">
        <v>122.78</v>
      </c>
      <c r="H914" s="7">
        <v>23.28</v>
      </c>
      <c r="I914" s="7">
        <v>30.7</v>
      </c>
      <c r="J914" t="s">
        <v>2337</v>
      </c>
      <c r="K914">
        <f t="shared" si="56"/>
        <v>7</v>
      </c>
      <c r="L914">
        <f t="shared" si="57"/>
        <v>8</v>
      </c>
      <c r="M914">
        <f t="shared" si="58"/>
        <v>1</v>
      </c>
      <c r="N914" s="7">
        <f t="shared" si="59"/>
        <v>122.78</v>
      </c>
    </row>
    <row r="915" spans="1:14" x14ac:dyDescent="0.2">
      <c r="A915" t="s">
        <v>923</v>
      </c>
      <c r="B915" s="8">
        <v>43879</v>
      </c>
      <c r="C915" s="8">
        <v>43879</v>
      </c>
      <c r="D915">
        <v>7</v>
      </c>
      <c r="E915">
        <v>1</v>
      </c>
      <c r="F915" s="7">
        <v>240.04</v>
      </c>
      <c r="G915" s="7">
        <v>347.89</v>
      </c>
      <c r="H915" s="7">
        <v>60.01</v>
      </c>
      <c r="I915" s="7">
        <v>86.97</v>
      </c>
      <c r="J915" t="s">
        <v>2337</v>
      </c>
      <c r="K915">
        <f t="shared" si="56"/>
        <v>7</v>
      </c>
      <c r="L915">
        <f t="shared" si="57"/>
        <v>8</v>
      </c>
      <c r="M915">
        <f t="shared" si="58"/>
        <v>1</v>
      </c>
      <c r="N915" s="7">
        <f t="shared" si="59"/>
        <v>347.89</v>
      </c>
    </row>
    <row r="916" spans="1:14" x14ac:dyDescent="0.2">
      <c r="A916" t="s">
        <v>147</v>
      </c>
      <c r="B916" s="8">
        <v>43879</v>
      </c>
      <c r="C916" s="8">
        <v>43908</v>
      </c>
      <c r="D916">
        <v>460</v>
      </c>
      <c r="E916">
        <v>2</v>
      </c>
      <c r="F916" s="7">
        <v>828.79</v>
      </c>
      <c r="G916" s="7">
        <v>1841.76</v>
      </c>
      <c r="H916" s="7">
        <v>2.76</v>
      </c>
      <c r="I916" s="7">
        <v>6.14</v>
      </c>
      <c r="J916" t="s">
        <v>2337</v>
      </c>
      <c r="K916">
        <f t="shared" si="56"/>
        <v>920</v>
      </c>
      <c r="L916">
        <f t="shared" si="57"/>
        <v>8</v>
      </c>
      <c r="M916">
        <f t="shared" si="58"/>
        <v>1</v>
      </c>
      <c r="N916" s="7">
        <f t="shared" si="59"/>
        <v>1841.76</v>
      </c>
    </row>
    <row r="917" spans="1:14" x14ac:dyDescent="0.2">
      <c r="A917" t="s">
        <v>387</v>
      </c>
      <c r="B917" s="8">
        <v>43879</v>
      </c>
      <c r="C917" s="8">
        <v>43879</v>
      </c>
      <c r="D917">
        <v>92</v>
      </c>
      <c r="E917">
        <v>1</v>
      </c>
      <c r="F917" s="7">
        <v>2332.65</v>
      </c>
      <c r="G917" s="7">
        <v>4834.62</v>
      </c>
      <c r="H917" s="7">
        <v>38.869999999999997</v>
      </c>
      <c r="I917" s="7">
        <v>80.58</v>
      </c>
      <c r="J917" t="s">
        <v>2337</v>
      </c>
      <c r="K917">
        <f t="shared" si="56"/>
        <v>92</v>
      </c>
      <c r="L917">
        <f t="shared" si="57"/>
        <v>8</v>
      </c>
      <c r="M917">
        <f t="shared" si="58"/>
        <v>1</v>
      </c>
      <c r="N917" s="7">
        <f t="shared" si="59"/>
        <v>4834.62</v>
      </c>
    </row>
    <row r="918" spans="1:14" x14ac:dyDescent="0.2">
      <c r="A918" t="s">
        <v>525</v>
      </c>
      <c r="B918" s="8">
        <v>43879</v>
      </c>
      <c r="C918" s="8">
        <v>43879</v>
      </c>
      <c r="D918">
        <v>491</v>
      </c>
      <c r="E918">
        <v>1</v>
      </c>
      <c r="F918" s="7">
        <v>1128.79</v>
      </c>
      <c r="G918" s="7">
        <v>2251.04</v>
      </c>
      <c r="H918" s="7">
        <v>3.52</v>
      </c>
      <c r="I918" s="7">
        <v>7.04</v>
      </c>
      <c r="J918" t="s">
        <v>2337</v>
      </c>
      <c r="K918">
        <f t="shared" si="56"/>
        <v>491</v>
      </c>
      <c r="L918">
        <f t="shared" si="57"/>
        <v>8</v>
      </c>
      <c r="M918">
        <f t="shared" si="58"/>
        <v>1</v>
      </c>
      <c r="N918" s="7">
        <f t="shared" si="59"/>
        <v>2251.04</v>
      </c>
    </row>
    <row r="919" spans="1:14" x14ac:dyDescent="0.2">
      <c r="A919" t="s">
        <v>251</v>
      </c>
      <c r="B919" s="8">
        <v>43880</v>
      </c>
      <c r="C919" s="8">
        <v>43880</v>
      </c>
      <c r="D919">
        <v>91</v>
      </c>
      <c r="E919">
        <v>1</v>
      </c>
      <c r="F919" s="7">
        <v>50.56</v>
      </c>
      <c r="G919" s="7">
        <v>135.83000000000001</v>
      </c>
      <c r="H919" s="7">
        <v>0.86</v>
      </c>
      <c r="I919" s="7">
        <v>2.2999999999999998</v>
      </c>
      <c r="J919" t="s">
        <v>2337</v>
      </c>
      <c r="K919">
        <f t="shared" si="56"/>
        <v>91</v>
      </c>
      <c r="L919">
        <f t="shared" si="57"/>
        <v>8</v>
      </c>
      <c r="M919">
        <f t="shared" si="58"/>
        <v>1</v>
      </c>
      <c r="N919" s="7">
        <f t="shared" si="59"/>
        <v>135.83000000000001</v>
      </c>
    </row>
    <row r="920" spans="1:14" x14ac:dyDescent="0.2">
      <c r="A920" t="s">
        <v>396</v>
      </c>
      <c r="B920" s="8">
        <v>43880</v>
      </c>
      <c r="C920" s="8">
        <v>43880</v>
      </c>
      <c r="D920">
        <v>2</v>
      </c>
      <c r="E920">
        <v>1</v>
      </c>
      <c r="F920" s="7">
        <v>23.28</v>
      </c>
      <c r="G920" s="7">
        <v>35.81</v>
      </c>
      <c r="H920" s="7">
        <v>23.28</v>
      </c>
      <c r="I920" s="7">
        <v>35.81</v>
      </c>
      <c r="J920" t="s">
        <v>2337</v>
      </c>
      <c r="K920">
        <f t="shared" si="56"/>
        <v>2</v>
      </c>
      <c r="L920">
        <f t="shared" si="57"/>
        <v>8</v>
      </c>
      <c r="M920">
        <f t="shared" si="58"/>
        <v>1</v>
      </c>
      <c r="N920" s="7">
        <f t="shared" si="59"/>
        <v>35.81</v>
      </c>
    </row>
    <row r="921" spans="1:14" x14ac:dyDescent="0.2">
      <c r="A921" t="s">
        <v>396</v>
      </c>
      <c r="B921" s="8">
        <v>43879</v>
      </c>
      <c r="C921" s="8">
        <v>43879</v>
      </c>
      <c r="D921">
        <v>74</v>
      </c>
      <c r="E921">
        <v>1</v>
      </c>
      <c r="F921" s="7">
        <v>1117.33</v>
      </c>
      <c r="G921" s="7">
        <v>1534.8</v>
      </c>
      <c r="H921" s="7">
        <v>23.28</v>
      </c>
      <c r="I921" s="7">
        <v>31.98</v>
      </c>
      <c r="J921" t="s">
        <v>2337</v>
      </c>
      <c r="K921">
        <f t="shared" si="56"/>
        <v>74</v>
      </c>
      <c r="L921">
        <f t="shared" si="57"/>
        <v>8</v>
      </c>
      <c r="M921">
        <f t="shared" si="58"/>
        <v>1</v>
      </c>
      <c r="N921" s="7">
        <f t="shared" si="59"/>
        <v>1534.8</v>
      </c>
    </row>
    <row r="922" spans="1:14" x14ac:dyDescent="0.2">
      <c r="A922" t="s">
        <v>251</v>
      </c>
      <c r="B922" s="8">
        <v>43879</v>
      </c>
      <c r="C922" s="8">
        <v>43899</v>
      </c>
      <c r="D922">
        <v>766</v>
      </c>
      <c r="E922">
        <v>1</v>
      </c>
      <c r="F922" s="7">
        <v>428.47</v>
      </c>
      <c r="G922" s="7">
        <v>895.3</v>
      </c>
      <c r="H922" s="7">
        <v>0.86</v>
      </c>
      <c r="I922" s="7">
        <v>1.79</v>
      </c>
      <c r="J922" t="s">
        <v>2337</v>
      </c>
      <c r="K922">
        <f t="shared" si="56"/>
        <v>766</v>
      </c>
      <c r="L922">
        <f t="shared" si="57"/>
        <v>8</v>
      </c>
      <c r="M922">
        <f t="shared" si="58"/>
        <v>1</v>
      </c>
      <c r="N922" s="7">
        <f t="shared" si="59"/>
        <v>895.3</v>
      </c>
    </row>
    <row r="923" spans="1:14" x14ac:dyDescent="0.2">
      <c r="A923" t="s">
        <v>528</v>
      </c>
      <c r="B923" s="8">
        <v>43879</v>
      </c>
      <c r="C923" s="8">
        <v>43879</v>
      </c>
      <c r="D923">
        <v>197</v>
      </c>
      <c r="E923">
        <v>1</v>
      </c>
      <c r="F923" s="7">
        <v>497.43</v>
      </c>
      <c r="G923" s="7">
        <v>1145.98</v>
      </c>
      <c r="H923" s="7">
        <v>3.88</v>
      </c>
      <c r="I923" s="7">
        <v>8.9499999999999993</v>
      </c>
      <c r="J923" t="s">
        <v>2337</v>
      </c>
      <c r="K923">
        <f t="shared" si="56"/>
        <v>197</v>
      </c>
      <c r="L923">
        <f t="shared" si="57"/>
        <v>8</v>
      </c>
      <c r="M923">
        <f t="shared" si="58"/>
        <v>1</v>
      </c>
      <c r="N923" s="7">
        <f t="shared" si="59"/>
        <v>1145.98</v>
      </c>
    </row>
    <row r="924" spans="1:14" x14ac:dyDescent="0.2">
      <c r="A924" t="s">
        <v>529</v>
      </c>
      <c r="B924" s="8">
        <v>43879</v>
      </c>
      <c r="C924" s="8">
        <v>43879</v>
      </c>
      <c r="D924">
        <v>393</v>
      </c>
      <c r="E924">
        <v>1</v>
      </c>
      <c r="F924" s="7">
        <v>932.99</v>
      </c>
      <c r="G924" s="7">
        <v>1800.83</v>
      </c>
      <c r="H924" s="7">
        <v>3.63</v>
      </c>
      <c r="I924" s="7">
        <v>7.04</v>
      </c>
      <c r="J924" t="s">
        <v>2337</v>
      </c>
      <c r="K924">
        <f t="shared" si="56"/>
        <v>393</v>
      </c>
      <c r="L924">
        <f t="shared" si="57"/>
        <v>8</v>
      </c>
      <c r="M924">
        <f t="shared" si="58"/>
        <v>1</v>
      </c>
      <c r="N924" s="7">
        <f t="shared" si="59"/>
        <v>1800.83</v>
      </c>
    </row>
    <row r="925" spans="1:14" x14ac:dyDescent="0.2">
      <c r="A925" t="s">
        <v>399</v>
      </c>
      <c r="B925" s="8">
        <v>43879</v>
      </c>
      <c r="C925" s="8">
        <v>43879</v>
      </c>
      <c r="D925">
        <v>8</v>
      </c>
      <c r="E925">
        <v>20</v>
      </c>
      <c r="F925" s="7">
        <v>268.58999999999997</v>
      </c>
      <c r="G925" s="7">
        <v>217.43</v>
      </c>
      <c r="H925" s="7">
        <v>53.72</v>
      </c>
      <c r="I925" s="7">
        <v>43.49</v>
      </c>
      <c r="J925" t="s">
        <v>2337</v>
      </c>
      <c r="K925">
        <f t="shared" si="56"/>
        <v>160</v>
      </c>
      <c r="L925">
        <f t="shared" si="57"/>
        <v>8</v>
      </c>
      <c r="M925">
        <f t="shared" si="58"/>
        <v>1</v>
      </c>
      <c r="N925" s="7">
        <f t="shared" si="59"/>
        <v>217.43</v>
      </c>
    </row>
    <row r="926" spans="1:14" x14ac:dyDescent="0.2">
      <c r="A926" t="s">
        <v>524</v>
      </c>
      <c r="B926" s="8">
        <v>43879</v>
      </c>
      <c r="C926" s="8">
        <v>43879</v>
      </c>
      <c r="D926">
        <v>99</v>
      </c>
      <c r="E926">
        <v>1</v>
      </c>
      <c r="F926" s="7">
        <v>229.24</v>
      </c>
      <c r="G926" s="7">
        <v>572.99</v>
      </c>
      <c r="H926" s="7">
        <v>3.58</v>
      </c>
      <c r="I926" s="7">
        <v>8.9499999999999993</v>
      </c>
      <c r="J926" t="s">
        <v>2337</v>
      </c>
      <c r="K926">
        <f t="shared" si="56"/>
        <v>99</v>
      </c>
      <c r="L926">
        <f t="shared" si="57"/>
        <v>8</v>
      </c>
      <c r="M926">
        <f t="shared" si="58"/>
        <v>1</v>
      </c>
      <c r="N926" s="7">
        <f t="shared" si="59"/>
        <v>572.99</v>
      </c>
    </row>
    <row r="927" spans="1:14" x14ac:dyDescent="0.2">
      <c r="A927" t="s">
        <v>405</v>
      </c>
      <c r="B927" s="8">
        <v>43879</v>
      </c>
      <c r="C927" s="8">
        <v>43879</v>
      </c>
      <c r="D927">
        <v>8</v>
      </c>
      <c r="E927">
        <v>10</v>
      </c>
      <c r="F927" s="7">
        <v>43.49</v>
      </c>
      <c r="G927" s="7">
        <v>236.62</v>
      </c>
      <c r="H927" s="7">
        <v>8.6999999999999993</v>
      </c>
      <c r="I927" s="7">
        <v>47.32</v>
      </c>
      <c r="J927" t="s">
        <v>2337</v>
      </c>
      <c r="K927">
        <f t="shared" si="56"/>
        <v>80</v>
      </c>
      <c r="L927">
        <f t="shared" si="57"/>
        <v>8</v>
      </c>
      <c r="M927">
        <f t="shared" si="58"/>
        <v>1</v>
      </c>
      <c r="N927" s="7">
        <f t="shared" si="59"/>
        <v>236.62</v>
      </c>
    </row>
    <row r="928" spans="1:14" x14ac:dyDescent="0.2">
      <c r="A928" t="s">
        <v>397</v>
      </c>
      <c r="B928" s="8">
        <v>43879</v>
      </c>
      <c r="C928" s="8">
        <v>43879</v>
      </c>
      <c r="D928">
        <v>77</v>
      </c>
      <c r="E928">
        <v>1</v>
      </c>
      <c r="F928" s="7">
        <v>111.27</v>
      </c>
      <c r="G928" s="7">
        <v>223.83</v>
      </c>
      <c r="H928" s="7">
        <v>2.23</v>
      </c>
      <c r="I928" s="7">
        <v>4.4800000000000004</v>
      </c>
      <c r="J928" t="s">
        <v>2337</v>
      </c>
      <c r="K928">
        <f t="shared" si="56"/>
        <v>77</v>
      </c>
      <c r="L928">
        <f t="shared" si="57"/>
        <v>8</v>
      </c>
      <c r="M928">
        <f t="shared" si="58"/>
        <v>1</v>
      </c>
      <c r="N928" s="7">
        <f t="shared" si="59"/>
        <v>223.83</v>
      </c>
    </row>
    <row r="929" spans="1:14" x14ac:dyDescent="0.2">
      <c r="A929" t="s">
        <v>397</v>
      </c>
      <c r="B929" s="8">
        <v>43879</v>
      </c>
      <c r="C929" s="8">
        <v>43879</v>
      </c>
      <c r="D929">
        <v>19</v>
      </c>
      <c r="E929">
        <v>1</v>
      </c>
      <c r="F929" s="7">
        <v>26.71</v>
      </c>
      <c r="G929" s="7">
        <v>0</v>
      </c>
      <c r="H929" s="7">
        <v>2.23</v>
      </c>
      <c r="I929" s="7">
        <v>0</v>
      </c>
      <c r="J929" t="s">
        <v>2337</v>
      </c>
      <c r="K929">
        <f t="shared" si="56"/>
        <v>19</v>
      </c>
      <c r="L929">
        <f t="shared" si="57"/>
        <v>8</v>
      </c>
      <c r="M929">
        <f t="shared" si="58"/>
        <v>1</v>
      </c>
      <c r="N929" s="7">
        <f t="shared" si="59"/>
        <v>0</v>
      </c>
    </row>
    <row r="930" spans="1:14" x14ac:dyDescent="0.2">
      <c r="A930" t="s">
        <v>206</v>
      </c>
      <c r="B930" s="8">
        <v>43879</v>
      </c>
      <c r="C930" s="8">
        <v>43879</v>
      </c>
      <c r="D930">
        <v>7</v>
      </c>
      <c r="E930">
        <v>40</v>
      </c>
      <c r="F930" s="7">
        <v>183.15</v>
      </c>
      <c r="G930" s="7">
        <v>480.9</v>
      </c>
      <c r="H930" s="7">
        <v>45.79</v>
      </c>
      <c r="I930" s="7">
        <v>120.23</v>
      </c>
      <c r="J930" t="s">
        <v>2337</v>
      </c>
      <c r="K930">
        <f t="shared" si="56"/>
        <v>280</v>
      </c>
      <c r="L930">
        <f t="shared" si="57"/>
        <v>8</v>
      </c>
      <c r="M930">
        <f t="shared" si="58"/>
        <v>1</v>
      </c>
      <c r="N930" s="7">
        <f t="shared" si="59"/>
        <v>480.9</v>
      </c>
    </row>
    <row r="931" spans="1:14" x14ac:dyDescent="0.2">
      <c r="A931" t="s">
        <v>169</v>
      </c>
      <c r="B931" s="8">
        <v>43879</v>
      </c>
      <c r="C931" s="8">
        <v>43880</v>
      </c>
      <c r="D931">
        <v>307</v>
      </c>
      <c r="E931">
        <v>2</v>
      </c>
      <c r="F931" s="7">
        <v>532.01</v>
      </c>
      <c r="G931" s="7">
        <v>844.14</v>
      </c>
      <c r="H931" s="7">
        <v>2.65</v>
      </c>
      <c r="I931" s="7">
        <v>4.22</v>
      </c>
      <c r="J931" t="s">
        <v>2337</v>
      </c>
      <c r="K931">
        <f t="shared" si="56"/>
        <v>614</v>
      </c>
      <c r="L931">
        <f t="shared" si="57"/>
        <v>8</v>
      </c>
      <c r="M931">
        <f t="shared" si="58"/>
        <v>1</v>
      </c>
      <c r="N931" s="7">
        <f t="shared" si="59"/>
        <v>844.14</v>
      </c>
    </row>
    <row r="932" spans="1:14" x14ac:dyDescent="0.2">
      <c r="A932" t="s">
        <v>169</v>
      </c>
      <c r="B932" s="8">
        <v>43879</v>
      </c>
      <c r="C932" s="8">
        <v>43880</v>
      </c>
      <c r="D932">
        <v>103</v>
      </c>
      <c r="E932">
        <v>2</v>
      </c>
      <c r="F932" s="7">
        <v>178.23</v>
      </c>
      <c r="G932" s="7">
        <v>359.91</v>
      </c>
      <c r="H932" s="7">
        <v>2.65</v>
      </c>
      <c r="I932" s="7">
        <v>5.37</v>
      </c>
      <c r="J932" t="s">
        <v>2337</v>
      </c>
      <c r="K932">
        <f t="shared" si="56"/>
        <v>206</v>
      </c>
      <c r="L932">
        <f t="shared" si="57"/>
        <v>8</v>
      </c>
      <c r="M932">
        <f t="shared" si="58"/>
        <v>1</v>
      </c>
      <c r="N932" s="7">
        <f t="shared" si="59"/>
        <v>359.91</v>
      </c>
    </row>
    <row r="933" spans="1:14" x14ac:dyDescent="0.2">
      <c r="A933" t="s">
        <v>396</v>
      </c>
      <c r="B933" s="8">
        <v>43879</v>
      </c>
      <c r="C933" s="8">
        <v>43880</v>
      </c>
      <c r="D933">
        <v>4</v>
      </c>
      <c r="E933">
        <v>1</v>
      </c>
      <c r="F933" s="7">
        <v>46.56</v>
      </c>
      <c r="G933" s="7">
        <v>71.62</v>
      </c>
      <c r="H933" s="7">
        <v>23.28</v>
      </c>
      <c r="I933" s="7">
        <v>35.81</v>
      </c>
      <c r="J933" t="s">
        <v>2337</v>
      </c>
      <c r="K933">
        <f t="shared" si="56"/>
        <v>4</v>
      </c>
      <c r="L933">
        <f t="shared" si="57"/>
        <v>8</v>
      </c>
      <c r="M933">
        <f t="shared" si="58"/>
        <v>1</v>
      </c>
      <c r="N933" s="7">
        <f t="shared" si="59"/>
        <v>71.62</v>
      </c>
    </row>
    <row r="934" spans="1:14" x14ac:dyDescent="0.2">
      <c r="A934" t="s">
        <v>251</v>
      </c>
      <c r="B934" s="8">
        <v>43880</v>
      </c>
      <c r="C934" s="8">
        <v>43880</v>
      </c>
      <c r="D934">
        <v>99</v>
      </c>
      <c r="E934">
        <v>1</v>
      </c>
      <c r="F934" s="7">
        <v>54.84</v>
      </c>
      <c r="G934" s="7">
        <v>147.34</v>
      </c>
      <c r="H934" s="7">
        <v>0.86</v>
      </c>
      <c r="I934" s="7">
        <v>2.2999999999999998</v>
      </c>
      <c r="J934" t="s">
        <v>2337</v>
      </c>
      <c r="K934">
        <f t="shared" si="56"/>
        <v>99</v>
      </c>
      <c r="L934">
        <f t="shared" si="57"/>
        <v>8</v>
      </c>
      <c r="M934">
        <f t="shared" si="58"/>
        <v>1</v>
      </c>
      <c r="N934" s="7">
        <f t="shared" si="59"/>
        <v>147.34</v>
      </c>
    </row>
    <row r="935" spans="1:14" x14ac:dyDescent="0.2">
      <c r="A935" t="s">
        <v>169</v>
      </c>
      <c r="B935" s="8">
        <v>43880</v>
      </c>
      <c r="C935" s="8">
        <v>43880</v>
      </c>
      <c r="D935">
        <v>338</v>
      </c>
      <c r="E935">
        <v>1</v>
      </c>
      <c r="F935" s="7">
        <v>292.61</v>
      </c>
      <c r="G935" s="7">
        <v>590.9</v>
      </c>
      <c r="H935" s="7">
        <v>1.32</v>
      </c>
      <c r="I935" s="7">
        <v>2.69</v>
      </c>
      <c r="J935" t="s">
        <v>2337</v>
      </c>
      <c r="K935">
        <f t="shared" si="56"/>
        <v>338</v>
      </c>
      <c r="L935">
        <f t="shared" si="57"/>
        <v>8</v>
      </c>
      <c r="M935">
        <f t="shared" si="58"/>
        <v>1</v>
      </c>
      <c r="N935" s="7">
        <f t="shared" si="59"/>
        <v>590.9</v>
      </c>
    </row>
    <row r="936" spans="1:14" x14ac:dyDescent="0.2">
      <c r="A936" t="s">
        <v>650</v>
      </c>
      <c r="B936" s="8">
        <v>43880</v>
      </c>
      <c r="C936" s="8">
        <v>43880</v>
      </c>
      <c r="D936">
        <v>148</v>
      </c>
      <c r="E936">
        <v>1</v>
      </c>
      <c r="F936" s="7">
        <v>102.06</v>
      </c>
      <c r="G936" s="7">
        <v>165.76</v>
      </c>
      <c r="H936" s="7">
        <v>1.06</v>
      </c>
      <c r="I936" s="7">
        <v>1.73</v>
      </c>
      <c r="J936" t="s">
        <v>2337</v>
      </c>
      <c r="K936">
        <f t="shared" si="56"/>
        <v>148</v>
      </c>
      <c r="L936">
        <f t="shared" si="57"/>
        <v>8</v>
      </c>
      <c r="M936">
        <f t="shared" si="58"/>
        <v>1</v>
      </c>
      <c r="N936" s="7">
        <f t="shared" si="59"/>
        <v>165.76</v>
      </c>
    </row>
    <row r="937" spans="1:14" x14ac:dyDescent="0.2">
      <c r="A937" t="s">
        <v>396</v>
      </c>
      <c r="B937" s="8">
        <v>43880</v>
      </c>
      <c r="C937" s="8">
        <v>43880</v>
      </c>
      <c r="D937">
        <v>11</v>
      </c>
      <c r="E937">
        <v>1</v>
      </c>
      <c r="F937" s="7">
        <v>162.94999999999999</v>
      </c>
      <c r="G937" s="7">
        <v>250.68</v>
      </c>
      <c r="H937" s="7">
        <v>23.28</v>
      </c>
      <c r="I937" s="7">
        <v>35.81</v>
      </c>
      <c r="J937" t="s">
        <v>2337</v>
      </c>
      <c r="K937">
        <f t="shared" si="56"/>
        <v>11</v>
      </c>
      <c r="L937">
        <f t="shared" si="57"/>
        <v>8</v>
      </c>
      <c r="M937">
        <f t="shared" si="58"/>
        <v>1</v>
      </c>
      <c r="N937" s="7">
        <f t="shared" si="59"/>
        <v>250.68</v>
      </c>
    </row>
    <row r="938" spans="1:14" x14ac:dyDescent="0.2">
      <c r="A938" t="s">
        <v>619</v>
      </c>
      <c r="B938" s="8">
        <v>43879</v>
      </c>
      <c r="C938" s="8">
        <v>43906</v>
      </c>
      <c r="D938">
        <v>56</v>
      </c>
      <c r="E938">
        <v>2</v>
      </c>
      <c r="F938" s="7">
        <v>96.22</v>
      </c>
      <c r="G938" s="7">
        <v>230.22</v>
      </c>
      <c r="H938" s="7">
        <v>2.66</v>
      </c>
      <c r="I938" s="7">
        <v>6.4</v>
      </c>
      <c r="J938" t="s">
        <v>2337</v>
      </c>
      <c r="K938">
        <f t="shared" si="56"/>
        <v>112</v>
      </c>
      <c r="L938">
        <f t="shared" si="57"/>
        <v>8</v>
      </c>
      <c r="M938">
        <f t="shared" si="58"/>
        <v>1</v>
      </c>
      <c r="N938" s="7">
        <f t="shared" si="59"/>
        <v>230.22</v>
      </c>
    </row>
    <row r="939" spans="1:14" x14ac:dyDescent="0.2">
      <c r="A939" t="s">
        <v>396</v>
      </c>
      <c r="B939" s="8">
        <v>43879</v>
      </c>
      <c r="C939" s="8">
        <v>43906</v>
      </c>
      <c r="D939">
        <v>5</v>
      </c>
      <c r="E939">
        <v>1</v>
      </c>
      <c r="F939" s="7">
        <v>69.83</v>
      </c>
      <c r="G939" s="7">
        <v>107.44</v>
      </c>
      <c r="H939" s="7">
        <v>23.28</v>
      </c>
      <c r="I939" s="7">
        <v>35.81</v>
      </c>
      <c r="J939" t="s">
        <v>2337</v>
      </c>
      <c r="K939">
        <f t="shared" si="56"/>
        <v>5</v>
      </c>
      <c r="L939">
        <f t="shared" si="57"/>
        <v>8</v>
      </c>
      <c r="M939">
        <f t="shared" si="58"/>
        <v>1</v>
      </c>
      <c r="N939" s="7">
        <f t="shared" si="59"/>
        <v>107.44</v>
      </c>
    </row>
    <row r="940" spans="1:14" x14ac:dyDescent="0.2">
      <c r="A940" t="s">
        <v>251</v>
      </c>
      <c r="B940" s="8">
        <v>43879</v>
      </c>
      <c r="C940" s="8">
        <v>43880</v>
      </c>
      <c r="D940">
        <v>115</v>
      </c>
      <c r="E940">
        <v>1</v>
      </c>
      <c r="F940" s="7">
        <v>64.27</v>
      </c>
      <c r="G940" s="7">
        <v>172.67</v>
      </c>
      <c r="H940" s="7">
        <v>0.86</v>
      </c>
      <c r="I940" s="7">
        <v>2.2999999999999998</v>
      </c>
      <c r="J940" t="s">
        <v>2337</v>
      </c>
      <c r="K940">
        <f t="shared" si="56"/>
        <v>115</v>
      </c>
      <c r="L940">
        <f t="shared" si="57"/>
        <v>8</v>
      </c>
      <c r="M940">
        <f t="shared" si="58"/>
        <v>1</v>
      </c>
      <c r="N940" s="7">
        <f t="shared" si="59"/>
        <v>172.67</v>
      </c>
    </row>
    <row r="941" spans="1:14" x14ac:dyDescent="0.2">
      <c r="A941" t="s">
        <v>206</v>
      </c>
      <c r="B941" s="8">
        <v>43879</v>
      </c>
      <c r="C941" s="8">
        <v>43880</v>
      </c>
      <c r="D941">
        <v>123</v>
      </c>
      <c r="E941">
        <v>1</v>
      </c>
      <c r="F941" s="7">
        <v>91.58</v>
      </c>
      <c r="G941" s="7">
        <v>255.8</v>
      </c>
      <c r="H941" s="7">
        <v>1.1399999999999999</v>
      </c>
      <c r="I941" s="7">
        <v>3.2</v>
      </c>
      <c r="J941" t="s">
        <v>2337</v>
      </c>
      <c r="K941">
        <f t="shared" si="56"/>
        <v>123</v>
      </c>
      <c r="L941">
        <f t="shared" si="57"/>
        <v>8</v>
      </c>
      <c r="M941">
        <f t="shared" si="58"/>
        <v>1</v>
      </c>
      <c r="N941" s="7">
        <f t="shared" si="59"/>
        <v>255.8</v>
      </c>
    </row>
    <row r="942" spans="1:14" x14ac:dyDescent="0.2">
      <c r="A942" t="s">
        <v>923</v>
      </c>
      <c r="B942" s="8">
        <v>43879</v>
      </c>
      <c r="C942" s="8">
        <v>43880</v>
      </c>
      <c r="D942">
        <v>2</v>
      </c>
      <c r="E942">
        <v>1</v>
      </c>
      <c r="F942" s="7">
        <v>60.01</v>
      </c>
      <c r="G942" s="7">
        <v>104.88</v>
      </c>
      <c r="H942" s="7">
        <v>60.01</v>
      </c>
      <c r="I942" s="7">
        <v>104.88</v>
      </c>
      <c r="J942" t="s">
        <v>2337</v>
      </c>
      <c r="K942">
        <f t="shared" si="56"/>
        <v>2</v>
      </c>
      <c r="L942">
        <f t="shared" si="57"/>
        <v>8</v>
      </c>
      <c r="M942">
        <f t="shared" si="58"/>
        <v>1</v>
      </c>
      <c r="N942" s="7">
        <f t="shared" si="59"/>
        <v>104.88</v>
      </c>
    </row>
    <row r="943" spans="1:14" x14ac:dyDescent="0.2">
      <c r="A943" t="s">
        <v>251</v>
      </c>
      <c r="B943" s="8">
        <v>43880</v>
      </c>
      <c r="C943" s="8">
        <v>43880</v>
      </c>
      <c r="D943">
        <v>766</v>
      </c>
      <c r="E943">
        <v>1</v>
      </c>
      <c r="F943" s="7">
        <v>428.47</v>
      </c>
      <c r="G943" s="7">
        <v>895.3</v>
      </c>
      <c r="H943" s="7">
        <v>0.86</v>
      </c>
      <c r="I943" s="7">
        <v>1.79</v>
      </c>
      <c r="J943" t="s">
        <v>2337</v>
      </c>
      <c r="K943">
        <f t="shared" si="56"/>
        <v>766</v>
      </c>
      <c r="L943">
        <f t="shared" si="57"/>
        <v>8</v>
      </c>
      <c r="M943">
        <f t="shared" si="58"/>
        <v>1</v>
      </c>
      <c r="N943" s="7">
        <f t="shared" si="59"/>
        <v>895.3</v>
      </c>
    </row>
    <row r="944" spans="1:14" x14ac:dyDescent="0.2">
      <c r="A944" t="s">
        <v>562</v>
      </c>
      <c r="B944" s="8">
        <v>43880</v>
      </c>
      <c r="C944" s="8">
        <v>43880</v>
      </c>
      <c r="D944">
        <v>154</v>
      </c>
      <c r="E944">
        <v>3</v>
      </c>
      <c r="F944" s="7">
        <v>227.65</v>
      </c>
      <c r="G944" s="7">
        <v>326.14999999999998</v>
      </c>
      <c r="H944" s="7">
        <v>2.2599999999999998</v>
      </c>
      <c r="I944" s="7">
        <v>3.26</v>
      </c>
      <c r="J944" t="s">
        <v>2337</v>
      </c>
      <c r="K944">
        <f t="shared" si="56"/>
        <v>462</v>
      </c>
      <c r="L944">
        <f t="shared" si="57"/>
        <v>8</v>
      </c>
      <c r="M944">
        <f t="shared" si="58"/>
        <v>1</v>
      </c>
      <c r="N944" s="7">
        <f t="shared" si="59"/>
        <v>326.14999999999998</v>
      </c>
    </row>
    <row r="945" spans="1:14" x14ac:dyDescent="0.2">
      <c r="A945" t="s">
        <v>251</v>
      </c>
      <c r="B945" s="8">
        <v>43880</v>
      </c>
      <c r="C945" s="8">
        <v>43881</v>
      </c>
      <c r="D945">
        <v>149</v>
      </c>
      <c r="E945">
        <v>1</v>
      </c>
      <c r="F945" s="7">
        <v>83.12</v>
      </c>
      <c r="G945" s="7">
        <v>223.31</v>
      </c>
      <c r="H945" s="7">
        <v>0.86</v>
      </c>
      <c r="I945" s="7">
        <v>2.2999999999999998</v>
      </c>
      <c r="J945" t="s">
        <v>2337</v>
      </c>
      <c r="K945">
        <f t="shared" si="56"/>
        <v>149</v>
      </c>
      <c r="L945">
        <f t="shared" si="57"/>
        <v>8</v>
      </c>
      <c r="M945">
        <f t="shared" si="58"/>
        <v>1</v>
      </c>
      <c r="N945" s="7">
        <f t="shared" si="59"/>
        <v>223.31</v>
      </c>
    </row>
    <row r="946" spans="1:14" x14ac:dyDescent="0.2">
      <c r="A946" t="s">
        <v>396</v>
      </c>
      <c r="B946" s="8">
        <v>43880</v>
      </c>
      <c r="C946" s="8">
        <v>43881</v>
      </c>
      <c r="D946">
        <v>4</v>
      </c>
      <c r="E946">
        <v>1</v>
      </c>
      <c r="F946" s="7">
        <v>46.56</v>
      </c>
      <c r="G946" s="7">
        <v>71.62</v>
      </c>
      <c r="H946" s="7">
        <v>23.28</v>
      </c>
      <c r="I946" s="7">
        <v>35.81</v>
      </c>
      <c r="J946" t="s">
        <v>2337</v>
      </c>
      <c r="K946">
        <f t="shared" si="56"/>
        <v>4</v>
      </c>
      <c r="L946">
        <f t="shared" si="57"/>
        <v>8</v>
      </c>
      <c r="M946">
        <f t="shared" si="58"/>
        <v>1</v>
      </c>
      <c r="N946" s="7">
        <f t="shared" si="59"/>
        <v>71.62</v>
      </c>
    </row>
    <row r="947" spans="1:14" x14ac:dyDescent="0.2">
      <c r="A947" t="s">
        <v>75</v>
      </c>
      <c r="B947" s="8">
        <v>43880</v>
      </c>
      <c r="C947" s="8">
        <v>43880</v>
      </c>
      <c r="D947">
        <v>123</v>
      </c>
      <c r="E947">
        <v>1</v>
      </c>
      <c r="F947" s="7">
        <v>595.5</v>
      </c>
      <c r="G947" s="7">
        <v>1074.3599999999999</v>
      </c>
      <c r="H947" s="7">
        <v>7.44</v>
      </c>
      <c r="I947" s="7">
        <v>13.43</v>
      </c>
      <c r="J947" t="s">
        <v>2337</v>
      </c>
      <c r="K947">
        <f t="shared" si="56"/>
        <v>123</v>
      </c>
      <c r="L947">
        <f t="shared" si="57"/>
        <v>8</v>
      </c>
      <c r="M947">
        <f t="shared" si="58"/>
        <v>1</v>
      </c>
      <c r="N947" s="7">
        <f t="shared" si="59"/>
        <v>1074.3599999999999</v>
      </c>
    </row>
    <row r="948" spans="1:14" x14ac:dyDescent="0.2">
      <c r="A948" t="s">
        <v>36</v>
      </c>
      <c r="B948" s="8">
        <v>43880</v>
      </c>
      <c r="C948" s="8">
        <v>43880</v>
      </c>
      <c r="D948">
        <v>4</v>
      </c>
      <c r="E948">
        <v>20</v>
      </c>
      <c r="F948" s="7">
        <v>1.92</v>
      </c>
      <c r="G948" s="7">
        <v>80.58</v>
      </c>
      <c r="H948" s="7">
        <v>0.96</v>
      </c>
      <c r="I948" s="7">
        <v>40.29</v>
      </c>
      <c r="J948" t="s">
        <v>2337</v>
      </c>
      <c r="K948">
        <f t="shared" si="56"/>
        <v>80</v>
      </c>
      <c r="L948">
        <f t="shared" si="57"/>
        <v>8</v>
      </c>
      <c r="M948">
        <f t="shared" si="58"/>
        <v>1</v>
      </c>
      <c r="N948" s="7">
        <f t="shared" si="59"/>
        <v>80.58</v>
      </c>
    </row>
    <row r="949" spans="1:14" x14ac:dyDescent="0.2">
      <c r="A949" t="s">
        <v>78</v>
      </c>
      <c r="B949" s="8">
        <v>43880</v>
      </c>
      <c r="C949" s="8">
        <v>43880</v>
      </c>
      <c r="D949">
        <v>4</v>
      </c>
      <c r="E949">
        <v>10</v>
      </c>
      <c r="F949" s="7">
        <v>171.9</v>
      </c>
      <c r="G949" s="7">
        <v>58.83</v>
      </c>
      <c r="H949" s="7">
        <v>85.95</v>
      </c>
      <c r="I949" s="7">
        <v>29.42</v>
      </c>
      <c r="J949" t="s">
        <v>2337</v>
      </c>
      <c r="K949">
        <f t="shared" si="56"/>
        <v>40</v>
      </c>
      <c r="L949">
        <f t="shared" si="57"/>
        <v>8</v>
      </c>
      <c r="M949">
        <f t="shared" si="58"/>
        <v>1</v>
      </c>
      <c r="N949" s="7">
        <f t="shared" si="59"/>
        <v>58.83</v>
      </c>
    </row>
    <row r="950" spans="1:14" x14ac:dyDescent="0.2">
      <c r="A950" t="s">
        <v>854</v>
      </c>
      <c r="B950" s="8">
        <v>43880</v>
      </c>
      <c r="C950" s="8">
        <v>43880</v>
      </c>
      <c r="D950">
        <v>33</v>
      </c>
      <c r="E950">
        <v>1</v>
      </c>
      <c r="F950" s="7">
        <v>680.07</v>
      </c>
      <c r="G950" s="7">
        <v>934.69</v>
      </c>
      <c r="H950" s="7">
        <v>32.380000000000003</v>
      </c>
      <c r="I950" s="7">
        <v>44.51</v>
      </c>
      <c r="J950" t="s">
        <v>2337</v>
      </c>
      <c r="K950">
        <f t="shared" si="56"/>
        <v>33</v>
      </c>
      <c r="L950">
        <f t="shared" si="57"/>
        <v>8</v>
      </c>
      <c r="M950">
        <f t="shared" si="58"/>
        <v>1</v>
      </c>
      <c r="N950" s="7">
        <f t="shared" si="59"/>
        <v>934.69</v>
      </c>
    </row>
    <row r="951" spans="1:14" x14ac:dyDescent="0.2">
      <c r="A951" t="s">
        <v>938</v>
      </c>
      <c r="B951" s="8">
        <v>43880</v>
      </c>
      <c r="C951" s="8">
        <v>43880</v>
      </c>
      <c r="D951">
        <v>17</v>
      </c>
      <c r="E951">
        <v>1</v>
      </c>
      <c r="F951" s="7">
        <v>278</v>
      </c>
      <c r="G951" s="7">
        <v>548.69000000000005</v>
      </c>
      <c r="H951" s="7">
        <v>25.27</v>
      </c>
      <c r="I951" s="7">
        <v>49.88</v>
      </c>
      <c r="J951" t="s">
        <v>2337</v>
      </c>
      <c r="K951">
        <f t="shared" si="56"/>
        <v>17</v>
      </c>
      <c r="L951">
        <f t="shared" si="57"/>
        <v>8</v>
      </c>
      <c r="M951">
        <f t="shared" si="58"/>
        <v>1</v>
      </c>
      <c r="N951" s="7">
        <f t="shared" si="59"/>
        <v>548.69000000000005</v>
      </c>
    </row>
    <row r="952" spans="1:14" x14ac:dyDescent="0.2">
      <c r="A952" t="s">
        <v>748</v>
      </c>
      <c r="B952" s="8">
        <v>43851</v>
      </c>
      <c r="C952" s="8">
        <v>43902</v>
      </c>
      <c r="D952">
        <v>31</v>
      </c>
      <c r="E952">
        <v>1</v>
      </c>
      <c r="F952" s="7">
        <v>735.17</v>
      </c>
      <c r="G952" s="7">
        <v>1279</v>
      </c>
      <c r="H952" s="7">
        <v>36.76</v>
      </c>
      <c r="I952" s="7">
        <v>63.95</v>
      </c>
      <c r="J952" t="s">
        <v>2337</v>
      </c>
      <c r="K952">
        <f t="shared" si="56"/>
        <v>31</v>
      </c>
      <c r="L952">
        <f t="shared" si="57"/>
        <v>4</v>
      </c>
      <c r="M952">
        <f t="shared" si="58"/>
        <v>1</v>
      </c>
      <c r="N952" s="7">
        <f t="shared" si="59"/>
        <v>1279</v>
      </c>
    </row>
    <row r="953" spans="1:14" x14ac:dyDescent="0.2">
      <c r="A953" t="s">
        <v>197</v>
      </c>
      <c r="B953" s="8">
        <v>43879</v>
      </c>
      <c r="C953" s="8">
        <v>43879</v>
      </c>
      <c r="D953">
        <v>8</v>
      </c>
      <c r="E953">
        <v>40</v>
      </c>
      <c r="F953" s="7">
        <v>267.29000000000002</v>
      </c>
      <c r="G953" s="7">
        <v>639.5</v>
      </c>
      <c r="H953" s="7">
        <v>53.45</v>
      </c>
      <c r="I953" s="7">
        <v>127.9</v>
      </c>
      <c r="J953" t="s">
        <v>2337</v>
      </c>
      <c r="K953">
        <f t="shared" si="56"/>
        <v>320</v>
      </c>
      <c r="L953">
        <f t="shared" si="57"/>
        <v>8</v>
      </c>
      <c r="M953">
        <f t="shared" si="58"/>
        <v>1</v>
      </c>
      <c r="N953" s="7">
        <f t="shared" si="59"/>
        <v>639.5</v>
      </c>
    </row>
    <row r="954" spans="1:14" x14ac:dyDescent="0.2">
      <c r="A954" t="s">
        <v>758</v>
      </c>
      <c r="B954" s="8">
        <v>43880</v>
      </c>
      <c r="C954" s="8">
        <v>43896</v>
      </c>
      <c r="D954">
        <v>31</v>
      </c>
      <c r="E954">
        <v>1</v>
      </c>
      <c r="F954" s="7">
        <v>831.09</v>
      </c>
      <c r="G954" s="7">
        <v>1388.99</v>
      </c>
      <c r="H954" s="7">
        <v>41.56</v>
      </c>
      <c r="I954" s="7">
        <v>69.45</v>
      </c>
      <c r="J954" t="s">
        <v>2337</v>
      </c>
      <c r="K954">
        <f t="shared" si="56"/>
        <v>31</v>
      </c>
      <c r="L954">
        <f t="shared" si="57"/>
        <v>8</v>
      </c>
      <c r="M954">
        <f t="shared" si="58"/>
        <v>1</v>
      </c>
      <c r="N954" s="7">
        <f t="shared" si="59"/>
        <v>1388.99</v>
      </c>
    </row>
    <row r="955" spans="1:14" x14ac:dyDescent="0.2">
      <c r="A955" t="s">
        <v>782</v>
      </c>
      <c r="B955" s="8">
        <v>43880</v>
      </c>
      <c r="C955" s="8">
        <v>43896</v>
      </c>
      <c r="D955">
        <v>92</v>
      </c>
      <c r="E955">
        <v>1</v>
      </c>
      <c r="F955" s="7">
        <v>2781.83</v>
      </c>
      <c r="G955" s="7">
        <v>4642.7700000000004</v>
      </c>
      <c r="H955" s="7">
        <v>46.36</v>
      </c>
      <c r="I955" s="7">
        <v>77.38</v>
      </c>
      <c r="J955" t="s">
        <v>2337</v>
      </c>
      <c r="K955">
        <f t="shared" si="56"/>
        <v>92</v>
      </c>
      <c r="L955">
        <f t="shared" si="57"/>
        <v>8</v>
      </c>
      <c r="M955">
        <f t="shared" si="58"/>
        <v>1</v>
      </c>
      <c r="N955" s="7">
        <f t="shared" si="59"/>
        <v>4642.7700000000004</v>
      </c>
    </row>
    <row r="956" spans="1:14" x14ac:dyDescent="0.2">
      <c r="A956" t="s">
        <v>738</v>
      </c>
      <c r="B956" s="8">
        <v>43880</v>
      </c>
      <c r="C956" s="8">
        <v>43899</v>
      </c>
      <c r="D956">
        <v>46</v>
      </c>
      <c r="E956">
        <v>1</v>
      </c>
      <c r="F956" s="7">
        <v>958.87</v>
      </c>
      <c r="G956" s="7">
        <v>1634.56</v>
      </c>
      <c r="H956" s="7">
        <v>31.96</v>
      </c>
      <c r="I956" s="7">
        <v>54.49</v>
      </c>
      <c r="J956" t="s">
        <v>2337</v>
      </c>
      <c r="K956">
        <f t="shared" si="56"/>
        <v>46</v>
      </c>
      <c r="L956">
        <f t="shared" si="57"/>
        <v>8</v>
      </c>
      <c r="M956">
        <f t="shared" si="58"/>
        <v>1</v>
      </c>
      <c r="N956" s="7">
        <f t="shared" si="59"/>
        <v>1634.56</v>
      </c>
    </row>
    <row r="957" spans="1:14" x14ac:dyDescent="0.2">
      <c r="A957" t="s">
        <v>718</v>
      </c>
      <c r="B957" s="8">
        <v>43880</v>
      </c>
      <c r="C957" s="8">
        <v>43899</v>
      </c>
      <c r="D957">
        <v>46</v>
      </c>
      <c r="E957">
        <v>1</v>
      </c>
      <c r="F957" s="7">
        <v>670.71</v>
      </c>
      <c r="G957" s="7">
        <v>1231.68</v>
      </c>
      <c r="H957" s="7">
        <v>22.36</v>
      </c>
      <c r="I957" s="7">
        <v>41.06</v>
      </c>
      <c r="J957" t="s">
        <v>2337</v>
      </c>
      <c r="K957">
        <f t="shared" si="56"/>
        <v>46</v>
      </c>
      <c r="L957">
        <f t="shared" si="57"/>
        <v>8</v>
      </c>
      <c r="M957">
        <f t="shared" si="58"/>
        <v>1</v>
      </c>
      <c r="N957" s="7">
        <f t="shared" si="59"/>
        <v>1231.68</v>
      </c>
    </row>
    <row r="958" spans="1:14" x14ac:dyDescent="0.2">
      <c r="A958" t="s">
        <v>752</v>
      </c>
      <c r="B958" s="8">
        <v>43880</v>
      </c>
      <c r="C958" s="8">
        <v>43899</v>
      </c>
      <c r="D958">
        <v>92</v>
      </c>
      <c r="E958">
        <v>1</v>
      </c>
      <c r="F958" s="7">
        <v>2205.5100000000002</v>
      </c>
      <c r="G958" s="7">
        <v>3752.59</v>
      </c>
      <c r="H958" s="7">
        <v>36.76</v>
      </c>
      <c r="I958" s="7">
        <v>62.54</v>
      </c>
      <c r="J958" t="s">
        <v>2337</v>
      </c>
      <c r="K958">
        <f t="shared" si="56"/>
        <v>92</v>
      </c>
      <c r="L958">
        <f t="shared" si="57"/>
        <v>8</v>
      </c>
      <c r="M958">
        <f t="shared" si="58"/>
        <v>1</v>
      </c>
      <c r="N958" s="7">
        <f t="shared" si="59"/>
        <v>3752.59</v>
      </c>
    </row>
    <row r="959" spans="1:14" x14ac:dyDescent="0.2">
      <c r="A959" t="s">
        <v>722</v>
      </c>
      <c r="B959" s="8">
        <v>43880</v>
      </c>
      <c r="C959" s="8">
        <v>43899</v>
      </c>
      <c r="D959">
        <v>46</v>
      </c>
      <c r="E959">
        <v>1</v>
      </c>
      <c r="F959" s="7">
        <v>670.71</v>
      </c>
      <c r="G959" s="7">
        <v>1231.68</v>
      </c>
      <c r="H959" s="7">
        <v>22.36</v>
      </c>
      <c r="I959" s="7">
        <v>41.06</v>
      </c>
      <c r="J959" t="s">
        <v>2337</v>
      </c>
      <c r="K959">
        <f t="shared" si="56"/>
        <v>46</v>
      </c>
      <c r="L959">
        <f t="shared" si="57"/>
        <v>8</v>
      </c>
      <c r="M959">
        <f t="shared" si="58"/>
        <v>1</v>
      </c>
      <c r="N959" s="7">
        <f t="shared" si="59"/>
        <v>1231.68</v>
      </c>
    </row>
    <row r="960" spans="1:14" x14ac:dyDescent="0.2">
      <c r="A960" t="s">
        <v>712</v>
      </c>
      <c r="B960" s="8">
        <v>43880</v>
      </c>
      <c r="C960" s="8">
        <v>43899</v>
      </c>
      <c r="D960">
        <v>46</v>
      </c>
      <c r="E960">
        <v>1</v>
      </c>
      <c r="F960" s="7">
        <v>526.82000000000005</v>
      </c>
      <c r="G960" s="7">
        <v>970.76</v>
      </c>
      <c r="H960" s="7">
        <v>17.559999999999999</v>
      </c>
      <c r="I960" s="7">
        <v>32.36</v>
      </c>
      <c r="J960" t="s">
        <v>2337</v>
      </c>
      <c r="K960">
        <f t="shared" si="56"/>
        <v>46</v>
      </c>
      <c r="L960">
        <f t="shared" si="57"/>
        <v>8</v>
      </c>
      <c r="M960">
        <f t="shared" si="58"/>
        <v>1</v>
      </c>
      <c r="N960" s="7">
        <f t="shared" si="59"/>
        <v>970.76</v>
      </c>
    </row>
    <row r="961" spans="1:14" x14ac:dyDescent="0.2">
      <c r="A961" t="s">
        <v>702</v>
      </c>
      <c r="B961" s="8">
        <v>43880</v>
      </c>
      <c r="C961" s="8">
        <v>43899</v>
      </c>
      <c r="D961">
        <v>31</v>
      </c>
      <c r="E961">
        <v>1</v>
      </c>
      <c r="F961" s="7">
        <v>303.12</v>
      </c>
      <c r="G961" s="7">
        <v>549.97</v>
      </c>
      <c r="H961" s="7">
        <v>15.16</v>
      </c>
      <c r="I961" s="7">
        <v>27.5</v>
      </c>
      <c r="J961" t="s">
        <v>2337</v>
      </c>
      <c r="K961">
        <f t="shared" si="56"/>
        <v>31</v>
      </c>
      <c r="L961">
        <f t="shared" si="57"/>
        <v>8</v>
      </c>
      <c r="M961">
        <f t="shared" si="58"/>
        <v>1</v>
      </c>
      <c r="N961" s="7">
        <f t="shared" si="59"/>
        <v>549.97</v>
      </c>
    </row>
    <row r="962" spans="1:14" x14ac:dyDescent="0.2">
      <c r="A962" t="s">
        <v>288</v>
      </c>
      <c r="B962" s="8">
        <v>43881</v>
      </c>
      <c r="C962" s="8">
        <v>43881</v>
      </c>
      <c r="D962">
        <v>102</v>
      </c>
      <c r="E962">
        <v>1</v>
      </c>
      <c r="F962" s="7">
        <v>56.56</v>
      </c>
      <c r="G962" s="7">
        <v>202.59</v>
      </c>
      <c r="H962" s="7">
        <v>0.86</v>
      </c>
      <c r="I962" s="7">
        <v>3.07</v>
      </c>
      <c r="J962" t="s">
        <v>2337</v>
      </c>
      <c r="K962">
        <f t="shared" si="56"/>
        <v>102</v>
      </c>
      <c r="L962">
        <f t="shared" si="57"/>
        <v>8</v>
      </c>
      <c r="M962">
        <f t="shared" si="58"/>
        <v>1</v>
      </c>
      <c r="N962" s="7">
        <f t="shared" si="59"/>
        <v>202.59</v>
      </c>
    </row>
    <row r="963" spans="1:14" x14ac:dyDescent="0.2">
      <c r="A963" t="s">
        <v>396</v>
      </c>
      <c r="B963" s="8">
        <v>43881</v>
      </c>
      <c r="C963" s="8">
        <v>43881</v>
      </c>
      <c r="D963">
        <v>4</v>
      </c>
      <c r="E963">
        <v>1</v>
      </c>
      <c r="F963" s="7">
        <v>46.56</v>
      </c>
      <c r="G963" s="7">
        <v>71.62</v>
      </c>
      <c r="H963" s="7">
        <v>23.28</v>
      </c>
      <c r="I963" s="7">
        <v>35.81</v>
      </c>
      <c r="J963" t="s">
        <v>2337</v>
      </c>
      <c r="K963">
        <f t="shared" ref="K963:K1026" si="60">D963*E963</f>
        <v>4</v>
      </c>
      <c r="L963">
        <f t="shared" ref="L963:L1026" si="61">(YEAR(B963)-2020)*52+_xlfn.ISOWEEKNUM(B963)</f>
        <v>8</v>
      </c>
      <c r="M963">
        <f t="shared" ref="M963:M1026" si="62">IF(J963="Z-US$",1,1.22)</f>
        <v>1</v>
      </c>
      <c r="N963" s="7">
        <f t="shared" ref="N963:N1026" si="63">G963*M963</f>
        <v>71.62</v>
      </c>
    </row>
    <row r="964" spans="1:14" x14ac:dyDescent="0.2">
      <c r="A964" t="s">
        <v>169</v>
      </c>
      <c r="B964" s="8">
        <v>43881</v>
      </c>
      <c r="C964" s="8">
        <v>43881</v>
      </c>
      <c r="D964">
        <v>63</v>
      </c>
      <c r="E964">
        <v>2</v>
      </c>
      <c r="F964" s="7">
        <v>109.06</v>
      </c>
      <c r="G964" s="7">
        <v>220.24</v>
      </c>
      <c r="H964" s="7">
        <v>2.65</v>
      </c>
      <c r="I964" s="7">
        <v>5.37</v>
      </c>
      <c r="J964" t="s">
        <v>2337</v>
      </c>
      <c r="K964">
        <f t="shared" si="60"/>
        <v>126</v>
      </c>
      <c r="L964">
        <f t="shared" si="61"/>
        <v>8</v>
      </c>
      <c r="M964">
        <f t="shared" si="62"/>
        <v>1</v>
      </c>
      <c r="N964" s="7">
        <f t="shared" si="63"/>
        <v>220.24</v>
      </c>
    </row>
    <row r="965" spans="1:14" x14ac:dyDescent="0.2">
      <c r="A965" t="s">
        <v>396</v>
      </c>
      <c r="B965" s="8">
        <v>43881</v>
      </c>
      <c r="C965" s="8">
        <v>43881</v>
      </c>
      <c r="D965">
        <v>4</v>
      </c>
      <c r="E965">
        <v>1</v>
      </c>
      <c r="F965" s="7">
        <v>46.56</v>
      </c>
      <c r="G965" s="7">
        <v>71.62</v>
      </c>
      <c r="H965" s="7">
        <v>23.28</v>
      </c>
      <c r="I965" s="7">
        <v>35.81</v>
      </c>
      <c r="J965" t="s">
        <v>2337</v>
      </c>
      <c r="K965">
        <f t="shared" si="60"/>
        <v>4</v>
      </c>
      <c r="L965">
        <f t="shared" si="61"/>
        <v>8</v>
      </c>
      <c r="M965">
        <f t="shared" si="62"/>
        <v>1</v>
      </c>
      <c r="N965" s="7">
        <f t="shared" si="63"/>
        <v>71.62</v>
      </c>
    </row>
    <row r="966" spans="1:14" x14ac:dyDescent="0.2">
      <c r="A966" t="s">
        <v>238</v>
      </c>
      <c r="B966" s="8">
        <v>43881</v>
      </c>
      <c r="C966" s="8">
        <v>43881</v>
      </c>
      <c r="D966">
        <v>766</v>
      </c>
      <c r="E966">
        <v>1</v>
      </c>
      <c r="F966" s="7">
        <v>351.73</v>
      </c>
      <c r="G966" s="7">
        <v>639.5</v>
      </c>
      <c r="H966" s="7">
        <v>0.7</v>
      </c>
      <c r="I966" s="7">
        <v>1.28</v>
      </c>
      <c r="J966" t="s">
        <v>2337</v>
      </c>
      <c r="K966">
        <f t="shared" si="60"/>
        <v>766</v>
      </c>
      <c r="L966">
        <f t="shared" si="61"/>
        <v>8</v>
      </c>
      <c r="M966">
        <f t="shared" si="62"/>
        <v>1</v>
      </c>
      <c r="N966" s="7">
        <f t="shared" si="63"/>
        <v>639.5</v>
      </c>
    </row>
    <row r="967" spans="1:14" x14ac:dyDescent="0.2">
      <c r="A967" t="s">
        <v>169</v>
      </c>
      <c r="B967" s="8">
        <v>43881</v>
      </c>
      <c r="C967" s="8">
        <v>43882</v>
      </c>
      <c r="D967">
        <v>3064</v>
      </c>
      <c r="E967">
        <v>2</v>
      </c>
      <c r="F967" s="7">
        <v>5320.13</v>
      </c>
      <c r="G967" s="7">
        <v>8441.4</v>
      </c>
      <c r="H967" s="7">
        <v>2.65</v>
      </c>
      <c r="I967" s="7">
        <v>4.22</v>
      </c>
      <c r="J967" t="s">
        <v>2337</v>
      </c>
      <c r="K967">
        <f t="shared" si="60"/>
        <v>6128</v>
      </c>
      <c r="L967">
        <f t="shared" si="61"/>
        <v>8</v>
      </c>
      <c r="M967">
        <f t="shared" si="62"/>
        <v>1</v>
      </c>
      <c r="N967" s="7">
        <f t="shared" si="63"/>
        <v>8441.4</v>
      </c>
    </row>
    <row r="968" spans="1:14" x14ac:dyDescent="0.2">
      <c r="A968" t="s">
        <v>197</v>
      </c>
      <c r="B968" s="8">
        <v>43881</v>
      </c>
      <c r="C968" s="8">
        <v>43882</v>
      </c>
      <c r="D968">
        <v>1532</v>
      </c>
      <c r="E968">
        <v>2</v>
      </c>
      <c r="F968" s="7">
        <v>2672.85</v>
      </c>
      <c r="G968" s="7">
        <v>5116</v>
      </c>
      <c r="H968" s="7">
        <v>2.66</v>
      </c>
      <c r="I968" s="7">
        <v>5.12</v>
      </c>
      <c r="J968" t="s">
        <v>2337</v>
      </c>
      <c r="K968">
        <f t="shared" si="60"/>
        <v>3064</v>
      </c>
      <c r="L968">
        <f t="shared" si="61"/>
        <v>8</v>
      </c>
      <c r="M968">
        <f t="shared" si="62"/>
        <v>1</v>
      </c>
      <c r="N968" s="7">
        <f t="shared" si="63"/>
        <v>5116</v>
      </c>
    </row>
    <row r="969" spans="1:14" x14ac:dyDescent="0.2">
      <c r="A969" t="s">
        <v>192</v>
      </c>
      <c r="B969" s="8">
        <v>43881</v>
      </c>
      <c r="C969" s="8">
        <v>43882</v>
      </c>
      <c r="D969">
        <v>1532</v>
      </c>
      <c r="E969">
        <v>2</v>
      </c>
      <c r="F969" s="7">
        <v>2609.16</v>
      </c>
      <c r="G969" s="7">
        <v>5116</v>
      </c>
      <c r="H969" s="7">
        <v>2.61</v>
      </c>
      <c r="I969" s="7">
        <v>5.12</v>
      </c>
      <c r="J969" t="s">
        <v>2337</v>
      </c>
      <c r="K969">
        <f t="shared" si="60"/>
        <v>3064</v>
      </c>
      <c r="L969">
        <f t="shared" si="61"/>
        <v>8</v>
      </c>
      <c r="M969">
        <f t="shared" si="62"/>
        <v>1</v>
      </c>
      <c r="N969" s="7">
        <f t="shared" si="63"/>
        <v>5116</v>
      </c>
    </row>
    <row r="970" spans="1:14" x14ac:dyDescent="0.2">
      <c r="A970" t="s">
        <v>164</v>
      </c>
      <c r="B970" s="8">
        <v>43881</v>
      </c>
      <c r="C970" s="8">
        <v>43882</v>
      </c>
      <c r="D970">
        <v>6128</v>
      </c>
      <c r="E970">
        <v>2</v>
      </c>
      <c r="F970" s="7">
        <v>10038.620000000001</v>
      </c>
      <c r="G970" s="7">
        <v>16882.8</v>
      </c>
      <c r="H970" s="7">
        <v>2.5099999999999998</v>
      </c>
      <c r="I970" s="7">
        <v>4.22</v>
      </c>
      <c r="J970" t="s">
        <v>2337</v>
      </c>
      <c r="K970">
        <f t="shared" si="60"/>
        <v>12256</v>
      </c>
      <c r="L970">
        <f t="shared" si="61"/>
        <v>8</v>
      </c>
      <c r="M970">
        <f t="shared" si="62"/>
        <v>1</v>
      </c>
      <c r="N970" s="7">
        <f t="shared" si="63"/>
        <v>16882.8</v>
      </c>
    </row>
    <row r="971" spans="1:14" x14ac:dyDescent="0.2">
      <c r="A971" t="s">
        <v>289</v>
      </c>
      <c r="B971" s="8">
        <v>43881</v>
      </c>
      <c r="C971" s="8">
        <v>43882</v>
      </c>
      <c r="D971">
        <v>1532</v>
      </c>
      <c r="E971">
        <v>1</v>
      </c>
      <c r="F971" s="7">
        <v>856.93</v>
      </c>
      <c r="G971" s="7">
        <v>2110.35</v>
      </c>
      <c r="H971" s="7">
        <v>0.86</v>
      </c>
      <c r="I971" s="7">
        <v>2.11</v>
      </c>
      <c r="J971" t="s">
        <v>2337</v>
      </c>
      <c r="K971">
        <f t="shared" si="60"/>
        <v>1532</v>
      </c>
      <c r="L971">
        <f t="shared" si="61"/>
        <v>8</v>
      </c>
      <c r="M971">
        <f t="shared" si="62"/>
        <v>1</v>
      </c>
      <c r="N971" s="7">
        <f t="shared" si="63"/>
        <v>2110.35</v>
      </c>
    </row>
    <row r="972" spans="1:14" x14ac:dyDescent="0.2">
      <c r="A972" t="s">
        <v>544</v>
      </c>
      <c r="B972" s="8">
        <v>43881</v>
      </c>
      <c r="C972" s="8">
        <v>43882</v>
      </c>
      <c r="D972">
        <v>1532</v>
      </c>
      <c r="E972">
        <v>2</v>
      </c>
      <c r="F972" s="7">
        <v>2784.9</v>
      </c>
      <c r="G972" s="7">
        <v>3837</v>
      </c>
      <c r="H972" s="7">
        <v>2.78</v>
      </c>
      <c r="I972" s="7">
        <v>3.84</v>
      </c>
      <c r="J972" t="s">
        <v>2337</v>
      </c>
      <c r="K972">
        <f t="shared" si="60"/>
        <v>3064</v>
      </c>
      <c r="L972">
        <f t="shared" si="61"/>
        <v>8</v>
      </c>
      <c r="M972">
        <f t="shared" si="62"/>
        <v>1</v>
      </c>
      <c r="N972" s="7">
        <f t="shared" si="63"/>
        <v>3837</v>
      </c>
    </row>
    <row r="973" spans="1:14" x14ac:dyDescent="0.2">
      <c r="A973" t="s">
        <v>161</v>
      </c>
      <c r="B973" s="8">
        <v>43881</v>
      </c>
      <c r="C973" s="8">
        <v>43882</v>
      </c>
      <c r="D973">
        <v>1532</v>
      </c>
      <c r="E973">
        <v>2</v>
      </c>
      <c r="F973" s="7">
        <v>2593.3000000000002</v>
      </c>
      <c r="G973" s="7">
        <v>4220.7</v>
      </c>
      <c r="H973" s="7">
        <v>2.58</v>
      </c>
      <c r="I973" s="7">
        <v>4.22</v>
      </c>
      <c r="J973" t="s">
        <v>2337</v>
      </c>
      <c r="K973">
        <f t="shared" si="60"/>
        <v>3064</v>
      </c>
      <c r="L973">
        <f t="shared" si="61"/>
        <v>8</v>
      </c>
      <c r="M973">
        <f t="shared" si="62"/>
        <v>1</v>
      </c>
      <c r="N973" s="7">
        <f t="shared" si="63"/>
        <v>4220.7</v>
      </c>
    </row>
    <row r="974" spans="1:14" x14ac:dyDescent="0.2">
      <c r="A974" t="s">
        <v>158</v>
      </c>
      <c r="B974" s="8">
        <v>43881</v>
      </c>
      <c r="C974" s="8">
        <v>43882</v>
      </c>
      <c r="D974">
        <v>1532</v>
      </c>
      <c r="E974">
        <v>2</v>
      </c>
      <c r="F974" s="7">
        <v>2509.65</v>
      </c>
      <c r="G974" s="7">
        <v>4220.7</v>
      </c>
      <c r="H974" s="7">
        <v>2.5099999999999998</v>
      </c>
      <c r="I974" s="7">
        <v>4.22</v>
      </c>
      <c r="J974" t="s">
        <v>2337</v>
      </c>
      <c r="K974">
        <f t="shared" si="60"/>
        <v>3064</v>
      </c>
      <c r="L974">
        <f t="shared" si="61"/>
        <v>8</v>
      </c>
      <c r="M974">
        <f t="shared" si="62"/>
        <v>1</v>
      </c>
      <c r="N974" s="7">
        <f t="shared" si="63"/>
        <v>4220.7</v>
      </c>
    </row>
    <row r="975" spans="1:14" x14ac:dyDescent="0.2">
      <c r="A975" t="s">
        <v>396</v>
      </c>
      <c r="B975" s="8">
        <v>43881</v>
      </c>
      <c r="C975" s="8">
        <v>43882</v>
      </c>
      <c r="D975">
        <v>307</v>
      </c>
      <c r="E975">
        <v>1</v>
      </c>
      <c r="F975" s="7">
        <v>4655.5600000000004</v>
      </c>
      <c r="G975" s="7">
        <v>6139.2</v>
      </c>
      <c r="H975" s="7">
        <v>23.28</v>
      </c>
      <c r="I975" s="7">
        <v>30.7</v>
      </c>
      <c r="J975" t="s">
        <v>2337</v>
      </c>
      <c r="K975">
        <f t="shared" si="60"/>
        <v>307</v>
      </c>
      <c r="L975">
        <f t="shared" si="61"/>
        <v>8</v>
      </c>
      <c r="M975">
        <f t="shared" si="62"/>
        <v>1</v>
      </c>
      <c r="N975" s="7">
        <f t="shared" si="63"/>
        <v>6139.2</v>
      </c>
    </row>
    <row r="976" spans="1:14" x14ac:dyDescent="0.2">
      <c r="A976" t="s">
        <v>251</v>
      </c>
      <c r="B976" s="8">
        <v>43881</v>
      </c>
      <c r="C976" s="8">
        <v>43887</v>
      </c>
      <c r="D976">
        <v>528</v>
      </c>
      <c r="E976">
        <v>1</v>
      </c>
      <c r="F976" s="7">
        <v>294.77999999999997</v>
      </c>
      <c r="G976" s="7">
        <v>791.96</v>
      </c>
      <c r="H976" s="7">
        <v>0.86</v>
      </c>
      <c r="I976" s="7">
        <v>2.2999999999999998</v>
      </c>
      <c r="J976" t="s">
        <v>2337</v>
      </c>
      <c r="K976">
        <f t="shared" si="60"/>
        <v>528</v>
      </c>
      <c r="L976">
        <f t="shared" si="61"/>
        <v>8</v>
      </c>
      <c r="M976">
        <f t="shared" si="62"/>
        <v>1</v>
      </c>
      <c r="N976" s="7">
        <f t="shared" si="63"/>
        <v>791.96</v>
      </c>
    </row>
    <row r="977" spans="1:14" x14ac:dyDescent="0.2">
      <c r="A977" t="s">
        <v>923</v>
      </c>
      <c r="B977" s="8">
        <v>43881</v>
      </c>
      <c r="C977" s="8">
        <v>43887</v>
      </c>
      <c r="D977">
        <v>4</v>
      </c>
      <c r="E977">
        <v>1</v>
      </c>
      <c r="F977" s="7">
        <v>120.02</v>
      </c>
      <c r="G977" s="7">
        <v>209.76</v>
      </c>
      <c r="H977" s="7">
        <v>60.01</v>
      </c>
      <c r="I977" s="7">
        <v>104.88</v>
      </c>
      <c r="J977" t="s">
        <v>2337</v>
      </c>
      <c r="K977">
        <f t="shared" si="60"/>
        <v>4</v>
      </c>
      <c r="L977">
        <f t="shared" si="61"/>
        <v>8</v>
      </c>
      <c r="M977">
        <f t="shared" si="62"/>
        <v>1</v>
      </c>
      <c r="N977" s="7">
        <f t="shared" si="63"/>
        <v>209.76</v>
      </c>
    </row>
    <row r="978" spans="1:14" x14ac:dyDescent="0.2">
      <c r="A978" t="s">
        <v>201</v>
      </c>
      <c r="B978" s="8">
        <v>43881</v>
      </c>
      <c r="C978" s="8">
        <v>43899</v>
      </c>
      <c r="D978">
        <v>24512</v>
      </c>
      <c r="E978">
        <v>1</v>
      </c>
      <c r="F978" s="7">
        <v>21499.48</v>
      </c>
      <c r="G978" s="7">
        <v>63438.400000000001</v>
      </c>
      <c r="H978" s="7">
        <v>1.34</v>
      </c>
      <c r="I978" s="7">
        <v>3.97</v>
      </c>
      <c r="J978" t="s">
        <v>2337</v>
      </c>
      <c r="K978">
        <f t="shared" si="60"/>
        <v>24512</v>
      </c>
      <c r="L978">
        <f t="shared" si="61"/>
        <v>8</v>
      </c>
      <c r="M978">
        <f t="shared" si="62"/>
        <v>1</v>
      </c>
      <c r="N978" s="7">
        <f t="shared" si="63"/>
        <v>63438.400000000001</v>
      </c>
    </row>
    <row r="979" spans="1:14" x14ac:dyDescent="0.2">
      <c r="A979" t="s">
        <v>201</v>
      </c>
      <c r="B979" s="8">
        <v>43881</v>
      </c>
      <c r="C979" s="8">
        <v>43899</v>
      </c>
      <c r="D979">
        <v>4596</v>
      </c>
      <c r="E979">
        <v>1</v>
      </c>
      <c r="F979" s="7">
        <v>3768.32</v>
      </c>
      <c r="G979" s="7">
        <v>11894.7</v>
      </c>
      <c r="H979" s="7">
        <v>1.25</v>
      </c>
      <c r="I979" s="7">
        <v>3.97</v>
      </c>
      <c r="J979" t="s">
        <v>2337</v>
      </c>
      <c r="K979">
        <f t="shared" si="60"/>
        <v>4596</v>
      </c>
      <c r="L979">
        <f t="shared" si="61"/>
        <v>8</v>
      </c>
      <c r="M979">
        <f t="shared" si="62"/>
        <v>1</v>
      </c>
      <c r="N979" s="7">
        <f t="shared" si="63"/>
        <v>11894.7</v>
      </c>
    </row>
    <row r="980" spans="1:14" x14ac:dyDescent="0.2">
      <c r="A980" t="s">
        <v>201</v>
      </c>
      <c r="B980" s="8">
        <v>43881</v>
      </c>
      <c r="C980" s="8">
        <v>43899</v>
      </c>
      <c r="D980">
        <v>24512</v>
      </c>
      <c r="E980">
        <v>1</v>
      </c>
      <c r="F980" s="7">
        <v>21499.48</v>
      </c>
      <c r="G980" s="7">
        <v>63438.400000000001</v>
      </c>
      <c r="H980" s="7">
        <v>1.34</v>
      </c>
      <c r="I980" s="7">
        <v>3.97</v>
      </c>
      <c r="J980" t="s">
        <v>2337</v>
      </c>
      <c r="K980">
        <f t="shared" si="60"/>
        <v>24512</v>
      </c>
      <c r="L980">
        <f t="shared" si="61"/>
        <v>8</v>
      </c>
      <c r="M980">
        <f t="shared" si="62"/>
        <v>1</v>
      </c>
      <c r="N980" s="7">
        <f t="shared" si="63"/>
        <v>63438.400000000001</v>
      </c>
    </row>
    <row r="981" spans="1:14" x14ac:dyDescent="0.2">
      <c r="A981" t="s">
        <v>923</v>
      </c>
      <c r="B981" s="8">
        <v>43881</v>
      </c>
      <c r="C981" s="8">
        <v>43881</v>
      </c>
      <c r="D981">
        <v>2</v>
      </c>
      <c r="E981">
        <v>1</v>
      </c>
      <c r="F981" s="7">
        <v>60.01</v>
      </c>
      <c r="G981" s="7">
        <v>86.97</v>
      </c>
      <c r="H981" s="7">
        <v>60.01</v>
      </c>
      <c r="I981" s="7">
        <v>86.97</v>
      </c>
      <c r="J981" t="s">
        <v>2337</v>
      </c>
      <c r="K981">
        <f t="shared" si="60"/>
        <v>2</v>
      </c>
      <c r="L981">
        <f t="shared" si="61"/>
        <v>8</v>
      </c>
      <c r="M981">
        <f t="shared" si="62"/>
        <v>1</v>
      </c>
      <c r="N981" s="7">
        <f t="shared" si="63"/>
        <v>86.97</v>
      </c>
    </row>
    <row r="982" spans="1:14" x14ac:dyDescent="0.2">
      <c r="A982" t="s">
        <v>155</v>
      </c>
      <c r="B982" s="8">
        <v>43881</v>
      </c>
      <c r="C982" s="8">
        <v>43882</v>
      </c>
      <c r="D982">
        <v>5</v>
      </c>
      <c r="E982">
        <v>40</v>
      </c>
      <c r="F982" s="7">
        <v>150.58000000000001</v>
      </c>
      <c r="G982" s="7">
        <v>291.61</v>
      </c>
      <c r="H982" s="7">
        <v>50.19</v>
      </c>
      <c r="I982" s="7">
        <v>97.2</v>
      </c>
      <c r="J982" t="s">
        <v>2337</v>
      </c>
      <c r="K982">
        <f t="shared" si="60"/>
        <v>200</v>
      </c>
      <c r="L982">
        <f t="shared" si="61"/>
        <v>8</v>
      </c>
      <c r="M982">
        <f t="shared" si="62"/>
        <v>1</v>
      </c>
      <c r="N982" s="7">
        <f t="shared" si="63"/>
        <v>291.61</v>
      </c>
    </row>
    <row r="983" spans="1:14" x14ac:dyDescent="0.2">
      <c r="A983" t="s">
        <v>772</v>
      </c>
      <c r="B983" s="8">
        <v>43881</v>
      </c>
      <c r="C983" s="8">
        <v>43881</v>
      </c>
      <c r="D983">
        <v>7</v>
      </c>
      <c r="E983">
        <v>1</v>
      </c>
      <c r="F983" s="7">
        <v>184.53</v>
      </c>
      <c r="G983" s="7">
        <v>320.77</v>
      </c>
      <c r="H983" s="7">
        <v>46.13</v>
      </c>
      <c r="I983" s="7">
        <v>80.19</v>
      </c>
      <c r="J983" t="s">
        <v>2337</v>
      </c>
      <c r="K983">
        <f t="shared" si="60"/>
        <v>7</v>
      </c>
      <c r="L983">
        <f t="shared" si="61"/>
        <v>8</v>
      </c>
      <c r="M983">
        <f t="shared" si="62"/>
        <v>1</v>
      </c>
      <c r="N983" s="7">
        <f t="shared" si="63"/>
        <v>320.77</v>
      </c>
    </row>
    <row r="984" spans="1:14" x14ac:dyDescent="0.2">
      <c r="A984" t="s">
        <v>239</v>
      </c>
      <c r="B984" s="8">
        <v>43882</v>
      </c>
      <c r="C984" s="8">
        <v>43882</v>
      </c>
      <c r="D984">
        <v>54</v>
      </c>
      <c r="E984">
        <v>1</v>
      </c>
      <c r="F984" s="7">
        <v>24.62</v>
      </c>
      <c r="G984" s="7">
        <v>51.48</v>
      </c>
      <c r="H984" s="7">
        <v>0.7</v>
      </c>
      <c r="I984" s="7">
        <v>1.47</v>
      </c>
      <c r="J984" t="s">
        <v>2337</v>
      </c>
      <c r="K984">
        <f t="shared" si="60"/>
        <v>54</v>
      </c>
      <c r="L984">
        <f t="shared" si="61"/>
        <v>8</v>
      </c>
      <c r="M984">
        <f t="shared" si="62"/>
        <v>1</v>
      </c>
      <c r="N984" s="7">
        <f t="shared" si="63"/>
        <v>51.48</v>
      </c>
    </row>
    <row r="985" spans="1:14" x14ac:dyDescent="0.2">
      <c r="A985" t="s">
        <v>396</v>
      </c>
      <c r="B985" s="8">
        <v>43882</v>
      </c>
      <c r="C985" s="8">
        <v>43882</v>
      </c>
      <c r="D985">
        <v>2</v>
      </c>
      <c r="E985">
        <v>1</v>
      </c>
      <c r="F985" s="7">
        <v>23.28</v>
      </c>
      <c r="G985" s="7">
        <v>36.54</v>
      </c>
      <c r="H985" s="7">
        <v>23.28</v>
      </c>
      <c r="I985" s="7">
        <v>36.54</v>
      </c>
      <c r="J985" t="s">
        <v>2337</v>
      </c>
      <c r="K985">
        <f t="shared" si="60"/>
        <v>2</v>
      </c>
      <c r="L985">
        <f t="shared" si="61"/>
        <v>8</v>
      </c>
      <c r="M985">
        <f t="shared" si="62"/>
        <v>1</v>
      </c>
      <c r="N985" s="7">
        <f t="shared" si="63"/>
        <v>36.54</v>
      </c>
    </row>
    <row r="986" spans="1:14" x14ac:dyDescent="0.2">
      <c r="A986" t="s">
        <v>291</v>
      </c>
      <c r="B986" s="8">
        <v>43881</v>
      </c>
      <c r="C986" s="8">
        <v>43881</v>
      </c>
      <c r="D986">
        <v>10</v>
      </c>
      <c r="E986">
        <v>100</v>
      </c>
      <c r="F986" s="7">
        <v>514.16</v>
      </c>
      <c r="G986" s="7">
        <v>1458.06</v>
      </c>
      <c r="H986" s="7">
        <v>85.69</v>
      </c>
      <c r="I986" s="7">
        <v>243.01</v>
      </c>
      <c r="J986" t="s">
        <v>2337</v>
      </c>
      <c r="K986">
        <f t="shared" si="60"/>
        <v>1000</v>
      </c>
      <c r="L986">
        <f t="shared" si="61"/>
        <v>8</v>
      </c>
      <c r="M986">
        <f t="shared" si="62"/>
        <v>1</v>
      </c>
      <c r="N986" s="7">
        <f t="shared" si="63"/>
        <v>1458.06</v>
      </c>
    </row>
    <row r="987" spans="1:14" x14ac:dyDescent="0.2">
      <c r="A987" t="s">
        <v>251</v>
      </c>
      <c r="B987" s="8">
        <v>43882</v>
      </c>
      <c r="C987" s="8">
        <v>43882</v>
      </c>
      <c r="D987">
        <v>59</v>
      </c>
      <c r="E987">
        <v>1</v>
      </c>
      <c r="F987" s="7">
        <v>32.56</v>
      </c>
      <c r="G987" s="7">
        <v>87.48</v>
      </c>
      <c r="H987" s="7">
        <v>0.86</v>
      </c>
      <c r="I987" s="7">
        <v>2.2999999999999998</v>
      </c>
      <c r="J987" t="s">
        <v>2337</v>
      </c>
      <c r="K987">
        <f t="shared" si="60"/>
        <v>59</v>
      </c>
      <c r="L987">
        <f t="shared" si="61"/>
        <v>8</v>
      </c>
      <c r="M987">
        <f t="shared" si="62"/>
        <v>1</v>
      </c>
      <c r="N987" s="7">
        <f t="shared" si="63"/>
        <v>87.48</v>
      </c>
    </row>
    <row r="988" spans="1:14" x14ac:dyDescent="0.2">
      <c r="A988" t="s">
        <v>396</v>
      </c>
      <c r="B988" s="8">
        <v>43882</v>
      </c>
      <c r="C988" s="8">
        <v>43882</v>
      </c>
      <c r="D988">
        <v>2</v>
      </c>
      <c r="E988">
        <v>1</v>
      </c>
      <c r="F988" s="7">
        <v>23.28</v>
      </c>
      <c r="G988" s="7">
        <v>35.81</v>
      </c>
      <c r="H988" s="7">
        <v>23.28</v>
      </c>
      <c r="I988" s="7">
        <v>35.81</v>
      </c>
      <c r="J988" t="s">
        <v>2337</v>
      </c>
      <c r="K988">
        <f t="shared" si="60"/>
        <v>2</v>
      </c>
      <c r="L988">
        <f t="shared" si="61"/>
        <v>8</v>
      </c>
      <c r="M988">
        <f t="shared" si="62"/>
        <v>1</v>
      </c>
      <c r="N988" s="7">
        <f t="shared" si="63"/>
        <v>35.81</v>
      </c>
    </row>
    <row r="989" spans="1:14" x14ac:dyDescent="0.2">
      <c r="A989" t="s">
        <v>169</v>
      </c>
      <c r="B989" s="8">
        <v>43881</v>
      </c>
      <c r="C989" s="8">
        <v>43882</v>
      </c>
      <c r="D989">
        <v>100</v>
      </c>
      <c r="E989">
        <v>1</v>
      </c>
      <c r="F989" s="7">
        <v>86.45</v>
      </c>
      <c r="G989" s="7">
        <v>174.58</v>
      </c>
      <c r="H989" s="7">
        <v>1.32</v>
      </c>
      <c r="I989" s="7">
        <v>2.69</v>
      </c>
      <c r="J989" t="s">
        <v>2337</v>
      </c>
      <c r="K989">
        <f t="shared" si="60"/>
        <v>100</v>
      </c>
      <c r="L989">
        <f t="shared" si="61"/>
        <v>8</v>
      </c>
      <c r="M989">
        <f t="shared" si="62"/>
        <v>1</v>
      </c>
      <c r="N989" s="7">
        <f t="shared" si="63"/>
        <v>174.58</v>
      </c>
    </row>
    <row r="990" spans="1:14" x14ac:dyDescent="0.2">
      <c r="A990" t="s">
        <v>396</v>
      </c>
      <c r="B990" s="8">
        <v>43881</v>
      </c>
      <c r="C990" s="8">
        <v>43882</v>
      </c>
      <c r="D990">
        <v>2</v>
      </c>
      <c r="E990">
        <v>1</v>
      </c>
      <c r="F990" s="7">
        <v>23.28</v>
      </c>
      <c r="G990" s="7">
        <v>35.81</v>
      </c>
      <c r="H990" s="7">
        <v>23.28</v>
      </c>
      <c r="I990" s="7">
        <v>35.81</v>
      </c>
      <c r="J990" t="s">
        <v>2337</v>
      </c>
      <c r="K990">
        <f t="shared" si="60"/>
        <v>2</v>
      </c>
      <c r="L990">
        <f t="shared" si="61"/>
        <v>8</v>
      </c>
      <c r="M990">
        <f t="shared" si="62"/>
        <v>1</v>
      </c>
      <c r="N990" s="7">
        <f t="shared" si="63"/>
        <v>35.81</v>
      </c>
    </row>
    <row r="991" spans="1:14" x14ac:dyDescent="0.2">
      <c r="A991" t="s">
        <v>525</v>
      </c>
      <c r="B991" s="8">
        <v>43881</v>
      </c>
      <c r="C991" s="8">
        <v>43881</v>
      </c>
      <c r="D991">
        <v>785</v>
      </c>
      <c r="E991">
        <v>1</v>
      </c>
      <c r="F991" s="7">
        <v>1806.08</v>
      </c>
      <c r="G991" s="7">
        <v>3601.66</v>
      </c>
      <c r="H991" s="7">
        <v>3.52</v>
      </c>
      <c r="I991" s="7">
        <v>7.04</v>
      </c>
      <c r="J991" t="s">
        <v>2337</v>
      </c>
      <c r="K991">
        <f t="shared" si="60"/>
        <v>785</v>
      </c>
      <c r="L991">
        <f t="shared" si="61"/>
        <v>8</v>
      </c>
      <c r="M991">
        <f t="shared" si="62"/>
        <v>1</v>
      </c>
      <c r="N991" s="7">
        <f t="shared" si="63"/>
        <v>3601.66</v>
      </c>
    </row>
    <row r="992" spans="1:14" x14ac:dyDescent="0.2">
      <c r="A992" t="s">
        <v>650</v>
      </c>
      <c r="B992" s="8">
        <v>43881</v>
      </c>
      <c r="C992" s="8">
        <v>43881</v>
      </c>
      <c r="D992">
        <v>460</v>
      </c>
      <c r="E992">
        <v>1</v>
      </c>
      <c r="F992" s="7">
        <v>318.93</v>
      </c>
      <c r="G992" s="7">
        <v>518</v>
      </c>
      <c r="H992" s="7">
        <v>1.06</v>
      </c>
      <c r="I992" s="7">
        <v>1.73</v>
      </c>
      <c r="J992" t="s">
        <v>2337</v>
      </c>
      <c r="K992">
        <f t="shared" si="60"/>
        <v>460</v>
      </c>
      <c r="L992">
        <f t="shared" si="61"/>
        <v>8</v>
      </c>
      <c r="M992">
        <f t="shared" si="62"/>
        <v>1</v>
      </c>
      <c r="N992" s="7">
        <f t="shared" si="63"/>
        <v>518</v>
      </c>
    </row>
    <row r="993" spans="1:14" x14ac:dyDescent="0.2">
      <c r="A993" t="s">
        <v>172</v>
      </c>
      <c r="B993" s="8">
        <v>43881</v>
      </c>
      <c r="C993" s="8">
        <v>43881</v>
      </c>
      <c r="D993">
        <v>4</v>
      </c>
      <c r="E993">
        <v>40</v>
      </c>
      <c r="F993" s="7">
        <v>103.64</v>
      </c>
      <c r="G993" s="7">
        <v>214.87</v>
      </c>
      <c r="H993" s="7">
        <v>51.81</v>
      </c>
      <c r="I993" s="7">
        <v>107.44</v>
      </c>
      <c r="J993" t="s">
        <v>2337</v>
      </c>
      <c r="K993">
        <f t="shared" si="60"/>
        <v>160</v>
      </c>
      <c r="L993">
        <f t="shared" si="61"/>
        <v>8</v>
      </c>
      <c r="M993">
        <f t="shared" si="62"/>
        <v>1</v>
      </c>
      <c r="N993" s="7">
        <f t="shared" si="63"/>
        <v>214.87</v>
      </c>
    </row>
    <row r="994" spans="1:14" x14ac:dyDescent="0.2">
      <c r="A994" t="s">
        <v>934</v>
      </c>
      <c r="B994" s="8">
        <v>43881</v>
      </c>
      <c r="C994" s="8">
        <v>43881</v>
      </c>
      <c r="D994">
        <v>62</v>
      </c>
      <c r="E994">
        <v>1</v>
      </c>
      <c r="F994" s="7">
        <v>583.22</v>
      </c>
      <c r="G994" s="7">
        <v>1023.2</v>
      </c>
      <c r="H994" s="7">
        <v>14.58</v>
      </c>
      <c r="I994" s="7">
        <v>25.58</v>
      </c>
      <c r="J994" t="s">
        <v>2337</v>
      </c>
      <c r="K994">
        <f t="shared" si="60"/>
        <v>62</v>
      </c>
      <c r="L994">
        <f t="shared" si="61"/>
        <v>8</v>
      </c>
      <c r="M994">
        <f t="shared" si="62"/>
        <v>1</v>
      </c>
      <c r="N994" s="7">
        <f t="shared" si="63"/>
        <v>1023.2</v>
      </c>
    </row>
    <row r="995" spans="1:14" x14ac:dyDescent="0.2">
      <c r="A995" t="s">
        <v>528</v>
      </c>
      <c r="B995" s="8">
        <v>43881</v>
      </c>
      <c r="C995" s="8">
        <v>43881</v>
      </c>
      <c r="D995">
        <v>99</v>
      </c>
      <c r="E995">
        <v>1</v>
      </c>
      <c r="F995" s="7">
        <v>248.71</v>
      </c>
      <c r="G995" s="7">
        <v>572.99</v>
      </c>
      <c r="H995" s="7">
        <v>3.88</v>
      </c>
      <c r="I995" s="7">
        <v>8.9499999999999993</v>
      </c>
      <c r="J995" t="s">
        <v>2337</v>
      </c>
      <c r="K995">
        <f t="shared" si="60"/>
        <v>99</v>
      </c>
      <c r="L995">
        <f t="shared" si="61"/>
        <v>8</v>
      </c>
      <c r="M995">
        <f t="shared" si="62"/>
        <v>1</v>
      </c>
      <c r="N995" s="7">
        <f t="shared" si="63"/>
        <v>572.99</v>
      </c>
    </row>
    <row r="996" spans="1:14" x14ac:dyDescent="0.2">
      <c r="A996" t="s">
        <v>529</v>
      </c>
      <c r="B996" s="8">
        <v>43881</v>
      </c>
      <c r="C996" s="8">
        <v>43881</v>
      </c>
      <c r="D996">
        <v>491</v>
      </c>
      <c r="E996">
        <v>1</v>
      </c>
      <c r="F996" s="7">
        <v>1166.24</v>
      </c>
      <c r="G996" s="7">
        <v>2251.04</v>
      </c>
      <c r="H996" s="7">
        <v>3.63</v>
      </c>
      <c r="I996" s="7">
        <v>7.04</v>
      </c>
      <c r="J996" t="s">
        <v>2337</v>
      </c>
      <c r="K996">
        <f t="shared" si="60"/>
        <v>491</v>
      </c>
      <c r="L996">
        <f t="shared" si="61"/>
        <v>8</v>
      </c>
      <c r="M996">
        <f t="shared" si="62"/>
        <v>1</v>
      </c>
      <c r="N996" s="7">
        <f t="shared" si="63"/>
        <v>2251.04</v>
      </c>
    </row>
    <row r="997" spans="1:14" x14ac:dyDescent="0.2">
      <c r="A997" t="s">
        <v>223</v>
      </c>
      <c r="B997" s="8">
        <v>43881</v>
      </c>
      <c r="C997" s="8">
        <v>43881</v>
      </c>
      <c r="D997">
        <v>15320</v>
      </c>
      <c r="E997">
        <v>1</v>
      </c>
      <c r="F997" s="7">
        <v>7034.5</v>
      </c>
      <c r="G997" s="7">
        <v>10871.5</v>
      </c>
      <c r="H997" s="7">
        <v>0.7</v>
      </c>
      <c r="I997" s="7">
        <v>1.0900000000000001</v>
      </c>
      <c r="J997" t="s">
        <v>2337</v>
      </c>
      <c r="K997">
        <f t="shared" si="60"/>
        <v>15320</v>
      </c>
      <c r="L997">
        <f t="shared" si="61"/>
        <v>8</v>
      </c>
      <c r="M997">
        <f t="shared" si="62"/>
        <v>1</v>
      </c>
      <c r="N997" s="7">
        <f t="shared" si="63"/>
        <v>10871.5</v>
      </c>
    </row>
    <row r="998" spans="1:14" x14ac:dyDescent="0.2">
      <c r="A998" t="s">
        <v>251</v>
      </c>
      <c r="B998" s="8">
        <v>43881</v>
      </c>
      <c r="C998" s="8">
        <v>43881</v>
      </c>
      <c r="D998">
        <v>5362</v>
      </c>
      <c r="E998">
        <v>1</v>
      </c>
      <c r="F998" s="7">
        <v>2999.26</v>
      </c>
      <c r="G998" s="7">
        <v>6267.1</v>
      </c>
      <c r="H998" s="7">
        <v>0.86</v>
      </c>
      <c r="I998" s="7">
        <v>1.79</v>
      </c>
      <c r="J998" t="s">
        <v>2337</v>
      </c>
      <c r="K998">
        <f t="shared" si="60"/>
        <v>5362</v>
      </c>
      <c r="L998">
        <f t="shared" si="61"/>
        <v>8</v>
      </c>
      <c r="M998">
        <f t="shared" si="62"/>
        <v>1</v>
      </c>
      <c r="N998" s="7">
        <f t="shared" si="63"/>
        <v>6267.1</v>
      </c>
    </row>
    <row r="999" spans="1:14" x14ac:dyDescent="0.2">
      <c r="A999" t="s">
        <v>285</v>
      </c>
      <c r="B999" s="8">
        <v>43881</v>
      </c>
      <c r="C999" s="8">
        <v>43881</v>
      </c>
      <c r="D999">
        <v>766</v>
      </c>
      <c r="E999">
        <v>1</v>
      </c>
      <c r="F999" s="7">
        <v>434.86</v>
      </c>
      <c r="G999" s="7">
        <v>1055.18</v>
      </c>
      <c r="H999" s="7">
        <v>0.87</v>
      </c>
      <c r="I999" s="7">
        <v>2.11</v>
      </c>
      <c r="J999" t="s">
        <v>2337</v>
      </c>
      <c r="K999">
        <f t="shared" si="60"/>
        <v>766</v>
      </c>
      <c r="L999">
        <f t="shared" si="61"/>
        <v>8</v>
      </c>
      <c r="M999">
        <f t="shared" si="62"/>
        <v>1</v>
      </c>
      <c r="N999" s="7">
        <f t="shared" si="63"/>
        <v>1055.18</v>
      </c>
    </row>
    <row r="1000" spans="1:14" x14ac:dyDescent="0.2">
      <c r="A1000" t="s">
        <v>333</v>
      </c>
      <c r="B1000" s="8">
        <v>43881</v>
      </c>
      <c r="C1000" s="8">
        <v>43881</v>
      </c>
      <c r="D1000">
        <v>1609</v>
      </c>
      <c r="E1000">
        <v>1</v>
      </c>
      <c r="F1000" s="7">
        <v>1007.21</v>
      </c>
      <c r="G1000" s="7">
        <v>1477.25</v>
      </c>
      <c r="H1000" s="7">
        <v>0.96</v>
      </c>
      <c r="I1000" s="7">
        <v>1.41</v>
      </c>
      <c r="J1000" t="s">
        <v>2337</v>
      </c>
      <c r="K1000">
        <f t="shared" si="60"/>
        <v>1609</v>
      </c>
      <c r="L1000">
        <f t="shared" si="61"/>
        <v>8</v>
      </c>
      <c r="M1000">
        <f t="shared" si="62"/>
        <v>1</v>
      </c>
      <c r="N1000" s="7">
        <f t="shared" si="63"/>
        <v>1477.25</v>
      </c>
    </row>
    <row r="1001" spans="1:14" x14ac:dyDescent="0.2">
      <c r="A1001" t="s">
        <v>636</v>
      </c>
      <c r="B1001" s="8">
        <v>43881</v>
      </c>
      <c r="C1001" s="8">
        <v>43881</v>
      </c>
      <c r="D1001">
        <v>3064</v>
      </c>
      <c r="E1001">
        <v>1</v>
      </c>
      <c r="F1001" s="7">
        <v>2534.4699999999998</v>
      </c>
      <c r="G1001" s="7">
        <v>3581.2</v>
      </c>
      <c r="H1001" s="7">
        <v>1.27</v>
      </c>
      <c r="I1001" s="7">
        <v>1.79</v>
      </c>
      <c r="J1001" t="s">
        <v>2337</v>
      </c>
      <c r="K1001">
        <f t="shared" si="60"/>
        <v>3064</v>
      </c>
      <c r="L1001">
        <f t="shared" si="61"/>
        <v>8</v>
      </c>
      <c r="M1001">
        <f t="shared" si="62"/>
        <v>1</v>
      </c>
      <c r="N1001" s="7">
        <f t="shared" si="63"/>
        <v>3581.2</v>
      </c>
    </row>
    <row r="1002" spans="1:14" x14ac:dyDescent="0.2">
      <c r="A1002" t="s">
        <v>396</v>
      </c>
      <c r="B1002" s="8">
        <v>43881</v>
      </c>
      <c r="C1002" s="8">
        <v>43881</v>
      </c>
      <c r="D1002">
        <v>184</v>
      </c>
      <c r="E1002">
        <v>1</v>
      </c>
      <c r="F1002" s="7">
        <v>2793.34</v>
      </c>
      <c r="G1002" s="7">
        <v>3837</v>
      </c>
      <c r="H1002" s="7">
        <v>23.28</v>
      </c>
      <c r="I1002" s="7">
        <v>31.98</v>
      </c>
      <c r="J1002" t="s">
        <v>2337</v>
      </c>
      <c r="K1002">
        <f t="shared" si="60"/>
        <v>184</v>
      </c>
      <c r="L1002">
        <f t="shared" si="61"/>
        <v>8</v>
      </c>
      <c r="M1002">
        <f t="shared" si="62"/>
        <v>1</v>
      </c>
      <c r="N1002" s="7">
        <f t="shared" si="63"/>
        <v>3837</v>
      </c>
    </row>
    <row r="1003" spans="1:14" x14ac:dyDescent="0.2">
      <c r="A1003" t="s">
        <v>387</v>
      </c>
      <c r="B1003" s="8">
        <v>43881</v>
      </c>
      <c r="C1003" s="8">
        <v>43881</v>
      </c>
      <c r="D1003">
        <v>56</v>
      </c>
      <c r="E1003">
        <v>1</v>
      </c>
      <c r="F1003" s="7">
        <v>1399.58</v>
      </c>
      <c r="G1003" s="7">
        <v>2900.77</v>
      </c>
      <c r="H1003" s="7">
        <v>38.869999999999997</v>
      </c>
      <c r="I1003" s="7">
        <v>80.58</v>
      </c>
      <c r="J1003" t="s">
        <v>2337</v>
      </c>
      <c r="K1003">
        <f t="shared" si="60"/>
        <v>56</v>
      </c>
      <c r="L1003">
        <f t="shared" si="61"/>
        <v>8</v>
      </c>
      <c r="M1003">
        <f t="shared" si="62"/>
        <v>1</v>
      </c>
      <c r="N1003" s="7">
        <f t="shared" si="63"/>
        <v>2900.77</v>
      </c>
    </row>
    <row r="1004" spans="1:14" x14ac:dyDescent="0.2">
      <c r="A1004" t="s">
        <v>397</v>
      </c>
      <c r="B1004" s="8">
        <v>43881</v>
      </c>
      <c r="C1004" s="8">
        <v>43881</v>
      </c>
      <c r="D1004">
        <v>307</v>
      </c>
      <c r="E1004">
        <v>1</v>
      </c>
      <c r="F1004" s="7">
        <v>445.09</v>
      </c>
      <c r="G1004" s="7">
        <v>895.3</v>
      </c>
      <c r="H1004" s="7">
        <v>2.23</v>
      </c>
      <c r="I1004" s="7">
        <v>4.4800000000000004</v>
      </c>
      <c r="J1004" t="s">
        <v>2337</v>
      </c>
      <c r="K1004">
        <f t="shared" si="60"/>
        <v>307</v>
      </c>
      <c r="L1004">
        <f t="shared" si="61"/>
        <v>8</v>
      </c>
      <c r="M1004">
        <f t="shared" si="62"/>
        <v>1</v>
      </c>
      <c r="N1004" s="7">
        <f t="shared" si="63"/>
        <v>895.3</v>
      </c>
    </row>
    <row r="1005" spans="1:14" x14ac:dyDescent="0.2">
      <c r="A1005" t="s">
        <v>289</v>
      </c>
      <c r="B1005" s="8">
        <v>43881</v>
      </c>
      <c r="C1005" s="8">
        <v>43881</v>
      </c>
      <c r="D1005">
        <v>766</v>
      </c>
      <c r="E1005">
        <v>1</v>
      </c>
      <c r="F1005" s="7">
        <v>428.47</v>
      </c>
      <c r="G1005" s="7">
        <v>1055.18</v>
      </c>
      <c r="H1005" s="7">
        <v>0.86</v>
      </c>
      <c r="I1005" s="7">
        <v>2.11</v>
      </c>
      <c r="J1005" t="s">
        <v>2337</v>
      </c>
      <c r="K1005">
        <f t="shared" si="60"/>
        <v>766</v>
      </c>
      <c r="L1005">
        <f t="shared" si="61"/>
        <v>8</v>
      </c>
      <c r="M1005">
        <f t="shared" si="62"/>
        <v>1</v>
      </c>
      <c r="N1005" s="7">
        <f t="shared" si="63"/>
        <v>1055.18</v>
      </c>
    </row>
    <row r="1006" spans="1:14" x14ac:dyDescent="0.2">
      <c r="A1006" t="s">
        <v>397</v>
      </c>
      <c r="B1006" s="8">
        <v>43881</v>
      </c>
      <c r="C1006" s="8">
        <v>43881</v>
      </c>
      <c r="D1006">
        <v>10</v>
      </c>
      <c r="E1006">
        <v>1</v>
      </c>
      <c r="F1006" s="7">
        <v>13.35</v>
      </c>
      <c r="G1006" s="7">
        <v>0</v>
      </c>
      <c r="H1006" s="7">
        <v>2.23</v>
      </c>
      <c r="I1006" s="7">
        <v>0</v>
      </c>
      <c r="J1006" t="s">
        <v>2337</v>
      </c>
      <c r="K1006">
        <f t="shared" si="60"/>
        <v>10</v>
      </c>
      <c r="L1006">
        <f t="shared" si="61"/>
        <v>8</v>
      </c>
      <c r="M1006">
        <f t="shared" si="62"/>
        <v>1</v>
      </c>
      <c r="N1006" s="7">
        <f t="shared" si="63"/>
        <v>0</v>
      </c>
    </row>
    <row r="1007" spans="1:14" x14ac:dyDescent="0.2">
      <c r="A1007" t="s">
        <v>270</v>
      </c>
      <c r="B1007" s="8">
        <v>43881</v>
      </c>
      <c r="C1007" s="8">
        <v>43903</v>
      </c>
      <c r="D1007">
        <v>15320</v>
      </c>
      <c r="E1007">
        <v>1</v>
      </c>
      <c r="F1007" s="7">
        <v>0</v>
      </c>
      <c r="G1007" s="7">
        <v>15092.2</v>
      </c>
      <c r="H1007" s="7">
        <v>0</v>
      </c>
      <c r="I1007" s="7">
        <v>1.51</v>
      </c>
      <c r="J1007" t="s">
        <v>2337</v>
      </c>
      <c r="K1007">
        <f t="shared" si="60"/>
        <v>15320</v>
      </c>
      <c r="L1007">
        <f t="shared" si="61"/>
        <v>8</v>
      </c>
      <c r="M1007">
        <f t="shared" si="62"/>
        <v>1</v>
      </c>
      <c r="N1007" s="7">
        <f t="shared" si="63"/>
        <v>15092.2</v>
      </c>
    </row>
    <row r="1008" spans="1:14" x14ac:dyDescent="0.2">
      <c r="A1008" t="s">
        <v>201</v>
      </c>
      <c r="B1008" s="8">
        <v>43881</v>
      </c>
      <c r="C1008" s="8">
        <v>43906</v>
      </c>
      <c r="D1008">
        <v>24512</v>
      </c>
      <c r="E1008">
        <v>1</v>
      </c>
      <c r="F1008" s="7">
        <v>21499.48</v>
      </c>
      <c r="G1008" s="7">
        <v>63438.400000000001</v>
      </c>
      <c r="H1008" s="7">
        <v>1.34</v>
      </c>
      <c r="I1008" s="7">
        <v>3.97</v>
      </c>
      <c r="J1008" t="s">
        <v>2337</v>
      </c>
      <c r="K1008">
        <f t="shared" si="60"/>
        <v>24512</v>
      </c>
      <c r="L1008">
        <f t="shared" si="61"/>
        <v>8</v>
      </c>
      <c r="M1008">
        <f t="shared" si="62"/>
        <v>1</v>
      </c>
      <c r="N1008" s="7">
        <f t="shared" si="63"/>
        <v>63438.400000000001</v>
      </c>
    </row>
    <row r="1009" spans="1:14" x14ac:dyDescent="0.2">
      <c r="A1009" t="s">
        <v>201</v>
      </c>
      <c r="B1009" s="8">
        <v>43881</v>
      </c>
      <c r="C1009" s="8">
        <v>43980</v>
      </c>
      <c r="D1009">
        <v>24512</v>
      </c>
      <c r="E1009">
        <v>1</v>
      </c>
      <c r="F1009" s="7">
        <v>21499.48</v>
      </c>
      <c r="G1009" s="7">
        <v>63438.400000000001</v>
      </c>
      <c r="H1009" s="7">
        <v>1.34</v>
      </c>
      <c r="I1009" s="7">
        <v>3.97</v>
      </c>
      <c r="J1009" t="s">
        <v>2337</v>
      </c>
      <c r="K1009">
        <f t="shared" si="60"/>
        <v>24512</v>
      </c>
      <c r="L1009">
        <f t="shared" si="61"/>
        <v>8</v>
      </c>
      <c r="M1009">
        <f t="shared" si="62"/>
        <v>1</v>
      </c>
      <c r="N1009" s="7">
        <f t="shared" si="63"/>
        <v>63438.400000000001</v>
      </c>
    </row>
    <row r="1010" spans="1:14" x14ac:dyDescent="0.2">
      <c r="A1010" t="s">
        <v>223</v>
      </c>
      <c r="B1010" s="8">
        <v>43881</v>
      </c>
      <c r="C1010" s="8">
        <v>43881</v>
      </c>
      <c r="D1010">
        <v>1839</v>
      </c>
      <c r="E1010">
        <v>1</v>
      </c>
      <c r="F1010" s="7">
        <v>844.14</v>
      </c>
      <c r="G1010" s="7">
        <v>1304.58</v>
      </c>
      <c r="H1010" s="7">
        <v>0.7</v>
      </c>
      <c r="I1010" s="7">
        <v>1.0900000000000001</v>
      </c>
      <c r="J1010" t="s">
        <v>2337</v>
      </c>
      <c r="K1010">
        <f t="shared" si="60"/>
        <v>1839</v>
      </c>
      <c r="L1010">
        <f t="shared" si="61"/>
        <v>8</v>
      </c>
      <c r="M1010">
        <f t="shared" si="62"/>
        <v>1</v>
      </c>
      <c r="N1010" s="7">
        <f t="shared" si="63"/>
        <v>1304.58</v>
      </c>
    </row>
    <row r="1011" spans="1:14" x14ac:dyDescent="0.2">
      <c r="A1011" t="s">
        <v>223</v>
      </c>
      <c r="B1011" s="8">
        <v>43881</v>
      </c>
      <c r="C1011" s="8">
        <v>43881</v>
      </c>
      <c r="D1011">
        <v>3064</v>
      </c>
      <c r="E1011">
        <v>1</v>
      </c>
      <c r="F1011" s="7">
        <v>1406.9</v>
      </c>
      <c r="G1011" s="7">
        <v>2174.3000000000002</v>
      </c>
      <c r="H1011" s="7">
        <v>0.7</v>
      </c>
      <c r="I1011" s="7">
        <v>1.0900000000000001</v>
      </c>
      <c r="J1011" t="s">
        <v>2337</v>
      </c>
      <c r="K1011">
        <f t="shared" si="60"/>
        <v>3064</v>
      </c>
      <c r="L1011">
        <f t="shared" si="61"/>
        <v>8</v>
      </c>
      <c r="M1011">
        <f t="shared" si="62"/>
        <v>1</v>
      </c>
      <c r="N1011" s="7">
        <f t="shared" si="63"/>
        <v>2174.3000000000002</v>
      </c>
    </row>
    <row r="1012" spans="1:14" x14ac:dyDescent="0.2">
      <c r="A1012" t="s">
        <v>251</v>
      </c>
      <c r="B1012" s="8">
        <v>43881</v>
      </c>
      <c r="C1012" s="8">
        <v>43882</v>
      </c>
      <c r="D1012">
        <v>19</v>
      </c>
      <c r="E1012">
        <v>1</v>
      </c>
      <c r="F1012" s="7">
        <v>10.28</v>
      </c>
      <c r="G1012" s="7">
        <v>27.63</v>
      </c>
      <c r="H1012" s="7">
        <v>0.86</v>
      </c>
      <c r="I1012" s="7">
        <v>2.2999999999999998</v>
      </c>
      <c r="J1012" t="s">
        <v>2337</v>
      </c>
      <c r="K1012">
        <f t="shared" si="60"/>
        <v>19</v>
      </c>
      <c r="L1012">
        <f t="shared" si="61"/>
        <v>8</v>
      </c>
      <c r="M1012">
        <f t="shared" si="62"/>
        <v>1</v>
      </c>
      <c r="N1012" s="7">
        <f t="shared" si="63"/>
        <v>27.63</v>
      </c>
    </row>
    <row r="1013" spans="1:14" x14ac:dyDescent="0.2">
      <c r="A1013" t="s">
        <v>262</v>
      </c>
      <c r="B1013" s="8">
        <v>43881</v>
      </c>
      <c r="C1013" s="8">
        <v>43882</v>
      </c>
      <c r="D1013">
        <v>40</v>
      </c>
      <c r="E1013">
        <v>1</v>
      </c>
      <c r="F1013" s="7">
        <v>25.61</v>
      </c>
      <c r="G1013" s="7">
        <v>59.86</v>
      </c>
      <c r="H1013" s="7">
        <v>0.99</v>
      </c>
      <c r="I1013" s="7">
        <v>2.2999999999999998</v>
      </c>
      <c r="J1013" t="s">
        <v>2337</v>
      </c>
      <c r="K1013">
        <f t="shared" si="60"/>
        <v>40</v>
      </c>
      <c r="L1013">
        <f t="shared" si="61"/>
        <v>8</v>
      </c>
      <c r="M1013">
        <f t="shared" si="62"/>
        <v>1</v>
      </c>
      <c r="N1013" s="7">
        <f t="shared" si="63"/>
        <v>59.86</v>
      </c>
    </row>
    <row r="1014" spans="1:14" x14ac:dyDescent="0.2">
      <c r="A1014" t="s">
        <v>396</v>
      </c>
      <c r="B1014" s="8">
        <v>43881</v>
      </c>
      <c r="C1014" s="8">
        <v>43882</v>
      </c>
      <c r="D1014">
        <v>2</v>
      </c>
      <c r="E1014">
        <v>1</v>
      </c>
      <c r="F1014" s="7">
        <v>23.28</v>
      </c>
      <c r="G1014" s="7">
        <v>35.81</v>
      </c>
      <c r="H1014" s="7">
        <v>23.28</v>
      </c>
      <c r="I1014" s="7">
        <v>35.81</v>
      </c>
      <c r="J1014" t="s">
        <v>2337</v>
      </c>
      <c r="K1014">
        <f t="shared" si="60"/>
        <v>2</v>
      </c>
      <c r="L1014">
        <f t="shared" si="61"/>
        <v>8</v>
      </c>
      <c r="M1014">
        <f t="shared" si="62"/>
        <v>1</v>
      </c>
      <c r="N1014" s="7">
        <f t="shared" si="63"/>
        <v>35.81</v>
      </c>
    </row>
    <row r="1015" spans="1:14" x14ac:dyDescent="0.2">
      <c r="A1015" t="s">
        <v>251</v>
      </c>
      <c r="B1015" s="8">
        <v>43881</v>
      </c>
      <c r="C1015" s="8">
        <v>43886</v>
      </c>
      <c r="D1015">
        <v>89</v>
      </c>
      <c r="E1015">
        <v>1</v>
      </c>
      <c r="F1015" s="7">
        <v>49.7</v>
      </c>
      <c r="G1015" s="7">
        <v>133.53</v>
      </c>
      <c r="H1015" s="7">
        <v>0.86</v>
      </c>
      <c r="I1015" s="7">
        <v>2.2999999999999998</v>
      </c>
      <c r="J1015" t="s">
        <v>2337</v>
      </c>
      <c r="K1015">
        <f t="shared" si="60"/>
        <v>89</v>
      </c>
      <c r="L1015">
        <f t="shared" si="61"/>
        <v>8</v>
      </c>
      <c r="M1015">
        <f t="shared" si="62"/>
        <v>1</v>
      </c>
      <c r="N1015" s="7">
        <f t="shared" si="63"/>
        <v>133.53</v>
      </c>
    </row>
    <row r="1016" spans="1:14" x14ac:dyDescent="0.2">
      <c r="A1016" t="s">
        <v>396</v>
      </c>
      <c r="B1016" s="8">
        <v>43881</v>
      </c>
      <c r="C1016" s="8">
        <v>43886</v>
      </c>
      <c r="D1016">
        <v>4</v>
      </c>
      <c r="E1016">
        <v>1</v>
      </c>
      <c r="F1016" s="7">
        <v>46.56</v>
      </c>
      <c r="G1016" s="7">
        <v>71.62</v>
      </c>
      <c r="H1016" s="7">
        <v>23.28</v>
      </c>
      <c r="I1016" s="7">
        <v>35.81</v>
      </c>
      <c r="J1016" t="s">
        <v>2337</v>
      </c>
      <c r="K1016">
        <f t="shared" si="60"/>
        <v>4</v>
      </c>
      <c r="L1016">
        <f t="shared" si="61"/>
        <v>8</v>
      </c>
      <c r="M1016">
        <f t="shared" si="62"/>
        <v>1</v>
      </c>
      <c r="N1016" s="7">
        <f t="shared" si="63"/>
        <v>71.62</v>
      </c>
    </row>
    <row r="1017" spans="1:14" x14ac:dyDescent="0.2">
      <c r="A1017" t="s">
        <v>239</v>
      </c>
      <c r="B1017" s="8">
        <v>43882</v>
      </c>
      <c r="C1017" s="8">
        <v>43882</v>
      </c>
      <c r="D1017">
        <v>766</v>
      </c>
      <c r="E1017">
        <v>1</v>
      </c>
      <c r="F1017" s="7">
        <v>351.73</v>
      </c>
      <c r="G1017" s="7">
        <v>639.5</v>
      </c>
      <c r="H1017" s="7">
        <v>0.7</v>
      </c>
      <c r="I1017" s="7">
        <v>1.28</v>
      </c>
      <c r="J1017" t="s">
        <v>2337</v>
      </c>
      <c r="K1017">
        <f t="shared" si="60"/>
        <v>766</v>
      </c>
      <c r="L1017">
        <f t="shared" si="61"/>
        <v>8</v>
      </c>
      <c r="M1017">
        <f t="shared" si="62"/>
        <v>1</v>
      </c>
      <c r="N1017" s="7">
        <f t="shared" si="63"/>
        <v>639.5</v>
      </c>
    </row>
    <row r="1018" spans="1:14" x14ac:dyDescent="0.2">
      <c r="A1018" t="s">
        <v>251</v>
      </c>
      <c r="B1018" s="8">
        <v>43882</v>
      </c>
      <c r="C1018" s="8">
        <v>43882</v>
      </c>
      <c r="D1018">
        <v>1532</v>
      </c>
      <c r="E1018">
        <v>1</v>
      </c>
      <c r="F1018" s="7">
        <v>856.93</v>
      </c>
      <c r="G1018" s="7">
        <v>1790.6</v>
      </c>
      <c r="H1018" s="7">
        <v>0.86</v>
      </c>
      <c r="I1018" s="7">
        <v>1.79</v>
      </c>
      <c r="J1018" t="s">
        <v>2337</v>
      </c>
      <c r="K1018">
        <f t="shared" si="60"/>
        <v>1532</v>
      </c>
      <c r="L1018">
        <f t="shared" si="61"/>
        <v>8</v>
      </c>
      <c r="M1018">
        <f t="shared" si="62"/>
        <v>1</v>
      </c>
      <c r="N1018" s="7">
        <f t="shared" si="63"/>
        <v>1790.6</v>
      </c>
    </row>
    <row r="1019" spans="1:14" x14ac:dyDescent="0.2">
      <c r="A1019" t="s">
        <v>289</v>
      </c>
      <c r="B1019" s="8">
        <v>43882</v>
      </c>
      <c r="C1019" s="8">
        <v>43882</v>
      </c>
      <c r="D1019">
        <v>1532</v>
      </c>
      <c r="E1019">
        <v>1</v>
      </c>
      <c r="F1019" s="7">
        <v>856.93</v>
      </c>
      <c r="G1019" s="7">
        <v>2046.4</v>
      </c>
      <c r="H1019" s="7">
        <v>0.86</v>
      </c>
      <c r="I1019" s="7">
        <v>2.0499999999999998</v>
      </c>
      <c r="J1019" t="s">
        <v>2337</v>
      </c>
      <c r="K1019">
        <f t="shared" si="60"/>
        <v>1532</v>
      </c>
      <c r="L1019">
        <f t="shared" si="61"/>
        <v>8</v>
      </c>
      <c r="M1019">
        <f t="shared" si="62"/>
        <v>1</v>
      </c>
      <c r="N1019" s="7">
        <f t="shared" si="63"/>
        <v>2046.4</v>
      </c>
    </row>
    <row r="1020" spans="1:14" x14ac:dyDescent="0.2">
      <c r="A1020" t="s">
        <v>164</v>
      </c>
      <c r="B1020" s="8">
        <v>43882</v>
      </c>
      <c r="C1020" s="8">
        <v>43882</v>
      </c>
      <c r="D1020">
        <v>920</v>
      </c>
      <c r="E1020">
        <v>2</v>
      </c>
      <c r="F1020" s="7">
        <v>1505.79</v>
      </c>
      <c r="G1020" s="7">
        <v>2916.12</v>
      </c>
      <c r="H1020" s="7">
        <v>2.5099999999999998</v>
      </c>
      <c r="I1020" s="7">
        <v>4.8600000000000003</v>
      </c>
      <c r="J1020" t="s">
        <v>2337</v>
      </c>
      <c r="K1020">
        <f t="shared" si="60"/>
        <v>1840</v>
      </c>
      <c r="L1020">
        <f t="shared" si="61"/>
        <v>8</v>
      </c>
      <c r="M1020">
        <f t="shared" si="62"/>
        <v>1</v>
      </c>
      <c r="N1020" s="7">
        <f t="shared" si="63"/>
        <v>2916.12</v>
      </c>
    </row>
    <row r="1021" spans="1:14" x14ac:dyDescent="0.2">
      <c r="A1021" t="s">
        <v>728</v>
      </c>
      <c r="B1021" s="8">
        <v>43882</v>
      </c>
      <c r="C1021" s="8">
        <v>43913</v>
      </c>
      <c r="D1021">
        <v>31</v>
      </c>
      <c r="E1021">
        <v>1</v>
      </c>
      <c r="F1021" s="7">
        <v>492.16</v>
      </c>
      <c r="G1021" s="7">
        <v>833.91</v>
      </c>
      <c r="H1021" s="7">
        <v>24.61</v>
      </c>
      <c r="I1021" s="7">
        <v>41.7</v>
      </c>
      <c r="J1021" t="s">
        <v>2337</v>
      </c>
      <c r="K1021">
        <f t="shared" si="60"/>
        <v>31</v>
      </c>
      <c r="L1021">
        <f t="shared" si="61"/>
        <v>8</v>
      </c>
      <c r="M1021">
        <f t="shared" si="62"/>
        <v>1</v>
      </c>
      <c r="N1021" s="7">
        <f t="shared" si="63"/>
        <v>833.91</v>
      </c>
    </row>
    <row r="1022" spans="1:14" x14ac:dyDescent="0.2">
      <c r="A1022" t="s">
        <v>738</v>
      </c>
      <c r="B1022" s="8">
        <v>43882</v>
      </c>
      <c r="C1022" s="8">
        <v>43913</v>
      </c>
      <c r="D1022">
        <v>16</v>
      </c>
      <c r="E1022">
        <v>1</v>
      </c>
      <c r="F1022" s="7">
        <v>319.62</v>
      </c>
      <c r="G1022" s="7">
        <v>544.85</v>
      </c>
      <c r="H1022" s="7">
        <v>31.96</v>
      </c>
      <c r="I1022" s="7">
        <v>54.49</v>
      </c>
      <c r="J1022" t="s">
        <v>2337</v>
      </c>
      <c r="K1022">
        <f t="shared" si="60"/>
        <v>16</v>
      </c>
      <c r="L1022">
        <f t="shared" si="61"/>
        <v>8</v>
      </c>
      <c r="M1022">
        <f t="shared" si="62"/>
        <v>1</v>
      </c>
      <c r="N1022" s="7">
        <f t="shared" si="63"/>
        <v>544.85</v>
      </c>
    </row>
    <row r="1023" spans="1:14" x14ac:dyDescent="0.2">
      <c r="A1023" t="s">
        <v>169</v>
      </c>
      <c r="B1023" s="8">
        <v>43882</v>
      </c>
      <c r="C1023" s="8">
        <v>43885</v>
      </c>
      <c r="D1023">
        <v>184</v>
      </c>
      <c r="E1023">
        <v>1</v>
      </c>
      <c r="F1023" s="7">
        <v>159.61000000000001</v>
      </c>
      <c r="G1023" s="7">
        <v>253.24</v>
      </c>
      <c r="H1023" s="7">
        <v>1.32</v>
      </c>
      <c r="I1023" s="7">
        <v>2.11</v>
      </c>
      <c r="J1023" t="s">
        <v>2337</v>
      </c>
      <c r="K1023">
        <f t="shared" si="60"/>
        <v>184</v>
      </c>
      <c r="L1023">
        <f t="shared" si="61"/>
        <v>8</v>
      </c>
      <c r="M1023">
        <f t="shared" si="62"/>
        <v>1</v>
      </c>
      <c r="N1023" s="7">
        <f t="shared" si="63"/>
        <v>253.24</v>
      </c>
    </row>
    <row r="1024" spans="1:14" x14ac:dyDescent="0.2">
      <c r="A1024" t="s">
        <v>396</v>
      </c>
      <c r="B1024" s="8">
        <v>43882</v>
      </c>
      <c r="C1024" s="8">
        <v>43885</v>
      </c>
      <c r="D1024">
        <v>4</v>
      </c>
      <c r="E1024">
        <v>1</v>
      </c>
      <c r="F1024" s="7">
        <v>46.56</v>
      </c>
      <c r="G1024" s="7">
        <v>66.510000000000005</v>
      </c>
      <c r="H1024" s="7">
        <v>23.28</v>
      </c>
      <c r="I1024" s="7">
        <v>33.25</v>
      </c>
      <c r="J1024" t="s">
        <v>2337</v>
      </c>
      <c r="K1024">
        <f t="shared" si="60"/>
        <v>4</v>
      </c>
      <c r="L1024">
        <f t="shared" si="61"/>
        <v>8</v>
      </c>
      <c r="M1024">
        <f t="shared" si="62"/>
        <v>1</v>
      </c>
      <c r="N1024" s="7">
        <f t="shared" si="63"/>
        <v>66.510000000000005</v>
      </c>
    </row>
    <row r="1025" spans="1:14" x14ac:dyDescent="0.2">
      <c r="A1025" t="s">
        <v>169</v>
      </c>
      <c r="B1025" s="8">
        <v>43882</v>
      </c>
      <c r="C1025" s="8">
        <v>43885</v>
      </c>
      <c r="D1025">
        <v>184</v>
      </c>
      <c r="E1025">
        <v>1</v>
      </c>
      <c r="F1025" s="7">
        <v>159.61000000000001</v>
      </c>
      <c r="G1025" s="7">
        <v>253.24</v>
      </c>
      <c r="H1025" s="7">
        <v>1.32</v>
      </c>
      <c r="I1025" s="7">
        <v>2.11</v>
      </c>
      <c r="J1025" t="s">
        <v>2337</v>
      </c>
      <c r="K1025">
        <f t="shared" si="60"/>
        <v>184</v>
      </c>
      <c r="L1025">
        <f t="shared" si="61"/>
        <v>8</v>
      </c>
      <c r="M1025">
        <f t="shared" si="62"/>
        <v>1</v>
      </c>
      <c r="N1025" s="7">
        <f t="shared" si="63"/>
        <v>253.24</v>
      </c>
    </row>
    <row r="1026" spans="1:14" x14ac:dyDescent="0.2">
      <c r="A1026" t="s">
        <v>396</v>
      </c>
      <c r="B1026" s="8">
        <v>43882</v>
      </c>
      <c r="C1026" s="8">
        <v>43885</v>
      </c>
      <c r="D1026">
        <v>4</v>
      </c>
      <c r="E1026">
        <v>1</v>
      </c>
      <c r="F1026" s="7">
        <v>46.56</v>
      </c>
      <c r="G1026" s="7">
        <v>66.510000000000005</v>
      </c>
      <c r="H1026" s="7">
        <v>23.28</v>
      </c>
      <c r="I1026" s="7">
        <v>33.25</v>
      </c>
      <c r="J1026" t="s">
        <v>2337</v>
      </c>
      <c r="K1026">
        <f t="shared" si="60"/>
        <v>4</v>
      </c>
      <c r="L1026">
        <f t="shared" si="61"/>
        <v>8</v>
      </c>
      <c r="M1026">
        <f t="shared" si="62"/>
        <v>1</v>
      </c>
      <c r="N1026" s="7">
        <f t="shared" si="63"/>
        <v>66.510000000000005</v>
      </c>
    </row>
    <row r="1027" spans="1:14" x14ac:dyDescent="0.2">
      <c r="A1027" t="s">
        <v>251</v>
      </c>
      <c r="B1027" s="8">
        <v>43882</v>
      </c>
      <c r="C1027" s="8">
        <v>43886</v>
      </c>
      <c r="D1027">
        <v>204</v>
      </c>
      <c r="E1027">
        <v>1</v>
      </c>
      <c r="F1027" s="7">
        <v>113.97</v>
      </c>
      <c r="G1027" s="7">
        <v>306.19</v>
      </c>
      <c r="H1027" s="7">
        <v>0.86</v>
      </c>
      <c r="I1027" s="7">
        <v>2.2999999999999998</v>
      </c>
      <c r="J1027" t="s">
        <v>2337</v>
      </c>
      <c r="K1027">
        <f t="shared" ref="K1027:K1090" si="64">D1027*E1027</f>
        <v>204</v>
      </c>
      <c r="L1027">
        <f t="shared" ref="L1027:L1090" si="65">(YEAR(B1027)-2020)*52+_xlfn.ISOWEEKNUM(B1027)</f>
        <v>8</v>
      </c>
      <c r="M1027">
        <f t="shared" ref="M1027:M1090" si="66">IF(J1027="Z-US$",1,1.22)</f>
        <v>1</v>
      </c>
      <c r="N1027" s="7">
        <f t="shared" ref="N1027:N1090" si="67">G1027*M1027</f>
        <v>306.19</v>
      </c>
    </row>
    <row r="1028" spans="1:14" x14ac:dyDescent="0.2">
      <c r="A1028" t="s">
        <v>331</v>
      </c>
      <c r="B1028" s="8">
        <v>43882</v>
      </c>
      <c r="C1028" s="8">
        <v>43886</v>
      </c>
      <c r="D1028">
        <v>192</v>
      </c>
      <c r="E1028">
        <v>1</v>
      </c>
      <c r="F1028" s="7">
        <v>108.72</v>
      </c>
      <c r="G1028" s="7">
        <v>183.86</v>
      </c>
      <c r="H1028" s="7">
        <v>0.87</v>
      </c>
      <c r="I1028" s="7">
        <v>1.47</v>
      </c>
      <c r="J1028" t="s">
        <v>2337</v>
      </c>
      <c r="K1028">
        <f t="shared" si="64"/>
        <v>192</v>
      </c>
      <c r="L1028">
        <f t="shared" si="65"/>
        <v>8</v>
      </c>
      <c r="M1028">
        <f t="shared" si="66"/>
        <v>1</v>
      </c>
      <c r="N1028" s="7">
        <f t="shared" si="67"/>
        <v>183.86</v>
      </c>
    </row>
    <row r="1029" spans="1:14" x14ac:dyDescent="0.2">
      <c r="A1029" t="s">
        <v>923</v>
      </c>
      <c r="B1029" s="8">
        <v>43882</v>
      </c>
      <c r="C1029" s="8">
        <v>43886</v>
      </c>
      <c r="D1029">
        <v>2</v>
      </c>
      <c r="E1029">
        <v>1</v>
      </c>
      <c r="F1029" s="7">
        <v>60.01</v>
      </c>
      <c r="G1029" s="7">
        <v>104.88</v>
      </c>
      <c r="H1029" s="7">
        <v>60.01</v>
      </c>
      <c r="I1029" s="7">
        <v>104.88</v>
      </c>
      <c r="J1029" t="s">
        <v>2337</v>
      </c>
      <c r="K1029">
        <f t="shared" si="64"/>
        <v>2</v>
      </c>
      <c r="L1029">
        <f t="shared" si="65"/>
        <v>8</v>
      </c>
      <c r="M1029">
        <f t="shared" si="66"/>
        <v>1</v>
      </c>
      <c r="N1029" s="7">
        <f t="shared" si="67"/>
        <v>104.88</v>
      </c>
    </row>
    <row r="1030" spans="1:14" x14ac:dyDescent="0.2">
      <c r="A1030" t="s">
        <v>169</v>
      </c>
      <c r="B1030" s="8">
        <v>43882</v>
      </c>
      <c r="C1030" s="8">
        <v>43885</v>
      </c>
      <c r="D1030">
        <v>34</v>
      </c>
      <c r="E1030">
        <v>2</v>
      </c>
      <c r="F1030" s="7">
        <v>58.53</v>
      </c>
      <c r="G1030" s="7">
        <v>118.18</v>
      </c>
      <c r="H1030" s="7">
        <v>2.65</v>
      </c>
      <c r="I1030" s="7">
        <v>5.37</v>
      </c>
      <c r="J1030" t="s">
        <v>2337</v>
      </c>
      <c r="K1030">
        <f t="shared" si="64"/>
        <v>68</v>
      </c>
      <c r="L1030">
        <f t="shared" si="65"/>
        <v>8</v>
      </c>
      <c r="M1030">
        <f t="shared" si="66"/>
        <v>1</v>
      </c>
      <c r="N1030" s="7">
        <f t="shared" si="67"/>
        <v>118.18</v>
      </c>
    </row>
    <row r="1031" spans="1:14" x14ac:dyDescent="0.2">
      <c r="A1031" t="s">
        <v>251</v>
      </c>
      <c r="B1031" s="8">
        <v>43882</v>
      </c>
      <c r="C1031" s="8">
        <v>43900</v>
      </c>
      <c r="D1031">
        <v>307</v>
      </c>
      <c r="E1031">
        <v>1</v>
      </c>
      <c r="F1031" s="7">
        <v>171.39</v>
      </c>
      <c r="G1031" s="7">
        <v>383.7</v>
      </c>
      <c r="H1031" s="7">
        <v>0.86</v>
      </c>
      <c r="I1031" s="7">
        <v>1.92</v>
      </c>
      <c r="J1031" t="s">
        <v>2337</v>
      </c>
      <c r="K1031">
        <f t="shared" si="64"/>
        <v>307</v>
      </c>
      <c r="L1031">
        <f t="shared" si="65"/>
        <v>8</v>
      </c>
      <c r="M1031">
        <f t="shared" si="66"/>
        <v>1</v>
      </c>
      <c r="N1031" s="7">
        <f t="shared" si="67"/>
        <v>383.7</v>
      </c>
    </row>
    <row r="1032" spans="1:14" x14ac:dyDescent="0.2">
      <c r="A1032" t="s">
        <v>256</v>
      </c>
      <c r="B1032" s="8">
        <v>43882</v>
      </c>
      <c r="C1032" s="8">
        <v>43906</v>
      </c>
      <c r="D1032">
        <v>154</v>
      </c>
      <c r="E1032">
        <v>1</v>
      </c>
      <c r="F1032" s="7">
        <v>85.69</v>
      </c>
      <c r="G1032" s="7">
        <v>191.85</v>
      </c>
      <c r="H1032" s="7">
        <v>0.86</v>
      </c>
      <c r="I1032" s="7">
        <v>1.92</v>
      </c>
      <c r="J1032" t="s">
        <v>2337</v>
      </c>
      <c r="K1032">
        <f t="shared" si="64"/>
        <v>154</v>
      </c>
      <c r="L1032">
        <f t="shared" si="65"/>
        <v>8</v>
      </c>
      <c r="M1032">
        <f t="shared" si="66"/>
        <v>1</v>
      </c>
      <c r="N1032" s="7">
        <f t="shared" si="67"/>
        <v>191.85</v>
      </c>
    </row>
    <row r="1033" spans="1:14" x14ac:dyDescent="0.2">
      <c r="A1033" t="s">
        <v>251</v>
      </c>
      <c r="B1033" s="8">
        <v>43882</v>
      </c>
      <c r="C1033" s="8">
        <v>43886</v>
      </c>
      <c r="D1033">
        <v>83</v>
      </c>
      <c r="E1033">
        <v>1</v>
      </c>
      <c r="F1033" s="7">
        <v>46.27</v>
      </c>
      <c r="G1033" s="7">
        <v>124.32</v>
      </c>
      <c r="H1033" s="7">
        <v>0.86</v>
      </c>
      <c r="I1033" s="7">
        <v>2.2999999999999998</v>
      </c>
      <c r="J1033" t="s">
        <v>2337</v>
      </c>
      <c r="K1033">
        <f t="shared" si="64"/>
        <v>83</v>
      </c>
      <c r="L1033">
        <f t="shared" si="65"/>
        <v>8</v>
      </c>
      <c r="M1033">
        <f t="shared" si="66"/>
        <v>1</v>
      </c>
      <c r="N1033" s="7">
        <f t="shared" si="67"/>
        <v>124.32</v>
      </c>
    </row>
    <row r="1034" spans="1:14" x14ac:dyDescent="0.2">
      <c r="A1034" t="s">
        <v>396</v>
      </c>
      <c r="B1034" s="8">
        <v>43882</v>
      </c>
      <c r="C1034" s="8">
        <v>43886</v>
      </c>
      <c r="D1034">
        <v>2</v>
      </c>
      <c r="E1034">
        <v>1</v>
      </c>
      <c r="F1034" s="7">
        <v>23.28</v>
      </c>
      <c r="G1034" s="7">
        <v>35.81</v>
      </c>
      <c r="H1034" s="7">
        <v>23.28</v>
      </c>
      <c r="I1034" s="7">
        <v>35.81</v>
      </c>
      <c r="J1034" t="s">
        <v>2337</v>
      </c>
      <c r="K1034">
        <f t="shared" si="64"/>
        <v>2</v>
      </c>
      <c r="L1034">
        <f t="shared" si="65"/>
        <v>8</v>
      </c>
      <c r="M1034">
        <f t="shared" si="66"/>
        <v>1</v>
      </c>
      <c r="N1034" s="7">
        <f t="shared" si="67"/>
        <v>35.81</v>
      </c>
    </row>
    <row r="1035" spans="1:14" x14ac:dyDescent="0.2">
      <c r="A1035" t="s">
        <v>251</v>
      </c>
      <c r="B1035" s="8">
        <v>43882</v>
      </c>
      <c r="C1035" s="8">
        <v>43900</v>
      </c>
      <c r="D1035">
        <v>154</v>
      </c>
      <c r="E1035">
        <v>1</v>
      </c>
      <c r="F1035" s="7">
        <v>85.69</v>
      </c>
      <c r="G1035" s="7">
        <v>191.85</v>
      </c>
      <c r="H1035" s="7">
        <v>0.86</v>
      </c>
      <c r="I1035" s="7">
        <v>1.92</v>
      </c>
      <c r="J1035" t="s">
        <v>2337</v>
      </c>
      <c r="K1035">
        <f t="shared" si="64"/>
        <v>154</v>
      </c>
      <c r="L1035">
        <f t="shared" si="65"/>
        <v>8</v>
      </c>
      <c r="M1035">
        <f t="shared" si="66"/>
        <v>1</v>
      </c>
      <c r="N1035" s="7">
        <f t="shared" si="67"/>
        <v>191.85</v>
      </c>
    </row>
    <row r="1036" spans="1:14" x14ac:dyDescent="0.2">
      <c r="A1036" t="s">
        <v>251</v>
      </c>
      <c r="B1036" s="8">
        <v>43882</v>
      </c>
      <c r="C1036" s="8">
        <v>43886</v>
      </c>
      <c r="D1036">
        <v>94</v>
      </c>
      <c r="E1036">
        <v>1</v>
      </c>
      <c r="F1036" s="7">
        <v>52.27</v>
      </c>
      <c r="G1036" s="7">
        <v>140.43</v>
      </c>
      <c r="H1036" s="7">
        <v>0.86</v>
      </c>
      <c r="I1036" s="7">
        <v>2.2999999999999998</v>
      </c>
      <c r="J1036" t="s">
        <v>2337</v>
      </c>
      <c r="K1036">
        <f t="shared" si="64"/>
        <v>94</v>
      </c>
      <c r="L1036">
        <f t="shared" si="65"/>
        <v>8</v>
      </c>
      <c r="M1036">
        <f t="shared" si="66"/>
        <v>1</v>
      </c>
      <c r="N1036" s="7">
        <f t="shared" si="67"/>
        <v>140.43</v>
      </c>
    </row>
    <row r="1037" spans="1:14" x14ac:dyDescent="0.2">
      <c r="A1037" t="s">
        <v>396</v>
      </c>
      <c r="B1037" s="8">
        <v>43882</v>
      </c>
      <c r="C1037" s="8">
        <v>43886</v>
      </c>
      <c r="D1037">
        <v>2</v>
      </c>
      <c r="E1037">
        <v>1</v>
      </c>
      <c r="F1037" s="7">
        <v>23.28</v>
      </c>
      <c r="G1037" s="7">
        <v>35.81</v>
      </c>
      <c r="H1037" s="7">
        <v>23.28</v>
      </c>
      <c r="I1037" s="7">
        <v>35.81</v>
      </c>
      <c r="J1037" t="s">
        <v>2337</v>
      </c>
      <c r="K1037">
        <f t="shared" si="64"/>
        <v>2</v>
      </c>
      <c r="L1037">
        <f t="shared" si="65"/>
        <v>8</v>
      </c>
      <c r="M1037">
        <f t="shared" si="66"/>
        <v>1</v>
      </c>
      <c r="N1037" s="7">
        <f t="shared" si="67"/>
        <v>35.81</v>
      </c>
    </row>
    <row r="1038" spans="1:14" x14ac:dyDescent="0.2">
      <c r="A1038" t="s">
        <v>148</v>
      </c>
      <c r="B1038" s="8">
        <v>43882</v>
      </c>
      <c r="C1038" s="8">
        <v>43882</v>
      </c>
      <c r="D1038">
        <v>31</v>
      </c>
      <c r="E1038">
        <v>2</v>
      </c>
      <c r="F1038" s="7">
        <v>45.97</v>
      </c>
      <c r="G1038" s="7">
        <v>53.72</v>
      </c>
      <c r="H1038" s="7">
        <v>2.29</v>
      </c>
      <c r="I1038" s="7">
        <v>2.69</v>
      </c>
      <c r="J1038" t="s">
        <v>2337</v>
      </c>
      <c r="K1038">
        <f t="shared" si="64"/>
        <v>62</v>
      </c>
      <c r="L1038">
        <f t="shared" si="65"/>
        <v>8</v>
      </c>
      <c r="M1038">
        <f t="shared" si="66"/>
        <v>1</v>
      </c>
      <c r="N1038" s="7">
        <f t="shared" si="67"/>
        <v>53.72</v>
      </c>
    </row>
    <row r="1039" spans="1:14" x14ac:dyDescent="0.2">
      <c r="A1039" t="s">
        <v>923</v>
      </c>
      <c r="B1039" s="8">
        <v>43882</v>
      </c>
      <c r="C1039" s="8">
        <v>43882</v>
      </c>
      <c r="D1039">
        <v>7</v>
      </c>
      <c r="E1039">
        <v>1</v>
      </c>
      <c r="F1039" s="7">
        <v>240.04</v>
      </c>
      <c r="G1039" s="7">
        <v>347.89</v>
      </c>
      <c r="H1039" s="7">
        <v>60.01</v>
      </c>
      <c r="I1039" s="7">
        <v>86.97</v>
      </c>
      <c r="J1039" t="s">
        <v>2337</v>
      </c>
      <c r="K1039">
        <f t="shared" si="64"/>
        <v>7</v>
      </c>
      <c r="L1039">
        <f t="shared" si="65"/>
        <v>8</v>
      </c>
      <c r="M1039">
        <f t="shared" si="66"/>
        <v>1</v>
      </c>
      <c r="N1039" s="7">
        <f t="shared" si="67"/>
        <v>347.89</v>
      </c>
    </row>
    <row r="1040" spans="1:14" x14ac:dyDescent="0.2">
      <c r="A1040" t="s">
        <v>289</v>
      </c>
      <c r="B1040" s="8">
        <v>43882</v>
      </c>
      <c r="C1040" s="8">
        <v>43882</v>
      </c>
      <c r="D1040">
        <v>766</v>
      </c>
      <c r="E1040">
        <v>1</v>
      </c>
      <c r="F1040" s="7">
        <v>428.47</v>
      </c>
      <c r="G1040" s="7">
        <v>1055.18</v>
      </c>
      <c r="H1040" s="7">
        <v>0.86</v>
      </c>
      <c r="I1040" s="7">
        <v>2.11</v>
      </c>
      <c r="J1040" t="s">
        <v>2337</v>
      </c>
      <c r="K1040">
        <f t="shared" si="64"/>
        <v>766</v>
      </c>
      <c r="L1040">
        <f t="shared" si="65"/>
        <v>8</v>
      </c>
      <c r="M1040">
        <f t="shared" si="66"/>
        <v>1</v>
      </c>
      <c r="N1040" s="7">
        <f t="shared" si="67"/>
        <v>1055.18</v>
      </c>
    </row>
    <row r="1041" spans="1:14" x14ac:dyDescent="0.2">
      <c r="A1041" t="s">
        <v>251</v>
      </c>
      <c r="B1041" s="8">
        <v>43882</v>
      </c>
      <c r="C1041" s="8">
        <v>43887</v>
      </c>
      <c r="D1041">
        <v>77</v>
      </c>
      <c r="E1041">
        <v>1</v>
      </c>
      <c r="F1041" s="7">
        <v>42.85</v>
      </c>
      <c r="G1041" s="7">
        <v>115.11</v>
      </c>
      <c r="H1041" s="7">
        <v>0.86</v>
      </c>
      <c r="I1041" s="7">
        <v>2.2999999999999998</v>
      </c>
      <c r="J1041" t="s">
        <v>2337</v>
      </c>
      <c r="K1041">
        <f t="shared" si="64"/>
        <v>77</v>
      </c>
      <c r="L1041">
        <f t="shared" si="65"/>
        <v>8</v>
      </c>
      <c r="M1041">
        <f t="shared" si="66"/>
        <v>1</v>
      </c>
      <c r="N1041" s="7">
        <f t="shared" si="67"/>
        <v>115.11</v>
      </c>
    </row>
    <row r="1042" spans="1:14" x14ac:dyDescent="0.2">
      <c r="A1042" t="s">
        <v>396</v>
      </c>
      <c r="B1042" s="8">
        <v>43882</v>
      </c>
      <c r="C1042" s="8">
        <v>43887</v>
      </c>
      <c r="D1042">
        <v>2</v>
      </c>
      <c r="E1042">
        <v>1</v>
      </c>
      <c r="F1042" s="7">
        <v>23.28</v>
      </c>
      <c r="G1042" s="7">
        <v>35.81</v>
      </c>
      <c r="H1042" s="7">
        <v>23.28</v>
      </c>
      <c r="I1042" s="7">
        <v>35.81</v>
      </c>
      <c r="J1042" t="s">
        <v>2337</v>
      </c>
      <c r="K1042">
        <f t="shared" si="64"/>
        <v>2</v>
      </c>
      <c r="L1042">
        <f t="shared" si="65"/>
        <v>8</v>
      </c>
      <c r="M1042">
        <f t="shared" si="66"/>
        <v>1</v>
      </c>
      <c r="N1042" s="7">
        <f t="shared" si="67"/>
        <v>35.81</v>
      </c>
    </row>
    <row r="1043" spans="1:14" x14ac:dyDescent="0.2">
      <c r="A1043" t="s">
        <v>542</v>
      </c>
      <c r="B1043" s="8">
        <v>43882</v>
      </c>
      <c r="C1043" s="8">
        <v>43882</v>
      </c>
      <c r="D1043">
        <v>154</v>
      </c>
      <c r="E1043">
        <v>2</v>
      </c>
      <c r="F1043" s="7">
        <v>264.24</v>
      </c>
      <c r="G1043" s="7">
        <v>486.02</v>
      </c>
      <c r="H1043" s="7">
        <v>2.64</v>
      </c>
      <c r="I1043" s="7">
        <v>4.8600000000000003</v>
      </c>
      <c r="J1043" t="s">
        <v>2337</v>
      </c>
      <c r="K1043">
        <f t="shared" si="64"/>
        <v>308</v>
      </c>
      <c r="L1043">
        <f t="shared" si="65"/>
        <v>8</v>
      </c>
      <c r="M1043">
        <f t="shared" si="66"/>
        <v>1</v>
      </c>
      <c r="N1043" s="7">
        <f t="shared" si="67"/>
        <v>486.02</v>
      </c>
    </row>
    <row r="1044" spans="1:14" x14ac:dyDescent="0.2">
      <c r="A1044" t="s">
        <v>251</v>
      </c>
      <c r="B1044" s="8">
        <v>43882</v>
      </c>
      <c r="C1044" s="8">
        <v>43887</v>
      </c>
      <c r="D1044">
        <v>71</v>
      </c>
      <c r="E1044">
        <v>1</v>
      </c>
      <c r="F1044" s="7">
        <v>39.42</v>
      </c>
      <c r="G1044" s="7">
        <v>105.9</v>
      </c>
      <c r="H1044" s="7">
        <v>0.86</v>
      </c>
      <c r="I1044" s="7">
        <v>2.2999999999999998</v>
      </c>
      <c r="J1044" t="s">
        <v>2337</v>
      </c>
      <c r="K1044">
        <f t="shared" si="64"/>
        <v>71</v>
      </c>
      <c r="L1044">
        <f t="shared" si="65"/>
        <v>8</v>
      </c>
      <c r="M1044">
        <f t="shared" si="66"/>
        <v>1</v>
      </c>
      <c r="N1044" s="7">
        <f t="shared" si="67"/>
        <v>105.9</v>
      </c>
    </row>
    <row r="1045" spans="1:14" x14ac:dyDescent="0.2">
      <c r="A1045" t="s">
        <v>396</v>
      </c>
      <c r="B1045" s="8">
        <v>43882</v>
      </c>
      <c r="C1045" s="8">
        <v>43887</v>
      </c>
      <c r="D1045">
        <v>2</v>
      </c>
      <c r="E1045">
        <v>1</v>
      </c>
      <c r="F1045" s="7">
        <v>23.28</v>
      </c>
      <c r="G1045" s="7">
        <v>35.81</v>
      </c>
      <c r="H1045" s="7">
        <v>23.28</v>
      </c>
      <c r="I1045" s="7">
        <v>35.81</v>
      </c>
      <c r="J1045" t="s">
        <v>2337</v>
      </c>
      <c r="K1045">
        <f t="shared" si="64"/>
        <v>2</v>
      </c>
      <c r="L1045">
        <f t="shared" si="65"/>
        <v>8</v>
      </c>
      <c r="M1045">
        <f t="shared" si="66"/>
        <v>1</v>
      </c>
      <c r="N1045" s="7">
        <f t="shared" si="67"/>
        <v>35.81</v>
      </c>
    </row>
    <row r="1046" spans="1:14" x14ac:dyDescent="0.2">
      <c r="A1046" t="s">
        <v>251</v>
      </c>
      <c r="B1046" s="8">
        <v>43882</v>
      </c>
      <c r="C1046" s="8">
        <v>43887</v>
      </c>
      <c r="D1046">
        <v>99</v>
      </c>
      <c r="E1046">
        <v>1</v>
      </c>
      <c r="F1046" s="7">
        <v>54.84</v>
      </c>
      <c r="G1046" s="7">
        <v>147.34</v>
      </c>
      <c r="H1046" s="7">
        <v>0.86</v>
      </c>
      <c r="I1046" s="7">
        <v>2.2999999999999998</v>
      </c>
      <c r="J1046" t="s">
        <v>2337</v>
      </c>
      <c r="K1046">
        <f t="shared" si="64"/>
        <v>99</v>
      </c>
      <c r="L1046">
        <f t="shared" si="65"/>
        <v>8</v>
      </c>
      <c r="M1046">
        <f t="shared" si="66"/>
        <v>1</v>
      </c>
      <c r="N1046" s="7">
        <f t="shared" si="67"/>
        <v>147.34</v>
      </c>
    </row>
    <row r="1047" spans="1:14" x14ac:dyDescent="0.2">
      <c r="A1047" t="s">
        <v>396</v>
      </c>
      <c r="B1047" s="8">
        <v>43882</v>
      </c>
      <c r="C1047" s="8">
        <v>43887</v>
      </c>
      <c r="D1047">
        <v>2</v>
      </c>
      <c r="E1047">
        <v>1</v>
      </c>
      <c r="F1047" s="7">
        <v>23.28</v>
      </c>
      <c r="G1047" s="7">
        <v>35.81</v>
      </c>
      <c r="H1047" s="7">
        <v>23.28</v>
      </c>
      <c r="I1047" s="7">
        <v>35.81</v>
      </c>
      <c r="J1047" t="s">
        <v>2337</v>
      </c>
      <c r="K1047">
        <f t="shared" si="64"/>
        <v>2</v>
      </c>
      <c r="L1047">
        <f t="shared" si="65"/>
        <v>8</v>
      </c>
      <c r="M1047">
        <f t="shared" si="66"/>
        <v>1</v>
      </c>
      <c r="N1047" s="7">
        <f t="shared" si="67"/>
        <v>35.81</v>
      </c>
    </row>
    <row r="1048" spans="1:14" x14ac:dyDescent="0.2">
      <c r="A1048" t="s">
        <v>251</v>
      </c>
      <c r="B1048" s="8">
        <v>43885</v>
      </c>
      <c r="C1048" s="8">
        <v>43900</v>
      </c>
      <c r="D1048">
        <v>7</v>
      </c>
      <c r="E1048">
        <v>500</v>
      </c>
      <c r="F1048" s="7">
        <v>1713.86</v>
      </c>
      <c r="G1048" s="7">
        <v>3837</v>
      </c>
      <c r="H1048" s="7">
        <v>428.47</v>
      </c>
      <c r="I1048" s="7">
        <v>959.25</v>
      </c>
      <c r="J1048" t="s">
        <v>2337</v>
      </c>
      <c r="K1048">
        <f t="shared" si="64"/>
        <v>3500</v>
      </c>
      <c r="L1048">
        <f t="shared" si="65"/>
        <v>9</v>
      </c>
      <c r="M1048">
        <f t="shared" si="66"/>
        <v>1</v>
      </c>
      <c r="N1048" s="7">
        <f t="shared" si="67"/>
        <v>3837</v>
      </c>
    </row>
    <row r="1049" spans="1:14" x14ac:dyDescent="0.2">
      <c r="A1049" t="s">
        <v>251</v>
      </c>
      <c r="B1049" s="8">
        <v>43885</v>
      </c>
      <c r="C1049" s="8">
        <v>43900</v>
      </c>
      <c r="D1049">
        <v>2298</v>
      </c>
      <c r="E1049">
        <v>1</v>
      </c>
      <c r="F1049" s="7">
        <v>1285.4000000000001</v>
      </c>
      <c r="G1049" s="7">
        <v>2877.75</v>
      </c>
      <c r="H1049" s="7">
        <v>0.86</v>
      </c>
      <c r="I1049" s="7">
        <v>1.92</v>
      </c>
      <c r="J1049" t="s">
        <v>2337</v>
      </c>
      <c r="K1049">
        <f t="shared" si="64"/>
        <v>2298</v>
      </c>
      <c r="L1049">
        <f t="shared" si="65"/>
        <v>9</v>
      </c>
      <c r="M1049">
        <f t="shared" si="66"/>
        <v>1</v>
      </c>
      <c r="N1049" s="7">
        <f t="shared" si="67"/>
        <v>2877.75</v>
      </c>
    </row>
    <row r="1050" spans="1:14" x14ac:dyDescent="0.2">
      <c r="A1050" t="s">
        <v>355</v>
      </c>
      <c r="B1050" s="8">
        <v>43885</v>
      </c>
      <c r="C1050" s="8">
        <v>43885</v>
      </c>
      <c r="D1050">
        <v>2298</v>
      </c>
      <c r="E1050">
        <v>1</v>
      </c>
      <c r="F1050" s="7">
        <v>1055.18</v>
      </c>
      <c r="G1050" s="7">
        <v>2589.98</v>
      </c>
      <c r="H1050" s="7">
        <v>0.7</v>
      </c>
      <c r="I1050" s="7">
        <v>1.73</v>
      </c>
      <c r="J1050" t="s">
        <v>2337</v>
      </c>
      <c r="K1050">
        <f t="shared" si="64"/>
        <v>2298</v>
      </c>
      <c r="L1050">
        <f t="shared" si="65"/>
        <v>9</v>
      </c>
      <c r="M1050">
        <f t="shared" si="66"/>
        <v>1</v>
      </c>
      <c r="N1050" s="7">
        <f t="shared" si="67"/>
        <v>2589.98</v>
      </c>
    </row>
    <row r="1051" spans="1:14" x14ac:dyDescent="0.2">
      <c r="A1051" t="s">
        <v>934</v>
      </c>
      <c r="B1051" s="8">
        <v>43885</v>
      </c>
      <c r="C1051" s="8">
        <v>43885</v>
      </c>
      <c r="D1051">
        <v>77</v>
      </c>
      <c r="E1051">
        <v>1</v>
      </c>
      <c r="F1051" s="7">
        <v>729.03</v>
      </c>
      <c r="G1051" s="7">
        <v>1215.05</v>
      </c>
      <c r="H1051" s="7">
        <v>14.58</v>
      </c>
      <c r="I1051" s="7">
        <v>24.3</v>
      </c>
      <c r="J1051" t="s">
        <v>2337</v>
      </c>
      <c r="K1051">
        <f t="shared" si="64"/>
        <v>77</v>
      </c>
      <c r="L1051">
        <f t="shared" si="65"/>
        <v>9</v>
      </c>
      <c r="M1051">
        <f t="shared" si="66"/>
        <v>1</v>
      </c>
      <c r="N1051" s="7">
        <f t="shared" si="67"/>
        <v>1215.05</v>
      </c>
    </row>
    <row r="1052" spans="1:14" x14ac:dyDescent="0.2">
      <c r="A1052" t="s">
        <v>353</v>
      </c>
      <c r="B1052" s="8">
        <v>43885</v>
      </c>
      <c r="C1052" s="8">
        <v>43885</v>
      </c>
      <c r="D1052">
        <v>2298</v>
      </c>
      <c r="E1052">
        <v>1</v>
      </c>
      <c r="F1052" s="7">
        <v>1208.6600000000001</v>
      </c>
      <c r="G1052" s="7">
        <v>2877.75</v>
      </c>
      <c r="H1052" s="7">
        <v>0.81</v>
      </c>
      <c r="I1052" s="7">
        <v>1.92</v>
      </c>
      <c r="J1052" t="s">
        <v>2337</v>
      </c>
      <c r="K1052">
        <f t="shared" si="64"/>
        <v>2298</v>
      </c>
      <c r="L1052">
        <f t="shared" si="65"/>
        <v>9</v>
      </c>
      <c r="M1052">
        <f t="shared" si="66"/>
        <v>1</v>
      </c>
      <c r="N1052" s="7">
        <f t="shared" si="67"/>
        <v>2877.75</v>
      </c>
    </row>
    <row r="1053" spans="1:14" x14ac:dyDescent="0.2">
      <c r="A1053" t="s">
        <v>169</v>
      </c>
      <c r="B1053" s="8">
        <v>43885</v>
      </c>
      <c r="C1053" s="8">
        <v>43888</v>
      </c>
      <c r="D1053">
        <v>1532</v>
      </c>
      <c r="E1053">
        <v>2</v>
      </c>
      <c r="F1053" s="7">
        <v>2660.06</v>
      </c>
      <c r="G1053" s="7">
        <v>4220.7</v>
      </c>
      <c r="H1053" s="7">
        <v>2.65</v>
      </c>
      <c r="I1053" s="7">
        <v>4.22</v>
      </c>
      <c r="J1053" t="s">
        <v>2337</v>
      </c>
      <c r="K1053">
        <f t="shared" si="64"/>
        <v>3064</v>
      </c>
      <c r="L1053">
        <f t="shared" si="65"/>
        <v>9</v>
      </c>
      <c r="M1053">
        <f t="shared" si="66"/>
        <v>1</v>
      </c>
      <c r="N1053" s="7">
        <f t="shared" si="67"/>
        <v>4220.7</v>
      </c>
    </row>
    <row r="1054" spans="1:14" x14ac:dyDescent="0.2">
      <c r="A1054" t="s">
        <v>708</v>
      </c>
      <c r="B1054" s="8">
        <v>43885</v>
      </c>
      <c r="C1054" s="8">
        <v>43917</v>
      </c>
      <c r="D1054">
        <v>92</v>
      </c>
      <c r="E1054">
        <v>1</v>
      </c>
      <c r="F1054" s="7">
        <v>1053.6400000000001</v>
      </c>
      <c r="G1054" s="7">
        <v>1941.52</v>
      </c>
      <c r="H1054" s="7">
        <v>17.559999999999999</v>
      </c>
      <c r="I1054" s="7">
        <v>32.36</v>
      </c>
      <c r="J1054" t="s">
        <v>2337</v>
      </c>
      <c r="K1054">
        <f t="shared" si="64"/>
        <v>92</v>
      </c>
      <c r="L1054">
        <f t="shared" si="65"/>
        <v>9</v>
      </c>
      <c r="M1054">
        <f t="shared" si="66"/>
        <v>1</v>
      </c>
      <c r="N1054" s="7">
        <f t="shared" si="67"/>
        <v>1941.52</v>
      </c>
    </row>
    <row r="1055" spans="1:14" x14ac:dyDescent="0.2">
      <c r="A1055" t="s">
        <v>528</v>
      </c>
      <c r="B1055" s="8">
        <v>43885</v>
      </c>
      <c r="C1055" s="8">
        <v>43885</v>
      </c>
      <c r="D1055">
        <v>25</v>
      </c>
      <c r="E1055">
        <v>1</v>
      </c>
      <c r="F1055" s="7">
        <v>62.17</v>
      </c>
      <c r="G1055" s="7">
        <v>143.25</v>
      </c>
      <c r="H1055" s="7">
        <v>3.88</v>
      </c>
      <c r="I1055" s="7">
        <v>8.9499999999999993</v>
      </c>
      <c r="J1055" t="s">
        <v>2337</v>
      </c>
      <c r="K1055">
        <f t="shared" si="64"/>
        <v>25</v>
      </c>
      <c r="L1055">
        <f t="shared" si="65"/>
        <v>9</v>
      </c>
      <c r="M1055">
        <f t="shared" si="66"/>
        <v>1</v>
      </c>
      <c r="N1055" s="7">
        <f t="shared" si="67"/>
        <v>143.25</v>
      </c>
    </row>
    <row r="1056" spans="1:14" x14ac:dyDescent="0.2">
      <c r="A1056" t="s">
        <v>529</v>
      </c>
      <c r="B1056" s="8">
        <v>43885</v>
      </c>
      <c r="C1056" s="8">
        <v>43885</v>
      </c>
      <c r="D1056">
        <v>50</v>
      </c>
      <c r="E1056">
        <v>1</v>
      </c>
      <c r="F1056" s="7">
        <v>116.62</v>
      </c>
      <c r="G1056" s="7">
        <v>225.1</v>
      </c>
      <c r="H1056" s="7">
        <v>3.63</v>
      </c>
      <c r="I1056" s="7">
        <v>7.04</v>
      </c>
      <c r="J1056" t="s">
        <v>2337</v>
      </c>
      <c r="K1056">
        <f t="shared" si="64"/>
        <v>50</v>
      </c>
      <c r="L1056">
        <f t="shared" si="65"/>
        <v>9</v>
      </c>
      <c r="M1056">
        <f t="shared" si="66"/>
        <v>1</v>
      </c>
      <c r="N1056" s="7">
        <f t="shared" si="67"/>
        <v>225.1</v>
      </c>
    </row>
    <row r="1057" spans="1:14" x14ac:dyDescent="0.2">
      <c r="A1057" t="s">
        <v>196</v>
      </c>
      <c r="B1057" s="8">
        <v>43885</v>
      </c>
      <c r="C1057" s="8">
        <v>43885</v>
      </c>
      <c r="D1057">
        <v>13</v>
      </c>
      <c r="E1057">
        <v>1</v>
      </c>
      <c r="F1057" s="7">
        <v>4.5999999999999996</v>
      </c>
      <c r="G1057" s="7">
        <v>25.07</v>
      </c>
      <c r="H1057" s="7">
        <v>0.57999999999999996</v>
      </c>
      <c r="I1057" s="7">
        <v>3.13</v>
      </c>
      <c r="J1057" t="s">
        <v>2337</v>
      </c>
      <c r="K1057">
        <f t="shared" si="64"/>
        <v>13</v>
      </c>
      <c r="L1057">
        <f t="shared" si="65"/>
        <v>9</v>
      </c>
      <c r="M1057">
        <f t="shared" si="66"/>
        <v>1</v>
      </c>
      <c r="N1057" s="7">
        <f t="shared" si="67"/>
        <v>25.07</v>
      </c>
    </row>
    <row r="1058" spans="1:14" x14ac:dyDescent="0.2">
      <c r="A1058" t="s">
        <v>399</v>
      </c>
      <c r="B1058" s="8">
        <v>43885</v>
      </c>
      <c r="C1058" s="8">
        <v>43885</v>
      </c>
      <c r="D1058">
        <v>5</v>
      </c>
      <c r="E1058">
        <v>1</v>
      </c>
      <c r="F1058" s="7">
        <v>8.06</v>
      </c>
      <c r="G1058" s="7">
        <v>6.52</v>
      </c>
      <c r="H1058" s="7">
        <v>2.69</v>
      </c>
      <c r="I1058" s="7">
        <v>2.17</v>
      </c>
      <c r="J1058" t="s">
        <v>2337</v>
      </c>
      <c r="K1058">
        <f t="shared" si="64"/>
        <v>5</v>
      </c>
      <c r="L1058">
        <f t="shared" si="65"/>
        <v>9</v>
      </c>
      <c r="M1058">
        <f t="shared" si="66"/>
        <v>1</v>
      </c>
      <c r="N1058" s="7">
        <f t="shared" si="67"/>
        <v>6.52</v>
      </c>
    </row>
    <row r="1059" spans="1:14" x14ac:dyDescent="0.2">
      <c r="A1059" t="s">
        <v>402</v>
      </c>
      <c r="B1059" s="8">
        <v>43885</v>
      </c>
      <c r="C1059" s="8">
        <v>43885</v>
      </c>
      <c r="D1059">
        <v>5</v>
      </c>
      <c r="E1059">
        <v>1</v>
      </c>
      <c r="F1059" s="7">
        <v>3.84</v>
      </c>
      <c r="G1059" s="7">
        <v>13.43</v>
      </c>
      <c r="H1059" s="7">
        <v>1.28</v>
      </c>
      <c r="I1059" s="7">
        <v>4.4800000000000004</v>
      </c>
      <c r="J1059" t="s">
        <v>2337</v>
      </c>
      <c r="K1059">
        <f t="shared" si="64"/>
        <v>5</v>
      </c>
      <c r="L1059">
        <f t="shared" si="65"/>
        <v>9</v>
      </c>
      <c r="M1059">
        <f t="shared" si="66"/>
        <v>1</v>
      </c>
      <c r="N1059" s="7">
        <f t="shared" si="67"/>
        <v>13.43</v>
      </c>
    </row>
    <row r="1060" spans="1:14" x14ac:dyDescent="0.2">
      <c r="A1060" t="s">
        <v>913</v>
      </c>
      <c r="B1060" s="8">
        <v>43885</v>
      </c>
      <c r="C1060" s="8">
        <v>43885</v>
      </c>
      <c r="D1060">
        <v>2</v>
      </c>
      <c r="E1060">
        <v>1</v>
      </c>
      <c r="F1060" s="7">
        <v>31.89</v>
      </c>
      <c r="G1060" s="7">
        <v>52.44</v>
      </c>
      <c r="H1060" s="7">
        <v>31.89</v>
      </c>
      <c r="I1060" s="7">
        <v>52.44</v>
      </c>
      <c r="J1060" t="s">
        <v>2337</v>
      </c>
      <c r="K1060">
        <f t="shared" si="64"/>
        <v>2</v>
      </c>
      <c r="L1060">
        <f t="shared" si="65"/>
        <v>9</v>
      </c>
      <c r="M1060">
        <f t="shared" si="66"/>
        <v>1</v>
      </c>
      <c r="N1060" s="7">
        <f t="shared" si="67"/>
        <v>52.44</v>
      </c>
    </row>
    <row r="1061" spans="1:14" x14ac:dyDescent="0.2">
      <c r="A1061" t="s">
        <v>387</v>
      </c>
      <c r="B1061" s="8">
        <v>43885</v>
      </c>
      <c r="C1061" s="8">
        <v>43885</v>
      </c>
      <c r="D1061">
        <v>2</v>
      </c>
      <c r="E1061">
        <v>1</v>
      </c>
      <c r="F1061" s="7">
        <v>38.880000000000003</v>
      </c>
      <c r="G1061" s="7">
        <v>76.739999999999995</v>
      </c>
      <c r="H1061" s="7">
        <v>38.869999999999997</v>
      </c>
      <c r="I1061" s="7">
        <v>76.739999999999995</v>
      </c>
      <c r="J1061" t="s">
        <v>2337</v>
      </c>
      <c r="K1061">
        <f t="shared" si="64"/>
        <v>2</v>
      </c>
      <c r="L1061">
        <f t="shared" si="65"/>
        <v>9</v>
      </c>
      <c r="M1061">
        <f t="shared" si="66"/>
        <v>1</v>
      </c>
      <c r="N1061" s="7">
        <f t="shared" si="67"/>
        <v>76.739999999999995</v>
      </c>
    </row>
    <row r="1062" spans="1:14" x14ac:dyDescent="0.2">
      <c r="A1062" t="s">
        <v>396</v>
      </c>
      <c r="B1062" s="8">
        <v>43885</v>
      </c>
      <c r="C1062" s="8">
        <v>43885</v>
      </c>
      <c r="D1062">
        <v>2</v>
      </c>
      <c r="E1062">
        <v>1</v>
      </c>
      <c r="F1062" s="7">
        <v>22.91</v>
      </c>
      <c r="G1062" s="7">
        <v>30.7</v>
      </c>
      <c r="H1062" s="7">
        <v>22.91</v>
      </c>
      <c r="I1062" s="7">
        <v>30.7</v>
      </c>
      <c r="J1062" t="s">
        <v>2337</v>
      </c>
      <c r="K1062">
        <f t="shared" si="64"/>
        <v>2</v>
      </c>
      <c r="L1062">
        <f t="shared" si="65"/>
        <v>9</v>
      </c>
      <c r="M1062">
        <f t="shared" si="66"/>
        <v>1</v>
      </c>
      <c r="N1062" s="7">
        <f t="shared" si="67"/>
        <v>30.7</v>
      </c>
    </row>
    <row r="1063" spans="1:14" x14ac:dyDescent="0.2">
      <c r="A1063" t="s">
        <v>923</v>
      </c>
      <c r="B1063" s="8">
        <v>43885</v>
      </c>
      <c r="C1063" s="8">
        <v>43886</v>
      </c>
      <c r="D1063">
        <v>37</v>
      </c>
      <c r="E1063">
        <v>1</v>
      </c>
      <c r="F1063" s="7">
        <v>1440.26</v>
      </c>
      <c r="G1063" s="7">
        <v>2417.31</v>
      </c>
      <c r="H1063" s="7">
        <v>60.01</v>
      </c>
      <c r="I1063" s="7">
        <v>100.72</v>
      </c>
      <c r="J1063" t="s">
        <v>2337</v>
      </c>
      <c r="K1063">
        <f t="shared" si="64"/>
        <v>37</v>
      </c>
      <c r="L1063">
        <f t="shared" si="65"/>
        <v>9</v>
      </c>
      <c r="M1063">
        <f t="shared" si="66"/>
        <v>1</v>
      </c>
      <c r="N1063" s="7">
        <f t="shared" si="67"/>
        <v>2417.31</v>
      </c>
    </row>
    <row r="1064" spans="1:14" x14ac:dyDescent="0.2">
      <c r="A1064" t="s">
        <v>396</v>
      </c>
      <c r="B1064" s="8">
        <v>43885</v>
      </c>
      <c r="C1064" s="8">
        <v>43886</v>
      </c>
      <c r="D1064">
        <v>31</v>
      </c>
      <c r="E1064">
        <v>1</v>
      </c>
      <c r="F1064" s="7">
        <v>458.15</v>
      </c>
      <c r="G1064" s="7">
        <v>613.91999999999996</v>
      </c>
      <c r="H1064" s="7">
        <v>22.91</v>
      </c>
      <c r="I1064" s="7">
        <v>30.7</v>
      </c>
      <c r="J1064" t="s">
        <v>2337</v>
      </c>
      <c r="K1064">
        <f t="shared" si="64"/>
        <v>31</v>
      </c>
      <c r="L1064">
        <f t="shared" si="65"/>
        <v>9</v>
      </c>
      <c r="M1064">
        <f t="shared" si="66"/>
        <v>1</v>
      </c>
      <c r="N1064" s="7">
        <f t="shared" si="67"/>
        <v>613.91999999999996</v>
      </c>
    </row>
    <row r="1065" spans="1:14" x14ac:dyDescent="0.2">
      <c r="A1065" t="s">
        <v>631</v>
      </c>
      <c r="B1065" s="8">
        <v>43885</v>
      </c>
      <c r="C1065" s="8">
        <v>43885</v>
      </c>
      <c r="D1065">
        <v>4</v>
      </c>
      <c r="E1065">
        <v>200</v>
      </c>
      <c r="F1065" s="7">
        <v>506.48</v>
      </c>
      <c r="G1065" s="7">
        <v>1023.2</v>
      </c>
      <c r="H1065" s="7">
        <v>253.24</v>
      </c>
      <c r="I1065" s="7">
        <v>511.6</v>
      </c>
      <c r="J1065" t="s">
        <v>2337</v>
      </c>
      <c r="K1065">
        <f t="shared" si="64"/>
        <v>800</v>
      </c>
      <c r="L1065">
        <f t="shared" si="65"/>
        <v>9</v>
      </c>
      <c r="M1065">
        <f t="shared" si="66"/>
        <v>1</v>
      </c>
      <c r="N1065" s="7">
        <f t="shared" si="67"/>
        <v>1023.2</v>
      </c>
    </row>
    <row r="1066" spans="1:14" x14ac:dyDescent="0.2">
      <c r="A1066" t="s">
        <v>631</v>
      </c>
      <c r="B1066" s="8">
        <v>43885</v>
      </c>
      <c r="C1066" s="8">
        <v>43885</v>
      </c>
      <c r="D1066">
        <v>4</v>
      </c>
      <c r="E1066">
        <v>200</v>
      </c>
      <c r="F1066" s="7">
        <v>506.48</v>
      </c>
      <c r="G1066" s="7">
        <v>1023.2</v>
      </c>
      <c r="H1066" s="7">
        <v>253.24</v>
      </c>
      <c r="I1066" s="7">
        <v>511.6</v>
      </c>
      <c r="J1066" t="s">
        <v>2337</v>
      </c>
      <c r="K1066">
        <f t="shared" si="64"/>
        <v>800</v>
      </c>
      <c r="L1066">
        <f t="shared" si="65"/>
        <v>9</v>
      </c>
      <c r="M1066">
        <f t="shared" si="66"/>
        <v>1</v>
      </c>
      <c r="N1066" s="7">
        <f t="shared" si="67"/>
        <v>1023.2</v>
      </c>
    </row>
    <row r="1067" spans="1:14" x14ac:dyDescent="0.2">
      <c r="A1067" t="s">
        <v>562</v>
      </c>
      <c r="B1067" s="8">
        <v>43886</v>
      </c>
      <c r="C1067" s="8">
        <v>43887</v>
      </c>
      <c r="D1067">
        <v>154</v>
      </c>
      <c r="E1067">
        <v>3</v>
      </c>
      <c r="F1067" s="7">
        <v>227.65</v>
      </c>
      <c r="G1067" s="7">
        <v>326.14999999999998</v>
      </c>
      <c r="H1067" s="7">
        <v>2.2599999999999998</v>
      </c>
      <c r="I1067" s="7">
        <v>3.26</v>
      </c>
      <c r="J1067" t="s">
        <v>2337</v>
      </c>
      <c r="K1067">
        <f t="shared" si="64"/>
        <v>462</v>
      </c>
      <c r="L1067">
        <f t="shared" si="65"/>
        <v>9</v>
      </c>
      <c r="M1067">
        <f t="shared" si="66"/>
        <v>1</v>
      </c>
      <c r="N1067" s="7">
        <f t="shared" si="67"/>
        <v>326.14999999999998</v>
      </c>
    </row>
    <row r="1068" spans="1:14" x14ac:dyDescent="0.2">
      <c r="A1068" t="s">
        <v>948</v>
      </c>
      <c r="B1068" s="8">
        <v>43886</v>
      </c>
      <c r="C1068" s="8">
        <v>43886</v>
      </c>
      <c r="D1068">
        <v>5</v>
      </c>
      <c r="E1068">
        <v>1</v>
      </c>
      <c r="F1068" s="7">
        <v>64.849999999999994</v>
      </c>
      <c r="G1068" s="7">
        <v>126.62</v>
      </c>
      <c r="H1068" s="7">
        <v>21.62</v>
      </c>
      <c r="I1068" s="7">
        <v>42.21</v>
      </c>
      <c r="J1068" t="s">
        <v>2337</v>
      </c>
      <c r="K1068">
        <f t="shared" si="64"/>
        <v>5</v>
      </c>
      <c r="L1068">
        <f t="shared" si="65"/>
        <v>9</v>
      </c>
      <c r="M1068">
        <f t="shared" si="66"/>
        <v>1</v>
      </c>
      <c r="N1068" s="7">
        <f t="shared" si="67"/>
        <v>126.62</v>
      </c>
    </row>
    <row r="1069" spans="1:14" x14ac:dyDescent="0.2">
      <c r="A1069" t="s">
        <v>752</v>
      </c>
      <c r="B1069" s="8">
        <v>43886</v>
      </c>
      <c r="C1069" s="8">
        <v>43906</v>
      </c>
      <c r="D1069">
        <v>16</v>
      </c>
      <c r="E1069">
        <v>1</v>
      </c>
      <c r="F1069" s="7">
        <v>367.59</v>
      </c>
      <c r="G1069" s="7">
        <v>625.42999999999995</v>
      </c>
      <c r="H1069" s="7">
        <v>36.76</v>
      </c>
      <c r="I1069" s="7">
        <v>62.54</v>
      </c>
      <c r="J1069" t="s">
        <v>2337</v>
      </c>
      <c r="K1069">
        <f t="shared" si="64"/>
        <v>16</v>
      </c>
      <c r="L1069">
        <f t="shared" si="65"/>
        <v>9</v>
      </c>
      <c r="M1069">
        <f t="shared" si="66"/>
        <v>1</v>
      </c>
      <c r="N1069" s="7">
        <f t="shared" si="67"/>
        <v>625.42999999999995</v>
      </c>
    </row>
    <row r="1070" spans="1:14" x14ac:dyDescent="0.2">
      <c r="A1070" t="s">
        <v>158</v>
      </c>
      <c r="B1070" s="8">
        <v>43887</v>
      </c>
      <c r="C1070" s="8">
        <v>43887</v>
      </c>
      <c r="D1070">
        <v>307</v>
      </c>
      <c r="E1070">
        <v>2</v>
      </c>
      <c r="F1070" s="7">
        <v>501.93</v>
      </c>
      <c r="G1070" s="7">
        <v>844.14</v>
      </c>
      <c r="H1070" s="7">
        <v>2.5099999999999998</v>
      </c>
      <c r="I1070" s="7">
        <v>4.22</v>
      </c>
      <c r="J1070" t="s">
        <v>2337</v>
      </c>
      <c r="K1070">
        <f t="shared" si="64"/>
        <v>614</v>
      </c>
      <c r="L1070">
        <f t="shared" si="65"/>
        <v>9</v>
      </c>
      <c r="M1070">
        <f t="shared" si="66"/>
        <v>1</v>
      </c>
      <c r="N1070" s="7">
        <f t="shared" si="67"/>
        <v>844.14</v>
      </c>
    </row>
    <row r="1071" spans="1:14" x14ac:dyDescent="0.2">
      <c r="A1071" t="s">
        <v>169</v>
      </c>
      <c r="B1071" s="8">
        <v>43887</v>
      </c>
      <c r="C1071" s="8">
        <v>43899</v>
      </c>
      <c r="D1071">
        <v>613</v>
      </c>
      <c r="E1071">
        <v>2</v>
      </c>
      <c r="F1071" s="7">
        <v>1064.03</v>
      </c>
      <c r="G1071" s="7">
        <v>1688.28</v>
      </c>
      <c r="H1071" s="7">
        <v>2.65</v>
      </c>
      <c r="I1071" s="7">
        <v>4.22</v>
      </c>
      <c r="J1071" t="s">
        <v>2337</v>
      </c>
      <c r="K1071">
        <f t="shared" si="64"/>
        <v>1226</v>
      </c>
      <c r="L1071">
        <f t="shared" si="65"/>
        <v>9</v>
      </c>
      <c r="M1071">
        <f t="shared" si="66"/>
        <v>1</v>
      </c>
      <c r="N1071" s="7">
        <f t="shared" si="67"/>
        <v>1688.28</v>
      </c>
    </row>
    <row r="1072" spans="1:14" x14ac:dyDescent="0.2">
      <c r="A1072" t="s">
        <v>79</v>
      </c>
      <c r="B1072" s="8">
        <v>43886</v>
      </c>
      <c r="C1072" s="8">
        <v>43886</v>
      </c>
      <c r="D1072">
        <v>16</v>
      </c>
      <c r="E1072">
        <v>1</v>
      </c>
      <c r="F1072" s="7">
        <v>97.33</v>
      </c>
      <c r="G1072" s="7">
        <v>33.89</v>
      </c>
      <c r="H1072" s="7">
        <v>9.73</v>
      </c>
      <c r="I1072" s="7">
        <v>3.39</v>
      </c>
      <c r="J1072" t="s">
        <v>2337</v>
      </c>
      <c r="K1072">
        <f t="shared" si="64"/>
        <v>16</v>
      </c>
      <c r="L1072">
        <f t="shared" si="65"/>
        <v>9</v>
      </c>
      <c r="M1072">
        <f t="shared" si="66"/>
        <v>1</v>
      </c>
      <c r="N1072" s="7">
        <f t="shared" si="67"/>
        <v>33.89</v>
      </c>
    </row>
    <row r="1073" spans="1:14" x14ac:dyDescent="0.2">
      <c r="A1073" t="s">
        <v>539</v>
      </c>
      <c r="B1073" s="8">
        <v>43886</v>
      </c>
      <c r="C1073" s="8">
        <v>43886</v>
      </c>
      <c r="D1073">
        <v>2605</v>
      </c>
      <c r="E1073">
        <v>2</v>
      </c>
      <c r="F1073" s="7">
        <v>5150.4799999999996</v>
      </c>
      <c r="G1073" s="7">
        <v>10654.07</v>
      </c>
      <c r="H1073" s="7">
        <v>3.02</v>
      </c>
      <c r="I1073" s="7">
        <v>6.27</v>
      </c>
      <c r="J1073" t="s">
        <v>2337</v>
      </c>
      <c r="K1073">
        <f t="shared" si="64"/>
        <v>5210</v>
      </c>
      <c r="L1073">
        <f t="shared" si="65"/>
        <v>9</v>
      </c>
      <c r="M1073">
        <f t="shared" si="66"/>
        <v>1</v>
      </c>
      <c r="N1073" s="7">
        <f t="shared" si="67"/>
        <v>10654.07</v>
      </c>
    </row>
    <row r="1074" spans="1:14" x14ac:dyDescent="0.2">
      <c r="A1074" t="s">
        <v>544</v>
      </c>
      <c r="B1074" s="8">
        <v>43886</v>
      </c>
      <c r="C1074" s="8">
        <v>43886</v>
      </c>
      <c r="D1074">
        <v>920</v>
      </c>
      <c r="E1074">
        <v>2</v>
      </c>
      <c r="F1074" s="7">
        <v>1670.94</v>
      </c>
      <c r="G1074" s="7">
        <v>2302.1999999999998</v>
      </c>
      <c r="H1074" s="7">
        <v>2.78</v>
      </c>
      <c r="I1074" s="7">
        <v>3.84</v>
      </c>
      <c r="J1074" t="s">
        <v>2337</v>
      </c>
      <c r="K1074">
        <f t="shared" si="64"/>
        <v>1840</v>
      </c>
      <c r="L1074">
        <f t="shared" si="65"/>
        <v>9</v>
      </c>
      <c r="M1074">
        <f t="shared" si="66"/>
        <v>1</v>
      </c>
      <c r="N1074" s="7">
        <f t="shared" si="67"/>
        <v>2302.1999999999998</v>
      </c>
    </row>
    <row r="1075" spans="1:14" x14ac:dyDescent="0.2">
      <c r="A1075" t="s">
        <v>149</v>
      </c>
      <c r="B1075" s="8">
        <v>43886</v>
      </c>
      <c r="C1075" s="8">
        <v>43886</v>
      </c>
      <c r="D1075">
        <v>460</v>
      </c>
      <c r="E1075">
        <v>2</v>
      </c>
      <c r="F1075" s="7">
        <v>620.37</v>
      </c>
      <c r="G1075" s="7">
        <v>997.62</v>
      </c>
      <c r="H1075" s="7">
        <v>2.06</v>
      </c>
      <c r="I1075" s="7">
        <v>3.33</v>
      </c>
      <c r="J1075" t="s">
        <v>2337</v>
      </c>
      <c r="K1075">
        <f t="shared" si="64"/>
        <v>920</v>
      </c>
      <c r="L1075">
        <f t="shared" si="65"/>
        <v>9</v>
      </c>
      <c r="M1075">
        <f t="shared" si="66"/>
        <v>1</v>
      </c>
      <c r="N1075" s="7">
        <f t="shared" si="67"/>
        <v>997.62</v>
      </c>
    </row>
    <row r="1076" spans="1:14" x14ac:dyDescent="0.2">
      <c r="A1076" t="s">
        <v>197</v>
      </c>
      <c r="B1076" s="8">
        <v>43886</v>
      </c>
      <c r="C1076" s="8">
        <v>43886</v>
      </c>
      <c r="D1076">
        <v>138</v>
      </c>
      <c r="E1076">
        <v>1</v>
      </c>
      <c r="F1076" s="7">
        <v>123.39</v>
      </c>
      <c r="G1076" s="7">
        <v>310.8</v>
      </c>
      <c r="H1076" s="7">
        <v>1.37</v>
      </c>
      <c r="I1076" s="7">
        <v>3.45</v>
      </c>
      <c r="J1076" t="s">
        <v>2337</v>
      </c>
      <c r="K1076">
        <f t="shared" si="64"/>
        <v>138</v>
      </c>
      <c r="L1076">
        <f t="shared" si="65"/>
        <v>9</v>
      </c>
      <c r="M1076">
        <f t="shared" si="66"/>
        <v>1</v>
      </c>
      <c r="N1076" s="7">
        <f t="shared" si="67"/>
        <v>310.8</v>
      </c>
    </row>
    <row r="1077" spans="1:14" x14ac:dyDescent="0.2">
      <c r="A1077" t="s">
        <v>202</v>
      </c>
      <c r="B1077" s="8">
        <v>43886</v>
      </c>
      <c r="C1077" s="8">
        <v>43886</v>
      </c>
      <c r="D1077">
        <v>875</v>
      </c>
      <c r="E1077">
        <v>2</v>
      </c>
      <c r="F1077" s="7">
        <v>1502.39</v>
      </c>
      <c r="G1077" s="7">
        <v>3651.55</v>
      </c>
      <c r="H1077" s="7">
        <v>2.62</v>
      </c>
      <c r="I1077" s="7">
        <v>6.4</v>
      </c>
      <c r="J1077" t="s">
        <v>2337</v>
      </c>
      <c r="K1077">
        <f t="shared" si="64"/>
        <v>1750</v>
      </c>
      <c r="L1077">
        <f t="shared" si="65"/>
        <v>9</v>
      </c>
      <c r="M1077">
        <f t="shared" si="66"/>
        <v>1</v>
      </c>
      <c r="N1077" s="7">
        <f t="shared" si="67"/>
        <v>3651.55</v>
      </c>
    </row>
    <row r="1078" spans="1:14" x14ac:dyDescent="0.2">
      <c r="A1078" t="s">
        <v>636</v>
      </c>
      <c r="B1078" s="8">
        <v>43886</v>
      </c>
      <c r="C1078" s="8">
        <v>43886</v>
      </c>
      <c r="D1078">
        <v>154</v>
      </c>
      <c r="E1078">
        <v>2</v>
      </c>
      <c r="F1078" s="7">
        <v>253.45</v>
      </c>
      <c r="G1078" s="7">
        <v>381.14</v>
      </c>
      <c r="H1078" s="7">
        <v>2.5299999999999998</v>
      </c>
      <c r="I1078" s="7">
        <v>3.81</v>
      </c>
      <c r="J1078" t="s">
        <v>2337</v>
      </c>
      <c r="K1078">
        <f t="shared" si="64"/>
        <v>308</v>
      </c>
      <c r="L1078">
        <f t="shared" si="65"/>
        <v>9</v>
      </c>
      <c r="M1078">
        <f t="shared" si="66"/>
        <v>1</v>
      </c>
      <c r="N1078" s="7">
        <f t="shared" si="67"/>
        <v>381.14</v>
      </c>
    </row>
    <row r="1079" spans="1:14" x14ac:dyDescent="0.2">
      <c r="A1079" t="s">
        <v>229</v>
      </c>
      <c r="B1079" s="8">
        <v>43886</v>
      </c>
      <c r="C1079" s="8">
        <v>43886</v>
      </c>
      <c r="D1079">
        <v>25</v>
      </c>
      <c r="E1079">
        <v>1</v>
      </c>
      <c r="F1079" s="7">
        <v>11.26</v>
      </c>
      <c r="G1079" s="7">
        <v>19.440000000000001</v>
      </c>
      <c r="H1079" s="7">
        <v>0.7</v>
      </c>
      <c r="I1079" s="7">
        <v>1.22</v>
      </c>
      <c r="J1079" t="s">
        <v>2337</v>
      </c>
      <c r="K1079">
        <f t="shared" si="64"/>
        <v>25</v>
      </c>
      <c r="L1079">
        <f t="shared" si="65"/>
        <v>9</v>
      </c>
      <c r="M1079">
        <f t="shared" si="66"/>
        <v>1</v>
      </c>
      <c r="N1079" s="7">
        <f t="shared" si="67"/>
        <v>19.440000000000001</v>
      </c>
    </row>
    <row r="1080" spans="1:14" x14ac:dyDescent="0.2">
      <c r="A1080" t="s">
        <v>232</v>
      </c>
      <c r="B1080" s="8">
        <v>43886</v>
      </c>
      <c r="C1080" s="8">
        <v>43886</v>
      </c>
      <c r="D1080">
        <v>1494</v>
      </c>
      <c r="E1080">
        <v>1</v>
      </c>
      <c r="F1080" s="7">
        <v>685.86</v>
      </c>
      <c r="G1080" s="7">
        <v>1184.67</v>
      </c>
      <c r="H1080" s="7">
        <v>0.7</v>
      </c>
      <c r="I1080" s="7">
        <v>1.22</v>
      </c>
      <c r="J1080" t="s">
        <v>2337</v>
      </c>
      <c r="K1080">
        <f t="shared" si="64"/>
        <v>1494</v>
      </c>
      <c r="L1080">
        <f t="shared" si="65"/>
        <v>9</v>
      </c>
      <c r="M1080">
        <f t="shared" si="66"/>
        <v>1</v>
      </c>
      <c r="N1080" s="7">
        <f t="shared" si="67"/>
        <v>1184.67</v>
      </c>
    </row>
    <row r="1081" spans="1:14" x14ac:dyDescent="0.2">
      <c r="A1081" t="s">
        <v>249</v>
      </c>
      <c r="B1081" s="8">
        <v>43886</v>
      </c>
      <c r="C1081" s="8">
        <v>43886</v>
      </c>
      <c r="D1081">
        <v>1108</v>
      </c>
      <c r="E1081">
        <v>1</v>
      </c>
      <c r="F1081" s="7">
        <v>619.55999999999995</v>
      </c>
      <c r="G1081" s="7">
        <v>1387.08</v>
      </c>
      <c r="H1081" s="7">
        <v>0.86</v>
      </c>
      <c r="I1081" s="7">
        <v>1.92</v>
      </c>
      <c r="J1081" t="s">
        <v>2337</v>
      </c>
      <c r="K1081">
        <f t="shared" si="64"/>
        <v>1108</v>
      </c>
      <c r="L1081">
        <f t="shared" si="65"/>
        <v>9</v>
      </c>
      <c r="M1081">
        <f t="shared" si="66"/>
        <v>1</v>
      </c>
      <c r="N1081" s="7">
        <f t="shared" si="67"/>
        <v>1387.08</v>
      </c>
    </row>
    <row r="1082" spans="1:14" x14ac:dyDescent="0.2">
      <c r="A1082" t="s">
        <v>251</v>
      </c>
      <c r="B1082" s="8">
        <v>43886</v>
      </c>
      <c r="C1082" s="8">
        <v>43886</v>
      </c>
      <c r="D1082">
        <v>12678</v>
      </c>
      <c r="E1082">
        <v>1</v>
      </c>
      <c r="F1082" s="7">
        <v>7091.1</v>
      </c>
      <c r="G1082" s="7">
        <v>15875.59</v>
      </c>
      <c r="H1082" s="7">
        <v>0.86</v>
      </c>
      <c r="I1082" s="7">
        <v>1.92</v>
      </c>
      <c r="J1082" t="s">
        <v>2337</v>
      </c>
      <c r="K1082">
        <f t="shared" si="64"/>
        <v>12678</v>
      </c>
      <c r="L1082">
        <f t="shared" si="65"/>
        <v>9</v>
      </c>
      <c r="M1082">
        <f t="shared" si="66"/>
        <v>1</v>
      </c>
      <c r="N1082" s="7">
        <f t="shared" si="67"/>
        <v>15875.59</v>
      </c>
    </row>
    <row r="1083" spans="1:14" x14ac:dyDescent="0.2">
      <c r="A1083" t="s">
        <v>289</v>
      </c>
      <c r="B1083" s="8">
        <v>43886</v>
      </c>
      <c r="C1083" s="8">
        <v>43886</v>
      </c>
      <c r="D1083">
        <v>468</v>
      </c>
      <c r="E1083">
        <v>1</v>
      </c>
      <c r="F1083" s="7">
        <v>261.36</v>
      </c>
      <c r="G1083" s="7">
        <v>741.18</v>
      </c>
      <c r="H1083" s="7">
        <v>0.86</v>
      </c>
      <c r="I1083" s="7">
        <v>2.4300000000000002</v>
      </c>
      <c r="J1083" t="s">
        <v>2337</v>
      </c>
      <c r="K1083">
        <f t="shared" si="64"/>
        <v>468</v>
      </c>
      <c r="L1083">
        <f t="shared" si="65"/>
        <v>9</v>
      </c>
      <c r="M1083">
        <f t="shared" si="66"/>
        <v>1</v>
      </c>
      <c r="N1083" s="7">
        <f t="shared" si="67"/>
        <v>741.18</v>
      </c>
    </row>
    <row r="1084" spans="1:14" x14ac:dyDescent="0.2">
      <c r="A1084" t="s">
        <v>353</v>
      </c>
      <c r="B1084" s="8">
        <v>43886</v>
      </c>
      <c r="C1084" s="8">
        <v>43886</v>
      </c>
      <c r="D1084">
        <v>166</v>
      </c>
      <c r="E1084">
        <v>1</v>
      </c>
      <c r="F1084" s="7">
        <v>87.02</v>
      </c>
      <c r="G1084" s="7">
        <v>207.2</v>
      </c>
      <c r="H1084" s="7">
        <v>0.81</v>
      </c>
      <c r="I1084" s="7">
        <v>1.92</v>
      </c>
      <c r="J1084" t="s">
        <v>2337</v>
      </c>
      <c r="K1084">
        <f t="shared" si="64"/>
        <v>166</v>
      </c>
      <c r="L1084">
        <f t="shared" si="65"/>
        <v>9</v>
      </c>
      <c r="M1084">
        <f t="shared" si="66"/>
        <v>1</v>
      </c>
      <c r="N1084" s="7">
        <f t="shared" si="67"/>
        <v>207.2</v>
      </c>
    </row>
    <row r="1085" spans="1:14" x14ac:dyDescent="0.2">
      <c r="A1085" t="s">
        <v>355</v>
      </c>
      <c r="B1085" s="8">
        <v>43886</v>
      </c>
      <c r="C1085" s="8">
        <v>43886</v>
      </c>
      <c r="D1085">
        <v>232</v>
      </c>
      <c r="E1085">
        <v>1</v>
      </c>
      <c r="F1085" s="7">
        <v>106.22</v>
      </c>
      <c r="G1085" s="7">
        <v>260.72000000000003</v>
      </c>
      <c r="H1085" s="7">
        <v>0.7</v>
      </c>
      <c r="I1085" s="7">
        <v>1.73</v>
      </c>
      <c r="J1085" t="s">
        <v>2337</v>
      </c>
      <c r="K1085">
        <f t="shared" si="64"/>
        <v>232</v>
      </c>
      <c r="L1085">
        <f t="shared" si="65"/>
        <v>9</v>
      </c>
      <c r="M1085">
        <f t="shared" si="66"/>
        <v>1</v>
      </c>
      <c r="N1085" s="7">
        <f t="shared" si="67"/>
        <v>260.72000000000003</v>
      </c>
    </row>
    <row r="1086" spans="1:14" x14ac:dyDescent="0.2">
      <c r="A1086" t="s">
        <v>923</v>
      </c>
      <c r="B1086" s="8">
        <v>43886</v>
      </c>
      <c r="C1086" s="8">
        <v>43886</v>
      </c>
      <c r="D1086">
        <v>11</v>
      </c>
      <c r="E1086">
        <v>1</v>
      </c>
      <c r="F1086" s="7">
        <v>420.08</v>
      </c>
      <c r="G1086" s="7">
        <v>626.71</v>
      </c>
      <c r="H1086" s="7">
        <v>60.01</v>
      </c>
      <c r="I1086" s="7">
        <v>89.53</v>
      </c>
      <c r="J1086" t="s">
        <v>2337</v>
      </c>
      <c r="K1086">
        <f t="shared" si="64"/>
        <v>11</v>
      </c>
      <c r="L1086">
        <f t="shared" si="65"/>
        <v>9</v>
      </c>
      <c r="M1086">
        <f t="shared" si="66"/>
        <v>1</v>
      </c>
      <c r="N1086" s="7">
        <f t="shared" si="67"/>
        <v>626.71</v>
      </c>
    </row>
    <row r="1087" spans="1:14" x14ac:dyDescent="0.2">
      <c r="A1087" t="s">
        <v>930</v>
      </c>
      <c r="B1087" s="8">
        <v>43886</v>
      </c>
      <c r="C1087" s="8">
        <v>43886</v>
      </c>
      <c r="D1087">
        <v>53</v>
      </c>
      <c r="E1087">
        <v>1</v>
      </c>
      <c r="F1087" s="7">
        <v>969.74</v>
      </c>
      <c r="G1087" s="7">
        <v>1391.55</v>
      </c>
      <c r="H1087" s="7">
        <v>28.52</v>
      </c>
      <c r="I1087" s="7">
        <v>40.93</v>
      </c>
      <c r="J1087" t="s">
        <v>2337</v>
      </c>
      <c r="K1087">
        <f t="shared" si="64"/>
        <v>53</v>
      </c>
      <c r="L1087">
        <f t="shared" si="65"/>
        <v>9</v>
      </c>
      <c r="M1087">
        <f t="shared" si="66"/>
        <v>1</v>
      </c>
      <c r="N1087" s="7">
        <f t="shared" si="67"/>
        <v>1391.55</v>
      </c>
    </row>
    <row r="1088" spans="1:14" x14ac:dyDescent="0.2">
      <c r="A1088" t="s">
        <v>396</v>
      </c>
      <c r="B1088" s="8">
        <v>43886</v>
      </c>
      <c r="C1088" s="8">
        <v>43886</v>
      </c>
      <c r="D1088">
        <v>152</v>
      </c>
      <c r="E1088">
        <v>1</v>
      </c>
      <c r="F1088" s="7">
        <v>2267.83</v>
      </c>
      <c r="G1088" s="7">
        <v>3038.9</v>
      </c>
      <c r="H1088" s="7">
        <v>22.91</v>
      </c>
      <c r="I1088" s="7">
        <v>30.7</v>
      </c>
      <c r="J1088" t="s">
        <v>2337</v>
      </c>
      <c r="K1088">
        <f t="shared" si="64"/>
        <v>152</v>
      </c>
      <c r="L1088">
        <f t="shared" si="65"/>
        <v>9</v>
      </c>
      <c r="M1088">
        <f t="shared" si="66"/>
        <v>1</v>
      </c>
      <c r="N1088" s="7">
        <f t="shared" si="67"/>
        <v>3038.9</v>
      </c>
    </row>
    <row r="1089" spans="1:14" x14ac:dyDescent="0.2">
      <c r="A1089" t="s">
        <v>528</v>
      </c>
      <c r="B1089" s="8">
        <v>43886</v>
      </c>
      <c r="C1089" s="8">
        <v>43886</v>
      </c>
      <c r="D1089">
        <v>19</v>
      </c>
      <c r="E1089">
        <v>1</v>
      </c>
      <c r="F1089" s="7">
        <v>46.63</v>
      </c>
      <c r="G1089" s="7">
        <v>115.11</v>
      </c>
      <c r="H1089" s="7">
        <v>3.88</v>
      </c>
      <c r="I1089" s="7">
        <v>9.59</v>
      </c>
      <c r="J1089" t="s">
        <v>2337</v>
      </c>
      <c r="K1089">
        <f t="shared" si="64"/>
        <v>19</v>
      </c>
      <c r="L1089">
        <f t="shared" si="65"/>
        <v>9</v>
      </c>
      <c r="M1089">
        <f t="shared" si="66"/>
        <v>1</v>
      </c>
      <c r="N1089" s="7">
        <f t="shared" si="67"/>
        <v>115.11</v>
      </c>
    </row>
    <row r="1090" spans="1:14" x14ac:dyDescent="0.2">
      <c r="A1090" t="s">
        <v>529</v>
      </c>
      <c r="B1090" s="8">
        <v>43886</v>
      </c>
      <c r="C1090" s="8">
        <v>43886</v>
      </c>
      <c r="D1090">
        <v>74</v>
      </c>
      <c r="E1090">
        <v>1</v>
      </c>
      <c r="F1090" s="7">
        <v>174.94</v>
      </c>
      <c r="G1090" s="7">
        <v>498.02</v>
      </c>
      <c r="H1090" s="7">
        <v>3.63</v>
      </c>
      <c r="I1090" s="7">
        <v>10.37</v>
      </c>
      <c r="J1090" t="s">
        <v>2337</v>
      </c>
      <c r="K1090">
        <f t="shared" si="64"/>
        <v>74</v>
      </c>
      <c r="L1090">
        <f t="shared" si="65"/>
        <v>9</v>
      </c>
      <c r="M1090">
        <f t="shared" si="66"/>
        <v>1</v>
      </c>
      <c r="N1090" s="7">
        <f t="shared" si="67"/>
        <v>498.02</v>
      </c>
    </row>
    <row r="1091" spans="1:14" x14ac:dyDescent="0.2">
      <c r="A1091" t="s">
        <v>192</v>
      </c>
      <c r="B1091" s="8">
        <v>43886</v>
      </c>
      <c r="C1091" s="8">
        <v>43886</v>
      </c>
      <c r="D1091">
        <v>125</v>
      </c>
      <c r="E1091">
        <v>2</v>
      </c>
      <c r="F1091" s="7">
        <v>211.34</v>
      </c>
      <c r="G1091" s="7">
        <v>590.51</v>
      </c>
      <c r="H1091" s="7">
        <v>2.61</v>
      </c>
      <c r="I1091" s="7">
        <v>7.29</v>
      </c>
      <c r="J1091" t="s">
        <v>2337</v>
      </c>
      <c r="K1091">
        <f t="shared" ref="K1091:K1154" si="68">D1091*E1091</f>
        <v>250</v>
      </c>
      <c r="L1091">
        <f t="shared" ref="L1091:L1154" si="69">(YEAR(B1091)-2020)*52+_xlfn.ISOWEEKNUM(B1091)</f>
        <v>9</v>
      </c>
      <c r="M1091">
        <f t="shared" ref="M1091:M1154" si="70">IF(J1091="Z-US$",1,1.22)</f>
        <v>1</v>
      </c>
      <c r="N1091" s="7">
        <f t="shared" ref="N1091:N1154" si="71">G1091*M1091</f>
        <v>590.51</v>
      </c>
    </row>
    <row r="1092" spans="1:14" x14ac:dyDescent="0.2">
      <c r="A1092" t="s">
        <v>692</v>
      </c>
      <c r="B1092" s="8">
        <v>43886</v>
      </c>
      <c r="C1092" s="8">
        <v>43886</v>
      </c>
      <c r="D1092">
        <v>30</v>
      </c>
      <c r="E1092">
        <v>1</v>
      </c>
      <c r="F1092" s="7">
        <v>242.52</v>
      </c>
      <c r="G1092" s="7">
        <v>527.33000000000004</v>
      </c>
      <c r="H1092" s="7">
        <v>12.76</v>
      </c>
      <c r="I1092" s="7">
        <v>27.75</v>
      </c>
      <c r="J1092" t="s">
        <v>2337</v>
      </c>
      <c r="K1092">
        <f t="shared" si="68"/>
        <v>30</v>
      </c>
      <c r="L1092">
        <f t="shared" si="69"/>
        <v>9</v>
      </c>
      <c r="M1092">
        <f t="shared" si="70"/>
        <v>1</v>
      </c>
      <c r="N1092" s="7">
        <f t="shared" si="71"/>
        <v>527.33000000000004</v>
      </c>
    </row>
    <row r="1093" spans="1:14" x14ac:dyDescent="0.2">
      <c r="A1093" t="s">
        <v>742</v>
      </c>
      <c r="B1093" s="8">
        <v>43886</v>
      </c>
      <c r="C1093" s="8">
        <v>43886</v>
      </c>
      <c r="D1093">
        <v>10</v>
      </c>
      <c r="E1093">
        <v>1</v>
      </c>
      <c r="F1093" s="7">
        <v>191.77</v>
      </c>
      <c r="G1093" s="7">
        <v>385.24</v>
      </c>
      <c r="H1093" s="7">
        <v>31.96</v>
      </c>
      <c r="I1093" s="7">
        <v>64.209999999999994</v>
      </c>
      <c r="J1093" t="s">
        <v>2337</v>
      </c>
      <c r="K1093">
        <f t="shared" si="68"/>
        <v>10</v>
      </c>
      <c r="L1093">
        <f t="shared" si="69"/>
        <v>9</v>
      </c>
      <c r="M1093">
        <f t="shared" si="70"/>
        <v>1</v>
      </c>
      <c r="N1093" s="7">
        <f t="shared" si="71"/>
        <v>385.24</v>
      </c>
    </row>
    <row r="1094" spans="1:14" x14ac:dyDescent="0.2">
      <c r="A1094" t="s">
        <v>752</v>
      </c>
      <c r="B1094" s="8">
        <v>43886</v>
      </c>
      <c r="C1094" s="8">
        <v>43886</v>
      </c>
      <c r="D1094">
        <v>13</v>
      </c>
      <c r="E1094">
        <v>1</v>
      </c>
      <c r="F1094" s="7">
        <v>294.07</v>
      </c>
      <c r="G1094" s="7">
        <v>589.36</v>
      </c>
      <c r="H1094" s="7">
        <v>36.76</v>
      </c>
      <c r="I1094" s="7">
        <v>73.67</v>
      </c>
      <c r="J1094" t="s">
        <v>2337</v>
      </c>
      <c r="K1094">
        <f t="shared" si="68"/>
        <v>13</v>
      </c>
      <c r="L1094">
        <f t="shared" si="69"/>
        <v>9</v>
      </c>
      <c r="M1094">
        <f t="shared" si="70"/>
        <v>1</v>
      </c>
      <c r="N1094" s="7">
        <f t="shared" si="71"/>
        <v>589.36</v>
      </c>
    </row>
    <row r="1095" spans="1:14" x14ac:dyDescent="0.2">
      <c r="A1095" t="s">
        <v>872</v>
      </c>
      <c r="B1095" s="8">
        <v>43886</v>
      </c>
      <c r="C1095" s="8">
        <v>43886</v>
      </c>
      <c r="D1095">
        <v>74</v>
      </c>
      <c r="E1095">
        <v>1</v>
      </c>
      <c r="F1095" s="7">
        <v>2324.3000000000002</v>
      </c>
      <c r="G1095" s="7">
        <v>4008.9</v>
      </c>
      <c r="H1095" s="7">
        <v>48.42</v>
      </c>
      <c r="I1095" s="7">
        <v>83.52</v>
      </c>
      <c r="J1095" t="s">
        <v>2337</v>
      </c>
      <c r="K1095">
        <f t="shared" si="68"/>
        <v>74</v>
      </c>
      <c r="L1095">
        <f t="shared" si="69"/>
        <v>9</v>
      </c>
      <c r="M1095">
        <f t="shared" si="70"/>
        <v>1</v>
      </c>
      <c r="N1095" s="7">
        <f t="shared" si="71"/>
        <v>4008.9</v>
      </c>
    </row>
    <row r="1096" spans="1:14" x14ac:dyDescent="0.2">
      <c r="A1096" t="s">
        <v>232</v>
      </c>
      <c r="B1096" s="8">
        <v>43886</v>
      </c>
      <c r="C1096" s="8">
        <v>43886</v>
      </c>
      <c r="D1096">
        <v>16</v>
      </c>
      <c r="E1096">
        <v>1</v>
      </c>
      <c r="F1096" s="7">
        <v>7.04</v>
      </c>
      <c r="G1096" s="7">
        <v>13.3</v>
      </c>
      <c r="H1096" s="7">
        <v>0.7</v>
      </c>
      <c r="I1096" s="7">
        <v>1.33</v>
      </c>
      <c r="J1096" t="s">
        <v>2337</v>
      </c>
      <c r="K1096">
        <f t="shared" si="68"/>
        <v>16</v>
      </c>
      <c r="L1096">
        <f t="shared" si="69"/>
        <v>9</v>
      </c>
      <c r="M1096">
        <f t="shared" si="70"/>
        <v>1</v>
      </c>
      <c r="N1096" s="7">
        <f t="shared" si="71"/>
        <v>13.3</v>
      </c>
    </row>
    <row r="1097" spans="1:14" x14ac:dyDescent="0.2">
      <c r="A1097" t="s">
        <v>251</v>
      </c>
      <c r="B1097" s="8">
        <v>43886</v>
      </c>
      <c r="C1097" s="8">
        <v>43886</v>
      </c>
      <c r="D1097">
        <v>396</v>
      </c>
      <c r="E1097">
        <v>1</v>
      </c>
      <c r="F1097" s="7">
        <v>221.09</v>
      </c>
      <c r="G1097" s="7">
        <v>593.97</v>
      </c>
      <c r="H1097" s="7">
        <v>0.86</v>
      </c>
      <c r="I1097" s="7">
        <v>2.2999999999999998</v>
      </c>
      <c r="J1097" t="s">
        <v>2337</v>
      </c>
      <c r="K1097">
        <f t="shared" si="68"/>
        <v>396</v>
      </c>
      <c r="L1097">
        <f t="shared" si="69"/>
        <v>9</v>
      </c>
      <c r="M1097">
        <f t="shared" si="70"/>
        <v>1</v>
      </c>
      <c r="N1097" s="7">
        <f t="shared" si="71"/>
        <v>593.97</v>
      </c>
    </row>
    <row r="1098" spans="1:14" x14ac:dyDescent="0.2">
      <c r="A1098" t="s">
        <v>262</v>
      </c>
      <c r="B1098" s="8">
        <v>43886</v>
      </c>
      <c r="C1098" s="8">
        <v>43886</v>
      </c>
      <c r="D1098">
        <v>13</v>
      </c>
      <c r="E1098">
        <v>1</v>
      </c>
      <c r="F1098" s="7">
        <v>7.88</v>
      </c>
      <c r="G1098" s="7">
        <v>18.420000000000002</v>
      </c>
      <c r="H1098" s="7">
        <v>0.99</v>
      </c>
      <c r="I1098" s="7">
        <v>2.2999999999999998</v>
      </c>
      <c r="J1098" t="s">
        <v>2337</v>
      </c>
      <c r="K1098">
        <f t="shared" si="68"/>
        <v>13</v>
      </c>
      <c r="L1098">
        <f t="shared" si="69"/>
        <v>9</v>
      </c>
      <c r="M1098">
        <f t="shared" si="70"/>
        <v>1</v>
      </c>
      <c r="N1098" s="7">
        <f t="shared" si="71"/>
        <v>18.420000000000002</v>
      </c>
    </row>
    <row r="1099" spans="1:14" x14ac:dyDescent="0.2">
      <c r="A1099" t="s">
        <v>285</v>
      </c>
      <c r="B1099" s="8">
        <v>43886</v>
      </c>
      <c r="C1099" s="8">
        <v>43886</v>
      </c>
      <c r="D1099">
        <v>359</v>
      </c>
      <c r="E1099">
        <v>1</v>
      </c>
      <c r="F1099" s="7">
        <v>203.51</v>
      </c>
      <c r="G1099" s="7">
        <v>718.29</v>
      </c>
      <c r="H1099" s="7">
        <v>0.87</v>
      </c>
      <c r="I1099" s="7">
        <v>3.07</v>
      </c>
      <c r="J1099" t="s">
        <v>2337</v>
      </c>
      <c r="K1099">
        <f t="shared" si="68"/>
        <v>359</v>
      </c>
      <c r="L1099">
        <f t="shared" si="69"/>
        <v>9</v>
      </c>
      <c r="M1099">
        <f t="shared" si="70"/>
        <v>1</v>
      </c>
      <c r="N1099" s="7">
        <f t="shared" si="71"/>
        <v>718.29</v>
      </c>
    </row>
    <row r="1100" spans="1:14" x14ac:dyDescent="0.2">
      <c r="A1100" t="s">
        <v>289</v>
      </c>
      <c r="B1100" s="8">
        <v>43886</v>
      </c>
      <c r="C1100" s="8">
        <v>43886</v>
      </c>
      <c r="D1100">
        <v>3605</v>
      </c>
      <c r="E1100">
        <v>1</v>
      </c>
      <c r="F1100" s="7">
        <v>2016.36</v>
      </c>
      <c r="G1100" s="7">
        <v>7222.77</v>
      </c>
      <c r="H1100" s="7">
        <v>0.86</v>
      </c>
      <c r="I1100" s="7">
        <v>3.07</v>
      </c>
      <c r="J1100" t="s">
        <v>2337</v>
      </c>
      <c r="K1100">
        <f t="shared" si="68"/>
        <v>3605</v>
      </c>
      <c r="L1100">
        <f t="shared" si="69"/>
        <v>9</v>
      </c>
      <c r="M1100">
        <f t="shared" si="70"/>
        <v>1</v>
      </c>
      <c r="N1100" s="7">
        <f t="shared" si="71"/>
        <v>7222.77</v>
      </c>
    </row>
    <row r="1101" spans="1:14" x14ac:dyDescent="0.2">
      <c r="A1101" t="s">
        <v>340</v>
      </c>
      <c r="B1101" s="8">
        <v>43886</v>
      </c>
      <c r="C1101" s="8">
        <v>43886</v>
      </c>
      <c r="D1101">
        <v>154</v>
      </c>
      <c r="E1101">
        <v>1</v>
      </c>
      <c r="F1101" s="7">
        <v>101.04</v>
      </c>
      <c r="G1101" s="7">
        <v>147.09</v>
      </c>
      <c r="H1101" s="7">
        <v>1.01</v>
      </c>
      <c r="I1101" s="7">
        <v>1.47</v>
      </c>
      <c r="J1101" t="s">
        <v>2337</v>
      </c>
      <c r="K1101">
        <f t="shared" si="68"/>
        <v>154</v>
      </c>
      <c r="L1101">
        <f t="shared" si="69"/>
        <v>9</v>
      </c>
      <c r="M1101">
        <f t="shared" si="70"/>
        <v>1</v>
      </c>
      <c r="N1101" s="7">
        <f t="shared" si="71"/>
        <v>147.09</v>
      </c>
    </row>
    <row r="1102" spans="1:14" x14ac:dyDescent="0.2">
      <c r="A1102" t="s">
        <v>351</v>
      </c>
      <c r="B1102" s="8">
        <v>43886</v>
      </c>
      <c r="C1102" s="8">
        <v>43886</v>
      </c>
      <c r="D1102">
        <v>252</v>
      </c>
      <c r="E1102">
        <v>1</v>
      </c>
      <c r="F1102" s="7">
        <v>159.41999999999999</v>
      </c>
      <c r="G1102" s="7">
        <v>251.71</v>
      </c>
      <c r="H1102" s="7">
        <v>0.97</v>
      </c>
      <c r="I1102" s="7">
        <v>1.54</v>
      </c>
      <c r="J1102" t="s">
        <v>2337</v>
      </c>
      <c r="K1102">
        <f t="shared" si="68"/>
        <v>252</v>
      </c>
      <c r="L1102">
        <f t="shared" si="69"/>
        <v>9</v>
      </c>
      <c r="M1102">
        <f t="shared" si="70"/>
        <v>1</v>
      </c>
      <c r="N1102" s="7">
        <f t="shared" si="71"/>
        <v>251.71</v>
      </c>
    </row>
    <row r="1103" spans="1:14" x14ac:dyDescent="0.2">
      <c r="A1103" t="s">
        <v>386</v>
      </c>
      <c r="B1103" s="8">
        <v>43886</v>
      </c>
      <c r="C1103" s="8">
        <v>43886</v>
      </c>
      <c r="D1103">
        <v>4</v>
      </c>
      <c r="E1103">
        <v>1</v>
      </c>
      <c r="F1103" s="7">
        <v>83.34</v>
      </c>
      <c r="G1103" s="7">
        <v>171.39</v>
      </c>
      <c r="H1103" s="7">
        <v>41.67</v>
      </c>
      <c r="I1103" s="7">
        <v>85.69</v>
      </c>
      <c r="J1103" t="s">
        <v>2337</v>
      </c>
      <c r="K1103">
        <f t="shared" si="68"/>
        <v>4</v>
      </c>
      <c r="L1103">
        <f t="shared" si="69"/>
        <v>9</v>
      </c>
      <c r="M1103">
        <f t="shared" si="70"/>
        <v>1</v>
      </c>
      <c r="N1103" s="7">
        <f t="shared" si="71"/>
        <v>171.39</v>
      </c>
    </row>
    <row r="1104" spans="1:14" x14ac:dyDescent="0.2">
      <c r="A1104" t="s">
        <v>923</v>
      </c>
      <c r="B1104" s="8">
        <v>43886</v>
      </c>
      <c r="C1104" s="8">
        <v>43886</v>
      </c>
      <c r="D1104">
        <v>28</v>
      </c>
      <c r="E1104">
        <v>1</v>
      </c>
      <c r="F1104" s="7">
        <v>1080.19</v>
      </c>
      <c r="G1104" s="7">
        <v>1887.8</v>
      </c>
      <c r="H1104" s="7">
        <v>60.01</v>
      </c>
      <c r="I1104" s="7">
        <v>104.88</v>
      </c>
      <c r="J1104" t="s">
        <v>2337</v>
      </c>
      <c r="K1104">
        <f t="shared" si="68"/>
        <v>28</v>
      </c>
      <c r="L1104">
        <f t="shared" si="69"/>
        <v>9</v>
      </c>
      <c r="M1104">
        <f t="shared" si="70"/>
        <v>1</v>
      </c>
      <c r="N1104" s="7">
        <f t="shared" si="71"/>
        <v>1887.8</v>
      </c>
    </row>
    <row r="1105" spans="1:14" x14ac:dyDescent="0.2">
      <c r="A1105" t="s">
        <v>930</v>
      </c>
      <c r="B1105" s="8">
        <v>43886</v>
      </c>
      <c r="C1105" s="8">
        <v>43886</v>
      </c>
      <c r="D1105">
        <v>4</v>
      </c>
      <c r="E1105">
        <v>1</v>
      </c>
      <c r="F1105" s="7">
        <v>57.04</v>
      </c>
      <c r="G1105" s="7">
        <v>94.65</v>
      </c>
      <c r="H1105" s="7">
        <v>28.52</v>
      </c>
      <c r="I1105" s="7">
        <v>47.32</v>
      </c>
      <c r="J1105" t="s">
        <v>2337</v>
      </c>
      <c r="K1105">
        <f t="shared" si="68"/>
        <v>4</v>
      </c>
      <c r="L1105">
        <f t="shared" si="69"/>
        <v>9</v>
      </c>
      <c r="M1105">
        <f t="shared" si="70"/>
        <v>1</v>
      </c>
      <c r="N1105" s="7">
        <f t="shared" si="71"/>
        <v>94.65</v>
      </c>
    </row>
    <row r="1106" spans="1:14" x14ac:dyDescent="0.2">
      <c r="A1106" t="s">
        <v>396</v>
      </c>
      <c r="B1106" s="8">
        <v>43886</v>
      </c>
      <c r="C1106" s="8">
        <v>43886</v>
      </c>
      <c r="D1106">
        <v>46</v>
      </c>
      <c r="E1106">
        <v>1</v>
      </c>
      <c r="F1106" s="7">
        <v>687.22</v>
      </c>
      <c r="G1106" s="7">
        <v>1096.23</v>
      </c>
      <c r="H1106" s="7">
        <v>22.91</v>
      </c>
      <c r="I1106" s="7">
        <v>36.54</v>
      </c>
      <c r="J1106" t="s">
        <v>2337</v>
      </c>
      <c r="K1106">
        <f t="shared" si="68"/>
        <v>46</v>
      </c>
      <c r="L1106">
        <f t="shared" si="69"/>
        <v>9</v>
      </c>
      <c r="M1106">
        <f t="shared" si="70"/>
        <v>1</v>
      </c>
      <c r="N1106" s="7">
        <f t="shared" si="71"/>
        <v>1096.23</v>
      </c>
    </row>
    <row r="1107" spans="1:14" x14ac:dyDescent="0.2">
      <c r="A1107" t="s">
        <v>936</v>
      </c>
      <c r="B1107" s="8">
        <v>43886</v>
      </c>
      <c r="C1107" s="8">
        <v>43886</v>
      </c>
      <c r="D1107">
        <v>11</v>
      </c>
      <c r="E1107">
        <v>1</v>
      </c>
      <c r="F1107" s="7">
        <v>111.91</v>
      </c>
      <c r="G1107" s="7">
        <v>214.87</v>
      </c>
      <c r="H1107" s="7">
        <v>15.99</v>
      </c>
      <c r="I1107" s="7">
        <v>30.7</v>
      </c>
      <c r="J1107" t="s">
        <v>2337</v>
      </c>
      <c r="K1107">
        <f t="shared" si="68"/>
        <v>11</v>
      </c>
      <c r="L1107">
        <f t="shared" si="69"/>
        <v>9</v>
      </c>
      <c r="M1107">
        <f t="shared" si="70"/>
        <v>1</v>
      </c>
      <c r="N1107" s="7">
        <f t="shared" si="71"/>
        <v>214.87</v>
      </c>
    </row>
    <row r="1108" spans="1:14" x14ac:dyDescent="0.2">
      <c r="A1108" t="s">
        <v>938</v>
      </c>
      <c r="B1108" s="8">
        <v>43886</v>
      </c>
      <c r="C1108" s="8">
        <v>43886</v>
      </c>
      <c r="D1108">
        <v>74</v>
      </c>
      <c r="E1108">
        <v>1</v>
      </c>
      <c r="F1108" s="7">
        <v>1213.27</v>
      </c>
      <c r="G1108" s="7">
        <v>2824.03</v>
      </c>
      <c r="H1108" s="7">
        <v>25.27</v>
      </c>
      <c r="I1108" s="7">
        <v>58.83</v>
      </c>
      <c r="J1108" t="s">
        <v>2337</v>
      </c>
      <c r="K1108">
        <f t="shared" si="68"/>
        <v>74</v>
      </c>
      <c r="L1108">
        <f t="shared" si="69"/>
        <v>9</v>
      </c>
      <c r="M1108">
        <f t="shared" si="70"/>
        <v>1</v>
      </c>
      <c r="N1108" s="7">
        <f t="shared" si="71"/>
        <v>2824.03</v>
      </c>
    </row>
    <row r="1109" spans="1:14" x14ac:dyDescent="0.2">
      <c r="A1109" t="s">
        <v>942</v>
      </c>
      <c r="B1109" s="8">
        <v>43886</v>
      </c>
      <c r="C1109" s="8">
        <v>43886</v>
      </c>
      <c r="D1109">
        <v>14</v>
      </c>
      <c r="E1109">
        <v>1</v>
      </c>
      <c r="F1109" s="7">
        <v>208.23</v>
      </c>
      <c r="G1109" s="7">
        <v>529.51</v>
      </c>
      <c r="H1109" s="7">
        <v>23.14</v>
      </c>
      <c r="I1109" s="7">
        <v>58.83</v>
      </c>
      <c r="J1109" t="s">
        <v>2337</v>
      </c>
      <c r="K1109">
        <f t="shared" si="68"/>
        <v>14</v>
      </c>
      <c r="L1109">
        <f t="shared" si="69"/>
        <v>9</v>
      </c>
      <c r="M1109">
        <f t="shared" si="70"/>
        <v>1</v>
      </c>
      <c r="N1109" s="7">
        <f t="shared" si="71"/>
        <v>529.51</v>
      </c>
    </row>
    <row r="1110" spans="1:14" x14ac:dyDescent="0.2">
      <c r="A1110" t="s">
        <v>251</v>
      </c>
      <c r="B1110" s="8">
        <v>43886</v>
      </c>
      <c r="C1110" s="8">
        <v>43887</v>
      </c>
      <c r="D1110">
        <v>76</v>
      </c>
      <c r="E1110">
        <v>1</v>
      </c>
      <c r="F1110" s="7">
        <v>41.99</v>
      </c>
      <c r="G1110" s="7">
        <v>112.81</v>
      </c>
      <c r="H1110" s="7">
        <v>0.86</v>
      </c>
      <c r="I1110" s="7">
        <v>2.2999999999999998</v>
      </c>
      <c r="J1110" t="s">
        <v>2337</v>
      </c>
      <c r="K1110">
        <f t="shared" si="68"/>
        <v>76</v>
      </c>
      <c r="L1110">
        <f t="shared" si="69"/>
        <v>9</v>
      </c>
      <c r="M1110">
        <f t="shared" si="70"/>
        <v>1</v>
      </c>
      <c r="N1110" s="7">
        <f t="shared" si="71"/>
        <v>112.81</v>
      </c>
    </row>
    <row r="1111" spans="1:14" x14ac:dyDescent="0.2">
      <c r="A1111" t="s">
        <v>396</v>
      </c>
      <c r="B1111" s="8">
        <v>43886</v>
      </c>
      <c r="C1111" s="8">
        <v>43887</v>
      </c>
      <c r="D1111">
        <v>2</v>
      </c>
      <c r="E1111">
        <v>1</v>
      </c>
      <c r="F1111" s="7">
        <v>22.91</v>
      </c>
      <c r="G1111" s="7">
        <v>36.54</v>
      </c>
      <c r="H1111" s="7">
        <v>22.91</v>
      </c>
      <c r="I1111" s="7">
        <v>36.54</v>
      </c>
      <c r="J1111" t="s">
        <v>2337</v>
      </c>
      <c r="K1111">
        <f t="shared" si="68"/>
        <v>2</v>
      </c>
      <c r="L1111">
        <f t="shared" si="69"/>
        <v>9</v>
      </c>
      <c r="M1111">
        <f t="shared" si="70"/>
        <v>1</v>
      </c>
      <c r="N1111" s="7">
        <f t="shared" si="71"/>
        <v>36.54</v>
      </c>
    </row>
    <row r="1112" spans="1:14" x14ac:dyDescent="0.2">
      <c r="A1112" t="s">
        <v>524</v>
      </c>
      <c r="B1112" s="8">
        <v>43886</v>
      </c>
      <c r="C1112" s="8">
        <v>43886</v>
      </c>
      <c r="D1112">
        <v>197</v>
      </c>
      <c r="E1112">
        <v>1</v>
      </c>
      <c r="F1112" s="7">
        <v>458.47</v>
      </c>
      <c r="G1112" s="7">
        <v>1145.98</v>
      </c>
      <c r="H1112" s="7">
        <v>3.58</v>
      </c>
      <c r="I1112" s="7">
        <v>8.9499999999999993</v>
      </c>
      <c r="J1112" t="s">
        <v>2337</v>
      </c>
      <c r="K1112">
        <f t="shared" si="68"/>
        <v>197</v>
      </c>
      <c r="L1112">
        <f t="shared" si="69"/>
        <v>9</v>
      </c>
      <c r="M1112">
        <f t="shared" si="70"/>
        <v>1</v>
      </c>
      <c r="N1112" s="7">
        <f t="shared" si="71"/>
        <v>1145.98</v>
      </c>
    </row>
    <row r="1113" spans="1:14" x14ac:dyDescent="0.2">
      <c r="A1113" t="s">
        <v>397</v>
      </c>
      <c r="B1113" s="8">
        <v>43886</v>
      </c>
      <c r="C1113" s="8">
        <v>43886</v>
      </c>
      <c r="D1113">
        <v>13</v>
      </c>
      <c r="E1113">
        <v>1</v>
      </c>
      <c r="F1113" s="7">
        <v>17.8</v>
      </c>
      <c r="G1113" s="7">
        <v>0</v>
      </c>
      <c r="H1113" s="7">
        <v>2.23</v>
      </c>
      <c r="I1113" s="7">
        <v>0</v>
      </c>
      <c r="J1113" t="s">
        <v>2337</v>
      </c>
      <c r="K1113">
        <f t="shared" si="68"/>
        <v>13</v>
      </c>
      <c r="L1113">
        <f t="shared" si="69"/>
        <v>9</v>
      </c>
      <c r="M1113">
        <f t="shared" si="70"/>
        <v>1</v>
      </c>
      <c r="N1113" s="7">
        <f t="shared" si="71"/>
        <v>0</v>
      </c>
    </row>
    <row r="1114" spans="1:14" x14ac:dyDescent="0.2">
      <c r="A1114" t="s">
        <v>251</v>
      </c>
      <c r="B1114" s="8">
        <v>43886</v>
      </c>
      <c r="C1114" s="8">
        <v>43887</v>
      </c>
      <c r="D1114">
        <v>100</v>
      </c>
      <c r="E1114">
        <v>1</v>
      </c>
      <c r="F1114" s="7">
        <v>55.7</v>
      </c>
      <c r="G1114" s="7">
        <v>149.63999999999999</v>
      </c>
      <c r="H1114" s="7">
        <v>0.86</v>
      </c>
      <c r="I1114" s="7">
        <v>2.2999999999999998</v>
      </c>
      <c r="J1114" t="s">
        <v>2337</v>
      </c>
      <c r="K1114">
        <f t="shared" si="68"/>
        <v>100</v>
      </c>
      <c r="L1114">
        <f t="shared" si="69"/>
        <v>9</v>
      </c>
      <c r="M1114">
        <f t="shared" si="70"/>
        <v>1</v>
      </c>
      <c r="N1114" s="7">
        <f t="shared" si="71"/>
        <v>149.63999999999999</v>
      </c>
    </row>
    <row r="1115" spans="1:14" x14ac:dyDescent="0.2">
      <c r="A1115" t="s">
        <v>396</v>
      </c>
      <c r="B1115" s="8">
        <v>43886</v>
      </c>
      <c r="C1115" s="8">
        <v>43887</v>
      </c>
      <c r="D1115">
        <v>2</v>
      </c>
      <c r="E1115">
        <v>1</v>
      </c>
      <c r="F1115" s="7">
        <v>22.91</v>
      </c>
      <c r="G1115" s="7">
        <v>35.81</v>
      </c>
      <c r="H1115" s="7">
        <v>22.91</v>
      </c>
      <c r="I1115" s="7">
        <v>35.81</v>
      </c>
      <c r="J1115" t="s">
        <v>2337</v>
      </c>
      <c r="K1115">
        <f t="shared" si="68"/>
        <v>2</v>
      </c>
      <c r="L1115">
        <f t="shared" si="69"/>
        <v>9</v>
      </c>
      <c r="M1115">
        <f t="shared" si="70"/>
        <v>1</v>
      </c>
      <c r="N1115" s="7">
        <f t="shared" si="71"/>
        <v>35.81</v>
      </c>
    </row>
    <row r="1116" spans="1:14" x14ac:dyDescent="0.2">
      <c r="A1116" t="s">
        <v>890</v>
      </c>
      <c r="B1116" s="8">
        <v>43887</v>
      </c>
      <c r="C1116" s="8">
        <v>43887</v>
      </c>
      <c r="D1116">
        <v>37</v>
      </c>
      <c r="E1116">
        <v>1</v>
      </c>
      <c r="F1116" s="7">
        <v>0</v>
      </c>
      <c r="G1116" s="7">
        <v>2096.54</v>
      </c>
      <c r="H1116" s="7">
        <v>0</v>
      </c>
      <c r="I1116" s="7">
        <v>87.36</v>
      </c>
      <c r="J1116" t="s">
        <v>2337</v>
      </c>
      <c r="K1116">
        <f t="shared" si="68"/>
        <v>37</v>
      </c>
      <c r="L1116">
        <f t="shared" si="69"/>
        <v>9</v>
      </c>
      <c r="M1116">
        <f t="shared" si="70"/>
        <v>1</v>
      </c>
      <c r="N1116" s="7">
        <f t="shared" si="71"/>
        <v>2096.54</v>
      </c>
    </row>
    <row r="1117" spans="1:14" x14ac:dyDescent="0.2">
      <c r="A1117" t="s">
        <v>942</v>
      </c>
      <c r="B1117" s="8">
        <v>43887</v>
      </c>
      <c r="C1117" s="8">
        <v>43887</v>
      </c>
      <c r="D1117">
        <v>37</v>
      </c>
      <c r="E1117">
        <v>1</v>
      </c>
      <c r="F1117" s="7">
        <v>555.29</v>
      </c>
      <c r="G1117" s="7">
        <v>1319.93</v>
      </c>
      <c r="H1117" s="7">
        <v>23.14</v>
      </c>
      <c r="I1117" s="7">
        <v>55</v>
      </c>
      <c r="J1117" t="s">
        <v>2337</v>
      </c>
      <c r="K1117">
        <f t="shared" si="68"/>
        <v>37</v>
      </c>
      <c r="L1117">
        <f t="shared" si="69"/>
        <v>9</v>
      </c>
      <c r="M1117">
        <f t="shared" si="70"/>
        <v>1</v>
      </c>
      <c r="N1117" s="7">
        <f t="shared" si="71"/>
        <v>1319.93</v>
      </c>
    </row>
    <row r="1118" spans="1:14" x14ac:dyDescent="0.2">
      <c r="A1118" t="s">
        <v>331</v>
      </c>
      <c r="B1118" s="8">
        <v>43887</v>
      </c>
      <c r="C1118" s="8">
        <v>43887</v>
      </c>
      <c r="D1118">
        <v>2</v>
      </c>
      <c r="E1118">
        <v>150</v>
      </c>
      <c r="F1118" s="7">
        <v>130.46</v>
      </c>
      <c r="G1118" s="7">
        <v>211.04</v>
      </c>
      <c r="H1118" s="7">
        <v>130.46</v>
      </c>
      <c r="I1118" s="7">
        <v>211.04</v>
      </c>
      <c r="J1118" t="s">
        <v>2337</v>
      </c>
      <c r="K1118">
        <f t="shared" si="68"/>
        <v>300</v>
      </c>
      <c r="L1118">
        <f t="shared" si="69"/>
        <v>9</v>
      </c>
      <c r="M1118">
        <f t="shared" si="70"/>
        <v>1</v>
      </c>
      <c r="N1118" s="7">
        <f t="shared" si="71"/>
        <v>211.04</v>
      </c>
    </row>
    <row r="1119" spans="1:14" x14ac:dyDescent="0.2">
      <c r="A1119" t="s">
        <v>211</v>
      </c>
      <c r="B1119" s="8">
        <v>43887</v>
      </c>
      <c r="C1119" s="8">
        <v>43887</v>
      </c>
      <c r="D1119">
        <v>5</v>
      </c>
      <c r="E1119">
        <v>250</v>
      </c>
      <c r="F1119" s="7">
        <v>705.05</v>
      </c>
      <c r="G1119" s="7">
        <v>575.54999999999995</v>
      </c>
      <c r="H1119" s="7">
        <v>235.02</v>
      </c>
      <c r="I1119" s="7">
        <v>191.85</v>
      </c>
      <c r="J1119" t="s">
        <v>2337</v>
      </c>
      <c r="K1119">
        <f t="shared" si="68"/>
        <v>1250</v>
      </c>
      <c r="L1119">
        <f t="shared" si="69"/>
        <v>9</v>
      </c>
      <c r="M1119">
        <f t="shared" si="70"/>
        <v>1</v>
      </c>
      <c r="N1119" s="7">
        <f t="shared" si="71"/>
        <v>575.54999999999995</v>
      </c>
    </row>
    <row r="1120" spans="1:14" x14ac:dyDescent="0.2">
      <c r="A1120" t="s">
        <v>928</v>
      </c>
      <c r="B1120" s="8">
        <v>43887</v>
      </c>
      <c r="C1120" s="8">
        <v>43887</v>
      </c>
      <c r="D1120">
        <v>31</v>
      </c>
      <c r="E1120">
        <v>1</v>
      </c>
      <c r="F1120" s="7">
        <v>499.25</v>
      </c>
      <c r="G1120" s="7">
        <v>665.08</v>
      </c>
      <c r="H1120" s="7">
        <v>24.95</v>
      </c>
      <c r="I1120" s="7">
        <v>33.25</v>
      </c>
      <c r="J1120" t="s">
        <v>2337</v>
      </c>
      <c r="K1120">
        <f t="shared" si="68"/>
        <v>31</v>
      </c>
      <c r="L1120">
        <f t="shared" si="69"/>
        <v>9</v>
      </c>
      <c r="M1120">
        <f t="shared" si="70"/>
        <v>1</v>
      </c>
      <c r="N1120" s="7">
        <f t="shared" si="71"/>
        <v>665.08</v>
      </c>
    </row>
    <row r="1121" spans="1:14" x14ac:dyDescent="0.2">
      <c r="A1121" t="s">
        <v>246</v>
      </c>
      <c r="B1121" s="8">
        <v>43887</v>
      </c>
      <c r="C1121" s="8">
        <v>43888</v>
      </c>
      <c r="D1121">
        <v>348</v>
      </c>
      <c r="E1121">
        <v>1</v>
      </c>
      <c r="F1121" s="7">
        <v>194.52</v>
      </c>
      <c r="G1121" s="7">
        <v>522.6</v>
      </c>
      <c r="H1121" s="7">
        <v>0.86</v>
      </c>
      <c r="I1121" s="7">
        <v>2.2999999999999998</v>
      </c>
      <c r="J1121" t="s">
        <v>2337</v>
      </c>
      <c r="K1121">
        <f t="shared" si="68"/>
        <v>348</v>
      </c>
      <c r="L1121">
        <f t="shared" si="69"/>
        <v>9</v>
      </c>
      <c r="M1121">
        <f t="shared" si="70"/>
        <v>1</v>
      </c>
      <c r="N1121" s="7">
        <f t="shared" si="71"/>
        <v>522.6</v>
      </c>
    </row>
    <row r="1122" spans="1:14" x14ac:dyDescent="0.2">
      <c r="A1122" t="s">
        <v>396</v>
      </c>
      <c r="B1122" s="8">
        <v>43887</v>
      </c>
      <c r="C1122" s="8">
        <v>43888</v>
      </c>
      <c r="D1122">
        <v>8</v>
      </c>
      <c r="E1122">
        <v>1</v>
      </c>
      <c r="F1122" s="7">
        <v>114.53</v>
      </c>
      <c r="G1122" s="7">
        <v>172.67</v>
      </c>
      <c r="H1122" s="7">
        <v>22.91</v>
      </c>
      <c r="I1122" s="7">
        <v>34.53</v>
      </c>
      <c r="J1122" t="s">
        <v>2337</v>
      </c>
      <c r="K1122">
        <f t="shared" si="68"/>
        <v>8</v>
      </c>
      <c r="L1122">
        <f t="shared" si="69"/>
        <v>9</v>
      </c>
      <c r="M1122">
        <f t="shared" si="70"/>
        <v>1</v>
      </c>
      <c r="N1122" s="7">
        <f t="shared" si="71"/>
        <v>172.67</v>
      </c>
    </row>
    <row r="1123" spans="1:14" x14ac:dyDescent="0.2">
      <c r="A1123" t="s">
        <v>298</v>
      </c>
      <c r="B1123" s="8">
        <v>43887</v>
      </c>
      <c r="C1123" s="8">
        <v>43888</v>
      </c>
      <c r="D1123">
        <v>8</v>
      </c>
      <c r="E1123">
        <v>30</v>
      </c>
      <c r="F1123" s="7">
        <v>1.86</v>
      </c>
      <c r="G1123" s="7">
        <v>422.07</v>
      </c>
      <c r="H1123" s="7">
        <v>0.37</v>
      </c>
      <c r="I1123" s="7">
        <v>84.41</v>
      </c>
      <c r="J1123" t="s">
        <v>2337</v>
      </c>
      <c r="K1123">
        <f t="shared" si="68"/>
        <v>240</v>
      </c>
      <c r="L1123">
        <f t="shared" si="69"/>
        <v>9</v>
      </c>
      <c r="M1123">
        <f t="shared" si="70"/>
        <v>1</v>
      </c>
      <c r="N1123" s="7">
        <f t="shared" si="71"/>
        <v>422.07</v>
      </c>
    </row>
    <row r="1124" spans="1:14" x14ac:dyDescent="0.2">
      <c r="A1124" t="s">
        <v>251</v>
      </c>
      <c r="B1124" s="8">
        <v>43887</v>
      </c>
      <c r="C1124" s="8">
        <v>43887</v>
      </c>
      <c r="D1124">
        <v>43</v>
      </c>
      <c r="E1124">
        <v>1</v>
      </c>
      <c r="F1124" s="7">
        <v>23.99</v>
      </c>
      <c r="G1124" s="7">
        <v>64.459999999999994</v>
      </c>
      <c r="H1124" s="7">
        <v>0.86</v>
      </c>
      <c r="I1124" s="7">
        <v>2.2999999999999998</v>
      </c>
      <c r="J1124" t="s">
        <v>2337</v>
      </c>
      <c r="K1124">
        <f t="shared" si="68"/>
        <v>43</v>
      </c>
      <c r="L1124">
        <f t="shared" si="69"/>
        <v>9</v>
      </c>
      <c r="M1124">
        <f t="shared" si="70"/>
        <v>1</v>
      </c>
      <c r="N1124" s="7">
        <f t="shared" si="71"/>
        <v>64.459999999999994</v>
      </c>
    </row>
    <row r="1125" spans="1:14" x14ac:dyDescent="0.2">
      <c r="A1125" t="s">
        <v>396</v>
      </c>
      <c r="B1125" s="8">
        <v>43887</v>
      </c>
      <c r="C1125" s="8">
        <v>43887</v>
      </c>
      <c r="D1125">
        <v>4</v>
      </c>
      <c r="E1125">
        <v>1</v>
      </c>
      <c r="F1125" s="7">
        <v>45.81</v>
      </c>
      <c r="G1125" s="7">
        <v>71.62</v>
      </c>
      <c r="H1125" s="7">
        <v>22.91</v>
      </c>
      <c r="I1125" s="7">
        <v>35.81</v>
      </c>
      <c r="J1125" t="s">
        <v>2337</v>
      </c>
      <c r="K1125">
        <f t="shared" si="68"/>
        <v>4</v>
      </c>
      <c r="L1125">
        <f t="shared" si="69"/>
        <v>9</v>
      </c>
      <c r="M1125">
        <f t="shared" si="70"/>
        <v>1</v>
      </c>
      <c r="N1125" s="7">
        <f t="shared" si="71"/>
        <v>71.62</v>
      </c>
    </row>
    <row r="1126" spans="1:14" x14ac:dyDescent="0.2">
      <c r="A1126" t="s">
        <v>251</v>
      </c>
      <c r="B1126" s="8">
        <v>43887</v>
      </c>
      <c r="C1126" s="8">
        <v>43887</v>
      </c>
      <c r="D1126">
        <v>89</v>
      </c>
      <c r="E1126">
        <v>1</v>
      </c>
      <c r="F1126" s="7">
        <v>49.7</v>
      </c>
      <c r="G1126" s="7">
        <v>133.53</v>
      </c>
      <c r="H1126" s="7">
        <v>0.86</v>
      </c>
      <c r="I1126" s="7">
        <v>2.2999999999999998</v>
      </c>
      <c r="J1126" t="s">
        <v>2337</v>
      </c>
      <c r="K1126">
        <f t="shared" si="68"/>
        <v>89</v>
      </c>
      <c r="L1126">
        <f t="shared" si="69"/>
        <v>9</v>
      </c>
      <c r="M1126">
        <f t="shared" si="70"/>
        <v>1</v>
      </c>
      <c r="N1126" s="7">
        <f t="shared" si="71"/>
        <v>133.53</v>
      </c>
    </row>
    <row r="1127" spans="1:14" x14ac:dyDescent="0.2">
      <c r="A1127" t="s">
        <v>262</v>
      </c>
      <c r="B1127" s="8">
        <v>43887</v>
      </c>
      <c r="C1127" s="8">
        <v>43887</v>
      </c>
      <c r="D1127">
        <v>28</v>
      </c>
      <c r="E1127">
        <v>1</v>
      </c>
      <c r="F1127" s="7">
        <v>17.73</v>
      </c>
      <c r="G1127" s="7">
        <v>41.44</v>
      </c>
      <c r="H1127" s="7">
        <v>0.99</v>
      </c>
      <c r="I1127" s="7">
        <v>2.2999999999999998</v>
      </c>
      <c r="J1127" t="s">
        <v>2337</v>
      </c>
      <c r="K1127">
        <f t="shared" si="68"/>
        <v>28</v>
      </c>
      <c r="L1127">
        <f t="shared" si="69"/>
        <v>9</v>
      </c>
      <c r="M1127">
        <f t="shared" si="70"/>
        <v>1</v>
      </c>
      <c r="N1127" s="7">
        <f t="shared" si="71"/>
        <v>41.44</v>
      </c>
    </row>
    <row r="1128" spans="1:14" x14ac:dyDescent="0.2">
      <c r="A1128" t="s">
        <v>396</v>
      </c>
      <c r="B1128" s="8">
        <v>43887</v>
      </c>
      <c r="C1128" s="8">
        <v>43887</v>
      </c>
      <c r="D1128">
        <v>4</v>
      </c>
      <c r="E1128">
        <v>1</v>
      </c>
      <c r="F1128" s="7">
        <v>45.81</v>
      </c>
      <c r="G1128" s="7">
        <v>71.62</v>
      </c>
      <c r="H1128" s="7">
        <v>22.91</v>
      </c>
      <c r="I1128" s="7">
        <v>35.81</v>
      </c>
      <c r="J1128" t="s">
        <v>2337</v>
      </c>
      <c r="K1128">
        <f t="shared" si="68"/>
        <v>4</v>
      </c>
      <c r="L1128">
        <f t="shared" si="69"/>
        <v>9</v>
      </c>
      <c r="M1128">
        <f t="shared" si="70"/>
        <v>1</v>
      </c>
      <c r="N1128" s="7">
        <f t="shared" si="71"/>
        <v>71.62</v>
      </c>
    </row>
    <row r="1129" spans="1:14" x14ac:dyDescent="0.2">
      <c r="A1129" t="s">
        <v>288</v>
      </c>
      <c r="B1129" s="8">
        <v>43887</v>
      </c>
      <c r="C1129" s="8">
        <v>43888</v>
      </c>
      <c r="D1129">
        <v>371</v>
      </c>
      <c r="E1129">
        <v>1</v>
      </c>
      <c r="F1129" s="7">
        <v>207.38</v>
      </c>
      <c r="G1129" s="7">
        <v>742.84</v>
      </c>
      <c r="H1129" s="7">
        <v>0.86</v>
      </c>
      <c r="I1129" s="7">
        <v>3.07</v>
      </c>
      <c r="J1129" t="s">
        <v>2337</v>
      </c>
      <c r="K1129">
        <f t="shared" si="68"/>
        <v>371</v>
      </c>
      <c r="L1129">
        <f t="shared" si="69"/>
        <v>9</v>
      </c>
      <c r="M1129">
        <f t="shared" si="70"/>
        <v>1</v>
      </c>
      <c r="N1129" s="7">
        <f t="shared" si="71"/>
        <v>742.84</v>
      </c>
    </row>
    <row r="1130" spans="1:14" x14ac:dyDescent="0.2">
      <c r="A1130" t="s">
        <v>396</v>
      </c>
      <c r="B1130" s="8">
        <v>43887</v>
      </c>
      <c r="C1130" s="8">
        <v>43888</v>
      </c>
      <c r="D1130">
        <v>13</v>
      </c>
      <c r="E1130">
        <v>1</v>
      </c>
      <c r="F1130" s="7">
        <v>183.26</v>
      </c>
      <c r="G1130" s="7">
        <v>286.5</v>
      </c>
      <c r="H1130" s="7">
        <v>22.91</v>
      </c>
      <c r="I1130" s="7">
        <v>35.81</v>
      </c>
      <c r="J1130" t="s">
        <v>2337</v>
      </c>
      <c r="K1130">
        <f t="shared" si="68"/>
        <v>13</v>
      </c>
      <c r="L1130">
        <f t="shared" si="69"/>
        <v>9</v>
      </c>
      <c r="M1130">
        <f t="shared" si="70"/>
        <v>1</v>
      </c>
      <c r="N1130" s="7">
        <f t="shared" si="71"/>
        <v>286.5</v>
      </c>
    </row>
    <row r="1131" spans="1:14" x14ac:dyDescent="0.2">
      <c r="A1131" t="s">
        <v>644</v>
      </c>
      <c r="B1131" s="8">
        <v>43887</v>
      </c>
      <c r="C1131" s="8">
        <v>43887</v>
      </c>
      <c r="D1131">
        <v>31</v>
      </c>
      <c r="E1131">
        <v>3</v>
      </c>
      <c r="F1131" s="7">
        <v>64.86</v>
      </c>
      <c r="G1131" s="7">
        <v>95.93</v>
      </c>
      <c r="H1131" s="7">
        <v>3.24</v>
      </c>
      <c r="I1131" s="7">
        <v>4.8</v>
      </c>
      <c r="J1131" t="s">
        <v>2337</v>
      </c>
      <c r="K1131">
        <f t="shared" si="68"/>
        <v>93</v>
      </c>
      <c r="L1131">
        <f t="shared" si="69"/>
        <v>9</v>
      </c>
      <c r="M1131">
        <f t="shared" si="70"/>
        <v>1</v>
      </c>
      <c r="N1131" s="7">
        <f t="shared" si="71"/>
        <v>95.93</v>
      </c>
    </row>
    <row r="1132" spans="1:14" x14ac:dyDescent="0.2">
      <c r="A1132" t="s">
        <v>396</v>
      </c>
      <c r="B1132" s="8">
        <v>43887</v>
      </c>
      <c r="C1132" s="8">
        <v>43892</v>
      </c>
      <c r="D1132">
        <v>154</v>
      </c>
      <c r="E1132">
        <v>1</v>
      </c>
      <c r="F1132" s="7">
        <v>2290.7399999999998</v>
      </c>
      <c r="G1132" s="7">
        <v>2813.8</v>
      </c>
      <c r="H1132" s="7">
        <v>22.91</v>
      </c>
      <c r="I1132" s="7">
        <v>28.14</v>
      </c>
      <c r="J1132" t="s">
        <v>2337</v>
      </c>
      <c r="K1132">
        <f t="shared" si="68"/>
        <v>154</v>
      </c>
      <c r="L1132">
        <f t="shared" si="69"/>
        <v>9</v>
      </c>
      <c r="M1132">
        <f t="shared" si="70"/>
        <v>1</v>
      </c>
      <c r="N1132" s="7">
        <f t="shared" si="71"/>
        <v>2813.8</v>
      </c>
    </row>
    <row r="1133" spans="1:14" x14ac:dyDescent="0.2">
      <c r="A1133" t="s">
        <v>223</v>
      </c>
      <c r="B1133" s="8">
        <v>43887</v>
      </c>
      <c r="C1133" s="8">
        <v>43888</v>
      </c>
      <c r="D1133">
        <v>307</v>
      </c>
      <c r="E1133">
        <v>1</v>
      </c>
      <c r="F1133" s="7">
        <v>140.69</v>
      </c>
      <c r="G1133" s="7">
        <v>217.43</v>
      </c>
      <c r="H1133" s="7">
        <v>0.7</v>
      </c>
      <c r="I1133" s="7">
        <v>1.0900000000000001</v>
      </c>
      <c r="J1133" t="s">
        <v>2337</v>
      </c>
      <c r="K1133">
        <f t="shared" si="68"/>
        <v>307</v>
      </c>
      <c r="L1133">
        <f t="shared" si="69"/>
        <v>9</v>
      </c>
      <c r="M1133">
        <f t="shared" si="70"/>
        <v>1</v>
      </c>
      <c r="N1133" s="7">
        <f t="shared" si="71"/>
        <v>217.43</v>
      </c>
    </row>
    <row r="1134" spans="1:14" x14ac:dyDescent="0.2">
      <c r="A1134" t="s">
        <v>331</v>
      </c>
      <c r="B1134" s="8">
        <v>43887</v>
      </c>
      <c r="C1134" s="8">
        <v>43888</v>
      </c>
      <c r="D1134">
        <v>2942</v>
      </c>
      <c r="E1134">
        <v>1</v>
      </c>
      <c r="F1134" s="7">
        <v>1669.86</v>
      </c>
      <c r="G1134" s="7">
        <v>2701.25</v>
      </c>
      <c r="H1134" s="7">
        <v>0.87</v>
      </c>
      <c r="I1134" s="7">
        <v>1.41</v>
      </c>
      <c r="J1134" t="s">
        <v>2337</v>
      </c>
      <c r="K1134">
        <f t="shared" si="68"/>
        <v>2942</v>
      </c>
      <c r="L1134">
        <f t="shared" si="69"/>
        <v>9</v>
      </c>
      <c r="M1134">
        <f t="shared" si="70"/>
        <v>1</v>
      </c>
      <c r="N1134" s="7">
        <f t="shared" si="71"/>
        <v>2701.25</v>
      </c>
    </row>
    <row r="1135" spans="1:14" x14ac:dyDescent="0.2">
      <c r="A1135" t="s">
        <v>261</v>
      </c>
      <c r="B1135" s="8">
        <v>43887</v>
      </c>
      <c r="C1135" s="8">
        <v>43887</v>
      </c>
      <c r="D1135">
        <v>766</v>
      </c>
      <c r="E1135">
        <v>1</v>
      </c>
      <c r="F1135" s="7">
        <v>492.42</v>
      </c>
      <c r="G1135" s="7">
        <v>831.35</v>
      </c>
      <c r="H1135" s="7">
        <v>0.99</v>
      </c>
      <c r="I1135" s="7">
        <v>1.66</v>
      </c>
      <c r="J1135" t="s">
        <v>2337</v>
      </c>
      <c r="K1135">
        <f t="shared" si="68"/>
        <v>766</v>
      </c>
      <c r="L1135">
        <f t="shared" si="69"/>
        <v>9</v>
      </c>
      <c r="M1135">
        <f t="shared" si="70"/>
        <v>1</v>
      </c>
      <c r="N1135" s="7">
        <f t="shared" si="71"/>
        <v>831.35</v>
      </c>
    </row>
    <row r="1136" spans="1:14" x14ac:dyDescent="0.2">
      <c r="A1136" t="s">
        <v>913</v>
      </c>
      <c r="B1136" s="8">
        <v>43866</v>
      </c>
      <c r="C1136" s="8">
        <v>43866</v>
      </c>
      <c r="D1136">
        <v>111</v>
      </c>
      <c r="E1136">
        <v>1</v>
      </c>
      <c r="F1136" s="7">
        <v>2295.84</v>
      </c>
      <c r="G1136" s="7">
        <v>3775.61</v>
      </c>
      <c r="H1136" s="7">
        <v>31.89</v>
      </c>
      <c r="I1136" s="7">
        <v>52.44</v>
      </c>
      <c r="J1136" t="s">
        <v>2337</v>
      </c>
      <c r="K1136">
        <f t="shared" si="68"/>
        <v>111</v>
      </c>
      <c r="L1136">
        <f t="shared" si="69"/>
        <v>6</v>
      </c>
      <c r="M1136">
        <f t="shared" si="70"/>
        <v>1</v>
      </c>
      <c r="N1136" s="7">
        <f t="shared" si="71"/>
        <v>3775.61</v>
      </c>
    </row>
    <row r="1137" spans="1:14" x14ac:dyDescent="0.2">
      <c r="A1137" t="s">
        <v>651</v>
      </c>
      <c r="B1137" s="8">
        <v>43887</v>
      </c>
      <c r="C1137" s="8">
        <v>43888</v>
      </c>
      <c r="D1137">
        <v>6128</v>
      </c>
      <c r="E1137">
        <v>1</v>
      </c>
      <c r="F1137" s="7">
        <v>4072.34</v>
      </c>
      <c r="G1137" s="7">
        <v>5064.84</v>
      </c>
      <c r="H1137" s="7">
        <v>1.01</v>
      </c>
      <c r="I1137" s="7">
        <v>1.27</v>
      </c>
      <c r="J1137" t="s">
        <v>2337</v>
      </c>
      <c r="K1137">
        <f t="shared" si="68"/>
        <v>6128</v>
      </c>
      <c r="L1137">
        <f t="shared" si="69"/>
        <v>9</v>
      </c>
      <c r="M1137">
        <f t="shared" si="70"/>
        <v>1</v>
      </c>
      <c r="N1137" s="7">
        <f t="shared" si="71"/>
        <v>5064.84</v>
      </c>
    </row>
    <row r="1138" spans="1:14" x14ac:dyDescent="0.2">
      <c r="A1138" t="s">
        <v>251</v>
      </c>
      <c r="B1138" s="8">
        <v>43887</v>
      </c>
      <c r="C1138" s="8">
        <v>43888</v>
      </c>
      <c r="D1138">
        <v>43</v>
      </c>
      <c r="E1138">
        <v>1</v>
      </c>
      <c r="F1138" s="7">
        <v>23.99</v>
      </c>
      <c r="G1138" s="7">
        <v>64.459999999999994</v>
      </c>
      <c r="H1138" s="7">
        <v>0.86</v>
      </c>
      <c r="I1138" s="7">
        <v>2.2999999999999998</v>
      </c>
      <c r="J1138" t="s">
        <v>2337</v>
      </c>
      <c r="K1138">
        <f t="shared" si="68"/>
        <v>43</v>
      </c>
      <c r="L1138">
        <f t="shared" si="69"/>
        <v>9</v>
      </c>
      <c r="M1138">
        <f t="shared" si="70"/>
        <v>1</v>
      </c>
      <c r="N1138" s="7">
        <f t="shared" si="71"/>
        <v>64.459999999999994</v>
      </c>
    </row>
    <row r="1139" spans="1:14" x14ac:dyDescent="0.2">
      <c r="A1139" t="s">
        <v>254</v>
      </c>
      <c r="B1139" s="8">
        <v>43887</v>
      </c>
      <c r="C1139" s="8">
        <v>43888</v>
      </c>
      <c r="D1139">
        <v>62</v>
      </c>
      <c r="E1139">
        <v>1</v>
      </c>
      <c r="F1139" s="7">
        <v>46.56</v>
      </c>
      <c r="G1139" s="7">
        <v>92.09</v>
      </c>
      <c r="H1139" s="7">
        <v>1.1599999999999999</v>
      </c>
      <c r="I1139" s="7">
        <v>2.2999999999999998</v>
      </c>
      <c r="J1139" t="s">
        <v>2337</v>
      </c>
      <c r="K1139">
        <f t="shared" si="68"/>
        <v>62</v>
      </c>
      <c r="L1139">
        <f t="shared" si="69"/>
        <v>9</v>
      </c>
      <c r="M1139">
        <f t="shared" si="70"/>
        <v>1</v>
      </c>
      <c r="N1139" s="7">
        <f t="shared" si="71"/>
        <v>92.09</v>
      </c>
    </row>
    <row r="1140" spans="1:14" x14ac:dyDescent="0.2">
      <c r="A1140" t="s">
        <v>396</v>
      </c>
      <c r="B1140" s="8">
        <v>43887</v>
      </c>
      <c r="C1140" s="8">
        <v>43888</v>
      </c>
      <c r="D1140">
        <v>2</v>
      </c>
      <c r="E1140">
        <v>1</v>
      </c>
      <c r="F1140" s="7">
        <v>22.91</v>
      </c>
      <c r="G1140" s="7">
        <v>35.81</v>
      </c>
      <c r="H1140" s="7">
        <v>22.91</v>
      </c>
      <c r="I1140" s="7">
        <v>35.81</v>
      </c>
      <c r="J1140" t="s">
        <v>2337</v>
      </c>
      <c r="K1140">
        <f t="shared" si="68"/>
        <v>2</v>
      </c>
      <c r="L1140">
        <f t="shared" si="69"/>
        <v>9</v>
      </c>
      <c r="M1140">
        <f t="shared" si="70"/>
        <v>1</v>
      </c>
      <c r="N1140" s="7">
        <f t="shared" si="71"/>
        <v>35.81</v>
      </c>
    </row>
    <row r="1141" spans="1:14" x14ac:dyDescent="0.2">
      <c r="A1141" t="s">
        <v>239</v>
      </c>
      <c r="B1141" s="8">
        <v>43887</v>
      </c>
      <c r="C1141" s="8">
        <v>43892</v>
      </c>
      <c r="D1141">
        <v>301</v>
      </c>
      <c r="E1141">
        <v>1</v>
      </c>
      <c r="F1141" s="7">
        <v>137.88</v>
      </c>
      <c r="G1141" s="7">
        <v>288.29000000000002</v>
      </c>
      <c r="H1141" s="7">
        <v>0.7</v>
      </c>
      <c r="I1141" s="7">
        <v>1.47</v>
      </c>
      <c r="J1141" t="s">
        <v>2337</v>
      </c>
      <c r="K1141">
        <f t="shared" si="68"/>
        <v>301</v>
      </c>
      <c r="L1141">
        <f t="shared" si="69"/>
        <v>9</v>
      </c>
      <c r="M1141">
        <f t="shared" si="70"/>
        <v>1</v>
      </c>
      <c r="N1141" s="7">
        <f t="shared" si="71"/>
        <v>288.29000000000002</v>
      </c>
    </row>
    <row r="1142" spans="1:14" x14ac:dyDescent="0.2">
      <c r="A1142" t="s">
        <v>396</v>
      </c>
      <c r="B1142" s="8">
        <v>43887</v>
      </c>
      <c r="C1142" s="8">
        <v>43892</v>
      </c>
      <c r="D1142">
        <v>5</v>
      </c>
      <c r="E1142">
        <v>1</v>
      </c>
      <c r="F1142" s="7">
        <v>68.72</v>
      </c>
      <c r="G1142" s="7">
        <v>107.44</v>
      </c>
      <c r="H1142" s="7">
        <v>22.91</v>
      </c>
      <c r="I1142" s="7">
        <v>35.81</v>
      </c>
      <c r="J1142" t="s">
        <v>2337</v>
      </c>
      <c r="K1142">
        <f t="shared" si="68"/>
        <v>5</v>
      </c>
      <c r="L1142">
        <f t="shared" si="69"/>
        <v>9</v>
      </c>
      <c r="M1142">
        <f t="shared" si="70"/>
        <v>1</v>
      </c>
      <c r="N1142" s="7">
        <f t="shared" si="71"/>
        <v>107.44</v>
      </c>
    </row>
    <row r="1143" spans="1:14" x14ac:dyDescent="0.2">
      <c r="A1143" t="s">
        <v>251</v>
      </c>
      <c r="B1143" s="8">
        <v>43887</v>
      </c>
      <c r="C1143" s="8">
        <v>43888</v>
      </c>
      <c r="D1143">
        <v>74</v>
      </c>
      <c r="E1143">
        <v>1</v>
      </c>
      <c r="F1143" s="7">
        <v>41.13</v>
      </c>
      <c r="G1143" s="7">
        <v>110.51</v>
      </c>
      <c r="H1143" s="7">
        <v>0.86</v>
      </c>
      <c r="I1143" s="7">
        <v>2.2999999999999998</v>
      </c>
      <c r="J1143" t="s">
        <v>2337</v>
      </c>
      <c r="K1143">
        <f t="shared" si="68"/>
        <v>74</v>
      </c>
      <c r="L1143">
        <f t="shared" si="69"/>
        <v>9</v>
      </c>
      <c r="M1143">
        <f t="shared" si="70"/>
        <v>1</v>
      </c>
      <c r="N1143" s="7">
        <f t="shared" si="71"/>
        <v>110.51</v>
      </c>
    </row>
    <row r="1144" spans="1:14" x14ac:dyDescent="0.2">
      <c r="A1144" t="s">
        <v>396</v>
      </c>
      <c r="B1144" s="8">
        <v>43887</v>
      </c>
      <c r="C1144" s="8">
        <v>43888</v>
      </c>
      <c r="D1144">
        <v>2</v>
      </c>
      <c r="E1144">
        <v>1</v>
      </c>
      <c r="F1144" s="7">
        <v>22.91</v>
      </c>
      <c r="G1144" s="7">
        <v>35.81</v>
      </c>
      <c r="H1144" s="7">
        <v>22.91</v>
      </c>
      <c r="I1144" s="7">
        <v>35.81</v>
      </c>
      <c r="J1144" t="s">
        <v>2337</v>
      </c>
      <c r="K1144">
        <f t="shared" si="68"/>
        <v>2</v>
      </c>
      <c r="L1144">
        <f t="shared" si="69"/>
        <v>9</v>
      </c>
      <c r="M1144">
        <f t="shared" si="70"/>
        <v>1</v>
      </c>
      <c r="N1144" s="7">
        <f t="shared" si="71"/>
        <v>35.81</v>
      </c>
    </row>
    <row r="1145" spans="1:14" x14ac:dyDescent="0.2">
      <c r="A1145" t="s">
        <v>396</v>
      </c>
      <c r="B1145" s="8">
        <v>43874</v>
      </c>
      <c r="C1145" s="8">
        <v>43874</v>
      </c>
      <c r="D1145">
        <v>16</v>
      </c>
      <c r="E1145">
        <v>1</v>
      </c>
      <c r="F1145" s="7">
        <v>229.07</v>
      </c>
      <c r="G1145" s="7">
        <v>306.95999999999998</v>
      </c>
      <c r="H1145" s="7">
        <v>22.91</v>
      </c>
      <c r="I1145" s="7">
        <v>30.7</v>
      </c>
      <c r="J1145" t="s">
        <v>2337</v>
      </c>
      <c r="K1145">
        <f t="shared" si="68"/>
        <v>16</v>
      </c>
      <c r="L1145">
        <f t="shared" si="69"/>
        <v>7</v>
      </c>
      <c r="M1145">
        <f t="shared" si="70"/>
        <v>1</v>
      </c>
      <c r="N1145" s="7">
        <f t="shared" si="71"/>
        <v>306.95999999999998</v>
      </c>
    </row>
    <row r="1146" spans="1:14" x14ac:dyDescent="0.2">
      <c r="A1146" t="s">
        <v>164</v>
      </c>
      <c r="B1146" s="8">
        <v>43874</v>
      </c>
      <c r="C1146" s="8">
        <v>43874</v>
      </c>
      <c r="D1146">
        <v>307</v>
      </c>
      <c r="E1146">
        <v>1</v>
      </c>
      <c r="F1146" s="7">
        <v>250.97</v>
      </c>
      <c r="G1146" s="7">
        <v>480.9</v>
      </c>
      <c r="H1146" s="7">
        <v>1.25</v>
      </c>
      <c r="I1146" s="7">
        <v>2.41</v>
      </c>
      <c r="J1146" t="s">
        <v>2337</v>
      </c>
      <c r="K1146">
        <f t="shared" si="68"/>
        <v>307</v>
      </c>
      <c r="L1146">
        <f t="shared" si="69"/>
        <v>7</v>
      </c>
      <c r="M1146">
        <f t="shared" si="70"/>
        <v>1</v>
      </c>
      <c r="N1146" s="7">
        <f t="shared" si="71"/>
        <v>480.9</v>
      </c>
    </row>
    <row r="1147" spans="1:14" x14ac:dyDescent="0.2">
      <c r="A1147" t="s">
        <v>169</v>
      </c>
      <c r="B1147" s="8">
        <v>43888</v>
      </c>
      <c r="C1147" s="8">
        <v>43889</v>
      </c>
      <c r="D1147">
        <v>62</v>
      </c>
      <c r="E1147">
        <v>1</v>
      </c>
      <c r="F1147" s="7">
        <v>53.21</v>
      </c>
      <c r="G1147" s="7">
        <v>84.41</v>
      </c>
      <c r="H1147" s="7">
        <v>1.32</v>
      </c>
      <c r="I1147" s="7">
        <v>2.11</v>
      </c>
      <c r="J1147" t="s">
        <v>2337</v>
      </c>
      <c r="K1147">
        <f t="shared" si="68"/>
        <v>62</v>
      </c>
      <c r="L1147">
        <f t="shared" si="69"/>
        <v>9</v>
      </c>
      <c r="M1147">
        <f t="shared" si="70"/>
        <v>1</v>
      </c>
      <c r="N1147" s="7">
        <f t="shared" si="71"/>
        <v>84.41</v>
      </c>
    </row>
    <row r="1148" spans="1:14" x14ac:dyDescent="0.2">
      <c r="A1148" t="s">
        <v>169</v>
      </c>
      <c r="B1148" s="8">
        <v>43888</v>
      </c>
      <c r="C1148" s="8">
        <v>43889</v>
      </c>
      <c r="D1148">
        <v>57</v>
      </c>
      <c r="E1148">
        <v>1</v>
      </c>
      <c r="F1148" s="7">
        <v>49.22</v>
      </c>
      <c r="G1148" s="7">
        <v>99.38</v>
      </c>
      <c r="H1148" s="7">
        <v>1.32</v>
      </c>
      <c r="I1148" s="7">
        <v>2.69</v>
      </c>
      <c r="J1148" t="s">
        <v>2337</v>
      </c>
      <c r="K1148">
        <f t="shared" si="68"/>
        <v>57</v>
      </c>
      <c r="L1148">
        <f t="shared" si="69"/>
        <v>9</v>
      </c>
      <c r="M1148">
        <f t="shared" si="70"/>
        <v>1</v>
      </c>
      <c r="N1148" s="7">
        <f t="shared" si="71"/>
        <v>99.38</v>
      </c>
    </row>
    <row r="1149" spans="1:14" x14ac:dyDescent="0.2">
      <c r="A1149" t="s">
        <v>396</v>
      </c>
      <c r="B1149" s="8">
        <v>43888</v>
      </c>
      <c r="C1149" s="8">
        <v>43889</v>
      </c>
      <c r="D1149">
        <v>4</v>
      </c>
      <c r="E1149">
        <v>1</v>
      </c>
      <c r="F1149" s="7">
        <v>45.81</v>
      </c>
      <c r="G1149" s="7">
        <v>66.510000000000005</v>
      </c>
      <c r="H1149" s="7">
        <v>22.91</v>
      </c>
      <c r="I1149" s="7">
        <v>33.25</v>
      </c>
      <c r="J1149" t="s">
        <v>2337</v>
      </c>
      <c r="K1149">
        <f t="shared" si="68"/>
        <v>4</v>
      </c>
      <c r="L1149">
        <f t="shared" si="69"/>
        <v>9</v>
      </c>
      <c r="M1149">
        <f t="shared" si="70"/>
        <v>1</v>
      </c>
      <c r="N1149" s="7">
        <f t="shared" si="71"/>
        <v>66.510000000000005</v>
      </c>
    </row>
    <row r="1150" spans="1:14" x14ac:dyDescent="0.2">
      <c r="A1150" t="s">
        <v>288</v>
      </c>
      <c r="B1150" s="8">
        <v>43874</v>
      </c>
      <c r="C1150" s="8">
        <v>43903</v>
      </c>
      <c r="D1150">
        <v>3064</v>
      </c>
      <c r="E1150">
        <v>1</v>
      </c>
      <c r="F1150" s="7">
        <v>1713.86</v>
      </c>
      <c r="G1150" s="7">
        <v>4092.8</v>
      </c>
      <c r="H1150" s="7">
        <v>0.86</v>
      </c>
      <c r="I1150" s="7">
        <v>2.0499999999999998</v>
      </c>
      <c r="J1150" t="s">
        <v>2337</v>
      </c>
      <c r="K1150">
        <f t="shared" si="68"/>
        <v>3064</v>
      </c>
      <c r="L1150">
        <f t="shared" si="69"/>
        <v>7</v>
      </c>
      <c r="M1150">
        <f t="shared" si="70"/>
        <v>1</v>
      </c>
      <c r="N1150" s="7">
        <f t="shared" si="71"/>
        <v>4092.8</v>
      </c>
    </row>
    <row r="1151" spans="1:14" x14ac:dyDescent="0.2">
      <c r="A1151" t="s">
        <v>262</v>
      </c>
      <c r="B1151" s="8">
        <v>43888</v>
      </c>
      <c r="C1151" s="8">
        <v>43888</v>
      </c>
      <c r="D1151">
        <v>8</v>
      </c>
      <c r="E1151">
        <v>100</v>
      </c>
      <c r="F1151" s="7">
        <v>492.42</v>
      </c>
      <c r="G1151" s="7">
        <v>959.25</v>
      </c>
      <c r="H1151" s="7">
        <v>98.48</v>
      </c>
      <c r="I1151" s="7">
        <v>191.85</v>
      </c>
      <c r="J1151" t="s">
        <v>2337</v>
      </c>
      <c r="K1151">
        <f t="shared" si="68"/>
        <v>800</v>
      </c>
      <c r="L1151">
        <f t="shared" si="69"/>
        <v>9</v>
      </c>
      <c r="M1151">
        <f t="shared" si="70"/>
        <v>1</v>
      </c>
      <c r="N1151" s="7">
        <f t="shared" si="71"/>
        <v>959.25</v>
      </c>
    </row>
    <row r="1152" spans="1:14" x14ac:dyDescent="0.2">
      <c r="A1152" t="s">
        <v>698</v>
      </c>
      <c r="B1152" s="8">
        <v>43888</v>
      </c>
      <c r="C1152" s="8">
        <v>43909</v>
      </c>
      <c r="D1152">
        <v>46</v>
      </c>
      <c r="E1152">
        <v>1</v>
      </c>
      <c r="F1152" s="7">
        <v>814.6</v>
      </c>
      <c r="G1152" s="7">
        <v>1481.08</v>
      </c>
      <c r="H1152" s="7">
        <v>27.15</v>
      </c>
      <c r="I1152" s="7">
        <v>49.37</v>
      </c>
      <c r="J1152" t="s">
        <v>2337</v>
      </c>
      <c r="K1152">
        <f t="shared" si="68"/>
        <v>46</v>
      </c>
      <c r="L1152">
        <f t="shared" si="69"/>
        <v>9</v>
      </c>
      <c r="M1152">
        <f t="shared" si="70"/>
        <v>1</v>
      </c>
      <c r="N1152" s="7">
        <f t="shared" si="71"/>
        <v>1481.08</v>
      </c>
    </row>
    <row r="1153" spans="1:14" x14ac:dyDescent="0.2">
      <c r="A1153" t="s">
        <v>778</v>
      </c>
      <c r="B1153" s="8">
        <v>43888</v>
      </c>
      <c r="C1153" s="8">
        <v>43909</v>
      </c>
      <c r="D1153">
        <v>46</v>
      </c>
      <c r="E1153">
        <v>1</v>
      </c>
      <c r="F1153" s="7">
        <v>1390.91</v>
      </c>
      <c r="G1153" s="7">
        <v>2417.31</v>
      </c>
      <c r="H1153" s="7">
        <v>46.36</v>
      </c>
      <c r="I1153" s="7">
        <v>80.58</v>
      </c>
      <c r="J1153" t="s">
        <v>2337</v>
      </c>
      <c r="K1153">
        <f t="shared" si="68"/>
        <v>46</v>
      </c>
      <c r="L1153">
        <f t="shared" si="69"/>
        <v>9</v>
      </c>
      <c r="M1153">
        <f t="shared" si="70"/>
        <v>1</v>
      </c>
      <c r="N1153" s="7">
        <f t="shared" si="71"/>
        <v>2417.31</v>
      </c>
    </row>
    <row r="1154" spans="1:14" x14ac:dyDescent="0.2">
      <c r="A1154" t="s">
        <v>923</v>
      </c>
      <c r="B1154" s="8">
        <v>43888</v>
      </c>
      <c r="C1154" s="8">
        <v>43888</v>
      </c>
      <c r="D1154">
        <v>423</v>
      </c>
      <c r="E1154">
        <v>1</v>
      </c>
      <c r="F1154" s="7">
        <v>16562.95</v>
      </c>
      <c r="G1154" s="7">
        <v>26475.3</v>
      </c>
      <c r="H1154" s="7">
        <v>60.01</v>
      </c>
      <c r="I1154" s="7">
        <v>95.93</v>
      </c>
      <c r="J1154" t="s">
        <v>2337</v>
      </c>
      <c r="K1154">
        <f t="shared" si="68"/>
        <v>423</v>
      </c>
      <c r="L1154">
        <f t="shared" si="69"/>
        <v>9</v>
      </c>
      <c r="M1154">
        <f t="shared" si="70"/>
        <v>1</v>
      </c>
      <c r="N1154" s="7">
        <f t="shared" si="71"/>
        <v>26475.3</v>
      </c>
    </row>
    <row r="1155" spans="1:14" x14ac:dyDescent="0.2">
      <c r="A1155" t="s">
        <v>758</v>
      </c>
      <c r="B1155" s="8">
        <v>43888</v>
      </c>
      <c r="C1155" s="8">
        <v>43903</v>
      </c>
      <c r="D1155">
        <v>31</v>
      </c>
      <c r="E1155">
        <v>1</v>
      </c>
      <c r="F1155" s="7">
        <v>831.09</v>
      </c>
      <c r="G1155" s="7">
        <v>1388.99</v>
      </c>
      <c r="H1155" s="7">
        <v>41.56</v>
      </c>
      <c r="I1155" s="7">
        <v>69.45</v>
      </c>
      <c r="J1155" t="s">
        <v>2337</v>
      </c>
      <c r="K1155">
        <f t="shared" ref="K1155:K1218" si="72">D1155*E1155</f>
        <v>31</v>
      </c>
      <c r="L1155">
        <f t="shared" ref="L1155:L1218" si="73">(YEAR(B1155)-2020)*52+_xlfn.ISOWEEKNUM(B1155)</f>
        <v>9</v>
      </c>
      <c r="M1155">
        <f t="shared" ref="M1155:M1218" si="74">IF(J1155="Z-US$",1,1.22)</f>
        <v>1</v>
      </c>
      <c r="N1155" s="7">
        <f t="shared" ref="N1155:N1218" si="75">G1155*M1155</f>
        <v>1388.99</v>
      </c>
    </row>
    <row r="1156" spans="1:14" x14ac:dyDescent="0.2">
      <c r="A1156" t="s">
        <v>738</v>
      </c>
      <c r="B1156" s="8">
        <v>43888</v>
      </c>
      <c r="C1156" s="8">
        <v>43903</v>
      </c>
      <c r="D1156">
        <v>92</v>
      </c>
      <c r="E1156">
        <v>1</v>
      </c>
      <c r="F1156" s="7">
        <v>1917.73</v>
      </c>
      <c r="G1156" s="7">
        <v>3269.12</v>
      </c>
      <c r="H1156" s="7">
        <v>31.96</v>
      </c>
      <c r="I1156" s="7">
        <v>54.49</v>
      </c>
      <c r="J1156" t="s">
        <v>2337</v>
      </c>
      <c r="K1156">
        <f t="shared" si="72"/>
        <v>92</v>
      </c>
      <c r="L1156">
        <f t="shared" si="73"/>
        <v>9</v>
      </c>
      <c r="M1156">
        <f t="shared" si="74"/>
        <v>1</v>
      </c>
      <c r="N1156" s="7">
        <f t="shared" si="75"/>
        <v>3269.12</v>
      </c>
    </row>
    <row r="1157" spans="1:14" x14ac:dyDescent="0.2">
      <c r="A1157" t="s">
        <v>752</v>
      </c>
      <c r="B1157" s="8">
        <v>43888</v>
      </c>
      <c r="C1157" s="8">
        <v>43903</v>
      </c>
      <c r="D1157">
        <v>138</v>
      </c>
      <c r="E1157">
        <v>1</v>
      </c>
      <c r="F1157" s="7">
        <v>3308.26</v>
      </c>
      <c r="G1157" s="7">
        <v>5628.88</v>
      </c>
      <c r="H1157" s="7">
        <v>36.76</v>
      </c>
      <c r="I1157" s="7">
        <v>62.54</v>
      </c>
      <c r="J1157" t="s">
        <v>2337</v>
      </c>
      <c r="K1157">
        <f t="shared" si="72"/>
        <v>138</v>
      </c>
      <c r="L1157">
        <f t="shared" si="73"/>
        <v>9</v>
      </c>
      <c r="M1157">
        <f t="shared" si="74"/>
        <v>1</v>
      </c>
      <c r="N1157" s="7">
        <f t="shared" si="75"/>
        <v>5628.88</v>
      </c>
    </row>
    <row r="1158" spans="1:14" x14ac:dyDescent="0.2">
      <c r="A1158" t="s">
        <v>742</v>
      </c>
      <c r="B1158" s="8">
        <v>43888</v>
      </c>
      <c r="C1158" s="8">
        <v>43903</v>
      </c>
      <c r="D1158">
        <v>138</v>
      </c>
      <c r="E1158">
        <v>1</v>
      </c>
      <c r="F1158" s="7">
        <v>2876.6</v>
      </c>
      <c r="G1158" s="7">
        <v>4903.6899999999996</v>
      </c>
      <c r="H1158" s="7">
        <v>31.96</v>
      </c>
      <c r="I1158" s="7">
        <v>54.49</v>
      </c>
      <c r="J1158" t="s">
        <v>2337</v>
      </c>
      <c r="K1158">
        <f t="shared" si="72"/>
        <v>138</v>
      </c>
      <c r="L1158">
        <f t="shared" si="73"/>
        <v>9</v>
      </c>
      <c r="M1158">
        <f t="shared" si="74"/>
        <v>1</v>
      </c>
      <c r="N1158" s="7">
        <f t="shared" si="75"/>
        <v>4903.6899999999996</v>
      </c>
    </row>
    <row r="1159" spans="1:14" x14ac:dyDescent="0.2">
      <c r="A1159" t="s">
        <v>702</v>
      </c>
      <c r="B1159" s="8">
        <v>43888</v>
      </c>
      <c r="C1159" s="8">
        <v>43903</v>
      </c>
      <c r="D1159">
        <v>138</v>
      </c>
      <c r="E1159">
        <v>1</v>
      </c>
      <c r="F1159" s="7">
        <v>2443.79</v>
      </c>
      <c r="G1159" s="7">
        <v>4224.54</v>
      </c>
      <c r="H1159" s="7">
        <v>27.15</v>
      </c>
      <c r="I1159" s="7">
        <v>46.94</v>
      </c>
      <c r="J1159" t="s">
        <v>2337</v>
      </c>
      <c r="K1159">
        <f t="shared" si="72"/>
        <v>138</v>
      </c>
      <c r="L1159">
        <f t="shared" si="73"/>
        <v>9</v>
      </c>
      <c r="M1159">
        <f t="shared" si="74"/>
        <v>1</v>
      </c>
      <c r="N1159" s="7">
        <f t="shared" si="75"/>
        <v>4224.54</v>
      </c>
    </row>
    <row r="1160" spans="1:14" x14ac:dyDescent="0.2">
      <c r="A1160" t="s">
        <v>396</v>
      </c>
      <c r="B1160" s="8">
        <v>43888</v>
      </c>
      <c r="C1160" s="8">
        <v>43888</v>
      </c>
      <c r="D1160">
        <v>5</v>
      </c>
      <c r="E1160">
        <v>1</v>
      </c>
      <c r="F1160" s="7">
        <v>68.72</v>
      </c>
      <c r="G1160" s="7">
        <v>107.44</v>
      </c>
      <c r="H1160" s="7">
        <v>22.91</v>
      </c>
      <c r="I1160" s="7">
        <v>35.81</v>
      </c>
      <c r="J1160" t="s">
        <v>2337</v>
      </c>
      <c r="K1160">
        <f t="shared" si="72"/>
        <v>5</v>
      </c>
      <c r="L1160">
        <f t="shared" si="73"/>
        <v>9</v>
      </c>
      <c r="M1160">
        <f t="shared" si="74"/>
        <v>1</v>
      </c>
      <c r="N1160" s="7">
        <f t="shared" si="75"/>
        <v>107.44</v>
      </c>
    </row>
    <row r="1161" spans="1:14" x14ac:dyDescent="0.2">
      <c r="A1161" t="s">
        <v>251</v>
      </c>
      <c r="B1161" s="8">
        <v>43888</v>
      </c>
      <c r="C1161" s="8">
        <v>43900</v>
      </c>
      <c r="D1161">
        <v>6128</v>
      </c>
      <c r="E1161">
        <v>1</v>
      </c>
      <c r="F1161" s="7">
        <v>3427.72</v>
      </c>
      <c r="G1161" s="7">
        <v>7162.4</v>
      </c>
      <c r="H1161" s="7">
        <v>0.86</v>
      </c>
      <c r="I1161" s="7">
        <v>1.79</v>
      </c>
      <c r="J1161" t="s">
        <v>2337</v>
      </c>
      <c r="K1161">
        <f t="shared" si="72"/>
        <v>6128</v>
      </c>
      <c r="L1161">
        <f t="shared" si="73"/>
        <v>9</v>
      </c>
      <c r="M1161">
        <f t="shared" si="74"/>
        <v>1</v>
      </c>
      <c r="N1161" s="7">
        <f t="shared" si="75"/>
        <v>7162.4</v>
      </c>
    </row>
    <row r="1162" spans="1:14" x14ac:dyDescent="0.2">
      <c r="A1162" t="s">
        <v>396</v>
      </c>
      <c r="B1162" s="8">
        <v>43888</v>
      </c>
      <c r="C1162" s="8">
        <v>43888</v>
      </c>
      <c r="D1162">
        <v>276</v>
      </c>
      <c r="E1162">
        <v>1</v>
      </c>
      <c r="F1162" s="7">
        <v>4123.24</v>
      </c>
      <c r="G1162" s="7">
        <v>5064.84</v>
      </c>
      <c r="H1162" s="7">
        <v>22.91</v>
      </c>
      <c r="I1162" s="7">
        <v>28.14</v>
      </c>
      <c r="J1162" t="s">
        <v>2337</v>
      </c>
      <c r="K1162">
        <f t="shared" si="72"/>
        <v>276</v>
      </c>
      <c r="L1162">
        <f t="shared" si="73"/>
        <v>9</v>
      </c>
      <c r="M1162">
        <f t="shared" si="74"/>
        <v>1</v>
      </c>
      <c r="N1162" s="7">
        <f t="shared" si="75"/>
        <v>5064.84</v>
      </c>
    </row>
    <row r="1163" spans="1:14" x14ac:dyDescent="0.2">
      <c r="A1163" t="s">
        <v>923</v>
      </c>
      <c r="B1163" s="8">
        <v>43888</v>
      </c>
      <c r="C1163" s="8">
        <v>43921</v>
      </c>
      <c r="D1163">
        <v>552</v>
      </c>
      <c r="E1163">
        <v>1</v>
      </c>
      <c r="F1163" s="7">
        <v>21603.85</v>
      </c>
      <c r="G1163" s="7">
        <v>31309.919999999998</v>
      </c>
      <c r="H1163" s="7">
        <v>60.01</v>
      </c>
      <c r="I1163" s="7">
        <v>86.97</v>
      </c>
      <c r="J1163" t="s">
        <v>2337</v>
      </c>
      <c r="K1163">
        <f t="shared" si="72"/>
        <v>552</v>
      </c>
      <c r="L1163">
        <f t="shared" si="73"/>
        <v>9</v>
      </c>
      <c r="M1163">
        <f t="shared" si="74"/>
        <v>1</v>
      </c>
      <c r="N1163" s="7">
        <f t="shared" si="75"/>
        <v>31309.919999999998</v>
      </c>
    </row>
    <row r="1164" spans="1:14" x14ac:dyDescent="0.2">
      <c r="A1164" t="s">
        <v>223</v>
      </c>
      <c r="B1164" s="8">
        <v>43888</v>
      </c>
      <c r="C1164" s="8">
        <v>43899</v>
      </c>
      <c r="D1164">
        <v>1226</v>
      </c>
      <c r="E1164">
        <v>1</v>
      </c>
      <c r="F1164" s="7">
        <v>562.76</v>
      </c>
      <c r="G1164" s="7">
        <v>869.72</v>
      </c>
      <c r="H1164" s="7">
        <v>0.7</v>
      </c>
      <c r="I1164" s="7">
        <v>1.0900000000000001</v>
      </c>
      <c r="J1164" t="s">
        <v>2337</v>
      </c>
      <c r="K1164">
        <f t="shared" si="72"/>
        <v>1226</v>
      </c>
      <c r="L1164">
        <f t="shared" si="73"/>
        <v>9</v>
      </c>
      <c r="M1164">
        <f t="shared" si="74"/>
        <v>1</v>
      </c>
      <c r="N1164" s="7">
        <f t="shared" si="75"/>
        <v>869.72</v>
      </c>
    </row>
    <row r="1165" spans="1:14" x14ac:dyDescent="0.2">
      <c r="A1165" t="s">
        <v>169</v>
      </c>
      <c r="B1165" s="8">
        <v>43888</v>
      </c>
      <c r="C1165" s="8">
        <v>43899</v>
      </c>
      <c r="D1165">
        <v>184</v>
      </c>
      <c r="E1165">
        <v>1</v>
      </c>
      <c r="F1165" s="7">
        <v>159.61000000000001</v>
      </c>
      <c r="G1165" s="7">
        <v>253.24</v>
      </c>
      <c r="H1165" s="7">
        <v>1.32</v>
      </c>
      <c r="I1165" s="7">
        <v>2.11</v>
      </c>
      <c r="J1165" t="s">
        <v>2337</v>
      </c>
      <c r="K1165">
        <f t="shared" si="72"/>
        <v>184</v>
      </c>
      <c r="L1165">
        <f t="shared" si="73"/>
        <v>9</v>
      </c>
      <c r="M1165">
        <f t="shared" si="74"/>
        <v>1</v>
      </c>
      <c r="N1165" s="7">
        <f t="shared" si="75"/>
        <v>253.24</v>
      </c>
    </row>
    <row r="1166" spans="1:14" x14ac:dyDescent="0.2">
      <c r="A1166" t="s">
        <v>396</v>
      </c>
      <c r="B1166" s="8">
        <v>43888</v>
      </c>
      <c r="C1166" s="8">
        <v>43899</v>
      </c>
      <c r="D1166">
        <v>4</v>
      </c>
      <c r="E1166">
        <v>1</v>
      </c>
      <c r="F1166" s="7">
        <v>45.81</v>
      </c>
      <c r="G1166" s="7">
        <v>66.510000000000005</v>
      </c>
      <c r="H1166" s="7">
        <v>22.91</v>
      </c>
      <c r="I1166" s="7">
        <v>33.25</v>
      </c>
      <c r="J1166" t="s">
        <v>2337</v>
      </c>
      <c r="K1166">
        <f t="shared" si="72"/>
        <v>4</v>
      </c>
      <c r="L1166">
        <f t="shared" si="73"/>
        <v>9</v>
      </c>
      <c r="M1166">
        <f t="shared" si="74"/>
        <v>1</v>
      </c>
      <c r="N1166" s="7">
        <f t="shared" si="75"/>
        <v>66.510000000000005</v>
      </c>
    </row>
    <row r="1167" spans="1:14" x14ac:dyDescent="0.2">
      <c r="A1167" t="s">
        <v>934</v>
      </c>
      <c r="B1167" s="8">
        <v>43888</v>
      </c>
      <c r="C1167" s="8">
        <v>43888</v>
      </c>
      <c r="D1167">
        <v>92</v>
      </c>
      <c r="E1167">
        <v>1</v>
      </c>
      <c r="F1167" s="7">
        <v>874.84</v>
      </c>
      <c r="G1167" s="7">
        <v>1458.06</v>
      </c>
      <c r="H1167" s="7">
        <v>14.58</v>
      </c>
      <c r="I1167" s="7">
        <v>24.3</v>
      </c>
      <c r="J1167" t="s">
        <v>2337</v>
      </c>
      <c r="K1167">
        <f t="shared" si="72"/>
        <v>92</v>
      </c>
      <c r="L1167">
        <f t="shared" si="73"/>
        <v>9</v>
      </c>
      <c r="M1167">
        <f t="shared" si="74"/>
        <v>1</v>
      </c>
      <c r="N1167" s="7">
        <f t="shared" si="75"/>
        <v>1458.06</v>
      </c>
    </row>
    <row r="1168" spans="1:14" x14ac:dyDescent="0.2">
      <c r="A1168" t="s">
        <v>78</v>
      </c>
      <c r="B1168" s="8">
        <v>43888</v>
      </c>
      <c r="C1168" s="8">
        <v>43888</v>
      </c>
      <c r="D1168">
        <v>77</v>
      </c>
      <c r="E1168">
        <v>1</v>
      </c>
      <c r="F1168" s="7">
        <v>429.74</v>
      </c>
      <c r="G1168" s="7">
        <v>140.69</v>
      </c>
      <c r="H1168" s="7">
        <v>8.6</v>
      </c>
      <c r="I1168" s="7">
        <v>2.81</v>
      </c>
      <c r="J1168" t="s">
        <v>2337</v>
      </c>
      <c r="K1168">
        <f t="shared" si="72"/>
        <v>77</v>
      </c>
      <c r="L1168">
        <f t="shared" si="73"/>
        <v>9</v>
      </c>
      <c r="M1168">
        <f t="shared" si="74"/>
        <v>1</v>
      </c>
      <c r="N1168" s="7">
        <f t="shared" si="75"/>
        <v>140.69</v>
      </c>
    </row>
    <row r="1169" spans="1:14" x14ac:dyDescent="0.2">
      <c r="A1169" t="s">
        <v>79</v>
      </c>
      <c r="B1169" s="8">
        <v>43888</v>
      </c>
      <c r="C1169" s="8">
        <v>43888</v>
      </c>
      <c r="D1169">
        <v>39</v>
      </c>
      <c r="E1169">
        <v>1</v>
      </c>
      <c r="F1169" s="7">
        <v>243.33</v>
      </c>
      <c r="G1169" s="7">
        <v>84.73</v>
      </c>
      <c r="H1169" s="7">
        <v>9.73</v>
      </c>
      <c r="I1169" s="7">
        <v>3.39</v>
      </c>
      <c r="J1169" t="s">
        <v>2337</v>
      </c>
      <c r="K1169">
        <f t="shared" si="72"/>
        <v>39</v>
      </c>
      <c r="L1169">
        <f t="shared" si="73"/>
        <v>9</v>
      </c>
      <c r="M1169">
        <f t="shared" si="74"/>
        <v>1</v>
      </c>
      <c r="N1169" s="7">
        <f t="shared" si="75"/>
        <v>84.73</v>
      </c>
    </row>
    <row r="1170" spans="1:14" x14ac:dyDescent="0.2">
      <c r="A1170" t="s">
        <v>36</v>
      </c>
      <c r="B1170" s="8">
        <v>43888</v>
      </c>
      <c r="C1170" s="8">
        <v>43888</v>
      </c>
      <c r="D1170">
        <v>154</v>
      </c>
      <c r="E1170">
        <v>1</v>
      </c>
      <c r="F1170" s="7">
        <v>95.93</v>
      </c>
      <c r="G1170" s="7">
        <v>191.85</v>
      </c>
      <c r="H1170" s="7">
        <v>0.96</v>
      </c>
      <c r="I1170" s="7">
        <v>1.92</v>
      </c>
      <c r="J1170" t="s">
        <v>2337</v>
      </c>
      <c r="K1170">
        <f t="shared" si="72"/>
        <v>154</v>
      </c>
      <c r="L1170">
        <f t="shared" si="73"/>
        <v>9</v>
      </c>
      <c r="M1170">
        <f t="shared" si="74"/>
        <v>1</v>
      </c>
      <c r="N1170" s="7">
        <f t="shared" si="75"/>
        <v>191.85</v>
      </c>
    </row>
    <row r="1171" spans="1:14" x14ac:dyDescent="0.2">
      <c r="A1171" t="s">
        <v>495</v>
      </c>
      <c r="B1171" s="8">
        <v>43888</v>
      </c>
      <c r="C1171" s="8">
        <v>43888</v>
      </c>
      <c r="D1171">
        <v>644</v>
      </c>
      <c r="E1171">
        <v>1</v>
      </c>
      <c r="F1171" s="7">
        <v>1939.32</v>
      </c>
      <c r="G1171" s="7">
        <v>4297.4399999999996</v>
      </c>
      <c r="H1171" s="7">
        <v>4.62</v>
      </c>
      <c r="I1171" s="7">
        <v>10.23</v>
      </c>
      <c r="J1171" t="s">
        <v>2337</v>
      </c>
      <c r="K1171">
        <f t="shared" si="72"/>
        <v>644</v>
      </c>
      <c r="L1171">
        <f t="shared" si="73"/>
        <v>9</v>
      </c>
      <c r="M1171">
        <f t="shared" si="74"/>
        <v>1</v>
      </c>
      <c r="N1171" s="7">
        <f t="shared" si="75"/>
        <v>4297.4399999999996</v>
      </c>
    </row>
    <row r="1172" spans="1:14" x14ac:dyDescent="0.2">
      <c r="A1172" t="s">
        <v>387</v>
      </c>
      <c r="B1172" s="8">
        <v>43888</v>
      </c>
      <c r="C1172" s="8">
        <v>43888</v>
      </c>
      <c r="D1172">
        <v>13</v>
      </c>
      <c r="E1172">
        <v>1</v>
      </c>
      <c r="F1172" s="7">
        <v>311.01</v>
      </c>
      <c r="G1172" s="7">
        <v>491.14</v>
      </c>
      <c r="H1172" s="7">
        <v>38.869999999999997</v>
      </c>
      <c r="I1172" s="7">
        <v>61.39</v>
      </c>
      <c r="J1172" t="s">
        <v>2337</v>
      </c>
      <c r="K1172">
        <f t="shared" si="72"/>
        <v>13</v>
      </c>
      <c r="L1172">
        <f t="shared" si="73"/>
        <v>9</v>
      </c>
      <c r="M1172">
        <f t="shared" si="74"/>
        <v>1</v>
      </c>
      <c r="N1172" s="7">
        <f t="shared" si="75"/>
        <v>491.14</v>
      </c>
    </row>
    <row r="1173" spans="1:14" x14ac:dyDescent="0.2">
      <c r="A1173" t="s">
        <v>169</v>
      </c>
      <c r="B1173" s="8">
        <v>43888</v>
      </c>
      <c r="C1173" s="8">
        <v>43899</v>
      </c>
      <c r="D1173">
        <v>184</v>
      </c>
      <c r="E1173">
        <v>1</v>
      </c>
      <c r="F1173" s="7">
        <v>159.61000000000001</v>
      </c>
      <c r="G1173" s="7">
        <v>253.24</v>
      </c>
      <c r="H1173" s="7">
        <v>1.32</v>
      </c>
      <c r="I1173" s="7">
        <v>2.11</v>
      </c>
      <c r="J1173" t="s">
        <v>2337</v>
      </c>
      <c r="K1173">
        <f t="shared" si="72"/>
        <v>184</v>
      </c>
      <c r="L1173">
        <f t="shared" si="73"/>
        <v>9</v>
      </c>
      <c r="M1173">
        <f t="shared" si="74"/>
        <v>1</v>
      </c>
      <c r="N1173" s="7">
        <f t="shared" si="75"/>
        <v>253.24</v>
      </c>
    </row>
    <row r="1174" spans="1:14" x14ac:dyDescent="0.2">
      <c r="A1174" t="s">
        <v>936</v>
      </c>
      <c r="B1174" s="8">
        <v>43888</v>
      </c>
      <c r="C1174" s="8">
        <v>43899</v>
      </c>
      <c r="D1174">
        <v>2</v>
      </c>
      <c r="E1174">
        <v>1</v>
      </c>
      <c r="F1174" s="7">
        <v>15.99</v>
      </c>
      <c r="G1174" s="7">
        <v>30.7</v>
      </c>
      <c r="H1174" s="7">
        <v>15.99</v>
      </c>
      <c r="I1174" s="7">
        <v>30.7</v>
      </c>
      <c r="J1174" t="s">
        <v>2337</v>
      </c>
      <c r="K1174">
        <f t="shared" si="72"/>
        <v>2</v>
      </c>
      <c r="L1174">
        <f t="shared" si="73"/>
        <v>9</v>
      </c>
      <c r="M1174">
        <f t="shared" si="74"/>
        <v>1</v>
      </c>
      <c r="N1174" s="7">
        <f t="shared" si="75"/>
        <v>30.7</v>
      </c>
    </row>
    <row r="1175" spans="1:14" x14ac:dyDescent="0.2">
      <c r="A1175" t="s">
        <v>396</v>
      </c>
      <c r="B1175" s="8">
        <v>43888</v>
      </c>
      <c r="C1175" s="8">
        <v>43899</v>
      </c>
      <c r="D1175">
        <v>2</v>
      </c>
      <c r="E1175">
        <v>1</v>
      </c>
      <c r="F1175" s="7">
        <v>22.91</v>
      </c>
      <c r="G1175" s="7">
        <v>33.25</v>
      </c>
      <c r="H1175" s="7">
        <v>22.91</v>
      </c>
      <c r="I1175" s="7">
        <v>33.25</v>
      </c>
      <c r="J1175" t="s">
        <v>2337</v>
      </c>
      <c r="K1175">
        <f t="shared" si="72"/>
        <v>2</v>
      </c>
      <c r="L1175">
        <f t="shared" si="73"/>
        <v>9</v>
      </c>
      <c r="M1175">
        <f t="shared" si="74"/>
        <v>1</v>
      </c>
      <c r="N1175" s="7">
        <f t="shared" si="75"/>
        <v>33.25</v>
      </c>
    </row>
    <row r="1176" spans="1:14" x14ac:dyDescent="0.2">
      <c r="A1176" t="s">
        <v>251</v>
      </c>
      <c r="B1176" s="8">
        <v>43888</v>
      </c>
      <c r="C1176" s="8">
        <v>43889</v>
      </c>
      <c r="D1176">
        <v>59</v>
      </c>
      <c r="E1176">
        <v>1</v>
      </c>
      <c r="F1176" s="7">
        <v>32.56</v>
      </c>
      <c r="G1176" s="7">
        <v>87.48</v>
      </c>
      <c r="H1176" s="7">
        <v>0.86</v>
      </c>
      <c r="I1176" s="7">
        <v>2.2999999999999998</v>
      </c>
      <c r="J1176" t="s">
        <v>2337</v>
      </c>
      <c r="K1176">
        <f t="shared" si="72"/>
        <v>59</v>
      </c>
      <c r="L1176">
        <f t="shared" si="73"/>
        <v>9</v>
      </c>
      <c r="M1176">
        <f t="shared" si="74"/>
        <v>1</v>
      </c>
      <c r="N1176" s="7">
        <f t="shared" si="75"/>
        <v>87.48</v>
      </c>
    </row>
    <row r="1177" spans="1:14" x14ac:dyDescent="0.2">
      <c r="A1177" t="s">
        <v>396</v>
      </c>
      <c r="B1177" s="8">
        <v>43888</v>
      </c>
      <c r="C1177" s="8">
        <v>43889</v>
      </c>
      <c r="D1177">
        <v>2</v>
      </c>
      <c r="E1177">
        <v>1</v>
      </c>
      <c r="F1177" s="7">
        <v>22.91</v>
      </c>
      <c r="G1177" s="7">
        <v>35.81</v>
      </c>
      <c r="H1177" s="7">
        <v>22.91</v>
      </c>
      <c r="I1177" s="7">
        <v>35.81</v>
      </c>
      <c r="J1177" t="s">
        <v>2337</v>
      </c>
      <c r="K1177">
        <f t="shared" si="72"/>
        <v>2</v>
      </c>
      <c r="L1177">
        <f t="shared" si="73"/>
        <v>9</v>
      </c>
      <c r="M1177">
        <f t="shared" si="74"/>
        <v>1</v>
      </c>
      <c r="N1177" s="7">
        <f t="shared" si="75"/>
        <v>35.81</v>
      </c>
    </row>
    <row r="1178" spans="1:14" x14ac:dyDescent="0.2">
      <c r="A1178" t="s">
        <v>251</v>
      </c>
      <c r="B1178" s="8">
        <v>43888</v>
      </c>
      <c r="C1178" s="8">
        <v>43889</v>
      </c>
      <c r="D1178">
        <v>69</v>
      </c>
      <c r="E1178">
        <v>1</v>
      </c>
      <c r="F1178" s="7">
        <v>38.56</v>
      </c>
      <c r="G1178" s="7">
        <v>103.6</v>
      </c>
      <c r="H1178" s="7">
        <v>0.86</v>
      </c>
      <c r="I1178" s="7">
        <v>2.2999999999999998</v>
      </c>
      <c r="J1178" t="s">
        <v>2337</v>
      </c>
      <c r="K1178">
        <f t="shared" si="72"/>
        <v>69</v>
      </c>
      <c r="L1178">
        <f t="shared" si="73"/>
        <v>9</v>
      </c>
      <c r="M1178">
        <f t="shared" si="74"/>
        <v>1</v>
      </c>
      <c r="N1178" s="7">
        <f t="shared" si="75"/>
        <v>103.6</v>
      </c>
    </row>
    <row r="1179" spans="1:14" x14ac:dyDescent="0.2">
      <c r="A1179" t="s">
        <v>396</v>
      </c>
      <c r="B1179" s="8">
        <v>43888</v>
      </c>
      <c r="C1179" s="8">
        <v>43889</v>
      </c>
      <c r="D1179">
        <v>2</v>
      </c>
      <c r="E1179">
        <v>1</v>
      </c>
      <c r="F1179" s="7">
        <v>22.91</v>
      </c>
      <c r="G1179" s="7">
        <v>35.81</v>
      </c>
      <c r="H1179" s="7">
        <v>22.91</v>
      </c>
      <c r="I1179" s="7">
        <v>35.81</v>
      </c>
      <c r="J1179" t="s">
        <v>2337</v>
      </c>
      <c r="K1179">
        <f t="shared" si="72"/>
        <v>2</v>
      </c>
      <c r="L1179">
        <f t="shared" si="73"/>
        <v>9</v>
      </c>
      <c r="M1179">
        <f t="shared" si="74"/>
        <v>1</v>
      </c>
      <c r="N1179" s="7">
        <f t="shared" si="75"/>
        <v>35.81</v>
      </c>
    </row>
    <row r="1180" spans="1:14" x14ac:dyDescent="0.2">
      <c r="A1180" t="s">
        <v>251</v>
      </c>
      <c r="B1180" s="8">
        <v>43888</v>
      </c>
      <c r="C1180" s="8">
        <v>43889</v>
      </c>
      <c r="D1180">
        <v>91</v>
      </c>
      <c r="E1180">
        <v>1</v>
      </c>
      <c r="F1180" s="7">
        <v>50.56</v>
      </c>
      <c r="G1180" s="7">
        <v>135.83000000000001</v>
      </c>
      <c r="H1180" s="7">
        <v>0.86</v>
      </c>
      <c r="I1180" s="7">
        <v>2.2999999999999998</v>
      </c>
      <c r="J1180" t="s">
        <v>2337</v>
      </c>
      <c r="K1180">
        <f t="shared" si="72"/>
        <v>91</v>
      </c>
      <c r="L1180">
        <f t="shared" si="73"/>
        <v>9</v>
      </c>
      <c r="M1180">
        <f t="shared" si="74"/>
        <v>1</v>
      </c>
      <c r="N1180" s="7">
        <f t="shared" si="75"/>
        <v>135.83000000000001</v>
      </c>
    </row>
    <row r="1181" spans="1:14" x14ac:dyDescent="0.2">
      <c r="A1181" t="s">
        <v>396</v>
      </c>
      <c r="B1181" s="8">
        <v>43888</v>
      </c>
      <c r="C1181" s="8">
        <v>43889</v>
      </c>
      <c r="D1181">
        <v>2</v>
      </c>
      <c r="E1181">
        <v>1</v>
      </c>
      <c r="F1181" s="7">
        <v>22.91</v>
      </c>
      <c r="G1181" s="7">
        <v>35.81</v>
      </c>
      <c r="H1181" s="7">
        <v>22.91</v>
      </c>
      <c r="I1181" s="7">
        <v>35.81</v>
      </c>
      <c r="J1181" t="s">
        <v>2337</v>
      </c>
      <c r="K1181">
        <f t="shared" si="72"/>
        <v>2</v>
      </c>
      <c r="L1181">
        <f t="shared" si="73"/>
        <v>9</v>
      </c>
      <c r="M1181">
        <f t="shared" si="74"/>
        <v>1</v>
      </c>
      <c r="N1181" s="7">
        <f t="shared" si="75"/>
        <v>35.81</v>
      </c>
    </row>
    <row r="1182" spans="1:14" x14ac:dyDescent="0.2">
      <c r="A1182" t="s">
        <v>262</v>
      </c>
      <c r="B1182" s="8">
        <v>43889</v>
      </c>
      <c r="C1182" s="8">
        <v>43892</v>
      </c>
      <c r="D1182">
        <v>48</v>
      </c>
      <c r="E1182">
        <v>1</v>
      </c>
      <c r="F1182" s="7">
        <v>30.53</v>
      </c>
      <c r="G1182" s="7">
        <v>71.37</v>
      </c>
      <c r="H1182" s="7">
        <v>0.99</v>
      </c>
      <c r="I1182" s="7">
        <v>2.2999999999999998</v>
      </c>
      <c r="J1182" t="s">
        <v>2337</v>
      </c>
      <c r="K1182">
        <f t="shared" si="72"/>
        <v>48</v>
      </c>
      <c r="L1182">
        <f t="shared" si="73"/>
        <v>9</v>
      </c>
      <c r="M1182">
        <f t="shared" si="74"/>
        <v>1</v>
      </c>
      <c r="N1182" s="7">
        <f t="shared" si="75"/>
        <v>71.37</v>
      </c>
    </row>
    <row r="1183" spans="1:14" x14ac:dyDescent="0.2">
      <c r="A1183" t="s">
        <v>251</v>
      </c>
      <c r="B1183" s="8">
        <v>43889</v>
      </c>
      <c r="C1183" s="8">
        <v>43889</v>
      </c>
      <c r="D1183">
        <v>97</v>
      </c>
      <c r="E1183">
        <v>1</v>
      </c>
      <c r="F1183" s="7">
        <v>53.99</v>
      </c>
      <c r="G1183" s="7">
        <v>145.04</v>
      </c>
      <c r="H1183" s="7">
        <v>0.86</v>
      </c>
      <c r="I1183" s="7">
        <v>2.2999999999999998</v>
      </c>
      <c r="J1183" t="s">
        <v>2337</v>
      </c>
      <c r="K1183">
        <f t="shared" si="72"/>
        <v>97</v>
      </c>
      <c r="L1183">
        <f t="shared" si="73"/>
        <v>9</v>
      </c>
      <c r="M1183">
        <f t="shared" si="74"/>
        <v>1</v>
      </c>
      <c r="N1183" s="7">
        <f t="shared" si="75"/>
        <v>145.04</v>
      </c>
    </row>
    <row r="1184" spans="1:14" x14ac:dyDescent="0.2">
      <c r="A1184" t="s">
        <v>396</v>
      </c>
      <c r="B1184" s="8">
        <v>43889</v>
      </c>
      <c r="C1184" s="8">
        <v>43889</v>
      </c>
      <c r="D1184">
        <v>2</v>
      </c>
      <c r="E1184">
        <v>1</v>
      </c>
      <c r="F1184" s="7">
        <v>22.91</v>
      </c>
      <c r="G1184" s="7">
        <v>35.81</v>
      </c>
      <c r="H1184" s="7">
        <v>22.91</v>
      </c>
      <c r="I1184" s="7">
        <v>35.81</v>
      </c>
      <c r="J1184" t="s">
        <v>2337</v>
      </c>
      <c r="K1184">
        <f t="shared" si="72"/>
        <v>2</v>
      </c>
      <c r="L1184">
        <f t="shared" si="73"/>
        <v>9</v>
      </c>
      <c r="M1184">
        <f t="shared" si="74"/>
        <v>1</v>
      </c>
      <c r="N1184" s="7">
        <f t="shared" si="75"/>
        <v>35.81</v>
      </c>
    </row>
    <row r="1185" spans="1:14" x14ac:dyDescent="0.2">
      <c r="A1185" t="s">
        <v>251</v>
      </c>
      <c r="B1185" s="8">
        <v>43889</v>
      </c>
      <c r="C1185" s="8">
        <v>43889</v>
      </c>
      <c r="D1185">
        <v>108</v>
      </c>
      <c r="E1185">
        <v>1</v>
      </c>
      <c r="F1185" s="7">
        <v>59.99</v>
      </c>
      <c r="G1185" s="7">
        <v>161.15</v>
      </c>
      <c r="H1185" s="7">
        <v>0.86</v>
      </c>
      <c r="I1185" s="7">
        <v>2.2999999999999998</v>
      </c>
      <c r="J1185" t="s">
        <v>2337</v>
      </c>
      <c r="K1185">
        <f t="shared" si="72"/>
        <v>108</v>
      </c>
      <c r="L1185">
        <f t="shared" si="73"/>
        <v>9</v>
      </c>
      <c r="M1185">
        <f t="shared" si="74"/>
        <v>1</v>
      </c>
      <c r="N1185" s="7">
        <f t="shared" si="75"/>
        <v>161.15</v>
      </c>
    </row>
    <row r="1186" spans="1:14" x14ac:dyDescent="0.2">
      <c r="A1186" t="s">
        <v>396</v>
      </c>
      <c r="B1186" s="8">
        <v>43889</v>
      </c>
      <c r="C1186" s="8">
        <v>43889</v>
      </c>
      <c r="D1186">
        <v>2</v>
      </c>
      <c r="E1186">
        <v>1</v>
      </c>
      <c r="F1186" s="7">
        <v>22.91</v>
      </c>
      <c r="G1186" s="7">
        <v>35.81</v>
      </c>
      <c r="H1186" s="7">
        <v>22.91</v>
      </c>
      <c r="I1186" s="7">
        <v>35.81</v>
      </c>
      <c r="J1186" t="s">
        <v>2337</v>
      </c>
      <c r="K1186">
        <f t="shared" si="72"/>
        <v>2</v>
      </c>
      <c r="L1186">
        <f t="shared" si="73"/>
        <v>9</v>
      </c>
      <c r="M1186">
        <f t="shared" si="74"/>
        <v>1</v>
      </c>
      <c r="N1186" s="7">
        <f t="shared" si="75"/>
        <v>35.81</v>
      </c>
    </row>
    <row r="1187" spans="1:14" x14ac:dyDescent="0.2">
      <c r="A1187" t="s">
        <v>251</v>
      </c>
      <c r="B1187" s="8">
        <v>43889</v>
      </c>
      <c r="C1187" s="8">
        <v>43889</v>
      </c>
      <c r="D1187">
        <v>100</v>
      </c>
      <c r="E1187">
        <v>1</v>
      </c>
      <c r="F1187" s="7">
        <v>55.7</v>
      </c>
      <c r="G1187" s="7">
        <v>149.63999999999999</v>
      </c>
      <c r="H1187" s="7">
        <v>0.86</v>
      </c>
      <c r="I1187" s="7">
        <v>2.2999999999999998</v>
      </c>
      <c r="J1187" t="s">
        <v>2337</v>
      </c>
      <c r="K1187">
        <f t="shared" si="72"/>
        <v>100</v>
      </c>
      <c r="L1187">
        <f t="shared" si="73"/>
        <v>9</v>
      </c>
      <c r="M1187">
        <f t="shared" si="74"/>
        <v>1</v>
      </c>
      <c r="N1187" s="7">
        <f t="shared" si="75"/>
        <v>149.63999999999999</v>
      </c>
    </row>
    <row r="1188" spans="1:14" x14ac:dyDescent="0.2">
      <c r="A1188" t="s">
        <v>396</v>
      </c>
      <c r="B1188" s="8">
        <v>43889</v>
      </c>
      <c r="C1188" s="8">
        <v>43889</v>
      </c>
      <c r="D1188">
        <v>2</v>
      </c>
      <c r="E1188">
        <v>1</v>
      </c>
      <c r="F1188" s="7">
        <v>22.91</v>
      </c>
      <c r="G1188" s="7">
        <v>35.81</v>
      </c>
      <c r="H1188" s="7">
        <v>22.91</v>
      </c>
      <c r="I1188" s="7">
        <v>35.81</v>
      </c>
      <c r="J1188" t="s">
        <v>2337</v>
      </c>
      <c r="K1188">
        <f t="shared" si="72"/>
        <v>2</v>
      </c>
      <c r="L1188">
        <f t="shared" si="73"/>
        <v>9</v>
      </c>
      <c r="M1188">
        <f t="shared" si="74"/>
        <v>1</v>
      </c>
      <c r="N1188" s="7">
        <f t="shared" si="75"/>
        <v>35.81</v>
      </c>
    </row>
    <row r="1189" spans="1:14" x14ac:dyDescent="0.2">
      <c r="A1189" t="s">
        <v>288</v>
      </c>
      <c r="B1189" s="8">
        <v>43889</v>
      </c>
      <c r="C1189" s="8">
        <v>43889</v>
      </c>
      <c r="D1189">
        <v>50</v>
      </c>
      <c r="E1189">
        <v>1</v>
      </c>
      <c r="F1189" s="7">
        <v>27.42</v>
      </c>
      <c r="G1189" s="7">
        <v>98.23</v>
      </c>
      <c r="H1189" s="7">
        <v>0.86</v>
      </c>
      <c r="I1189" s="7">
        <v>3.07</v>
      </c>
      <c r="J1189" t="s">
        <v>2337</v>
      </c>
      <c r="K1189">
        <f t="shared" si="72"/>
        <v>50</v>
      </c>
      <c r="L1189">
        <f t="shared" si="73"/>
        <v>9</v>
      </c>
      <c r="M1189">
        <f t="shared" si="74"/>
        <v>1</v>
      </c>
      <c r="N1189" s="7">
        <f t="shared" si="75"/>
        <v>98.23</v>
      </c>
    </row>
    <row r="1190" spans="1:14" x14ac:dyDescent="0.2">
      <c r="A1190" t="s">
        <v>396</v>
      </c>
      <c r="B1190" s="8">
        <v>43889</v>
      </c>
      <c r="C1190" s="8">
        <v>43889</v>
      </c>
      <c r="D1190">
        <v>4</v>
      </c>
      <c r="E1190">
        <v>1</v>
      </c>
      <c r="F1190" s="7">
        <v>45.81</v>
      </c>
      <c r="G1190" s="7">
        <v>71.62</v>
      </c>
      <c r="H1190" s="7">
        <v>22.91</v>
      </c>
      <c r="I1190" s="7">
        <v>35.81</v>
      </c>
      <c r="J1190" t="s">
        <v>2337</v>
      </c>
      <c r="K1190">
        <f t="shared" si="72"/>
        <v>4</v>
      </c>
      <c r="L1190">
        <f t="shared" si="73"/>
        <v>9</v>
      </c>
      <c r="M1190">
        <f t="shared" si="74"/>
        <v>1</v>
      </c>
      <c r="N1190" s="7">
        <f t="shared" si="75"/>
        <v>71.62</v>
      </c>
    </row>
    <row r="1191" spans="1:14" x14ac:dyDescent="0.2">
      <c r="A1191" t="s">
        <v>164</v>
      </c>
      <c r="B1191" s="8">
        <v>43889</v>
      </c>
      <c r="C1191" s="8">
        <v>43906</v>
      </c>
      <c r="D1191">
        <v>92</v>
      </c>
      <c r="E1191">
        <v>40</v>
      </c>
      <c r="F1191" s="7">
        <v>3011.59</v>
      </c>
      <c r="G1191" s="7">
        <v>5832.24</v>
      </c>
      <c r="H1191" s="7">
        <v>50.19</v>
      </c>
      <c r="I1191" s="7">
        <v>97.2</v>
      </c>
      <c r="J1191" t="s">
        <v>2337</v>
      </c>
      <c r="K1191">
        <f t="shared" si="72"/>
        <v>3680</v>
      </c>
      <c r="L1191">
        <f t="shared" si="73"/>
        <v>9</v>
      </c>
      <c r="M1191">
        <f t="shared" si="74"/>
        <v>1</v>
      </c>
      <c r="N1191" s="7">
        <f t="shared" si="75"/>
        <v>5832.24</v>
      </c>
    </row>
    <row r="1192" spans="1:14" x14ac:dyDescent="0.2">
      <c r="A1192" t="s">
        <v>687</v>
      </c>
      <c r="B1192" s="8">
        <v>43889</v>
      </c>
      <c r="C1192" s="8">
        <v>43902</v>
      </c>
      <c r="D1192">
        <v>46</v>
      </c>
      <c r="E1192">
        <v>1</v>
      </c>
      <c r="F1192" s="7">
        <v>382.55</v>
      </c>
      <c r="G1192" s="7">
        <v>706.01</v>
      </c>
      <c r="H1192" s="7">
        <v>12.75</v>
      </c>
      <c r="I1192" s="7">
        <v>23.53</v>
      </c>
      <c r="J1192" t="s">
        <v>2337</v>
      </c>
      <c r="K1192">
        <f t="shared" si="72"/>
        <v>46</v>
      </c>
      <c r="L1192">
        <f t="shared" si="73"/>
        <v>9</v>
      </c>
      <c r="M1192">
        <f t="shared" si="74"/>
        <v>1</v>
      </c>
      <c r="N1192" s="7">
        <f t="shared" si="75"/>
        <v>706.01</v>
      </c>
    </row>
    <row r="1193" spans="1:14" x14ac:dyDescent="0.2">
      <c r="A1193" t="s">
        <v>708</v>
      </c>
      <c r="B1193" s="8">
        <v>43889</v>
      </c>
      <c r="C1193" s="8">
        <v>43902</v>
      </c>
      <c r="D1193">
        <v>62</v>
      </c>
      <c r="E1193">
        <v>1</v>
      </c>
      <c r="F1193" s="7">
        <v>702.43</v>
      </c>
      <c r="G1193" s="7">
        <v>1294.3499999999999</v>
      </c>
      <c r="H1193" s="7">
        <v>17.559999999999999</v>
      </c>
      <c r="I1193" s="7">
        <v>32.36</v>
      </c>
      <c r="J1193" t="s">
        <v>2337</v>
      </c>
      <c r="K1193">
        <f t="shared" si="72"/>
        <v>62</v>
      </c>
      <c r="L1193">
        <f t="shared" si="73"/>
        <v>9</v>
      </c>
      <c r="M1193">
        <f t="shared" si="74"/>
        <v>1</v>
      </c>
      <c r="N1193" s="7">
        <f t="shared" si="75"/>
        <v>1294.3499999999999</v>
      </c>
    </row>
    <row r="1194" spans="1:14" x14ac:dyDescent="0.2">
      <c r="A1194" t="s">
        <v>698</v>
      </c>
      <c r="B1194" s="8">
        <v>43889</v>
      </c>
      <c r="C1194" s="8">
        <v>43899</v>
      </c>
      <c r="D1194">
        <v>16</v>
      </c>
      <c r="E1194">
        <v>1</v>
      </c>
      <c r="F1194" s="7">
        <v>271.52999999999997</v>
      </c>
      <c r="G1194" s="7">
        <v>469.39</v>
      </c>
      <c r="H1194" s="7">
        <v>27.15</v>
      </c>
      <c r="I1194" s="7">
        <v>46.94</v>
      </c>
      <c r="J1194" t="s">
        <v>2337</v>
      </c>
      <c r="K1194">
        <f t="shared" si="72"/>
        <v>16</v>
      </c>
      <c r="L1194">
        <f t="shared" si="73"/>
        <v>9</v>
      </c>
      <c r="M1194">
        <f t="shared" si="74"/>
        <v>1</v>
      </c>
      <c r="N1194" s="7">
        <f t="shared" si="75"/>
        <v>469.39</v>
      </c>
    </row>
    <row r="1195" spans="1:14" x14ac:dyDescent="0.2">
      <c r="A1195" t="s">
        <v>738</v>
      </c>
      <c r="B1195" s="8">
        <v>43889</v>
      </c>
      <c r="C1195" s="8">
        <v>43902</v>
      </c>
      <c r="D1195">
        <v>31</v>
      </c>
      <c r="E1195">
        <v>1</v>
      </c>
      <c r="F1195" s="7">
        <v>639.24</v>
      </c>
      <c r="G1195" s="7">
        <v>1089.71</v>
      </c>
      <c r="H1195" s="7">
        <v>31.96</v>
      </c>
      <c r="I1195" s="7">
        <v>54.49</v>
      </c>
      <c r="J1195" t="s">
        <v>2337</v>
      </c>
      <c r="K1195">
        <f t="shared" si="72"/>
        <v>31</v>
      </c>
      <c r="L1195">
        <f t="shared" si="73"/>
        <v>9</v>
      </c>
      <c r="M1195">
        <f t="shared" si="74"/>
        <v>1</v>
      </c>
      <c r="N1195" s="7">
        <f t="shared" si="75"/>
        <v>1089.71</v>
      </c>
    </row>
    <row r="1196" spans="1:14" x14ac:dyDescent="0.2">
      <c r="A1196" t="s">
        <v>758</v>
      </c>
      <c r="B1196" s="8">
        <v>43889</v>
      </c>
      <c r="C1196" s="8">
        <v>43899</v>
      </c>
      <c r="D1196">
        <v>31</v>
      </c>
      <c r="E1196">
        <v>1</v>
      </c>
      <c r="F1196" s="7">
        <v>831.09</v>
      </c>
      <c r="G1196" s="7">
        <v>1388.99</v>
      </c>
      <c r="H1196" s="7">
        <v>41.56</v>
      </c>
      <c r="I1196" s="7">
        <v>69.45</v>
      </c>
      <c r="J1196" t="s">
        <v>2337</v>
      </c>
      <c r="K1196">
        <f t="shared" si="72"/>
        <v>31</v>
      </c>
      <c r="L1196">
        <f t="shared" si="73"/>
        <v>9</v>
      </c>
      <c r="M1196">
        <f t="shared" si="74"/>
        <v>1</v>
      </c>
      <c r="N1196" s="7">
        <f t="shared" si="75"/>
        <v>1388.99</v>
      </c>
    </row>
    <row r="1197" spans="1:14" x14ac:dyDescent="0.2">
      <c r="A1197" t="s">
        <v>778</v>
      </c>
      <c r="B1197" s="8">
        <v>43889</v>
      </c>
      <c r="C1197" s="8">
        <v>43902</v>
      </c>
      <c r="D1197">
        <v>16</v>
      </c>
      <c r="E1197">
        <v>1</v>
      </c>
      <c r="F1197" s="7">
        <v>463.64</v>
      </c>
      <c r="G1197" s="7">
        <v>773.8</v>
      </c>
      <c r="H1197" s="7">
        <v>46.36</v>
      </c>
      <c r="I1197" s="7">
        <v>77.38</v>
      </c>
      <c r="J1197" t="s">
        <v>2337</v>
      </c>
      <c r="K1197">
        <f t="shared" si="72"/>
        <v>16</v>
      </c>
      <c r="L1197">
        <f t="shared" si="73"/>
        <v>9</v>
      </c>
      <c r="M1197">
        <f t="shared" si="74"/>
        <v>1</v>
      </c>
      <c r="N1197" s="7">
        <f t="shared" si="75"/>
        <v>773.8</v>
      </c>
    </row>
    <row r="1198" spans="1:14" x14ac:dyDescent="0.2">
      <c r="A1198" t="s">
        <v>824</v>
      </c>
      <c r="B1198" s="8">
        <v>43889</v>
      </c>
      <c r="C1198" s="8">
        <v>43902</v>
      </c>
      <c r="D1198">
        <v>31</v>
      </c>
      <c r="E1198">
        <v>1</v>
      </c>
      <c r="F1198" s="7">
        <v>344.82</v>
      </c>
      <c r="G1198" s="7">
        <v>657.41</v>
      </c>
      <c r="H1198" s="7">
        <v>17.239999999999998</v>
      </c>
      <c r="I1198" s="7">
        <v>32.869999999999997</v>
      </c>
      <c r="J1198" t="s">
        <v>2337</v>
      </c>
      <c r="K1198">
        <f t="shared" si="72"/>
        <v>31</v>
      </c>
      <c r="L1198">
        <f t="shared" si="73"/>
        <v>9</v>
      </c>
      <c r="M1198">
        <f t="shared" si="74"/>
        <v>1</v>
      </c>
      <c r="N1198" s="7">
        <f t="shared" si="75"/>
        <v>657.41</v>
      </c>
    </row>
    <row r="1199" spans="1:14" x14ac:dyDescent="0.2">
      <c r="A1199" t="s">
        <v>842</v>
      </c>
      <c r="B1199" s="8">
        <v>43889</v>
      </c>
      <c r="C1199" s="8">
        <v>43902</v>
      </c>
      <c r="D1199">
        <v>31</v>
      </c>
      <c r="E1199">
        <v>1</v>
      </c>
      <c r="F1199" s="7">
        <v>494.21</v>
      </c>
      <c r="G1199" s="7">
        <v>959.25</v>
      </c>
      <c r="H1199" s="7">
        <v>24.71</v>
      </c>
      <c r="I1199" s="7">
        <v>47.96</v>
      </c>
      <c r="J1199" t="s">
        <v>2337</v>
      </c>
      <c r="K1199">
        <f t="shared" si="72"/>
        <v>31</v>
      </c>
      <c r="L1199">
        <f t="shared" si="73"/>
        <v>9</v>
      </c>
      <c r="M1199">
        <f t="shared" si="74"/>
        <v>1</v>
      </c>
      <c r="N1199" s="7">
        <f t="shared" si="75"/>
        <v>959.25</v>
      </c>
    </row>
    <row r="1200" spans="1:14" x14ac:dyDescent="0.2">
      <c r="A1200" t="s">
        <v>860</v>
      </c>
      <c r="B1200" s="8">
        <v>43889</v>
      </c>
      <c r="C1200" s="8">
        <v>43902</v>
      </c>
      <c r="D1200">
        <v>16</v>
      </c>
      <c r="E1200">
        <v>1</v>
      </c>
      <c r="F1200" s="7">
        <v>341.62</v>
      </c>
      <c r="G1200" s="7">
        <v>635.66</v>
      </c>
      <c r="H1200" s="7">
        <v>34.159999999999997</v>
      </c>
      <c r="I1200" s="7">
        <v>63.57</v>
      </c>
      <c r="J1200" t="s">
        <v>2337</v>
      </c>
      <c r="K1200">
        <f t="shared" si="72"/>
        <v>16</v>
      </c>
      <c r="L1200">
        <f t="shared" si="73"/>
        <v>9</v>
      </c>
      <c r="M1200">
        <f t="shared" si="74"/>
        <v>1</v>
      </c>
      <c r="N1200" s="7">
        <f t="shared" si="75"/>
        <v>635.66</v>
      </c>
    </row>
    <row r="1201" spans="1:14" x14ac:dyDescent="0.2">
      <c r="A1201" t="s">
        <v>574</v>
      </c>
      <c r="B1201" s="8">
        <v>43889</v>
      </c>
      <c r="C1201" s="8">
        <v>43889</v>
      </c>
      <c r="D1201">
        <v>192</v>
      </c>
      <c r="E1201">
        <v>3</v>
      </c>
      <c r="F1201" s="7">
        <v>503.61</v>
      </c>
      <c r="G1201" s="7">
        <v>815.36</v>
      </c>
      <c r="H1201" s="7">
        <v>4.03</v>
      </c>
      <c r="I1201" s="7">
        <v>6.52</v>
      </c>
      <c r="J1201" t="s">
        <v>2337</v>
      </c>
      <c r="K1201">
        <f t="shared" si="72"/>
        <v>576</v>
      </c>
      <c r="L1201">
        <f t="shared" si="73"/>
        <v>9</v>
      </c>
      <c r="M1201">
        <f t="shared" si="74"/>
        <v>1</v>
      </c>
      <c r="N1201" s="7">
        <f t="shared" si="75"/>
        <v>815.36</v>
      </c>
    </row>
    <row r="1202" spans="1:14" x14ac:dyDescent="0.2">
      <c r="A1202" t="s">
        <v>254</v>
      </c>
      <c r="B1202" s="8">
        <v>43889</v>
      </c>
      <c r="C1202" s="8">
        <v>43889</v>
      </c>
      <c r="D1202">
        <v>2</v>
      </c>
      <c r="E1202">
        <v>100</v>
      </c>
      <c r="F1202" s="7">
        <v>116.39</v>
      </c>
      <c r="G1202" s="7">
        <v>191.85</v>
      </c>
      <c r="H1202" s="7">
        <v>116.39</v>
      </c>
      <c r="I1202" s="7">
        <v>191.85</v>
      </c>
      <c r="J1202" t="s">
        <v>2337</v>
      </c>
      <c r="K1202">
        <f t="shared" si="72"/>
        <v>200</v>
      </c>
      <c r="L1202">
        <f t="shared" si="73"/>
        <v>9</v>
      </c>
      <c r="M1202">
        <f t="shared" si="74"/>
        <v>1</v>
      </c>
      <c r="N1202" s="7">
        <f t="shared" si="75"/>
        <v>191.85</v>
      </c>
    </row>
    <row r="1203" spans="1:14" x14ac:dyDescent="0.2">
      <c r="A1203" t="s">
        <v>928</v>
      </c>
      <c r="B1203" s="8">
        <v>43889</v>
      </c>
      <c r="C1203" s="8">
        <v>43889</v>
      </c>
      <c r="D1203">
        <v>8</v>
      </c>
      <c r="E1203">
        <v>1</v>
      </c>
      <c r="F1203" s="7">
        <v>124.82</v>
      </c>
      <c r="G1203" s="7">
        <v>191.85</v>
      </c>
      <c r="H1203" s="7">
        <v>24.95</v>
      </c>
      <c r="I1203" s="7">
        <v>38.369999999999997</v>
      </c>
      <c r="J1203" t="s">
        <v>2337</v>
      </c>
      <c r="K1203">
        <f t="shared" si="72"/>
        <v>8</v>
      </c>
      <c r="L1203">
        <f t="shared" si="73"/>
        <v>9</v>
      </c>
      <c r="M1203">
        <f t="shared" si="74"/>
        <v>1</v>
      </c>
      <c r="N1203" s="7">
        <f t="shared" si="75"/>
        <v>191.85</v>
      </c>
    </row>
    <row r="1204" spans="1:14" x14ac:dyDescent="0.2">
      <c r="A1204" t="s">
        <v>201</v>
      </c>
      <c r="B1204" s="8">
        <v>43889</v>
      </c>
      <c r="C1204" s="8">
        <v>43896</v>
      </c>
      <c r="D1204">
        <v>307</v>
      </c>
      <c r="E1204">
        <v>2</v>
      </c>
      <c r="F1204" s="7">
        <v>537.49</v>
      </c>
      <c r="G1204" s="7">
        <v>1412.02</v>
      </c>
      <c r="H1204" s="7">
        <v>2.69</v>
      </c>
      <c r="I1204" s="7">
        <v>7.06</v>
      </c>
      <c r="J1204" t="s">
        <v>2337</v>
      </c>
      <c r="K1204">
        <f t="shared" si="72"/>
        <v>614</v>
      </c>
      <c r="L1204">
        <f t="shared" si="73"/>
        <v>9</v>
      </c>
      <c r="M1204">
        <f t="shared" si="74"/>
        <v>1</v>
      </c>
      <c r="N1204" s="7">
        <f t="shared" si="75"/>
        <v>1412.02</v>
      </c>
    </row>
    <row r="1205" spans="1:14" x14ac:dyDescent="0.2">
      <c r="A1205" t="s">
        <v>928</v>
      </c>
      <c r="B1205" s="8">
        <v>43889</v>
      </c>
      <c r="C1205" s="8">
        <v>43889</v>
      </c>
      <c r="D1205">
        <v>3064</v>
      </c>
      <c r="E1205">
        <v>1</v>
      </c>
      <c r="F1205" s="7">
        <v>49924.49</v>
      </c>
      <c r="G1205" s="7">
        <v>56276</v>
      </c>
      <c r="H1205" s="7">
        <v>24.95</v>
      </c>
      <c r="I1205" s="7">
        <v>28.14</v>
      </c>
      <c r="J1205" t="s">
        <v>2337</v>
      </c>
      <c r="K1205">
        <f t="shared" si="72"/>
        <v>3064</v>
      </c>
      <c r="L1205">
        <f t="shared" si="73"/>
        <v>9</v>
      </c>
      <c r="M1205">
        <f t="shared" si="74"/>
        <v>1</v>
      </c>
      <c r="N1205" s="7">
        <f t="shared" si="75"/>
        <v>56276</v>
      </c>
    </row>
    <row r="1206" spans="1:14" x14ac:dyDescent="0.2">
      <c r="A1206" t="s">
        <v>289</v>
      </c>
      <c r="B1206" s="8">
        <v>43889</v>
      </c>
      <c r="C1206" s="8">
        <v>43889</v>
      </c>
      <c r="D1206">
        <v>19</v>
      </c>
      <c r="E1206">
        <v>500</v>
      </c>
      <c r="F1206" s="7">
        <v>5218.32</v>
      </c>
      <c r="G1206" s="7">
        <v>14580.6</v>
      </c>
      <c r="H1206" s="7">
        <v>434.86</v>
      </c>
      <c r="I1206" s="7">
        <v>1215.05</v>
      </c>
      <c r="J1206" t="s">
        <v>2337</v>
      </c>
      <c r="K1206">
        <f t="shared" si="72"/>
        <v>9500</v>
      </c>
      <c r="L1206">
        <f t="shared" si="73"/>
        <v>9</v>
      </c>
      <c r="M1206">
        <f t="shared" si="74"/>
        <v>1</v>
      </c>
      <c r="N1206" s="7">
        <f t="shared" si="75"/>
        <v>14580.6</v>
      </c>
    </row>
    <row r="1207" spans="1:14" x14ac:dyDescent="0.2">
      <c r="A1207" t="s">
        <v>254</v>
      </c>
      <c r="B1207" s="8">
        <v>43889</v>
      </c>
      <c r="C1207" s="8">
        <v>43889</v>
      </c>
      <c r="D1207">
        <v>2</v>
      </c>
      <c r="E1207">
        <v>100</v>
      </c>
      <c r="F1207" s="7">
        <v>116.39</v>
      </c>
      <c r="G1207" s="7">
        <v>191.85</v>
      </c>
      <c r="H1207" s="7">
        <v>116.39</v>
      </c>
      <c r="I1207" s="7">
        <v>191.85</v>
      </c>
      <c r="J1207" t="s">
        <v>2337</v>
      </c>
      <c r="K1207">
        <f t="shared" si="72"/>
        <v>200</v>
      </c>
      <c r="L1207">
        <f t="shared" si="73"/>
        <v>9</v>
      </c>
      <c r="M1207">
        <f t="shared" si="74"/>
        <v>1</v>
      </c>
      <c r="N1207" s="7">
        <f t="shared" si="75"/>
        <v>191.85</v>
      </c>
    </row>
    <row r="1208" spans="1:14" x14ac:dyDescent="0.2">
      <c r="A1208" t="s">
        <v>928</v>
      </c>
      <c r="B1208" s="8">
        <v>43889</v>
      </c>
      <c r="C1208" s="8">
        <v>43889</v>
      </c>
      <c r="D1208">
        <v>2</v>
      </c>
      <c r="E1208">
        <v>1</v>
      </c>
      <c r="F1208" s="7">
        <v>24.97</v>
      </c>
      <c r="G1208" s="7">
        <v>38.369999999999997</v>
      </c>
      <c r="H1208" s="7">
        <v>24.95</v>
      </c>
      <c r="I1208" s="7">
        <v>38.369999999999997</v>
      </c>
      <c r="J1208" t="s">
        <v>2337</v>
      </c>
      <c r="K1208">
        <f t="shared" si="72"/>
        <v>2</v>
      </c>
      <c r="L1208">
        <f t="shared" si="73"/>
        <v>9</v>
      </c>
      <c r="M1208">
        <f t="shared" si="74"/>
        <v>1</v>
      </c>
      <c r="N1208" s="7">
        <f t="shared" si="75"/>
        <v>38.369999999999997</v>
      </c>
    </row>
    <row r="1209" spans="1:14" x14ac:dyDescent="0.2">
      <c r="A1209" t="s">
        <v>201</v>
      </c>
      <c r="B1209" s="8">
        <v>43889</v>
      </c>
      <c r="C1209" s="8">
        <v>43896</v>
      </c>
      <c r="D1209">
        <v>307</v>
      </c>
      <c r="E1209">
        <v>2</v>
      </c>
      <c r="F1209" s="7">
        <v>537.49</v>
      </c>
      <c r="G1209" s="7">
        <v>1412.02</v>
      </c>
      <c r="H1209" s="7">
        <v>2.69</v>
      </c>
      <c r="I1209" s="7">
        <v>7.06</v>
      </c>
      <c r="J1209" t="s">
        <v>2337</v>
      </c>
      <c r="K1209">
        <f t="shared" si="72"/>
        <v>614</v>
      </c>
      <c r="L1209">
        <f t="shared" si="73"/>
        <v>9</v>
      </c>
      <c r="M1209">
        <f t="shared" si="74"/>
        <v>1</v>
      </c>
      <c r="N1209" s="7">
        <f t="shared" si="75"/>
        <v>1412.02</v>
      </c>
    </row>
    <row r="1210" spans="1:14" x14ac:dyDescent="0.2">
      <c r="A1210" t="s">
        <v>188</v>
      </c>
      <c r="B1210" s="8">
        <v>43889</v>
      </c>
      <c r="C1210" s="8">
        <v>43892</v>
      </c>
      <c r="D1210">
        <v>613</v>
      </c>
      <c r="E1210">
        <v>2</v>
      </c>
      <c r="F1210" s="7">
        <v>1003.86</v>
      </c>
      <c r="G1210" s="7">
        <v>2046.4</v>
      </c>
      <c r="H1210" s="7">
        <v>2.5099999999999998</v>
      </c>
      <c r="I1210" s="7">
        <v>5.12</v>
      </c>
      <c r="J1210" t="s">
        <v>2337</v>
      </c>
      <c r="K1210">
        <f t="shared" si="72"/>
        <v>1226</v>
      </c>
      <c r="L1210">
        <f t="shared" si="73"/>
        <v>9</v>
      </c>
      <c r="M1210">
        <f t="shared" si="74"/>
        <v>1</v>
      </c>
      <c r="N1210" s="7">
        <f t="shared" si="75"/>
        <v>2046.4</v>
      </c>
    </row>
    <row r="1211" spans="1:14" x14ac:dyDescent="0.2">
      <c r="A1211" t="s">
        <v>172</v>
      </c>
      <c r="B1211" s="8">
        <v>43892</v>
      </c>
      <c r="C1211" s="8">
        <v>43892</v>
      </c>
      <c r="D1211">
        <v>307</v>
      </c>
      <c r="E1211">
        <v>1</v>
      </c>
      <c r="F1211" s="7">
        <v>267.45999999999998</v>
      </c>
      <c r="G1211" s="7">
        <v>537.17999999999995</v>
      </c>
      <c r="H1211" s="7">
        <v>1.33</v>
      </c>
      <c r="I1211" s="7">
        <v>2.69</v>
      </c>
      <c r="J1211" t="s">
        <v>2337</v>
      </c>
      <c r="K1211">
        <f t="shared" si="72"/>
        <v>307</v>
      </c>
      <c r="L1211">
        <f t="shared" si="73"/>
        <v>10</v>
      </c>
      <c r="M1211">
        <f t="shared" si="74"/>
        <v>1</v>
      </c>
      <c r="N1211" s="7">
        <f t="shared" si="75"/>
        <v>537.17999999999995</v>
      </c>
    </row>
    <row r="1212" spans="1:14" x14ac:dyDescent="0.2">
      <c r="A1212" t="s">
        <v>650</v>
      </c>
      <c r="B1212" s="8">
        <v>43892</v>
      </c>
      <c r="C1212" s="8">
        <v>43892</v>
      </c>
      <c r="D1212">
        <v>460</v>
      </c>
      <c r="E1212">
        <v>1</v>
      </c>
      <c r="F1212" s="7">
        <v>318.93</v>
      </c>
      <c r="G1212" s="7">
        <v>518</v>
      </c>
      <c r="H1212" s="7">
        <v>1.06</v>
      </c>
      <c r="I1212" s="7">
        <v>1.73</v>
      </c>
      <c r="J1212" t="s">
        <v>2337</v>
      </c>
      <c r="K1212">
        <f t="shared" si="72"/>
        <v>460</v>
      </c>
      <c r="L1212">
        <f t="shared" si="73"/>
        <v>10</v>
      </c>
      <c r="M1212">
        <f t="shared" si="74"/>
        <v>1</v>
      </c>
      <c r="N1212" s="7">
        <f t="shared" si="75"/>
        <v>518</v>
      </c>
    </row>
    <row r="1213" spans="1:14" x14ac:dyDescent="0.2">
      <c r="A1213" t="s">
        <v>324</v>
      </c>
      <c r="B1213" s="8">
        <v>43892</v>
      </c>
      <c r="C1213" s="8">
        <v>43892</v>
      </c>
      <c r="D1213">
        <v>296</v>
      </c>
      <c r="E1213">
        <v>1</v>
      </c>
      <c r="F1213" s="7">
        <v>175.26</v>
      </c>
      <c r="G1213" s="7">
        <v>283.87</v>
      </c>
      <c r="H1213" s="7">
        <v>0.91</v>
      </c>
      <c r="I1213" s="7">
        <v>1.47</v>
      </c>
      <c r="J1213" t="s">
        <v>2337</v>
      </c>
      <c r="K1213">
        <f t="shared" si="72"/>
        <v>296</v>
      </c>
      <c r="L1213">
        <f t="shared" si="73"/>
        <v>10</v>
      </c>
      <c r="M1213">
        <f t="shared" si="74"/>
        <v>1</v>
      </c>
      <c r="N1213" s="7">
        <f t="shared" si="75"/>
        <v>283.87</v>
      </c>
    </row>
    <row r="1214" spans="1:14" x14ac:dyDescent="0.2">
      <c r="A1214" t="s">
        <v>169</v>
      </c>
      <c r="B1214" s="8">
        <v>43892</v>
      </c>
      <c r="C1214" s="8">
        <v>43903</v>
      </c>
      <c r="D1214">
        <v>154</v>
      </c>
      <c r="E1214">
        <v>2</v>
      </c>
      <c r="F1214" s="7">
        <v>266.01</v>
      </c>
      <c r="G1214" s="7">
        <v>537.17999999999995</v>
      </c>
      <c r="H1214" s="7">
        <v>2.65</v>
      </c>
      <c r="I1214" s="7">
        <v>5.37</v>
      </c>
      <c r="J1214" t="s">
        <v>2337</v>
      </c>
      <c r="K1214">
        <f t="shared" si="72"/>
        <v>308</v>
      </c>
      <c r="L1214">
        <f t="shared" si="73"/>
        <v>10</v>
      </c>
      <c r="M1214">
        <f t="shared" si="74"/>
        <v>1</v>
      </c>
      <c r="N1214" s="7">
        <f t="shared" si="75"/>
        <v>537.17999999999995</v>
      </c>
    </row>
    <row r="1215" spans="1:14" x14ac:dyDescent="0.2">
      <c r="A1215" t="s">
        <v>197</v>
      </c>
      <c r="B1215" s="8">
        <v>43892</v>
      </c>
      <c r="C1215" s="8">
        <v>43893</v>
      </c>
      <c r="D1215">
        <v>2298</v>
      </c>
      <c r="E1215">
        <v>2</v>
      </c>
      <c r="F1215" s="7">
        <v>4009.28</v>
      </c>
      <c r="G1215" s="7">
        <v>7674</v>
      </c>
      <c r="H1215" s="7">
        <v>2.66</v>
      </c>
      <c r="I1215" s="7">
        <v>5.12</v>
      </c>
      <c r="J1215" t="s">
        <v>2337</v>
      </c>
      <c r="K1215">
        <f t="shared" si="72"/>
        <v>4596</v>
      </c>
      <c r="L1215">
        <f t="shared" si="73"/>
        <v>10</v>
      </c>
      <c r="M1215">
        <f t="shared" si="74"/>
        <v>1</v>
      </c>
      <c r="N1215" s="7">
        <f t="shared" si="75"/>
        <v>7674</v>
      </c>
    </row>
    <row r="1216" spans="1:14" x14ac:dyDescent="0.2">
      <c r="A1216" t="s">
        <v>396</v>
      </c>
      <c r="B1216" s="8">
        <v>43892</v>
      </c>
      <c r="C1216" s="8">
        <v>43893</v>
      </c>
      <c r="D1216">
        <v>368</v>
      </c>
      <c r="E1216">
        <v>1</v>
      </c>
      <c r="F1216" s="7">
        <v>5497.65</v>
      </c>
      <c r="G1216" s="7">
        <v>7367.04</v>
      </c>
      <c r="H1216" s="7">
        <v>22.91</v>
      </c>
      <c r="I1216" s="7">
        <v>30.7</v>
      </c>
      <c r="J1216" t="s">
        <v>2337</v>
      </c>
      <c r="K1216">
        <f t="shared" si="72"/>
        <v>368</v>
      </c>
      <c r="L1216">
        <f t="shared" si="73"/>
        <v>10</v>
      </c>
      <c r="M1216">
        <f t="shared" si="74"/>
        <v>1</v>
      </c>
      <c r="N1216" s="7">
        <f t="shared" si="75"/>
        <v>7367.04</v>
      </c>
    </row>
    <row r="1217" spans="1:14" x14ac:dyDescent="0.2">
      <c r="A1217" t="s">
        <v>501</v>
      </c>
      <c r="B1217" s="8">
        <v>43892</v>
      </c>
      <c r="C1217" s="8">
        <v>43893</v>
      </c>
      <c r="D1217">
        <v>13</v>
      </c>
      <c r="E1217">
        <v>1</v>
      </c>
      <c r="F1217" s="7">
        <v>39.619999999999997</v>
      </c>
      <c r="G1217" s="7">
        <v>107.44</v>
      </c>
      <c r="H1217" s="7">
        <v>4.95</v>
      </c>
      <c r="I1217" s="7">
        <v>13.43</v>
      </c>
      <c r="J1217" t="s">
        <v>2337</v>
      </c>
      <c r="K1217">
        <f t="shared" si="72"/>
        <v>13</v>
      </c>
      <c r="L1217">
        <f t="shared" si="73"/>
        <v>10</v>
      </c>
      <c r="M1217">
        <f t="shared" si="74"/>
        <v>1</v>
      </c>
      <c r="N1217" s="7">
        <f t="shared" si="75"/>
        <v>107.44</v>
      </c>
    </row>
    <row r="1218" spans="1:14" x14ac:dyDescent="0.2">
      <c r="A1218" t="s">
        <v>502</v>
      </c>
      <c r="B1218" s="8">
        <v>43892</v>
      </c>
      <c r="C1218" s="8">
        <v>43893</v>
      </c>
      <c r="D1218">
        <v>56</v>
      </c>
      <c r="E1218">
        <v>1</v>
      </c>
      <c r="F1218" s="7">
        <v>216.87</v>
      </c>
      <c r="G1218" s="7">
        <v>386.77</v>
      </c>
      <c r="H1218" s="7">
        <v>6.02</v>
      </c>
      <c r="I1218" s="7">
        <v>10.74</v>
      </c>
      <c r="J1218" t="s">
        <v>2337</v>
      </c>
      <c r="K1218">
        <f t="shared" si="72"/>
        <v>56</v>
      </c>
      <c r="L1218">
        <f t="shared" si="73"/>
        <v>10</v>
      </c>
      <c r="M1218">
        <f t="shared" si="74"/>
        <v>1</v>
      </c>
      <c r="N1218" s="7">
        <f t="shared" si="75"/>
        <v>386.77</v>
      </c>
    </row>
    <row r="1219" spans="1:14" x14ac:dyDescent="0.2">
      <c r="A1219" t="s">
        <v>387</v>
      </c>
      <c r="B1219" s="8">
        <v>43892</v>
      </c>
      <c r="C1219" s="8">
        <v>43893</v>
      </c>
      <c r="D1219">
        <v>4</v>
      </c>
      <c r="E1219">
        <v>1</v>
      </c>
      <c r="F1219" s="7">
        <v>77.75</v>
      </c>
      <c r="G1219" s="7">
        <v>171.39</v>
      </c>
      <c r="H1219" s="7">
        <v>38.869999999999997</v>
      </c>
      <c r="I1219" s="7">
        <v>85.69</v>
      </c>
      <c r="J1219" t="s">
        <v>2337</v>
      </c>
      <c r="K1219">
        <f t="shared" ref="K1219:K1282" si="76">D1219*E1219</f>
        <v>4</v>
      </c>
      <c r="L1219">
        <f t="shared" ref="L1219:L1282" si="77">(YEAR(B1219)-2020)*52+_xlfn.ISOWEEKNUM(B1219)</f>
        <v>10</v>
      </c>
      <c r="M1219">
        <f t="shared" ref="M1219:M1282" si="78">IF(J1219="Z-US$",1,1.22)</f>
        <v>1</v>
      </c>
      <c r="N1219" s="7">
        <f t="shared" ref="N1219:N1282" si="79">G1219*M1219</f>
        <v>171.39</v>
      </c>
    </row>
    <row r="1220" spans="1:14" x14ac:dyDescent="0.2">
      <c r="A1220" t="s">
        <v>36</v>
      </c>
      <c r="B1220" s="8">
        <v>43892</v>
      </c>
      <c r="C1220" s="8">
        <v>43893</v>
      </c>
      <c r="D1220">
        <v>7</v>
      </c>
      <c r="E1220">
        <v>1</v>
      </c>
      <c r="F1220" s="7">
        <v>3.84</v>
      </c>
      <c r="G1220" s="7">
        <v>8.08</v>
      </c>
      <c r="H1220" s="7">
        <v>0.96</v>
      </c>
      <c r="I1220" s="7">
        <v>2.02</v>
      </c>
      <c r="J1220" t="s">
        <v>2337</v>
      </c>
      <c r="K1220">
        <f t="shared" si="76"/>
        <v>7</v>
      </c>
      <c r="L1220">
        <f t="shared" si="77"/>
        <v>10</v>
      </c>
      <c r="M1220">
        <f t="shared" si="78"/>
        <v>1</v>
      </c>
      <c r="N1220" s="7">
        <f t="shared" si="79"/>
        <v>8.08</v>
      </c>
    </row>
    <row r="1221" spans="1:14" x14ac:dyDescent="0.2">
      <c r="A1221" t="s">
        <v>78</v>
      </c>
      <c r="B1221" s="8">
        <v>43892</v>
      </c>
      <c r="C1221" s="8">
        <v>43893</v>
      </c>
      <c r="D1221">
        <v>4</v>
      </c>
      <c r="E1221">
        <v>1</v>
      </c>
      <c r="F1221" s="7">
        <v>17.190000000000001</v>
      </c>
      <c r="G1221" s="7">
        <v>5.88</v>
      </c>
      <c r="H1221" s="7">
        <v>8.6</v>
      </c>
      <c r="I1221" s="7">
        <v>2.94</v>
      </c>
      <c r="J1221" t="s">
        <v>2337</v>
      </c>
      <c r="K1221">
        <f t="shared" si="76"/>
        <v>4</v>
      </c>
      <c r="L1221">
        <f t="shared" si="77"/>
        <v>10</v>
      </c>
      <c r="M1221">
        <f t="shared" si="78"/>
        <v>1</v>
      </c>
      <c r="N1221" s="7">
        <f t="shared" si="79"/>
        <v>5.88</v>
      </c>
    </row>
    <row r="1222" spans="1:14" x14ac:dyDescent="0.2">
      <c r="A1222" t="s">
        <v>251</v>
      </c>
      <c r="B1222" s="8">
        <v>43892</v>
      </c>
      <c r="C1222" s="8">
        <v>43896</v>
      </c>
      <c r="D1222">
        <v>63</v>
      </c>
      <c r="E1222">
        <v>1</v>
      </c>
      <c r="F1222" s="7">
        <v>35.130000000000003</v>
      </c>
      <c r="G1222" s="7">
        <v>94.39</v>
      </c>
      <c r="H1222" s="7">
        <v>0.86</v>
      </c>
      <c r="I1222" s="7">
        <v>2.2999999999999998</v>
      </c>
      <c r="J1222" t="s">
        <v>2337</v>
      </c>
      <c r="K1222">
        <f t="shared" si="76"/>
        <v>63</v>
      </c>
      <c r="L1222">
        <f t="shared" si="77"/>
        <v>10</v>
      </c>
      <c r="M1222">
        <f t="shared" si="78"/>
        <v>1</v>
      </c>
      <c r="N1222" s="7">
        <f t="shared" si="79"/>
        <v>94.39</v>
      </c>
    </row>
    <row r="1223" spans="1:14" x14ac:dyDescent="0.2">
      <c r="A1223" t="s">
        <v>396</v>
      </c>
      <c r="B1223" s="8">
        <v>43892</v>
      </c>
      <c r="C1223" s="8">
        <v>43896</v>
      </c>
      <c r="D1223">
        <v>2</v>
      </c>
      <c r="E1223">
        <v>1</v>
      </c>
      <c r="F1223" s="7">
        <v>22.91</v>
      </c>
      <c r="G1223" s="7">
        <v>35.81</v>
      </c>
      <c r="H1223" s="7">
        <v>22.91</v>
      </c>
      <c r="I1223" s="7">
        <v>35.81</v>
      </c>
      <c r="J1223" t="s">
        <v>2337</v>
      </c>
      <c r="K1223">
        <f t="shared" si="76"/>
        <v>2</v>
      </c>
      <c r="L1223">
        <f t="shared" si="77"/>
        <v>10</v>
      </c>
      <c r="M1223">
        <f t="shared" si="78"/>
        <v>1</v>
      </c>
      <c r="N1223" s="7">
        <f t="shared" si="79"/>
        <v>35.81</v>
      </c>
    </row>
    <row r="1224" spans="1:14" x14ac:dyDescent="0.2">
      <c r="A1224" t="s">
        <v>396</v>
      </c>
      <c r="B1224" s="8">
        <v>43892</v>
      </c>
      <c r="C1224" s="8">
        <v>43892</v>
      </c>
      <c r="D1224">
        <v>4</v>
      </c>
      <c r="E1224">
        <v>1</v>
      </c>
      <c r="F1224" s="7">
        <v>45.81</v>
      </c>
      <c r="G1224" s="7">
        <v>74.180000000000007</v>
      </c>
      <c r="H1224" s="7">
        <v>22.91</v>
      </c>
      <c r="I1224" s="7">
        <v>37.090000000000003</v>
      </c>
      <c r="J1224" t="s">
        <v>2337</v>
      </c>
      <c r="K1224">
        <f t="shared" si="76"/>
        <v>4</v>
      </c>
      <c r="L1224">
        <f t="shared" si="77"/>
        <v>10</v>
      </c>
      <c r="M1224">
        <f t="shared" si="78"/>
        <v>1</v>
      </c>
      <c r="N1224" s="7">
        <f t="shared" si="79"/>
        <v>74.180000000000007</v>
      </c>
    </row>
    <row r="1225" spans="1:14" x14ac:dyDescent="0.2">
      <c r="A1225" t="s">
        <v>722</v>
      </c>
      <c r="B1225" s="8">
        <v>43892</v>
      </c>
      <c r="C1225" s="8">
        <v>43844</v>
      </c>
      <c r="D1225">
        <v>19</v>
      </c>
      <c r="E1225">
        <v>1</v>
      </c>
      <c r="F1225" s="7">
        <v>268.27999999999997</v>
      </c>
      <c r="G1225" s="7">
        <v>492.67</v>
      </c>
      <c r="H1225" s="7">
        <v>22.36</v>
      </c>
      <c r="I1225" s="7">
        <v>41.06</v>
      </c>
      <c r="J1225" t="s">
        <v>2337</v>
      </c>
      <c r="K1225">
        <f t="shared" si="76"/>
        <v>19</v>
      </c>
      <c r="L1225">
        <f t="shared" si="77"/>
        <v>10</v>
      </c>
      <c r="M1225">
        <f t="shared" si="78"/>
        <v>1</v>
      </c>
      <c r="N1225" s="7">
        <f t="shared" si="79"/>
        <v>492.67</v>
      </c>
    </row>
    <row r="1226" spans="1:14" x14ac:dyDescent="0.2">
      <c r="A1226" t="s">
        <v>942</v>
      </c>
      <c r="B1226" s="8">
        <v>43892</v>
      </c>
      <c r="C1226" s="8">
        <v>43844</v>
      </c>
      <c r="D1226">
        <v>5</v>
      </c>
      <c r="E1226">
        <v>1</v>
      </c>
      <c r="F1226" s="7">
        <v>69.41</v>
      </c>
      <c r="G1226" s="7">
        <v>164.99</v>
      </c>
      <c r="H1226" s="7">
        <v>23.14</v>
      </c>
      <c r="I1226" s="7">
        <v>55</v>
      </c>
      <c r="J1226" t="s">
        <v>2337</v>
      </c>
      <c r="K1226">
        <f t="shared" si="76"/>
        <v>5</v>
      </c>
      <c r="L1226">
        <f t="shared" si="77"/>
        <v>10</v>
      </c>
      <c r="M1226">
        <f t="shared" si="78"/>
        <v>1</v>
      </c>
      <c r="N1226" s="7">
        <f t="shared" si="79"/>
        <v>164.99</v>
      </c>
    </row>
    <row r="1227" spans="1:14" x14ac:dyDescent="0.2">
      <c r="A1227" t="s">
        <v>285</v>
      </c>
      <c r="B1227" s="8">
        <v>43892</v>
      </c>
      <c r="C1227" s="8">
        <v>43893</v>
      </c>
      <c r="D1227">
        <v>766</v>
      </c>
      <c r="E1227">
        <v>1</v>
      </c>
      <c r="F1227" s="7">
        <v>434.86</v>
      </c>
      <c r="G1227" s="7">
        <v>1055.18</v>
      </c>
      <c r="H1227" s="7">
        <v>0.87</v>
      </c>
      <c r="I1227" s="7">
        <v>2.11</v>
      </c>
      <c r="J1227" t="s">
        <v>2337</v>
      </c>
      <c r="K1227">
        <f t="shared" si="76"/>
        <v>766</v>
      </c>
      <c r="L1227">
        <f t="shared" si="77"/>
        <v>10</v>
      </c>
      <c r="M1227">
        <f t="shared" si="78"/>
        <v>1</v>
      </c>
      <c r="N1227" s="7">
        <f t="shared" si="79"/>
        <v>1055.18</v>
      </c>
    </row>
    <row r="1228" spans="1:14" x14ac:dyDescent="0.2">
      <c r="A1228" t="s">
        <v>251</v>
      </c>
      <c r="B1228" s="8">
        <v>43892</v>
      </c>
      <c r="C1228" s="8">
        <v>43896</v>
      </c>
      <c r="D1228">
        <v>100</v>
      </c>
      <c r="E1228">
        <v>1</v>
      </c>
      <c r="F1228" s="7">
        <v>55.7</v>
      </c>
      <c r="G1228" s="7">
        <v>149.63999999999999</v>
      </c>
      <c r="H1228" s="7">
        <v>0.86</v>
      </c>
      <c r="I1228" s="7">
        <v>2.2999999999999998</v>
      </c>
      <c r="J1228" t="s">
        <v>2337</v>
      </c>
      <c r="K1228">
        <f t="shared" si="76"/>
        <v>100</v>
      </c>
      <c r="L1228">
        <f t="shared" si="77"/>
        <v>10</v>
      </c>
      <c r="M1228">
        <f t="shared" si="78"/>
        <v>1</v>
      </c>
      <c r="N1228" s="7">
        <f t="shared" si="79"/>
        <v>149.63999999999999</v>
      </c>
    </row>
    <row r="1229" spans="1:14" x14ac:dyDescent="0.2">
      <c r="A1229" t="s">
        <v>396</v>
      </c>
      <c r="B1229" s="8">
        <v>43892</v>
      </c>
      <c r="C1229" s="8">
        <v>43896</v>
      </c>
      <c r="D1229">
        <v>2</v>
      </c>
      <c r="E1229">
        <v>1</v>
      </c>
      <c r="F1229" s="7">
        <v>22.91</v>
      </c>
      <c r="G1229" s="7">
        <v>35.81</v>
      </c>
      <c r="H1229" s="7">
        <v>22.91</v>
      </c>
      <c r="I1229" s="7">
        <v>35.81</v>
      </c>
      <c r="J1229" t="s">
        <v>2337</v>
      </c>
      <c r="K1229">
        <f t="shared" si="76"/>
        <v>2</v>
      </c>
      <c r="L1229">
        <f t="shared" si="77"/>
        <v>10</v>
      </c>
      <c r="M1229">
        <f t="shared" si="78"/>
        <v>1</v>
      </c>
      <c r="N1229" s="7">
        <f t="shared" si="79"/>
        <v>35.81</v>
      </c>
    </row>
    <row r="1230" spans="1:14" x14ac:dyDescent="0.2">
      <c r="A1230" t="s">
        <v>396</v>
      </c>
      <c r="B1230" s="8">
        <v>43892</v>
      </c>
      <c r="C1230" s="8">
        <v>43892</v>
      </c>
      <c r="D1230">
        <v>74</v>
      </c>
      <c r="E1230">
        <v>1</v>
      </c>
      <c r="F1230" s="7">
        <v>1099.53</v>
      </c>
      <c r="G1230" s="7">
        <v>1534.8</v>
      </c>
      <c r="H1230" s="7">
        <v>22.91</v>
      </c>
      <c r="I1230" s="7">
        <v>31.98</v>
      </c>
      <c r="J1230" t="s">
        <v>2337</v>
      </c>
      <c r="K1230">
        <f t="shared" si="76"/>
        <v>74</v>
      </c>
      <c r="L1230">
        <f t="shared" si="77"/>
        <v>10</v>
      </c>
      <c r="M1230">
        <f t="shared" si="78"/>
        <v>1</v>
      </c>
      <c r="N1230" s="7">
        <f t="shared" si="79"/>
        <v>1534.8</v>
      </c>
    </row>
    <row r="1231" spans="1:14" x14ac:dyDescent="0.2">
      <c r="A1231" t="s">
        <v>402</v>
      </c>
      <c r="B1231" s="8">
        <v>43892</v>
      </c>
      <c r="C1231" s="8">
        <v>43892</v>
      </c>
      <c r="D1231">
        <v>16</v>
      </c>
      <c r="E1231">
        <v>10</v>
      </c>
      <c r="F1231" s="7">
        <v>12.79</v>
      </c>
      <c r="G1231" s="7">
        <v>447.65</v>
      </c>
      <c r="H1231" s="7">
        <v>1.28</v>
      </c>
      <c r="I1231" s="7">
        <v>44.77</v>
      </c>
      <c r="J1231" t="s">
        <v>2337</v>
      </c>
      <c r="K1231">
        <f t="shared" si="76"/>
        <v>160</v>
      </c>
      <c r="L1231">
        <f t="shared" si="77"/>
        <v>10</v>
      </c>
      <c r="M1231">
        <f t="shared" si="78"/>
        <v>1</v>
      </c>
      <c r="N1231" s="7">
        <f t="shared" si="79"/>
        <v>447.65</v>
      </c>
    </row>
    <row r="1232" spans="1:14" x14ac:dyDescent="0.2">
      <c r="A1232" t="s">
        <v>524</v>
      </c>
      <c r="B1232" s="8">
        <v>43892</v>
      </c>
      <c r="C1232" s="8">
        <v>43892</v>
      </c>
      <c r="D1232">
        <v>589</v>
      </c>
      <c r="E1232">
        <v>1</v>
      </c>
      <c r="F1232" s="7">
        <v>1375.42</v>
      </c>
      <c r="G1232" s="7">
        <v>3437.95</v>
      </c>
      <c r="H1232" s="7">
        <v>3.58</v>
      </c>
      <c r="I1232" s="7">
        <v>8.9499999999999993</v>
      </c>
      <c r="J1232" t="s">
        <v>2337</v>
      </c>
      <c r="K1232">
        <f t="shared" si="76"/>
        <v>589</v>
      </c>
      <c r="L1232">
        <f t="shared" si="77"/>
        <v>10</v>
      </c>
      <c r="M1232">
        <f t="shared" si="78"/>
        <v>1</v>
      </c>
      <c r="N1232" s="7">
        <f t="shared" si="79"/>
        <v>3437.95</v>
      </c>
    </row>
    <row r="1233" spans="1:14" x14ac:dyDescent="0.2">
      <c r="A1233" t="s">
        <v>387</v>
      </c>
      <c r="B1233" s="8">
        <v>43892</v>
      </c>
      <c r="C1233" s="8">
        <v>43892</v>
      </c>
      <c r="D1233">
        <v>19</v>
      </c>
      <c r="E1233">
        <v>1</v>
      </c>
      <c r="F1233" s="7">
        <v>466.53</v>
      </c>
      <c r="G1233" s="7">
        <v>966.92</v>
      </c>
      <c r="H1233" s="7">
        <v>38.869999999999997</v>
      </c>
      <c r="I1233" s="7">
        <v>80.58</v>
      </c>
      <c r="J1233" t="s">
        <v>2337</v>
      </c>
      <c r="K1233">
        <f t="shared" si="76"/>
        <v>19</v>
      </c>
      <c r="L1233">
        <f t="shared" si="77"/>
        <v>10</v>
      </c>
      <c r="M1233">
        <f t="shared" si="78"/>
        <v>1</v>
      </c>
      <c r="N1233" s="7">
        <f t="shared" si="79"/>
        <v>966.92</v>
      </c>
    </row>
    <row r="1234" spans="1:14" x14ac:dyDescent="0.2">
      <c r="A1234" t="s">
        <v>397</v>
      </c>
      <c r="B1234" s="8">
        <v>43892</v>
      </c>
      <c r="C1234" s="8">
        <v>43892</v>
      </c>
      <c r="D1234">
        <v>10</v>
      </c>
      <c r="E1234">
        <v>1</v>
      </c>
      <c r="F1234" s="7">
        <v>13.35</v>
      </c>
      <c r="G1234" s="7">
        <v>0</v>
      </c>
      <c r="H1234" s="7">
        <v>2.23</v>
      </c>
      <c r="I1234" s="7">
        <v>0</v>
      </c>
      <c r="J1234" t="s">
        <v>2337</v>
      </c>
      <c r="K1234">
        <f t="shared" si="76"/>
        <v>10</v>
      </c>
      <c r="L1234">
        <f t="shared" si="77"/>
        <v>10</v>
      </c>
      <c r="M1234">
        <f t="shared" si="78"/>
        <v>1</v>
      </c>
      <c r="N1234" s="7">
        <f t="shared" si="79"/>
        <v>0</v>
      </c>
    </row>
    <row r="1235" spans="1:14" x14ac:dyDescent="0.2">
      <c r="A1235" t="s">
        <v>299</v>
      </c>
      <c r="B1235" s="8">
        <v>43892</v>
      </c>
      <c r="C1235" s="8">
        <v>43892</v>
      </c>
      <c r="D1235">
        <v>2</v>
      </c>
      <c r="E1235">
        <v>30</v>
      </c>
      <c r="F1235" s="7">
        <v>0.37</v>
      </c>
      <c r="G1235" s="7">
        <v>84.41</v>
      </c>
      <c r="H1235" s="7">
        <v>0.37</v>
      </c>
      <c r="I1235" s="7">
        <v>84.41</v>
      </c>
      <c r="J1235" t="s">
        <v>2337</v>
      </c>
      <c r="K1235">
        <f t="shared" si="76"/>
        <v>60</v>
      </c>
      <c r="L1235">
        <f t="shared" si="77"/>
        <v>10</v>
      </c>
      <c r="M1235">
        <f t="shared" si="78"/>
        <v>1</v>
      </c>
      <c r="N1235" s="7">
        <f t="shared" si="79"/>
        <v>84.41</v>
      </c>
    </row>
    <row r="1236" spans="1:14" x14ac:dyDescent="0.2">
      <c r="A1236" t="s">
        <v>246</v>
      </c>
      <c r="B1236" s="8">
        <v>43893</v>
      </c>
      <c r="C1236" s="8">
        <v>43893</v>
      </c>
      <c r="D1236">
        <v>65</v>
      </c>
      <c r="E1236">
        <v>1</v>
      </c>
      <c r="F1236" s="7">
        <v>35.99</v>
      </c>
      <c r="G1236" s="7">
        <v>96.69</v>
      </c>
      <c r="H1236" s="7">
        <v>0.86</v>
      </c>
      <c r="I1236" s="7">
        <v>2.2999999999999998</v>
      </c>
      <c r="J1236" t="s">
        <v>2337</v>
      </c>
      <c r="K1236">
        <f t="shared" si="76"/>
        <v>65</v>
      </c>
      <c r="L1236">
        <f t="shared" si="77"/>
        <v>10</v>
      </c>
      <c r="M1236">
        <f t="shared" si="78"/>
        <v>1</v>
      </c>
      <c r="N1236" s="7">
        <f t="shared" si="79"/>
        <v>96.69</v>
      </c>
    </row>
    <row r="1237" spans="1:14" x14ac:dyDescent="0.2">
      <c r="A1237" t="s">
        <v>396</v>
      </c>
      <c r="B1237" s="8">
        <v>43893</v>
      </c>
      <c r="C1237" s="8">
        <v>43893</v>
      </c>
      <c r="D1237">
        <v>2</v>
      </c>
      <c r="E1237">
        <v>1</v>
      </c>
      <c r="F1237" s="7">
        <v>22.91</v>
      </c>
      <c r="G1237" s="7">
        <v>35.81</v>
      </c>
      <c r="H1237" s="7">
        <v>22.91</v>
      </c>
      <c r="I1237" s="7">
        <v>35.81</v>
      </c>
      <c r="J1237" t="s">
        <v>2337</v>
      </c>
      <c r="K1237">
        <f t="shared" si="76"/>
        <v>2</v>
      </c>
      <c r="L1237">
        <f t="shared" si="77"/>
        <v>10</v>
      </c>
      <c r="M1237">
        <f t="shared" si="78"/>
        <v>1</v>
      </c>
      <c r="N1237" s="7">
        <f t="shared" si="79"/>
        <v>35.81</v>
      </c>
    </row>
    <row r="1238" spans="1:14" x14ac:dyDescent="0.2">
      <c r="A1238" t="s">
        <v>197</v>
      </c>
      <c r="B1238" s="8">
        <v>43892</v>
      </c>
      <c r="C1238" s="8">
        <v>43896</v>
      </c>
      <c r="D1238">
        <v>8</v>
      </c>
      <c r="E1238">
        <v>200</v>
      </c>
      <c r="F1238" s="7">
        <v>1336.43</v>
      </c>
      <c r="G1238" s="7">
        <v>3197.5</v>
      </c>
      <c r="H1238" s="7">
        <v>267.29000000000002</v>
      </c>
      <c r="I1238" s="7">
        <v>639.5</v>
      </c>
      <c r="J1238" t="s">
        <v>2337</v>
      </c>
      <c r="K1238">
        <f t="shared" si="76"/>
        <v>1600</v>
      </c>
      <c r="L1238">
        <f t="shared" si="77"/>
        <v>10</v>
      </c>
      <c r="M1238">
        <f t="shared" si="78"/>
        <v>1</v>
      </c>
      <c r="N1238" s="7">
        <f t="shared" si="79"/>
        <v>3197.5</v>
      </c>
    </row>
    <row r="1239" spans="1:14" x14ac:dyDescent="0.2">
      <c r="A1239" t="s">
        <v>948</v>
      </c>
      <c r="B1239" s="8">
        <v>43892</v>
      </c>
      <c r="C1239" s="8">
        <v>43893</v>
      </c>
      <c r="D1239">
        <v>5</v>
      </c>
      <c r="E1239">
        <v>1</v>
      </c>
      <c r="F1239" s="7">
        <v>64.849999999999994</v>
      </c>
      <c r="G1239" s="7">
        <v>136.21</v>
      </c>
      <c r="H1239" s="7">
        <v>21.62</v>
      </c>
      <c r="I1239" s="7">
        <v>45.41</v>
      </c>
      <c r="J1239" t="s">
        <v>2337</v>
      </c>
      <c r="K1239">
        <f t="shared" si="76"/>
        <v>5</v>
      </c>
      <c r="L1239">
        <f t="shared" si="77"/>
        <v>10</v>
      </c>
      <c r="M1239">
        <f t="shared" si="78"/>
        <v>1</v>
      </c>
      <c r="N1239" s="7">
        <f t="shared" si="79"/>
        <v>136.21</v>
      </c>
    </row>
    <row r="1240" spans="1:14" x14ac:dyDescent="0.2">
      <c r="A1240" t="s">
        <v>169</v>
      </c>
      <c r="B1240" s="8">
        <v>43893</v>
      </c>
      <c r="C1240" s="8">
        <v>43899</v>
      </c>
      <c r="D1240">
        <v>184</v>
      </c>
      <c r="E1240">
        <v>1</v>
      </c>
      <c r="F1240" s="7">
        <v>159.61000000000001</v>
      </c>
      <c r="G1240" s="7">
        <v>253.24</v>
      </c>
      <c r="H1240" s="7">
        <v>1.32</v>
      </c>
      <c r="I1240" s="7">
        <v>2.11</v>
      </c>
      <c r="J1240" t="s">
        <v>2337</v>
      </c>
      <c r="K1240">
        <f t="shared" si="76"/>
        <v>184</v>
      </c>
      <c r="L1240">
        <f t="shared" si="77"/>
        <v>10</v>
      </c>
      <c r="M1240">
        <f t="shared" si="78"/>
        <v>1</v>
      </c>
      <c r="N1240" s="7">
        <f t="shared" si="79"/>
        <v>253.24</v>
      </c>
    </row>
    <row r="1241" spans="1:14" x14ac:dyDescent="0.2">
      <c r="A1241" t="s">
        <v>169</v>
      </c>
      <c r="B1241" s="8">
        <v>43893</v>
      </c>
      <c r="C1241" s="8">
        <v>43899</v>
      </c>
      <c r="D1241">
        <v>23</v>
      </c>
      <c r="E1241">
        <v>1</v>
      </c>
      <c r="F1241" s="7">
        <v>19.95</v>
      </c>
      <c r="G1241" s="7">
        <v>40.29</v>
      </c>
      <c r="H1241" s="7">
        <v>1.32</v>
      </c>
      <c r="I1241" s="7">
        <v>2.69</v>
      </c>
      <c r="J1241" t="s">
        <v>2337</v>
      </c>
      <c r="K1241">
        <f t="shared" si="76"/>
        <v>23</v>
      </c>
      <c r="L1241">
        <f t="shared" si="77"/>
        <v>10</v>
      </c>
      <c r="M1241">
        <f t="shared" si="78"/>
        <v>1</v>
      </c>
      <c r="N1241" s="7">
        <f t="shared" si="79"/>
        <v>40.29</v>
      </c>
    </row>
    <row r="1242" spans="1:14" x14ac:dyDescent="0.2">
      <c r="A1242" t="s">
        <v>396</v>
      </c>
      <c r="B1242" s="8">
        <v>43893</v>
      </c>
      <c r="C1242" s="8">
        <v>43899</v>
      </c>
      <c r="D1242">
        <v>5</v>
      </c>
      <c r="E1242">
        <v>1</v>
      </c>
      <c r="F1242" s="7">
        <v>68.72</v>
      </c>
      <c r="G1242" s="7">
        <v>99.76</v>
      </c>
      <c r="H1242" s="7">
        <v>22.91</v>
      </c>
      <c r="I1242" s="7">
        <v>33.25</v>
      </c>
      <c r="J1242" t="s">
        <v>2337</v>
      </c>
      <c r="K1242">
        <f t="shared" si="76"/>
        <v>5</v>
      </c>
      <c r="L1242">
        <f t="shared" si="77"/>
        <v>10</v>
      </c>
      <c r="M1242">
        <f t="shared" si="78"/>
        <v>1</v>
      </c>
      <c r="N1242" s="7">
        <f t="shared" si="79"/>
        <v>99.76</v>
      </c>
    </row>
    <row r="1243" spans="1:14" x14ac:dyDescent="0.2">
      <c r="A1243" t="s">
        <v>164</v>
      </c>
      <c r="B1243" s="8">
        <v>43893</v>
      </c>
      <c r="C1243" s="8">
        <v>43893</v>
      </c>
      <c r="D1243">
        <v>1839</v>
      </c>
      <c r="E1243">
        <v>2</v>
      </c>
      <c r="F1243" s="7">
        <v>3011.59</v>
      </c>
      <c r="G1243" s="7">
        <v>5832.24</v>
      </c>
      <c r="H1243" s="7">
        <v>2.5099999999999998</v>
      </c>
      <c r="I1243" s="7">
        <v>4.8600000000000003</v>
      </c>
      <c r="J1243" t="s">
        <v>2337</v>
      </c>
      <c r="K1243">
        <f t="shared" si="76"/>
        <v>3678</v>
      </c>
      <c r="L1243">
        <f t="shared" si="77"/>
        <v>10</v>
      </c>
      <c r="M1243">
        <f t="shared" si="78"/>
        <v>1</v>
      </c>
      <c r="N1243" s="7">
        <f t="shared" si="79"/>
        <v>5832.24</v>
      </c>
    </row>
    <row r="1244" spans="1:14" x14ac:dyDescent="0.2">
      <c r="A1244" t="s">
        <v>169</v>
      </c>
      <c r="B1244" s="8">
        <v>43893</v>
      </c>
      <c r="C1244" s="8">
        <v>43893</v>
      </c>
      <c r="D1244">
        <v>3830</v>
      </c>
      <c r="E1244">
        <v>2</v>
      </c>
      <c r="F1244" s="7">
        <v>6650.16</v>
      </c>
      <c r="G1244" s="7">
        <v>12150.5</v>
      </c>
      <c r="H1244" s="7">
        <v>2.65</v>
      </c>
      <c r="I1244" s="7">
        <v>4.8600000000000003</v>
      </c>
      <c r="J1244" t="s">
        <v>2337</v>
      </c>
      <c r="K1244">
        <f t="shared" si="76"/>
        <v>7660</v>
      </c>
      <c r="L1244">
        <f t="shared" si="77"/>
        <v>10</v>
      </c>
      <c r="M1244">
        <f t="shared" si="78"/>
        <v>1</v>
      </c>
      <c r="N1244" s="7">
        <f t="shared" si="79"/>
        <v>12150.5</v>
      </c>
    </row>
    <row r="1245" spans="1:14" x14ac:dyDescent="0.2">
      <c r="A1245" t="s">
        <v>562</v>
      </c>
      <c r="B1245" s="8">
        <v>43893</v>
      </c>
      <c r="C1245" s="8">
        <v>43893</v>
      </c>
      <c r="D1245">
        <v>766</v>
      </c>
      <c r="E1245">
        <v>3</v>
      </c>
      <c r="F1245" s="7">
        <v>1138.25</v>
      </c>
      <c r="G1245" s="7">
        <v>2398.13</v>
      </c>
      <c r="H1245" s="7">
        <v>2.2599999999999998</v>
      </c>
      <c r="I1245" s="7">
        <v>4.8</v>
      </c>
      <c r="J1245" t="s">
        <v>2337</v>
      </c>
      <c r="K1245">
        <f t="shared" si="76"/>
        <v>2298</v>
      </c>
      <c r="L1245">
        <f t="shared" si="77"/>
        <v>10</v>
      </c>
      <c r="M1245">
        <f t="shared" si="78"/>
        <v>1</v>
      </c>
      <c r="N1245" s="7">
        <f t="shared" si="79"/>
        <v>2398.13</v>
      </c>
    </row>
    <row r="1246" spans="1:14" x14ac:dyDescent="0.2">
      <c r="A1246" t="s">
        <v>251</v>
      </c>
      <c r="B1246" s="8">
        <v>43893</v>
      </c>
      <c r="C1246" s="8">
        <v>43899</v>
      </c>
      <c r="D1246">
        <v>106</v>
      </c>
      <c r="E1246">
        <v>1</v>
      </c>
      <c r="F1246" s="7">
        <v>59.13</v>
      </c>
      <c r="G1246" s="7">
        <v>158.85</v>
      </c>
      <c r="H1246" s="7">
        <v>0.86</v>
      </c>
      <c r="I1246" s="7">
        <v>2.2999999999999998</v>
      </c>
      <c r="J1246" t="s">
        <v>2337</v>
      </c>
      <c r="K1246">
        <f t="shared" si="76"/>
        <v>106</v>
      </c>
      <c r="L1246">
        <f t="shared" si="77"/>
        <v>10</v>
      </c>
      <c r="M1246">
        <f t="shared" si="78"/>
        <v>1</v>
      </c>
      <c r="N1246" s="7">
        <f t="shared" si="79"/>
        <v>158.85</v>
      </c>
    </row>
    <row r="1247" spans="1:14" x14ac:dyDescent="0.2">
      <c r="A1247" t="s">
        <v>396</v>
      </c>
      <c r="B1247" s="8">
        <v>43893</v>
      </c>
      <c r="C1247" s="8">
        <v>43899</v>
      </c>
      <c r="D1247">
        <v>2</v>
      </c>
      <c r="E1247">
        <v>1</v>
      </c>
      <c r="F1247" s="7">
        <v>22.91</v>
      </c>
      <c r="G1247" s="7">
        <v>35.81</v>
      </c>
      <c r="H1247" s="7">
        <v>22.91</v>
      </c>
      <c r="I1247" s="7">
        <v>35.81</v>
      </c>
      <c r="J1247" t="s">
        <v>2337</v>
      </c>
      <c r="K1247">
        <f t="shared" si="76"/>
        <v>2</v>
      </c>
      <c r="L1247">
        <f t="shared" si="77"/>
        <v>10</v>
      </c>
      <c r="M1247">
        <f t="shared" si="78"/>
        <v>1</v>
      </c>
      <c r="N1247" s="7">
        <f t="shared" si="79"/>
        <v>35.81</v>
      </c>
    </row>
    <row r="1248" spans="1:14" x14ac:dyDescent="0.2">
      <c r="A1248" t="s">
        <v>940</v>
      </c>
      <c r="B1248" s="8">
        <v>43893</v>
      </c>
      <c r="C1248" s="8">
        <v>43893</v>
      </c>
      <c r="D1248">
        <v>2</v>
      </c>
      <c r="E1248">
        <v>1</v>
      </c>
      <c r="F1248" s="7">
        <v>22.64</v>
      </c>
      <c r="G1248" s="7">
        <v>44.13</v>
      </c>
      <c r="H1248" s="7">
        <v>22.64</v>
      </c>
      <c r="I1248" s="7">
        <v>44.13</v>
      </c>
      <c r="J1248" t="s">
        <v>2337</v>
      </c>
      <c r="K1248">
        <f t="shared" si="76"/>
        <v>2</v>
      </c>
      <c r="L1248">
        <f t="shared" si="77"/>
        <v>10</v>
      </c>
      <c r="M1248">
        <f t="shared" si="78"/>
        <v>1</v>
      </c>
      <c r="N1248" s="7">
        <f t="shared" si="79"/>
        <v>44.13</v>
      </c>
    </row>
    <row r="1249" spans="1:14" x14ac:dyDescent="0.2">
      <c r="A1249" t="s">
        <v>289</v>
      </c>
      <c r="B1249" s="8">
        <v>43893</v>
      </c>
      <c r="C1249" s="8">
        <v>43893</v>
      </c>
      <c r="D1249">
        <v>3064</v>
      </c>
      <c r="E1249">
        <v>1</v>
      </c>
      <c r="F1249" s="7">
        <v>1739.44</v>
      </c>
      <c r="G1249" s="7">
        <v>4092.8</v>
      </c>
      <c r="H1249" s="7">
        <v>0.87</v>
      </c>
      <c r="I1249" s="7">
        <v>2.0499999999999998</v>
      </c>
      <c r="J1249" t="s">
        <v>2337</v>
      </c>
      <c r="K1249">
        <f t="shared" si="76"/>
        <v>3064</v>
      </c>
      <c r="L1249">
        <f t="shared" si="77"/>
        <v>10</v>
      </c>
      <c r="M1249">
        <f t="shared" si="78"/>
        <v>1</v>
      </c>
      <c r="N1249" s="7">
        <f t="shared" si="79"/>
        <v>4092.8</v>
      </c>
    </row>
    <row r="1250" spans="1:14" x14ac:dyDescent="0.2">
      <c r="A1250" t="s">
        <v>383</v>
      </c>
      <c r="B1250" s="8">
        <v>43893</v>
      </c>
      <c r="C1250" s="8">
        <v>43893</v>
      </c>
      <c r="D1250">
        <v>10</v>
      </c>
      <c r="E1250">
        <v>5</v>
      </c>
      <c r="F1250" s="7">
        <v>153.86000000000001</v>
      </c>
      <c r="G1250" s="7">
        <v>296.22000000000003</v>
      </c>
      <c r="H1250" s="7">
        <v>25.64</v>
      </c>
      <c r="I1250" s="7">
        <v>49.37</v>
      </c>
      <c r="J1250" t="s">
        <v>2337</v>
      </c>
      <c r="K1250">
        <f t="shared" si="76"/>
        <v>50</v>
      </c>
      <c r="L1250">
        <f t="shared" si="77"/>
        <v>10</v>
      </c>
      <c r="M1250">
        <f t="shared" si="78"/>
        <v>1</v>
      </c>
      <c r="N1250" s="7">
        <f t="shared" si="79"/>
        <v>296.22000000000003</v>
      </c>
    </row>
    <row r="1251" spans="1:14" x14ac:dyDescent="0.2">
      <c r="A1251" t="s">
        <v>854</v>
      </c>
      <c r="B1251" s="8">
        <v>43893</v>
      </c>
      <c r="C1251" s="8">
        <v>43893</v>
      </c>
      <c r="D1251">
        <v>17</v>
      </c>
      <c r="E1251">
        <v>1</v>
      </c>
      <c r="F1251" s="7">
        <v>356.23</v>
      </c>
      <c r="G1251" s="7">
        <v>533.22</v>
      </c>
      <c r="H1251" s="7">
        <v>32.380000000000003</v>
      </c>
      <c r="I1251" s="7">
        <v>48.47</v>
      </c>
      <c r="J1251" t="s">
        <v>2337</v>
      </c>
      <c r="K1251">
        <f t="shared" si="76"/>
        <v>17</v>
      </c>
      <c r="L1251">
        <f t="shared" si="77"/>
        <v>10</v>
      </c>
      <c r="M1251">
        <f t="shared" si="78"/>
        <v>1</v>
      </c>
      <c r="N1251" s="7">
        <f t="shared" si="79"/>
        <v>533.22</v>
      </c>
    </row>
    <row r="1252" spans="1:14" x14ac:dyDescent="0.2">
      <c r="A1252" t="s">
        <v>938</v>
      </c>
      <c r="B1252" s="8">
        <v>43893</v>
      </c>
      <c r="C1252" s="8">
        <v>43893</v>
      </c>
      <c r="D1252">
        <v>8</v>
      </c>
      <c r="E1252">
        <v>1</v>
      </c>
      <c r="F1252" s="7">
        <v>126.38</v>
      </c>
      <c r="G1252" s="7">
        <v>249.41</v>
      </c>
      <c r="H1252" s="7">
        <v>25.27</v>
      </c>
      <c r="I1252" s="7">
        <v>49.88</v>
      </c>
      <c r="J1252" t="s">
        <v>2337</v>
      </c>
      <c r="K1252">
        <f t="shared" si="76"/>
        <v>8</v>
      </c>
      <c r="L1252">
        <f t="shared" si="77"/>
        <v>10</v>
      </c>
      <c r="M1252">
        <f t="shared" si="78"/>
        <v>1</v>
      </c>
      <c r="N1252" s="7">
        <f t="shared" si="79"/>
        <v>249.41</v>
      </c>
    </row>
    <row r="1253" spans="1:14" x14ac:dyDescent="0.2">
      <c r="A1253" t="s">
        <v>192</v>
      </c>
      <c r="B1253" s="8">
        <v>43893</v>
      </c>
      <c r="C1253" s="8">
        <v>43894</v>
      </c>
      <c r="D1253">
        <v>920</v>
      </c>
      <c r="E1253">
        <v>2</v>
      </c>
      <c r="F1253" s="7">
        <v>1565.5</v>
      </c>
      <c r="G1253" s="7">
        <v>3069.6</v>
      </c>
      <c r="H1253" s="7">
        <v>2.61</v>
      </c>
      <c r="I1253" s="7">
        <v>5.12</v>
      </c>
      <c r="J1253" t="s">
        <v>2337</v>
      </c>
      <c r="K1253">
        <f t="shared" si="76"/>
        <v>1840</v>
      </c>
      <c r="L1253">
        <f t="shared" si="77"/>
        <v>10</v>
      </c>
      <c r="M1253">
        <f t="shared" si="78"/>
        <v>1</v>
      </c>
      <c r="N1253" s="7">
        <f t="shared" si="79"/>
        <v>3069.6</v>
      </c>
    </row>
    <row r="1254" spans="1:14" x14ac:dyDescent="0.2">
      <c r="A1254" t="s">
        <v>739</v>
      </c>
      <c r="B1254" s="8">
        <v>43893</v>
      </c>
      <c r="C1254" s="8">
        <v>43893</v>
      </c>
      <c r="D1254">
        <v>16</v>
      </c>
      <c r="E1254">
        <v>1</v>
      </c>
      <c r="F1254" s="7">
        <v>140.82</v>
      </c>
      <c r="G1254" s="7">
        <v>374.75</v>
      </c>
      <c r="H1254" s="7">
        <v>14.08</v>
      </c>
      <c r="I1254" s="7">
        <v>37.479999999999997</v>
      </c>
      <c r="J1254" t="s">
        <v>2337</v>
      </c>
      <c r="K1254">
        <f t="shared" si="76"/>
        <v>16</v>
      </c>
      <c r="L1254">
        <f t="shared" si="77"/>
        <v>10</v>
      </c>
      <c r="M1254">
        <f t="shared" si="78"/>
        <v>1</v>
      </c>
      <c r="N1254" s="7">
        <f t="shared" si="79"/>
        <v>374.75</v>
      </c>
    </row>
    <row r="1255" spans="1:14" x14ac:dyDescent="0.2">
      <c r="A1255" t="s">
        <v>223</v>
      </c>
      <c r="B1255" s="8">
        <v>43893</v>
      </c>
      <c r="C1255" s="8">
        <v>43895</v>
      </c>
      <c r="D1255">
        <v>613</v>
      </c>
      <c r="E1255">
        <v>1</v>
      </c>
      <c r="F1255" s="7">
        <v>281.38</v>
      </c>
      <c r="G1255" s="7">
        <v>434.86</v>
      </c>
      <c r="H1255" s="7">
        <v>0.7</v>
      </c>
      <c r="I1255" s="7">
        <v>1.0900000000000001</v>
      </c>
      <c r="J1255" t="s">
        <v>2337</v>
      </c>
      <c r="K1255">
        <f t="shared" si="76"/>
        <v>613</v>
      </c>
      <c r="L1255">
        <f t="shared" si="77"/>
        <v>10</v>
      </c>
      <c r="M1255">
        <f t="shared" si="78"/>
        <v>1</v>
      </c>
      <c r="N1255" s="7">
        <f t="shared" si="79"/>
        <v>434.86</v>
      </c>
    </row>
    <row r="1256" spans="1:14" x14ac:dyDescent="0.2">
      <c r="A1256" t="s">
        <v>928</v>
      </c>
      <c r="B1256" s="8">
        <v>43893</v>
      </c>
      <c r="C1256" s="8">
        <v>43894</v>
      </c>
      <c r="D1256">
        <v>2</v>
      </c>
      <c r="E1256">
        <v>1</v>
      </c>
      <c r="F1256" s="7">
        <v>24.97</v>
      </c>
      <c r="G1256" s="7">
        <v>38.369999999999997</v>
      </c>
      <c r="H1256" s="7">
        <v>24.95</v>
      </c>
      <c r="I1256" s="7">
        <v>38.369999999999997</v>
      </c>
      <c r="J1256" t="s">
        <v>2337</v>
      </c>
      <c r="K1256">
        <f t="shared" si="76"/>
        <v>2</v>
      </c>
      <c r="L1256">
        <f t="shared" si="77"/>
        <v>10</v>
      </c>
      <c r="M1256">
        <f t="shared" si="78"/>
        <v>1</v>
      </c>
      <c r="N1256" s="7">
        <f t="shared" si="79"/>
        <v>38.369999999999997</v>
      </c>
    </row>
    <row r="1257" spans="1:14" x14ac:dyDescent="0.2">
      <c r="A1257" t="s">
        <v>542</v>
      </c>
      <c r="B1257" s="8">
        <v>43893</v>
      </c>
      <c r="C1257" s="8">
        <v>43894</v>
      </c>
      <c r="D1257">
        <v>5</v>
      </c>
      <c r="E1257">
        <v>200</v>
      </c>
      <c r="F1257" s="7">
        <v>792.72</v>
      </c>
      <c r="G1257" s="7">
        <v>1458.06</v>
      </c>
      <c r="H1257" s="7">
        <v>264.24</v>
      </c>
      <c r="I1257" s="7">
        <v>486.02</v>
      </c>
      <c r="J1257" t="s">
        <v>2337</v>
      </c>
      <c r="K1257">
        <f t="shared" si="76"/>
        <v>1000</v>
      </c>
      <c r="L1257">
        <f t="shared" si="77"/>
        <v>10</v>
      </c>
      <c r="M1257">
        <f t="shared" si="78"/>
        <v>1</v>
      </c>
      <c r="N1257" s="7">
        <f t="shared" si="79"/>
        <v>1458.06</v>
      </c>
    </row>
    <row r="1258" spans="1:14" x14ac:dyDescent="0.2">
      <c r="A1258" t="s">
        <v>396</v>
      </c>
      <c r="B1258" s="8">
        <v>43894</v>
      </c>
      <c r="C1258" s="8">
        <v>43894</v>
      </c>
      <c r="D1258">
        <v>295</v>
      </c>
      <c r="E1258">
        <v>1</v>
      </c>
      <c r="F1258" s="7">
        <v>4398.12</v>
      </c>
      <c r="G1258" s="7">
        <v>5402.5</v>
      </c>
      <c r="H1258" s="7">
        <v>22.91</v>
      </c>
      <c r="I1258" s="7">
        <v>28.14</v>
      </c>
      <c r="J1258" t="s">
        <v>2337</v>
      </c>
      <c r="K1258">
        <f t="shared" si="76"/>
        <v>295</v>
      </c>
      <c r="L1258">
        <f t="shared" si="77"/>
        <v>10</v>
      </c>
      <c r="M1258">
        <f t="shared" si="78"/>
        <v>1</v>
      </c>
      <c r="N1258" s="7">
        <f t="shared" si="79"/>
        <v>5402.5</v>
      </c>
    </row>
    <row r="1259" spans="1:14" x14ac:dyDescent="0.2">
      <c r="A1259" t="s">
        <v>333</v>
      </c>
      <c r="B1259" s="8">
        <v>43894</v>
      </c>
      <c r="C1259" s="8">
        <v>43894</v>
      </c>
      <c r="D1259">
        <v>3677</v>
      </c>
      <c r="E1259">
        <v>1</v>
      </c>
      <c r="F1259" s="7">
        <v>2302.1999999999998</v>
      </c>
      <c r="G1259" s="7">
        <v>3223.08</v>
      </c>
      <c r="H1259" s="7">
        <v>0.96</v>
      </c>
      <c r="I1259" s="7">
        <v>1.34</v>
      </c>
      <c r="J1259" t="s">
        <v>2337</v>
      </c>
      <c r="K1259">
        <f t="shared" si="76"/>
        <v>3677</v>
      </c>
      <c r="L1259">
        <f t="shared" si="77"/>
        <v>10</v>
      </c>
      <c r="M1259">
        <f t="shared" si="78"/>
        <v>1</v>
      </c>
      <c r="N1259" s="7">
        <f t="shared" si="79"/>
        <v>3223.08</v>
      </c>
    </row>
    <row r="1260" spans="1:14" x14ac:dyDescent="0.2">
      <c r="A1260" t="s">
        <v>354</v>
      </c>
      <c r="B1260" s="8">
        <v>43894</v>
      </c>
      <c r="C1260" s="8">
        <v>43894</v>
      </c>
      <c r="D1260">
        <v>690</v>
      </c>
      <c r="E1260">
        <v>1</v>
      </c>
      <c r="F1260" s="7">
        <v>506.48</v>
      </c>
      <c r="G1260" s="7">
        <v>776.99</v>
      </c>
      <c r="H1260" s="7">
        <v>1.1299999999999999</v>
      </c>
      <c r="I1260" s="7">
        <v>1.73</v>
      </c>
      <c r="J1260" t="s">
        <v>2337</v>
      </c>
      <c r="K1260">
        <f t="shared" si="76"/>
        <v>690</v>
      </c>
      <c r="L1260">
        <f t="shared" si="77"/>
        <v>10</v>
      </c>
      <c r="M1260">
        <f t="shared" si="78"/>
        <v>1</v>
      </c>
      <c r="N1260" s="7">
        <f t="shared" si="79"/>
        <v>776.99</v>
      </c>
    </row>
    <row r="1261" spans="1:14" x14ac:dyDescent="0.2">
      <c r="A1261" t="s">
        <v>337</v>
      </c>
      <c r="B1261" s="8">
        <v>43894</v>
      </c>
      <c r="C1261" s="8">
        <v>43894</v>
      </c>
      <c r="D1261">
        <v>1609</v>
      </c>
      <c r="E1261">
        <v>1</v>
      </c>
      <c r="F1261" s="7">
        <v>1141.51</v>
      </c>
      <c r="G1261" s="7">
        <v>1477.25</v>
      </c>
      <c r="H1261" s="7">
        <v>1.0900000000000001</v>
      </c>
      <c r="I1261" s="7">
        <v>1.41</v>
      </c>
      <c r="J1261" t="s">
        <v>2337</v>
      </c>
      <c r="K1261">
        <f t="shared" si="76"/>
        <v>1609</v>
      </c>
      <c r="L1261">
        <f t="shared" si="77"/>
        <v>10</v>
      </c>
      <c r="M1261">
        <f t="shared" si="78"/>
        <v>1</v>
      </c>
      <c r="N1261" s="7">
        <f t="shared" si="79"/>
        <v>1477.25</v>
      </c>
    </row>
    <row r="1262" spans="1:14" x14ac:dyDescent="0.2">
      <c r="A1262" t="s">
        <v>542</v>
      </c>
      <c r="B1262" s="8">
        <v>43894</v>
      </c>
      <c r="C1262" s="8">
        <v>43894</v>
      </c>
      <c r="D1262">
        <v>154</v>
      </c>
      <c r="E1262">
        <v>2</v>
      </c>
      <c r="F1262" s="7">
        <v>264.24</v>
      </c>
      <c r="G1262" s="7">
        <v>486.02</v>
      </c>
      <c r="H1262" s="7">
        <v>2.64</v>
      </c>
      <c r="I1262" s="7">
        <v>4.8600000000000003</v>
      </c>
      <c r="J1262" t="s">
        <v>2337</v>
      </c>
      <c r="K1262">
        <f t="shared" si="76"/>
        <v>308</v>
      </c>
      <c r="L1262">
        <f t="shared" si="77"/>
        <v>10</v>
      </c>
      <c r="M1262">
        <f t="shared" si="78"/>
        <v>1</v>
      </c>
      <c r="N1262" s="7">
        <f t="shared" si="79"/>
        <v>486.02</v>
      </c>
    </row>
    <row r="1263" spans="1:14" x14ac:dyDescent="0.2">
      <c r="A1263" t="s">
        <v>301</v>
      </c>
      <c r="B1263" s="8">
        <v>43894</v>
      </c>
      <c r="C1263" s="8">
        <v>43894</v>
      </c>
      <c r="D1263">
        <v>10</v>
      </c>
      <c r="E1263">
        <v>1</v>
      </c>
      <c r="F1263" s="7">
        <v>2.23</v>
      </c>
      <c r="G1263" s="7">
        <v>16.88</v>
      </c>
      <c r="H1263" s="7">
        <v>0.37</v>
      </c>
      <c r="I1263" s="7">
        <v>2.81</v>
      </c>
      <c r="J1263" t="s">
        <v>2337</v>
      </c>
      <c r="K1263">
        <f t="shared" si="76"/>
        <v>10</v>
      </c>
      <c r="L1263">
        <f t="shared" si="77"/>
        <v>10</v>
      </c>
      <c r="M1263">
        <f t="shared" si="78"/>
        <v>1</v>
      </c>
      <c r="N1263" s="7">
        <f t="shared" si="79"/>
        <v>16.88</v>
      </c>
    </row>
    <row r="1264" spans="1:14" x14ac:dyDescent="0.2">
      <c r="A1264" t="s">
        <v>288</v>
      </c>
      <c r="B1264" s="8">
        <v>43894</v>
      </c>
      <c r="C1264" s="8">
        <v>43894</v>
      </c>
      <c r="D1264">
        <v>8</v>
      </c>
      <c r="E1264">
        <v>100</v>
      </c>
      <c r="F1264" s="7">
        <v>428.47</v>
      </c>
      <c r="G1264" s="7">
        <v>1119.1300000000001</v>
      </c>
      <c r="H1264" s="7">
        <v>85.69</v>
      </c>
      <c r="I1264" s="7">
        <v>223.83</v>
      </c>
      <c r="J1264" t="s">
        <v>2337</v>
      </c>
      <c r="K1264">
        <f t="shared" si="76"/>
        <v>800</v>
      </c>
      <c r="L1264">
        <f t="shared" si="77"/>
        <v>10</v>
      </c>
      <c r="M1264">
        <f t="shared" si="78"/>
        <v>1</v>
      </c>
      <c r="N1264" s="7">
        <f t="shared" si="79"/>
        <v>1119.1300000000001</v>
      </c>
    </row>
    <row r="1265" spans="1:14" x14ac:dyDescent="0.2">
      <c r="A1265" t="s">
        <v>396</v>
      </c>
      <c r="B1265" s="8">
        <v>43894</v>
      </c>
      <c r="C1265" s="8">
        <v>43894</v>
      </c>
      <c r="D1265">
        <v>74</v>
      </c>
      <c r="E1265">
        <v>1</v>
      </c>
      <c r="F1265" s="7">
        <v>1099.53</v>
      </c>
      <c r="G1265" s="7">
        <v>1473.41</v>
      </c>
      <c r="H1265" s="7">
        <v>22.91</v>
      </c>
      <c r="I1265" s="7">
        <v>30.7</v>
      </c>
      <c r="J1265" t="s">
        <v>2337</v>
      </c>
      <c r="K1265">
        <f t="shared" si="76"/>
        <v>74</v>
      </c>
      <c r="L1265">
        <f t="shared" si="77"/>
        <v>10</v>
      </c>
      <c r="M1265">
        <f t="shared" si="78"/>
        <v>1</v>
      </c>
      <c r="N1265" s="7">
        <f t="shared" si="79"/>
        <v>1473.41</v>
      </c>
    </row>
    <row r="1266" spans="1:14" x14ac:dyDescent="0.2">
      <c r="A1266" t="s">
        <v>722</v>
      </c>
      <c r="B1266" s="8">
        <v>43894</v>
      </c>
      <c r="C1266" s="8">
        <v>43908</v>
      </c>
      <c r="D1266">
        <v>19</v>
      </c>
      <c r="E1266">
        <v>1</v>
      </c>
      <c r="F1266" s="7">
        <v>268.27999999999997</v>
      </c>
      <c r="G1266" s="7">
        <v>492.67</v>
      </c>
      <c r="H1266" s="7">
        <v>22.36</v>
      </c>
      <c r="I1266" s="7">
        <v>41.06</v>
      </c>
      <c r="J1266" t="s">
        <v>2337</v>
      </c>
      <c r="K1266">
        <f t="shared" si="76"/>
        <v>19</v>
      </c>
      <c r="L1266">
        <f t="shared" si="77"/>
        <v>10</v>
      </c>
      <c r="M1266">
        <f t="shared" si="78"/>
        <v>1</v>
      </c>
      <c r="N1266" s="7">
        <f t="shared" si="79"/>
        <v>492.67</v>
      </c>
    </row>
    <row r="1267" spans="1:14" x14ac:dyDescent="0.2">
      <c r="A1267" t="s">
        <v>942</v>
      </c>
      <c r="B1267" s="8">
        <v>43894</v>
      </c>
      <c r="C1267" s="8">
        <v>43894</v>
      </c>
      <c r="D1267">
        <v>5</v>
      </c>
      <c r="E1267">
        <v>1</v>
      </c>
      <c r="F1267" s="7">
        <v>69.41</v>
      </c>
      <c r="G1267" s="7">
        <v>164.99</v>
      </c>
      <c r="H1267" s="7">
        <v>23.14</v>
      </c>
      <c r="I1267" s="7">
        <v>55</v>
      </c>
      <c r="J1267" t="s">
        <v>2337</v>
      </c>
      <c r="K1267">
        <f t="shared" si="76"/>
        <v>5</v>
      </c>
      <c r="L1267">
        <f t="shared" si="77"/>
        <v>10</v>
      </c>
      <c r="M1267">
        <f t="shared" si="78"/>
        <v>1</v>
      </c>
      <c r="N1267" s="7">
        <f t="shared" si="79"/>
        <v>164.99</v>
      </c>
    </row>
    <row r="1268" spans="1:14" x14ac:dyDescent="0.2">
      <c r="A1268" t="s">
        <v>762</v>
      </c>
      <c r="B1268" s="8">
        <v>43894</v>
      </c>
      <c r="C1268" s="8">
        <v>43908</v>
      </c>
      <c r="D1268">
        <v>7</v>
      </c>
      <c r="E1268">
        <v>1</v>
      </c>
      <c r="F1268" s="7">
        <v>166.22</v>
      </c>
      <c r="G1268" s="7">
        <v>292.64</v>
      </c>
      <c r="H1268" s="7">
        <v>41.56</v>
      </c>
      <c r="I1268" s="7">
        <v>73.16</v>
      </c>
      <c r="J1268" t="s">
        <v>2337</v>
      </c>
      <c r="K1268">
        <f t="shared" si="76"/>
        <v>7</v>
      </c>
      <c r="L1268">
        <f t="shared" si="77"/>
        <v>10</v>
      </c>
      <c r="M1268">
        <f t="shared" si="78"/>
        <v>1</v>
      </c>
      <c r="N1268" s="7">
        <f t="shared" si="79"/>
        <v>292.64</v>
      </c>
    </row>
    <row r="1269" spans="1:14" x14ac:dyDescent="0.2">
      <c r="A1269" t="s">
        <v>288</v>
      </c>
      <c r="B1269" s="8">
        <v>43894</v>
      </c>
      <c r="C1269" s="8">
        <v>43894</v>
      </c>
      <c r="D1269">
        <v>613</v>
      </c>
      <c r="E1269">
        <v>1</v>
      </c>
      <c r="F1269" s="7">
        <v>342.77</v>
      </c>
      <c r="G1269" s="7">
        <v>818.56</v>
      </c>
      <c r="H1269" s="7">
        <v>0.86</v>
      </c>
      <c r="I1269" s="7">
        <v>2.0499999999999998</v>
      </c>
      <c r="J1269" t="s">
        <v>2337</v>
      </c>
      <c r="K1269">
        <f t="shared" si="76"/>
        <v>613</v>
      </c>
      <c r="L1269">
        <f t="shared" si="77"/>
        <v>10</v>
      </c>
      <c r="M1269">
        <f t="shared" si="78"/>
        <v>1</v>
      </c>
      <c r="N1269" s="7">
        <f t="shared" si="79"/>
        <v>818.56</v>
      </c>
    </row>
    <row r="1270" spans="1:14" x14ac:dyDescent="0.2">
      <c r="A1270" t="s">
        <v>396</v>
      </c>
      <c r="B1270" s="8">
        <v>43894</v>
      </c>
      <c r="C1270" s="8">
        <v>43894</v>
      </c>
      <c r="D1270">
        <v>19</v>
      </c>
      <c r="E1270">
        <v>1</v>
      </c>
      <c r="F1270" s="7">
        <v>274.88</v>
      </c>
      <c r="G1270" s="7">
        <v>368.35</v>
      </c>
      <c r="H1270" s="7">
        <v>22.91</v>
      </c>
      <c r="I1270" s="7">
        <v>30.7</v>
      </c>
      <c r="J1270" t="s">
        <v>2337</v>
      </c>
      <c r="K1270">
        <f t="shared" si="76"/>
        <v>19</v>
      </c>
      <c r="L1270">
        <f t="shared" si="77"/>
        <v>10</v>
      </c>
      <c r="M1270">
        <f t="shared" si="78"/>
        <v>1</v>
      </c>
      <c r="N1270" s="7">
        <f t="shared" si="79"/>
        <v>368.35</v>
      </c>
    </row>
    <row r="1271" spans="1:14" x14ac:dyDescent="0.2">
      <c r="A1271" t="s">
        <v>299</v>
      </c>
      <c r="B1271" s="8">
        <v>43894</v>
      </c>
      <c r="C1271" s="8">
        <v>43894</v>
      </c>
      <c r="D1271">
        <v>5</v>
      </c>
      <c r="E1271">
        <v>30</v>
      </c>
      <c r="F1271" s="7">
        <v>33.380000000000003</v>
      </c>
      <c r="G1271" s="7">
        <v>253.24</v>
      </c>
      <c r="H1271" s="7">
        <v>11.13</v>
      </c>
      <c r="I1271" s="7">
        <v>84.41</v>
      </c>
      <c r="J1271" t="s">
        <v>2337</v>
      </c>
      <c r="K1271">
        <f t="shared" si="76"/>
        <v>150</v>
      </c>
      <c r="L1271">
        <f t="shared" si="77"/>
        <v>10</v>
      </c>
      <c r="M1271">
        <f t="shared" si="78"/>
        <v>1</v>
      </c>
      <c r="N1271" s="7">
        <f t="shared" si="79"/>
        <v>253.24</v>
      </c>
    </row>
    <row r="1272" spans="1:14" x14ac:dyDescent="0.2">
      <c r="A1272" t="s">
        <v>288</v>
      </c>
      <c r="B1272" s="8">
        <v>43894</v>
      </c>
      <c r="C1272" s="8">
        <v>43894</v>
      </c>
      <c r="D1272">
        <v>307</v>
      </c>
      <c r="E1272">
        <v>1</v>
      </c>
      <c r="F1272" s="7">
        <v>171.39</v>
      </c>
      <c r="G1272" s="7">
        <v>409.28</v>
      </c>
      <c r="H1272" s="7">
        <v>0.86</v>
      </c>
      <c r="I1272" s="7">
        <v>2.0499999999999998</v>
      </c>
      <c r="J1272" t="s">
        <v>2337</v>
      </c>
      <c r="K1272">
        <f t="shared" si="76"/>
        <v>307</v>
      </c>
      <c r="L1272">
        <f t="shared" si="77"/>
        <v>10</v>
      </c>
      <c r="M1272">
        <f t="shared" si="78"/>
        <v>1</v>
      </c>
      <c r="N1272" s="7">
        <f t="shared" si="79"/>
        <v>409.28</v>
      </c>
    </row>
    <row r="1273" spans="1:14" x14ac:dyDescent="0.2">
      <c r="A1273" t="s">
        <v>396</v>
      </c>
      <c r="B1273" s="8">
        <v>43894</v>
      </c>
      <c r="C1273" s="8">
        <v>43894</v>
      </c>
      <c r="D1273">
        <v>10</v>
      </c>
      <c r="E1273">
        <v>1</v>
      </c>
      <c r="F1273" s="7">
        <v>137.44</v>
      </c>
      <c r="G1273" s="7">
        <v>184.18</v>
      </c>
      <c r="H1273" s="7">
        <v>22.91</v>
      </c>
      <c r="I1273" s="7">
        <v>30.7</v>
      </c>
      <c r="J1273" t="s">
        <v>2337</v>
      </c>
      <c r="K1273">
        <f t="shared" si="76"/>
        <v>10</v>
      </c>
      <c r="L1273">
        <f t="shared" si="77"/>
        <v>10</v>
      </c>
      <c r="M1273">
        <f t="shared" si="78"/>
        <v>1</v>
      </c>
      <c r="N1273" s="7">
        <f t="shared" si="79"/>
        <v>184.18</v>
      </c>
    </row>
    <row r="1274" spans="1:14" x14ac:dyDescent="0.2">
      <c r="A1274" t="s">
        <v>251</v>
      </c>
      <c r="B1274" s="8">
        <v>43894</v>
      </c>
      <c r="C1274" s="8">
        <v>43899</v>
      </c>
      <c r="D1274">
        <v>138</v>
      </c>
      <c r="E1274">
        <v>1</v>
      </c>
      <c r="F1274" s="7">
        <v>77.12</v>
      </c>
      <c r="G1274" s="7">
        <v>207.2</v>
      </c>
      <c r="H1274" s="7">
        <v>0.86</v>
      </c>
      <c r="I1274" s="7">
        <v>2.2999999999999998</v>
      </c>
      <c r="J1274" t="s">
        <v>2337</v>
      </c>
      <c r="K1274">
        <f t="shared" si="76"/>
        <v>138</v>
      </c>
      <c r="L1274">
        <f t="shared" si="77"/>
        <v>10</v>
      </c>
      <c r="M1274">
        <f t="shared" si="78"/>
        <v>1</v>
      </c>
      <c r="N1274" s="7">
        <f t="shared" si="79"/>
        <v>207.2</v>
      </c>
    </row>
    <row r="1275" spans="1:14" x14ac:dyDescent="0.2">
      <c r="A1275" t="s">
        <v>396</v>
      </c>
      <c r="B1275" s="8">
        <v>43894</v>
      </c>
      <c r="C1275" s="8">
        <v>43899</v>
      </c>
      <c r="D1275">
        <v>4</v>
      </c>
      <c r="E1275">
        <v>1</v>
      </c>
      <c r="F1275" s="7">
        <v>45.81</v>
      </c>
      <c r="G1275" s="7">
        <v>71.62</v>
      </c>
      <c r="H1275" s="7">
        <v>22.91</v>
      </c>
      <c r="I1275" s="7">
        <v>35.81</v>
      </c>
      <c r="J1275" t="s">
        <v>2337</v>
      </c>
      <c r="K1275">
        <f t="shared" si="76"/>
        <v>4</v>
      </c>
      <c r="L1275">
        <f t="shared" si="77"/>
        <v>10</v>
      </c>
      <c r="M1275">
        <f t="shared" si="78"/>
        <v>1</v>
      </c>
      <c r="N1275" s="7">
        <f t="shared" si="79"/>
        <v>71.62</v>
      </c>
    </row>
    <row r="1276" spans="1:14" x14ac:dyDescent="0.2">
      <c r="A1276" t="s">
        <v>251</v>
      </c>
      <c r="B1276" s="8">
        <v>43894</v>
      </c>
      <c r="C1276" s="8">
        <v>43899</v>
      </c>
      <c r="D1276">
        <v>48</v>
      </c>
      <c r="E1276">
        <v>1</v>
      </c>
      <c r="F1276" s="7">
        <v>26.57</v>
      </c>
      <c r="G1276" s="7">
        <v>71.37</v>
      </c>
      <c r="H1276" s="7">
        <v>0.86</v>
      </c>
      <c r="I1276" s="7">
        <v>2.2999999999999998</v>
      </c>
      <c r="J1276" t="s">
        <v>2337</v>
      </c>
      <c r="K1276">
        <f t="shared" si="76"/>
        <v>48</v>
      </c>
      <c r="L1276">
        <f t="shared" si="77"/>
        <v>10</v>
      </c>
      <c r="M1276">
        <f t="shared" si="78"/>
        <v>1</v>
      </c>
      <c r="N1276" s="7">
        <f t="shared" si="79"/>
        <v>71.37</v>
      </c>
    </row>
    <row r="1277" spans="1:14" x14ac:dyDescent="0.2">
      <c r="A1277" t="s">
        <v>396</v>
      </c>
      <c r="B1277" s="8">
        <v>43894</v>
      </c>
      <c r="C1277" s="8">
        <v>43899</v>
      </c>
      <c r="D1277">
        <v>2</v>
      </c>
      <c r="E1277">
        <v>1</v>
      </c>
      <c r="F1277" s="7">
        <v>22.91</v>
      </c>
      <c r="G1277" s="7">
        <v>35.81</v>
      </c>
      <c r="H1277" s="7">
        <v>22.91</v>
      </c>
      <c r="I1277" s="7">
        <v>35.81</v>
      </c>
      <c r="J1277" t="s">
        <v>2337</v>
      </c>
      <c r="K1277">
        <f t="shared" si="76"/>
        <v>2</v>
      </c>
      <c r="L1277">
        <f t="shared" si="77"/>
        <v>10</v>
      </c>
      <c r="M1277">
        <f t="shared" si="78"/>
        <v>1</v>
      </c>
      <c r="N1277" s="7">
        <f t="shared" si="79"/>
        <v>35.81</v>
      </c>
    </row>
    <row r="1278" spans="1:14" x14ac:dyDescent="0.2">
      <c r="A1278" t="s">
        <v>251</v>
      </c>
      <c r="B1278" s="8">
        <v>43894</v>
      </c>
      <c r="C1278" s="8">
        <v>43900</v>
      </c>
      <c r="D1278">
        <v>83</v>
      </c>
      <c r="E1278">
        <v>1</v>
      </c>
      <c r="F1278" s="7">
        <v>46.27</v>
      </c>
      <c r="G1278" s="7">
        <v>124.32</v>
      </c>
      <c r="H1278" s="7">
        <v>0.86</v>
      </c>
      <c r="I1278" s="7">
        <v>2.2999999999999998</v>
      </c>
      <c r="J1278" t="s">
        <v>2337</v>
      </c>
      <c r="K1278">
        <f t="shared" si="76"/>
        <v>83</v>
      </c>
      <c r="L1278">
        <f t="shared" si="77"/>
        <v>10</v>
      </c>
      <c r="M1278">
        <f t="shared" si="78"/>
        <v>1</v>
      </c>
      <c r="N1278" s="7">
        <f t="shared" si="79"/>
        <v>124.32</v>
      </c>
    </row>
    <row r="1279" spans="1:14" x14ac:dyDescent="0.2">
      <c r="A1279" t="s">
        <v>396</v>
      </c>
      <c r="B1279" s="8">
        <v>43894</v>
      </c>
      <c r="C1279" s="8">
        <v>43900</v>
      </c>
      <c r="D1279">
        <v>2</v>
      </c>
      <c r="E1279">
        <v>1</v>
      </c>
      <c r="F1279" s="7">
        <v>22.91</v>
      </c>
      <c r="G1279" s="7">
        <v>35.81</v>
      </c>
      <c r="H1279" s="7">
        <v>22.91</v>
      </c>
      <c r="I1279" s="7">
        <v>35.81</v>
      </c>
      <c r="J1279" t="s">
        <v>2337</v>
      </c>
      <c r="K1279">
        <f t="shared" si="76"/>
        <v>2</v>
      </c>
      <c r="L1279">
        <f t="shared" si="77"/>
        <v>10</v>
      </c>
      <c r="M1279">
        <f t="shared" si="78"/>
        <v>1</v>
      </c>
      <c r="N1279" s="7">
        <f t="shared" si="79"/>
        <v>35.81</v>
      </c>
    </row>
    <row r="1280" spans="1:14" x14ac:dyDescent="0.2">
      <c r="A1280" t="s">
        <v>942</v>
      </c>
      <c r="B1280" s="8">
        <v>43895</v>
      </c>
      <c r="C1280" s="8">
        <v>43895</v>
      </c>
      <c r="D1280">
        <v>31</v>
      </c>
      <c r="E1280">
        <v>1</v>
      </c>
      <c r="F1280" s="7">
        <v>462.74</v>
      </c>
      <c r="G1280" s="7">
        <v>817.28</v>
      </c>
      <c r="H1280" s="7">
        <v>23.14</v>
      </c>
      <c r="I1280" s="7">
        <v>40.86</v>
      </c>
      <c r="J1280" t="s">
        <v>2337</v>
      </c>
      <c r="K1280">
        <f t="shared" si="76"/>
        <v>31</v>
      </c>
      <c r="L1280">
        <f t="shared" si="77"/>
        <v>10</v>
      </c>
      <c r="M1280">
        <f t="shared" si="78"/>
        <v>1</v>
      </c>
      <c r="N1280" s="7">
        <f t="shared" si="79"/>
        <v>817.28</v>
      </c>
    </row>
    <row r="1281" spans="1:14" x14ac:dyDescent="0.2">
      <c r="A1281" t="s">
        <v>147</v>
      </c>
      <c r="B1281" s="8">
        <v>43895</v>
      </c>
      <c r="C1281" s="8">
        <v>43895</v>
      </c>
      <c r="D1281">
        <v>4</v>
      </c>
      <c r="E1281">
        <v>200</v>
      </c>
      <c r="F1281" s="7">
        <v>445.35</v>
      </c>
      <c r="G1281" s="7">
        <v>665.08</v>
      </c>
      <c r="H1281" s="7">
        <v>222.67</v>
      </c>
      <c r="I1281" s="7">
        <v>332.54</v>
      </c>
      <c r="J1281" t="s">
        <v>2337</v>
      </c>
      <c r="K1281">
        <f t="shared" si="76"/>
        <v>800</v>
      </c>
      <c r="L1281">
        <f t="shared" si="77"/>
        <v>10</v>
      </c>
      <c r="M1281">
        <f t="shared" si="78"/>
        <v>1</v>
      </c>
      <c r="N1281" s="7">
        <f t="shared" si="79"/>
        <v>665.08</v>
      </c>
    </row>
    <row r="1282" spans="1:14" x14ac:dyDescent="0.2">
      <c r="A1282" t="s">
        <v>169</v>
      </c>
      <c r="B1282" s="8">
        <v>43895</v>
      </c>
      <c r="C1282" s="8">
        <v>43901</v>
      </c>
      <c r="D1282">
        <v>4</v>
      </c>
      <c r="E1282">
        <v>200</v>
      </c>
      <c r="F1282" s="7">
        <v>532.01</v>
      </c>
      <c r="G1282" s="7">
        <v>972.04</v>
      </c>
      <c r="H1282" s="7">
        <v>266.01</v>
      </c>
      <c r="I1282" s="7">
        <v>486.02</v>
      </c>
      <c r="J1282" t="s">
        <v>2337</v>
      </c>
      <c r="K1282">
        <f t="shared" si="76"/>
        <v>800</v>
      </c>
      <c r="L1282">
        <f t="shared" si="77"/>
        <v>10</v>
      </c>
      <c r="M1282">
        <f t="shared" si="78"/>
        <v>1</v>
      </c>
      <c r="N1282" s="7">
        <f t="shared" si="79"/>
        <v>972.04</v>
      </c>
    </row>
    <row r="1283" spans="1:14" x14ac:dyDescent="0.2">
      <c r="A1283" t="s">
        <v>247</v>
      </c>
      <c r="B1283" s="8">
        <v>43895</v>
      </c>
      <c r="C1283" s="8">
        <v>43895</v>
      </c>
      <c r="D1283">
        <v>4596</v>
      </c>
      <c r="E1283">
        <v>1</v>
      </c>
      <c r="F1283" s="7">
        <v>2570.79</v>
      </c>
      <c r="G1283" s="7">
        <v>6331.05</v>
      </c>
      <c r="H1283" s="7">
        <v>0.86</v>
      </c>
      <c r="I1283" s="7">
        <v>2.11</v>
      </c>
      <c r="J1283" t="s">
        <v>2337</v>
      </c>
      <c r="K1283">
        <f t="shared" ref="K1283:K1346" si="80">D1283*E1283</f>
        <v>4596</v>
      </c>
      <c r="L1283">
        <f t="shared" ref="L1283:L1346" si="81">(YEAR(B1283)-2020)*52+_xlfn.ISOWEEKNUM(B1283)</f>
        <v>10</v>
      </c>
      <c r="M1283">
        <f t="shared" ref="M1283:M1346" si="82">IF(J1283="Z-US$",1,1.22)</f>
        <v>1</v>
      </c>
      <c r="N1283" s="7">
        <f t="shared" ref="N1283:N1346" si="83">G1283*M1283</f>
        <v>6331.05</v>
      </c>
    </row>
    <row r="1284" spans="1:14" x14ac:dyDescent="0.2">
      <c r="A1284" t="s">
        <v>169</v>
      </c>
      <c r="B1284" s="8">
        <v>43895</v>
      </c>
      <c r="C1284" s="8">
        <v>43895</v>
      </c>
      <c r="D1284">
        <v>184</v>
      </c>
      <c r="E1284">
        <v>40</v>
      </c>
      <c r="F1284" s="7">
        <v>6384.15</v>
      </c>
      <c r="G1284" s="7">
        <v>11664.48</v>
      </c>
      <c r="H1284" s="7">
        <v>53.19</v>
      </c>
      <c r="I1284" s="7">
        <v>97.2</v>
      </c>
      <c r="J1284" t="s">
        <v>2337</v>
      </c>
      <c r="K1284">
        <f t="shared" si="80"/>
        <v>7360</v>
      </c>
      <c r="L1284">
        <f t="shared" si="81"/>
        <v>10</v>
      </c>
      <c r="M1284">
        <f t="shared" si="82"/>
        <v>1</v>
      </c>
      <c r="N1284" s="7">
        <f t="shared" si="83"/>
        <v>11664.48</v>
      </c>
    </row>
    <row r="1285" spans="1:14" x14ac:dyDescent="0.2">
      <c r="A1285" t="s">
        <v>387</v>
      </c>
      <c r="B1285" s="8">
        <v>43895</v>
      </c>
      <c r="C1285" s="8">
        <v>43895</v>
      </c>
      <c r="D1285">
        <v>2</v>
      </c>
      <c r="E1285">
        <v>1</v>
      </c>
      <c r="F1285" s="7">
        <v>42.3</v>
      </c>
      <c r="G1285" s="7">
        <v>76.739999999999995</v>
      </c>
      <c r="H1285" s="7">
        <v>42.3</v>
      </c>
      <c r="I1285" s="7">
        <v>76.739999999999995</v>
      </c>
      <c r="J1285" t="s">
        <v>2337</v>
      </c>
      <c r="K1285">
        <f t="shared" si="80"/>
        <v>2</v>
      </c>
      <c r="L1285">
        <f t="shared" si="81"/>
        <v>10</v>
      </c>
      <c r="M1285">
        <f t="shared" si="82"/>
        <v>1</v>
      </c>
      <c r="N1285" s="7">
        <f t="shared" si="83"/>
        <v>76.739999999999995</v>
      </c>
    </row>
    <row r="1286" spans="1:14" x14ac:dyDescent="0.2">
      <c r="A1286" t="s">
        <v>379</v>
      </c>
      <c r="B1286" s="8">
        <v>43895</v>
      </c>
      <c r="C1286" s="8">
        <v>43895</v>
      </c>
      <c r="D1286">
        <v>4</v>
      </c>
      <c r="E1286">
        <v>5</v>
      </c>
      <c r="F1286" s="7">
        <v>0</v>
      </c>
      <c r="G1286" s="7">
        <v>98.59</v>
      </c>
      <c r="H1286" s="7">
        <v>0</v>
      </c>
      <c r="I1286" s="7">
        <v>49.29</v>
      </c>
      <c r="J1286" t="s">
        <v>2337</v>
      </c>
      <c r="K1286">
        <f t="shared" si="80"/>
        <v>20</v>
      </c>
      <c r="L1286">
        <f t="shared" si="81"/>
        <v>10</v>
      </c>
      <c r="M1286">
        <f t="shared" si="82"/>
        <v>1</v>
      </c>
      <c r="N1286" s="7">
        <f t="shared" si="83"/>
        <v>98.59</v>
      </c>
    </row>
    <row r="1287" spans="1:14" x14ac:dyDescent="0.2">
      <c r="A1287" t="s">
        <v>387</v>
      </c>
      <c r="B1287" s="8">
        <v>43895</v>
      </c>
      <c r="C1287" s="8">
        <v>43895</v>
      </c>
      <c r="D1287">
        <v>2</v>
      </c>
      <c r="E1287">
        <v>1</v>
      </c>
      <c r="F1287" s="7">
        <v>42.3</v>
      </c>
      <c r="G1287" s="7">
        <v>76.739999999999995</v>
      </c>
      <c r="H1287" s="7">
        <v>42.3</v>
      </c>
      <c r="I1287" s="7">
        <v>76.739999999999995</v>
      </c>
      <c r="J1287" t="s">
        <v>2337</v>
      </c>
      <c r="K1287">
        <f t="shared" si="80"/>
        <v>2</v>
      </c>
      <c r="L1287">
        <f t="shared" si="81"/>
        <v>10</v>
      </c>
      <c r="M1287">
        <f t="shared" si="82"/>
        <v>1</v>
      </c>
      <c r="N1287" s="7">
        <f t="shared" si="83"/>
        <v>76.739999999999995</v>
      </c>
    </row>
    <row r="1288" spans="1:14" x14ac:dyDescent="0.2">
      <c r="A1288" t="s">
        <v>101</v>
      </c>
      <c r="B1288" s="8">
        <v>43895</v>
      </c>
      <c r="C1288" s="8">
        <v>43895</v>
      </c>
      <c r="D1288">
        <v>2452</v>
      </c>
      <c r="E1288">
        <v>1</v>
      </c>
      <c r="F1288" s="7">
        <v>437.93</v>
      </c>
      <c r="G1288" s="7">
        <v>859.49</v>
      </c>
      <c r="H1288" s="7">
        <v>0.27</v>
      </c>
      <c r="I1288" s="7">
        <v>0.54</v>
      </c>
      <c r="J1288" t="s">
        <v>2337</v>
      </c>
      <c r="K1288">
        <f t="shared" si="80"/>
        <v>2452</v>
      </c>
      <c r="L1288">
        <f t="shared" si="81"/>
        <v>10</v>
      </c>
      <c r="M1288">
        <f t="shared" si="82"/>
        <v>1</v>
      </c>
      <c r="N1288" s="7">
        <f t="shared" si="83"/>
        <v>859.49</v>
      </c>
    </row>
    <row r="1289" spans="1:14" x14ac:dyDescent="0.2">
      <c r="A1289" t="s">
        <v>942</v>
      </c>
      <c r="B1289" s="8">
        <v>43895</v>
      </c>
      <c r="C1289" s="8">
        <v>43895</v>
      </c>
      <c r="D1289">
        <v>10</v>
      </c>
      <c r="E1289">
        <v>1</v>
      </c>
      <c r="F1289" s="7">
        <v>138.82</v>
      </c>
      <c r="G1289" s="7">
        <v>394.37</v>
      </c>
      <c r="H1289" s="7">
        <v>23.14</v>
      </c>
      <c r="I1289" s="7">
        <v>65.73</v>
      </c>
      <c r="J1289" t="s">
        <v>2337</v>
      </c>
      <c r="K1289">
        <f t="shared" si="80"/>
        <v>10</v>
      </c>
      <c r="L1289">
        <f t="shared" si="81"/>
        <v>10</v>
      </c>
      <c r="M1289">
        <f t="shared" si="82"/>
        <v>1</v>
      </c>
      <c r="N1289" s="7">
        <f t="shared" si="83"/>
        <v>394.37</v>
      </c>
    </row>
    <row r="1290" spans="1:14" x14ac:dyDescent="0.2">
      <c r="A1290" t="s">
        <v>387</v>
      </c>
      <c r="B1290" s="8">
        <v>43895</v>
      </c>
      <c r="C1290" s="8">
        <v>43896</v>
      </c>
      <c r="D1290">
        <v>2</v>
      </c>
      <c r="E1290">
        <v>1</v>
      </c>
      <c r="F1290" s="7">
        <v>42.3</v>
      </c>
      <c r="G1290" s="7">
        <v>76.739999999999995</v>
      </c>
      <c r="H1290" s="7">
        <v>42.3</v>
      </c>
      <c r="I1290" s="7">
        <v>76.739999999999995</v>
      </c>
      <c r="J1290" t="s">
        <v>2337</v>
      </c>
      <c r="K1290">
        <f t="shared" si="80"/>
        <v>2</v>
      </c>
      <c r="L1290">
        <f t="shared" si="81"/>
        <v>10</v>
      </c>
      <c r="M1290">
        <f t="shared" si="82"/>
        <v>1</v>
      </c>
      <c r="N1290" s="7">
        <f t="shared" si="83"/>
        <v>76.739999999999995</v>
      </c>
    </row>
    <row r="1291" spans="1:14" x14ac:dyDescent="0.2">
      <c r="A1291" t="s">
        <v>251</v>
      </c>
      <c r="B1291" s="8">
        <v>43895</v>
      </c>
      <c r="C1291" s="8">
        <v>43899</v>
      </c>
      <c r="D1291">
        <v>177</v>
      </c>
      <c r="E1291">
        <v>1</v>
      </c>
      <c r="F1291" s="7">
        <v>98.55</v>
      </c>
      <c r="G1291" s="7">
        <v>264.75</v>
      </c>
      <c r="H1291" s="7">
        <v>0.86</v>
      </c>
      <c r="I1291" s="7">
        <v>2.2999999999999998</v>
      </c>
      <c r="J1291" t="s">
        <v>2337</v>
      </c>
      <c r="K1291">
        <f t="shared" si="80"/>
        <v>177</v>
      </c>
      <c r="L1291">
        <f t="shared" si="81"/>
        <v>10</v>
      </c>
      <c r="M1291">
        <f t="shared" si="82"/>
        <v>1</v>
      </c>
      <c r="N1291" s="7">
        <f t="shared" si="83"/>
        <v>264.75</v>
      </c>
    </row>
    <row r="1292" spans="1:14" x14ac:dyDescent="0.2">
      <c r="A1292" t="s">
        <v>396</v>
      </c>
      <c r="B1292" s="8">
        <v>43895</v>
      </c>
      <c r="C1292" s="8">
        <v>43899</v>
      </c>
      <c r="D1292">
        <v>2</v>
      </c>
      <c r="E1292">
        <v>1</v>
      </c>
      <c r="F1292" s="7">
        <v>23.28</v>
      </c>
      <c r="G1292" s="7">
        <v>35.81</v>
      </c>
      <c r="H1292" s="7">
        <v>23.28</v>
      </c>
      <c r="I1292" s="7">
        <v>35.81</v>
      </c>
      <c r="J1292" t="s">
        <v>2337</v>
      </c>
      <c r="K1292">
        <f t="shared" si="80"/>
        <v>2</v>
      </c>
      <c r="L1292">
        <f t="shared" si="81"/>
        <v>10</v>
      </c>
      <c r="M1292">
        <f t="shared" si="82"/>
        <v>1</v>
      </c>
      <c r="N1292" s="7">
        <f t="shared" si="83"/>
        <v>35.81</v>
      </c>
    </row>
    <row r="1293" spans="1:14" x14ac:dyDescent="0.2">
      <c r="A1293" t="s">
        <v>495</v>
      </c>
      <c r="B1293" s="8">
        <v>43896</v>
      </c>
      <c r="C1293" s="8">
        <v>43923</v>
      </c>
      <c r="D1293">
        <v>368</v>
      </c>
      <c r="E1293">
        <v>1</v>
      </c>
      <c r="F1293" s="7">
        <v>1108.19</v>
      </c>
      <c r="G1293" s="7">
        <v>2455.6799999999998</v>
      </c>
      <c r="H1293" s="7">
        <v>4.62</v>
      </c>
      <c r="I1293" s="7">
        <v>10.23</v>
      </c>
      <c r="J1293" t="s">
        <v>2337</v>
      </c>
      <c r="K1293">
        <f t="shared" si="80"/>
        <v>368</v>
      </c>
      <c r="L1293">
        <f t="shared" si="81"/>
        <v>10</v>
      </c>
      <c r="M1293">
        <f t="shared" si="82"/>
        <v>1</v>
      </c>
      <c r="N1293" s="7">
        <f t="shared" si="83"/>
        <v>2455.6799999999998</v>
      </c>
    </row>
    <row r="1294" spans="1:14" x14ac:dyDescent="0.2">
      <c r="A1294" t="s">
        <v>251</v>
      </c>
      <c r="B1294" s="8">
        <v>43896</v>
      </c>
      <c r="C1294" s="8">
        <v>43900</v>
      </c>
      <c r="D1294">
        <v>766</v>
      </c>
      <c r="E1294">
        <v>1</v>
      </c>
      <c r="F1294" s="7">
        <v>428.47</v>
      </c>
      <c r="G1294" s="7">
        <v>895.3</v>
      </c>
      <c r="H1294" s="7">
        <v>0.86</v>
      </c>
      <c r="I1294" s="7">
        <v>1.79</v>
      </c>
      <c r="J1294" t="s">
        <v>2337</v>
      </c>
      <c r="K1294">
        <f t="shared" si="80"/>
        <v>766</v>
      </c>
      <c r="L1294">
        <f t="shared" si="81"/>
        <v>10</v>
      </c>
      <c r="M1294">
        <f t="shared" si="82"/>
        <v>1</v>
      </c>
      <c r="N1294" s="7">
        <f t="shared" si="83"/>
        <v>895.3</v>
      </c>
    </row>
    <row r="1295" spans="1:14" x14ac:dyDescent="0.2">
      <c r="A1295" t="s">
        <v>923</v>
      </c>
      <c r="B1295" s="8">
        <v>43896</v>
      </c>
      <c r="C1295" s="8">
        <v>43899</v>
      </c>
      <c r="D1295">
        <v>2</v>
      </c>
      <c r="E1295">
        <v>1</v>
      </c>
      <c r="F1295" s="7">
        <v>60.01</v>
      </c>
      <c r="G1295" s="7">
        <v>86.97</v>
      </c>
      <c r="H1295" s="7">
        <v>60.01</v>
      </c>
      <c r="I1295" s="7">
        <v>86.97</v>
      </c>
      <c r="J1295" t="s">
        <v>2337</v>
      </c>
      <c r="K1295">
        <f t="shared" si="80"/>
        <v>2</v>
      </c>
      <c r="L1295">
        <f t="shared" si="81"/>
        <v>10</v>
      </c>
      <c r="M1295">
        <f t="shared" si="82"/>
        <v>1</v>
      </c>
      <c r="N1295" s="7">
        <f t="shared" si="83"/>
        <v>86.97</v>
      </c>
    </row>
    <row r="1296" spans="1:14" x14ac:dyDescent="0.2">
      <c r="A1296" t="s">
        <v>387</v>
      </c>
      <c r="B1296" s="8">
        <v>43896</v>
      </c>
      <c r="C1296" s="8">
        <v>43899</v>
      </c>
      <c r="D1296">
        <v>8</v>
      </c>
      <c r="E1296">
        <v>1</v>
      </c>
      <c r="F1296" s="7">
        <v>211.48</v>
      </c>
      <c r="G1296" s="7">
        <v>383.7</v>
      </c>
      <c r="H1296" s="7">
        <v>42.3</v>
      </c>
      <c r="I1296" s="7">
        <v>76.739999999999995</v>
      </c>
      <c r="J1296" t="s">
        <v>2337</v>
      </c>
      <c r="K1296">
        <f t="shared" si="80"/>
        <v>8</v>
      </c>
      <c r="L1296">
        <f t="shared" si="81"/>
        <v>10</v>
      </c>
      <c r="M1296">
        <f t="shared" si="82"/>
        <v>1</v>
      </c>
      <c r="N1296" s="7">
        <f t="shared" si="83"/>
        <v>383.7</v>
      </c>
    </row>
    <row r="1297" spans="1:14" x14ac:dyDescent="0.2">
      <c r="A1297" t="s">
        <v>288</v>
      </c>
      <c r="B1297" s="8">
        <v>43896</v>
      </c>
      <c r="C1297" s="8">
        <v>43900</v>
      </c>
      <c r="D1297">
        <v>46</v>
      </c>
      <c r="E1297">
        <v>100</v>
      </c>
      <c r="F1297" s="7">
        <v>2570.79</v>
      </c>
      <c r="G1297" s="7">
        <v>6714.75</v>
      </c>
      <c r="H1297" s="7">
        <v>85.69</v>
      </c>
      <c r="I1297" s="7">
        <v>223.83</v>
      </c>
      <c r="J1297" t="s">
        <v>2337</v>
      </c>
      <c r="K1297">
        <f t="shared" si="80"/>
        <v>4600</v>
      </c>
      <c r="L1297">
        <f t="shared" si="81"/>
        <v>10</v>
      </c>
      <c r="M1297">
        <f t="shared" si="82"/>
        <v>1</v>
      </c>
      <c r="N1297" s="7">
        <f t="shared" si="83"/>
        <v>6714.75</v>
      </c>
    </row>
    <row r="1298" spans="1:14" x14ac:dyDescent="0.2">
      <c r="A1298" t="s">
        <v>254</v>
      </c>
      <c r="B1298" s="8">
        <v>43896</v>
      </c>
      <c r="C1298" s="8">
        <v>43900</v>
      </c>
      <c r="D1298">
        <v>62</v>
      </c>
      <c r="E1298">
        <v>100</v>
      </c>
      <c r="F1298" s="7">
        <v>4655.5600000000004</v>
      </c>
      <c r="G1298" s="7">
        <v>7674</v>
      </c>
      <c r="H1298" s="7">
        <v>116.39</v>
      </c>
      <c r="I1298" s="7">
        <v>191.85</v>
      </c>
      <c r="J1298" t="s">
        <v>2337</v>
      </c>
      <c r="K1298">
        <f t="shared" si="80"/>
        <v>6200</v>
      </c>
      <c r="L1298">
        <f t="shared" si="81"/>
        <v>10</v>
      </c>
      <c r="M1298">
        <f t="shared" si="82"/>
        <v>1</v>
      </c>
      <c r="N1298" s="7">
        <f t="shared" si="83"/>
        <v>7674</v>
      </c>
    </row>
    <row r="1299" spans="1:14" x14ac:dyDescent="0.2">
      <c r="A1299" t="s">
        <v>934</v>
      </c>
      <c r="B1299" s="8">
        <v>43899</v>
      </c>
      <c r="C1299" s="8">
        <v>43899</v>
      </c>
      <c r="D1299">
        <v>40</v>
      </c>
      <c r="E1299">
        <v>1</v>
      </c>
      <c r="F1299" s="7">
        <v>379.1</v>
      </c>
      <c r="G1299" s="7">
        <v>631.83000000000004</v>
      </c>
      <c r="H1299" s="7">
        <v>14.58</v>
      </c>
      <c r="I1299" s="7">
        <v>24.3</v>
      </c>
      <c r="J1299" t="s">
        <v>2337</v>
      </c>
      <c r="K1299">
        <f t="shared" si="80"/>
        <v>40</v>
      </c>
      <c r="L1299">
        <f t="shared" si="81"/>
        <v>11</v>
      </c>
      <c r="M1299">
        <f t="shared" si="82"/>
        <v>1</v>
      </c>
      <c r="N1299" s="7">
        <f t="shared" si="83"/>
        <v>631.83000000000004</v>
      </c>
    </row>
    <row r="1300" spans="1:14" x14ac:dyDescent="0.2">
      <c r="A1300" t="s">
        <v>251</v>
      </c>
      <c r="B1300" s="8">
        <v>43899</v>
      </c>
      <c r="C1300" s="8">
        <v>43899</v>
      </c>
      <c r="D1300">
        <v>5</v>
      </c>
      <c r="E1300">
        <v>500</v>
      </c>
      <c r="F1300" s="7">
        <v>1285.4000000000001</v>
      </c>
      <c r="G1300" s="7">
        <v>2877.75</v>
      </c>
      <c r="H1300" s="7">
        <v>428.47</v>
      </c>
      <c r="I1300" s="7">
        <v>959.25</v>
      </c>
      <c r="J1300" t="s">
        <v>2337</v>
      </c>
      <c r="K1300">
        <f t="shared" si="80"/>
        <v>2500</v>
      </c>
      <c r="L1300">
        <f t="shared" si="81"/>
        <v>11</v>
      </c>
      <c r="M1300">
        <f t="shared" si="82"/>
        <v>1</v>
      </c>
      <c r="N1300" s="7">
        <f t="shared" si="83"/>
        <v>2877.75</v>
      </c>
    </row>
    <row r="1301" spans="1:14" x14ac:dyDescent="0.2">
      <c r="A1301" t="s">
        <v>396</v>
      </c>
      <c r="B1301" s="8">
        <v>43895</v>
      </c>
      <c r="C1301" s="8">
        <v>43900</v>
      </c>
      <c r="D1301">
        <v>4</v>
      </c>
      <c r="E1301">
        <v>1</v>
      </c>
      <c r="F1301" s="7">
        <v>46.56</v>
      </c>
      <c r="G1301" s="7">
        <v>71.62</v>
      </c>
      <c r="H1301" s="7">
        <v>23.28</v>
      </c>
      <c r="I1301" s="7">
        <v>35.81</v>
      </c>
      <c r="J1301" t="s">
        <v>2337</v>
      </c>
      <c r="K1301">
        <f t="shared" si="80"/>
        <v>4</v>
      </c>
      <c r="L1301">
        <f t="shared" si="81"/>
        <v>10</v>
      </c>
      <c r="M1301">
        <f t="shared" si="82"/>
        <v>1</v>
      </c>
      <c r="N1301" s="7">
        <f t="shared" si="83"/>
        <v>71.62</v>
      </c>
    </row>
    <row r="1302" spans="1:14" x14ac:dyDescent="0.2">
      <c r="A1302" t="s">
        <v>251</v>
      </c>
      <c r="B1302" s="8">
        <v>43895</v>
      </c>
      <c r="C1302" s="8">
        <v>43900</v>
      </c>
      <c r="D1302">
        <v>146</v>
      </c>
      <c r="E1302">
        <v>1</v>
      </c>
      <c r="F1302" s="7">
        <v>81.41</v>
      </c>
      <c r="G1302" s="7">
        <v>218.71</v>
      </c>
      <c r="H1302" s="7">
        <v>0.86</v>
      </c>
      <c r="I1302" s="7">
        <v>2.2999999999999998</v>
      </c>
      <c r="J1302" t="s">
        <v>2337</v>
      </c>
      <c r="K1302">
        <f t="shared" si="80"/>
        <v>146</v>
      </c>
      <c r="L1302">
        <f t="shared" si="81"/>
        <v>10</v>
      </c>
      <c r="M1302">
        <f t="shared" si="82"/>
        <v>1</v>
      </c>
      <c r="N1302" s="7">
        <f t="shared" si="83"/>
        <v>218.71</v>
      </c>
    </row>
    <row r="1303" spans="1:14" x14ac:dyDescent="0.2">
      <c r="A1303" t="s">
        <v>169</v>
      </c>
      <c r="B1303" s="8">
        <v>43895</v>
      </c>
      <c r="C1303" s="8">
        <v>43902</v>
      </c>
      <c r="D1303">
        <v>62</v>
      </c>
      <c r="E1303">
        <v>1</v>
      </c>
      <c r="F1303" s="7">
        <v>53.21</v>
      </c>
      <c r="G1303" s="7">
        <v>84.41</v>
      </c>
      <c r="H1303" s="7">
        <v>1.32</v>
      </c>
      <c r="I1303" s="7">
        <v>2.11</v>
      </c>
      <c r="J1303" t="s">
        <v>2337</v>
      </c>
      <c r="K1303">
        <f t="shared" si="80"/>
        <v>62</v>
      </c>
      <c r="L1303">
        <f t="shared" si="81"/>
        <v>10</v>
      </c>
      <c r="M1303">
        <f t="shared" si="82"/>
        <v>1</v>
      </c>
      <c r="N1303" s="7">
        <f t="shared" si="83"/>
        <v>84.41</v>
      </c>
    </row>
    <row r="1304" spans="1:14" x14ac:dyDescent="0.2">
      <c r="A1304" t="s">
        <v>650</v>
      </c>
      <c r="B1304" s="8">
        <v>43895</v>
      </c>
      <c r="C1304" s="8">
        <v>43902</v>
      </c>
      <c r="D1304">
        <v>17</v>
      </c>
      <c r="E1304">
        <v>1</v>
      </c>
      <c r="F1304" s="7">
        <v>11.69</v>
      </c>
      <c r="G1304" s="7">
        <v>18.989999999999998</v>
      </c>
      <c r="H1304" s="7">
        <v>1.06</v>
      </c>
      <c r="I1304" s="7">
        <v>1.73</v>
      </c>
      <c r="J1304" t="s">
        <v>2337</v>
      </c>
      <c r="K1304">
        <f t="shared" si="80"/>
        <v>17</v>
      </c>
      <c r="L1304">
        <f t="shared" si="81"/>
        <v>10</v>
      </c>
      <c r="M1304">
        <f t="shared" si="82"/>
        <v>1</v>
      </c>
      <c r="N1304" s="7">
        <f t="shared" si="83"/>
        <v>18.989999999999998</v>
      </c>
    </row>
    <row r="1305" spans="1:14" x14ac:dyDescent="0.2">
      <c r="A1305" t="s">
        <v>396</v>
      </c>
      <c r="B1305" s="8">
        <v>43895</v>
      </c>
      <c r="C1305" s="8">
        <v>43902</v>
      </c>
      <c r="D1305">
        <v>2</v>
      </c>
      <c r="E1305">
        <v>1</v>
      </c>
      <c r="F1305" s="7">
        <v>23.28</v>
      </c>
      <c r="G1305" s="7">
        <v>33.25</v>
      </c>
      <c r="H1305" s="7">
        <v>23.28</v>
      </c>
      <c r="I1305" s="7">
        <v>33.25</v>
      </c>
      <c r="J1305" t="s">
        <v>2337</v>
      </c>
      <c r="K1305">
        <f t="shared" si="80"/>
        <v>2</v>
      </c>
      <c r="L1305">
        <f t="shared" si="81"/>
        <v>10</v>
      </c>
      <c r="M1305">
        <f t="shared" si="82"/>
        <v>1</v>
      </c>
      <c r="N1305" s="7">
        <f t="shared" si="83"/>
        <v>33.25</v>
      </c>
    </row>
    <row r="1306" spans="1:14" x14ac:dyDescent="0.2">
      <c r="A1306" t="s">
        <v>169</v>
      </c>
      <c r="B1306" s="8">
        <v>43899</v>
      </c>
      <c r="C1306" s="8">
        <v>43901</v>
      </c>
      <c r="D1306">
        <v>14</v>
      </c>
      <c r="E1306">
        <v>2</v>
      </c>
      <c r="F1306" s="7">
        <v>23.94</v>
      </c>
      <c r="G1306" s="7">
        <v>48.35</v>
      </c>
      <c r="H1306" s="7">
        <v>2.65</v>
      </c>
      <c r="I1306" s="7">
        <v>5.37</v>
      </c>
      <c r="J1306" t="s">
        <v>2337</v>
      </c>
      <c r="K1306">
        <f t="shared" si="80"/>
        <v>28</v>
      </c>
      <c r="L1306">
        <f t="shared" si="81"/>
        <v>11</v>
      </c>
      <c r="M1306">
        <f t="shared" si="82"/>
        <v>1</v>
      </c>
      <c r="N1306" s="7">
        <f t="shared" si="83"/>
        <v>48.35</v>
      </c>
    </row>
    <row r="1307" spans="1:14" x14ac:dyDescent="0.2">
      <c r="A1307" t="s">
        <v>288</v>
      </c>
      <c r="B1307" s="8">
        <v>43896</v>
      </c>
      <c r="C1307" s="8">
        <v>43902</v>
      </c>
      <c r="D1307">
        <v>30</v>
      </c>
      <c r="E1307">
        <v>1</v>
      </c>
      <c r="F1307" s="7">
        <v>16.28</v>
      </c>
      <c r="G1307" s="7">
        <v>58.32</v>
      </c>
      <c r="H1307" s="7">
        <v>0.86</v>
      </c>
      <c r="I1307" s="7">
        <v>3.07</v>
      </c>
      <c r="J1307" t="s">
        <v>2337</v>
      </c>
      <c r="K1307">
        <f t="shared" si="80"/>
        <v>30</v>
      </c>
      <c r="L1307">
        <f t="shared" si="81"/>
        <v>10</v>
      </c>
      <c r="M1307">
        <f t="shared" si="82"/>
        <v>1</v>
      </c>
      <c r="N1307" s="7">
        <f t="shared" si="83"/>
        <v>58.32</v>
      </c>
    </row>
    <row r="1308" spans="1:14" x14ac:dyDescent="0.2">
      <c r="A1308" t="s">
        <v>396</v>
      </c>
      <c r="B1308" s="8">
        <v>43896</v>
      </c>
      <c r="C1308" s="8">
        <v>43902</v>
      </c>
      <c r="D1308">
        <v>2</v>
      </c>
      <c r="E1308">
        <v>1</v>
      </c>
      <c r="F1308" s="7">
        <v>23.28</v>
      </c>
      <c r="G1308" s="7">
        <v>35.81</v>
      </c>
      <c r="H1308" s="7">
        <v>23.28</v>
      </c>
      <c r="I1308" s="7">
        <v>35.81</v>
      </c>
      <c r="J1308" t="s">
        <v>2337</v>
      </c>
      <c r="K1308">
        <f t="shared" si="80"/>
        <v>2</v>
      </c>
      <c r="L1308">
        <f t="shared" si="81"/>
        <v>10</v>
      </c>
      <c r="M1308">
        <f t="shared" si="82"/>
        <v>1</v>
      </c>
      <c r="N1308" s="7">
        <f t="shared" si="83"/>
        <v>35.81</v>
      </c>
    </row>
    <row r="1309" spans="1:14" x14ac:dyDescent="0.2">
      <c r="A1309" t="s">
        <v>251</v>
      </c>
      <c r="B1309" s="8">
        <v>43896</v>
      </c>
      <c r="C1309" s="8">
        <v>43901</v>
      </c>
      <c r="D1309">
        <v>7</v>
      </c>
      <c r="E1309">
        <v>1</v>
      </c>
      <c r="F1309" s="7">
        <v>3.43</v>
      </c>
      <c r="G1309" s="7">
        <v>9.2100000000000009</v>
      </c>
      <c r="H1309" s="7">
        <v>0.86</v>
      </c>
      <c r="I1309" s="7">
        <v>2.2999999999999998</v>
      </c>
      <c r="J1309" t="s">
        <v>2337</v>
      </c>
      <c r="K1309">
        <f t="shared" si="80"/>
        <v>7</v>
      </c>
      <c r="L1309">
        <f t="shared" si="81"/>
        <v>10</v>
      </c>
      <c r="M1309">
        <f t="shared" si="82"/>
        <v>1</v>
      </c>
      <c r="N1309" s="7">
        <f t="shared" si="83"/>
        <v>9.2100000000000009</v>
      </c>
    </row>
    <row r="1310" spans="1:14" x14ac:dyDescent="0.2">
      <c r="A1310" t="s">
        <v>650</v>
      </c>
      <c r="B1310" s="8">
        <v>43896</v>
      </c>
      <c r="C1310" s="8">
        <v>43901</v>
      </c>
      <c r="D1310">
        <v>46</v>
      </c>
      <c r="E1310">
        <v>1</v>
      </c>
      <c r="F1310" s="7">
        <v>31.9</v>
      </c>
      <c r="G1310" s="7">
        <v>51.8</v>
      </c>
      <c r="H1310" s="7">
        <v>1.06</v>
      </c>
      <c r="I1310" s="7">
        <v>1.73</v>
      </c>
      <c r="J1310" t="s">
        <v>2337</v>
      </c>
      <c r="K1310">
        <f t="shared" si="80"/>
        <v>46</v>
      </c>
      <c r="L1310">
        <f t="shared" si="81"/>
        <v>10</v>
      </c>
      <c r="M1310">
        <f t="shared" si="82"/>
        <v>1</v>
      </c>
      <c r="N1310" s="7">
        <f t="shared" si="83"/>
        <v>51.8</v>
      </c>
    </row>
    <row r="1311" spans="1:14" x14ac:dyDescent="0.2">
      <c r="A1311" t="s">
        <v>396</v>
      </c>
      <c r="B1311" s="8">
        <v>43896</v>
      </c>
      <c r="C1311" s="8">
        <v>43901</v>
      </c>
      <c r="D1311">
        <v>2</v>
      </c>
      <c r="E1311">
        <v>1</v>
      </c>
      <c r="F1311" s="7">
        <v>23.28</v>
      </c>
      <c r="G1311" s="7">
        <v>35.81</v>
      </c>
      <c r="H1311" s="7">
        <v>23.28</v>
      </c>
      <c r="I1311" s="7">
        <v>35.81</v>
      </c>
      <c r="J1311" t="s">
        <v>2337</v>
      </c>
      <c r="K1311">
        <f t="shared" si="80"/>
        <v>2</v>
      </c>
      <c r="L1311">
        <f t="shared" si="81"/>
        <v>10</v>
      </c>
      <c r="M1311">
        <f t="shared" si="82"/>
        <v>1</v>
      </c>
      <c r="N1311" s="7">
        <f t="shared" si="83"/>
        <v>35.81</v>
      </c>
    </row>
    <row r="1312" spans="1:14" x14ac:dyDescent="0.2">
      <c r="A1312" t="s">
        <v>687</v>
      </c>
      <c r="B1312" s="8">
        <v>43899</v>
      </c>
      <c r="C1312" s="8">
        <v>43913</v>
      </c>
      <c r="D1312">
        <v>62</v>
      </c>
      <c r="E1312">
        <v>1</v>
      </c>
      <c r="F1312" s="7">
        <v>510.07</v>
      </c>
      <c r="G1312" s="7">
        <v>941.34</v>
      </c>
      <c r="H1312" s="7">
        <v>12.75</v>
      </c>
      <c r="I1312" s="7">
        <v>23.53</v>
      </c>
      <c r="J1312" t="s">
        <v>2337</v>
      </c>
      <c r="K1312">
        <f t="shared" si="80"/>
        <v>62</v>
      </c>
      <c r="L1312">
        <f t="shared" si="81"/>
        <v>11</v>
      </c>
      <c r="M1312">
        <f t="shared" si="82"/>
        <v>1</v>
      </c>
      <c r="N1312" s="7">
        <f t="shared" si="83"/>
        <v>941.34</v>
      </c>
    </row>
    <row r="1313" spans="1:14" x14ac:dyDescent="0.2">
      <c r="A1313" t="s">
        <v>728</v>
      </c>
      <c r="B1313" s="8">
        <v>43899</v>
      </c>
      <c r="C1313" s="8">
        <v>43913</v>
      </c>
      <c r="D1313">
        <v>31</v>
      </c>
      <c r="E1313">
        <v>1</v>
      </c>
      <c r="F1313" s="7">
        <v>492.16</v>
      </c>
      <c r="G1313" s="7">
        <v>833.91</v>
      </c>
      <c r="H1313" s="7">
        <v>24.61</v>
      </c>
      <c r="I1313" s="7">
        <v>41.7</v>
      </c>
      <c r="J1313" t="s">
        <v>2337</v>
      </c>
      <c r="K1313">
        <f t="shared" si="80"/>
        <v>31</v>
      </c>
      <c r="L1313">
        <f t="shared" si="81"/>
        <v>11</v>
      </c>
      <c r="M1313">
        <f t="shared" si="82"/>
        <v>1</v>
      </c>
      <c r="N1313" s="7">
        <f t="shared" si="83"/>
        <v>833.91</v>
      </c>
    </row>
    <row r="1314" spans="1:14" x14ac:dyDescent="0.2">
      <c r="A1314" t="s">
        <v>698</v>
      </c>
      <c r="B1314" s="8">
        <v>43899</v>
      </c>
      <c r="C1314" s="8">
        <v>43913</v>
      </c>
      <c r="D1314">
        <v>16</v>
      </c>
      <c r="E1314">
        <v>1</v>
      </c>
      <c r="F1314" s="7">
        <v>271.52999999999997</v>
      </c>
      <c r="G1314" s="7">
        <v>469.39</v>
      </c>
      <c r="H1314" s="7">
        <v>27.15</v>
      </c>
      <c r="I1314" s="7">
        <v>46.94</v>
      </c>
      <c r="J1314" t="s">
        <v>2337</v>
      </c>
      <c r="K1314">
        <f t="shared" si="80"/>
        <v>16</v>
      </c>
      <c r="L1314">
        <f t="shared" si="81"/>
        <v>11</v>
      </c>
      <c r="M1314">
        <f t="shared" si="82"/>
        <v>1</v>
      </c>
      <c r="N1314" s="7">
        <f t="shared" si="83"/>
        <v>469.39</v>
      </c>
    </row>
    <row r="1315" spans="1:14" x14ac:dyDescent="0.2">
      <c r="A1315" t="s">
        <v>738</v>
      </c>
      <c r="B1315" s="8">
        <v>43899</v>
      </c>
      <c r="C1315" s="8">
        <v>43913</v>
      </c>
      <c r="D1315">
        <v>16</v>
      </c>
      <c r="E1315">
        <v>1</v>
      </c>
      <c r="F1315" s="7">
        <v>319.62</v>
      </c>
      <c r="G1315" s="7">
        <v>544.85</v>
      </c>
      <c r="H1315" s="7">
        <v>31.96</v>
      </c>
      <c r="I1315" s="7">
        <v>54.49</v>
      </c>
      <c r="J1315" t="s">
        <v>2337</v>
      </c>
      <c r="K1315">
        <f t="shared" si="80"/>
        <v>16</v>
      </c>
      <c r="L1315">
        <f t="shared" si="81"/>
        <v>11</v>
      </c>
      <c r="M1315">
        <f t="shared" si="82"/>
        <v>1</v>
      </c>
      <c r="N1315" s="7">
        <f t="shared" si="83"/>
        <v>544.85</v>
      </c>
    </row>
    <row r="1316" spans="1:14" x14ac:dyDescent="0.2">
      <c r="A1316" t="s">
        <v>748</v>
      </c>
      <c r="B1316" s="8">
        <v>43899</v>
      </c>
      <c r="C1316" s="8">
        <v>43913</v>
      </c>
      <c r="D1316">
        <v>46</v>
      </c>
      <c r="E1316">
        <v>1</v>
      </c>
      <c r="F1316" s="7">
        <v>1102.75</v>
      </c>
      <c r="G1316" s="7">
        <v>1876.29</v>
      </c>
      <c r="H1316" s="7">
        <v>36.76</v>
      </c>
      <c r="I1316" s="7">
        <v>62.54</v>
      </c>
      <c r="J1316" t="s">
        <v>2337</v>
      </c>
      <c r="K1316">
        <f t="shared" si="80"/>
        <v>46</v>
      </c>
      <c r="L1316">
        <f t="shared" si="81"/>
        <v>11</v>
      </c>
      <c r="M1316">
        <f t="shared" si="82"/>
        <v>1</v>
      </c>
      <c r="N1316" s="7">
        <f t="shared" si="83"/>
        <v>1876.29</v>
      </c>
    </row>
    <row r="1317" spans="1:14" x14ac:dyDescent="0.2">
      <c r="A1317" t="s">
        <v>824</v>
      </c>
      <c r="B1317" s="8">
        <v>43899</v>
      </c>
      <c r="C1317" s="8">
        <v>43913</v>
      </c>
      <c r="D1317">
        <v>31</v>
      </c>
      <c r="E1317">
        <v>1</v>
      </c>
      <c r="F1317" s="7">
        <v>344.82</v>
      </c>
      <c r="G1317" s="7">
        <v>657.41</v>
      </c>
      <c r="H1317" s="7">
        <v>17.239999999999998</v>
      </c>
      <c r="I1317" s="7">
        <v>32.869999999999997</v>
      </c>
      <c r="J1317" t="s">
        <v>2337</v>
      </c>
      <c r="K1317">
        <f t="shared" si="80"/>
        <v>31</v>
      </c>
      <c r="L1317">
        <f t="shared" si="81"/>
        <v>11</v>
      </c>
      <c r="M1317">
        <f t="shared" si="82"/>
        <v>1</v>
      </c>
      <c r="N1317" s="7">
        <f t="shared" si="83"/>
        <v>657.41</v>
      </c>
    </row>
    <row r="1318" spans="1:14" x14ac:dyDescent="0.2">
      <c r="A1318" t="s">
        <v>842</v>
      </c>
      <c r="B1318" s="8">
        <v>43899</v>
      </c>
      <c r="C1318" s="8">
        <v>43913</v>
      </c>
      <c r="D1318">
        <v>62</v>
      </c>
      <c r="E1318">
        <v>1</v>
      </c>
      <c r="F1318" s="7">
        <v>988.41</v>
      </c>
      <c r="G1318" s="7">
        <v>1918.5</v>
      </c>
      <c r="H1318" s="7">
        <v>24.71</v>
      </c>
      <c r="I1318" s="7">
        <v>47.96</v>
      </c>
      <c r="J1318" t="s">
        <v>2337</v>
      </c>
      <c r="K1318">
        <f t="shared" si="80"/>
        <v>62</v>
      </c>
      <c r="L1318">
        <f t="shared" si="81"/>
        <v>11</v>
      </c>
      <c r="M1318">
        <f t="shared" si="82"/>
        <v>1</v>
      </c>
      <c r="N1318" s="7">
        <f t="shared" si="83"/>
        <v>1918.5</v>
      </c>
    </row>
    <row r="1319" spans="1:14" x14ac:dyDescent="0.2">
      <c r="A1319" t="s">
        <v>824</v>
      </c>
      <c r="B1319" s="8">
        <v>43899</v>
      </c>
      <c r="C1319" s="8">
        <v>43913</v>
      </c>
      <c r="D1319">
        <v>31</v>
      </c>
      <c r="E1319">
        <v>1</v>
      </c>
      <c r="F1319" s="7">
        <v>698.59</v>
      </c>
      <c r="G1319" s="7">
        <v>1133.19</v>
      </c>
      <c r="H1319" s="7">
        <v>34.93</v>
      </c>
      <c r="I1319" s="7">
        <v>56.66</v>
      </c>
      <c r="J1319" t="s">
        <v>2337</v>
      </c>
      <c r="K1319">
        <f t="shared" si="80"/>
        <v>31</v>
      </c>
      <c r="L1319">
        <f t="shared" si="81"/>
        <v>11</v>
      </c>
      <c r="M1319">
        <f t="shared" si="82"/>
        <v>1</v>
      </c>
      <c r="N1319" s="7">
        <f t="shared" si="83"/>
        <v>1133.19</v>
      </c>
    </row>
    <row r="1320" spans="1:14" x14ac:dyDescent="0.2">
      <c r="A1320" t="s">
        <v>860</v>
      </c>
      <c r="B1320" s="8">
        <v>43899</v>
      </c>
      <c r="C1320" s="8">
        <v>43913</v>
      </c>
      <c r="D1320">
        <v>16</v>
      </c>
      <c r="E1320">
        <v>1</v>
      </c>
      <c r="F1320" s="7">
        <v>341.62</v>
      </c>
      <c r="G1320" s="7">
        <v>635.66</v>
      </c>
      <c r="H1320" s="7">
        <v>34.159999999999997</v>
      </c>
      <c r="I1320" s="7">
        <v>63.57</v>
      </c>
      <c r="J1320" t="s">
        <v>2337</v>
      </c>
      <c r="K1320">
        <f t="shared" si="80"/>
        <v>16</v>
      </c>
      <c r="L1320">
        <f t="shared" si="81"/>
        <v>11</v>
      </c>
      <c r="M1320">
        <f t="shared" si="82"/>
        <v>1</v>
      </c>
      <c r="N1320" s="7">
        <f t="shared" si="83"/>
        <v>635.66</v>
      </c>
    </row>
    <row r="1321" spans="1:14" x14ac:dyDescent="0.2">
      <c r="A1321" t="s">
        <v>758</v>
      </c>
      <c r="B1321" s="8">
        <v>43899</v>
      </c>
      <c r="C1321" s="8">
        <v>43913</v>
      </c>
      <c r="D1321">
        <v>16</v>
      </c>
      <c r="E1321">
        <v>1</v>
      </c>
      <c r="F1321" s="7">
        <v>415.55</v>
      </c>
      <c r="G1321" s="7">
        <v>694.5</v>
      </c>
      <c r="H1321" s="7">
        <v>41.56</v>
      </c>
      <c r="I1321" s="7">
        <v>69.45</v>
      </c>
      <c r="J1321" t="s">
        <v>2337</v>
      </c>
      <c r="K1321">
        <f t="shared" si="80"/>
        <v>16</v>
      </c>
      <c r="L1321">
        <f t="shared" si="81"/>
        <v>11</v>
      </c>
      <c r="M1321">
        <f t="shared" si="82"/>
        <v>1</v>
      </c>
      <c r="N1321" s="7">
        <f t="shared" si="83"/>
        <v>694.5</v>
      </c>
    </row>
    <row r="1322" spans="1:14" x14ac:dyDescent="0.2">
      <c r="A1322" t="s">
        <v>251</v>
      </c>
      <c r="B1322" s="8">
        <v>43899</v>
      </c>
      <c r="C1322" s="8">
        <v>43900</v>
      </c>
      <c r="D1322">
        <v>766</v>
      </c>
      <c r="E1322">
        <v>1</v>
      </c>
      <c r="F1322" s="7">
        <v>428.47</v>
      </c>
      <c r="G1322" s="7">
        <v>895.3</v>
      </c>
      <c r="H1322" s="7">
        <v>0.86</v>
      </c>
      <c r="I1322" s="7">
        <v>1.79</v>
      </c>
      <c r="J1322" t="s">
        <v>2337</v>
      </c>
      <c r="K1322">
        <f t="shared" si="80"/>
        <v>766</v>
      </c>
      <c r="L1322">
        <f t="shared" si="81"/>
        <v>11</v>
      </c>
      <c r="M1322">
        <f t="shared" si="82"/>
        <v>1</v>
      </c>
      <c r="N1322" s="7">
        <f t="shared" si="83"/>
        <v>895.3</v>
      </c>
    </row>
    <row r="1323" spans="1:14" x14ac:dyDescent="0.2">
      <c r="A1323" t="s">
        <v>636</v>
      </c>
      <c r="B1323" s="8">
        <v>43899</v>
      </c>
      <c r="C1323" s="8">
        <v>43899</v>
      </c>
      <c r="D1323">
        <v>4</v>
      </c>
      <c r="E1323">
        <v>40</v>
      </c>
      <c r="F1323" s="7">
        <v>101.37</v>
      </c>
      <c r="G1323" s="7">
        <v>152.46</v>
      </c>
      <c r="H1323" s="7">
        <v>50.69</v>
      </c>
      <c r="I1323" s="7">
        <v>76.23</v>
      </c>
      <c r="J1323" t="s">
        <v>2337</v>
      </c>
      <c r="K1323">
        <f t="shared" si="80"/>
        <v>160</v>
      </c>
      <c r="L1323">
        <f t="shared" si="81"/>
        <v>11</v>
      </c>
      <c r="M1323">
        <f t="shared" si="82"/>
        <v>1</v>
      </c>
      <c r="N1323" s="7">
        <f t="shared" si="83"/>
        <v>152.46</v>
      </c>
    </row>
    <row r="1324" spans="1:14" x14ac:dyDescent="0.2">
      <c r="A1324" t="s">
        <v>164</v>
      </c>
      <c r="B1324" s="8">
        <v>43899</v>
      </c>
      <c r="C1324" s="8">
        <v>43899</v>
      </c>
      <c r="D1324">
        <v>5</v>
      </c>
      <c r="E1324">
        <v>200</v>
      </c>
      <c r="F1324" s="7">
        <v>752.9</v>
      </c>
      <c r="G1324" s="7">
        <v>1458.06</v>
      </c>
      <c r="H1324" s="7">
        <v>250.97</v>
      </c>
      <c r="I1324" s="7">
        <v>486.02</v>
      </c>
      <c r="J1324" t="s">
        <v>2337</v>
      </c>
      <c r="K1324">
        <f t="shared" si="80"/>
        <v>1000</v>
      </c>
      <c r="L1324">
        <f t="shared" si="81"/>
        <v>11</v>
      </c>
      <c r="M1324">
        <f t="shared" si="82"/>
        <v>1</v>
      </c>
      <c r="N1324" s="7">
        <f t="shared" si="83"/>
        <v>1458.06</v>
      </c>
    </row>
    <row r="1325" spans="1:14" x14ac:dyDescent="0.2">
      <c r="A1325" t="s">
        <v>251</v>
      </c>
      <c r="B1325" s="8">
        <v>43899</v>
      </c>
      <c r="C1325" s="8">
        <v>43899</v>
      </c>
      <c r="D1325">
        <v>2</v>
      </c>
      <c r="E1325">
        <v>500</v>
      </c>
      <c r="F1325" s="7">
        <v>428.47</v>
      </c>
      <c r="G1325" s="7">
        <v>959.25</v>
      </c>
      <c r="H1325" s="7">
        <v>428.47</v>
      </c>
      <c r="I1325" s="7">
        <v>959.25</v>
      </c>
      <c r="J1325" t="s">
        <v>2337</v>
      </c>
      <c r="K1325">
        <f t="shared" si="80"/>
        <v>1000</v>
      </c>
      <c r="L1325">
        <f t="shared" si="81"/>
        <v>11</v>
      </c>
      <c r="M1325">
        <f t="shared" si="82"/>
        <v>1</v>
      </c>
      <c r="N1325" s="7">
        <f t="shared" si="83"/>
        <v>959.25</v>
      </c>
    </row>
    <row r="1326" spans="1:14" x14ac:dyDescent="0.2">
      <c r="A1326" t="s">
        <v>289</v>
      </c>
      <c r="B1326" s="8">
        <v>43899</v>
      </c>
      <c r="C1326" s="8">
        <v>43899</v>
      </c>
      <c r="D1326">
        <v>13</v>
      </c>
      <c r="E1326">
        <v>100</v>
      </c>
      <c r="F1326" s="7">
        <v>695.78</v>
      </c>
      <c r="G1326" s="7">
        <v>1790.6</v>
      </c>
      <c r="H1326" s="7">
        <v>86.97</v>
      </c>
      <c r="I1326" s="7">
        <v>223.83</v>
      </c>
      <c r="J1326" t="s">
        <v>2337</v>
      </c>
      <c r="K1326">
        <f t="shared" si="80"/>
        <v>1300</v>
      </c>
      <c r="L1326">
        <f t="shared" si="81"/>
        <v>11</v>
      </c>
      <c r="M1326">
        <f t="shared" si="82"/>
        <v>1</v>
      </c>
      <c r="N1326" s="7">
        <f t="shared" si="83"/>
        <v>1790.6</v>
      </c>
    </row>
    <row r="1327" spans="1:14" x14ac:dyDescent="0.2">
      <c r="A1327" t="s">
        <v>636</v>
      </c>
      <c r="B1327" s="8">
        <v>43899</v>
      </c>
      <c r="C1327" s="8">
        <v>43899</v>
      </c>
      <c r="D1327">
        <v>4</v>
      </c>
      <c r="E1327">
        <v>200</v>
      </c>
      <c r="F1327" s="7">
        <v>506.89</v>
      </c>
      <c r="G1327" s="7">
        <v>762.28</v>
      </c>
      <c r="H1327" s="7">
        <v>253.45</v>
      </c>
      <c r="I1327" s="7">
        <v>381.14</v>
      </c>
      <c r="J1327" t="s">
        <v>2337</v>
      </c>
      <c r="K1327">
        <f t="shared" si="80"/>
        <v>800</v>
      </c>
      <c r="L1327">
        <f t="shared" si="81"/>
        <v>11</v>
      </c>
      <c r="M1327">
        <f t="shared" si="82"/>
        <v>1</v>
      </c>
      <c r="N1327" s="7">
        <f t="shared" si="83"/>
        <v>762.28</v>
      </c>
    </row>
    <row r="1328" spans="1:14" x14ac:dyDescent="0.2">
      <c r="A1328" t="s">
        <v>938</v>
      </c>
      <c r="B1328" s="8">
        <v>43899</v>
      </c>
      <c r="C1328" s="8">
        <v>43899</v>
      </c>
      <c r="D1328">
        <v>39</v>
      </c>
      <c r="E1328">
        <v>1</v>
      </c>
      <c r="F1328" s="7">
        <v>631.91999999999996</v>
      </c>
      <c r="G1328" s="7">
        <v>1247.03</v>
      </c>
      <c r="H1328" s="7">
        <v>25.27</v>
      </c>
      <c r="I1328" s="7">
        <v>49.88</v>
      </c>
      <c r="J1328" t="s">
        <v>2337</v>
      </c>
      <c r="K1328">
        <f t="shared" si="80"/>
        <v>39</v>
      </c>
      <c r="L1328">
        <f t="shared" si="81"/>
        <v>11</v>
      </c>
      <c r="M1328">
        <f t="shared" si="82"/>
        <v>1</v>
      </c>
      <c r="N1328" s="7">
        <f t="shared" si="83"/>
        <v>1247.03</v>
      </c>
    </row>
    <row r="1329" spans="1:14" x14ac:dyDescent="0.2">
      <c r="A1329" t="s">
        <v>396</v>
      </c>
      <c r="B1329" s="8">
        <v>43900</v>
      </c>
      <c r="C1329" s="8">
        <v>43900</v>
      </c>
      <c r="D1329">
        <v>184</v>
      </c>
      <c r="E1329">
        <v>1</v>
      </c>
      <c r="F1329" s="7">
        <v>2793.34</v>
      </c>
      <c r="G1329" s="7">
        <v>3376.56</v>
      </c>
      <c r="H1329" s="7">
        <v>23.28</v>
      </c>
      <c r="I1329" s="7">
        <v>28.14</v>
      </c>
      <c r="J1329" t="s">
        <v>2337</v>
      </c>
      <c r="K1329">
        <f t="shared" si="80"/>
        <v>184</v>
      </c>
      <c r="L1329">
        <f t="shared" si="81"/>
        <v>11</v>
      </c>
      <c r="M1329">
        <f t="shared" si="82"/>
        <v>1</v>
      </c>
      <c r="N1329" s="7">
        <f t="shared" si="83"/>
        <v>3376.56</v>
      </c>
    </row>
    <row r="1330" spans="1:14" x14ac:dyDescent="0.2">
      <c r="A1330" t="s">
        <v>247</v>
      </c>
      <c r="B1330" s="8">
        <v>43900</v>
      </c>
      <c r="C1330" s="8">
        <v>43900</v>
      </c>
      <c r="D1330">
        <v>9192</v>
      </c>
      <c r="E1330">
        <v>1</v>
      </c>
      <c r="F1330" s="7">
        <v>5141.58</v>
      </c>
      <c r="G1330" s="7">
        <v>12662.1</v>
      </c>
      <c r="H1330" s="7">
        <v>0.86</v>
      </c>
      <c r="I1330" s="7">
        <v>2.11</v>
      </c>
      <c r="J1330" t="s">
        <v>2337</v>
      </c>
      <c r="K1330">
        <f t="shared" si="80"/>
        <v>9192</v>
      </c>
      <c r="L1330">
        <f t="shared" si="81"/>
        <v>11</v>
      </c>
      <c r="M1330">
        <f t="shared" si="82"/>
        <v>1</v>
      </c>
      <c r="N1330" s="7">
        <f t="shared" si="83"/>
        <v>12662.1</v>
      </c>
    </row>
    <row r="1331" spans="1:14" x14ac:dyDescent="0.2">
      <c r="A1331" t="s">
        <v>396</v>
      </c>
      <c r="B1331" s="8">
        <v>43900</v>
      </c>
      <c r="C1331" s="8">
        <v>43900</v>
      </c>
      <c r="D1331">
        <v>295</v>
      </c>
      <c r="E1331">
        <v>1</v>
      </c>
      <c r="F1331" s="7">
        <v>4469.34</v>
      </c>
      <c r="G1331" s="7">
        <v>6384.77</v>
      </c>
      <c r="H1331" s="7">
        <v>23.28</v>
      </c>
      <c r="I1331" s="7">
        <v>33.25</v>
      </c>
      <c r="J1331" t="s">
        <v>2337</v>
      </c>
      <c r="K1331">
        <f t="shared" si="80"/>
        <v>295</v>
      </c>
      <c r="L1331">
        <f t="shared" si="81"/>
        <v>11</v>
      </c>
      <c r="M1331">
        <f t="shared" si="82"/>
        <v>1</v>
      </c>
      <c r="N1331" s="7">
        <f t="shared" si="83"/>
        <v>6384.77</v>
      </c>
    </row>
    <row r="1332" spans="1:14" x14ac:dyDescent="0.2">
      <c r="A1332" t="s">
        <v>923</v>
      </c>
      <c r="B1332" s="8">
        <v>43900</v>
      </c>
      <c r="C1332" s="8">
        <v>43900</v>
      </c>
      <c r="D1332">
        <v>111</v>
      </c>
      <c r="E1332">
        <v>1</v>
      </c>
      <c r="F1332" s="7">
        <v>4320.7700000000004</v>
      </c>
      <c r="G1332" s="7">
        <v>7182.86</v>
      </c>
      <c r="H1332" s="7">
        <v>60.01</v>
      </c>
      <c r="I1332" s="7">
        <v>99.76</v>
      </c>
      <c r="J1332" t="s">
        <v>2337</v>
      </c>
      <c r="K1332">
        <f t="shared" si="80"/>
        <v>111</v>
      </c>
      <c r="L1332">
        <f t="shared" si="81"/>
        <v>11</v>
      </c>
      <c r="M1332">
        <f t="shared" si="82"/>
        <v>1</v>
      </c>
      <c r="N1332" s="7">
        <f t="shared" si="83"/>
        <v>7182.86</v>
      </c>
    </row>
    <row r="1333" spans="1:14" x14ac:dyDescent="0.2">
      <c r="A1333" t="s">
        <v>251</v>
      </c>
      <c r="B1333" s="8">
        <v>43900</v>
      </c>
      <c r="C1333" s="8">
        <v>43900</v>
      </c>
      <c r="D1333">
        <v>691</v>
      </c>
      <c r="E1333">
        <v>1</v>
      </c>
      <c r="F1333" s="7">
        <v>386.48</v>
      </c>
      <c r="G1333" s="7">
        <v>1038.29</v>
      </c>
      <c r="H1333" s="7">
        <v>0.86</v>
      </c>
      <c r="I1333" s="7">
        <v>2.2999999999999998</v>
      </c>
      <c r="J1333" t="s">
        <v>2337</v>
      </c>
      <c r="K1333">
        <f t="shared" si="80"/>
        <v>691</v>
      </c>
      <c r="L1333">
        <f t="shared" si="81"/>
        <v>11</v>
      </c>
      <c r="M1333">
        <f t="shared" si="82"/>
        <v>1</v>
      </c>
      <c r="N1333" s="7">
        <f t="shared" si="83"/>
        <v>1038.29</v>
      </c>
    </row>
    <row r="1334" spans="1:14" x14ac:dyDescent="0.2">
      <c r="A1334" t="s">
        <v>288</v>
      </c>
      <c r="B1334" s="8">
        <v>43900</v>
      </c>
      <c r="C1334" s="8">
        <v>43900</v>
      </c>
      <c r="D1334">
        <v>984</v>
      </c>
      <c r="E1334">
        <v>1</v>
      </c>
      <c r="F1334" s="7">
        <v>550.15</v>
      </c>
      <c r="G1334" s="7">
        <v>1970.68</v>
      </c>
      <c r="H1334" s="7">
        <v>0.86</v>
      </c>
      <c r="I1334" s="7">
        <v>3.07</v>
      </c>
      <c r="J1334" t="s">
        <v>2337</v>
      </c>
      <c r="K1334">
        <f t="shared" si="80"/>
        <v>984</v>
      </c>
      <c r="L1334">
        <f t="shared" si="81"/>
        <v>11</v>
      </c>
      <c r="M1334">
        <f t="shared" si="82"/>
        <v>1</v>
      </c>
      <c r="N1334" s="7">
        <f t="shared" si="83"/>
        <v>1970.68</v>
      </c>
    </row>
    <row r="1335" spans="1:14" x14ac:dyDescent="0.2">
      <c r="A1335" t="s">
        <v>928</v>
      </c>
      <c r="B1335" s="8">
        <v>43900</v>
      </c>
      <c r="C1335" s="8">
        <v>43900</v>
      </c>
      <c r="D1335">
        <v>48</v>
      </c>
      <c r="E1335">
        <v>1</v>
      </c>
      <c r="F1335" s="7">
        <v>0</v>
      </c>
      <c r="G1335" s="7">
        <v>0</v>
      </c>
      <c r="H1335" s="7">
        <v>0</v>
      </c>
      <c r="I1335" s="7">
        <v>0</v>
      </c>
      <c r="J1335" t="s">
        <v>2337</v>
      </c>
      <c r="K1335">
        <f t="shared" si="80"/>
        <v>48</v>
      </c>
      <c r="L1335">
        <f t="shared" si="81"/>
        <v>11</v>
      </c>
      <c r="M1335">
        <f t="shared" si="82"/>
        <v>1</v>
      </c>
      <c r="N1335" s="7">
        <f t="shared" si="83"/>
        <v>0</v>
      </c>
    </row>
    <row r="1336" spans="1:14" x14ac:dyDescent="0.2">
      <c r="A1336" t="s">
        <v>289</v>
      </c>
      <c r="B1336" s="8">
        <v>43900</v>
      </c>
      <c r="C1336" s="8">
        <v>43901</v>
      </c>
      <c r="D1336">
        <v>1532</v>
      </c>
      <c r="E1336">
        <v>1</v>
      </c>
      <c r="F1336" s="7">
        <v>869.72</v>
      </c>
      <c r="G1336" s="7">
        <v>2110.35</v>
      </c>
      <c r="H1336" s="7">
        <v>0.87</v>
      </c>
      <c r="I1336" s="7">
        <v>2.11</v>
      </c>
      <c r="J1336" t="s">
        <v>2337</v>
      </c>
      <c r="K1336">
        <f t="shared" si="80"/>
        <v>1532</v>
      </c>
      <c r="L1336">
        <f t="shared" si="81"/>
        <v>11</v>
      </c>
      <c r="M1336">
        <f t="shared" si="82"/>
        <v>1</v>
      </c>
      <c r="N1336" s="7">
        <f t="shared" si="83"/>
        <v>2110.35</v>
      </c>
    </row>
    <row r="1337" spans="1:14" x14ac:dyDescent="0.2">
      <c r="A1337" t="s">
        <v>251</v>
      </c>
      <c r="B1337" s="8">
        <v>43900</v>
      </c>
      <c r="C1337" s="8">
        <v>43900</v>
      </c>
      <c r="D1337">
        <v>74</v>
      </c>
      <c r="E1337">
        <v>1</v>
      </c>
      <c r="F1337" s="7">
        <v>41.13</v>
      </c>
      <c r="G1337" s="7">
        <v>110.51</v>
      </c>
      <c r="H1337" s="7">
        <v>0.86</v>
      </c>
      <c r="I1337" s="7">
        <v>2.2999999999999998</v>
      </c>
      <c r="J1337" t="s">
        <v>2337</v>
      </c>
      <c r="K1337">
        <f t="shared" si="80"/>
        <v>74</v>
      </c>
      <c r="L1337">
        <f t="shared" si="81"/>
        <v>11</v>
      </c>
      <c r="M1337">
        <f t="shared" si="82"/>
        <v>1</v>
      </c>
      <c r="N1337" s="7">
        <f t="shared" si="83"/>
        <v>110.51</v>
      </c>
    </row>
    <row r="1338" spans="1:14" x14ac:dyDescent="0.2">
      <c r="A1338" t="s">
        <v>333</v>
      </c>
      <c r="B1338" s="8">
        <v>43900</v>
      </c>
      <c r="C1338" s="8">
        <v>43900</v>
      </c>
      <c r="D1338">
        <v>659</v>
      </c>
      <c r="E1338">
        <v>1</v>
      </c>
      <c r="F1338" s="7">
        <v>362.98</v>
      </c>
      <c r="G1338" s="7">
        <v>632.47</v>
      </c>
      <c r="H1338" s="7">
        <v>0.84</v>
      </c>
      <c r="I1338" s="7">
        <v>1.47</v>
      </c>
      <c r="J1338" t="s">
        <v>2337</v>
      </c>
      <c r="K1338">
        <f t="shared" si="80"/>
        <v>659</v>
      </c>
      <c r="L1338">
        <f t="shared" si="81"/>
        <v>11</v>
      </c>
      <c r="M1338">
        <f t="shared" si="82"/>
        <v>1</v>
      </c>
      <c r="N1338" s="7">
        <f t="shared" si="83"/>
        <v>632.47</v>
      </c>
    </row>
    <row r="1339" spans="1:14" x14ac:dyDescent="0.2">
      <c r="A1339" t="s">
        <v>396</v>
      </c>
      <c r="B1339" s="8">
        <v>43900</v>
      </c>
      <c r="C1339" s="8">
        <v>43900</v>
      </c>
      <c r="D1339">
        <v>7</v>
      </c>
      <c r="E1339">
        <v>1</v>
      </c>
      <c r="F1339" s="7">
        <v>93.11</v>
      </c>
      <c r="G1339" s="7">
        <v>143.25</v>
      </c>
      <c r="H1339" s="7">
        <v>23.28</v>
      </c>
      <c r="I1339" s="7">
        <v>35.81</v>
      </c>
      <c r="J1339" t="s">
        <v>2337</v>
      </c>
      <c r="K1339">
        <f t="shared" si="80"/>
        <v>7</v>
      </c>
      <c r="L1339">
        <f t="shared" si="81"/>
        <v>11</v>
      </c>
      <c r="M1339">
        <f t="shared" si="82"/>
        <v>1</v>
      </c>
      <c r="N1339" s="7">
        <f t="shared" si="83"/>
        <v>143.25</v>
      </c>
    </row>
    <row r="1340" spans="1:14" x14ac:dyDescent="0.2">
      <c r="A1340" t="s">
        <v>923</v>
      </c>
      <c r="B1340" s="8">
        <v>43900</v>
      </c>
      <c r="C1340" s="8">
        <v>43900</v>
      </c>
      <c r="D1340">
        <v>4</v>
      </c>
      <c r="E1340">
        <v>1</v>
      </c>
      <c r="F1340" s="7">
        <v>120.02</v>
      </c>
      <c r="G1340" s="7">
        <v>173.94</v>
      </c>
      <c r="H1340" s="7">
        <v>60.01</v>
      </c>
      <c r="I1340" s="7">
        <v>86.97</v>
      </c>
      <c r="J1340" t="s">
        <v>2337</v>
      </c>
      <c r="K1340">
        <f t="shared" si="80"/>
        <v>4</v>
      </c>
      <c r="L1340">
        <f t="shared" si="81"/>
        <v>11</v>
      </c>
      <c r="M1340">
        <f t="shared" si="82"/>
        <v>1</v>
      </c>
      <c r="N1340" s="7">
        <f t="shared" si="83"/>
        <v>173.94</v>
      </c>
    </row>
    <row r="1341" spans="1:14" x14ac:dyDescent="0.2">
      <c r="A1341" t="s">
        <v>778</v>
      </c>
      <c r="B1341" s="8">
        <v>43900</v>
      </c>
      <c r="C1341" s="8">
        <v>43914</v>
      </c>
      <c r="D1341">
        <v>46</v>
      </c>
      <c r="E1341">
        <v>1</v>
      </c>
      <c r="F1341" s="7">
        <v>1390.91</v>
      </c>
      <c r="G1341" s="7">
        <v>2417.31</v>
      </c>
      <c r="H1341" s="7">
        <v>46.36</v>
      </c>
      <c r="I1341" s="7">
        <v>80.58</v>
      </c>
      <c r="J1341" t="s">
        <v>2337</v>
      </c>
      <c r="K1341">
        <f t="shared" si="80"/>
        <v>46</v>
      </c>
      <c r="L1341">
        <f t="shared" si="81"/>
        <v>11</v>
      </c>
      <c r="M1341">
        <f t="shared" si="82"/>
        <v>1</v>
      </c>
      <c r="N1341" s="7">
        <f t="shared" si="83"/>
        <v>2417.31</v>
      </c>
    </row>
    <row r="1342" spans="1:14" x14ac:dyDescent="0.2">
      <c r="A1342" t="s">
        <v>169</v>
      </c>
      <c r="B1342" s="8">
        <v>43900</v>
      </c>
      <c r="C1342" s="8">
        <v>43913</v>
      </c>
      <c r="D1342">
        <v>4596</v>
      </c>
      <c r="E1342">
        <v>2</v>
      </c>
      <c r="F1342" s="7">
        <v>7729.25</v>
      </c>
      <c r="G1342" s="7">
        <v>14580.6</v>
      </c>
      <c r="H1342" s="7">
        <v>2.57</v>
      </c>
      <c r="I1342" s="7">
        <v>4.8600000000000003</v>
      </c>
      <c r="J1342" t="s">
        <v>2337</v>
      </c>
      <c r="K1342">
        <f t="shared" si="80"/>
        <v>9192</v>
      </c>
      <c r="L1342">
        <f t="shared" si="81"/>
        <v>11</v>
      </c>
      <c r="M1342">
        <f t="shared" si="82"/>
        <v>1</v>
      </c>
      <c r="N1342" s="7">
        <f t="shared" si="83"/>
        <v>14580.6</v>
      </c>
    </row>
    <row r="1343" spans="1:14" x14ac:dyDescent="0.2">
      <c r="A1343" t="s">
        <v>372</v>
      </c>
      <c r="B1343" s="8">
        <v>43900</v>
      </c>
      <c r="C1343" s="8">
        <v>43900</v>
      </c>
      <c r="D1343">
        <v>2</v>
      </c>
      <c r="E1343">
        <v>5</v>
      </c>
      <c r="F1343" s="7">
        <v>0</v>
      </c>
      <c r="G1343" s="7">
        <v>29.16</v>
      </c>
      <c r="H1343" s="7">
        <v>0</v>
      </c>
      <c r="I1343" s="7">
        <v>29.16</v>
      </c>
      <c r="J1343" t="s">
        <v>2337</v>
      </c>
      <c r="K1343">
        <f t="shared" si="80"/>
        <v>10</v>
      </c>
      <c r="L1343">
        <f t="shared" si="81"/>
        <v>11</v>
      </c>
      <c r="M1343">
        <f t="shared" si="82"/>
        <v>1</v>
      </c>
      <c r="N1343" s="7">
        <f t="shared" si="83"/>
        <v>29.16</v>
      </c>
    </row>
    <row r="1344" spans="1:14" x14ac:dyDescent="0.2">
      <c r="A1344" t="s">
        <v>284</v>
      </c>
      <c r="B1344" s="8">
        <v>43900</v>
      </c>
      <c r="C1344" s="8">
        <v>43901</v>
      </c>
      <c r="D1344">
        <v>385</v>
      </c>
      <c r="E1344">
        <v>1</v>
      </c>
      <c r="F1344" s="7">
        <v>215.09</v>
      </c>
      <c r="G1344" s="7">
        <v>770.47</v>
      </c>
      <c r="H1344" s="7">
        <v>0.86</v>
      </c>
      <c r="I1344" s="7">
        <v>3.07</v>
      </c>
      <c r="J1344" t="s">
        <v>2337</v>
      </c>
      <c r="K1344">
        <f t="shared" si="80"/>
        <v>385</v>
      </c>
      <c r="L1344">
        <f t="shared" si="81"/>
        <v>11</v>
      </c>
      <c r="M1344">
        <f t="shared" si="82"/>
        <v>1</v>
      </c>
      <c r="N1344" s="7">
        <f t="shared" si="83"/>
        <v>770.47</v>
      </c>
    </row>
    <row r="1345" spans="1:14" x14ac:dyDescent="0.2">
      <c r="A1345" t="s">
        <v>928</v>
      </c>
      <c r="B1345" s="8">
        <v>43900</v>
      </c>
      <c r="C1345" s="8">
        <v>43901</v>
      </c>
      <c r="D1345">
        <v>13</v>
      </c>
      <c r="E1345">
        <v>1</v>
      </c>
      <c r="F1345" s="7">
        <v>0</v>
      </c>
      <c r="G1345" s="7">
        <v>0</v>
      </c>
      <c r="H1345" s="7">
        <v>0</v>
      </c>
      <c r="I1345" s="7">
        <v>0</v>
      </c>
      <c r="J1345" t="s">
        <v>2337</v>
      </c>
      <c r="K1345">
        <f t="shared" si="80"/>
        <v>13</v>
      </c>
      <c r="L1345">
        <f t="shared" si="81"/>
        <v>11</v>
      </c>
      <c r="M1345">
        <f t="shared" si="82"/>
        <v>1</v>
      </c>
      <c r="N1345" s="7">
        <f t="shared" si="83"/>
        <v>0</v>
      </c>
    </row>
    <row r="1346" spans="1:14" x14ac:dyDescent="0.2">
      <c r="A1346" t="s">
        <v>923</v>
      </c>
      <c r="B1346" s="8">
        <v>43900</v>
      </c>
      <c r="C1346" s="8">
        <v>43900</v>
      </c>
      <c r="D1346">
        <v>80</v>
      </c>
      <c r="E1346">
        <v>1</v>
      </c>
      <c r="F1346" s="7">
        <v>3120.56</v>
      </c>
      <c r="G1346" s="7">
        <v>4655.5600000000004</v>
      </c>
      <c r="H1346" s="7">
        <v>60.01</v>
      </c>
      <c r="I1346" s="7">
        <v>89.53</v>
      </c>
      <c r="J1346" t="s">
        <v>2337</v>
      </c>
      <c r="K1346">
        <f t="shared" si="80"/>
        <v>80</v>
      </c>
      <c r="L1346">
        <f t="shared" si="81"/>
        <v>11</v>
      </c>
      <c r="M1346">
        <f t="shared" si="82"/>
        <v>1</v>
      </c>
      <c r="N1346" s="7">
        <f t="shared" si="83"/>
        <v>4655.5600000000004</v>
      </c>
    </row>
    <row r="1347" spans="1:14" x14ac:dyDescent="0.2">
      <c r="A1347" t="s">
        <v>169</v>
      </c>
      <c r="B1347" s="8">
        <v>43900</v>
      </c>
      <c r="C1347" s="8">
        <v>43908</v>
      </c>
      <c r="D1347">
        <v>103</v>
      </c>
      <c r="E1347">
        <v>2</v>
      </c>
      <c r="F1347" s="7">
        <v>172.61</v>
      </c>
      <c r="G1347" s="7">
        <v>359.91</v>
      </c>
      <c r="H1347" s="7">
        <v>2.57</v>
      </c>
      <c r="I1347" s="7">
        <v>5.37</v>
      </c>
      <c r="J1347" t="s">
        <v>2337</v>
      </c>
      <c r="K1347">
        <f t="shared" ref="K1347:K1410" si="84">D1347*E1347</f>
        <v>206</v>
      </c>
      <c r="L1347">
        <f t="shared" ref="L1347:L1410" si="85">(YEAR(B1347)-2020)*52+_xlfn.ISOWEEKNUM(B1347)</f>
        <v>11</v>
      </c>
      <c r="M1347">
        <f t="shared" ref="M1347:M1410" si="86">IF(J1347="Z-US$",1,1.22)</f>
        <v>1</v>
      </c>
      <c r="N1347" s="7">
        <f t="shared" ref="N1347:N1410" si="87">G1347*M1347</f>
        <v>359.91</v>
      </c>
    </row>
    <row r="1348" spans="1:14" x14ac:dyDescent="0.2">
      <c r="A1348" t="s">
        <v>928</v>
      </c>
      <c r="B1348" s="8">
        <v>43900</v>
      </c>
      <c r="C1348" s="8">
        <v>43908</v>
      </c>
      <c r="D1348">
        <v>4</v>
      </c>
      <c r="E1348">
        <v>1</v>
      </c>
      <c r="F1348" s="7">
        <v>0</v>
      </c>
      <c r="G1348" s="7">
        <v>0</v>
      </c>
      <c r="H1348" s="7">
        <v>0</v>
      </c>
      <c r="I1348" s="7">
        <v>0</v>
      </c>
      <c r="J1348" t="s">
        <v>2337</v>
      </c>
      <c r="K1348">
        <f t="shared" si="84"/>
        <v>4</v>
      </c>
      <c r="L1348">
        <f t="shared" si="85"/>
        <v>11</v>
      </c>
      <c r="M1348">
        <f t="shared" si="86"/>
        <v>1</v>
      </c>
      <c r="N1348" s="7">
        <f t="shared" si="87"/>
        <v>0</v>
      </c>
    </row>
    <row r="1349" spans="1:14" x14ac:dyDescent="0.2">
      <c r="A1349" t="s">
        <v>619</v>
      </c>
      <c r="B1349" s="8">
        <v>43900</v>
      </c>
      <c r="C1349" s="8">
        <v>43908</v>
      </c>
      <c r="D1349">
        <v>56</v>
      </c>
      <c r="E1349">
        <v>2</v>
      </c>
      <c r="F1349" s="7">
        <v>96.22</v>
      </c>
      <c r="G1349" s="7">
        <v>230.22</v>
      </c>
      <c r="H1349" s="7">
        <v>2.66</v>
      </c>
      <c r="I1349" s="7">
        <v>6.4</v>
      </c>
      <c r="J1349" t="s">
        <v>2337</v>
      </c>
      <c r="K1349">
        <f t="shared" si="84"/>
        <v>112</v>
      </c>
      <c r="L1349">
        <f t="shared" si="85"/>
        <v>11</v>
      </c>
      <c r="M1349">
        <f t="shared" si="86"/>
        <v>1</v>
      </c>
      <c r="N1349" s="7">
        <f t="shared" si="87"/>
        <v>230.22</v>
      </c>
    </row>
    <row r="1350" spans="1:14" x14ac:dyDescent="0.2">
      <c r="A1350" t="s">
        <v>928</v>
      </c>
      <c r="B1350" s="8">
        <v>43900</v>
      </c>
      <c r="C1350" s="8">
        <v>43908</v>
      </c>
      <c r="D1350">
        <v>5</v>
      </c>
      <c r="E1350">
        <v>1</v>
      </c>
      <c r="F1350" s="7">
        <v>0</v>
      </c>
      <c r="G1350" s="7">
        <v>0</v>
      </c>
      <c r="H1350" s="7">
        <v>0</v>
      </c>
      <c r="I1350" s="7">
        <v>0</v>
      </c>
      <c r="J1350" t="s">
        <v>2337</v>
      </c>
      <c r="K1350">
        <f t="shared" si="84"/>
        <v>5</v>
      </c>
      <c r="L1350">
        <f t="shared" si="85"/>
        <v>11</v>
      </c>
      <c r="M1350">
        <f t="shared" si="86"/>
        <v>1</v>
      </c>
      <c r="N1350" s="7">
        <f t="shared" si="87"/>
        <v>0</v>
      </c>
    </row>
    <row r="1351" spans="1:14" x14ac:dyDescent="0.2">
      <c r="A1351" t="s">
        <v>251</v>
      </c>
      <c r="B1351" s="8">
        <v>43900</v>
      </c>
      <c r="C1351" s="8">
        <v>43906</v>
      </c>
      <c r="D1351">
        <v>148</v>
      </c>
      <c r="E1351">
        <v>1</v>
      </c>
      <c r="F1351" s="7">
        <v>82.27</v>
      </c>
      <c r="G1351" s="7">
        <v>221.01</v>
      </c>
      <c r="H1351" s="7">
        <v>0.86</v>
      </c>
      <c r="I1351" s="7">
        <v>2.2999999999999998</v>
      </c>
      <c r="J1351" t="s">
        <v>2337</v>
      </c>
      <c r="K1351">
        <f t="shared" si="84"/>
        <v>148</v>
      </c>
      <c r="L1351">
        <f t="shared" si="85"/>
        <v>11</v>
      </c>
      <c r="M1351">
        <f t="shared" si="86"/>
        <v>1</v>
      </c>
      <c r="N1351" s="7">
        <f t="shared" si="87"/>
        <v>221.01</v>
      </c>
    </row>
    <row r="1352" spans="1:14" x14ac:dyDescent="0.2">
      <c r="A1352" t="s">
        <v>928</v>
      </c>
      <c r="B1352" s="8">
        <v>43900</v>
      </c>
      <c r="C1352" s="8">
        <v>43906</v>
      </c>
      <c r="D1352">
        <v>4</v>
      </c>
      <c r="E1352">
        <v>1</v>
      </c>
      <c r="F1352" s="7">
        <v>0</v>
      </c>
      <c r="G1352" s="7">
        <v>0</v>
      </c>
      <c r="H1352" s="7">
        <v>0</v>
      </c>
      <c r="I1352" s="7">
        <v>0</v>
      </c>
      <c r="J1352" t="s">
        <v>2337</v>
      </c>
      <c r="K1352">
        <f t="shared" si="84"/>
        <v>4</v>
      </c>
      <c r="L1352">
        <f t="shared" si="85"/>
        <v>11</v>
      </c>
      <c r="M1352">
        <f t="shared" si="86"/>
        <v>1</v>
      </c>
      <c r="N1352" s="7">
        <f t="shared" si="87"/>
        <v>0</v>
      </c>
    </row>
    <row r="1353" spans="1:14" x14ac:dyDescent="0.2">
      <c r="A1353" t="s">
        <v>169</v>
      </c>
      <c r="B1353" s="8">
        <v>43900</v>
      </c>
      <c r="C1353" s="8">
        <v>43908</v>
      </c>
      <c r="D1353">
        <v>62</v>
      </c>
      <c r="E1353">
        <v>1</v>
      </c>
      <c r="F1353" s="7">
        <v>51.53</v>
      </c>
      <c r="G1353" s="7">
        <v>84.41</v>
      </c>
      <c r="H1353" s="7">
        <v>1.28</v>
      </c>
      <c r="I1353" s="7">
        <v>2.11</v>
      </c>
      <c r="J1353" t="s">
        <v>2337</v>
      </c>
      <c r="K1353">
        <f t="shared" si="84"/>
        <v>62</v>
      </c>
      <c r="L1353">
        <f t="shared" si="85"/>
        <v>11</v>
      </c>
      <c r="M1353">
        <f t="shared" si="86"/>
        <v>1</v>
      </c>
      <c r="N1353" s="7">
        <f t="shared" si="87"/>
        <v>84.41</v>
      </c>
    </row>
    <row r="1354" spans="1:14" x14ac:dyDescent="0.2">
      <c r="A1354" t="s">
        <v>169</v>
      </c>
      <c r="B1354" s="8">
        <v>43900</v>
      </c>
      <c r="C1354" s="8">
        <v>43908</v>
      </c>
      <c r="D1354">
        <v>33</v>
      </c>
      <c r="E1354">
        <v>1</v>
      </c>
      <c r="F1354" s="7">
        <v>27.05</v>
      </c>
      <c r="G1354" s="7">
        <v>56.4</v>
      </c>
      <c r="H1354" s="7">
        <v>1.28</v>
      </c>
      <c r="I1354" s="7">
        <v>2.69</v>
      </c>
      <c r="J1354" t="s">
        <v>2337</v>
      </c>
      <c r="K1354">
        <f t="shared" si="84"/>
        <v>33</v>
      </c>
      <c r="L1354">
        <f t="shared" si="85"/>
        <v>11</v>
      </c>
      <c r="M1354">
        <f t="shared" si="86"/>
        <v>1</v>
      </c>
      <c r="N1354" s="7">
        <f t="shared" si="87"/>
        <v>56.4</v>
      </c>
    </row>
    <row r="1355" spans="1:14" x14ac:dyDescent="0.2">
      <c r="A1355" t="s">
        <v>928</v>
      </c>
      <c r="B1355" s="8">
        <v>43900</v>
      </c>
      <c r="C1355" s="8">
        <v>43908</v>
      </c>
      <c r="D1355">
        <v>2</v>
      </c>
      <c r="E1355">
        <v>1</v>
      </c>
      <c r="F1355" s="7">
        <v>0</v>
      </c>
      <c r="G1355" s="7">
        <v>0</v>
      </c>
      <c r="H1355" s="7">
        <v>0</v>
      </c>
      <c r="I1355" s="7">
        <v>0</v>
      </c>
      <c r="J1355" t="s">
        <v>2337</v>
      </c>
      <c r="K1355">
        <f t="shared" si="84"/>
        <v>2</v>
      </c>
      <c r="L1355">
        <f t="shared" si="85"/>
        <v>11</v>
      </c>
      <c r="M1355">
        <f t="shared" si="86"/>
        <v>1</v>
      </c>
      <c r="N1355" s="7">
        <f t="shared" si="87"/>
        <v>0</v>
      </c>
    </row>
    <row r="1356" spans="1:14" x14ac:dyDescent="0.2">
      <c r="A1356" t="s">
        <v>698</v>
      </c>
      <c r="B1356" s="8">
        <v>43900</v>
      </c>
      <c r="C1356" s="8">
        <v>43914</v>
      </c>
      <c r="D1356">
        <v>62</v>
      </c>
      <c r="E1356">
        <v>1</v>
      </c>
      <c r="F1356" s="7">
        <v>1086.1300000000001</v>
      </c>
      <c r="G1356" s="7">
        <v>1877.57</v>
      </c>
      <c r="H1356" s="7">
        <v>27.15</v>
      </c>
      <c r="I1356" s="7">
        <v>46.94</v>
      </c>
      <c r="J1356" t="s">
        <v>2337</v>
      </c>
      <c r="K1356">
        <f t="shared" si="84"/>
        <v>62</v>
      </c>
      <c r="L1356">
        <f t="shared" si="85"/>
        <v>11</v>
      </c>
      <c r="M1356">
        <f t="shared" si="86"/>
        <v>1</v>
      </c>
      <c r="N1356" s="7">
        <f t="shared" si="87"/>
        <v>1877.57</v>
      </c>
    </row>
    <row r="1357" spans="1:14" x14ac:dyDescent="0.2">
      <c r="A1357" t="s">
        <v>251</v>
      </c>
      <c r="B1357" s="8">
        <v>43901</v>
      </c>
      <c r="C1357" s="8">
        <v>43906</v>
      </c>
      <c r="D1357">
        <v>114</v>
      </c>
      <c r="E1357">
        <v>1</v>
      </c>
      <c r="F1357" s="7">
        <v>63.41</v>
      </c>
      <c r="G1357" s="7">
        <v>170.36</v>
      </c>
      <c r="H1357" s="7">
        <v>0.86</v>
      </c>
      <c r="I1357" s="7">
        <v>2.2999999999999998</v>
      </c>
      <c r="J1357" t="s">
        <v>2337</v>
      </c>
      <c r="K1357">
        <f t="shared" si="84"/>
        <v>114</v>
      </c>
      <c r="L1357">
        <f t="shared" si="85"/>
        <v>11</v>
      </c>
      <c r="M1357">
        <f t="shared" si="86"/>
        <v>1</v>
      </c>
      <c r="N1357" s="7">
        <f t="shared" si="87"/>
        <v>170.36</v>
      </c>
    </row>
    <row r="1358" spans="1:14" x14ac:dyDescent="0.2">
      <c r="A1358" t="s">
        <v>928</v>
      </c>
      <c r="B1358" s="8">
        <v>43901</v>
      </c>
      <c r="C1358" s="8">
        <v>43906</v>
      </c>
      <c r="D1358">
        <v>4</v>
      </c>
      <c r="E1358">
        <v>1</v>
      </c>
      <c r="F1358" s="7">
        <v>0</v>
      </c>
      <c r="G1358" s="7">
        <v>0</v>
      </c>
      <c r="H1358" s="7">
        <v>0</v>
      </c>
      <c r="I1358" s="7">
        <v>0</v>
      </c>
      <c r="J1358" t="s">
        <v>2337</v>
      </c>
      <c r="K1358">
        <f t="shared" si="84"/>
        <v>4</v>
      </c>
      <c r="L1358">
        <f t="shared" si="85"/>
        <v>11</v>
      </c>
      <c r="M1358">
        <f t="shared" si="86"/>
        <v>1</v>
      </c>
      <c r="N1358" s="7">
        <f t="shared" si="87"/>
        <v>0</v>
      </c>
    </row>
    <row r="1359" spans="1:14" x14ac:dyDescent="0.2">
      <c r="A1359" t="s">
        <v>238</v>
      </c>
      <c r="B1359" s="8">
        <v>43901</v>
      </c>
      <c r="C1359" s="8">
        <v>43902</v>
      </c>
      <c r="D1359">
        <v>613</v>
      </c>
      <c r="E1359">
        <v>1</v>
      </c>
      <c r="F1359" s="7">
        <v>281.38</v>
      </c>
      <c r="G1359" s="7">
        <v>511.6</v>
      </c>
      <c r="H1359" s="7">
        <v>0.7</v>
      </c>
      <c r="I1359" s="7">
        <v>1.28</v>
      </c>
      <c r="J1359" t="s">
        <v>2337</v>
      </c>
      <c r="K1359">
        <f t="shared" si="84"/>
        <v>613</v>
      </c>
      <c r="L1359">
        <f t="shared" si="85"/>
        <v>11</v>
      </c>
      <c r="M1359">
        <f t="shared" si="86"/>
        <v>1</v>
      </c>
      <c r="N1359" s="7">
        <f t="shared" si="87"/>
        <v>511.6</v>
      </c>
    </row>
    <row r="1360" spans="1:14" x14ac:dyDescent="0.2">
      <c r="A1360" t="s">
        <v>251</v>
      </c>
      <c r="B1360" s="8">
        <v>43901</v>
      </c>
      <c r="C1360" s="8">
        <v>43902</v>
      </c>
      <c r="D1360">
        <v>91</v>
      </c>
      <c r="E1360">
        <v>1</v>
      </c>
      <c r="F1360" s="7">
        <v>50.56</v>
      </c>
      <c r="G1360" s="7">
        <v>135.83000000000001</v>
      </c>
      <c r="H1360" s="7">
        <v>0.86</v>
      </c>
      <c r="I1360" s="7">
        <v>2.2999999999999998</v>
      </c>
      <c r="J1360" t="s">
        <v>2337</v>
      </c>
      <c r="K1360">
        <f t="shared" si="84"/>
        <v>91</v>
      </c>
      <c r="L1360">
        <f t="shared" si="85"/>
        <v>11</v>
      </c>
      <c r="M1360">
        <f t="shared" si="86"/>
        <v>1</v>
      </c>
      <c r="N1360" s="7">
        <f t="shared" si="87"/>
        <v>135.83000000000001</v>
      </c>
    </row>
    <row r="1361" spans="1:14" x14ac:dyDescent="0.2">
      <c r="A1361" t="s">
        <v>928</v>
      </c>
      <c r="B1361" s="8">
        <v>43901</v>
      </c>
      <c r="C1361" s="8">
        <v>43902</v>
      </c>
      <c r="D1361">
        <v>2</v>
      </c>
      <c r="E1361">
        <v>1</v>
      </c>
      <c r="F1361" s="7">
        <v>0</v>
      </c>
      <c r="G1361" s="7">
        <v>0</v>
      </c>
      <c r="H1361" s="7">
        <v>0</v>
      </c>
      <c r="I1361" s="7">
        <v>0</v>
      </c>
      <c r="J1361" t="s">
        <v>2337</v>
      </c>
      <c r="K1361">
        <f t="shared" si="84"/>
        <v>2</v>
      </c>
      <c r="L1361">
        <f t="shared" si="85"/>
        <v>11</v>
      </c>
      <c r="M1361">
        <f t="shared" si="86"/>
        <v>1</v>
      </c>
      <c r="N1361" s="7">
        <f t="shared" si="87"/>
        <v>0</v>
      </c>
    </row>
    <row r="1362" spans="1:14" x14ac:dyDescent="0.2">
      <c r="A1362" t="s">
        <v>948</v>
      </c>
      <c r="B1362" s="8">
        <v>43901</v>
      </c>
      <c r="C1362" s="8">
        <v>43901</v>
      </c>
      <c r="D1362">
        <v>7</v>
      </c>
      <c r="E1362">
        <v>1</v>
      </c>
      <c r="F1362" s="7">
        <v>86.46</v>
      </c>
      <c r="G1362" s="7">
        <v>168.83</v>
      </c>
      <c r="H1362" s="7">
        <v>21.62</v>
      </c>
      <c r="I1362" s="7">
        <v>42.21</v>
      </c>
      <c r="J1362" t="s">
        <v>2337</v>
      </c>
      <c r="K1362">
        <f t="shared" si="84"/>
        <v>7</v>
      </c>
      <c r="L1362">
        <f t="shared" si="85"/>
        <v>11</v>
      </c>
      <c r="M1362">
        <f t="shared" si="86"/>
        <v>1</v>
      </c>
      <c r="N1362" s="7">
        <f t="shared" si="87"/>
        <v>168.83</v>
      </c>
    </row>
    <row r="1363" spans="1:14" x14ac:dyDescent="0.2">
      <c r="A1363" t="s">
        <v>251</v>
      </c>
      <c r="B1363" s="8">
        <v>43901</v>
      </c>
      <c r="C1363" s="8">
        <v>43902</v>
      </c>
      <c r="D1363">
        <v>186</v>
      </c>
      <c r="E1363">
        <v>1</v>
      </c>
      <c r="F1363" s="7">
        <v>103.69</v>
      </c>
      <c r="G1363" s="7">
        <v>278.57</v>
      </c>
      <c r="H1363" s="7">
        <v>0.86</v>
      </c>
      <c r="I1363" s="7">
        <v>2.2999999999999998</v>
      </c>
      <c r="J1363" t="s">
        <v>2337</v>
      </c>
      <c r="K1363">
        <f t="shared" si="84"/>
        <v>186</v>
      </c>
      <c r="L1363">
        <f t="shared" si="85"/>
        <v>11</v>
      </c>
      <c r="M1363">
        <f t="shared" si="86"/>
        <v>1</v>
      </c>
      <c r="N1363" s="7">
        <f t="shared" si="87"/>
        <v>278.57</v>
      </c>
    </row>
    <row r="1364" spans="1:14" x14ac:dyDescent="0.2">
      <c r="A1364" t="s">
        <v>928</v>
      </c>
      <c r="B1364" s="8">
        <v>43901</v>
      </c>
      <c r="C1364" s="8">
        <v>43902</v>
      </c>
      <c r="D1364">
        <v>4</v>
      </c>
      <c r="E1364">
        <v>1</v>
      </c>
      <c r="F1364" s="7">
        <v>0</v>
      </c>
      <c r="G1364" s="7">
        <v>0</v>
      </c>
      <c r="H1364" s="7">
        <v>0</v>
      </c>
      <c r="I1364" s="7">
        <v>0</v>
      </c>
      <c r="J1364" t="s">
        <v>2337</v>
      </c>
      <c r="K1364">
        <f t="shared" si="84"/>
        <v>4</v>
      </c>
      <c r="L1364">
        <f t="shared" si="85"/>
        <v>11</v>
      </c>
      <c r="M1364">
        <f t="shared" si="86"/>
        <v>1</v>
      </c>
      <c r="N1364" s="7">
        <f t="shared" si="87"/>
        <v>0</v>
      </c>
    </row>
    <row r="1365" spans="1:14" x14ac:dyDescent="0.2">
      <c r="A1365" t="s">
        <v>928</v>
      </c>
      <c r="B1365" s="8">
        <v>43901</v>
      </c>
      <c r="C1365" s="8">
        <v>43902</v>
      </c>
      <c r="D1365">
        <v>2</v>
      </c>
      <c r="E1365">
        <v>1</v>
      </c>
      <c r="F1365" s="7">
        <v>0</v>
      </c>
      <c r="G1365" s="7">
        <v>0</v>
      </c>
      <c r="H1365" s="7">
        <v>0</v>
      </c>
      <c r="I1365" s="7">
        <v>0</v>
      </c>
      <c r="J1365" t="s">
        <v>2337</v>
      </c>
      <c r="K1365">
        <f t="shared" si="84"/>
        <v>2</v>
      </c>
      <c r="L1365">
        <f t="shared" si="85"/>
        <v>11</v>
      </c>
      <c r="M1365">
        <f t="shared" si="86"/>
        <v>1</v>
      </c>
      <c r="N1365" s="7">
        <f t="shared" si="87"/>
        <v>0</v>
      </c>
    </row>
    <row r="1366" spans="1:14" x14ac:dyDescent="0.2">
      <c r="A1366" t="s">
        <v>387</v>
      </c>
      <c r="B1366" s="8">
        <v>43901</v>
      </c>
      <c r="C1366" s="8">
        <v>43902</v>
      </c>
      <c r="D1366">
        <v>7</v>
      </c>
      <c r="E1366">
        <v>1</v>
      </c>
      <c r="F1366" s="7">
        <v>169.19</v>
      </c>
      <c r="G1366" s="7">
        <v>306.95999999999998</v>
      </c>
      <c r="H1366" s="7">
        <v>42.3</v>
      </c>
      <c r="I1366" s="7">
        <v>76.739999999999995</v>
      </c>
      <c r="J1366" t="s">
        <v>2337</v>
      </c>
      <c r="K1366">
        <f t="shared" si="84"/>
        <v>7</v>
      </c>
      <c r="L1366">
        <f t="shared" si="85"/>
        <v>11</v>
      </c>
      <c r="M1366">
        <f t="shared" si="86"/>
        <v>1</v>
      </c>
      <c r="N1366" s="7">
        <f t="shared" si="87"/>
        <v>306.95999999999998</v>
      </c>
    </row>
    <row r="1367" spans="1:14" x14ac:dyDescent="0.2">
      <c r="A1367" t="s">
        <v>251</v>
      </c>
      <c r="B1367" s="8">
        <v>43901</v>
      </c>
      <c r="C1367" s="8">
        <v>43902</v>
      </c>
      <c r="D1367">
        <v>190</v>
      </c>
      <c r="E1367">
        <v>1</v>
      </c>
      <c r="F1367" s="7">
        <v>106.26</v>
      </c>
      <c r="G1367" s="7">
        <v>285.47000000000003</v>
      </c>
      <c r="H1367" s="7">
        <v>0.86</v>
      </c>
      <c r="I1367" s="7">
        <v>2.2999999999999998</v>
      </c>
      <c r="J1367" t="s">
        <v>2337</v>
      </c>
      <c r="K1367">
        <f t="shared" si="84"/>
        <v>190</v>
      </c>
      <c r="L1367">
        <f t="shared" si="85"/>
        <v>11</v>
      </c>
      <c r="M1367">
        <f t="shared" si="86"/>
        <v>1</v>
      </c>
      <c r="N1367" s="7">
        <f t="shared" si="87"/>
        <v>285.47000000000003</v>
      </c>
    </row>
    <row r="1368" spans="1:14" x14ac:dyDescent="0.2">
      <c r="A1368" t="s">
        <v>928</v>
      </c>
      <c r="B1368" s="8">
        <v>43901</v>
      </c>
      <c r="C1368" s="8">
        <v>43902</v>
      </c>
      <c r="D1368">
        <v>4</v>
      </c>
      <c r="E1368">
        <v>1</v>
      </c>
      <c r="F1368" s="7">
        <v>0</v>
      </c>
      <c r="G1368" s="7">
        <v>0</v>
      </c>
      <c r="H1368" s="7">
        <v>0</v>
      </c>
      <c r="I1368" s="7">
        <v>0</v>
      </c>
      <c r="J1368" t="s">
        <v>2337</v>
      </c>
      <c r="K1368">
        <f t="shared" si="84"/>
        <v>4</v>
      </c>
      <c r="L1368">
        <f t="shared" si="85"/>
        <v>11</v>
      </c>
      <c r="M1368">
        <f t="shared" si="86"/>
        <v>1</v>
      </c>
      <c r="N1368" s="7">
        <f t="shared" si="87"/>
        <v>0</v>
      </c>
    </row>
    <row r="1369" spans="1:14" x14ac:dyDescent="0.2">
      <c r="A1369" t="s">
        <v>101</v>
      </c>
      <c r="B1369" s="8">
        <v>43901</v>
      </c>
      <c r="C1369" s="8">
        <v>43902</v>
      </c>
      <c r="D1369">
        <v>111</v>
      </c>
      <c r="E1369">
        <v>100</v>
      </c>
      <c r="F1369" s="7">
        <v>1970.68</v>
      </c>
      <c r="G1369" s="7">
        <v>3867.7</v>
      </c>
      <c r="H1369" s="7">
        <v>27.37</v>
      </c>
      <c r="I1369" s="7">
        <v>53.72</v>
      </c>
      <c r="J1369" t="s">
        <v>2337</v>
      </c>
      <c r="K1369">
        <f t="shared" si="84"/>
        <v>11100</v>
      </c>
      <c r="L1369">
        <f t="shared" si="85"/>
        <v>11</v>
      </c>
      <c r="M1369">
        <f t="shared" si="86"/>
        <v>1</v>
      </c>
      <c r="N1369" s="7">
        <f t="shared" si="87"/>
        <v>3867.7</v>
      </c>
    </row>
    <row r="1370" spans="1:14" x14ac:dyDescent="0.2">
      <c r="A1370" t="s">
        <v>169</v>
      </c>
      <c r="B1370" s="8">
        <v>43902</v>
      </c>
      <c r="C1370" s="8">
        <v>43902</v>
      </c>
      <c r="D1370">
        <v>4596</v>
      </c>
      <c r="E1370">
        <v>2</v>
      </c>
      <c r="F1370" s="7">
        <v>7729.25</v>
      </c>
      <c r="G1370" s="7">
        <v>14580.6</v>
      </c>
      <c r="H1370" s="7">
        <v>2.57</v>
      </c>
      <c r="I1370" s="7">
        <v>4.8600000000000003</v>
      </c>
      <c r="J1370" t="s">
        <v>2337</v>
      </c>
      <c r="K1370">
        <f t="shared" si="84"/>
        <v>9192</v>
      </c>
      <c r="L1370">
        <f t="shared" si="85"/>
        <v>11</v>
      </c>
      <c r="M1370">
        <f t="shared" si="86"/>
        <v>1</v>
      </c>
      <c r="N1370" s="7">
        <f t="shared" si="87"/>
        <v>14580.6</v>
      </c>
    </row>
    <row r="1371" spans="1:14" x14ac:dyDescent="0.2">
      <c r="A1371" t="s">
        <v>396</v>
      </c>
      <c r="B1371" s="8">
        <v>43902</v>
      </c>
      <c r="C1371" s="8">
        <v>43902</v>
      </c>
      <c r="D1371">
        <v>37</v>
      </c>
      <c r="E1371">
        <v>1</v>
      </c>
      <c r="F1371" s="7">
        <v>558.66999999999996</v>
      </c>
      <c r="G1371" s="7">
        <v>736.7</v>
      </c>
      <c r="H1371" s="7">
        <v>23.28</v>
      </c>
      <c r="I1371" s="7">
        <v>30.7</v>
      </c>
      <c r="J1371" t="s">
        <v>2337</v>
      </c>
      <c r="K1371">
        <f t="shared" si="84"/>
        <v>37</v>
      </c>
      <c r="L1371">
        <f t="shared" si="85"/>
        <v>11</v>
      </c>
      <c r="M1371">
        <f t="shared" si="86"/>
        <v>1</v>
      </c>
      <c r="N1371" s="7">
        <f t="shared" si="87"/>
        <v>736.7</v>
      </c>
    </row>
    <row r="1372" spans="1:14" x14ac:dyDescent="0.2">
      <c r="A1372" t="s">
        <v>502</v>
      </c>
      <c r="B1372" s="8">
        <v>43902</v>
      </c>
      <c r="C1372" s="8">
        <v>43902</v>
      </c>
      <c r="D1372">
        <v>1379</v>
      </c>
      <c r="E1372">
        <v>1</v>
      </c>
      <c r="F1372" s="7">
        <v>5421.68</v>
      </c>
      <c r="G1372" s="7">
        <v>6331.05</v>
      </c>
      <c r="H1372" s="7">
        <v>6.02</v>
      </c>
      <c r="I1372" s="7">
        <v>7.04</v>
      </c>
      <c r="J1372" t="s">
        <v>2337</v>
      </c>
      <c r="K1372">
        <f t="shared" si="84"/>
        <v>1379</v>
      </c>
      <c r="L1372">
        <f t="shared" si="85"/>
        <v>11</v>
      </c>
      <c r="M1372">
        <f t="shared" si="86"/>
        <v>1</v>
      </c>
      <c r="N1372" s="7">
        <f t="shared" si="87"/>
        <v>6331.05</v>
      </c>
    </row>
    <row r="1373" spans="1:14" x14ac:dyDescent="0.2">
      <c r="A1373" t="s">
        <v>501</v>
      </c>
      <c r="B1373" s="8">
        <v>43902</v>
      </c>
      <c r="C1373" s="8">
        <v>43902</v>
      </c>
      <c r="D1373">
        <v>368</v>
      </c>
      <c r="E1373">
        <v>1</v>
      </c>
      <c r="F1373" s="7">
        <v>1188.58</v>
      </c>
      <c r="G1373" s="7">
        <v>2148.7199999999998</v>
      </c>
      <c r="H1373" s="7">
        <v>4.95</v>
      </c>
      <c r="I1373" s="7">
        <v>8.9499999999999993</v>
      </c>
      <c r="J1373" t="s">
        <v>2337</v>
      </c>
      <c r="K1373">
        <f t="shared" si="84"/>
        <v>368</v>
      </c>
      <c r="L1373">
        <f t="shared" si="85"/>
        <v>11</v>
      </c>
      <c r="M1373">
        <f t="shared" si="86"/>
        <v>1</v>
      </c>
      <c r="N1373" s="7">
        <f t="shared" si="87"/>
        <v>2148.7199999999998</v>
      </c>
    </row>
    <row r="1374" spans="1:14" x14ac:dyDescent="0.2">
      <c r="A1374" t="s">
        <v>708</v>
      </c>
      <c r="B1374" s="8">
        <v>43902</v>
      </c>
      <c r="C1374" s="8">
        <v>43916</v>
      </c>
      <c r="D1374">
        <v>62</v>
      </c>
      <c r="E1374">
        <v>1</v>
      </c>
      <c r="F1374" s="7">
        <v>702.43</v>
      </c>
      <c r="G1374" s="7">
        <v>1294.3499999999999</v>
      </c>
      <c r="H1374" s="7">
        <v>17.559999999999999</v>
      </c>
      <c r="I1374" s="7">
        <v>32.36</v>
      </c>
      <c r="J1374" t="s">
        <v>2337</v>
      </c>
      <c r="K1374">
        <f t="shared" si="84"/>
        <v>62</v>
      </c>
      <c r="L1374">
        <f t="shared" si="85"/>
        <v>11</v>
      </c>
      <c r="M1374">
        <f t="shared" si="86"/>
        <v>1</v>
      </c>
      <c r="N1374" s="7">
        <f t="shared" si="87"/>
        <v>1294.3499999999999</v>
      </c>
    </row>
    <row r="1375" spans="1:14" x14ac:dyDescent="0.2">
      <c r="A1375" t="s">
        <v>698</v>
      </c>
      <c r="B1375" s="8">
        <v>43902</v>
      </c>
      <c r="C1375" s="8">
        <v>43916</v>
      </c>
      <c r="D1375">
        <v>16</v>
      </c>
      <c r="E1375">
        <v>1</v>
      </c>
      <c r="F1375" s="7">
        <v>271.52999999999997</v>
      </c>
      <c r="G1375" s="7">
        <v>469.39</v>
      </c>
      <c r="H1375" s="7">
        <v>27.15</v>
      </c>
      <c r="I1375" s="7">
        <v>46.94</v>
      </c>
      <c r="J1375" t="s">
        <v>2337</v>
      </c>
      <c r="K1375">
        <f t="shared" si="84"/>
        <v>16</v>
      </c>
      <c r="L1375">
        <f t="shared" si="85"/>
        <v>11</v>
      </c>
      <c r="M1375">
        <f t="shared" si="86"/>
        <v>1</v>
      </c>
      <c r="N1375" s="7">
        <f t="shared" si="87"/>
        <v>469.39</v>
      </c>
    </row>
    <row r="1376" spans="1:14" x14ac:dyDescent="0.2">
      <c r="A1376" t="s">
        <v>824</v>
      </c>
      <c r="B1376" s="8">
        <v>43902</v>
      </c>
      <c r="C1376" s="8">
        <v>43916</v>
      </c>
      <c r="D1376">
        <v>31</v>
      </c>
      <c r="E1376">
        <v>1</v>
      </c>
      <c r="F1376" s="7">
        <v>344.82</v>
      </c>
      <c r="G1376" s="7">
        <v>657.41</v>
      </c>
      <c r="H1376" s="7">
        <v>17.239999999999998</v>
      </c>
      <c r="I1376" s="7">
        <v>32.869999999999997</v>
      </c>
      <c r="J1376" t="s">
        <v>2337</v>
      </c>
      <c r="K1376">
        <f t="shared" si="84"/>
        <v>31</v>
      </c>
      <c r="L1376">
        <f t="shared" si="85"/>
        <v>11</v>
      </c>
      <c r="M1376">
        <f t="shared" si="86"/>
        <v>1</v>
      </c>
      <c r="N1376" s="7">
        <f t="shared" si="87"/>
        <v>657.41</v>
      </c>
    </row>
    <row r="1377" spans="1:14" x14ac:dyDescent="0.2">
      <c r="A1377" t="s">
        <v>842</v>
      </c>
      <c r="B1377" s="8">
        <v>43902</v>
      </c>
      <c r="C1377" s="8">
        <v>43916</v>
      </c>
      <c r="D1377">
        <v>31</v>
      </c>
      <c r="E1377">
        <v>1</v>
      </c>
      <c r="F1377" s="7">
        <v>494.21</v>
      </c>
      <c r="G1377" s="7">
        <v>959.25</v>
      </c>
      <c r="H1377" s="7">
        <v>24.71</v>
      </c>
      <c r="I1377" s="7">
        <v>47.96</v>
      </c>
      <c r="J1377" t="s">
        <v>2337</v>
      </c>
      <c r="K1377">
        <f t="shared" si="84"/>
        <v>31</v>
      </c>
      <c r="L1377">
        <f t="shared" si="85"/>
        <v>11</v>
      </c>
      <c r="M1377">
        <f t="shared" si="86"/>
        <v>1</v>
      </c>
      <c r="N1377" s="7">
        <f t="shared" si="87"/>
        <v>959.25</v>
      </c>
    </row>
    <row r="1378" spans="1:14" x14ac:dyDescent="0.2">
      <c r="A1378" t="s">
        <v>860</v>
      </c>
      <c r="B1378" s="8">
        <v>43902</v>
      </c>
      <c r="C1378" s="8">
        <v>43916</v>
      </c>
      <c r="D1378">
        <v>16</v>
      </c>
      <c r="E1378">
        <v>1</v>
      </c>
      <c r="F1378" s="7">
        <v>341.62</v>
      </c>
      <c r="G1378" s="7">
        <v>635.66</v>
      </c>
      <c r="H1378" s="7">
        <v>34.159999999999997</v>
      </c>
      <c r="I1378" s="7">
        <v>63.57</v>
      </c>
      <c r="J1378" t="s">
        <v>2337</v>
      </c>
      <c r="K1378">
        <f t="shared" si="84"/>
        <v>16</v>
      </c>
      <c r="L1378">
        <f t="shared" si="85"/>
        <v>11</v>
      </c>
      <c r="M1378">
        <f t="shared" si="86"/>
        <v>1</v>
      </c>
      <c r="N1378" s="7">
        <f t="shared" si="87"/>
        <v>635.66</v>
      </c>
    </row>
    <row r="1379" spans="1:14" x14ac:dyDescent="0.2">
      <c r="A1379" t="s">
        <v>158</v>
      </c>
      <c r="B1379" s="8">
        <v>43902</v>
      </c>
      <c r="C1379" s="8">
        <v>43903</v>
      </c>
      <c r="D1379">
        <v>307</v>
      </c>
      <c r="E1379">
        <v>2</v>
      </c>
      <c r="F1379" s="7">
        <v>501.93</v>
      </c>
      <c r="G1379" s="7">
        <v>844.14</v>
      </c>
      <c r="H1379" s="7">
        <v>2.5099999999999998</v>
      </c>
      <c r="I1379" s="7">
        <v>4.22</v>
      </c>
      <c r="J1379" t="s">
        <v>2337</v>
      </c>
      <c r="K1379">
        <f t="shared" si="84"/>
        <v>614</v>
      </c>
      <c r="L1379">
        <f t="shared" si="85"/>
        <v>11</v>
      </c>
      <c r="M1379">
        <f t="shared" si="86"/>
        <v>1</v>
      </c>
      <c r="N1379" s="7">
        <f t="shared" si="87"/>
        <v>844.14</v>
      </c>
    </row>
    <row r="1380" spans="1:14" x14ac:dyDescent="0.2">
      <c r="A1380" t="s">
        <v>262</v>
      </c>
      <c r="B1380" s="8">
        <v>43902</v>
      </c>
      <c r="C1380" s="8">
        <v>43902</v>
      </c>
      <c r="D1380">
        <v>8</v>
      </c>
      <c r="E1380">
        <v>100</v>
      </c>
      <c r="F1380" s="7">
        <v>492.42</v>
      </c>
      <c r="G1380" s="7">
        <v>831.35</v>
      </c>
      <c r="H1380" s="7">
        <v>98.48</v>
      </c>
      <c r="I1380" s="7">
        <v>166.27</v>
      </c>
      <c r="J1380" t="s">
        <v>2337</v>
      </c>
      <c r="K1380">
        <f t="shared" si="84"/>
        <v>800</v>
      </c>
      <c r="L1380">
        <f t="shared" si="85"/>
        <v>11</v>
      </c>
      <c r="M1380">
        <f t="shared" si="86"/>
        <v>1</v>
      </c>
      <c r="N1380" s="7">
        <f t="shared" si="87"/>
        <v>831.35</v>
      </c>
    </row>
    <row r="1381" spans="1:14" x14ac:dyDescent="0.2">
      <c r="A1381" t="s">
        <v>251</v>
      </c>
      <c r="B1381" s="8">
        <v>43902</v>
      </c>
      <c r="C1381" s="8">
        <v>43903</v>
      </c>
      <c r="D1381">
        <v>102</v>
      </c>
      <c r="E1381">
        <v>1</v>
      </c>
      <c r="F1381" s="7">
        <v>56.56</v>
      </c>
      <c r="G1381" s="7">
        <v>151.94999999999999</v>
      </c>
      <c r="H1381" s="7">
        <v>0.86</v>
      </c>
      <c r="I1381" s="7">
        <v>2.2999999999999998</v>
      </c>
      <c r="J1381" t="s">
        <v>2337</v>
      </c>
      <c r="K1381">
        <f t="shared" si="84"/>
        <v>102</v>
      </c>
      <c r="L1381">
        <f t="shared" si="85"/>
        <v>11</v>
      </c>
      <c r="M1381">
        <f t="shared" si="86"/>
        <v>1</v>
      </c>
      <c r="N1381" s="7">
        <f t="shared" si="87"/>
        <v>151.94999999999999</v>
      </c>
    </row>
    <row r="1382" spans="1:14" x14ac:dyDescent="0.2">
      <c r="A1382" t="s">
        <v>928</v>
      </c>
      <c r="B1382" s="8">
        <v>43902</v>
      </c>
      <c r="C1382" s="8">
        <v>43903</v>
      </c>
      <c r="D1382">
        <v>2</v>
      </c>
      <c r="E1382">
        <v>1</v>
      </c>
      <c r="F1382" s="7">
        <v>0</v>
      </c>
      <c r="G1382" s="7">
        <v>0</v>
      </c>
      <c r="H1382" s="7">
        <v>0</v>
      </c>
      <c r="I1382" s="7">
        <v>0</v>
      </c>
      <c r="J1382" t="s">
        <v>2337</v>
      </c>
      <c r="K1382">
        <f t="shared" si="84"/>
        <v>2</v>
      </c>
      <c r="L1382">
        <f t="shared" si="85"/>
        <v>11</v>
      </c>
      <c r="M1382">
        <f t="shared" si="86"/>
        <v>1</v>
      </c>
      <c r="N1382" s="7">
        <f t="shared" si="87"/>
        <v>0</v>
      </c>
    </row>
    <row r="1383" spans="1:14" x14ac:dyDescent="0.2">
      <c r="A1383" t="s">
        <v>288</v>
      </c>
      <c r="B1383" s="8">
        <v>43902</v>
      </c>
      <c r="C1383" s="8">
        <v>43906</v>
      </c>
      <c r="D1383">
        <v>184</v>
      </c>
      <c r="E1383">
        <v>1</v>
      </c>
      <c r="F1383" s="7">
        <v>102.83</v>
      </c>
      <c r="G1383" s="7">
        <v>368.35</v>
      </c>
      <c r="H1383" s="7">
        <v>0.86</v>
      </c>
      <c r="I1383" s="7">
        <v>3.07</v>
      </c>
      <c r="J1383" t="s">
        <v>2337</v>
      </c>
      <c r="K1383">
        <f t="shared" si="84"/>
        <v>184</v>
      </c>
      <c r="L1383">
        <f t="shared" si="85"/>
        <v>11</v>
      </c>
      <c r="M1383">
        <f t="shared" si="86"/>
        <v>1</v>
      </c>
      <c r="N1383" s="7">
        <f t="shared" si="87"/>
        <v>368.35</v>
      </c>
    </row>
    <row r="1384" spans="1:14" x14ac:dyDescent="0.2">
      <c r="A1384" t="s">
        <v>923</v>
      </c>
      <c r="B1384" s="8">
        <v>43902</v>
      </c>
      <c r="C1384" s="8">
        <v>43906</v>
      </c>
      <c r="D1384">
        <v>2</v>
      </c>
      <c r="E1384">
        <v>1</v>
      </c>
      <c r="F1384" s="7">
        <v>60.01</v>
      </c>
      <c r="G1384" s="7">
        <v>104.88</v>
      </c>
      <c r="H1384" s="7">
        <v>60.01</v>
      </c>
      <c r="I1384" s="7">
        <v>104.88</v>
      </c>
      <c r="J1384" t="s">
        <v>2337</v>
      </c>
      <c r="K1384">
        <f t="shared" si="84"/>
        <v>2</v>
      </c>
      <c r="L1384">
        <f t="shared" si="85"/>
        <v>11</v>
      </c>
      <c r="M1384">
        <f t="shared" si="86"/>
        <v>1</v>
      </c>
      <c r="N1384" s="7">
        <f t="shared" si="87"/>
        <v>104.88</v>
      </c>
    </row>
    <row r="1385" spans="1:14" x14ac:dyDescent="0.2">
      <c r="A1385" t="s">
        <v>310</v>
      </c>
      <c r="B1385" s="8">
        <v>43902</v>
      </c>
      <c r="C1385" s="8">
        <v>43902</v>
      </c>
      <c r="D1385">
        <v>4</v>
      </c>
      <c r="E1385">
        <v>150</v>
      </c>
      <c r="F1385" s="7">
        <v>268.58999999999997</v>
      </c>
      <c r="G1385" s="7">
        <v>422.07</v>
      </c>
      <c r="H1385" s="7">
        <v>134.30000000000001</v>
      </c>
      <c r="I1385" s="7">
        <v>211.04</v>
      </c>
      <c r="J1385" t="s">
        <v>2337</v>
      </c>
      <c r="K1385">
        <f t="shared" si="84"/>
        <v>600</v>
      </c>
      <c r="L1385">
        <f t="shared" si="85"/>
        <v>11</v>
      </c>
      <c r="M1385">
        <f t="shared" si="86"/>
        <v>1</v>
      </c>
      <c r="N1385" s="7">
        <f t="shared" si="87"/>
        <v>422.07</v>
      </c>
    </row>
    <row r="1386" spans="1:14" x14ac:dyDescent="0.2">
      <c r="A1386" t="s">
        <v>169</v>
      </c>
      <c r="B1386" s="8">
        <v>43902</v>
      </c>
      <c r="C1386" s="8">
        <v>43910</v>
      </c>
      <c r="D1386">
        <v>246</v>
      </c>
      <c r="E1386">
        <v>1</v>
      </c>
      <c r="F1386" s="7">
        <v>206.11</v>
      </c>
      <c r="G1386" s="7">
        <v>337.66</v>
      </c>
      <c r="H1386" s="7">
        <v>1.28</v>
      </c>
      <c r="I1386" s="7">
        <v>2.11</v>
      </c>
      <c r="J1386" t="s">
        <v>2337</v>
      </c>
      <c r="K1386">
        <f t="shared" si="84"/>
        <v>246</v>
      </c>
      <c r="L1386">
        <f t="shared" si="85"/>
        <v>11</v>
      </c>
      <c r="M1386">
        <f t="shared" si="86"/>
        <v>1</v>
      </c>
      <c r="N1386" s="7">
        <f t="shared" si="87"/>
        <v>337.66</v>
      </c>
    </row>
    <row r="1387" spans="1:14" x14ac:dyDescent="0.2">
      <c r="A1387" t="s">
        <v>934</v>
      </c>
      <c r="B1387" s="8">
        <v>43902</v>
      </c>
      <c r="C1387" s="8">
        <v>43910</v>
      </c>
      <c r="D1387">
        <v>4</v>
      </c>
      <c r="E1387">
        <v>1</v>
      </c>
      <c r="F1387" s="7">
        <v>29.16</v>
      </c>
      <c r="G1387" s="7">
        <v>51.16</v>
      </c>
      <c r="H1387" s="7">
        <v>14.58</v>
      </c>
      <c r="I1387" s="7">
        <v>25.58</v>
      </c>
      <c r="J1387" t="s">
        <v>2337</v>
      </c>
      <c r="K1387">
        <f t="shared" si="84"/>
        <v>4</v>
      </c>
      <c r="L1387">
        <f t="shared" si="85"/>
        <v>11</v>
      </c>
      <c r="M1387">
        <f t="shared" si="86"/>
        <v>1</v>
      </c>
      <c r="N1387" s="7">
        <f t="shared" si="87"/>
        <v>51.16</v>
      </c>
    </row>
    <row r="1388" spans="1:14" x14ac:dyDescent="0.2">
      <c r="A1388" t="s">
        <v>928</v>
      </c>
      <c r="B1388" s="8">
        <v>43902</v>
      </c>
      <c r="C1388" s="8">
        <v>43910</v>
      </c>
      <c r="D1388">
        <v>4</v>
      </c>
      <c r="E1388">
        <v>1</v>
      </c>
      <c r="F1388" s="7">
        <v>0</v>
      </c>
      <c r="G1388" s="7">
        <v>0</v>
      </c>
      <c r="H1388" s="7">
        <v>0</v>
      </c>
      <c r="I1388" s="7">
        <v>0</v>
      </c>
      <c r="J1388" t="s">
        <v>2337</v>
      </c>
      <c r="K1388">
        <f t="shared" si="84"/>
        <v>4</v>
      </c>
      <c r="L1388">
        <f t="shared" si="85"/>
        <v>11</v>
      </c>
      <c r="M1388">
        <f t="shared" si="86"/>
        <v>1</v>
      </c>
      <c r="N1388" s="7">
        <f t="shared" si="87"/>
        <v>0</v>
      </c>
    </row>
    <row r="1389" spans="1:14" x14ac:dyDescent="0.2">
      <c r="A1389" t="s">
        <v>301</v>
      </c>
      <c r="B1389" s="8">
        <v>43902</v>
      </c>
      <c r="C1389" s="8">
        <v>43902</v>
      </c>
      <c r="D1389">
        <v>1563</v>
      </c>
      <c r="E1389">
        <v>1</v>
      </c>
      <c r="F1389" s="7">
        <v>378.33</v>
      </c>
      <c r="G1389" s="7">
        <v>3130.99</v>
      </c>
      <c r="H1389" s="7">
        <v>0.37</v>
      </c>
      <c r="I1389" s="7">
        <v>3.07</v>
      </c>
      <c r="J1389" t="s">
        <v>2337</v>
      </c>
      <c r="K1389">
        <f t="shared" si="84"/>
        <v>1563</v>
      </c>
      <c r="L1389">
        <f t="shared" si="85"/>
        <v>11</v>
      </c>
      <c r="M1389">
        <f t="shared" si="86"/>
        <v>1</v>
      </c>
      <c r="N1389" s="7">
        <f t="shared" si="87"/>
        <v>3130.99</v>
      </c>
    </row>
    <row r="1390" spans="1:14" x14ac:dyDescent="0.2">
      <c r="A1390" t="s">
        <v>945</v>
      </c>
      <c r="B1390" s="8">
        <v>43902</v>
      </c>
      <c r="C1390" s="8">
        <v>43902</v>
      </c>
      <c r="D1390">
        <v>154</v>
      </c>
      <c r="E1390">
        <v>1</v>
      </c>
      <c r="F1390" s="7">
        <v>1713.86</v>
      </c>
      <c r="G1390" s="7">
        <v>3197.5</v>
      </c>
      <c r="H1390" s="7">
        <v>17.14</v>
      </c>
      <c r="I1390" s="7">
        <v>31.98</v>
      </c>
      <c r="J1390" t="s">
        <v>2337</v>
      </c>
      <c r="K1390">
        <f t="shared" si="84"/>
        <v>154</v>
      </c>
      <c r="L1390">
        <f t="shared" si="85"/>
        <v>11</v>
      </c>
      <c r="M1390">
        <f t="shared" si="86"/>
        <v>1</v>
      </c>
      <c r="N1390" s="7">
        <f t="shared" si="87"/>
        <v>3197.5</v>
      </c>
    </row>
    <row r="1391" spans="1:14" x14ac:dyDescent="0.2">
      <c r="A1391" t="s">
        <v>251</v>
      </c>
      <c r="B1391" s="8">
        <v>43902</v>
      </c>
      <c r="C1391" s="8">
        <v>43903</v>
      </c>
      <c r="D1391">
        <v>187</v>
      </c>
      <c r="E1391">
        <v>1</v>
      </c>
      <c r="F1391" s="7">
        <v>104.55</v>
      </c>
      <c r="G1391" s="7">
        <v>280.87</v>
      </c>
      <c r="H1391" s="7">
        <v>0.86</v>
      </c>
      <c r="I1391" s="7">
        <v>2.2999999999999998</v>
      </c>
      <c r="J1391" t="s">
        <v>2337</v>
      </c>
      <c r="K1391">
        <f t="shared" si="84"/>
        <v>187</v>
      </c>
      <c r="L1391">
        <f t="shared" si="85"/>
        <v>11</v>
      </c>
      <c r="M1391">
        <f t="shared" si="86"/>
        <v>1</v>
      </c>
      <c r="N1391" s="7">
        <f t="shared" si="87"/>
        <v>280.87</v>
      </c>
    </row>
    <row r="1392" spans="1:14" x14ac:dyDescent="0.2">
      <c r="A1392" t="s">
        <v>928</v>
      </c>
      <c r="B1392" s="8">
        <v>43902</v>
      </c>
      <c r="C1392" s="8">
        <v>43903</v>
      </c>
      <c r="D1392">
        <v>4</v>
      </c>
      <c r="E1392">
        <v>1</v>
      </c>
      <c r="F1392" s="7">
        <v>52.26</v>
      </c>
      <c r="G1392" s="7">
        <v>0</v>
      </c>
      <c r="H1392" s="7">
        <v>26.12</v>
      </c>
      <c r="I1392" s="7">
        <v>0</v>
      </c>
      <c r="J1392" t="s">
        <v>2337</v>
      </c>
      <c r="K1392">
        <f t="shared" si="84"/>
        <v>4</v>
      </c>
      <c r="L1392">
        <f t="shared" si="85"/>
        <v>11</v>
      </c>
      <c r="M1392">
        <f t="shared" si="86"/>
        <v>1</v>
      </c>
      <c r="N1392" s="7">
        <f t="shared" si="87"/>
        <v>0</v>
      </c>
    </row>
    <row r="1393" spans="1:14" x14ac:dyDescent="0.2">
      <c r="A1393" t="s">
        <v>387</v>
      </c>
      <c r="B1393" s="8">
        <v>43902</v>
      </c>
      <c r="C1393" s="8">
        <v>43902</v>
      </c>
      <c r="D1393">
        <v>111</v>
      </c>
      <c r="E1393">
        <v>1</v>
      </c>
      <c r="F1393" s="7">
        <v>3045.35</v>
      </c>
      <c r="G1393" s="7">
        <v>5801.54</v>
      </c>
      <c r="H1393" s="7">
        <v>42.3</v>
      </c>
      <c r="I1393" s="7">
        <v>80.58</v>
      </c>
      <c r="J1393" t="s">
        <v>2337</v>
      </c>
      <c r="K1393">
        <f t="shared" si="84"/>
        <v>111</v>
      </c>
      <c r="L1393">
        <f t="shared" si="85"/>
        <v>11</v>
      </c>
      <c r="M1393">
        <f t="shared" si="86"/>
        <v>1</v>
      </c>
      <c r="N1393" s="7">
        <f t="shared" si="87"/>
        <v>5801.54</v>
      </c>
    </row>
    <row r="1394" spans="1:14" x14ac:dyDescent="0.2">
      <c r="A1394" t="s">
        <v>396</v>
      </c>
      <c r="B1394" s="8">
        <v>43902</v>
      </c>
      <c r="C1394" s="8">
        <v>43902</v>
      </c>
      <c r="D1394">
        <v>74</v>
      </c>
      <c r="E1394">
        <v>1</v>
      </c>
      <c r="F1394" s="7">
        <v>1117.33</v>
      </c>
      <c r="G1394" s="7">
        <v>1473.41</v>
      </c>
      <c r="H1394" s="7">
        <v>23.28</v>
      </c>
      <c r="I1394" s="7">
        <v>30.7</v>
      </c>
      <c r="J1394" t="s">
        <v>2337</v>
      </c>
      <c r="K1394">
        <f t="shared" si="84"/>
        <v>74</v>
      </c>
      <c r="L1394">
        <f t="shared" si="85"/>
        <v>11</v>
      </c>
      <c r="M1394">
        <f t="shared" si="86"/>
        <v>1</v>
      </c>
      <c r="N1394" s="7">
        <f t="shared" si="87"/>
        <v>1473.41</v>
      </c>
    </row>
    <row r="1395" spans="1:14" x14ac:dyDescent="0.2">
      <c r="A1395" t="s">
        <v>397</v>
      </c>
      <c r="B1395" s="8">
        <v>43902</v>
      </c>
      <c r="C1395" s="8">
        <v>43902</v>
      </c>
      <c r="D1395">
        <v>200</v>
      </c>
      <c r="E1395">
        <v>1</v>
      </c>
      <c r="F1395" s="7">
        <v>289.31</v>
      </c>
      <c r="G1395" s="7">
        <v>581.95000000000005</v>
      </c>
      <c r="H1395" s="7">
        <v>2.23</v>
      </c>
      <c r="I1395" s="7">
        <v>4.4800000000000004</v>
      </c>
      <c r="J1395" t="s">
        <v>2337</v>
      </c>
      <c r="K1395">
        <f t="shared" si="84"/>
        <v>200</v>
      </c>
      <c r="L1395">
        <f t="shared" si="85"/>
        <v>11</v>
      </c>
      <c r="M1395">
        <f t="shared" si="86"/>
        <v>1</v>
      </c>
      <c r="N1395" s="7">
        <f t="shared" si="87"/>
        <v>581.95000000000005</v>
      </c>
    </row>
    <row r="1396" spans="1:14" x14ac:dyDescent="0.2">
      <c r="A1396" t="s">
        <v>251</v>
      </c>
      <c r="B1396" s="8">
        <v>43902</v>
      </c>
      <c r="C1396" s="8">
        <v>43903</v>
      </c>
      <c r="D1396">
        <v>138</v>
      </c>
      <c r="E1396">
        <v>1</v>
      </c>
      <c r="F1396" s="7">
        <v>77.12</v>
      </c>
      <c r="G1396" s="7">
        <v>207.2</v>
      </c>
      <c r="H1396" s="7">
        <v>0.86</v>
      </c>
      <c r="I1396" s="7">
        <v>2.2999999999999998</v>
      </c>
      <c r="J1396" t="s">
        <v>2337</v>
      </c>
      <c r="K1396">
        <f t="shared" si="84"/>
        <v>138</v>
      </c>
      <c r="L1396">
        <f t="shared" si="85"/>
        <v>11</v>
      </c>
      <c r="M1396">
        <f t="shared" si="86"/>
        <v>1</v>
      </c>
      <c r="N1396" s="7">
        <f t="shared" si="87"/>
        <v>207.2</v>
      </c>
    </row>
    <row r="1397" spans="1:14" x14ac:dyDescent="0.2">
      <c r="A1397" t="s">
        <v>928</v>
      </c>
      <c r="B1397" s="8">
        <v>43902</v>
      </c>
      <c r="C1397" s="8">
        <v>43903</v>
      </c>
      <c r="D1397">
        <v>4</v>
      </c>
      <c r="E1397">
        <v>1</v>
      </c>
      <c r="F1397" s="7">
        <v>52.26</v>
      </c>
      <c r="G1397" s="7">
        <v>0</v>
      </c>
      <c r="H1397" s="7">
        <v>26.12</v>
      </c>
      <c r="I1397" s="7">
        <v>0</v>
      </c>
      <c r="J1397" t="s">
        <v>2337</v>
      </c>
      <c r="K1397">
        <f t="shared" si="84"/>
        <v>4</v>
      </c>
      <c r="L1397">
        <f t="shared" si="85"/>
        <v>11</v>
      </c>
      <c r="M1397">
        <f t="shared" si="86"/>
        <v>1</v>
      </c>
      <c r="N1397" s="7">
        <f t="shared" si="87"/>
        <v>0</v>
      </c>
    </row>
    <row r="1398" spans="1:14" x14ac:dyDescent="0.2">
      <c r="A1398" t="s">
        <v>169</v>
      </c>
      <c r="B1398" s="8">
        <v>43902</v>
      </c>
      <c r="C1398" s="8">
        <v>43910</v>
      </c>
      <c r="D1398">
        <v>123</v>
      </c>
      <c r="E1398">
        <v>1</v>
      </c>
      <c r="F1398" s="7">
        <v>103.06</v>
      </c>
      <c r="G1398" s="7">
        <v>168.83</v>
      </c>
      <c r="H1398" s="7">
        <v>1.28</v>
      </c>
      <c r="I1398" s="7">
        <v>2.11</v>
      </c>
      <c r="J1398" t="s">
        <v>2337</v>
      </c>
      <c r="K1398">
        <f t="shared" si="84"/>
        <v>123</v>
      </c>
      <c r="L1398">
        <f t="shared" si="85"/>
        <v>11</v>
      </c>
      <c r="M1398">
        <f t="shared" si="86"/>
        <v>1</v>
      </c>
      <c r="N1398" s="7">
        <f t="shared" si="87"/>
        <v>168.83</v>
      </c>
    </row>
    <row r="1399" spans="1:14" x14ac:dyDescent="0.2">
      <c r="A1399" t="s">
        <v>650</v>
      </c>
      <c r="B1399" s="8">
        <v>43902</v>
      </c>
      <c r="C1399" s="8">
        <v>43910</v>
      </c>
      <c r="D1399">
        <v>31</v>
      </c>
      <c r="E1399">
        <v>1</v>
      </c>
      <c r="F1399" s="7">
        <v>21.26</v>
      </c>
      <c r="G1399" s="7">
        <v>34.53</v>
      </c>
      <c r="H1399" s="7">
        <v>1.06</v>
      </c>
      <c r="I1399" s="7">
        <v>1.73</v>
      </c>
      <c r="J1399" t="s">
        <v>2337</v>
      </c>
      <c r="K1399">
        <f t="shared" si="84"/>
        <v>31</v>
      </c>
      <c r="L1399">
        <f t="shared" si="85"/>
        <v>11</v>
      </c>
      <c r="M1399">
        <f t="shared" si="86"/>
        <v>1</v>
      </c>
      <c r="N1399" s="7">
        <f t="shared" si="87"/>
        <v>34.53</v>
      </c>
    </row>
    <row r="1400" spans="1:14" x14ac:dyDescent="0.2">
      <c r="A1400" t="s">
        <v>928</v>
      </c>
      <c r="B1400" s="8">
        <v>43902</v>
      </c>
      <c r="C1400" s="8">
        <v>43910</v>
      </c>
      <c r="D1400">
        <v>4</v>
      </c>
      <c r="E1400">
        <v>1</v>
      </c>
      <c r="F1400" s="7">
        <v>52.26</v>
      </c>
      <c r="G1400" s="7">
        <v>0</v>
      </c>
      <c r="H1400" s="7">
        <v>26.12</v>
      </c>
      <c r="I1400" s="7">
        <v>0</v>
      </c>
      <c r="J1400" t="s">
        <v>2337</v>
      </c>
      <c r="K1400">
        <f t="shared" si="84"/>
        <v>4</v>
      </c>
      <c r="L1400">
        <f t="shared" si="85"/>
        <v>11</v>
      </c>
      <c r="M1400">
        <f t="shared" si="86"/>
        <v>1</v>
      </c>
      <c r="N1400" s="7">
        <f t="shared" si="87"/>
        <v>0</v>
      </c>
    </row>
    <row r="1401" spans="1:14" x14ac:dyDescent="0.2">
      <c r="A1401" t="s">
        <v>251</v>
      </c>
      <c r="B1401" s="8">
        <v>43903</v>
      </c>
      <c r="C1401" s="8">
        <v>43906</v>
      </c>
      <c r="D1401">
        <v>111</v>
      </c>
      <c r="E1401">
        <v>1</v>
      </c>
      <c r="F1401" s="7">
        <v>61.7</v>
      </c>
      <c r="G1401" s="7">
        <v>165.76</v>
      </c>
      <c r="H1401" s="7">
        <v>0.86</v>
      </c>
      <c r="I1401" s="7">
        <v>2.2999999999999998</v>
      </c>
      <c r="J1401" t="s">
        <v>2337</v>
      </c>
      <c r="K1401">
        <f t="shared" si="84"/>
        <v>111</v>
      </c>
      <c r="L1401">
        <f t="shared" si="85"/>
        <v>11</v>
      </c>
      <c r="M1401">
        <f t="shared" si="86"/>
        <v>1</v>
      </c>
      <c r="N1401" s="7">
        <f t="shared" si="87"/>
        <v>165.76</v>
      </c>
    </row>
    <row r="1402" spans="1:14" x14ac:dyDescent="0.2">
      <c r="A1402" t="s">
        <v>928</v>
      </c>
      <c r="B1402" s="8">
        <v>43903</v>
      </c>
      <c r="C1402" s="8">
        <v>43906</v>
      </c>
      <c r="D1402">
        <v>4</v>
      </c>
      <c r="E1402">
        <v>1</v>
      </c>
      <c r="F1402" s="7">
        <v>52.26</v>
      </c>
      <c r="G1402" s="7">
        <v>0</v>
      </c>
      <c r="H1402" s="7">
        <v>26.12</v>
      </c>
      <c r="I1402" s="7">
        <v>0</v>
      </c>
      <c r="J1402" t="s">
        <v>2337</v>
      </c>
      <c r="K1402">
        <f t="shared" si="84"/>
        <v>4</v>
      </c>
      <c r="L1402">
        <f t="shared" si="85"/>
        <v>11</v>
      </c>
      <c r="M1402">
        <f t="shared" si="86"/>
        <v>1</v>
      </c>
      <c r="N1402" s="7">
        <f t="shared" si="87"/>
        <v>0</v>
      </c>
    </row>
    <row r="1403" spans="1:14" x14ac:dyDescent="0.2">
      <c r="A1403" t="s">
        <v>148</v>
      </c>
      <c r="B1403" s="8">
        <v>43903</v>
      </c>
      <c r="C1403" s="8">
        <v>43903</v>
      </c>
      <c r="D1403">
        <v>13</v>
      </c>
      <c r="E1403">
        <v>200</v>
      </c>
      <c r="F1403" s="7">
        <v>1838.9</v>
      </c>
      <c r="G1403" s="7">
        <v>2251.04</v>
      </c>
      <c r="H1403" s="7">
        <v>229.86</v>
      </c>
      <c r="I1403" s="7">
        <v>281.38</v>
      </c>
      <c r="J1403" t="s">
        <v>2337</v>
      </c>
      <c r="K1403">
        <f t="shared" si="84"/>
        <v>2600</v>
      </c>
      <c r="L1403">
        <f t="shared" si="85"/>
        <v>11</v>
      </c>
      <c r="M1403">
        <f t="shared" si="86"/>
        <v>1</v>
      </c>
      <c r="N1403" s="7">
        <f t="shared" si="87"/>
        <v>2251.04</v>
      </c>
    </row>
    <row r="1404" spans="1:14" x14ac:dyDescent="0.2">
      <c r="A1404" t="s">
        <v>251</v>
      </c>
      <c r="B1404" s="8">
        <v>43903</v>
      </c>
      <c r="C1404" s="8">
        <v>43903</v>
      </c>
      <c r="D1404">
        <v>2</v>
      </c>
      <c r="E1404">
        <v>500</v>
      </c>
      <c r="F1404" s="7">
        <v>428.47</v>
      </c>
      <c r="G1404" s="7">
        <v>959.25</v>
      </c>
      <c r="H1404" s="7">
        <v>428.47</v>
      </c>
      <c r="I1404" s="7">
        <v>959.25</v>
      </c>
      <c r="J1404" t="s">
        <v>2337</v>
      </c>
      <c r="K1404">
        <f t="shared" si="84"/>
        <v>1000</v>
      </c>
      <c r="L1404">
        <f t="shared" si="85"/>
        <v>11</v>
      </c>
      <c r="M1404">
        <f t="shared" si="86"/>
        <v>1</v>
      </c>
      <c r="N1404" s="7">
        <f t="shared" si="87"/>
        <v>959.25</v>
      </c>
    </row>
    <row r="1405" spans="1:14" x14ac:dyDescent="0.2">
      <c r="A1405" t="s">
        <v>778</v>
      </c>
      <c r="B1405" s="8">
        <v>43903</v>
      </c>
      <c r="C1405" s="8">
        <v>43917</v>
      </c>
      <c r="D1405">
        <v>31</v>
      </c>
      <c r="E1405">
        <v>1</v>
      </c>
      <c r="F1405" s="7">
        <v>927.28</v>
      </c>
      <c r="G1405" s="7">
        <v>1611.54</v>
      </c>
      <c r="H1405" s="7">
        <v>46.36</v>
      </c>
      <c r="I1405" s="7">
        <v>80.58</v>
      </c>
      <c r="J1405" t="s">
        <v>2337</v>
      </c>
      <c r="K1405">
        <f t="shared" si="84"/>
        <v>31</v>
      </c>
      <c r="L1405">
        <f t="shared" si="85"/>
        <v>11</v>
      </c>
      <c r="M1405">
        <f t="shared" si="86"/>
        <v>1</v>
      </c>
      <c r="N1405" s="7">
        <f t="shared" si="87"/>
        <v>1611.54</v>
      </c>
    </row>
    <row r="1406" spans="1:14" x14ac:dyDescent="0.2">
      <c r="A1406" t="s">
        <v>387</v>
      </c>
      <c r="B1406" s="8">
        <v>43903</v>
      </c>
      <c r="C1406" s="8">
        <v>43906</v>
      </c>
      <c r="D1406">
        <v>10</v>
      </c>
      <c r="E1406">
        <v>1</v>
      </c>
      <c r="F1406" s="7">
        <v>253.78</v>
      </c>
      <c r="G1406" s="7">
        <v>529.51</v>
      </c>
      <c r="H1406" s="7">
        <v>42.3</v>
      </c>
      <c r="I1406" s="7">
        <v>88.25</v>
      </c>
      <c r="J1406" t="s">
        <v>2337</v>
      </c>
      <c r="K1406">
        <f t="shared" si="84"/>
        <v>10</v>
      </c>
      <c r="L1406">
        <f t="shared" si="85"/>
        <v>11</v>
      </c>
      <c r="M1406">
        <f t="shared" si="86"/>
        <v>1</v>
      </c>
      <c r="N1406" s="7">
        <f t="shared" si="87"/>
        <v>529.51</v>
      </c>
    </row>
    <row r="1407" spans="1:14" x14ac:dyDescent="0.2">
      <c r="A1407" t="s">
        <v>251</v>
      </c>
      <c r="B1407" s="8">
        <v>43903</v>
      </c>
      <c r="C1407" s="8">
        <v>43903</v>
      </c>
      <c r="D1407">
        <v>2</v>
      </c>
      <c r="E1407">
        <v>500</v>
      </c>
      <c r="F1407" s="7">
        <v>428.47</v>
      </c>
      <c r="G1407" s="7">
        <v>959.25</v>
      </c>
      <c r="H1407" s="7">
        <v>428.47</v>
      </c>
      <c r="I1407" s="7">
        <v>959.25</v>
      </c>
      <c r="J1407" t="s">
        <v>2337</v>
      </c>
      <c r="K1407">
        <f t="shared" si="84"/>
        <v>1000</v>
      </c>
      <c r="L1407">
        <f t="shared" si="85"/>
        <v>11</v>
      </c>
      <c r="M1407">
        <f t="shared" si="86"/>
        <v>1</v>
      </c>
      <c r="N1407" s="7">
        <f t="shared" si="87"/>
        <v>959.25</v>
      </c>
    </row>
    <row r="1408" spans="1:14" x14ac:dyDescent="0.2">
      <c r="A1408" t="s">
        <v>289</v>
      </c>
      <c r="B1408" s="8">
        <v>43903</v>
      </c>
      <c r="C1408" s="8">
        <v>43903</v>
      </c>
      <c r="D1408">
        <v>2</v>
      </c>
      <c r="E1408">
        <v>500</v>
      </c>
      <c r="F1408" s="7">
        <v>434.86</v>
      </c>
      <c r="G1408" s="7">
        <v>1119.1300000000001</v>
      </c>
      <c r="H1408" s="7">
        <v>434.86</v>
      </c>
      <c r="I1408" s="7">
        <v>1119.1300000000001</v>
      </c>
      <c r="J1408" t="s">
        <v>2337</v>
      </c>
      <c r="K1408">
        <f t="shared" si="84"/>
        <v>1000</v>
      </c>
      <c r="L1408">
        <f t="shared" si="85"/>
        <v>11</v>
      </c>
      <c r="M1408">
        <f t="shared" si="86"/>
        <v>1</v>
      </c>
      <c r="N1408" s="7">
        <f t="shared" si="87"/>
        <v>1119.1300000000001</v>
      </c>
    </row>
    <row r="1409" spans="1:14" x14ac:dyDescent="0.2">
      <c r="A1409" t="s">
        <v>923</v>
      </c>
      <c r="B1409" s="8">
        <v>43903</v>
      </c>
      <c r="C1409" s="8">
        <v>43903</v>
      </c>
      <c r="D1409">
        <v>27</v>
      </c>
      <c r="E1409">
        <v>1</v>
      </c>
      <c r="F1409" s="7">
        <v>1020.18</v>
      </c>
      <c r="G1409" s="7">
        <v>1522.01</v>
      </c>
      <c r="H1409" s="7">
        <v>60.01</v>
      </c>
      <c r="I1409" s="7">
        <v>89.53</v>
      </c>
      <c r="J1409" t="s">
        <v>2337</v>
      </c>
      <c r="K1409">
        <f t="shared" si="84"/>
        <v>27</v>
      </c>
      <c r="L1409">
        <f t="shared" si="85"/>
        <v>11</v>
      </c>
      <c r="M1409">
        <f t="shared" si="86"/>
        <v>1</v>
      </c>
      <c r="N1409" s="7">
        <f t="shared" si="87"/>
        <v>1522.01</v>
      </c>
    </row>
    <row r="1410" spans="1:14" x14ac:dyDescent="0.2">
      <c r="A1410" t="s">
        <v>396</v>
      </c>
      <c r="B1410" s="8">
        <v>43903</v>
      </c>
      <c r="C1410" s="8">
        <v>43903</v>
      </c>
      <c r="D1410">
        <v>80</v>
      </c>
      <c r="E1410">
        <v>1</v>
      </c>
      <c r="F1410" s="7">
        <v>1210.45</v>
      </c>
      <c r="G1410" s="7">
        <v>1596.19</v>
      </c>
      <c r="H1410" s="7">
        <v>23.28</v>
      </c>
      <c r="I1410" s="7">
        <v>30.7</v>
      </c>
      <c r="J1410" t="s">
        <v>2337</v>
      </c>
      <c r="K1410">
        <f t="shared" si="84"/>
        <v>80</v>
      </c>
      <c r="L1410">
        <f t="shared" si="85"/>
        <v>11</v>
      </c>
      <c r="M1410">
        <f t="shared" si="86"/>
        <v>1</v>
      </c>
      <c r="N1410" s="7">
        <f t="shared" si="87"/>
        <v>1596.19</v>
      </c>
    </row>
    <row r="1411" spans="1:14" x14ac:dyDescent="0.2">
      <c r="A1411" t="s">
        <v>108</v>
      </c>
      <c r="B1411" s="8">
        <v>43903</v>
      </c>
      <c r="C1411" s="8">
        <v>43903</v>
      </c>
      <c r="D1411">
        <v>5</v>
      </c>
      <c r="E1411">
        <v>600</v>
      </c>
      <c r="F1411" s="7">
        <v>630.79999999999995</v>
      </c>
      <c r="G1411" s="7">
        <v>1358.3</v>
      </c>
      <c r="H1411" s="7">
        <v>210.27</v>
      </c>
      <c r="I1411" s="7">
        <v>452.77</v>
      </c>
      <c r="J1411" t="s">
        <v>2337</v>
      </c>
      <c r="K1411">
        <f t="shared" ref="K1411:K1474" si="88">D1411*E1411</f>
        <v>3000</v>
      </c>
      <c r="L1411">
        <f t="shared" ref="L1411:L1474" si="89">(YEAR(B1411)-2020)*52+_xlfn.ISOWEEKNUM(B1411)</f>
        <v>11</v>
      </c>
      <c r="M1411">
        <f t="shared" ref="M1411:M1474" si="90">IF(J1411="Z-US$",1,1.22)</f>
        <v>1</v>
      </c>
      <c r="N1411" s="7">
        <f t="shared" ref="N1411:N1474" si="91">G1411*M1411</f>
        <v>1358.3</v>
      </c>
    </row>
    <row r="1412" spans="1:14" x14ac:dyDescent="0.2">
      <c r="A1412" t="s">
        <v>251</v>
      </c>
      <c r="B1412" s="8">
        <v>43903</v>
      </c>
      <c r="C1412" s="8">
        <v>43903</v>
      </c>
      <c r="D1412">
        <v>8</v>
      </c>
      <c r="E1412">
        <v>500</v>
      </c>
      <c r="F1412" s="7">
        <v>2142.33</v>
      </c>
      <c r="G1412" s="7">
        <v>4796.25</v>
      </c>
      <c r="H1412" s="7">
        <v>428.47</v>
      </c>
      <c r="I1412" s="7">
        <v>959.25</v>
      </c>
      <c r="J1412" t="s">
        <v>2337</v>
      </c>
      <c r="K1412">
        <f t="shared" si="88"/>
        <v>4000</v>
      </c>
      <c r="L1412">
        <f t="shared" si="89"/>
        <v>11</v>
      </c>
      <c r="M1412">
        <f t="shared" si="90"/>
        <v>1</v>
      </c>
      <c r="N1412" s="7">
        <f t="shared" si="91"/>
        <v>4796.25</v>
      </c>
    </row>
    <row r="1413" spans="1:14" x14ac:dyDescent="0.2">
      <c r="A1413" t="s">
        <v>192</v>
      </c>
      <c r="B1413" s="8">
        <v>43903</v>
      </c>
      <c r="C1413" s="8">
        <v>43928</v>
      </c>
      <c r="D1413">
        <v>37688</v>
      </c>
      <c r="E1413">
        <v>1</v>
      </c>
      <c r="F1413" s="7">
        <v>32092.67</v>
      </c>
      <c r="G1413" s="7">
        <v>62926.8</v>
      </c>
      <c r="H1413" s="7">
        <v>1.31</v>
      </c>
      <c r="I1413" s="7">
        <v>2.56</v>
      </c>
      <c r="J1413" t="s">
        <v>2337</v>
      </c>
      <c r="K1413">
        <f t="shared" si="88"/>
        <v>37688</v>
      </c>
      <c r="L1413">
        <f t="shared" si="89"/>
        <v>11</v>
      </c>
      <c r="M1413">
        <f t="shared" si="90"/>
        <v>1</v>
      </c>
      <c r="N1413" s="7">
        <f t="shared" si="91"/>
        <v>62926.8</v>
      </c>
    </row>
    <row r="1414" spans="1:14" x14ac:dyDescent="0.2">
      <c r="A1414" t="s">
        <v>251</v>
      </c>
      <c r="B1414" s="8">
        <v>43903</v>
      </c>
      <c r="C1414" s="8">
        <v>43906</v>
      </c>
      <c r="D1414">
        <v>37</v>
      </c>
      <c r="E1414">
        <v>1</v>
      </c>
      <c r="F1414" s="7">
        <v>20.57</v>
      </c>
      <c r="G1414" s="7">
        <v>55.25</v>
      </c>
      <c r="H1414" s="7">
        <v>0.86</v>
      </c>
      <c r="I1414" s="7">
        <v>2.2999999999999998</v>
      </c>
      <c r="J1414" t="s">
        <v>2337</v>
      </c>
      <c r="K1414">
        <f t="shared" si="88"/>
        <v>37</v>
      </c>
      <c r="L1414">
        <f t="shared" si="89"/>
        <v>11</v>
      </c>
      <c r="M1414">
        <f t="shared" si="90"/>
        <v>1</v>
      </c>
      <c r="N1414" s="7">
        <f t="shared" si="91"/>
        <v>55.25</v>
      </c>
    </row>
    <row r="1415" spans="1:14" x14ac:dyDescent="0.2">
      <c r="A1415" t="s">
        <v>288</v>
      </c>
      <c r="B1415" s="8">
        <v>43903</v>
      </c>
      <c r="C1415" s="8">
        <v>43903</v>
      </c>
      <c r="D1415">
        <v>154</v>
      </c>
      <c r="E1415">
        <v>100</v>
      </c>
      <c r="F1415" s="7">
        <v>8569.2999999999993</v>
      </c>
      <c r="G1415" s="7">
        <v>22382.5</v>
      </c>
      <c r="H1415" s="7">
        <v>85.69</v>
      </c>
      <c r="I1415" s="7">
        <v>223.83</v>
      </c>
      <c r="J1415" t="s">
        <v>2337</v>
      </c>
      <c r="K1415">
        <f t="shared" si="88"/>
        <v>15400</v>
      </c>
      <c r="L1415">
        <f t="shared" si="89"/>
        <v>11</v>
      </c>
      <c r="M1415">
        <f t="shared" si="90"/>
        <v>1</v>
      </c>
      <c r="N1415" s="7">
        <f t="shared" si="91"/>
        <v>22382.5</v>
      </c>
    </row>
    <row r="1416" spans="1:14" x14ac:dyDescent="0.2">
      <c r="A1416" t="s">
        <v>782</v>
      </c>
      <c r="B1416" s="8">
        <v>43903</v>
      </c>
      <c r="C1416" s="8">
        <v>43920</v>
      </c>
      <c r="D1416">
        <v>23</v>
      </c>
      <c r="E1416">
        <v>1</v>
      </c>
      <c r="F1416" s="7">
        <v>695.46</v>
      </c>
      <c r="G1416" s="7">
        <v>1208.6600000000001</v>
      </c>
      <c r="H1416" s="7">
        <v>46.36</v>
      </c>
      <c r="I1416" s="7">
        <v>80.58</v>
      </c>
      <c r="J1416" t="s">
        <v>2337</v>
      </c>
      <c r="K1416">
        <f t="shared" si="88"/>
        <v>23</v>
      </c>
      <c r="L1416">
        <f t="shared" si="89"/>
        <v>11</v>
      </c>
      <c r="M1416">
        <f t="shared" si="90"/>
        <v>1</v>
      </c>
      <c r="N1416" s="7">
        <f t="shared" si="91"/>
        <v>1208.6600000000001</v>
      </c>
    </row>
    <row r="1417" spans="1:14" x14ac:dyDescent="0.2">
      <c r="A1417" t="s">
        <v>752</v>
      </c>
      <c r="B1417" s="8">
        <v>43903</v>
      </c>
      <c r="C1417" s="8">
        <v>43920</v>
      </c>
      <c r="D1417">
        <v>16</v>
      </c>
      <c r="E1417">
        <v>1</v>
      </c>
      <c r="F1417" s="7">
        <v>367.59</v>
      </c>
      <c r="G1417" s="7">
        <v>639.5</v>
      </c>
      <c r="H1417" s="7">
        <v>36.76</v>
      </c>
      <c r="I1417" s="7">
        <v>63.95</v>
      </c>
      <c r="J1417" t="s">
        <v>2337</v>
      </c>
      <c r="K1417">
        <f t="shared" si="88"/>
        <v>16</v>
      </c>
      <c r="L1417">
        <f t="shared" si="89"/>
        <v>11</v>
      </c>
      <c r="M1417">
        <f t="shared" si="90"/>
        <v>1</v>
      </c>
      <c r="N1417" s="7">
        <f t="shared" si="91"/>
        <v>639.5</v>
      </c>
    </row>
    <row r="1418" spans="1:14" x14ac:dyDescent="0.2">
      <c r="A1418" t="s">
        <v>713</v>
      </c>
      <c r="B1418" s="8">
        <v>43903</v>
      </c>
      <c r="C1418" s="8">
        <v>43920</v>
      </c>
      <c r="D1418">
        <v>31</v>
      </c>
      <c r="E1418">
        <v>1</v>
      </c>
      <c r="F1418" s="7">
        <v>215.13</v>
      </c>
      <c r="G1418" s="7">
        <v>457.88</v>
      </c>
      <c r="H1418" s="7">
        <v>10.76</v>
      </c>
      <c r="I1418" s="7">
        <v>22.89</v>
      </c>
      <c r="J1418" t="s">
        <v>2337</v>
      </c>
      <c r="K1418">
        <f t="shared" si="88"/>
        <v>31</v>
      </c>
      <c r="L1418">
        <f t="shared" si="89"/>
        <v>11</v>
      </c>
      <c r="M1418">
        <f t="shared" si="90"/>
        <v>1</v>
      </c>
      <c r="N1418" s="7">
        <f t="shared" si="91"/>
        <v>457.88</v>
      </c>
    </row>
    <row r="1419" spans="1:14" x14ac:dyDescent="0.2">
      <c r="A1419" t="s">
        <v>703</v>
      </c>
      <c r="B1419" s="8">
        <v>43903</v>
      </c>
      <c r="C1419" s="8">
        <v>43920</v>
      </c>
      <c r="D1419">
        <v>31</v>
      </c>
      <c r="E1419">
        <v>1</v>
      </c>
      <c r="F1419" s="7">
        <v>329.22</v>
      </c>
      <c r="G1419" s="7">
        <v>667.64</v>
      </c>
      <c r="H1419" s="7">
        <v>16.46</v>
      </c>
      <c r="I1419" s="7">
        <v>33.380000000000003</v>
      </c>
      <c r="J1419" t="s">
        <v>2337</v>
      </c>
      <c r="K1419">
        <f t="shared" si="88"/>
        <v>31</v>
      </c>
      <c r="L1419">
        <f t="shared" si="89"/>
        <v>11</v>
      </c>
      <c r="M1419">
        <f t="shared" si="90"/>
        <v>1</v>
      </c>
      <c r="N1419" s="7">
        <f t="shared" si="91"/>
        <v>667.64</v>
      </c>
    </row>
    <row r="1420" spans="1:14" x14ac:dyDescent="0.2">
      <c r="A1420" t="s">
        <v>169</v>
      </c>
      <c r="B1420" s="8">
        <v>43903</v>
      </c>
      <c r="C1420" s="8">
        <v>43913</v>
      </c>
      <c r="D1420">
        <v>1532</v>
      </c>
      <c r="E1420">
        <v>2</v>
      </c>
      <c r="F1420" s="7">
        <v>2576.42</v>
      </c>
      <c r="G1420" s="7">
        <v>4220.7</v>
      </c>
      <c r="H1420" s="7">
        <v>2.57</v>
      </c>
      <c r="I1420" s="7">
        <v>4.22</v>
      </c>
      <c r="J1420" t="s">
        <v>2337</v>
      </c>
      <c r="K1420">
        <f t="shared" si="88"/>
        <v>3064</v>
      </c>
      <c r="L1420">
        <f t="shared" si="89"/>
        <v>11</v>
      </c>
      <c r="M1420">
        <f t="shared" si="90"/>
        <v>1</v>
      </c>
      <c r="N1420" s="7">
        <f t="shared" si="91"/>
        <v>4220.7</v>
      </c>
    </row>
    <row r="1421" spans="1:14" x14ac:dyDescent="0.2">
      <c r="A1421" t="s">
        <v>333</v>
      </c>
      <c r="B1421" s="8">
        <v>43888</v>
      </c>
      <c r="C1421" s="8">
        <v>43888</v>
      </c>
      <c r="D1421">
        <v>1839</v>
      </c>
      <c r="E1421">
        <v>1</v>
      </c>
      <c r="F1421" s="7">
        <v>1012.97</v>
      </c>
      <c r="G1421" s="7">
        <v>1611.54</v>
      </c>
      <c r="H1421" s="7">
        <v>0.84</v>
      </c>
      <c r="I1421" s="7">
        <v>1.34</v>
      </c>
      <c r="J1421" t="s">
        <v>2337</v>
      </c>
      <c r="K1421">
        <f t="shared" si="88"/>
        <v>1839</v>
      </c>
      <c r="L1421">
        <f t="shared" si="89"/>
        <v>9</v>
      </c>
      <c r="M1421">
        <f t="shared" si="90"/>
        <v>1</v>
      </c>
      <c r="N1421" s="7">
        <f t="shared" si="91"/>
        <v>1611.54</v>
      </c>
    </row>
    <row r="1422" spans="1:14" x14ac:dyDescent="0.2">
      <c r="A1422" t="s">
        <v>223</v>
      </c>
      <c r="B1422" s="8">
        <v>43906</v>
      </c>
      <c r="C1422" s="8">
        <v>43906</v>
      </c>
      <c r="D1422">
        <v>307</v>
      </c>
      <c r="E1422">
        <v>1</v>
      </c>
      <c r="F1422" s="7">
        <v>140.69</v>
      </c>
      <c r="G1422" s="7">
        <v>217.43</v>
      </c>
      <c r="H1422" s="7">
        <v>0.7</v>
      </c>
      <c r="I1422" s="7">
        <v>1.0900000000000001</v>
      </c>
      <c r="J1422" t="s">
        <v>2337</v>
      </c>
      <c r="K1422">
        <f t="shared" si="88"/>
        <v>307</v>
      </c>
      <c r="L1422">
        <f t="shared" si="89"/>
        <v>12</v>
      </c>
      <c r="M1422">
        <f t="shared" si="90"/>
        <v>1</v>
      </c>
      <c r="N1422" s="7">
        <f t="shared" si="91"/>
        <v>217.43</v>
      </c>
    </row>
    <row r="1423" spans="1:14" x14ac:dyDescent="0.2">
      <c r="A1423" t="s">
        <v>251</v>
      </c>
      <c r="B1423" s="8">
        <v>43906</v>
      </c>
      <c r="C1423" s="8">
        <v>43906</v>
      </c>
      <c r="D1423">
        <v>5362</v>
      </c>
      <c r="E1423">
        <v>1</v>
      </c>
      <c r="F1423" s="7">
        <v>2999.26</v>
      </c>
      <c r="G1423" s="7">
        <v>6267.1</v>
      </c>
      <c r="H1423" s="7">
        <v>0.86</v>
      </c>
      <c r="I1423" s="7">
        <v>1.79</v>
      </c>
      <c r="J1423" t="s">
        <v>2337</v>
      </c>
      <c r="K1423">
        <f t="shared" si="88"/>
        <v>5362</v>
      </c>
      <c r="L1423">
        <f t="shared" si="89"/>
        <v>12</v>
      </c>
      <c r="M1423">
        <f t="shared" si="90"/>
        <v>1</v>
      </c>
      <c r="N1423" s="7">
        <f t="shared" si="91"/>
        <v>6267.1</v>
      </c>
    </row>
    <row r="1424" spans="1:14" x14ac:dyDescent="0.2">
      <c r="A1424" t="s">
        <v>285</v>
      </c>
      <c r="B1424" s="8">
        <v>43906</v>
      </c>
      <c r="C1424" s="8">
        <v>43906</v>
      </c>
      <c r="D1424">
        <v>1532</v>
      </c>
      <c r="E1424">
        <v>1</v>
      </c>
      <c r="F1424" s="7">
        <v>869.72</v>
      </c>
      <c r="G1424" s="7">
        <v>2110.35</v>
      </c>
      <c r="H1424" s="7">
        <v>0.87</v>
      </c>
      <c r="I1424" s="7">
        <v>2.11</v>
      </c>
      <c r="J1424" t="s">
        <v>2337</v>
      </c>
      <c r="K1424">
        <f t="shared" si="88"/>
        <v>1532</v>
      </c>
      <c r="L1424">
        <f t="shared" si="89"/>
        <v>12</v>
      </c>
      <c r="M1424">
        <f t="shared" si="90"/>
        <v>1</v>
      </c>
      <c r="N1424" s="7">
        <f t="shared" si="91"/>
        <v>2110.35</v>
      </c>
    </row>
    <row r="1425" spans="1:14" x14ac:dyDescent="0.2">
      <c r="A1425" t="s">
        <v>636</v>
      </c>
      <c r="B1425" s="8">
        <v>43906</v>
      </c>
      <c r="C1425" s="8">
        <v>43906</v>
      </c>
      <c r="D1425">
        <v>1226</v>
      </c>
      <c r="E1425">
        <v>1</v>
      </c>
      <c r="F1425" s="7">
        <v>1013.79</v>
      </c>
      <c r="G1425" s="7">
        <v>1432.48</v>
      </c>
      <c r="H1425" s="7">
        <v>1.27</v>
      </c>
      <c r="I1425" s="7">
        <v>1.79</v>
      </c>
      <c r="J1425" t="s">
        <v>2337</v>
      </c>
      <c r="K1425">
        <f t="shared" si="88"/>
        <v>1226</v>
      </c>
      <c r="L1425">
        <f t="shared" si="89"/>
        <v>12</v>
      </c>
      <c r="M1425">
        <f t="shared" si="90"/>
        <v>1</v>
      </c>
      <c r="N1425" s="7">
        <f t="shared" si="91"/>
        <v>1432.48</v>
      </c>
    </row>
    <row r="1426" spans="1:14" x14ac:dyDescent="0.2">
      <c r="A1426" t="s">
        <v>396</v>
      </c>
      <c r="B1426" s="8">
        <v>43906</v>
      </c>
      <c r="C1426" s="8">
        <v>43906</v>
      </c>
      <c r="D1426">
        <v>111</v>
      </c>
      <c r="E1426">
        <v>1</v>
      </c>
      <c r="F1426" s="7">
        <v>1676</v>
      </c>
      <c r="G1426" s="7">
        <v>2210.11</v>
      </c>
      <c r="H1426" s="7">
        <v>23.28</v>
      </c>
      <c r="I1426" s="7">
        <v>30.7</v>
      </c>
      <c r="J1426" t="s">
        <v>2337</v>
      </c>
      <c r="K1426">
        <f t="shared" si="88"/>
        <v>111</v>
      </c>
      <c r="L1426">
        <f t="shared" si="89"/>
        <v>12</v>
      </c>
      <c r="M1426">
        <f t="shared" si="90"/>
        <v>1</v>
      </c>
      <c r="N1426" s="7">
        <f t="shared" si="91"/>
        <v>2210.11</v>
      </c>
    </row>
    <row r="1427" spans="1:14" x14ac:dyDescent="0.2">
      <c r="A1427" t="s">
        <v>387</v>
      </c>
      <c r="B1427" s="8">
        <v>43906</v>
      </c>
      <c r="C1427" s="8">
        <v>43906</v>
      </c>
      <c r="D1427">
        <v>37</v>
      </c>
      <c r="E1427">
        <v>1</v>
      </c>
      <c r="F1427" s="7">
        <v>1015.12</v>
      </c>
      <c r="G1427" s="7">
        <v>1933.85</v>
      </c>
      <c r="H1427" s="7">
        <v>42.3</v>
      </c>
      <c r="I1427" s="7">
        <v>80.58</v>
      </c>
      <c r="J1427" t="s">
        <v>2337</v>
      </c>
      <c r="K1427">
        <f t="shared" si="88"/>
        <v>37</v>
      </c>
      <c r="L1427">
        <f t="shared" si="89"/>
        <v>12</v>
      </c>
      <c r="M1427">
        <f t="shared" si="90"/>
        <v>1</v>
      </c>
      <c r="N1427" s="7">
        <f t="shared" si="91"/>
        <v>1933.85</v>
      </c>
    </row>
    <row r="1428" spans="1:14" x14ac:dyDescent="0.2">
      <c r="A1428" t="s">
        <v>385</v>
      </c>
      <c r="B1428" s="8">
        <v>43906</v>
      </c>
      <c r="C1428" s="8">
        <v>43906</v>
      </c>
      <c r="D1428">
        <v>11</v>
      </c>
      <c r="E1428">
        <v>5</v>
      </c>
      <c r="F1428" s="7">
        <v>6.8</v>
      </c>
      <c r="G1428" s="7">
        <v>420.97</v>
      </c>
      <c r="H1428" s="7">
        <v>0.97</v>
      </c>
      <c r="I1428" s="7">
        <v>60.14</v>
      </c>
      <c r="J1428" t="s">
        <v>2337</v>
      </c>
      <c r="K1428">
        <f t="shared" si="88"/>
        <v>55</v>
      </c>
      <c r="L1428">
        <f t="shared" si="89"/>
        <v>12</v>
      </c>
      <c r="M1428">
        <f t="shared" si="90"/>
        <v>1</v>
      </c>
      <c r="N1428" s="7">
        <f t="shared" si="91"/>
        <v>420.97</v>
      </c>
    </row>
    <row r="1429" spans="1:14" x14ac:dyDescent="0.2">
      <c r="A1429" t="s">
        <v>251</v>
      </c>
      <c r="B1429" s="8">
        <v>43906</v>
      </c>
      <c r="C1429" s="8">
        <v>43906</v>
      </c>
      <c r="D1429">
        <v>10724</v>
      </c>
      <c r="E1429">
        <v>1</v>
      </c>
      <c r="F1429" s="7">
        <v>5998.51</v>
      </c>
      <c r="G1429" s="7">
        <v>14772.45</v>
      </c>
      <c r="H1429" s="7">
        <v>0.86</v>
      </c>
      <c r="I1429" s="7">
        <v>2.11</v>
      </c>
      <c r="J1429" t="s">
        <v>2337</v>
      </c>
      <c r="K1429">
        <f t="shared" si="88"/>
        <v>10724</v>
      </c>
      <c r="L1429">
        <f t="shared" si="89"/>
        <v>12</v>
      </c>
      <c r="M1429">
        <f t="shared" si="90"/>
        <v>1</v>
      </c>
      <c r="N1429" s="7">
        <f t="shared" si="91"/>
        <v>14772.45</v>
      </c>
    </row>
    <row r="1430" spans="1:14" x14ac:dyDescent="0.2">
      <c r="A1430" t="s">
        <v>169</v>
      </c>
      <c r="B1430" s="8">
        <v>43906</v>
      </c>
      <c r="C1430" s="8">
        <v>43906</v>
      </c>
      <c r="D1430">
        <v>6128</v>
      </c>
      <c r="E1430">
        <v>1</v>
      </c>
      <c r="F1430" s="7">
        <v>5320.13</v>
      </c>
      <c r="G1430" s="7">
        <v>10743.6</v>
      </c>
      <c r="H1430" s="7">
        <v>1.32</v>
      </c>
      <c r="I1430" s="7">
        <v>2.69</v>
      </c>
      <c r="J1430" t="s">
        <v>2337</v>
      </c>
      <c r="K1430">
        <f t="shared" si="88"/>
        <v>6128</v>
      </c>
      <c r="L1430">
        <f t="shared" si="89"/>
        <v>12</v>
      </c>
      <c r="M1430">
        <f t="shared" si="90"/>
        <v>1</v>
      </c>
      <c r="N1430" s="7">
        <f t="shared" si="91"/>
        <v>10743.6</v>
      </c>
    </row>
    <row r="1431" spans="1:14" x14ac:dyDescent="0.2">
      <c r="A1431" t="s">
        <v>288</v>
      </c>
      <c r="B1431" s="8">
        <v>43906</v>
      </c>
      <c r="C1431" s="8">
        <v>43906</v>
      </c>
      <c r="D1431">
        <v>1532</v>
      </c>
      <c r="E1431">
        <v>1</v>
      </c>
      <c r="F1431" s="7">
        <v>856.93</v>
      </c>
      <c r="G1431" s="7">
        <v>2813.8</v>
      </c>
      <c r="H1431" s="7">
        <v>0.86</v>
      </c>
      <c r="I1431" s="7">
        <v>2.81</v>
      </c>
      <c r="J1431" t="s">
        <v>2337</v>
      </c>
      <c r="K1431">
        <f t="shared" si="88"/>
        <v>1532</v>
      </c>
      <c r="L1431">
        <f t="shared" si="89"/>
        <v>12</v>
      </c>
      <c r="M1431">
        <f t="shared" si="90"/>
        <v>1</v>
      </c>
      <c r="N1431" s="7">
        <f t="shared" si="91"/>
        <v>2813.8</v>
      </c>
    </row>
    <row r="1432" spans="1:14" x14ac:dyDescent="0.2">
      <c r="A1432" t="s">
        <v>928</v>
      </c>
      <c r="B1432" s="8">
        <v>43906</v>
      </c>
      <c r="C1432" s="8">
        <v>43906</v>
      </c>
      <c r="D1432">
        <v>383</v>
      </c>
      <c r="E1432">
        <v>1</v>
      </c>
      <c r="F1432" s="7">
        <v>6532.11</v>
      </c>
      <c r="G1432" s="7">
        <v>0</v>
      </c>
      <c r="H1432" s="7">
        <v>26.12</v>
      </c>
      <c r="I1432" s="7">
        <v>0</v>
      </c>
      <c r="J1432" t="s">
        <v>2337</v>
      </c>
      <c r="K1432">
        <f t="shared" si="88"/>
        <v>383</v>
      </c>
      <c r="L1432">
        <f t="shared" si="89"/>
        <v>12</v>
      </c>
      <c r="M1432">
        <f t="shared" si="90"/>
        <v>1</v>
      </c>
      <c r="N1432" s="7">
        <f t="shared" si="91"/>
        <v>0</v>
      </c>
    </row>
    <row r="1433" spans="1:14" x14ac:dyDescent="0.2">
      <c r="A1433" t="s">
        <v>169</v>
      </c>
      <c r="B1433" s="8">
        <v>43906</v>
      </c>
      <c r="C1433" s="8">
        <v>43906</v>
      </c>
      <c r="D1433">
        <v>246</v>
      </c>
      <c r="E1433">
        <v>1</v>
      </c>
      <c r="F1433" s="7">
        <v>212.8</v>
      </c>
      <c r="G1433" s="7">
        <v>337.66</v>
      </c>
      <c r="H1433" s="7">
        <v>1.32</v>
      </c>
      <c r="I1433" s="7">
        <v>2.11</v>
      </c>
      <c r="J1433" t="s">
        <v>2337</v>
      </c>
      <c r="K1433">
        <f t="shared" si="88"/>
        <v>246</v>
      </c>
      <c r="L1433">
        <f t="shared" si="89"/>
        <v>12</v>
      </c>
      <c r="M1433">
        <f t="shared" si="90"/>
        <v>1</v>
      </c>
      <c r="N1433" s="7">
        <f t="shared" si="91"/>
        <v>337.66</v>
      </c>
    </row>
    <row r="1434" spans="1:14" x14ac:dyDescent="0.2">
      <c r="A1434" t="s">
        <v>934</v>
      </c>
      <c r="B1434" s="8">
        <v>43906</v>
      </c>
      <c r="C1434" s="8">
        <v>43906</v>
      </c>
      <c r="D1434">
        <v>2</v>
      </c>
      <c r="E1434">
        <v>1</v>
      </c>
      <c r="F1434" s="7">
        <v>14.58</v>
      </c>
      <c r="G1434" s="7">
        <v>25.58</v>
      </c>
      <c r="H1434" s="7">
        <v>14.58</v>
      </c>
      <c r="I1434" s="7">
        <v>25.58</v>
      </c>
      <c r="J1434" t="s">
        <v>2337</v>
      </c>
      <c r="K1434">
        <f t="shared" si="88"/>
        <v>2</v>
      </c>
      <c r="L1434">
        <f t="shared" si="89"/>
        <v>12</v>
      </c>
      <c r="M1434">
        <f t="shared" si="90"/>
        <v>1</v>
      </c>
      <c r="N1434" s="7">
        <f t="shared" si="91"/>
        <v>25.58</v>
      </c>
    </row>
    <row r="1435" spans="1:14" x14ac:dyDescent="0.2">
      <c r="A1435" t="s">
        <v>928</v>
      </c>
      <c r="B1435" s="8">
        <v>43906</v>
      </c>
      <c r="C1435" s="8">
        <v>43906</v>
      </c>
      <c r="D1435">
        <v>2</v>
      </c>
      <c r="E1435">
        <v>1</v>
      </c>
      <c r="F1435" s="7">
        <v>26.13</v>
      </c>
      <c r="G1435" s="7">
        <v>0</v>
      </c>
      <c r="H1435" s="7">
        <v>26.12</v>
      </c>
      <c r="I1435" s="7">
        <v>0</v>
      </c>
      <c r="J1435" t="s">
        <v>2337</v>
      </c>
      <c r="K1435">
        <f t="shared" si="88"/>
        <v>2</v>
      </c>
      <c r="L1435">
        <f t="shared" si="89"/>
        <v>12</v>
      </c>
      <c r="M1435">
        <f t="shared" si="90"/>
        <v>1</v>
      </c>
      <c r="N1435" s="7">
        <f t="shared" si="91"/>
        <v>0</v>
      </c>
    </row>
    <row r="1436" spans="1:14" x14ac:dyDescent="0.2">
      <c r="A1436" t="s">
        <v>936</v>
      </c>
      <c r="B1436" s="8">
        <v>43906</v>
      </c>
      <c r="C1436" s="8">
        <v>43906</v>
      </c>
      <c r="D1436">
        <v>4</v>
      </c>
      <c r="E1436">
        <v>1</v>
      </c>
      <c r="F1436" s="7">
        <v>31.98</v>
      </c>
      <c r="G1436" s="7">
        <v>61.39</v>
      </c>
      <c r="H1436" s="7">
        <v>15.99</v>
      </c>
      <c r="I1436" s="7">
        <v>30.7</v>
      </c>
      <c r="J1436" t="s">
        <v>2337</v>
      </c>
      <c r="K1436">
        <f t="shared" si="88"/>
        <v>4</v>
      </c>
      <c r="L1436">
        <f t="shared" si="89"/>
        <v>12</v>
      </c>
      <c r="M1436">
        <f t="shared" si="90"/>
        <v>1</v>
      </c>
      <c r="N1436" s="7">
        <f t="shared" si="91"/>
        <v>61.39</v>
      </c>
    </row>
    <row r="1437" spans="1:14" x14ac:dyDescent="0.2">
      <c r="A1437" t="s">
        <v>232</v>
      </c>
      <c r="B1437" s="8">
        <v>43907</v>
      </c>
      <c r="C1437" s="8">
        <v>43907</v>
      </c>
      <c r="D1437">
        <v>1532</v>
      </c>
      <c r="E1437">
        <v>1</v>
      </c>
      <c r="F1437" s="7">
        <v>703.45</v>
      </c>
      <c r="G1437" s="7">
        <v>1215.05</v>
      </c>
      <c r="H1437" s="7">
        <v>0.7</v>
      </c>
      <c r="I1437" s="7">
        <v>1.22</v>
      </c>
      <c r="J1437" t="s">
        <v>2337</v>
      </c>
      <c r="K1437">
        <f t="shared" si="88"/>
        <v>1532</v>
      </c>
      <c r="L1437">
        <f t="shared" si="89"/>
        <v>12</v>
      </c>
      <c r="M1437">
        <f t="shared" si="90"/>
        <v>1</v>
      </c>
      <c r="N1437" s="7">
        <f t="shared" si="91"/>
        <v>1215.05</v>
      </c>
    </row>
    <row r="1438" spans="1:14" x14ac:dyDescent="0.2">
      <c r="A1438" t="s">
        <v>289</v>
      </c>
      <c r="B1438" s="8">
        <v>43907</v>
      </c>
      <c r="C1438" s="8">
        <v>43907</v>
      </c>
      <c r="D1438">
        <v>2298</v>
      </c>
      <c r="E1438">
        <v>1</v>
      </c>
      <c r="F1438" s="7">
        <v>1304.58</v>
      </c>
      <c r="G1438" s="7">
        <v>3069.6</v>
      </c>
      <c r="H1438" s="7">
        <v>0.87</v>
      </c>
      <c r="I1438" s="7">
        <v>2.0499999999999998</v>
      </c>
      <c r="J1438" t="s">
        <v>2337</v>
      </c>
      <c r="K1438">
        <f t="shared" si="88"/>
        <v>2298</v>
      </c>
      <c r="L1438">
        <f t="shared" si="89"/>
        <v>12</v>
      </c>
      <c r="M1438">
        <f t="shared" si="90"/>
        <v>1</v>
      </c>
      <c r="N1438" s="7">
        <f t="shared" si="91"/>
        <v>3069.6</v>
      </c>
    </row>
    <row r="1439" spans="1:14" x14ac:dyDescent="0.2">
      <c r="A1439" t="s">
        <v>288</v>
      </c>
      <c r="B1439" s="8">
        <v>43907</v>
      </c>
      <c r="C1439" s="8">
        <v>43907</v>
      </c>
      <c r="D1439">
        <v>4</v>
      </c>
      <c r="E1439">
        <v>100</v>
      </c>
      <c r="F1439" s="7">
        <v>171.39</v>
      </c>
      <c r="G1439" s="7">
        <v>447.65</v>
      </c>
      <c r="H1439" s="7">
        <v>85.69</v>
      </c>
      <c r="I1439" s="7">
        <v>223.83</v>
      </c>
      <c r="J1439" t="s">
        <v>2337</v>
      </c>
      <c r="K1439">
        <f t="shared" si="88"/>
        <v>400</v>
      </c>
      <c r="L1439">
        <f t="shared" si="89"/>
        <v>12</v>
      </c>
      <c r="M1439">
        <f t="shared" si="90"/>
        <v>1</v>
      </c>
      <c r="N1439" s="7">
        <f t="shared" si="91"/>
        <v>447.65</v>
      </c>
    </row>
    <row r="1440" spans="1:14" x14ac:dyDescent="0.2">
      <c r="A1440" t="s">
        <v>232</v>
      </c>
      <c r="B1440" s="8">
        <v>43907</v>
      </c>
      <c r="C1440" s="8">
        <v>43907</v>
      </c>
      <c r="D1440">
        <v>9192</v>
      </c>
      <c r="E1440">
        <v>1</v>
      </c>
      <c r="F1440" s="7">
        <v>4220.7</v>
      </c>
      <c r="G1440" s="7">
        <v>7290.3</v>
      </c>
      <c r="H1440" s="7">
        <v>0.7</v>
      </c>
      <c r="I1440" s="7">
        <v>1.22</v>
      </c>
      <c r="J1440" t="s">
        <v>2337</v>
      </c>
      <c r="K1440">
        <f t="shared" si="88"/>
        <v>9192</v>
      </c>
      <c r="L1440">
        <f t="shared" si="89"/>
        <v>12</v>
      </c>
      <c r="M1440">
        <f t="shared" si="90"/>
        <v>1</v>
      </c>
      <c r="N1440" s="7">
        <f t="shared" si="91"/>
        <v>7290.3</v>
      </c>
    </row>
    <row r="1441" spans="1:14" x14ac:dyDescent="0.2">
      <c r="A1441" t="s">
        <v>249</v>
      </c>
      <c r="B1441" s="8">
        <v>43907</v>
      </c>
      <c r="C1441" s="8">
        <v>43907</v>
      </c>
      <c r="D1441">
        <v>3064</v>
      </c>
      <c r="E1441">
        <v>1</v>
      </c>
      <c r="F1441" s="7">
        <v>1713.86</v>
      </c>
      <c r="G1441" s="7">
        <v>3581.2</v>
      </c>
      <c r="H1441" s="7">
        <v>0.86</v>
      </c>
      <c r="I1441" s="7">
        <v>1.79</v>
      </c>
      <c r="J1441" t="s">
        <v>2337</v>
      </c>
      <c r="K1441">
        <f t="shared" si="88"/>
        <v>3064</v>
      </c>
      <c r="L1441">
        <f t="shared" si="89"/>
        <v>12</v>
      </c>
      <c r="M1441">
        <f t="shared" si="90"/>
        <v>1</v>
      </c>
      <c r="N1441" s="7">
        <f t="shared" si="91"/>
        <v>3581.2</v>
      </c>
    </row>
    <row r="1442" spans="1:14" x14ac:dyDescent="0.2">
      <c r="A1442" t="s">
        <v>233</v>
      </c>
      <c r="B1442" s="8">
        <v>43907</v>
      </c>
      <c r="C1442" s="8">
        <v>43907</v>
      </c>
      <c r="D1442">
        <v>3064</v>
      </c>
      <c r="E1442">
        <v>1</v>
      </c>
      <c r="F1442" s="7">
        <v>1406.9</v>
      </c>
      <c r="G1442" s="7">
        <v>2430.1</v>
      </c>
      <c r="H1442" s="7">
        <v>0.7</v>
      </c>
      <c r="I1442" s="7">
        <v>1.22</v>
      </c>
      <c r="J1442" t="s">
        <v>2337</v>
      </c>
      <c r="K1442">
        <f t="shared" si="88"/>
        <v>3064</v>
      </c>
      <c r="L1442">
        <f t="shared" si="89"/>
        <v>12</v>
      </c>
      <c r="M1442">
        <f t="shared" si="90"/>
        <v>1</v>
      </c>
      <c r="N1442" s="7">
        <f t="shared" si="91"/>
        <v>2430.1</v>
      </c>
    </row>
    <row r="1443" spans="1:14" x14ac:dyDescent="0.2">
      <c r="A1443" t="s">
        <v>75</v>
      </c>
      <c r="B1443" s="8">
        <v>43907</v>
      </c>
      <c r="C1443" s="8">
        <v>43907</v>
      </c>
      <c r="D1443">
        <v>99</v>
      </c>
      <c r="E1443">
        <v>1</v>
      </c>
      <c r="F1443" s="7">
        <v>476.4</v>
      </c>
      <c r="G1443" s="7">
        <v>818.56</v>
      </c>
      <c r="H1443" s="7">
        <v>7.44</v>
      </c>
      <c r="I1443" s="7">
        <v>12.79</v>
      </c>
      <c r="J1443" t="s">
        <v>2337</v>
      </c>
      <c r="K1443">
        <f t="shared" si="88"/>
        <v>99</v>
      </c>
      <c r="L1443">
        <f t="shared" si="89"/>
        <v>12</v>
      </c>
      <c r="M1443">
        <f t="shared" si="90"/>
        <v>1</v>
      </c>
      <c r="N1443" s="7">
        <f t="shared" si="91"/>
        <v>818.56</v>
      </c>
    </row>
    <row r="1444" spans="1:14" x14ac:dyDescent="0.2">
      <c r="A1444" t="s">
        <v>75</v>
      </c>
      <c r="B1444" s="8">
        <v>43907</v>
      </c>
      <c r="C1444" s="8">
        <v>43907</v>
      </c>
      <c r="D1444">
        <v>197</v>
      </c>
      <c r="E1444">
        <v>1</v>
      </c>
      <c r="F1444" s="7">
        <v>952.8</v>
      </c>
      <c r="G1444" s="7">
        <v>1637.12</v>
      </c>
      <c r="H1444" s="7">
        <v>7.44</v>
      </c>
      <c r="I1444" s="7">
        <v>12.79</v>
      </c>
      <c r="J1444" t="s">
        <v>2337</v>
      </c>
      <c r="K1444">
        <f t="shared" si="88"/>
        <v>197</v>
      </c>
      <c r="L1444">
        <f t="shared" si="89"/>
        <v>12</v>
      </c>
      <c r="M1444">
        <f t="shared" si="90"/>
        <v>1</v>
      </c>
      <c r="N1444" s="7">
        <f t="shared" si="91"/>
        <v>1637.12</v>
      </c>
    </row>
    <row r="1445" spans="1:14" x14ac:dyDescent="0.2">
      <c r="A1445" t="s">
        <v>387</v>
      </c>
      <c r="B1445" s="8">
        <v>43907</v>
      </c>
      <c r="C1445" s="8">
        <v>43907</v>
      </c>
      <c r="D1445">
        <v>16</v>
      </c>
      <c r="E1445">
        <v>1</v>
      </c>
      <c r="F1445" s="7">
        <v>422.97</v>
      </c>
      <c r="G1445" s="7">
        <v>767.4</v>
      </c>
      <c r="H1445" s="7">
        <v>42.3</v>
      </c>
      <c r="I1445" s="7">
        <v>76.739999999999995</v>
      </c>
      <c r="J1445" t="s">
        <v>2337</v>
      </c>
      <c r="K1445">
        <f t="shared" si="88"/>
        <v>16</v>
      </c>
      <c r="L1445">
        <f t="shared" si="89"/>
        <v>12</v>
      </c>
      <c r="M1445">
        <f t="shared" si="90"/>
        <v>1</v>
      </c>
      <c r="N1445" s="7">
        <f t="shared" si="91"/>
        <v>767.4</v>
      </c>
    </row>
    <row r="1446" spans="1:14" x14ac:dyDescent="0.2">
      <c r="A1446" t="s">
        <v>239</v>
      </c>
      <c r="B1446" s="8">
        <v>43907</v>
      </c>
      <c r="C1446" s="8">
        <v>43907</v>
      </c>
      <c r="D1446">
        <v>766</v>
      </c>
      <c r="E1446">
        <v>1</v>
      </c>
      <c r="F1446" s="7">
        <v>351.73</v>
      </c>
      <c r="G1446" s="7">
        <v>639.5</v>
      </c>
      <c r="H1446" s="7">
        <v>0.7</v>
      </c>
      <c r="I1446" s="7">
        <v>1.28</v>
      </c>
      <c r="J1446" t="s">
        <v>2337</v>
      </c>
      <c r="K1446">
        <f t="shared" si="88"/>
        <v>766</v>
      </c>
      <c r="L1446">
        <f t="shared" si="89"/>
        <v>12</v>
      </c>
      <c r="M1446">
        <f t="shared" si="90"/>
        <v>1</v>
      </c>
      <c r="N1446" s="7">
        <f t="shared" si="91"/>
        <v>639.5</v>
      </c>
    </row>
    <row r="1447" spans="1:14" x14ac:dyDescent="0.2">
      <c r="A1447" t="s">
        <v>285</v>
      </c>
      <c r="B1447" s="8">
        <v>43907</v>
      </c>
      <c r="C1447" s="8">
        <v>43907</v>
      </c>
      <c r="D1447">
        <v>766</v>
      </c>
      <c r="E1447">
        <v>1</v>
      </c>
      <c r="F1447" s="7">
        <v>434.86</v>
      </c>
      <c r="G1447" s="7">
        <v>1055.18</v>
      </c>
      <c r="H1447" s="7">
        <v>0.87</v>
      </c>
      <c r="I1447" s="7">
        <v>2.11</v>
      </c>
      <c r="J1447" t="s">
        <v>2337</v>
      </c>
      <c r="K1447">
        <f t="shared" si="88"/>
        <v>766</v>
      </c>
      <c r="L1447">
        <f t="shared" si="89"/>
        <v>12</v>
      </c>
      <c r="M1447">
        <f t="shared" si="90"/>
        <v>1</v>
      </c>
      <c r="N1447" s="7">
        <f t="shared" si="91"/>
        <v>1055.18</v>
      </c>
    </row>
    <row r="1448" spans="1:14" x14ac:dyDescent="0.2">
      <c r="A1448" t="s">
        <v>251</v>
      </c>
      <c r="B1448" s="8">
        <v>43907</v>
      </c>
      <c r="C1448" s="8">
        <v>43907</v>
      </c>
      <c r="D1448">
        <v>6894</v>
      </c>
      <c r="E1448">
        <v>1</v>
      </c>
      <c r="F1448" s="7">
        <v>3856.19</v>
      </c>
      <c r="G1448" s="7">
        <v>9323.91</v>
      </c>
      <c r="H1448" s="7">
        <v>0.86</v>
      </c>
      <c r="I1448" s="7">
        <v>2.0699999999999998</v>
      </c>
      <c r="J1448" t="s">
        <v>2337</v>
      </c>
      <c r="K1448">
        <f t="shared" si="88"/>
        <v>6894</v>
      </c>
      <c r="L1448">
        <f t="shared" si="89"/>
        <v>12</v>
      </c>
      <c r="M1448">
        <f t="shared" si="90"/>
        <v>1</v>
      </c>
      <c r="N1448" s="7">
        <f t="shared" si="91"/>
        <v>9323.91</v>
      </c>
    </row>
    <row r="1449" spans="1:14" x14ac:dyDescent="0.2">
      <c r="A1449" t="s">
        <v>289</v>
      </c>
      <c r="B1449" s="8">
        <v>43907</v>
      </c>
      <c r="C1449" s="8">
        <v>43907</v>
      </c>
      <c r="D1449">
        <v>2298</v>
      </c>
      <c r="E1449">
        <v>1</v>
      </c>
      <c r="F1449" s="7">
        <v>1304.58</v>
      </c>
      <c r="G1449" s="7">
        <v>3165.53</v>
      </c>
      <c r="H1449" s="7">
        <v>0.87</v>
      </c>
      <c r="I1449" s="7">
        <v>2.11</v>
      </c>
      <c r="J1449" t="s">
        <v>2337</v>
      </c>
      <c r="K1449">
        <f t="shared" si="88"/>
        <v>2298</v>
      </c>
      <c r="L1449">
        <f t="shared" si="89"/>
        <v>12</v>
      </c>
      <c r="M1449">
        <f t="shared" si="90"/>
        <v>1</v>
      </c>
      <c r="N1449" s="7">
        <f t="shared" si="91"/>
        <v>3165.53</v>
      </c>
    </row>
    <row r="1450" spans="1:14" x14ac:dyDescent="0.2">
      <c r="A1450" t="s">
        <v>251</v>
      </c>
      <c r="B1450" s="8">
        <v>43907</v>
      </c>
      <c r="C1450" s="8">
        <v>43907</v>
      </c>
      <c r="D1450">
        <v>117</v>
      </c>
      <c r="E1450">
        <v>1</v>
      </c>
      <c r="F1450" s="7">
        <v>65.13</v>
      </c>
      <c r="G1450" s="7">
        <v>174.97</v>
      </c>
      <c r="H1450" s="7">
        <v>0.86</v>
      </c>
      <c r="I1450" s="7">
        <v>2.2999999999999998</v>
      </c>
      <c r="J1450" t="s">
        <v>2337</v>
      </c>
      <c r="K1450">
        <f t="shared" si="88"/>
        <v>117</v>
      </c>
      <c r="L1450">
        <f t="shared" si="89"/>
        <v>12</v>
      </c>
      <c r="M1450">
        <f t="shared" si="90"/>
        <v>1</v>
      </c>
      <c r="N1450" s="7">
        <f t="shared" si="91"/>
        <v>174.97</v>
      </c>
    </row>
    <row r="1451" spans="1:14" x14ac:dyDescent="0.2">
      <c r="A1451" t="s">
        <v>928</v>
      </c>
      <c r="B1451" s="8">
        <v>43907</v>
      </c>
      <c r="C1451" s="8">
        <v>43907</v>
      </c>
      <c r="D1451">
        <v>4</v>
      </c>
      <c r="E1451">
        <v>1</v>
      </c>
      <c r="F1451" s="7">
        <v>52.26</v>
      </c>
      <c r="G1451" s="7">
        <v>0</v>
      </c>
      <c r="H1451" s="7">
        <v>26.12</v>
      </c>
      <c r="I1451" s="7">
        <v>0</v>
      </c>
      <c r="J1451" t="s">
        <v>2337</v>
      </c>
      <c r="K1451">
        <f t="shared" si="88"/>
        <v>4</v>
      </c>
      <c r="L1451">
        <f t="shared" si="89"/>
        <v>12</v>
      </c>
      <c r="M1451">
        <f t="shared" si="90"/>
        <v>1</v>
      </c>
      <c r="N1451" s="7">
        <f t="shared" si="91"/>
        <v>0</v>
      </c>
    </row>
    <row r="1452" spans="1:14" x14ac:dyDescent="0.2">
      <c r="A1452" t="s">
        <v>251</v>
      </c>
      <c r="B1452" s="8">
        <v>43907</v>
      </c>
      <c r="C1452" s="8">
        <v>43907</v>
      </c>
      <c r="D1452">
        <v>83</v>
      </c>
      <c r="E1452">
        <v>1</v>
      </c>
      <c r="F1452" s="7">
        <v>46.27</v>
      </c>
      <c r="G1452" s="7">
        <v>124.32</v>
      </c>
      <c r="H1452" s="7">
        <v>0.86</v>
      </c>
      <c r="I1452" s="7">
        <v>2.2999999999999998</v>
      </c>
      <c r="J1452" t="s">
        <v>2337</v>
      </c>
      <c r="K1452">
        <f t="shared" si="88"/>
        <v>83</v>
      </c>
      <c r="L1452">
        <f t="shared" si="89"/>
        <v>12</v>
      </c>
      <c r="M1452">
        <f t="shared" si="90"/>
        <v>1</v>
      </c>
      <c r="N1452" s="7">
        <f t="shared" si="91"/>
        <v>124.32</v>
      </c>
    </row>
    <row r="1453" spans="1:14" x14ac:dyDescent="0.2">
      <c r="A1453" t="s">
        <v>928</v>
      </c>
      <c r="B1453" s="8">
        <v>43907</v>
      </c>
      <c r="C1453" s="8">
        <v>43907</v>
      </c>
      <c r="D1453">
        <v>2</v>
      </c>
      <c r="E1453">
        <v>1</v>
      </c>
      <c r="F1453" s="7">
        <v>26.13</v>
      </c>
      <c r="G1453" s="7">
        <v>0</v>
      </c>
      <c r="H1453" s="7">
        <v>26.12</v>
      </c>
      <c r="I1453" s="7">
        <v>0</v>
      </c>
      <c r="J1453" t="s">
        <v>2337</v>
      </c>
      <c r="K1453">
        <f t="shared" si="88"/>
        <v>2</v>
      </c>
      <c r="L1453">
        <f t="shared" si="89"/>
        <v>12</v>
      </c>
      <c r="M1453">
        <f t="shared" si="90"/>
        <v>1</v>
      </c>
      <c r="N1453" s="7">
        <f t="shared" si="91"/>
        <v>0</v>
      </c>
    </row>
    <row r="1454" spans="1:14" x14ac:dyDescent="0.2">
      <c r="A1454" t="s">
        <v>288</v>
      </c>
      <c r="B1454" s="8">
        <v>43899</v>
      </c>
      <c r="C1454" s="8">
        <v>43899</v>
      </c>
      <c r="D1454">
        <v>34</v>
      </c>
      <c r="E1454">
        <v>1</v>
      </c>
      <c r="F1454" s="7">
        <v>18.850000000000001</v>
      </c>
      <c r="G1454" s="7">
        <v>67.53</v>
      </c>
      <c r="H1454" s="7">
        <v>0.86</v>
      </c>
      <c r="I1454" s="7">
        <v>3.07</v>
      </c>
      <c r="J1454" t="s">
        <v>2337</v>
      </c>
      <c r="K1454">
        <f t="shared" si="88"/>
        <v>34</v>
      </c>
      <c r="L1454">
        <f t="shared" si="89"/>
        <v>11</v>
      </c>
      <c r="M1454">
        <f t="shared" si="90"/>
        <v>1</v>
      </c>
      <c r="N1454" s="7">
        <f t="shared" si="91"/>
        <v>67.53</v>
      </c>
    </row>
    <row r="1455" spans="1:14" x14ac:dyDescent="0.2">
      <c r="A1455" t="s">
        <v>928</v>
      </c>
      <c r="B1455" s="8">
        <v>43899</v>
      </c>
      <c r="C1455" s="8">
        <v>43899</v>
      </c>
      <c r="D1455">
        <v>2</v>
      </c>
      <c r="E1455">
        <v>1</v>
      </c>
      <c r="F1455" s="7">
        <v>26.13</v>
      </c>
      <c r="G1455" s="7">
        <v>0</v>
      </c>
      <c r="H1455" s="7">
        <v>26.12</v>
      </c>
      <c r="I1455" s="7">
        <v>0</v>
      </c>
      <c r="J1455" t="s">
        <v>2337</v>
      </c>
      <c r="K1455">
        <f t="shared" si="88"/>
        <v>2</v>
      </c>
      <c r="L1455">
        <f t="shared" si="89"/>
        <v>11</v>
      </c>
      <c r="M1455">
        <f t="shared" si="90"/>
        <v>1</v>
      </c>
      <c r="N1455" s="7">
        <f t="shared" si="91"/>
        <v>0</v>
      </c>
    </row>
    <row r="1456" spans="1:14" x14ac:dyDescent="0.2">
      <c r="A1456" t="s">
        <v>288</v>
      </c>
      <c r="B1456" s="8">
        <v>43907</v>
      </c>
      <c r="C1456" s="8">
        <v>43907</v>
      </c>
      <c r="D1456">
        <v>307</v>
      </c>
      <c r="E1456">
        <v>1</v>
      </c>
      <c r="F1456" s="7">
        <v>171.39</v>
      </c>
      <c r="G1456" s="7">
        <v>409.28</v>
      </c>
      <c r="H1456" s="7">
        <v>0.86</v>
      </c>
      <c r="I1456" s="7">
        <v>2.0499999999999998</v>
      </c>
      <c r="J1456" t="s">
        <v>2337</v>
      </c>
      <c r="K1456">
        <f t="shared" si="88"/>
        <v>307</v>
      </c>
      <c r="L1456">
        <f t="shared" si="89"/>
        <v>12</v>
      </c>
      <c r="M1456">
        <f t="shared" si="90"/>
        <v>1</v>
      </c>
      <c r="N1456" s="7">
        <f t="shared" si="91"/>
        <v>409.28</v>
      </c>
    </row>
    <row r="1457" spans="1:14" x14ac:dyDescent="0.2">
      <c r="A1457" t="s">
        <v>396</v>
      </c>
      <c r="B1457" s="8">
        <v>43907</v>
      </c>
      <c r="C1457" s="8">
        <v>43907</v>
      </c>
      <c r="D1457">
        <v>10</v>
      </c>
      <c r="E1457">
        <v>1</v>
      </c>
      <c r="F1457" s="7">
        <v>139.66999999999999</v>
      </c>
      <c r="G1457" s="7">
        <v>184.18</v>
      </c>
      <c r="H1457" s="7">
        <v>23.28</v>
      </c>
      <c r="I1457" s="7">
        <v>30.7</v>
      </c>
      <c r="J1457" t="s">
        <v>2337</v>
      </c>
      <c r="K1457">
        <f t="shared" si="88"/>
        <v>10</v>
      </c>
      <c r="L1457">
        <f t="shared" si="89"/>
        <v>12</v>
      </c>
      <c r="M1457">
        <f t="shared" si="90"/>
        <v>1</v>
      </c>
      <c r="N1457" s="7">
        <f t="shared" si="91"/>
        <v>184.18</v>
      </c>
    </row>
    <row r="1458" spans="1:14" x14ac:dyDescent="0.2">
      <c r="A1458" t="s">
        <v>743</v>
      </c>
      <c r="B1458" s="8">
        <v>43899</v>
      </c>
      <c r="C1458" s="8">
        <v>43913</v>
      </c>
      <c r="D1458">
        <v>16</v>
      </c>
      <c r="E1458">
        <v>1</v>
      </c>
      <c r="F1458" s="7">
        <v>193.26</v>
      </c>
      <c r="G1458" s="7">
        <v>374.75</v>
      </c>
      <c r="H1458" s="7">
        <v>19.329999999999998</v>
      </c>
      <c r="I1458" s="7">
        <v>37.479999999999997</v>
      </c>
      <c r="J1458" t="s">
        <v>2337</v>
      </c>
      <c r="K1458">
        <f t="shared" si="88"/>
        <v>16</v>
      </c>
      <c r="L1458">
        <f t="shared" si="89"/>
        <v>11</v>
      </c>
      <c r="M1458">
        <f t="shared" si="90"/>
        <v>1</v>
      </c>
      <c r="N1458" s="7">
        <f t="shared" si="91"/>
        <v>374.75</v>
      </c>
    </row>
    <row r="1459" spans="1:14" x14ac:dyDescent="0.2">
      <c r="A1459" t="s">
        <v>753</v>
      </c>
      <c r="B1459" s="8">
        <v>43899</v>
      </c>
      <c r="C1459" s="8">
        <v>43913</v>
      </c>
      <c r="D1459">
        <v>16</v>
      </c>
      <c r="E1459">
        <v>1</v>
      </c>
      <c r="F1459" s="7">
        <v>221.78</v>
      </c>
      <c r="G1459" s="7">
        <v>422.07</v>
      </c>
      <c r="H1459" s="7">
        <v>22.18</v>
      </c>
      <c r="I1459" s="7">
        <v>42.21</v>
      </c>
      <c r="J1459" t="s">
        <v>2337</v>
      </c>
      <c r="K1459">
        <f t="shared" si="88"/>
        <v>16</v>
      </c>
      <c r="L1459">
        <f t="shared" si="89"/>
        <v>11</v>
      </c>
      <c r="M1459">
        <f t="shared" si="90"/>
        <v>1</v>
      </c>
      <c r="N1459" s="7">
        <f t="shared" si="91"/>
        <v>422.07</v>
      </c>
    </row>
    <row r="1460" spans="1:14" x14ac:dyDescent="0.2">
      <c r="A1460" t="s">
        <v>712</v>
      </c>
      <c r="B1460" s="8">
        <v>43899</v>
      </c>
      <c r="C1460" s="8">
        <v>43913</v>
      </c>
      <c r="D1460">
        <v>31</v>
      </c>
      <c r="E1460">
        <v>1</v>
      </c>
      <c r="F1460" s="7">
        <v>351.21</v>
      </c>
      <c r="G1460" s="7">
        <v>657.41</v>
      </c>
      <c r="H1460" s="7">
        <v>17.559999999999999</v>
      </c>
      <c r="I1460" s="7">
        <v>32.869999999999997</v>
      </c>
      <c r="J1460" t="s">
        <v>2337</v>
      </c>
      <c r="K1460">
        <f t="shared" si="88"/>
        <v>31</v>
      </c>
      <c r="L1460">
        <f t="shared" si="89"/>
        <v>11</v>
      </c>
      <c r="M1460">
        <f t="shared" si="90"/>
        <v>1</v>
      </c>
      <c r="N1460" s="7">
        <f t="shared" si="91"/>
        <v>657.41</v>
      </c>
    </row>
    <row r="1461" spans="1:14" x14ac:dyDescent="0.2">
      <c r="A1461" t="s">
        <v>692</v>
      </c>
      <c r="B1461" s="8">
        <v>43899</v>
      </c>
      <c r="C1461" s="8">
        <v>43913</v>
      </c>
      <c r="D1461">
        <v>31</v>
      </c>
      <c r="E1461">
        <v>1</v>
      </c>
      <c r="F1461" s="7">
        <v>255.03</v>
      </c>
      <c r="G1461" s="7">
        <v>493.69</v>
      </c>
      <c r="H1461" s="7">
        <v>12.75</v>
      </c>
      <c r="I1461" s="7">
        <v>24.69</v>
      </c>
      <c r="J1461" t="s">
        <v>2337</v>
      </c>
      <c r="K1461">
        <f t="shared" si="88"/>
        <v>31</v>
      </c>
      <c r="L1461">
        <f t="shared" si="89"/>
        <v>11</v>
      </c>
      <c r="M1461">
        <f t="shared" si="90"/>
        <v>1</v>
      </c>
      <c r="N1461" s="7">
        <f t="shared" si="91"/>
        <v>493.69</v>
      </c>
    </row>
    <row r="1462" spans="1:14" x14ac:dyDescent="0.2">
      <c r="A1462" t="s">
        <v>387</v>
      </c>
      <c r="B1462" s="8">
        <v>43908</v>
      </c>
      <c r="C1462" s="8">
        <v>43908</v>
      </c>
      <c r="D1462">
        <v>74</v>
      </c>
      <c r="E1462">
        <v>1</v>
      </c>
      <c r="F1462" s="7">
        <v>2030.23</v>
      </c>
      <c r="G1462" s="7">
        <v>3867.7</v>
      </c>
      <c r="H1462" s="7">
        <v>42.3</v>
      </c>
      <c r="I1462" s="7">
        <v>80.58</v>
      </c>
      <c r="J1462" t="s">
        <v>2337</v>
      </c>
      <c r="K1462">
        <f t="shared" si="88"/>
        <v>74</v>
      </c>
      <c r="L1462">
        <f t="shared" si="89"/>
        <v>12</v>
      </c>
      <c r="M1462">
        <f t="shared" si="90"/>
        <v>1</v>
      </c>
      <c r="N1462" s="7">
        <f t="shared" si="91"/>
        <v>3867.7</v>
      </c>
    </row>
    <row r="1463" spans="1:14" x14ac:dyDescent="0.2">
      <c r="A1463" t="s">
        <v>396</v>
      </c>
      <c r="B1463" s="8">
        <v>43908</v>
      </c>
      <c r="C1463" s="8">
        <v>43908</v>
      </c>
      <c r="D1463">
        <v>74</v>
      </c>
      <c r="E1463">
        <v>1</v>
      </c>
      <c r="F1463" s="7">
        <v>1117.33</v>
      </c>
      <c r="G1463" s="7">
        <v>1473.41</v>
      </c>
      <c r="H1463" s="7">
        <v>23.28</v>
      </c>
      <c r="I1463" s="7">
        <v>30.7</v>
      </c>
      <c r="J1463" t="s">
        <v>2337</v>
      </c>
      <c r="K1463">
        <f t="shared" si="88"/>
        <v>74</v>
      </c>
      <c r="L1463">
        <f t="shared" si="89"/>
        <v>12</v>
      </c>
      <c r="M1463">
        <f t="shared" si="90"/>
        <v>1</v>
      </c>
      <c r="N1463" s="7">
        <f t="shared" si="91"/>
        <v>1473.41</v>
      </c>
    </row>
    <row r="1464" spans="1:14" x14ac:dyDescent="0.2">
      <c r="A1464" t="s">
        <v>249</v>
      </c>
      <c r="B1464" s="8">
        <v>43908</v>
      </c>
      <c r="C1464" s="8">
        <v>43908</v>
      </c>
      <c r="D1464">
        <v>766</v>
      </c>
      <c r="E1464">
        <v>1</v>
      </c>
      <c r="F1464" s="7">
        <v>428.47</v>
      </c>
      <c r="G1464" s="7">
        <v>895.3</v>
      </c>
      <c r="H1464" s="7">
        <v>0.86</v>
      </c>
      <c r="I1464" s="7">
        <v>1.79</v>
      </c>
      <c r="J1464" t="s">
        <v>2337</v>
      </c>
      <c r="K1464">
        <f t="shared" si="88"/>
        <v>766</v>
      </c>
      <c r="L1464">
        <f t="shared" si="89"/>
        <v>12</v>
      </c>
      <c r="M1464">
        <f t="shared" si="90"/>
        <v>1</v>
      </c>
      <c r="N1464" s="7">
        <f t="shared" si="91"/>
        <v>895.3</v>
      </c>
    </row>
    <row r="1465" spans="1:14" x14ac:dyDescent="0.2">
      <c r="A1465" t="s">
        <v>525</v>
      </c>
      <c r="B1465" s="8">
        <v>43908</v>
      </c>
      <c r="C1465" s="8">
        <v>43908</v>
      </c>
      <c r="D1465">
        <v>295</v>
      </c>
      <c r="E1465">
        <v>1</v>
      </c>
      <c r="F1465" s="7">
        <v>677.28</v>
      </c>
      <c r="G1465" s="7">
        <v>1350.62</v>
      </c>
      <c r="H1465" s="7">
        <v>3.52</v>
      </c>
      <c r="I1465" s="7">
        <v>7.04</v>
      </c>
      <c r="J1465" t="s">
        <v>2337</v>
      </c>
      <c r="K1465">
        <f t="shared" si="88"/>
        <v>295</v>
      </c>
      <c r="L1465">
        <f t="shared" si="89"/>
        <v>12</v>
      </c>
      <c r="M1465">
        <f t="shared" si="90"/>
        <v>1</v>
      </c>
      <c r="N1465" s="7">
        <f t="shared" si="91"/>
        <v>1350.62</v>
      </c>
    </row>
    <row r="1466" spans="1:14" x14ac:dyDescent="0.2">
      <c r="A1466" t="s">
        <v>402</v>
      </c>
      <c r="B1466" s="8">
        <v>43908</v>
      </c>
      <c r="C1466" s="8">
        <v>43908</v>
      </c>
      <c r="D1466">
        <v>16</v>
      </c>
      <c r="E1466">
        <v>10</v>
      </c>
      <c r="F1466" s="7">
        <v>12.79</v>
      </c>
      <c r="G1466" s="7">
        <v>447.65</v>
      </c>
      <c r="H1466" s="7">
        <v>1.28</v>
      </c>
      <c r="I1466" s="7">
        <v>44.77</v>
      </c>
      <c r="J1466" t="s">
        <v>2337</v>
      </c>
      <c r="K1466">
        <f t="shared" si="88"/>
        <v>160</v>
      </c>
      <c r="L1466">
        <f t="shared" si="89"/>
        <v>12</v>
      </c>
      <c r="M1466">
        <f t="shared" si="90"/>
        <v>1</v>
      </c>
      <c r="N1466" s="7">
        <f t="shared" si="91"/>
        <v>447.65</v>
      </c>
    </row>
    <row r="1467" spans="1:14" x14ac:dyDescent="0.2">
      <c r="A1467" t="s">
        <v>397</v>
      </c>
      <c r="B1467" s="8">
        <v>43908</v>
      </c>
      <c r="C1467" s="8">
        <v>43908</v>
      </c>
      <c r="D1467">
        <v>77</v>
      </c>
      <c r="E1467">
        <v>1</v>
      </c>
      <c r="F1467" s="7">
        <v>111.27</v>
      </c>
      <c r="G1467" s="7">
        <v>223.83</v>
      </c>
      <c r="H1467" s="7">
        <v>2.23</v>
      </c>
      <c r="I1467" s="7">
        <v>4.4800000000000004</v>
      </c>
      <c r="J1467" t="s">
        <v>2337</v>
      </c>
      <c r="K1467">
        <f t="shared" si="88"/>
        <v>77</v>
      </c>
      <c r="L1467">
        <f t="shared" si="89"/>
        <v>12</v>
      </c>
      <c r="M1467">
        <f t="shared" si="90"/>
        <v>1</v>
      </c>
      <c r="N1467" s="7">
        <f t="shared" si="91"/>
        <v>223.83</v>
      </c>
    </row>
    <row r="1468" spans="1:14" x14ac:dyDescent="0.2">
      <c r="A1468" t="s">
        <v>397</v>
      </c>
      <c r="B1468" s="8">
        <v>43908</v>
      </c>
      <c r="C1468" s="8">
        <v>43908</v>
      </c>
      <c r="D1468">
        <v>19</v>
      </c>
      <c r="E1468">
        <v>1</v>
      </c>
      <c r="F1468" s="7">
        <v>26.71</v>
      </c>
      <c r="G1468" s="7">
        <v>0</v>
      </c>
      <c r="H1468" s="7">
        <v>2.23</v>
      </c>
      <c r="I1468" s="7">
        <v>0</v>
      </c>
      <c r="J1468" t="s">
        <v>2337</v>
      </c>
      <c r="K1468">
        <f t="shared" si="88"/>
        <v>19</v>
      </c>
      <c r="L1468">
        <f t="shared" si="89"/>
        <v>12</v>
      </c>
      <c r="M1468">
        <f t="shared" si="90"/>
        <v>1</v>
      </c>
      <c r="N1468" s="7">
        <f t="shared" si="91"/>
        <v>0</v>
      </c>
    </row>
    <row r="1469" spans="1:14" x14ac:dyDescent="0.2">
      <c r="A1469" t="s">
        <v>288</v>
      </c>
      <c r="B1469" s="8">
        <v>43908</v>
      </c>
      <c r="C1469" s="8">
        <v>43908</v>
      </c>
      <c r="D1469">
        <v>307</v>
      </c>
      <c r="E1469">
        <v>1</v>
      </c>
      <c r="F1469" s="7">
        <v>171.39</v>
      </c>
      <c r="G1469" s="7">
        <v>409.28</v>
      </c>
      <c r="H1469" s="7">
        <v>0.86</v>
      </c>
      <c r="I1469" s="7">
        <v>2.0499999999999998</v>
      </c>
      <c r="J1469" t="s">
        <v>2337</v>
      </c>
      <c r="K1469">
        <f t="shared" si="88"/>
        <v>307</v>
      </c>
      <c r="L1469">
        <f t="shared" si="89"/>
        <v>12</v>
      </c>
      <c r="M1469">
        <f t="shared" si="90"/>
        <v>1</v>
      </c>
      <c r="N1469" s="7">
        <f t="shared" si="91"/>
        <v>409.28</v>
      </c>
    </row>
    <row r="1470" spans="1:14" x14ac:dyDescent="0.2">
      <c r="A1470" t="s">
        <v>396</v>
      </c>
      <c r="B1470" s="8">
        <v>43908</v>
      </c>
      <c r="C1470" s="8">
        <v>43908</v>
      </c>
      <c r="D1470">
        <v>10</v>
      </c>
      <c r="E1470">
        <v>1</v>
      </c>
      <c r="F1470" s="7">
        <v>139.66999999999999</v>
      </c>
      <c r="G1470" s="7">
        <v>184.18</v>
      </c>
      <c r="H1470" s="7">
        <v>23.28</v>
      </c>
      <c r="I1470" s="7">
        <v>30.7</v>
      </c>
      <c r="J1470" t="s">
        <v>2337</v>
      </c>
      <c r="K1470">
        <f t="shared" si="88"/>
        <v>10</v>
      </c>
      <c r="L1470">
        <f t="shared" si="89"/>
        <v>12</v>
      </c>
      <c r="M1470">
        <f t="shared" si="90"/>
        <v>1</v>
      </c>
      <c r="N1470" s="7">
        <f t="shared" si="91"/>
        <v>184.18</v>
      </c>
    </row>
    <row r="1471" spans="1:14" x14ac:dyDescent="0.2">
      <c r="A1471" t="s">
        <v>158</v>
      </c>
      <c r="B1471" s="8">
        <v>43908</v>
      </c>
      <c r="C1471" s="8">
        <v>43909</v>
      </c>
      <c r="D1471">
        <v>613</v>
      </c>
      <c r="E1471">
        <v>2</v>
      </c>
      <c r="F1471" s="7">
        <v>1003.86</v>
      </c>
      <c r="G1471" s="7">
        <v>1688.28</v>
      </c>
      <c r="H1471" s="7">
        <v>2.5099999999999998</v>
      </c>
      <c r="I1471" s="7">
        <v>4.22</v>
      </c>
      <c r="J1471" t="s">
        <v>2337</v>
      </c>
      <c r="K1471">
        <f t="shared" si="88"/>
        <v>1226</v>
      </c>
      <c r="L1471">
        <f t="shared" si="89"/>
        <v>12</v>
      </c>
      <c r="M1471">
        <f t="shared" si="90"/>
        <v>1</v>
      </c>
      <c r="N1471" s="7">
        <f t="shared" si="91"/>
        <v>1688.28</v>
      </c>
    </row>
    <row r="1472" spans="1:14" x14ac:dyDescent="0.2">
      <c r="A1472" t="s">
        <v>169</v>
      </c>
      <c r="B1472" s="8">
        <v>43908</v>
      </c>
      <c r="C1472" s="8">
        <v>43913</v>
      </c>
      <c r="D1472">
        <v>172</v>
      </c>
      <c r="E1472">
        <v>1</v>
      </c>
      <c r="F1472" s="7">
        <v>148.97</v>
      </c>
      <c r="G1472" s="7">
        <v>300.82</v>
      </c>
      <c r="H1472" s="7">
        <v>1.32</v>
      </c>
      <c r="I1472" s="7">
        <v>2.69</v>
      </c>
      <c r="J1472" t="s">
        <v>2337</v>
      </c>
      <c r="K1472">
        <f t="shared" si="88"/>
        <v>172</v>
      </c>
      <c r="L1472">
        <f t="shared" si="89"/>
        <v>12</v>
      </c>
      <c r="M1472">
        <f t="shared" si="90"/>
        <v>1</v>
      </c>
      <c r="N1472" s="7">
        <f t="shared" si="91"/>
        <v>300.82</v>
      </c>
    </row>
    <row r="1473" spans="1:14" x14ac:dyDescent="0.2">
      <c r="A1473" t="s">
        <v>928</v>
      </c>
      <c r="B1473" s="8">
        <v>43908</v>
      </c>
      <c r="C1473" s="8">
        <v>43913</v>
      </c>
      <c r="D1473">
        <v>4</v>
      </c>
      <c r="E1473">
        <v>1</v>
      </c>
      <c r="F1473" s="7">
        <v>52.26</v>
      </c>
      <c r="G1473" s="7">
        <v>0</v>
      </c>
      <c r="H1473" s="7">
        <v>26.12</v>
      </c>
      <c r="I1473" s="7">
        <v>0</v>
      </c>
      <c r="J1473" t="s">
        <v>2337</v>
      </c>
      <c r="K1473">
        <f t="shared" si="88"/>
        <v>4</v>
      </c>
      <c r="L1473">
        <f t="shared" si="89"/>
        <v>12</v>
      </c>
      <c r="M1473">
        <f t="shared" si="90"/>
        <v>1</v>
      </c>
      <c r="N1473" s="7">
        <f t="shared" si="91"/>
        <v>0</v>
      </c>
    </row>
    <row r="1474" spans="1:14" x14ac:dyDescent="0.2">
      <c r="A1474" t="s">
        <v>387</v>
      </c>
      <c r="B1474" s="8">
        <v>43908</v>
      </c>
      <c r="C1474" s="8">
        <v>43908</v>
      </c>
      <c r="D1474">
        <v>2</v>
      </c>
      <c r="E1474">
        <v>1</v>
      </c>
      <c r="F1474" s="7">
        <v>42.3</v>
      </c>
      <c r="G1474" s="7">
        <v>76.739999999999995</v>
      </c>
      <c r="H1474" s="7">
        <v>42.3</v>
      </c>
      <c r="I1474" s="7">
        <v>76.739999999999995</v>
      </c>
      <c r="J1474" t="s">
        <v>2337</v>
      </c>
      <c r="K1474">
        <f t="shared" si="88"/>
        <v>2</v>
      </c>
      <c r="L1474">
        <f t="shared" si="89"/>
        <v>12</v>
      </c>
      <c r="M1474">
        <f t="shared" si="90"/>
        <v>1</v>
      </c>
      <c r="N1474" s="7">
        <f t="shared" si="91"/>
        <v>76.739999999999995</v>
      </c>
    </row>
    <row r="1475" spans="1:14" x14ac:dyDescent="0.2">
      <c r="A1475" t="s">
        <v>169</v>
      </c>
      <c r="B1475" s="8">
        <v>43908</v>
      </c>
      <c r="C1475" s="8">
        <v>43913</v>
      </c>
      <c r="D1475">
        <v>65</v>
      </c>
      <c r="E1475">
        <v>2</v>
      </c>
      <c r="F1475" s="7">
        <v>111.72</v>
      </c>
      <c r="G1475" s="7">
        <v>225.62</v>
      </c>
      <c r="H1475" s="7">
        <v>2.65</v>
      </c>
      <c r="I1475" s="7">
        <v>5.37</v>
      </c>
      <c r="J1475" t="s">
        <v>2337</v>
      </c>
      <c r="K1475">
        <f t="shared" ref="K1475:K1538" si="92">D1475*E1475</f>
        <v>130</v>
      </c>
      <c r="L1475">
        <f t="shared" ref="L1475:L1538" si="93">(YEAR(B1475)-2020)*52+_xlfn.ISOWEEKNUM(B1475)</f>
        <v>12</v>
      </c>
      <c r="M1475">
        <f t="shared" ref="M1475:M1538" si="94">IF(J1475="Z-US$",1,1.22)</f>
        <v>1</v>
      </c>
      <c r="N1475" s="7">
        <f t="shared" ref="N1475:N1538" si="95">G1475*M1475</f>
        <v>225.62</v>
      </c>
    </row>
    <row r="1476" spans="1:14" x14ac:dyDescent="0.2">
      <c r="A1476" t="s">
        <v>928</v>
      </c>
      <c r="B1476" s="8">
        <v>43908</v>
      </c>
      <c r="C1476" s="8">
        <v>43913</v>
      </c>
      <c r="D1476">
        <v>4</v>
      </c>
      <c r="E1476">
        <v>1</v>
      </c>
      <c r="F1476" s="7">
        <v>52.26</v>
      </c>
      <c r="G1476" s="7">
        <v>0</v>
      </c>
      <c r="H1476" s="7">
        <v>26.12</v>
      </c>
      <c r="I1476" s="7">
        <v>0</v>
      </c>
      <c r="J1476" t="s">
        <v>2337</v>
      </c>
      <c r="K1476">
        <f t="shared" si="92"/>
        <v>4</v>
      </c>
      <c r="L1476">
        <f t="shared" si="93"/>
        <v>12</v>
      </c>
      <c r="M1476">
        <f t="shared" si="94"/>
        <v>1</v>
      </c>
      <c r="N1476" s="7">
        <f t="shared" si="95"/>
        <v>0</v>
      </c>
    </row>
    <row r="1477" spans="1:14" x14ac:dyDescent="0.2">
      <c r="A1477" t="s">
        <v>297</v>
      </c>
      <c r="B1477" s="8">
        <v>43908</v>
      </c>
      <c r="C1477" s="8">
        <v>43908</v>
      </c>
      <c r="D1477">
        <v>2</v>
      </c>
      <c r="E1477">
        <v>30</v>
      </c>
      <c r="F1477" s="7">
        <v>0.37</v>
      </c>
      <c r="G1477" s="7">
        <v>84.41</v>
      </c>
      <c r="H1477" s="7">
        <v>0.37</v>
      </c>
      <c r="I1477" s="7">
        <v>84.41</v>
      </c>
      <c r="J1477" t="s">
        <v>2337</v>
      </c>
      <c r="K1477">
        <f t="shared" si="92"/>
        <v>60</v>
      </c>
      <c r="L1477">
        <f t="shared" si="93"/>
        <v>12</v>
      </c>
      <c r="M1477">
        <f t="shared" si="94"/>
        <v>1</v>
      </c>
      <c r="N1477" s="7">
        <f t="shared" si="95"/>
        <v>84.41</v>
      </c>
    </row>
    <row r="1478" spans="1:14" x14ac:dyDescent="0.2">
      <c r="A1478" t="s">
        <v>718</v>
      </c>
      <c r="B1478" s="8">
        <v>43908</v>
      </c>
      <c r="C1478" s="8">
        <v>43922</v>
      </c>
      <c r="D1478">
        <v>46</v>
      </c>
      <c r="E1478">
        <v>1</v>
      </c>
      <c r="F1478" s="7">
        <v>670.71</v>
      </c>
      <c r="G1478" s="7">
        <v>1231.68</v>
      </c>
      <c r="H1478" s="7">
        <v>22.36</v>
      </c>
      <c r="I1478" s="7">
        <v>41.06</v>
      </c>
      <c r="J1478" t="s">
        <v>2337</v>
      </c>
      <c r="K1478">
        <f t="shared" si="92"/>
        <v>46</v>
      </c>
      <c r="L1478">
        <f t="shared" si="93"/>
        <v>12</v>
      </c>
      <c r="M1478">
        <f t="shared" si="94"/>
        <v>1</v>
      </c>
      <c r="N1478" s="7">
        <f t="shared" si="95"/>
        <v>1231.68</v>
      </c>
    </row>
    <row r="1479" spans="1:14" x14ac:dyDescent="0.2">
      <c r="A1479" t="s">
        <v>752</v>
      </c>
      <c r="B1479" s="8">
        <v>43908</v>
      </c>
      <c r="C1479" s="8">
        <v>43922</v>
      </c>
      <c r="D1479">
        <v>138</v>
      </c>
      <c r="E1479">
        <v>1</v>
      </c>
      <c r="F1479" s="7">
        <v>3308.26</v>
      </c>
      <c r="G1479" s="7">
        <v>5628.88</v>
      </c>
      <c r="H1479" s="7">
        <v>36.76</v>
      </c>
      <c r="I1479" s="7">
        <v>62.54</v>
      </c>
      <c r="J1479" t="s">
        <v>2337</v>
      </c>
      <c r="K1479">
        <f t="shared" si="92"/>
        <v>138</v>
      </c>
      <c r="L1479">
        <f t="shared" si="93"/>
        <v>12</v>
      </c>
      <c r="M1479">
        <f t="shared" si="94"/>
        <v>1</v>
      </c>
      <c r="N1479" s="7">
        <f t="shared" si="95"/>
        <v>5628.88</v>
      </c>
    </row>
    <row r="1480" spans="1:14" x14ac:dyDescent="0.2">
      <c r="A1480" t="s">
        <v>742</v>
      </c>
      <c r="B1480" s="8">
        <v>43908</v>
      </c>
      <c r="C1480" s="8">
        <v>43922</v>
      </c>
      <c r="D1480">
        <v>138</v>
      </c>
      <c r="E1480">
        <v>1</v>
      </c>
      <c r="F1480" s="7">
        <v>2876.6</v>
      </c>
      <c r="G1480" s="7">
        <v>4903.6899999999996</v>
      </c>
      <c r="H1480" s="7">
        <v>31.96</v>
      </c>
      <c r="I1480" s="7">
        <v>54.49</v>
      </c>
      <c r="J1480" t="s">
        <v>2337</v>
      </c>
      <c r="K1480">
        <f t="shared" si="92"/>
        <v>138</v>
      </c>
      <c r="L1480">
        <f t="shared" si="93"/>
        <v>12</v>
      </c>
      <c r="M1480">
        <f t="shared" si="94"/>
        <v>1</v>
      </c>
      <c r="N1480" s="7">
        <f t="shared" si="95"/>
        <v>4903.6899999999996</v>
      </c>
    </row>
    <row r="1481" spans="1:14" x14ac:dyDescent="0.2">
      <c r="A1481" t="s">
        <v>702</v>
      </c>
      <c r="B1481" s="8">
        <v>43908</v>
      </c>
      <c r="C1481" s="8">
        <v>43922</v>
      </c>
      <c r="D1481">
        <v>138</v>
      </c>
      <c r="E1481">
        <v>1</v>
      </c>
      <c r="F1481" s="7">
        <v>2443.79</v>
      </c>
      <c r="G1481" s="7">
        <v>4224.54</v>
      </c>
      <c r="H1481" s="7">
        <v>27.15</v>
      </c>
      <c r="I1481" s="7">
        <v>46.94</v>
      </c>
      <c r="J1481" t="s">
        <v>2337</v>
      </c>
      <c r="K1481">
        <f t="shared" si="92"/>
        <v>138</v>
      </c>
      <c r="L1481">
        <f t="shared" si="93"/>
        <v>12</v>
      </c>
      <c r="M1481">
        <f t="shared" si="94"/>
        <v>1</v>
      </c>
      <c r="N1481" s="7">
        <f t="shared" si="95"/>
        <v>4224.54</v>
      </c>
    </row>
    <row r="1482" spans="1:14" x14ac:dyDescent="0.2">
      <c r="A1482" t="s">
        <v>722</v>
      </c>
      <c r="B1482" s="8">
        <v>43908</v>
      </c>
      <c r="C1482" s="8">
        <v>43922</v>
      </c>
      <c r="D1482">
        <v>92</v>
      </c>
      <c r="E1482">
        <v>1</v>
      </c>
      <c r="F1482" s="7">
        <v>1341.42</v>
      </c>
      <c r="G1482" s="7">
        <v>2463.35</v>
      </c>
      <c r="H1482" s="7">
        <v>22.36</v>
      </c>
      <c r="I1482" s="7">
        <v>41.06</v>
      </c>
      <c r="J1482" t="s">
        <v>2337</v>
      </c>
      <c r="K1482">
        <f t="shared" si="92"/>
        <v>92</v>
      </c>
      <c r="L1482">
        <f t="shared" si="93"/>
        <v>12</v>
      </c>
      <c r="M1482">
        <f t="shared" si="94"/>
        <v>1</v>
      </c>
      <c r="N1482" s="7">
        <f t="shared" si="95"/>
        <v>2463.35</v>
      </c>
    </row>
    <row r="1483" spans="1:14" x14ac:dyDescent="0.2">
      <c r="A1483" t="s">
        <v>712</v>
      </c>
      <c r="B1483" s="8">
        <v>43908</v>
      </c>
      <c r="C1483" s="8">
        <v>43922</v>
      </c>
      <c r="D1483">
        <v>62</v>
      </c>
      <c r="E1483">
        <v>1</v>
      </c>
      <c r="F1483" s="7">
        <v>702.43</v>
      </c>
      <c r="G1483" s="7">
        <v>1294.3499999999999</v>
      </c>
      <c r="H1483" s="7">
        <v>17.559999999999999</v>
      </c>
      <c r="I1483" s="7">
        <v>32.36</v>
      </c>
      <c r="J1483" t="s">
        <v>2337</v>
      </c>
      <c r="K1483">
        <f t="shared" si="92"/>
        <v>62</v>
      </c>
      <c r="L1483">
        <f t="shared" si="93"/>
        <v>12</v>
      </c>
      <c r="M1483">
        <f t="shared" si="94"/>
        <v>1</v>
      </c>
      <c r="N1483" s="7">
        <f t="shared" si="95"/>
        <v>1294.3499999999999</v>
      </c>
    </row>
    <row r="1484" spans="1:14" x14ac:dyDescent="0.2">
      <c r="A1484" t="s">
        <v>169</v>
      </c>
      <c r="B1484" s="8">
        <v>43908</v>
      </c>
      <c r="C1484" s="8">
        <v>43913</v>
      </c>
      <c r="D1484">
        <v>123</v>
      </c>
      <c r="E1484">
        <v>1</v>
      </c>
      <c r="F1484" s="7">
        <v>106.4</v>
      </c>
      <c r="G1484" s="7">
        <v>168.83</v>
      </c>
      <c r="H1484" s="7">
        <v>1.32</v>
      </c>
      <c r="I1484" s="7">
        <v>2.11</v>
      </c>
      <c r="J1484" t="s">
        <v>2337</v>
      </c>
      <c r="K1484">
        <f t="shared" si="92"/>
        <v>123</v>
      </c>
      <c r="L1484">
        <f t="shared" si="93"/>
        <v>12</v>
      </c>
      <c r="M1484">
        <f t="shared" si="94"/>
        <v>1</v>
      </c>
      <c r="N1484" s="7">
        <f t="shared" si="95"/>
        <v>168.83</v>
      </c>
    </row>
    <row r="1485" spans="1:14" x14ac:dyDescent="0.2">
      <c r="A1485" t="s">
        <v>169</v>
      </c>
      <c r="B1485" s="8">
        <v>43908</v>
      </c>
      <c r="C1485" s="8">
        <v>43913</v>
      </c>
      <c r="D1485">
        <v>23</v>
      </c>
      <c r="E1485">
        <v>1</v>
      </c>
      <c r="F1485" s="7">
        <v>19.95</v>
      </c>
      <c r="G1485" s="7">
        <v>40.29</v>
      </c>
      <c r="H1485" s="7">
        <v>1.32</v>
      </c>
      <c r="I1485" s="7">
        <v>2.69</v>
      </c>
      <c r="J1485" t="s">
        <v>2337</v>
      </c>
      <c r="K1485">
        <f t="shared" si="92"/>
        <v>23</v>
      </c>
      <c r="L1485">
        <f t="shared" si="93"/>
        <v>12</v>
      </c>
      <c r="M1485">
        <f t="shared" si="94"/>
        <v>1</v>
      </c>
      <c r="N1485" s="7">
        <f t="shared" si="95"/>
        <v>40.29</v>
      </c>
    </row>
    <row r="1486" spans="1:14" x14ac:dyDescent="0.2">
      <c r="A1486" t="s">
        <v>936</v>
      </c>
      <c r="B1486" s="8">
        <v>43908</v>
      </c>
      <c r="C1486" s="8">
        <v>43913</v>
      </c>
      <c r="D1486">
        <v>2</v>
      </c>
      <c r="E1486">
        <v>1</v>
      </c>
      <c r="F1486" s="7">
        <v>15.99</v>
      </c>
      <c r="G1486" s="7">
        <v>30.7</v>
      </c>
      <c r="H1486" s="7">
        <v>15.99</v>
      </c>
      <c r="I1486" s="7">
        <v>30.7</v>
      </c>
      <c r="J1486" t="s">
        <v>2337</v>
      </c>
      <c r="K1486">
        <f t="shared" si="92"/>
        <v>2</v>
      </c>
      <c r="L1486">
        <f t="shared" si="93"/>
        <v>12</v>
      </c>
      <c r="M1486">
        <f t="shared" si="94"/>
        <v>1</v>
      </c>
      <c r="N1486" s="7">
        <f t="shared" si="95"/>
        <v>30.7</v>
      </c>
    </row>
    <row r="1487" spans="1:14" x14ac:dyDescent="0.2">
      <c r="A1487" t="s">
        <v>928</v>
      </c>
      <c r="B1487" s="8">
        <v>43908</v>
      </c>
      <c r="C1487" s="8">
        <v>43913</v>
      </c>
      <c r="D1487">
        <v>2</v>
      </c>
      <c r="E1487">
        <v>1</v>
      </c>
      <c r="F1487" s="7">
        <v>26.13</v>
      </c>
      <c r="G1487" s="7">
        <v>0</v>
      </c>
      <c r="H1487" s="7">
        <v>26.12</v>
      </c>
      <c r="I1487" s="7">
        <v>0</v>
      </c>
      <c r="J1487" t="s">
        <v>2337</v>
      </c>
      <c r="K1487">
        <f t="shared" si="92"/>
        <v>2</v>
      </c>
      <c r="L1487">
        <f t="shared" si="93"/>
        <v>12</v>
      </c>
      <c r="M1487">
        <f t="shared" si="94"/>
        <v>1</v>
      </c>
      <c r="N1487" s="7">
        <f t="shared" si="95"/>
        <v>0</v>
      </c>
    </row>
    <row r="1488" spans="1:14" x14ac:dyDescent="0.2">
      <c r="A1488" t="s">
        <v>251</v>
      </c>
      <c r="B1488" s="8">
        <v>43908</v>
      </c>
      <c r="C1488" s="8">
        <v>43913</v>
      </c>
      <c r="D1488">
        <v>86</v>
      </c>
      <c r="E1488">
        <v>1</v>
      </c>
      <c r="F1488" s="7">
        <v>47.99</v>
      </c>
      <c r="G1488" s="7">
        <v>128.91999999999999</v>
      </c>
      <c r="H1488" s="7">
        <v>0.86</v>
      </c>
      <c r="I1488" s="7">
        <v>2.2999999999999998</v>
      </c>
      <c r="J1488" t="s">
        <v>2337</v>
      </c>
      <c r="K1488">
        <f t="shared" si="92"/>
        <v>86</v>
      </c>
      <c r="L1488">
        <f t="shared" si="93"/>
        <v>12</v>
      </c>
      <c r="M1488">
        <f t="shared" si="94"/>
        <v>1</v>
      </c>
      <c r="N1488" s="7">
        <f t="shared" si="95"/>
        <v>128.91999999999999</v>
      </c>
    </row>
    <row r="1489" spans="1:14" x14ac:dyDescent="0.2">
      <c r="A1489" t="s">
        <v>928</v>
      </c>
      <c r="B1489" s="8">
        <v>43908</v>
      </c>
      <c r="C1489" s="8">
        <v>43913</v>
      </c>
      <c r="D1489">
        <v>2</v>
      </c>
      <c r="E1489">
        <v>1</v>
      </c>
      <c r="F1489" s="7">
        <v>26.13</v>
      </c>
      <c r="G1489" s="7">
        <v>0</v>
      </c>
      <c r="H1489" s="7">
        <v>26.12</v>
      </c>
      <c r="I1489" s="7">
        <v>0</v>
      </c>
      <c r="J1489" t="s">
        <v>2337</v>
      </c>
      <c r="K1489">
        <f t="shared" si="92"/>
        <v>2</v>
      </c>
      <c r="L1489">
        <f t="shared" si="93"/>
        <v>12</v>
      </c>
      <c r="M1489">
        <f t="shared" si="94"/>
        <v>1</v>
      </c>
      <c r="N1489" s="7">
        <f t="shared" si="95"/>
        <v>0</v>
      </c>
    </row>
    <row r="1490" spans="1:14" x14ac:dyDescent="0.2">
      <c r="A1490" t="s">
        <v>169</v>
      </c>
      <c r="B1490" s="8">
        <v>43908</v>
      </c>
      <c r="C1490" s="8">
        <v>43913</v>
      </c>
      <c r="D1490">
        <v>213</v>
      </c>
      <c r="E1490">
        <v>2</v>
      </c>
      <c r="F1490" s="7">
        <v>369.75</v>
      </c>
      <c r="G1490" s="7">
        <v>746.68</v>
      </c>
      <c r="H1490" s="7">
        <v>2.65</v>
      </c>
      <c r="I1490" s="7">
        <v>5.37</v>
      </c>
      <c r="J1490" t="s">
        <v>2337</v>
      </c>
      <c r="K1490">
        <f t="shared" si="92"/>
        <v>426</v>
      </c>
      <c r="L1490">
        <f t="shared" si="93"/>
        <v>12</v>
      </c>
      <c r="M1490">
        <f t="shared" si="94"/>
        <v>1</v>
      </c>
      <c r="N1490" s="7">
        <f t="shared" si="95"/>
        <v>746.68</v>
      </c>
    </row>
    <row r="1491" spans="1:14" x14ac:dyDescent="0.2">
      <c r="A1491" t="s">
        <v>650</v>
      </c>
      <c r="B1491" s="8">
        <v>43908</v>
      </c>
      <c r="C1491" s="8">
        <v>43913</v>
      </c>
      <c r="D1491">
        <v>74</v>
      </c>
      <c r="E1491">
        <v>3</v>
      </c>
      <c r="F1491" s="7">
        <v>153.08000000000001</v>
      </c>
      <c r="G1491" s="7">
        <v>248.64</v>
      </c>
      <c r="H1491" s="7">
        <v>3.19</v>
      </c>
      <c r="I1491" s="7">
        <v>5.18</v>
      </c>
      <c r="J1491" t="s">
        <v>2337</v>
      </c>
      <c r="K1491">
        <f t="shared" si="92"/>
        <v>222</v>
      </c>
      <c r="L1491">
        <f t="shared" si="93"/>
        <v>12</v>
      </c>
      <c r="M1491">
        <f t="shared" si="94"/>
        <v>1</v>
      </c>
      <c r="N1491" s="7">
        <f t="shared" si="95"/>
        <v>248.64</v>
      </c>
    </row>
    <row r="1492" spans="1:14" x14ac:dyDescent="0.2">
      <c r="A1492" t="s">
        <v>928</v>
      </c>
      <c r="B1492" s="8">
        <v>43908</v>
      </c>
      <c r="C1492" s="8">
        <v>43913</v>
      </c>
      <c r="D1492">
        <v>13</v>
      </c>
      <c r="E1492">
        <v>1</v>
      </c>
      <c r="F1492" s="7">
        <v>209.03</v>
      </c>
      <c r="G1492" s="7">
        <v>0</v>
      </c>
      <c r="H1492" s="7">
        <v>26.12</v>
      </c>
      <c r="I1492" s="7">
        <v>0</v>
      </c>
      <c r="J1492" t="s">
        <v>2337</v>
      </c>
      <c r="K1492">
        <f t="shared" si="92"/>
        <v>13</v>
      </c>
      <c r="L1492">
        <f t="shared" si="93"/>
        <v>12</v>
      </c>
      <c r="M1492">
        <f t="shared" si="94"/>
        <v>1</v>
      </c>
      <c r="N1492" s="7">
        <f t="shared" si="95"/>
        <v>0</v>
      </c>
    </row>
    <row r="1493" spans="1:14" x14ac:dyDescent="0.2">
      <c r="A1493" t="s">
        <v>928</v>
      </c>
      <c r="B1493" s="8">
        <v>43908</v>
      </c>
      <c r="C1493" s="8">
        <v>43908</v>
      </c>
      <c r="D1493">
        <v>31</v>
      </c>
      <c r="E1493">
        <v>1</v>
      </c>
      <c r="F1493" s="7">
        <v>522.57000000000005</v>
      </c>
      <c r="G1493" s="7">
        <v>767.4</v>
      </c>
      <c r="H1493" s="7">
        <v>26.12</v>
      </c>
      <c r="I1493" s="7">
        <v>38.369999999999997</v>
      </c>
      <c r="J1493" t="s">
        <v>2337</v>
      </c>
      <c r="K1493">
        <f t="shared" si="92"/>
        <v>31</v>
      </c>
      <c r="L1493">
        <f t="shared" si="93"/>
        <v>12</v>
      </c>
      <c r="M1493">
        <f t="shared" si="94"/>
        <v>1</v>
      </c>
      <c r="N1493" s="7">
        <f t="shared" si="95"/>
        <v>767.4</v>
      </c>
    </row>
    <row r="1494" spans="1:14" x14ac:dyDescent="0.2">
      <c r="A1494" t="s">
        <v>249</v>
      </c>
      <c r="B1494" s="8">
        <v>43908</v>
      </c>
      <c r="C1494" s="8">
        <v>43908</v>
      </c>
      <c r="D1494">
        <v>460</v>
      </c>
      <c r="E1494">
        <v>1</v>
      </c>
      <c r="F1494" s="7">
        <v>257.08</v>
      </c>
      <c r="G1494" s="7">
        <v>537.17999999999995</v>
      </c>
      <c r="H1494" s="7">
        <v>0.86</v>
      </c>
      <c r="I1494" s="7">
        <v>1.79</v>
      </c>
      <c r="J1494" t="s">
        <v>2337</v>
      </c>
      <c r="K1494">
        <f t="shared" si="92"/>
        <v>460</v>
      </c>
      <c r="L1494">
        <f t="shared" si="93"/>
        <v>12</v>
      </c>
      <c r="M1494">
        <f t="shared" si="94"/>
        <v>1</v>
      </c>
      <c r="N1494" s="7">
        <f t="shared" si="95"/>
        <v>537.17999999999995</v>
      </c>
    </row>
    <row r="1495" spans="1:14" x14ac:dyDescent="0.2">
      <c r="A1495" t="s">
        <v>396</v>
      </c>
      <c r="B1495" s="8">
        <v>43908</v>
      </c>
      <c r="C1495" s="8">
        <v>43908</v>
      </c>
      <c r="D1495">
        <v>11</v>
      </c>
      <c r="E1495">
        <v>1</v>
      </c>
      <c r="F1495" s="7">
        <v>162.94999999999999</v>
      </c>
      <c r="G1495" s="7">
        <v>214.87</v>
      </c>
      <c r="H1495" s="7">
        <v>23.28</v>
      </c>
      <c r="I1495" s="7">
        <v>30.7</v>
      </c>
      <c r="J1495" t="s">
        <v>2337</v>
      </c>
      <c r="K1495">
        <f t="shared" si="92"/>
        <v>11</v>
      </c>
      <c r="L1495">
        <f t="shared" si="93"/>
        <v>12</v>
      </c>
      <c r="M1495">
        <f t="shared" si="94"/>
        <v>1</v>
      </c>
      <c r="N1495" s="7">
        <f t="shared" si="95"/>
        <v>214.87</v>
      </c>
    </row>
    <row r="1496" spans="1:14" x14ac:dyDescent="0.2">
      <c r="A1496" t="s">
        <v>396</v>
      </c>
      <c r="B1496" s="8">
        <v>43908</v>
      </c>
      <c r="C1496" s="8">
        <v>43908</v>
      </c>
      <c r="D1496">
        <v>37</v>
      </c>
      <c r="E1496">
        <v>1</v>
      </c>
      <c r="F1496" s="7">
        <v>558.66999999999996</v>
      </c>
      <c r="G1496" s="7">
        <v>736.7</v>
      </c>
      <c r="H1496" s="7">
        <v>23.28</v>
      </c>
      <c r="I1496" s="7">
        <v>30.7</v>
      </c>
      <c r="J1496" t="s">
        <v>2337</v>
      </c>
      <c r="K1496">
        <f t="shared" si="92"/>
        <v>37</v>
      </c>
      <c r="L1496">
        <f t="shared" si="93"/>
        <v>12</v>
      </c>
      <c r="M1496">
        <f t="shared" si="94"/>
        <v>1</v>
      </c>
      <c r="N1496" s="7">
        <f t="shared" si="95"/>
        <v>736.7</v>
      </c>
    </row>
    <row r="1497" spans="1:14" x14ac:dyDescent="0.2">
      <c r="A1497" t="s">
        <v>923</v>
      </c>
      <c r="B1497" s="8">
        <v>43908</v>
      </c>
      <c r="C1497" s="8">
        <v>43908</v>
      </c>
      <c r="D1497">
        <v>19</v>
      </c>
      <c r="E1497">
        <v>1</v>
      </c>
      <c r="F1497" s="7">
        <v>720.13</v>
      </c>
      <c r="G1497" s="7">
        <v>1074.3599999999999</v>
      </c>
      <c r="H1497" s="7">
        <v>60.01</v>
      </c>
      <c r="I1497" s="7">
        <v>89.53</v>
      </c>
      <c r="J1497" t="s">
        <v>2337</v>
      </c>
      <c r="K1497">
        <f t="shared" si="92"/>
        <v>19</v>
      </c>
      <c r="L1497">
        <f t="shared" si="93"/>
        <v>12</v>
      </c>
      <c r="M1497">
        <f t="shared" si="94"/>
        <v>1</v>
      </c>
      <c r="N1497" s="7">
        <f t="shared" si="95"/>
        <v>1074.3599999999999</v>
      </c>
    </row>
    <row r="1498" spans="1:14" x14ac:dyDescent="0.2">
      <c r="A1498" t="s">
        <v>262</v>
      </c>
      <c r="B1498" s="8">
        <v>43908</v>
      </c>
      <c r="C1498" s="8">
        <v>43909</v>
      </c>
      <c r="D1498">
        <v>129</v>
      </c>
      <c r="E1498">
        <v>1</v>
      </c>
      <c r="F1498" s="7">
        <v>82.73</v>
      </c>
      <c r="G1498" s="7">
        <v>193.39</v>
      </c>
      <c r="H1498" s="7">
        <v>0.99</v>
      </c>
      <c r="I1498" s="7">
        <v>2.2999999999999998</v>
      </c>
      <c r="J1498" t="s">
        <v>2337</v>
      </c>
      <c r="K1498">
        <f t="shared" si="92"/>
        <v>129</v>
      </c>
      <c r="L1498">
        <f t="shared" si="93"/>
        <v>12</v>
      </c>
      <c r="M1498">
        <f t="shared" si="94"/>
        <v>1</v>
      </c>
      <c r="N1498" s="7">
        <f t="shared" si="95"/>
        <v>193.39</v>
      </c>
    </row>
    <row r="1499" spans="1:14" x14ac:dyDescent="0.2">
      <c r="A1499" t="s">
        <v>232</v>
      </c>
      <c r="B1499" s="8">
        <v>43909</v>
      </c>
      <c r="C1499" s="8">
        <v>43909</v>
      </c>
      <c r="D1499">
        <v>2145</v>
      </c>
      <c r="E1499">
        <v>1</v>
      </c>
      <c r="F1499" s="7">
        <v>984.83</v>
      </c>
      <c r="G1499" s="7">
        <v>1432.48</v>
      </c>
      <c r="H1499" s="7">
        <v>0.7</v>
      </c>
      <c r="I1499" s="7">
        <v>1.02</v>
      </c>
      <c r="J1499" t="s">
        <v>2337</v>
      </c>
      <c r="K1499">
        <f t="shared" si="92"/>
        <v>2145</v>
      </c>
      <c r="L1499">
        <f t="shared" si="93"/>
        <v>12</v>
      </c>
      <c r="M1499">
        <f t="shared" si="94"/>
        <v>1</v>
      </c>
      <c r="N1499" s="7">
        <f t="shared" si="95"/>
        <v>1432.48</v>
      </c>
    </row>
    <row r="1500" spans="1:14" x14ac:dyDescent="0.2">
      <c r="A1500" t="s">
        <v>169</v>
      </c>
      <c r="B1500" s="8">
        <v>43909</v>
      </c>
      <c r="C1500" s="8">
        <v>43913</v>
      </c>
      <c r="D1500">
        <v>552</v>
      </c>
      <c r="E1500">
        <v>1</v>
      </c>
      <c r="F1500" s="7">
        <v>478.81</v>
      </c>
      <c r="G1500" s="7">
        <v>759.73</v>
      </c>
      <c r="H1500" s="7">
        <v>1.32</v>
      </c>
      <c r="I1500" s="7">
        <v>2.11</v>
      </c>
      <c r="J1500" t="s">
        <v>2337</v>
      </c>
      <c r="K1500">
        <f t="shared" si="92"/>
        <v>552</v>
      </c>
      <c r="L1500">
        <f t="shared" si="93"/>
        <v>12</v>
      </c>
      <c r="M1500">
        <f t="shared" si="94"/>
        <v>1</v>
      </c>
      <c r="N1500" s="7">
        <f t="shared" si="95"/>
        <v>759.73</v>
      </c>
    </row>
    <row r="1501" spans="1:14" x14ac:dyDescent="0.2">
      <c r="A1501" t="s">
        <v>169</v>
      </c>
      <c r="B1501" s="8">
        <v>43909</v>
      </c>
      <c r="C1501" s="8">
        <v>43913</v>
      </c>
      <c r="D1501">
        <v>13</v>
      </c>
      <c r="E1501">
        <v>1</v>
      </c>
      <c r="F1501" s="7">
        <v>10.64</v>
      </c>
      <c r="G1501" s="7">
        <v>21.49</v>
      </c>
      <c r="H1501" s="7">
        <v>1.32</v>
      </c>
      <c r="I1501" s="7">
        <v>2.69</v>
      </c>
      <c r="J1501" t="s">
        <v>2337</v>
      </c>
      <c r="K1501">
        <f t="shared" si="92"/>
        <v>13</v>
      </c>
      <c r="L1501">
        <f t="shared" si="93"/>
        <v>12</v>
      </c>
      <c r="M1501">
        <f t="shared" si="94"/>
        <v>1</v>
      </c>
      <c r="N1501" s="7">
        <f t="shared" si="95"/>
        <v>21.49</v>
      </c>
    </row>
    <row r="1502" spans="1:14" x14ac:dyDescent="0.2">
      <c r="A1502" t="s">
        <v>928</v>
      </c>
      <c r="B1502" s="8">
        <v>43909</v>
      </c>
      <c r="C1502" s="8">
        <v>43913</v>
      </c>
      <c r="D1502">
        <v>13</v>
      </c>
      <c r="E1502">
        <v>1</v>
      </c>
      <c r="F1502" s="7">
        <v>209.03</v>
      </c>
      <c r="G1502" s="7">
        <v>0</v>
      </c>
      <c r="H1502" s="7">
        <v>26.12</v>
      </c>
      <c r="I1502" s="7">
        <v>0</v>
      </c>
      <c r="J1502" t="s">
        <v>2337</v>
      </c>
      <c r="K1502">
        <f t="shared" si="92"/>
        <v>13</v>
      </c>
      <c r="L1502">
        <f t="shared" si="93"/>
        <v>12</v>
      </c>
      <c r="M1502">
        <f t="shared" si="94"/>
        <v>1</v>
      </c>
      <c r="N1502" s="7">
        <f t="shared" si="95"/>
        <v>0</v>
      </c>
    </row>
    <row r="1503" spans="1:14" x14ac:dyDescent="0.2">
      <c r="A1503" t="s">
        <v>169</v>
      </c>
      <c r="B1503" s="8">
        <v>43909</v>
      </c>
      <c r="C1503" s="8">
        <v>43909</v>
      </c>
      <c r="D1503">
        <v>1532</v>
      </c>
      <c r="E1503">
        <v>1</v>
      </c>
      <c r="F1503" s="7">
        <v>1330.03</v>
      </c>
      <c r="G1503" s="7">
        <v>2404.52</v>
      </c>
      <c r="H1503" s="7">
        <v>1.32</v>
      </c>
      <c r="I1503" s="7">
        <v>2.41</v>
      </c>
      <c r="J1503" t="s">
        <v>2337</v>
      </c>
      <c r="K1503">
        <f t="shared" si="92"/>
        <v>1532</v>
      </c>
      <c r="L1503">
        <f t="shared" si="93"/>
        <v>12</v>
      </c>
      <c r="M1503">
        <f t="shared" si="94"/>
        <v>1</v>
      </c>
      <c r="N1503" s="7">
        <f t="shared" si="95"/>
        <v>2404.52</v>
      </c>
    </row>
    <row r="1504" spans="1:14" x14ac:dyDescent="0.2">
      <c r="A1504" t="s">
        <v>232</v>
      </c>
      <c r="B1504" s="8">
        <v>43909</v>
      </c>
      <c r="C1504" s="8">
        <v>43909</v>
      </c>
      <c r="D1504">
        <v>1532</v>
      </c>
      <c r="E1504">
        <v>1</v>
      </c>
      <c r="F1504" s="7">
        <v>703.45</v>
      </c>
      <c r="G1504" s="7">
        <v>1215.05</v>
      </c>
      <c r="H1504" s="7">
        <v>0.7</v>
      </c>
      <c r="I1504" s="7">
        <v>1.22</v>
      </c>
      <c r="J1504" t="s">
        <v>2337</v>
      </c>
      <c r="K1504">
        <f t="shared" si="92"/>
        <v>1532</v>
      </c>
      <c r="L1504">
        <f t="shared" si="93"/>
        <v>12</v>
      </c>
      <c r="M1504">
        <f t="shared" si="94"/>
        <v>1</v>
      </c>
      <c r="N1504" s="7">
        <f t="shared" si="95"/>
        <v>1215.05</v>
      </c>
    </row>
    <row r="1505" spans="1:14" x14ac:dyDescent="0.2">
      <c r="A1505" t="s">
        <v>285</v>
      </c>
      <c r="B1505" s="8">
        <v>43909</v>
      </c>
      <c r="C1505" s="8">
        <v>43909</v>
      </c>
      <c r="D1505">
        <v>3064</v>
      </c>
      <c r="E1505">
        <v>1</v>
      </c>
      <c r="F1505" s="7">
        <v>1739.44</v>
      </c>
      <c r="G1505" s="7">
        <v>4092.8</v>
      </c>
      <c r="H1505" s="7">
        <v>0.87</v>
      </c>
      <c r="I1505" s="7">
        <v>2.0499999999999998</v>
      </c>
      <c r="J1505" t="s">
        <v>2337</v>
      </c>
      <c r="K1505">
        <f t="shared" si="92"/>
        <v>3064</v>
      </c>
      <c r="L1505">
        <f t="shared" si="93"/>
        <v>12</v>
      </c>
      <c r="M1505">
        <f t="shared" si="94"/>
        <v>1</v>
      </c>
      <c r="N1505" s="7">
        <f t="shared" si="95"/>
        <v>4092.8</v>
      </c>
    </row>
    <row r="1506" spans="1:14" x14ac:dyDescent="0.2">
      <c r="A1506" t="s">
        <v>928</v>
      </c>
      <c r="B1506" s="8">
        <v>43909</v>
      </c>
      <c r="C1506" s="8">
        <v>43913</v>
      </c>
      <c r="D1506">
        <v>4</v>
      </c>
      <c r="E1506">
        <v>1</v>
      </c>
      <c r="F1506" s="7">
        <v>52.26</v>
      </c>
      <c r="G1506" s="7">
        <v>0</v>
      </c>
      <c r="H1506" s="7">
        <v>26.12</v>
      </c>
      <c r="I1506" s="7">
        <v>0</v>
      </c>
      <c r="J1506" t="s">
        <v>2337</v>
      </c>
      <c r="K1506">
        <f t="shared" si="92"/>
        <v>4</v>
      </c>
      <c r="L1506">
        <f t="shared" si="93"/>
        <v>12</v>
      </c>
      <c r="M1506">
        <f t="shared" si="94"/>
        <v>1</v>
      </c>
      <c r="N1506" s="7">
        <f t="shared" si="95"/>
        <v>0</v>
      </c>
    </row>
    <row r="1507" spans="1:14" x14ac:dyDescent="0.2">
      <c r="A1507" t="s">
        <v>169</v>
      </c>
      <c r="B1507" s="8">
        <v>43909</v>
      </c>
      <c r="C1507" s="8">
        <v>43913</v>
      </c>
      <c r="D1507">
        <v>123</v>
      </c>
      <c r="E1507">
        <v>1</v>
      </c>
      <c r="F1507" s="7">
        <v>106.4</v>
      </c>
      <c r="G1507" s="7">
        <v>168.83</v>
      </c>
      <c r="H1507" s="7">
        <v>1.32</v>
      </c>
      <c r="I1507" s="7">
        <v>2.11</v>
      </c>
      <c r="J1507" t="s">
        <v>2337</v>
      </c>
      <c r="K1507">
        <f t="shared" si="92"/>
        <v>123</v>
      </c>
      <c r="L1507">
        <f t="shared" si="93"/>
        <v>12</v>
      </c>
      <c r="M1507">
        <f t="shared" si="94"/>
        <v>1</v>
      </c>
      <c r="N1507" s="7">
        <f t="shared" si="95"/>
        <v>168.83</v>
      </c>
    </row>
    <row r="1508" spans="1:14" x14ac:dyDescent="0.2">
      <c r="A1508" t="s">
        <v>169</v>
      </c>
      <c r="B1508" s="8">
        <v>43909</v>
      </c>
      <c r="C1508" s="8">
        <v>43913</v>
      </c>
      <c r="D1508">
        <v>23</v>
      </c>
      <c r="E1508">
        <v>1</v>
      </c>
      <c r="F1508" s="7">
        <v>19.95</v>
      </c>
      <c r="G1508" s="7">
        <v>40.29</v>
      </c>
      <c r="H1508" s="7">
        <v>1.32</v>
      </c>
      <c r="I1508" s="7">
        <v>2.69</v>
      </c>
      <c r="J1508" t="s">
        <v>2337</v>
      </c>
      <c r="K1508">
        <f t="shared" si="92"/>
        <v>23</v>
      </c>
      <c r="L1508">
        <f t="shared" si="93"/>
        <v>12</v>
      </c>
      <c r="M1508">
        <f t="shared" si="94"/>
        <v>1</v>
      </c>
      <c r="N1508" s="7">
        <f t="shared" si="95"/>
        <v>40.29</v>
      </c>
    </row>
    <row r="1509" spans="1:14" x14ac:dyDescent="0.2">
      <c r="A1509" t="s">
        <v>251</v>
      </c>
      <c r="B1509" s="8">
        <v>43909</v>
      </c>
      <c r="C1509" s="8">
        <v>43910</v>
      </c>
      <c r="D1509">
        <v>14</v>
      </c>
      <c r="E1509">
        <v>1</v>
      </c>
      <c r="F1509" s="7">
        <v>7.71</v>
      </c>
      <c r="G1509" s="7">
        <v>20.72</v>
      </c>
      <c r="H1509" s="7">
        <v>0.86</v>
      </c>
      <c r="I1509" s="7">
        <v>2.2999999999999998</v>
      </c>
      <c r="J1509" t="s">
        <v>2337</v>
      </c>
      <c r="K1509">
        <f t="shared" si="92"/>
        <v>14</v>
      </c>
      <c r="L1509">
        <f t="shared" si="93"/>
        <v>12</v>
      </c>
      <c r="M1509">
        <f t="shared" si="94"/>
        <v>1</v>
      </c>
      <c r="N1509" s="7">
        <f t="shared" si="95"/>
        <v>20.72</v>
      </c>
    </row>
    <row r="1510" spans="1:14" x14ac:dyDescent="0.2">
      <c r="A1510" t="s">
        <v>928</v>
      </c>
      <c r="B1510" s="8">
        <v>43909</v>
      </c>
      <c r="C1510" s="8">
        <v>43910</v>
      </c>
      <c r="D1510">
        <v>2</v>
      </c>
      <c r="E1510">
        <v>1</v>
      </c>
      <c r="F1510" s="7">
        <v>26.13</v>
      </c>
      <c r="G1510" s="7">
        <v>0</v>
      </c>
      <c r="H1510" s="7">
        <v>26.12</v>
      </c>
      <c r="I1510" s="7">
        <v>0</v>
      </c>
      <c r="J1510" t="s">
        <v>2337</v>
      </c>
      <c r="K1510">
        <f t="shared" si="92"/>
        <v>2</v>
      </c>
      <c r="L1510">
        <f t="shared" si="93"/>
        <v>12</v>
      </c>
      <c r="M1510">
        <f t="shared" si="94"/>
        <v>1</v>
      </c>
      <c r="N1510" s="7">
        <f t="shared" si="95"/>
        <v>0</v>
      </c>
    </row>
    <row r="1511" spans="1:14" x14ac:dyDescent="0.2">
      <c r="A1511" t="s">
        <v>73</v>
      </c>
      <c r="B1511" s="8">
        <v>43909</v>
      </c>
      <c r="C1511" s="8">
        <v>43892</v>
      </c>
      <c r="D1511">
        <v>99</v>
      </c>
      <c r="E1511">
        <v>1</v>
      </c>
      <c r="F1511" s="7">
        <v>401.91</v>
      </c>
      <c r="G1511" s="7">
        <v>163.71</v>
      </c>
      <c r="H1511" s="7">
        <v>6.28</v>
      </c>
      <c r="I1511" s="7">
        <v>2.56</v>
      </c>
      <c r="J1511" t="s">
        <v>2337</v>
      </c>
      <c r="K1511">
        <f t="shared" si="92"/>
        <v>99</v>
      </c>
      <c r="L1511">
        <f t="shared" si="93"/>
        <v>12</v>
      </c>
      <c r="M1511">
        <f t="shared" si="94"/>
        <v>1</v>
      </c>
      <c r="N1511" s="7">
        <f t="shared" si="95"/>
        <v>163.71</v>
      </c>
    </row>
    <row r="1512" spans="1:14" x14ac:dyDescent="0.2">
      <c r="A1512" t="s">
        <v>490</v>
      </c>
      <c r="B1512" s="8">
        <v>43909</v>
      </c>
      <c r="C1512" s="8">
        <v>43892</v>
      </c>
      <c r="D1512">
        <v>460</v>
      </c>
      <c r="E1512">
        <v>1</v>
      </c>
      <c r="F1512" s="7">
        <v>1837.92</v>
      </c>
      <c r="G1512" s="7">
        <v>767.4</v>
      </c>
      <c r="H1512" s="7">
        <v>6.13</v>
      </c>
      <c r="I1512" s="7">
        <v>2.56</v>
      </c>
      <c r="J1512" t="s">
        <v>2337</v>
      </c>
      <c r="K1512">
        <f t="shared" si="92"/>
        <v>460</v>
      </c>
      <c r="L1512">
        <f t="shared" si="93"/>
        <v>12</v>
      </c>
      <c r="M1512">
        <f t="shared" si="94"/>
        <v>1</v>
      </c>
      <c r="N1512" s="7">
        <f t="shared" si="95"/>
        <v>767.4</v>
      </c>
    </row>
    <row r="1513" spans="1:14" x14ac:dyDescent="0.2">
      <c r="A1513" t="s">
        <v>396</v>
      </c>
      <c r="B1513" s="8">
        <v>43909</v>
      </c>
      <c r="C1513" s="8">
        <v>43892</v>
      </c>
      <c r="D1513">
        <v>74</v>
      </c>
      <c r="E1513">
        <v>1</v>
      </c>
      <c r="F1513" s="7">
        <v>1117.33</v>
      </c>
      <c r="G1513" s="7">
        <v>1473.41</v>
      </c>
      <c r="H1513" s="7">
        <v>23.28</v>
      </c>
      <c r="I1513" s="7">
        <v>30.7</v>
      </c>
      <c r="J1513" t="s">
        <v>2337</v>
      </c>
      <c r="K1513">
        <f t="shared" si="92"/>
        <v>74</v>
      </c>
      <c r="L1513">
        <f t="shared" si="93"/>
        <v>12</v>
      </c>
      <c r="M1513">
        <f t="shared" si="94"/>
        <v>1</v>
      </c>
      <c r="N1513" s="7">
        <f t="shared" si="95"/>
        <v>1473.41</v>
      </c>
    </row>
    <row r="1514" spans="1:14" x14ac:dyDescent="0.2">
      <c r="A1514" t="s">
        <v>528</v>
      </c>
      <c r="B1514" s="8">
        <v>43909</v>
      </c>
      <c r="C1514" s="8">
        <v>43892</v>
      </c>
      <c r="D1514">
        <v>393</v>
      </c>
      <c r="E1514">
        <v>1</v>
      </c>
      <c r="F1514" s="7">
        <v>994.85</v>
      </c>
      <c r="G1514" s="7">
        <v>2291.9699999999998</v>
      </c>
      <c r="H1514" s="7">
        <v>3.88</v>
      </c>
      <c r="I1514" s="7">
        <v>8.9499999999999993</v>
      </c>
      <c r="J1514" t="s">
        <v>2337</v>
      </c>
      <c r="K1514">
        <f t="shared" si="92"/>
        <v>393</v>
      </c>
      <c r="L1514">
        <f t="shared" si="93"/>
        <v>12</v>
      </c>
      <c r="M1514">
        <f t="shared" si="94"/>
        <v>1</v>
      </c>
      <c r="N1514" s="7">
        <f t="shared" si="95"/>
        <v>2291.9699999999998</v>
      </c>
    </row>
    <row r="1515" spans="1:14" x14ac:dyDescent="0.2">
      <c r="A1515" t="s">
        <v>525</v>
      </c>
      <c r="B1515" s="8">
        <v>43909</v>
      </c>
      <c r="C1515" s="8">
        <v>43892</v>
      </c>
      <c r="D1515">
        <v>491</v>
      </c>
      <c r="E1515">
        <v>1</v>
      </c>
      <c r="F1515" s="7">
        <v>1128.79</v>
      </c>
      <c r="G1515" s="7">
        <v>2251.04</v>
      </c>
      <c r="H1515" s="7">
        <v>3.52</v>
      </c>
      <c r="I1515" s="7">
        <v>7.04</v>
      </c>
      <c r="J1515" t="s">
        <v>2337</v>
      </c>
      <c r="K1515">
        <f t="shared" si="92"/>
        <v>491</v>
      </c>
      <c r="L1515">
        <f t="shared" si="93"/>
        <v>12</v>
      </c>
      <c r="M1515">
        <f t="shared" si="94"/>
        <v>1</v>
      </c>
      <c r="N1515" s="7">
        <f t="shared" si="95"/>
        <v>2251.04</v>
      </c>
    </row>
    <row r="1516" spans="1:14" x14ac:dyDescent="0.2">
      <c r="A1516" t="s">
        <v>397</v>
      </c>
      <c r="B1516" s="8">
        <v>43909</v>
      </c>
      <c r="C1516" s="8">
        <v>43892</v>
      </c>
      <c r="D1516">
        <v>56</v>
      </c>
      <c r="E1516">
        <v>1</v>
      </c>
      <c r="F1516" s="7">
        <v>80.12</v>
      </c>
      <c r="G1516" s="7">
        <v>0</v>
      </c>
      <c r="H1516" s="7">
        <v>2.23</v>
      </c>
      <c r="I1516" s="7">
        <v>0</v>
      </c>
      <c r="J1516" t="s">
        <v>2337</v>
      </c>
      <c r="K1516">
        <f t="shared" si="92"/>
        <v>56</v>
      </c>
      <c r="L1516">
        <f t="shared" si="93"/>
        <v>12</v>
      </c>
      <c r="M1516">
        <f t="shared" si="94"/>
        <v>1</v>
      </c>
      <c r="N1516" s="7">
        <f t="shared" si="95"/>
        <v>0</v>
      </c>
    </row>
    <row r="1517" spans="1:14" x14ac:dyDescent="0.2">
      <c r="A1517" t="s">
        <v>251</v>
      </c>
      <c r="B1517" s="8">
        <v>43909</v>
      </c>
      <c r="C1517" s="8">
        <v>43910</v>
      </c>
      <c r="D1517">
        <v>177</v>
      </c>
      <c r="E1517">
        <v>1</v>
      </c>
      <c r="F1517" s="7">
        <v>98.55</v>
      </c>
      <c r="G1517" s="7">
        <v>264.75</v>
      </c>
      <c r="H1517" s="7">
        <v>0.86</v>
      </c>
      <c r="I1517" s="7">
        <v>2.2999999999999998</v>
      </c>
      <c r="J1517" t="s">
        <v>2337</v>
      </c>
      <c r="K1517">
        <f t="shared" si="92"/>
        <v>177</v>
      </c>
      <c r="L1517">
        <f t="shared" si="93"/>
        <v>12</v>
      </c>
      <c r="M1517">
        <f t="shared" si="94"/>
        <v>1</v>
      </c>
      <c r="N1517" s="7">
        <f t="shared" si="95"/>
        <v>264.75</v>
      </c>
    </row>
    <row r="1518" spans="1:14" x14ac:dyDescent="0.2">
      <c r="A1518" t="s">
        <v>928</v>
      </c>
      <c r="B1518" s="8">
        <v>43909</v>
      </c>
      <c r="C1518" s="8">
        <v>43910</v>
      </c>
      <c r="D1518">
        <v>4</v>
      </c>
      <c r="E1518">
        <v>1</v>
      </c>
      <c r="F1518" s="7">
        <v>52.26</v>
      </c>
      <c r="G1518" s="7">
        <v>0</v>
      </c>
      <c r="H1518" s="7">
        <v>26.12</v>
      </c>
      <c r="I1518" s="7">
        <v>0</v>
      </c>
      <c r="J1518" t="s">
        <v>2337</v>
      </c>
      <c r="K1518">
        <f t="shared" si="92"/>
        <v>4</v>
      </c>
      <c r="L1518">
        <f t="shared" si="93"/>
        <v>12</v>
      </c>
      <c r="M1518">
        <f t="shared" si="94"/>
        <v>1</v>
      </c>
      <c r="N1518" s="7">
        <f t="shared" si="95"/>
        <v>0</v>
      </c>
    </row>
    <row r="1519" spans="1:14" x14ac:dyDescent="0.2">
      <c r="A1519" t="s">
        <v>712</v>
      </c>
      <c r="B1519" s="8">
        <v>43909</v>
      </c>
      <c r="C1519" s="8">
        <v>43909</v>
      </c>
      <c r="D1519">
        <v>19</v>
      </c>
      <c r="E1519">
        <v>1</v>
      </c>
      <c r="F1519" s="7">
        <v>210.73</v>
      </c>
      <c r="G1519" s="7">
        <v>388.3</v>
      </c>
      <c r="H1519" s="7">
        <v>17.559999999999999</v>
      </c>
      <c r="I1519" s="7">
        <v>32.36</v>
      </c>
      <c r="J1519" t="s">
        <v>2337</v>
      </c>
      <c r="K1519">
        <f t="shared" si="92"/>
        <v>19</v>
      </c>
      <c r="L1519">
        <f t="shared" si="93"/>
        <v>12</v>
      </c>
      <c r="M1519">
        <f t="shared" si="94"/>
        <v>1</v>
      </c>
      <c r="N1519" s="7">
        <f t="shared" si="95"/>
        <v>388.3</v>
      </c>
    </row>
    <row r="1520" spans="1:14" x14ac:dyDescent="0.2">
      <c r="A1520" t="s">
        <v>942</v>
      </c>
      <c r="B1520" s="8">
        <v>43909</v>
      </c>
      <c r="C1520" s="8">
        <v>43909</v>
      </c>
      <c r="D1520">
        <v>5</v>
      </c>
      <c r="E1520">
        <v>1</v>
      </c>
      <c r="F1520" s="7">
        <v>69.41</v>
      </c>
      <c r="G1520" s="7">
        <v>164.99</v>
      </c>
      <c r="H1520" s="7">
        <v>23.14</v>
      </c>
      <c r="I1520" s="7">
        <v>55</v>
      </c>
      <c r="J1520" t="s">
        <v>2337</v>
      </c>
      <c r="K1520">
        <f t="shared" si="92"/>
        <v>5</v>
      </c>
      <c r="L1520">
        <f t="shared" si="93"/>
        <v>12</v>
      </c>
      <c r="M1520">
        <f t="shared" si="94"/>
        <v>1</v>
      </c>
      <c r="N1520" s="7">
        <f t="shared" si="95"/>
        <v>164.99</v>
      </c>
    </row>
    <row r="1521" spans="1:14" x14ac:dyDescent="0.2">
      <c r="A1521" t="s">
        <v>462</v>
      </c>
      <c r="B1521" s="8">
        <v>43909</v>
      </c>
      <c r="C1521" s="8">
        <v>43909</v>
      </c>
      <c r="D1521">
        <v>9499</v>
      </c>
      <c r="E1521">
        <v>1</v>
      </c>
      <c r="F1521" s="7">
        <v>6906.86</v>
      </c>
      <c r="G1521" s="7">
        <v>12846.28</v>
      </c>
      <c r="H1521" s="7">
        <v>1.1100000000000001</v>
      </c>
      <c r="I1521" s="7">
        <v>2.0699999999999998</v>
      </c>
      <c r="J1521" t="s">
        <v>2337</v>
      </c>
      <c r="K1521">
        <f t="shared" si="92"/>
        <v>9499</v>
      </c>
      <c r="L1521">
        <f t="shared" si="93"/>
        <v>12</v>
      </c>
      <c r="M1521">
        <f t="shared" si="94"/>
        <v>1</v>
      </c>
      <c r="N1521" s="7">
        <f t="shared" si="95"/>
        <v>12846.28</v>
      </c>
    </row>
    <row r="1522" spans="1:14" x14ac:dyDescent="0.2">
      <c r="A1522" t="s">
        <v>396</v>
      </c>
      <c r="B1522" s="8">
        <v>43909</v>
      </c>
      <c r="C1522" s="8">
        <v>43909</v>
      </c>
      <c r="D1522">
        <v>200</v>
      </c>
      <c r="E1522">
        <v>1</v>
      </c>
      <c r="F1522" s="7">
        <v>3026.11</v>
      </c>
      <c r="G1522" s="7">
        <v>4655.5600000000004</v>
      </c>
      <c r="H1522" s="7">
        <v>23.28</v>
      </c>
      <c r="I1522" s="7">
        <v>35.81</v>
      </c>
      <c r="J1522" t="s">
        <v>2337</v>
      </c>
      <c r="K1522">
        <f t="shared" si="92"/>
        <v>200</v>
      </c>
      <c r="L1522">
        <f t="shared" si="93"/>
        <v>12</v>
      </c>
      <c r="M1522">
        <f t="shared" si="94"/>
        <v>1</v>
      </c>
      <c r="N1522" s="7">
        <f t="shared" si="95"/>
        <v>4655.5600000000004</v>
      </c>
    </row>
    <row r="1523" spans="1:14" x14ac:dyDescent="0.2">
      <c r="A1523" t="s">
        <v>197</v>
      </c>
      <c r="B1523" s="8">
        <v>43909</v>
      </c>
      <c r="C1523" s="8">
        <v>43931</v>
      </c>
      <c r="D1523">
        <v>15320</v>
      </c>
      <c r="E1523">
        <v>1</v>
      </c>
      <c r="F1523" s="7">
        <v>13811.92</v>
      </c>
      <c r="G1523" s="7">
        <v>39649</v>
      </c>
      <c r="H1523" s="7">
        <v>1.37</v>
      </c>
      <c r="I1523" s="7">
        <v>3.97</v>
      </c>
      <c r="J1523" t="s">
        <v>2337</v>
      </c>
      <c r="K1523">
        <f t="shared" si="92"/>
        <v>15320</v>
      </c>
      <c r="L1523">
        <f t="shared" si="93"/>
        <v>12</v>
      </c>
      <c r="M1523">
        <f t="shared" si="94"/>
        <v>1</v>
      </c>
      <c r="N1523" s="7">
        <f t="shared" si="95"/>
        <v>39649</v>
      </c>
    </row>
    <row r="1524" spans="1:14" x14ac:dyDescent="0.2">
      <c r="A1524" t="s">
        <v>345</v>
      </c>
      <c r="B1524" s="8">
        <v>43909</v>
      </c>
      <c r="C1524" s="8">
        <v>43921</v>
      </c>
      <c r="D1524">
        <v>22980</v>
      </c>
      <c r="E1524">
        <v>1</v>
      </c>
      <c r="F1524" s="7">
        <v>8825.1</v>
      </c>
      <c r="G1524" s="7">
        <v>21103.5</v>
      </c>
      <c r="H1524" s="7">
        <v>0.59</v>
      </c>
      <c r="I1524" s="7">
        <v>1.41</v>
      </c>
      <c r="J1524" t="s">
        <v>2337</v>
      </c>
      <c r="K1524">
        <f t="shared" si="92"/>
        <v>22980</v>
      </c>
      <c r="L1524">
        <f t="shared" si="93"/>
        <v>12</v>
      </c>
      <c r="M1524">
        <f t="shared" si="94"/>
        <v>1</v>
      </c>
      <c r="N1524" s="7">
        <f t="shared" si="95"/>
        <v>21103.5</v>
      </c>
    </row>
    <row r="1525" spans="1:14" x14ac:dyDescent="0.2">
      <c r="A1525" t="s">
        <v>251</v>
      </c>
      <c r="B1525" s="8">
        <v>43909</v>
      </c>
      <c r="C1525" s="8">
        <v>43910</v>
      </c>
      <c r="D1525">
        <v>50</v>
      </c>
      <c r="E1525">
        <v>1</v>
      </c>
      <c r="F1525" s="7">
        <v>27.42</v>
      </c>
      <c r="G1525" s="7">
        <v>73.67</v>
      </c>
      <c r="H1525" s="7">
        <v>0.86</v>
      </c>
      <c r="I1525" s="7">
        <v>2.2999999999999998</v>
      </c>
      <c r="J1525" t="s">
        <v>2337</v>
      </c>
      <c r="K1525">
        <f t="shared" si="92"/>
        <v>50</v>
      </c>
      <c r="L1525">
        <f t="shared" si="93"/>
        <v>12</v>
      </c>
      <c r="M1525">
        <f t="shared" si="94"/>
        <v>1</v>
      </c>
      <c r="N1525" s="7">
        <f t="shared" si="95"/>
        <v>73.67</v>
      </c>
    </row>
    <row r="1526" spans="1:14" x14ac:dyDescent="0.2">
      <c r="A1526" t="s">
        <v>928</v>
      </c>
      <c r="B1526" s="8">
        <v>43909</v>
      </c>
      <c r="C1526" s="8">
        <v>43910</v>
      </c>
      <c r="D1526">
        <v>2</v>
      </c>
      <c r="E1526">
        <v>1</v>
      </c>
      <c r="F1526" s="7">
        <v>26.13</v>
      </c>
      <c r="G1526" s="7">
        <v>0</v>
      </c>
      <c r="H1526" s="7">
        <v>26.12</v>
      </c>
      <c r="I1526" s="7">
        <v>0</v>
      </c>
      <c r="J1526" t="s">
        <v>2337</v>
      </c>
      <c r="K1526">
        <f t="shared" si="92"/>
        <v>2</v>
      </c>
      <c r="L1526">
        <f t="shared" si="93"/>
        <v>12</v>
      </c>
      <c r="M1526">
        <f t="shared" si="94"/>
        <v>1</v>
      </c>
      <c r="N1526" s="7">
        <f t="shared" si="95"/>
        <v>0</v>
      </c>
    </row>
    <row r="1527" spans="1:14" x14ac:dyDescent="0.2">
      <c r="A1527" t="s">
        <v>948</v>
      </c>
      <c r="B1527" s="8">
        <v>43910</v>
      </c>
      <c r="C1527" s="8">
        <v>43924</v>
      </c>
      <c r="D1527">
        <v>154</v>
      </c>
      <c r="E1527">
        <v>1</v>
      </c>
      <c r="F1527" s="7">
        <v>2161.5100000000002</v>
      </c>
      <c r="G1527" s="7">
        <v>4220.7</v>
      </c>
      <c r="H1527" s="7">
        <v>21.62</v>
      </c>
      <c r="I1527" s="7">
        <v>42.21</v>
      </c>
      <c r="J1527" t="s">
        <v>2337</v>
      </c>
      <c r="K1527">
        <f t="shared" si="92"/>
        <v>154</v>
      </c>
      <c r="L1527">
        <f t="shared" si="93"/>
        <v>12</v>
      </c>
      <c r="M1527">
        <f t="shared" si="94"/>
        <v>1</v>
      </c>
      <c r="N1527" s="7">
        <f t="shared" si="95"/>
        <v>4220.7</v>
      </c>
    </row>
    <row r="1528" spans="1:14" x14ac:dyDescent="0.2">
      <c r="A1528" t="s">
        <v>288</v>
      </c>
      <c r="B1528" s="8">
        <v>43910</v>
      </c>
      <c r="C1528" s="8">
        <v>43927</v>
      </c>
      <c r="D1528">
        <v>7660</v>
      </c>
      <c r="E1528">
        <v>1</v>
      </c>
      <c r="F1528" s="7">
        <v>4284.6499999999996</v>
      </c>
      <c r="G1528" s="7">
        <v>11191.25</v>
      </c>
      <c r="H1528" s="7">
        <v>0.86</v>
      </c>
      <c r="I1528" s="7">
        <v>2.2400000000000002</v>
      </c>
      <c r="J1528" t="s">
        <v>2337</v>
      </c>
      <c r="K1528">
        <f t="shared" si="92"/>
        <v>7660</v>
      </c>
      <c r="L1528">
        <f t="shared" si="93"/>
        <v>12</v>
      </c>
      <c r="M1528">
        <f t="shared" si="94"/>
        <v>1</v>
      </c>
      <c r="N1528" s="7">
        <f t="shared" si="95"/>
        <v>11191.25</v>
      </c>
    </row>
    <row r="1529" spans="1:14" x14ac:dyDescent="0.2">
      <c r="A1529" t="s">
        <v>268</v>
      </c>
      <c r="B1529" s="8">
        <v>43910</v>
      </c>
      <c r="C1529" s="8">
        <v>43910</v>
      </c>
      <c r="D1529">
        <v>1073</v>
      </c>
      <c r="E1529">
        <v>1</v>
      </c>
      <c r="F1529" s="7">
        <v>492.42</v>
      </c>
      <c r="G1529" s="7">
        <v>1432.48</v>
      </c>
      <c r="H1529" s="7">
        <v>0.7</v>
      </c>
      <c r="I1529" s="7">
        <v>2.0499999999999998</v>
      </c>
      <c r="J1529" t="s">
        <v>2337</v>
      </c>
      <c r="K1529">
        <f t="shared" si="92"/>
        <v>1073</v>
      </c>
      <c r="L1529">
        <f t="shared" si="93"/>
        <v>12</v>
      </c>
      <c r="M1529">
        <f t="shared" si="94"/>
        <v>1</v>
      </c>
      <c r="N1529" s="7">
        <f t="shared" si="95"/>
        <v>1432.48</v>
      </c>
    </row>
    <row r="1530" spans="1:14" x14ac:dyDescent="0.2">
      <c r="A1530" t="s">
        <v>262</v>
      </c>
      <c r="B1530" s="8">
        <v>43910</v>
      </c>
      <c r="C1530" s="8">
        <v>43910</v>
      </c>
      <c r="D1530">
        <v>129</v>
      </c>
      <c r="E1530">
        <v>1</v>
      </c>
      <c r="F1530" s="7">
        <v>82.73</v>
      </c>
      <c r="G1530" s="7">
        <v>193.39</v>
      </c>
      <c r="H1530" s="7">
        <v>0.99</v>
      </c>
      <c r="I1530" s="7">
        <v>2.2999999999999998</v>
      </c>
      <c r="J1530" t="s">
        <v>2337</v>
      </c>
      <c r="K1530">
        <f t="shared" si="92"/>
        <v>129</v>
      </c>
      <c r="L1530">
        <f t="shared" si="93"/>
        <v>12</v>
      </c>
      <c r="M1530">
        <f t="shared" si="94"/>
        <v>1</v>
      </c>
      <c r="N1530" s="7">
        <f t="shared" si="95"/>
        <v>193.39</v>
      </c>
    </row>
    <row r="1531" spans="1:14" x14ac:dyDescent="0.2">
      <c r="A1531" t="s">
        <v>484</v>
      </c>
      <c r="B1531" s="8">
        <v>43910</v>
      </c>
      <c r="C1531" s="8">
        <v>43910</v>
      </c>
      <c r="D1531">
        <v>307</v>
      </c>
      <c r="E1531">
        <v>1</v>
      </c>
      <c r="F1531" s="7">
        <v>245.65</v>
      </c>
      <c r="G1531" s="7">
        <v>294.17</v>
      </c>
      <c r="H1531" s="7">
        <v>1.23</v>
      </c>
      <c r="I1531" s="7">
        <v>1.47</v>
      </c>
      <c r="J1531" t="s">
        <v>2337</v>
      </c>
      <c r="K1531">
        <f t="shared" si="92"/>
        <v>307</v>
      </c>
      <c r="L1531">
        <f t="shared" si="93"/>
        <v>12</v>
      </c>
      <c r="M1531">
        <f t="shared" si="94"/>
        <v>1</v>
      </c>
      <c r="N1531" s="7">
        <f t="shared" si="95"/>
        <v>294.17</v>
      </c>
    </row>
    <row r="1532" spans="1:14" x14ac:dyDescent="0.2">
      <c r="A1532" t="s">
        <v>288</v>
      </c>
      <c r="B1532" s="8">
        <v>43910</v>
      </c>
      <c r="C1532" s="8">
        <v>43917</v>
      </c>
      <c r="D1532">
        <v>172</v>
      </c>
      <c r="E1532">
        <v>1</v>
      </c>
      <c r="F1532" s="7">
        <v>95.98</v>
      </c>
      <c r="G1532" s="7">
        <v>343.8</v>
      </c>
      <c r="H1532" s="7">
        <v>0.86</v>
      </c>
      <c r="I1532" s="7">
        <v>3.07</v>
      </c>
      <c r="J1532" t="s">
        <v>2337</v>
      </c>
      <c r="K1532">
        <f t="shared" si="92"/>
        <v>172</v>
      </c>
      <c r="L1532">
        <f t="shared" si="93"/>
        <v>12</v>
      </c>
      <c r="M1532">
        <f t="shared" si="94"/>
        <v>1</v>
      </c>
      <c r="N1532" s="7">
        <f t="shared" si="95"/>
        <v>343.8</v>
      </c>
    </row>
    <row r="1533" spans="1:14" x14ac:dyDescent="0.2">
      <c r="A1533" t="s">
        <v>301</v>
      </c>
      <c r="B1533" s="8">
        <v>43913</v>
      </c>
      <c r="C1533" s="8">
        <v>43913</v>
      </c>
      <c r="D1533">
        <v>7</v>
      </c>
      <c r="E1533">
        <v>150</v>
      </c>
      <c r="F1533" s="7">
        <v>222.55</v>
      </c>
      <c r="G1533" s="7">
        <v>1688.28</v>
      </c>
      <c r="H1533" s="7">
        <v>55.64</v>
      </c>
      <c r="I1533" s="7">
        <v>422.07</v>
      </c>
      <c r="J1533" t="s">
        <v>2337</v>
      </c>
      <c r="K1533">
        <f t="shared" si="92"/>
        <v>1050</v>
      </c>
      <c r="L1533">
        <f t="shared" si="93"/>
        <v>13</v>
      </c>
      <c r="M1533">
        <f t="shared" si="94"/>
        <v>1</v>
      </c>
      <c r="N1533" s="7">
        <f t="shared" si="95"/>
        <v>1688.28</v>
      </c>
    </row>
    <row r="1534" spans="1:14" x14ac:dyDescent="0.2">
      <c r="A1534" t="s">
        <v>542</v>
      </c>
      <c r="B1534" s="8">
        <v>43913</v>
      </c>
      <c r="C1534" s="8">
        <v>43913</v>
      </c>
      <c r="D1534">
        <v>5</v>
      </c>
      <c r="E1534">
        <v>200</v>
      </c>
      <c r="F1534" s="7">
        <v>792.72</v>
      </c>
      <c r="G1534" s="7">
        <v>1458.06</v>
      </c>
      <c r="H1534" s="7">
        <v>264.24</v>
      </c>
      <c r="I1534" s="7">
        <v>486.02</v>
      </c>
      <c r="J1534" t="s">
        <v>2337</v>
      </c>
      <c r="K1534">
        <f t="shared" si="92"/>
        <v>1000</v>
      </c>
      <c r="L1534">
        <f t="shared" si="93"/>
        <v>13</v>
      </c>
      <c r="M1534">
        <f t="shared" si="94"/>
        <v>1</v>
      </c>
      <c r="N1534" s="7">
        <f t="shared" si="95"/>
        <v>1458.06</v>
      </c>
    </row>
    <row r="1535" spans="1:14" x14ac:dyDescent="0.2">
      <c r="A1535" t="s">
        <v>169</v>
      </c>
      <c r="B1535" s="8">
        <v>43913</v>
      </c>
      <c r="C1535" s="8">
        <v>43921</v>
      </c>
      <c r="D1535">
        <v>215</v>
      </c>
      <c r="E1535">
        <v>1</v>
      </c>
      <c r="F1535" s="7">
        <v>180.35</v>
      </c>
      <c r="G1535" s="7">
        <v>376.03</v>
      </c>
      <c r="H1535" s="7">
        <v>1.28</v>
      </c>
      <c r="I1535" s="7">
        <v>2.69</v>
      </c>
      <c r="J1535" t="s">
        <v>2337</v>
      </c>
      <c r="K1535">
        <f t="shared" si="92"/>
        <v>215</v>
      </c>
      <c r="L1535">
        <f t="shared" si="93"/>
        <v>13</v>
      </c>
      <c r="M1535">
        <f t="shared" si="94"/>
        <v>1</v>
      </c>
      <c r="N1535" s="7">
        <f t="shared" si="95"/>
        <v>376.03</v>
      </c>
    </row>
    <row r="1536" spans="1:14" x14ac:dyDescent="0.2">
      <c r="A1536" t="s">
        <v>203</v>
      </c>
      <c r="B1536" s="8">
        <v>43913</v>
      </c>
      <c r="C1536" s="8">
        <v>43921</v>
      </c>
      <c r="D1536">
        <v>203</v>
      </c>
      <c r="E1536">
        <v>1</v>
      </c>
      <c r="F1536" s="7">
        <v>174.74</v>
      </c>
      <c r="G1536" s="7">
        <v>422.07</v>
      </c>
      <c r="H1536" s="7">
        <v>1.32</v>
      </c>
      <c r="I1536" s="7">
        <v>3.2</v>
      </c>
      <c r="J1536" t="s">
        <v>2337</v>
      </c>
      <c r="K1536">
        <f t="shared" si="92"/>
        <v>203</v>
      </c>
      <c r="L1536">
        <f t="shared" si="93"/>
        <v>13</v>
      </c>
      <c r="M1536">
        <f t="shared" si="94"/>
        <v>1</v>
      </c>
      <c r="N1536" s="7">
        <f t="shared" si="95"/>
        <v>422.07</v>
      </c>
    </row>
    <row r="1537" spans="1:14" x14ac:dyDescent="0.2">
      <c r="A1537" t="s">
        <v>928</v>
      </c>
      <c r="B1537" s="8">
        <v>43913</v>
      </c>
      <c r="C1537" s="8">
        <v>43921</v>
      </c>
      <c r="D1537">
        <v>7</v>
      </c>
      <c r="E1537">
        <v>1</v>
      </c>
      <c r="F1537" s="7">
        <v>104.52</v>
      </c>
      <c r="G1537" s="7">
        <v>0</v>
      </c>
      <c r="H1537" s="7">
        <v>26.12</v>
      </c>
      <c r="I1537" s="7">
        <v>0</v>
      </c>
      <c r="J1537" t="s">
        <v>2337</v>
      </c>
      <c r="K1537">
        <f t="shared" si="92"/>
        <v>7</v>
      </c>
      <c r="L1537">
        <f t="shared" si="93"/>
        <v>13</v>
      </c>
      <c r="M1537">
        <f t="shared" si="94"/>
        <v>1</v>
      </c>
      <c r="N1537" s="7">
        <f t="shared" si="95"/>
        <v>0</v>
      </c>
    </row>
    <row r="1538" spans="1:14" x14ac:dyDescent="0.2">
      <c r="A1538" t="s">
        <v>223</v>
      </c>
      <c r="B1538" s="8">
        <v>43913</v>
      </c>
      <c r="C1538" s="8">
        <v>43914</v>
      </c>
      <c r="D1538">
        <v>206</v>
      </c>
      <c r="E1538">
        <v>1</v>
      </c>
      <c r="F1538" s="7">
        <v>94.26</v>
      </c>
      <c r="G1538" s="7">
        <v>162.82</v>
      </c>
      <c r="H1538" s="7">
        <v>0.7</v>
      </c>
      <c r="I1538" s="7">
        <v>1.22</v>
      </c>
      <c r="J1538" t="s">
        <v>2337</v>
      </c>
      <c r="K1538">
        <f t="shared" si="92"/>
        <v>206</v>
      </c>
      <c r="L1538">
        <f t="shared" si="93"/>
        <v>13</v>
      </c>
      <c r="M1538">
        <f t="shared" si="94"/>
        <v>1</v>
      </c>
      <c r="N1538" s="7">
        <f t="shared" si="95"/>
        <v>162.82</v>
      </c>
    </row>
    <row r="1539" spans="1:14" x14ac:dyDescent="0.2">
      <c r="A1539" t="s">
        <v>928</v>
      </c>
      <c r="B1539" s="8">
        <v>43913</v>
      </c>
      <c r="C1539" s="8">
        <v>43914</v>
      </c>
      <c r="D1539">
        <v>4</v>
      </c>
      <c r="E1539">
        <v>1</v>
      </c>
      <c r="F1539" s="7">
        <v>52.26</v>
      </c>
      <c r="G1539" s="7">
        <v>0</v>
      </c>
      <c r="H1539" s="7">
        <v>26.12</v>
      </c>
      <c r="I1539" s="7">
        <v>0</v>
      </c>
      <c r="J1539" t="s">
        <v>2337</v>
      </c>
      <c r="K1539">
        <f t="shared" ref="K1539:K1602" si="96">D1539*E1539</f>
        <v>4</v>
      </c>
      <c r="L1539">
        <f t="shared" ref="L1539:L1602" si="97">(YEAR(B1539)-2020)*52+_xlfn.ISOWEEKNUM(B1539)</f>
        <v>13</v>
      </c>
      <c r="M1539">
        <f t="shared" ref="M1539:M1602" si="98">IF(J1539="Z-US$",1,1.22)</f>
        <v>1</v>
      </c>
      <c r="N1539" s="7">
        <f t="shared" ref="N1539:N1602" si="99">G1539*M1539</f>
        <v>0</v>
      </c>
    </row>
    <row r="1540" spans="1:14" x14ac:dyDescent="0.2">
      <c r="A1540" t="s">
        <v>288</v>
      </c>
      <c r="B1540" s="8">
        <v>43913</v>
      </c>
      <c r="C1540" s="8">
        <v>44001</v>
      </c>
      <c r="D1540">
        <v>307</v>
      </c>
      <c r="E1540">
        <v>1</v>
      </c>
      <c r="F1540" s="7">
        <v>171.39</v>
      </c>
      <c r="G1540" s="7">
        <v>409.28</v>
      </c>
      <c r="H1540" s="7">
        <v>0.86</v>
      </c>
      <c r="I1540" s="7">
        <v>2.0499999999999998</v>
      </c>
      <c r="J1540" t="s">
        <v>2337</v>
      </c>
      <c r="K1540">
        <f t="shared" si="96"/>
        <v>307</v>
      </c>
      <c r="L1540">
        <f t="shared" si="97"/>
        <v>13</v>
      </c>
      <c r="M1540">
        <f t="shared" si="98"/>
        <v>1</v>
      </c>
      <c r="N1540" s="7">
        <f t="shared" si="99"/>
        <v>409.28</v>
      </c>
    </row>
    <row r="1541" spans="1:14" x14ac:dyDescent="0.2">
      <c r="A1541" t="s">
        <v>396</v>
      </c>
      <c r="B1541" s="8">
        <v>43913</v>
      </c>
      <c r="C1541" s="8">
        <v>44001</v>
      </c>
      <c r="D1541">
        <v>5</v>
      </c>
      <c r="E1541">
        <v>1</v>
      </c>
      <c r="F1541" s="7">
        <v>69.83</v>
      </c>
      <c r="G1541" s="7">
        <v>92.09</v>
      </c>
      <c r="H1541" s="7">
        <v>23.28</v>
      </c>
      <c r="I1541" s="7">
        <v>30.7</v>
      </c>
      <c r="J1541" t="s">
        <v>2337</v>
      </c>
      <c r="K1541">
        <f t="shared" si="96"/>
        <v>5</v>
      </c>
      <c r="L1541">
        <f t="shared" si="97"/>
        <v>13</v>
      </c>
      <c r="M1541">
        <f t="shared" si="98"/>
        <v>1</v>
      </c>
      <c r="N1541" s="7">
        <f t="shared" si="99"/>
        <v>92.09</v>
      </c>
    </row>
    <row r="1542" spans="1:14" x14ac:dyDescent="0.2">
      <c r="A1542" t="s">
        <v>387</v>
      </c>
      <c r="B1542" s="8">
        <v>43913</v>
      </c>
      <c r="C1542" s="8">
        <v>43913</v>
      </c>
      <c r="D1542">
        <v>10</v>
      </c>
      <c r="E1542">
        <v>1</v>
      </c>
      <c r="F1542" s="7">
        <v>253.78</v>
      </c>
      <c r="G1542" s="7">
        <v>460.44</v>
      </c>
      <c r="H1542" s="7">
        <v>42.3</v>
      </c>
      <c r="I1542" s="7">
        <v>76.739999999999995</v>
      </c>
      <c r="J1542" t="s">
        <v>2337</v>
      </c>
      <c r="K1542">
        <f t="shared" si="96"/>
        <v>10</v>
      </c>
      <c r="L1542">
        <f t="shared" si="97"/>
        <v>13</v>
      </c>
      <c r="M1542">
        <f t="shared" si="98"/>
        <v>1</v>
      </c>
      <c r="N1542" s="7">
        <f t="shared" si="99"/>
        <v>460.44</v>
      </c>
    </row>
    <row r="1543" spans="1:14" x14ac:dyDescent="0.2">
      <c r="A1543" t="s">
        <v>930</v>
      </c>
      <c r="B1543" s="8">
        <v>43913</v>
      </c>
      <c r="C1543" s="8">
        <v>43913</v>
      </c>
      <c r="D1543">
        <v>2</v>
      </c>
      <c r="E1543">
        <v>1</v>
      </c>
      <c r="F1543" s="7">
        <v>28.52</v>
      </c>
      <c r="G1543" s="7">
        <v>40.93</v>
      </c>
      <c r="H1543" s="7">
        <v>28.52</v>
      </c>
      <c r="I1543" s="7">
        <v>40.93</v>
      </c>
      <c r="J1543" t="s">
        <v>2337</v>
      </c>
      <c r="K1543">
        <f t="shared" si="96"/>
        <v>2</v>
      </c>
      <c r="L1543">
        <f t="shared" si="97"/>
        <v>13</v>
      </c>
      <c r="M1543">
        <f t="shared" si="98"/>
        <v>1</v>
      </c>
      <c r="N1543" s="7">
        <f t="shared" si="99"/>
        <v>40.93</v>
      </c>
    </row>
    <row r="1544" spans="1:14" x14ac:dyDescent="0.2">
      <c r="A1544" t="s">
        <v>816</v>
      </c>
      <c r="B1544" s="8">
        <v>43913</v>
      </c>
      <c r="C1544" s="8">
        <v>43927</v>
      </c>
      <c r="D1544">
        <v>13</v>
      </c>
      <c r="E1544">
        <v>1</v>
      </c>
      <c r="F1544" s="7">
        <v>0</v>
      </c>
      <c r="G1544" s="7">
        <v>182.13</v>
      </c>
      <c r="H1544" s="7">
        <v>0</v>
      </c>
      <c r="I1544" s="7">
        <v>22.77</v>
      </c>
      <c r="J1544" t="s">
        <v>2337</v>
      </c>
      <c r="K1544">
        <f t="shared" si="96"/>
        <v>13</v>
      </c>
      <c r="L1544">
        <f t="shared" si="97"/>
        <v>13</v>
      </c>
      <c r="M1544">
        <f t="shared" si="98"/>
        <v>1</v>
      </c>
      <c r="N1544" s="7">
        <f t="shared" si="99"/>
        <v>182.13</v>
      </c>
    </row>
    <row r="1545" spans="1:14" x14ac:dyDescent="0.2">
      <c r="A1545" t="s">
        <v>396</v>
      </c>
      <c r="B1545" s="8">
        <v>43913</v>
      </c>
      <c r="C1545" s="8">
        <v>43927</v>
      </c>
      <c r="D1545">
        <v>4</v>
      </c>
      <c r="E1545">
        <v>1</v>
      </c>
      <c r="F1545" s="7">
        <v>46.56</v>
      </c>
      <c r="G1545" s="7">
        <v>61.39</v>
      </c>
      <c r="H1545" s="7">
        <v>23.28</v>
      </c>
      <c r="I1545" s="7">
        <v>30.7</v>
      </c>
      <c r="J1545" t="s">
        <v>2337</v>
      </c>
      <c r="K1545">
        <f t="shared" si="96"/>
        <v>4</v>
      </c>
      <c r="L1545">
        <f t="shared" si="97"/>
        <v>13</v>
      </c>
      <c r="M1545">
        <f t="shared" si="98"/>
        <v>1</v>
      </c>
      <c r="N1545" s="7">
        <f t="shared" si="99"/>
        <v>61.39</v>
      </c>
    </row>
    <row r="1546" spans="1:14" x14ac:dyDescent="0.2">
      <c r="A1546" t="s">
        <v>251</v>
      </c>
      <c r="B1546" s="8">
        <v>43913</v>
      </c>
      <c r="C1546" s="8">
        <v>43914</v>
      </c>
      <c r="D1546">
        <v>28</v>
      </c>
      <c r="E1546">
        <v>1</v>
      </c>
      <c r="F1546" s="7">
        <v>15.43</v>
      </c>
      <c r="G1546" s="7">
        <v>41.44</v>
      </c>
      <c r="H1546" s="7">
        <v>0.86</v>
      </c>
      <c r="I1546" s="7">
        <v>2.2999999999999998</v>
      </c>
      <c r="J1546" t="s">
        <v>2337</v>
      </c>
      <c r="K1546">
        <f t="shared" si="96"/>
        <v>28</v>
      </c>
      <c r="L1546">
        <f t="shared" si="97"/>
        <v>13</v>
      </c>
      <c r="M1546">
        <f t="shared" si="98"/>
        <v>1</v>
      </c>
      <c r="N1546" s="7">
        <f t="shared" si="99"/>
        <v>41.44</v>
      </c>
    </row>
    <row r="1547" spans="1:14" x14ac:dyDescent="0.2">
      <c r="A1547" t="s">
        <v>928</v>
      </c>
      <c r="B1547" s="8">
        <v>43913</v>
      </c>
      <c r="C1547" s="8">
        <v>43914</v>
      </c>
      <c r="D1547">
        <v>2</v>
      </c>
      <c r="E1547">
        <v>1</v>
      </c>
      <c r="F1547" s="7">
        <v>26.13</v>
      </c>
      <c r="G1547" s="7">
        <v>0</v>
      </c>
      <c r="H1547" s="7">
        <v>26.12</v>
      </c>
      <c r="I1547" s="7">
        <v>0</v>
      </c>
      <c r="J1547" t="s">
        <v>2337</v>
      </c>
      <c r="K1547">
        <f t="shared" si="96"/>
        <v>2</v>
      </c>
      <c r="L1547">
        <f t="shared" si="97"/>
        <v>13</v>
      </c>
      <c r="M1547">
        <f t="shared" si="98"/>
        <v>1</v>
      </c>
      <c r="N1547" s="7">
        <f t="shared" si="99"/>
        <v>0</v>
      </c>
    </row>
    <row r="1548" spans="1:14" x14ac:dyDescent="0.2">
      <c r="A1548" t="s">
        <v>396</v>
      </c>
      <c r="B1548" s="8">
        <v>43913</v>
      </c>
      <c r="C1548" s="8">
        <v>43913</v>
      </c>
      <c r="D1548">
        <v>221</v>
      </c>
      <c r="E1548">
        <v>1</v>
      </c>
      <c r="F1548" s="7">
        <v>3352</v>
      </c>
      <c r="G1548" s="7">
        <v>4051.87</v>
      </c>
      <c r="H1548" s="7">
        <v>23.28</v>
      </c>
      <c r="I1548" s="7">
        <v>28.14</v>
      </c>
      <c r="J1548" t="s">
        <v>2337</v>
      </c>
      <c r="K1548">
        <f t="shared" si="96"/>
        <v>221</v>
      </c>
      <c r="L1548">
        <f t="shared" si="97"/>
        <v>13</v>
      </c>
      <c r="M1548">
        <f t="shared" si="98"/>
        <v>1</v>
      </c>
      <c r="N1548" s="7">
        <f t="shared" si="99"/>
        <v>4051.87</v>
      </c>
    </row>
    <row r="1549" spans="1:14" x14ac:dyDescent="0.2">
      <c r="A1549" t="s">
        <v>48</v>
      </c>
      <c r="B1549" s="8">
        <v>43913</v>
      </c>
      <c r="C1549" s="8">
        <v>43914</v>
      </c>
      <c r="D1549">
        <v>131</v>
      </c>
      <c r="E1549">
        <v>1</v>
      </c>
      <c r="F1549" s="7">
        <v>59.79</v>
      </c>
      <c r="G1549" s="7">
        <v>147.85</v>
      </c>
      <c r="H1549" s="7">
        <v>0.7</v>
      </c>
      <c r="I1549" s="7">
        <v>1.74</v>
      </c>
      <c r="J1549" t="s">
        <v>2337</v>
      </c>
      <c r="K1549">
        <f t="shared" si="96"/>
        <v>131</v>
      </c>
      <c r="L1549">
        <f t="shared" si="97"/>
        <v>13</v>
      </c>
      <c r="M1549">
        <f t="shared" si="98"/>
        <v>1</v>
      </c>
      <c r="N1549" s="7">
        <f t="shared" si="99"/>
        <v>147.85</v>
      </c>
    </row>
    <row r="1550" spans="1:14" x14ac:dyDescent="0.2">
      <c r="A1550" t="s">
        <v>251</v>
      </c>
      <c r="B1550" s="8">
        <v>43913</v>
      </c>
      <c r="C1550" s="8">
        <v>43914</v>
      </c>
      <c r="D1550">
        <v>28</v>
      </c>
      <c r="E1550">
        <v>1</v>
      </c>
      <c r="F1550" s="7">
        <v>15.43</v>
      </c>
      <c r="G1550" s="7">
        <v>41.44</v>
      </c>
      <c r="H1550" s="7">
        <v>0.86</v>
      </c>
      <c r="I1550" s="7">
        <v>2.2999999999999998</v>
      </c>
      <c r="J1550" t="s">
        <v>2337</v>
      </c>
      <c r="K1550">
        <f t="shared" si="96"/>
        <v>28</v>
      </c>
      <c r="L1550">
        <f t="shared" si="97"/>
        <v>13</v>
      </c>
      <c r="M1550">
        <f t="shared" si="98"/>
        <v>1</v>
      </c>
      <c r="N1550" s="7">
        <f t="shared" si="99"/>
        <v>41.44</v>
      </c>
    </row>
    <row r="1551" spans="1:14" x14ac:dyDescent="0.2">
      <c r="A1551" t="s">
        <v>928</v>
      </c>
      <c r="B1551" s="8">
        <v>43913</v>
      </c>
      <c r="C1551" s="8">
        <v>43914</v>
      </c>
      <c r="D1551">
        <v>2</v>
      </c>
      <c r="E1551">
        <v>1</v>
      </c>
      <c r="F1551" s="7">
        <v>26.13</v>
      </c>
      <c r="G1551" s="7">
        <v>0</v>
      </c>
      <c r="H1551" s="7">
        <v>26.12</v>
      </c>
      <c r="I1551" s="7">
        <v>0</v>
      </c>
      <c r="J1551" t="s">
        <v>2337</v>
      </c>
      <c r="K1551">
        <f t="shared" si="96"/>
        <v>2</v>
      </c>
      <c r="L1551">
        <f t="shared" si="97"/>
        <v>13</v>
      </c>
      <c r="M1551">
        <f t="shared" si="98"/>
        <v>1</v>
      </c>
      <c r="N1551" s="7">
        <f t="shared" si="99"/>
        <v>0</v>
      </c>
    </row>
    <row r="1552" spans="1:14" x14ac:dyDescent="0.2">
      <c r="A1552" t="s">
        <v>333</v>
      </c>
      <c r="B1552" s="8">
        <v>43913</v>
      </c>
      <c r="C1552" s="8">
        <v>43915</v>
      </c>
      <c r="D1552">
        <v>200</v>
      </c>
      <c r="E1552">
        <v>1</v>
      </c>
      <c r="F1552" s="7">
        <v>109.74</v>
      </c>
      <c r="G1552" s="7">
        <v>191.21</v>
      </c>
      <c r="H1552" s="7">
        <v>0.84</v>
      </c>
      <c r="I1552" s="7">
        <v>1.47</v>
      </c>
      <c r="J1552" t="s">
        <v>2337</v>
      </c>
      <c r="K1552">
        <f t="shared" si="96"/>
        <v>200</v>
      </c>
      <c r="L1552">
        <f t="shared" si="97"/>
        <v>13</v>
      </c>
      <c r="M1552">
        <f t="shared" si="98"/>
        <v>1</v>
      </c>
      <c r="N1552" s="7">
        <f t="shared" si="99"/>
        <v>191.21</v>
      </c>
    </row>
    <row r="1553" spans="1:14" x14ac:dyDescent="0.2">
      <c r="A1553" t="s">
        <v>936</v>
      </c>
      <c r="B1553" s="8">
        <v>43913</v>
      </c>
      <c r="C1553" s="8">
        <v>43915</v>
      </c>
      <c r="D1553">
        <v>2</v>
      </c>
      <c r="E1553">
        <v>1</v>
      </c>
      <c r="F1553" s="7">
        <v>15.99</v>
      </c>
      <c r="G1553" s="7">
        <v>30.7</v>
      </c>
      <c r="H1553" s="7">
        <v>15.99</v>
      </c>
      <c r="I1553" s="7">
        <v>30.7</v>
      </c>
      <c r="J1553" t="s">
        <v>2337</v>
      </c>
      <c r="K1553">
        <f t="shared" si="96"/>
        <v>2</v>
      </c>
      <c r="L1553">
        <f t="shared" si="97"/>
        <v>13</v>
      </c>
      <c r="M1553">
        <f t="shared" si="98"/>
        <v>1</v>
      </c>
      <c r="N1553" s="7">
        <f t="shared" si="99"/>
        <v>30.7</v>
      </c>
    </row>
    <row r="1554" spans="1:14" x14ac:dyDescent="0.2">
      <c r="A1554" t="s">
        <v>579</v>
      </c>
      <c r="B1554" s="8">
        <v>43914</v>
      </c>
      <c r="C1554" s="8">
        <v>43914</v>
      </c>
      <c r="D1554">
        <v>115</v>
      </c>
      <c r="E1554">
        <v>1</v>
      </c>
      <c r="F1554" s="7">
        <v>82.65</v>
      </c>
      <c r="G1554" s="7">
        <v>163.07</v>
      </c>
      <c r="H1554" s="7">
        <v>1.1000000000000001</v>
      </c>
      <c r="I1554" s="7">
        <v>2.17</v>
      </c>
      <c r="J1554" t="s">
        <v>2337</v>
      </c>
      <c r="K1554">
        <f t="shared" si="96"/>
        <v>115</v>
      </c>
      <c r="L1554">
        <f t="shared" si="97"/>
        <v>13</v>
      </c>
      <c r="M1554">
        <f t="shared" si="98"/>
        <v>1</v>
      </c>
      <c r="N1554" s="7">
        <f t="shared" si="99"/>
        <v>163.07</v>
      </c>
    </row>
    <row r="1555" spans="1:14" x14ac:dyDescent="0.2">
      <c r="A1555" t="s">
        <v>251</v>
      </c>
      <c r="B1555" s="8">
        <v>43914</v>
      </c>
      <c r="C1555" s="8">
        <v>43914</v>
      </c>
      <c r="D1555">
        <v>7660</v>
      </c>
      <c r="E1555">
        <v>1</v>
      </c>
      <c r="F1555" s="7">
        <v>4284.6499999999996</v>
      </c>
      <c r="G1555" s="7">
        <v>8953</v>
      </c>
      <c r="H1555" s="7">
        <v>0.86</v>
      </c>
      <c r="I1555" s="7">
        <v>1.79</v>
      </c>
      <c r="J1555" t="s">
        <v>2337</v>
      </c>
      <c r="K1555">
        <f t="shared" si="96"/>
        <v>7660</v>
      </c>
      <c r="L1555">
        <f t="shared" si="97"/>
        <v>13</v>
      </c>
      <c r="M1555">
        <f t="shared" si="98"/>
        <v>1</v>
      </c>
      <c r="N1555" s="7">
        <f t="shared" si="99"/>
        <v>8953</v>
      </c>
    </row>
    <row r="1556" spans="1:14" x14ac:dyDescent="0.2">
      <c r="A1556" t="s">
        <v>261</v>
      </c>
      <c r="B1556" s="8">
        <v>43914</v>
      </c>
      <c r="C1556" s="8">
        <v>43914</v>
      </c>
      <c r="D1556">
        <v>3064</v>
      </c>
      <c r="E1556">
        <v>1</v>
      </c>
      <c r="F1556" s="7">
        <v>1969.66</v>
      </c>
      <c r="G1556" s="7">
        <v>3837</v>
      </c>
      <c r="H1556" s="7">
        <v>0.99</v>
      </c>
      <c r="I1556" s="7">
        <v>1.92</v>
      </c>
      <c r="J1556" t="s">
        <v>2337</v>
      </c>
      <c r="K1556">
        <f t="shared" si="96"/>
        <v>3064</v>
      </c>
      <c r="L1556">
        <f t="shared" si="97"/>
        <v>13</v>
      </c>
      <c r="M1556">
        <f t="shared" si="98"/>
        <v>1</v>
      </c>
      <c r="N1556" s="7">
        <f t="shared" si="99"/>
        <v>3837</v>
      </c>
    </row>
    <row r="1557" spans="1:14" x14ac:dyDescent="0.2">
      <c r="A1557" t="s">
        <v>36</v>
      </c>
      <c r="B1557" s="8">
        <v>43914</v>
      </c>
      <c r="C1557" s="8">
        <v>43914</v>
      </c>
      <c r="D1557">
        <v>77</v>
      </c>
      <c r="E1557">
        <v>1</v>
      </c>
      <c r="F1557" s="7">
        <v>47.96</v>
      </c>
      <c r="G1557" s="7">
        <v>95.93</v>
      </c>
      <c r="H1557" s="7">
        <v>0.96</v>
      </c>
      <c r="I1557" s="7">
        <v>1.92</v>
      </c>
      <c r="J1557" t="s">
        <v>2337</v>
      </c>
      <c r="K1557">
        <f t="shared" si="96"/>
        <v>77</v>
      </c>
      <c r="L1557">
        <f t="shared" si="97"/>
        <v>13</v>
      </c>
      <c r="M1557">
        <f t="shared" si="98"/>
        <v>1</v>
      </c>
      <c r="N1557" s="7">
        <f t="shared" si="99"/>
        <v>95.93</v>
      </c>
    </row>
    <row r="1558" spans="1:14" x14ac:dyDescent="0.2">
      <c r="A1558" t="s">
        <v>242</v>
      </c>
      <c r="B1558" s="8">
        <v>43914</v>
      </c>
      <c r="C1558" s="8">
        <v>43915</v>
      </c>
      <c r="D1558">
        <v>2</v>
      </c>
      <c r="E1558">
        <v>100</v>
      </c>
      <c r="F1558" s="7">
        <v>85.69</v>
      </c>
      <c r="G1558" s="7">
        <v>191.85</v>
      </c>
      <c r="H1558" s="7">
        <v>85.69</v>
      </c>
      <c r="I1558" s="7">
        <v>191.85</v>
      </c>
      <c r="J1558" t="s">
        <v>2337</v>
      </c>
      <c r="K1558">
        <f t="shared" si="96"/>
        <v>200</v>
      </c>
      <c r="L1558">
        <f t="shared" si="97"/>
        <v>13</v>
      </c>
      <c r="M1558">
        <f t="shared" si="98"/>
        <v>1</v>
      </c>
      <c r="N1558" s="7">
        <f t="shared" si="99"/>
        <v>191.85</v>
      </c>
    </row>
    <row r="1559" spans="1:14" x14ac:dyDescent="0.2">
      <c r="A1559" t="s">
        <v>942</v>
      </c>
      <c r="B1559" s="8">
        <v>43914</v>
      </c>
      <c r="C1559" s="8">
        <v>43915</v>
      </c>
      <c r="D1559">
        <v>8</v>
      </c>
      <c r="E1559">
        <v>1</v>
      </c>
      <c r="F1559" s="7">
        <v>115.69</v>
      </c>
      <c r="G1559" s="7">
        <v>274.99</v>
      </c>
      <c r="H1559" s="7">
        <v>23.14</v>
      </c>
      <c r="I1559" s="7">
        <v>55</v>
      </c>
      <c r="J1559" t="s">
        <v>2337</v>
      </c>
      <c r="K1559">
        <f t="shared" si="96"/>
        <v>8</v>
      </c>
      <c r="L1559">
        <f t="shared" si="97"/>
        <v>13</v>
      </c>
      <c r="M1559">
        <f t="shared" si="98"/>
        <v>1</v>
      </c>
      <c r="N1559" s="7">
        <f t="shared" si="99"/>
        <v>274.99</v>
      </c>
    </row>
    <row r="1560" spans="1:14" x14ac:dyDescent="0.2">
      <c r="A1560" t="s">
        <v>249</v>
      </c>
      <c r="B1560" s="8">
        <v>43914</v>
      </c>
      <c r="C1560" s="8">
        <v>43915</v>
      </c>
      <c r="D1560">
        <v>1686</v>
      </c>
      <c r="E1560">
        <v>1</v>
      </c>
      <c r="F1560" s="7">
        <v>942.62</v>
      </c>
      <c r="G1560" s="7">
        <v>1547.59</v>
      </c>
      <c r="H1560" s="7">
        <v>0.86</v>
      </c>
      <c r="I1560" s="7">
        <v>1.41</v>
      </c>
      <c r="J1560" t="s">
        <v>2337</v>
      </c>
      <c r="K1560">
        <f t="shared" si="96"/>
        <v>1686</v>
      </c>
      <c r="L1560">
        <f t="shared" si="97"/>
        <v>13</v>
      </c>
      <c r="M1560">
        <f t="shared" si="98"/>
        <v>1</v>
      </c>
      <c r="N1560" s="7">
        <f t="shared" si="99"/>
        <v>1547.59</v>
      </c>
    </row>
    <row r="1561" spans="1:14" x14ac:dyDescent="0.2">
      <c r="A1561" t="s">
        <v>232</v>
      </c>
      <c r="B1561" s="8">
        <v>43915</v>
      </c>
      <c r="C1561" s="8">
        <v>43915</v>
      </c>
      <c r="D1561">
        <v>2145</v>
      </c>
      <c r="E1561">
        <v>1</v>
      </c>
      <c r="F1561" s="7">
        <v>984.83</v>
      </c>
      <c r="G1561" s="7">
        <v>1432.48</v>
      </c>
      <c r="H1561" s="7">
        <v>0.7</v>
      </c>
      <c r="I1561" s="7">
        <v>1.02</v>
      </c>
      <c r="J1561" t="s">
        <v>2337</v>
      </c>
      <c r="K1561">
        <f t="shared" si="96"/>
        <v>2145</v>
      </c>
      <c r="L1561">
        <f t="shared" si="97"/>
        <v>13</v>
      </c>
      <c r="M1561">
        <f t="shared" si="98"/>
        <v>1</v>
      </c>
      <c r="N1561" s="7">
        <f t="shared" si="99"/>
        <v>1432.48</v>
      </c>
    </row>
    <row r="1562" spans="1:14" x14ac:dyDescent="0.2">
      <c r="A1562" t="s">
        <v>251</v>
      </c>
      <c r="B1562" s="8">
        <v>43915</v>
      </c>
      <c r="C1562" s="8">
        <v>43915</v>
      </c>
      <c r="D1562">
        <v>19</v>
      </c>
      <c r="E1562">
        <v>100</v>
      </c>
      <c r="F1562" s="7">
        <v>1028.32</v>
      </c>
      <c r="G1562" s="7">
        <v>2302.1999999999998</v>
      </c>
      <c r="H1562" s="7">
        <v>85.69</v>
      </c>
      <c r="I1562" s="7">
        <v>191.85</v>
      </c>
      <c r="J1562" t="s">
        <v>2337</v>
      </c>
      <c r="K1562">
        <f t="shared" si="96"/>
        <v>1900</v>
      </c>
      <c r="L1562">
        <f t="shared" si="97"/>
        <v>13</v>
      </c>
      <c r="M1562">
        <f t="shared" si="98"/>
        <v>1</v>
      </c>
      <c r="N1562" s="7">
        <f t="shared" si="99"/>
        <v>2302.1999999999998</v>
      </c>
    </row>
    <row r="1563" spans="1:14" x14ac:dyDescent="0.2">
      <c r="A1563" t="s">
        <v>288</v>
      </c>
      <c r="B1563" s="8">
        <v>43915</v>
      </c>
      <c r="C1563" s="8">
        <v>43915</v>
      </c>
      <c r="D1563">
        <v>307</v>
      </c>
      <c r="E1563">
        <v>1</v>
      </c>
      <c r="F1563" s="7">
        <v>171.39</v>
      </c>
      <c r="G1563" s="7">
        <v>409.28</v>
      </c>
      <c r="H1563" s="7">
        <v>0.86</v>
      </c>
      <c r="I1563" s="7">
        <v>2.0499999999999998</v>
      </c>
      <c r="J1563" t="s">
        <v>2337</v>
      </c>
      <c r="K1563">
        <f t="shared" si="96"/>
        <v>307</v>
      </c>
      <c r="L1563">
        <f t="shared" si="97"/>
        <v>13</v>
      </c>
      <c r="M1563">
        <f t="shared" si="98"/>
        <v>1</v>
      </c>
      <c r="N1563" s="7">
        <f t="shared" si="99"/>
        <v>409.28</v>
      </c>
    </row>
    <row r="1564" spans="1:14" x14ac:dyDescent="0.2">
      <c r="A1564" t="s">
        <v>396</v>
      </c>
      <c r="B1564" s="8">
        <v>43915</v>
      </c>
      <c r="C1564" s="8">
        <v>43915</v>
      </c>
      <c r="D1564">
        <v>8</v>
      </c>
      <c r="E1564">
        <v>1</v>
      </c>
      <c r="F1564" s="7">
        <v>116.39</v>
      </c>
      <c r="G1564" s="7">
        <v>153.47999999999999</v>
      </c>
      <c r="H1564" s="7">
        <v>23.28</v>
      </c>
      <c r="I1564" s="7">
        <v>30.7</v>
      </c>
      <c r="J1564" t="s">
        <v>2337</v>
      </c>
      <c r="K1564">
        <f t="shared" si="96"/>
        <v>8</v>
      </c>
      <c r="L1564">
        <f t="shared" si="97"/>
        <v>13</v>
      </c>
      <c r="M1564">
        <f t="shared" si="98"/>
        <v>1</v>
      </c>
      <c r="N1564" s="7">
        <f t="shared" si="99"/>
        <v>153.47999999999999</v>
      </c>
    </row>
    <row r="1565" spans="1:14" x14ac:dyDescent="0.2">
      <c r="A1565" t="s">
        <v>169</v>
      </c>
      <c r="B1565" s="8">
        <v>43915</v>
      </c>
      <c r="C1565" s="8">
        <v>43916</v>
      </c>
      <c r="D1565">
        <v>148</v>
      </c>
      <c r="E1565">
        <v>1</v>
      </c>
      <c r="F1565" s="7">
        <v>127.68</v>
      </c>
      <c r="G1565" s="7">
        <v>257.85000000000002</v>
      </c>
      <c r="H1565" s="7">
        <v>1.32</v>
      </c>
      <c r="I1565" s="7">
        <v>2.69</v>
      </c>
      <c r="J1565" t="s">
        <v>2337</v>
      </c>
      <c r="K1565">
        <f t="shared" si="96"/>
        <v>148</v>
      </c>
      <c r="L1565">
        <f t="shared" si="97"/>
        <v>13</v>
      </c>
      <c r="M1565">
        <f t="shared" si="98"/>
        <v>1</v>
      </c>
      <c r="N1565" s="7">
        <f t="shared" si="99"/>
        <v>257.85000000000002</v>
      </c>
    </row>
    <row r="1566" spans="1:14" x14ac:dyDescent="0.2">
      <c r="A1566" t="s">
        <v>928</v>
      </c>
      <c r="B1566" s="8">
        <v>43915</v>
      </c>
      <c r="C1566" s="8">
        <v>43916</v>
      </c>
      <c r="D1566">
        <v>4</v>
      </c>
      <c r="E1566">
        <v>1</v>
      </c>
      <c r="F1566" s="7">
        <v>52.26</v>
      </c>
      <c r="G1566" s="7">
        <v>0</v>
      </c>
      <c r="H1566" s="7">
        <v>26.12</v>
      </c>
      <c r="I1566" s="7">
        <v>0</v>
      </c>
      <c r="J1566" t="s">
        <v>2337</v>
      </c>
      <c r="K1566">
        <f t="shared" si="96"/>
        <v>4</v>
      </c>
      <c r="L1566">
        <f t="shared" si="97"/>
        <v>13</v>
      </c>
      <c r="M1566">
        <f t="shared" si="98"/>
        <v>1</v>
      </c>
      <c r="N1566" s="7">
        <f t="shared" si="99"/>
        <v>0</v>
      </c>
    </row>
    <row r="1567" spans="1:14" x14ac:dyDescent="0.2">
      <c r="A1567" t="s">
        <v>936</v>
      </c>
      <c r="B1567" s="8">
        <v>43915</v>
      </c>
      <c r="C1567" s="8">
        <v>43915</v>
      </c>
      <c r="D1567">
        <v>5</v>
      </c>
      <c r="E1567">
        <v>1</v>
      </c>
      <c r="F1567" s="7">
        <v>47.96</v>
      </c>
      <c r="G1567" s="7">
        <v>102.99</v>
      </c>
      <c r="H1567" s="7">
        <v>15.99</v>
      </c>
      <c r="I1567" s="7">
        <v>34.33</v>
      </c>
      <c r="J1567" t="s">
        <v>2337</v>
      </c>
      <c r="K1567">
        <f t="shared" si="96"/>
        <v>5</v>
      </c>
      <c r="L1567">
        <f t="shared" si="97"/>
        <v>13</v>
      </c>
      <c r="M1567">
        <f t="shared" si="98"/>
        <v>1</v>
      </c>
      <c r="N1567" s="7">
        <f t="shared" si="99"/>
        <v>102.99</v>
      </c>
    </row>
    <row r="1568" spans="1:14" x14ac:dyDescent="0.2">
      <c r="A1568" t="s">
        <v>387</v>
      </c>
      <c r="B1568" s="8">
        <v>43915</v>
      </c>
      <c r="C1568" s="8">
        <v>43915</v>
      </c>
      <c r="D1568">
        <v>2</v>
      </c>
      <c r="E1568">
        <v>1</v>
      </c>
      <c r="F1568" s="7">
        <v>42.3</v>
      </c>
      <c r="G1568" s="7">
        <v>76.739999999999995</v>
      </c>
      <c r="H1568" s="7">
        <v>42.3</v>
      </c>
      <c r="I1568" s="7">
        <v>76.739999999999995</v>
      </c>
      <c r="J1568" t="s">
        <v>2337</v>
      </c>
      <c r="K1568">
        <f t="shared" si="96"/>
        <v>2</v>
      </c>
      <c r="L1568">
        <f t="shared" si="97"/>
        <v>13</v>
      </c>
      <c r="M1568">
        <f t="shared" si="98"/>
        <v>1</v>
      </c>
      <c r="N1568" s="7">
        <f t="shared" si="99"/>
        <v>76.739999999999995</v>
      </c>
    </row>
    <row r="1569" spans="1:14" x14ac:dyDescent="0.2">
      <c r="A1569" t="s">
        <v>923</v>
      </c>
      <c r="B1569" s="8">
        <v>43915</v>
      </c>
      <c r="C1569" s="8">
        <v>43915</v>
      </c>
      <c r="D1569">
        <v>74</v>
      </c>
      <c r="E1569">
        <v>1</v>
      </c>
      <c r="F1569" s="7">
        <v>2880.51</v>
      </c>
      <c r="G1569" s="7">
        <v>4297.4399999999996</v>
      </c>
      <c r="H1569" s="7">
        <v>60.01</v>
      </c>
      <c r="I1569" s="7">
        <v>89.53</v>
      </c>
      <c r="J1569" t="s">
        <v>2337</v>
      </c>
      <c r="K1569">
        <f t="shared" si="96"/>
        <v>74</v>
      </c>
      <c r="L1569">
        <f t="shared" si="97"/>
        <v>13</v>
      </c>
      <c r="M1569">
        <f t="shared" si="98"/>
        <v>1</v>
      </c>
      <c r="N1569" s="7">
        <f t="shared" si="99"/>
        <v>4297.4399999999996</v>
      </c>
    </row>
    <row r="1570" spans="1:14" x14ac:dyDescent="0.2">
      <c r="A1570" t="s">
        <v>169</v>
      </c>
      <c r="B1570" s="8">
        <v>43915</v>
      </c>
      <c r="C1570" s="8">
        <v>43922</v>
      </c>
      <c r="D1570">
        <v>19</v>
      </c>
      <c r="E1570">
        <v>2</v>
      </c>
      <c r="F1570" s="7">
        <v>30.91</v>
      </c>
      <c r="G1570" s="7">
        <v>64.459999999999994</v>
      </c>
      <c r="H1570" s="7">
        <v>2.57</v>
      </c>
      <c r="I1570" s="7">
        <v>5.37</v>
      </c>
      <c r="J1570" t="s">
        <v>2337</v>
      </c>
      <c r="K1570">
        <f t="shared" si="96"/>
        <v>38</v>
      </c>
      <c r="L1570">
        <f t="shared" si="97"/>
        <v>13</v>
      </c>
      <c r="M1570">
        <f t="shared" si="98"/>
        <v>1</v>
      </c>
      <c r="N1570" s="7">
        <f t="shared" si="99"/>
        <v>64.459999999999994</v>
      </c>
    </row>
    <row r="1571" spans="1:14" x14ac:dyDescent="0.2">
      <c r="A1571" t="s">
        <v>148</v>
      </c>
      <c r="B1571" s="8">
        <v>43915</v>
      </c>
      <c r="C1571" s="8">
        <v>43922</v>
      </c>
      <c r="D1571">
        <v>13</v>
      </c>
      <c r="E1571">
        <v>2</v>
      </c>
      <c r="F1571" s="7">
        <v>18.39</v>
      </c>
      <c r="G1571" s="7">
        <v>22.51</v>
      </c>
      <c r="H1571" s="7">
        <v>2.29</v>
      </c>
      <c r="I1571" s="7">
        <v>2.81</v>
      </c>
      <c r="J1571" t="s">
        <v>2337</v>
      </c>
      <c r="K1571">
        <f t="shared" si="96"/>
        <v>26</v>
      </c>
      <c r="L1571">
        <f t="shared" si="97"/>
        <v>13</v>
      </c>
      <c r="M1571">
        <f t="shared" si="98"/>
        <v>1</v>
      </c>
      <c r="N1571" s="7">
        <f t="shared" si="99"/>
        <v>22.51</v>
      </c>
    </row>
    <row r="1572" spans="1:14" x14ac:dyDescent="0.2">
      <c r="A1572" t="s">
        <v>928</v>
      </c>
      <c r="B1572" s="8">
        <v>43915</v>
      </c>
      <c r="C1572" s="8">
        <v>43922</v>
      </c>
      <c r="D1572">
        <v>4</v>
      </c>
      <c r="E1572">
        <v>1</v>
      </c>
      <c r="F1572" s="7">
        <v>52.26</v>
      </c>
      <c r="G1572" s="7">
        <v>0</v>
      </c>
      <c r="H1572" s="7">
        <v>26.12</v>
      </c>
      <c r="I1572" s="7">
        <v>0</v>
      </c>
      <c r="J1572" t="s">
        <v>2337</v>
      </c>
      <c r="K1572">
        <f t="shared" si="96"/>
        <v>4</v>
      </c>
      <c r="L1572">
        <f t="shared" si="97"/>
        <v>13</v>
      </c>
      <c r="M1572">
        <f t="shared" si="98"/>
        <v>1</v>
      </c>
      <c r="N1572" s="7">
        <f t="shared" si="99"/>
        <v>0</v>
      </c>
    </row>
    <row r="1573" spans="1:14" x14ac:dyDescent="0.2">
      <c r="A1573" t="s">
        <v>169</v>
      </c>
      <c r="B1573" s="8">
        <v>43915</v>
      </c>
      <c r="C1573" s="8">
        <v>43916</v>
      </c>
      <c r="D1573">
        <v>108</v>
      </c>
      <c r="E1573">
        <v>1</v>
      </c>
      <c r="F1573" s="7">
        <v>90.17</v>
      </c>
      <c r="G1573" s="7">
        <v>188.01</v>
      </c>
      <c r="H1573" s="7">
        <v>1.28</v>
      </c>
      <c r="I1573" s="7">
        <v>2.69</v>
      </c>
      <c r="J1573" t="s">
        <v>2337</v>
      </c>
      <c r="K1573">
        <f t="shared" si="96"/>
        <v>108</v>
      </c>
      <c r="L1573">
        <f t="shared" si="97"/>
        <v>13</v>
      </c>
      <c r="M1573">
        <f t="shared" si="98"/>
        <v>1</v>
      </c>
      <c r="N1573" s="7">
        <f t="shared" si="99"/>
        <v>188.01</v>
      </c>
    </row>
    <row r="1574" spans="1:14" x14ac:dyDescent="0.2">
      <c r="A1574" t="s">
        <v>928</v>
      </c>
      <c r="B1574" s="8">
        <v>43915</v>
      </c>
      <c r="C1574" s="8">
        <v>43916</v>
      </c>
      <c r="D1574">
        <v>2</v>
      </c>
      <c r="E1574">
        <v>1</v>
      </c>
      <c r="F1574" s="7">
        <v>26.13</v>
      </c>
      <c r="G1574" s="7">
        <v>0</v>
      </c>
      <c r="H1574" s="7">
        <v>26.12</v>
      </c>
      <c r="I1574" s="7">
        <v>0</v>
      </c>
      <c r="J1574" t="s">
        <v>2337</v>
      </c>
      <c r="K1574">
        <f t="shared" si="96"/>
        <v>2</v>
      </c>
      <c r="L1574">
        <f t="shared" si="97"/>
        <v>13</v>
      </c>
      <c r="M1574">
        <f t="shared" si="98"/>
        <v>1</v>
      </c>
      <c r="N1574" s="7">
        <f t="shared" si="99"/>
        <v>0</v>
      </c>
    </row>
    <row r="1575" spans="1:14" x14ac:dyDescent="0.2">
      <c r="A1575" t="s">
        <v>251</v>
      </c>
      <c r="B1575" s="8">
        <v>43915</v>
      </c>
      <c r="C1575" s="8">
        <v>43916</v>
      </c>
      <c r="D1575">
        <v>79</v>
      </c>
      <c r="E1575">
        <v>1</v>
      </c>
      <c r="F1575" s="7">
        <v>43.7</v>
      </c>
      <c r="G1575" s="7">
        <v>117.41</v>
      </c>
      <c r="H1575" s="7">
        <v>0.86</v>
      </c>
      <c r="I1575" s="7">
        <v>2.2999999999999998</v>
      </c>
      <c r="J1575" t="s">
        <v>2337</v>
      </c>
      <c r="K1575">
        <f t="shared" si="96"/>
        <v>79</v>
      </c>
      <c r="L1575">
        <f t="shared" si="97"/>
        <v>13</v>
      </c>
      <c r="M1575">
        <f t="shared" si="98"/>
        <v>1</v>
      </c>
      <c r="N1575" s="7">
        <f t="shared" si="99"/>
        <v>117.41</v>
      </c>
    </row>
    <row r="1576" spans="1:14" x14ac:dyDescent="0.2">
      <c r="A1576" t="s">
        <v>928</v>
      </c>
      <c r="B1576" s="8">
        <v>43915</v>
      </c>
      <c r="C1576" s="8">
        <v>43916</v>
      </c>
      <c r="D1576">
        <v>2</v>
      </c>
      <c r="E1576">
        <v>1</v>
      </c>
      <c r="F1576" s="7">
        <v>26.13</v>
      </c>
      <c r="G1576" s="7">
        <v>0</v>
      </c>
      <c r="H1576" s="7">
        <v>26.12</v>
      </c>
      <c r="I1576" s="7">
        <v>0</v>
      </c>
      <c r="J1576" t="s">
        <v>2337</v>
      </c>
      <c r="K1576">
        <f t="shared" si="96"/>
        <v>2</v>
      </c>
      <c r="L1576">
        <f t="shared" si="97"/>
        <v>13</v>
      </c>
      <c r="M1576">
        <f t="shared" si="98"/>
        <v>1</v>
      </c>
      <c r="N1576" s="7">
        <f t="shared" si="99"/>
        <v>0</v>
      </c>
    </row>
    <row r="1577" spans="1:14" x14ac:dyDescent="0.2">
      <c r="A1577" t="s">
        <v>251</v>
      </c>
      <c r="B1577" s="8">
        <v>43915</v>
      </c>
      <c r="C1577" s="8">
        <v>43916</v>
      </c>
      <c r="D1577">
        <v>28</v>
      </c>
      <c r="E1577">
        <v>1</v>
      </c>
      <c r="F1577" s="7">
        <v>15.43</v>
      </c>
      <c r="G1577" s="7">
        <v>41.44</v>
      </c>
      <c r="H1577" s="7">
        <v>0.86</v>
      </c>
      <c r="I1577" s="7">
        <v>2.2999999999999998</v>
      </c>
      <c r="J1577" t="s">
        <v>2337</v>
      </c>
      <c r="K1577">
        <f t="shared" si="96"/>
        <v>28</v>
      </c>
      <c r="L1577">
        <f t="shared" si="97"/>
        <v>13</v>
      </c>
      <c r="M1577">
        <f t="shared" si="98"/>
        <v>1</v>
      </c>
      <c r="N1577" s="7">
        <f t="shared" si="99"/>
        <v>41.44</v>
      </c>
    </row>
    <row r="1578" spans="1:14" x14ac:dyDescent="0.2">
      <c r="A1578" t="s">
        <v>928</v>
      </c>
      <c r="B1578" s="8">
        <v>43915</v>
      </c>
      <c r="C1578" s="8">
        <v>43916</v>
      </c>
      <c r="D1578">
        <v>2</v>
      </c>
      <c r="E1578">
        <v>1</v>
      </c>
      <c r="F1578" s="7">
        <v>26.13</v>
      </c>
      <c r="G1578" s="7">
        <v>0</v>
      </c>
      <c r="H1578" s="7">
        <v>26.12</v>
      </c>
      <c r="I1578" s="7">
        <v>0</v>
      </c>
      <c r="J1578" t="s">
        <v>2337</v>
      </c>
      <c r="K1578">
        <f t="shared" si="96"/>
        <v>2</v>
      </c>
      <c r="L1578">
        <f t="shared" si="97"/>
        <v>13</v>
      </c>
      <c r="M1578">
        <f t="shared" si="98"/>
        <v>1</v>
      </c>
      <c r="N1578" s="7">
        <f t="shared" si="99"/>
        <v>0</v>
      </c>
    </row>
    <row r="1579" spans="1:14" x14ac:dyDescent="0.2">
      <c r="A1579" t="s">
        <v>251</v>
      </c>
      <c r="B1579" s="8">
        <v>43915</v>
      </c>
      <c r="C1579" s="8">
        <v>43917</v>
      </c>
      <c r="D1579">
        <v>92</v>
      </c>
      <c r="E1579">
        <v>100</v>
      </c>
      <c r="F1579" s="7">
        <v>5141.58</v>
      </c>
      <c r="G1579" s="7">
        <v>11511</v>
      </c>
      <c r="H1579" s="7">
        <v>85.69</v>
      </c>
      <c r="I1579" s="7">
        <v>191.85</v>
      </c>
      <c r="J1579" t="s">
        <v>2337</v>
      </c>
      <c r="K1579">
        <f t="shared" si="96"/>
        <v>9200</v>
      </c>
      <c r="L1579">
        <f t="shared" si="97"/>
        <v>13</v>
      </c>
      <c r="M1579">
        <f t="shared" si="98"/>
        <v>1</v>
      </c>
      <c r="N1579" s="7">
        <f t="shared" si="99"/>
        <v>11511</v>
      </c>
    </row>
    <row r="1580" spans="1:14" x14ac:dyDescent="0.2">
      <c r="A1580" t="s">
        <v>539</v>
      </c>
      <c r="B1580" s="8">
        <v>43915</v>
      </c>
      <c r="C1580" s="8">
        <v>43915</v>
      </c>
      <c r="D1580">
        <v>2758</v>
      </c>
      <c r="E1580">
        <v>2</v>
      </c>
      <c r="F1580" s="7">
        <v>5453.45</v>
      </c>
      <c r="G1580" s="7">
        <v>11280.78</v>
      </c>
      <c r="H1580" s="7">
        <v>3.02</v>
      </c>
      <c r="I1580" s="7">
        <v>6.27</v>
      </c>
      <c r="J1580" t="s">
        <v>2337</v>
      </c>
      <c r="K1580">
        <f t="shared" si="96"/>
        <v>5516</v>
      </c>
      <c r="L1580">
        <f t="shared" si="97"/>
        <v>13</v>
      </c>
      <c r="M1580">
        <f t="shared" si="98"/>
        <v>1</v>
      </c>
      <c r="N1580" s="7">
        <f t="shared" si="99"/>
        <v>11280.78</v>
      </c>
    </row>
    <row r="1581" spans="1:14" x14ac:dyDescent="0.2">
      <c r="A1581" t="s">
        <v>544</v>
      </c>
      <c r="B1581" s="8">
        <v>43915</v>
      </c>
      <c r="C1581" s="8">
        <v>43915</v>
      </c>
      <c r="D1581">
        <v>613</v>
      </c>
      <c r="E1581">
        <v>2</v>
      </c>
      <c r="F1581" s="7">
        <v>1113.96</v>
      </c>
      <c r="G1581" s="7">
        <v>1637.12</v>
      </c>
      <c r="H1581" s="7">
        <v>2.78</v>
      </c>
      <c r="I1581" s="7">
        <v>4.09</v>
      </c>
      <c r="J1581" t="s">
        <v>2337</v>
      </c>
      <c r="K1581">
        <f t="shared" si="96"/>
        <v>1226</v>
      </c>
      <c r="L1581">
        <f t="shared" si="97"/>
        <v>13</v>
      </c>
      <c r="M1581">
        <f t="shared" si="98"/>
        <v>1</v>
      </c>
      <c r="N1581" s="7">
        <f t="shared" si="99"/>
        <v>1637.12</v>
      </c>
    </row>
    <row r="1582" spans="1:14" x14ac:dyDescent="0.2">
      <c r="A1582" t="s">
        <v>149</v>
      </c>
      <c r="B1582" s="8">
        <v>43915</v>
      </c>
      <c r="C1582" s="8">
        <v>43915</v>
      </c>
      <c r="D1582">
        <v>460</v>
      </c>
      <c r="E1582">
        <v>2</v>
      </c>
      <c r="F1582" s="7">
        <v>620.37</v>
      </c>
      <c r="G1582" s="7">
        <v>997.62</v>
      </c>
      <c r="H1582" s="7">
        <v>2.06</v>
      </c>
      <c r="I1582" s="7">
        <v>3.33</v>
      </c>
      <c r="J1582" t="s">
        <v>2337</v>
      </c>
      <c r="K1582">
        <f t="shared" si="96"/>
        <v>920</v>
      </c>
      <c r="L1582">
        <f t="shared" si="97"/>
        <v>13</v>
      </c>
      <c r="M1582">
        <f t="shared" si="98"/>
        <v>1</v>
      </c>
      <c r="N1582" s="7">
        <f t="shared" si="99"/>
        <v>997.62</v>
      </c>
    </row>
    <row r="1583" spans="1:14" x14ac:dyDescent="0.2">
      <c r="A1583" t="s">
        <v>197</v>
      </c>
      <c r="B1583" s="8">
        <v>43915</v>
      </c>
      <c r="C1583" s="8">
        <v>43915</v>
      </c>
      <c r="D1583">
        <v>289</v>
      </c>
      <c r="E1583">
        <v>1</v>
      </c>
      <c r="F1583" s="7">
        <v>257.74</v>
      </c>
      <c r="G1583" s="7">
        <v>649.22</v>
      </c>
      <c r="H1583" s="7">
        <v>1.37</v>
      </c>
      <c r="I1583" s="7">
        <v>3.45</v>
      </c>
      <c r="J1583" t="s">
        <v>2337</v>
      </c>
      <c r="K1583">
        <f t="shared" si="96"/>
        <v>289</v>
      </c>
      <c r="L1583">
        <f t="shared" si="97"/>
        <v>13</v>
      </c>
      <c r="M1583">
        <f t="shared" si="98"/>
        <v>1</v>
      </c>
      <c r="N1583" s="7">
        <f t="shared" si="99"/>
        <v>649.22</v>
      </c>
    </row>
    <row r="1584" spans="1:14" x14ac:dyDescent="0.2">
      <c r="A1584" t="s">
        <v>202</v>
      </c>
      <c r="B1584" s="8">
        <v>43915</v>
      </c>
      <c r="C1584" s="8">
        <v>43915</v>
      </c>
      <c r="D1584">
        <v>3371</v>
      </c>
      <c r="E1584">
        <v>2</v>
      </c>
      <c r="F1584" s="7">
        <v>5788.55</v>
      </c>
      <c r="G1584" s="7">
        <v>14069</v>
      </c>
      <c r="H1584" s="7">
        <v>2.62</v>
      </c>
      <c r="I1584" s="7">
        <v>6.4</v>
      </c>
      <c r="J1584" t="s">
        <v>2337</v>
      </c>
      <c r="K1584">
        <f t="shared" si="96"/>
        <v>6742</v>
      </c>
      <c r="L1584">
        <f t="shared" si="97"/>
        <v>13</v>
      </c>
      <c r="M1584">
        <f t="shared" si="98"/>
        <v>1</v>
      </c>
      <c r="N1584" s="7">
        <f t="shared" si="99"/>
        <v>14069</v>
      </c>
    </row>
    <row r="1585" spans="1:14" x14ac:dyDescent="0.2">
      <c r="A1585" t="s">
        <v>636</v>
      </c>
      <c r="B1585" s="8">
        <v>43915</v>
      </c>
      <c r="C1585" s="8">
        <v>43915</v>
      </c>
      <c r="D1585">
        <v>613</v>
      </c>
      <c r="E1585">
        <v>2</v>
      </c>
      <c r="F1585" s="7">
        <v>1013.79</v>
      </c>
      <c r="G1585" s="7">
        <v>1524.57</v>
      </c>
      <c r="H1585" s="7">
        <v>2.5299999999999998</v>
      </c>
      <c r="I1585" s="7">
        <v>3.81</v>
      </c>
      <c r="J1585" t="s">
        <v>2337</v>
      </c>
      <c r="K1585">
        <f t="shared" si="96"/>
        <v>1226</v>
      </c>
      <c r="L1585">
        <f t="shared" si="97"/>
        <v>13</v>
      </c>
      <c r="M1585">
        <f t="shared" si="98"/>
        <v>1</v>
      </c>
      <c r="N1585" s="7">
        <f t="shared" si="99"/>
        <v>1524.57</v>
      </c>
    </row>
    <row r="1586" spans="1:14" x14ac:dyDescent="0.2">
      <c r="A1586" t="s">
        <v>229</v>
      </c>
      <c r="B1586" s="8">
        <v>43915</v>
      </c>
      <c r="C1586" s="8">
        <v>43915</v>
      </c>
      <c r="D1586">
        <v>252</v>
      </c>
      <c r="E1586">
        <v>1</v>
      </c>
      <c r="F1586" s="7">
        <v>115.37</v>
      </c>
      <c r="G1586" s="7">
        <v>199.27</v>
      </c>
      <c r="H1586" s="7">
        <v>0.7</v>
      </c>
      <c r="I1586" s="7">
        <v>1.22</v>
      </c>
      <c r="J1586" t="s">
        <v>2337</v>
      </c>
      <c r="K1586">
        <f t="shared" si="96"/>
        <v>252</v>
      </c>
      <c r="L1586">
        <f t="shared" si="97"/>
        <v>13</v>
      </c>
      <c r="M1586">
        <f t="shared" si="98"/>
        <v>1</v>
      </c>
      <c r="N1586" s="7">
        <f t="shared" si="99"/>
        <v>199.27</v>
      </c>
    </row>
    <row r="1587" spans="1:14" x14ac:dyDescent="0.2">
      <c r="A1587" t="s">
        <v>232</v>
      </c>
      <c r="B1587" s="8">
        <v>43915</v>
      </c>
      <c r="C1587" s="8">
        <v>43915</v>
      </c>
      <c r="D1587">
        <v>2332</v>
      </c>
      <c r="E1587">
        <v>1</v>
      </c>
      <c r="F1587" s="7">
        <v>1070.6500000000001</v>
      </c>
      <c r="G1587" s="7">
        <v>1849.31</v>
      </c>
      <c r="H1587" s="7">
        <v>0.7</v>
      </c>
      <c r="I1587" s="7">
        <v>1.22</v>
      </c>
      <c r="J1587" t="s">
        <v>2337</v>
      </c>
      <c r="K1587">
        <f t="shared" si="96"/>
        <v>2332</v>
      </c>
      <c r="L1587">
        <f t="shared" si="97"/>
        <v>13</v>
      </c>
      <c r="M1587">
        <f t="shared" si="98"/>
        <v>1</v>
      </c>
      <c r="N1587" s="7">
        <f t="shared" si="99"/>
        <v>1849.31</v>
      </c>
    </row>
    <row r="1588" spans="1:14" x14ac:dyDescent="0.2">
      <c r="A1588" t="s">
        <v>249</v>
      </c>
      <c r="B1588" s="8">
        <v>43915</v>
      </c>
      <c r="C1588" s="8">
        <v>43915</v>
      </c>
      <c r="D1588">
        <v>495</v>
      </c>
      <c r="E1588">
        <v>1</v>
      </c>
      <c r="F1588" s="7">
        <v>276.79000000000002</v>
      </c>
      <c r="G1588" s="7">
        <v>619.67999999999995</v>
      </c>
      <c r="H1588" s="7">
        <v>0.86</v>
      </c>
      <c r="I1588" s="7">
        <v>1.92</v>
      </c>
      <c r="J1588" t="s">
        <v>2337</v>
      </c>
      <c r="K1588">
        <f t="shared" si="96"/>
        <v>495</v>
      </c>
      <c r="L1588">
        <f t="shared" si="97"/>
        <v>13</v>
      </c>
      <c r="M1588">
        <f t="shared" si="98"/>
        <v>1</v>
      </c>
      <c r="N1588" s="7">
        <f t="shared" si="99"/>
        <v>619.67999999999995</v>
      </c>
    </row>
    <row r="1589" spans="1:14" x14ac:dyDescent="0.2">
      <c r="A1589" t="s">
        <v>251</v>
      </c>
      <c r="B1589" s="8">
        <v>43915</v>
      </c>
      <c r="C1589" s="8">
        <v>43915</v>
      </c>
      <c r="D1589">
        <v>15245</v>
      </c>
      <c r="E1589">
        <v>1</v>
      </c>
      <c r="F1589" s="7">
        <v>8527.31</v>
      </c>
      <c r="G1589" s="7">
        <v>19090.990000000002</v>
      </c>
      <c r="H1589" s="7">
        <v>0.86</v>
      </c>
      <c r="I1589" s="7">
        <v>1.92</v>
      </c>
      <c r="J1589" t="s">
        <v>2337</v>
      </c>
      <c r="K1589">
        <f t="shared" si="96"/>
        <v>15245</v>
      </c>
      <c r="L1589">
        <f t="shared" si="97"/>
        <v>13</v>
      </c>
      <c r="M1589">
        <f t="shared" si="98"/>
        <v>1</v>
      </c>
      <c r="N1589" s="7">
        <f t="shared" si="99"/>
        <v>19090.990000000002</v>
      </c>
    </row>
    <row r="1590" spans="1:14" x14ac:dyDescent="0.2">
      <c r="A1590" t="s">
        <v>289</v>
      </c>
      <c r="B1590" s="8">
        <v>43915</v>
      </c>
      <c r="C1590" s="8">
        <v>43915</v>
      </c>
      <c r="D1590">
        <v>635</v>
      </c>
      <c r="E1590">
        <v>1</v>
      </c>
      <c r="F1590" s="7">
        <v>360.06</v>
      </c>
      <c r="G1590" s="7">
        <v>1006.06</v>
      </c>
      <c r="H1590" s="7">
        <v>0.87</v>
      </c>
      <c r="I1590" s="7">
        <v>2.4300000000000002</v>
      </c>
      <c r="J1590" t="s">
        <v>2337</v>
      </c>
      <c r="K1590">
        <f t="shared" si="96"/>
        <v>635</v>
      </c>
      <c r="L1590">
        <f t="shared" si="97"/>
        <v>13</v>
      </c>
      <c r="M1590">
        <f t="shared" si="98"/>
        <v>1</v>
      </c>
      <c r="N1590" s="7">
        <f t="shared" si="99"/>
        <v>1006.06</v>
      </c>
    </row>
    <row r="1591" spans="1:14" x14ac:dyDescent="0.2">
      <c r="A1591" t="s">
        <v>930</v>
      </c>
      <c r="B1591" s="8">
        <v>43915</v>
      </c>
      <c r="C1591" s="8">
        <v>43915</v>
      </c>
      <c r="D1591">
        <v>23</v>
      </c>
      <c r="E1591">
        <v>1</v>
      </c>
      <c r="F1591" s="7">
        <v>427.83</v>
      </c>
      <c r="G1591" s="7">
        <v>613.91999999999996</v>
      </c>
      <c r="H1591" s="7">
        <v>28.52</v>
      </c>
      <c r="I1591" s="7">
        <v>40.93</v>
      </c>
      <c r="J1591" t="s">
        <v>2337</v>
      </c>
      <c r="K1591">
        <f t="shared" si="96"/>
        <v>23</v>
      </c>
      <c r="L1591">
        <f t="shared" si="97"/>
        <v>13</v>
      </c>
      <c r="M1591">
        <f t="shared" si="98"/>
        <v>1</v>
      </c>
      <c r="N1591" s="7">
        <f t="shared" si="99"/>
        <v>613.91999999999996</v>
      </c>
    </row>
    <row r="1592" spans="1:14" x14ac:dyDescent="0.2">
      <c r="A1592" t="s">
        <v>396</v>
      </c>
      <c r="B1592" s="8">
        <v>43915</v>
      </c>
      <c r="C1592" s="8">
        <v>43915</v>
      </c>
      <c r="D1592">
        <v>232</v>
      </c>
      <c r="E1592">
        <v>1</v>
      </c>
      <c r="F1592" s="7">
        <v>3514.95</v>
      </c>
      <c r="G1592" s="7">
        <v>4635.1000000000004</v>
      </c>
      <c r="H1592" s="7">
        <v>23.28</v>
      </c>
      <c r="I1592" s="7">
        <v>30.7</v>
      </c>
      <c r="J1592" t="s">
        <v>2337</v>
      </c>
      <c r="K1592">
        <f t="shared" si="96"/>
        <v>232</v>
      </c>
      <c r="L1592">
        <f t="shared" si="97"/>
        <v>13</v>
      </c>
      <c r="M1592">
        <f t="shared" si="98"/>
        <v>1</v>
      </c>
      <c r="N1592" s="7">
        <f t="shared" si="99"/>
        <v>4635.1000000000004</v>
      </c>
    </row>
    <row r="1593" spans="1:14" x14ac:dyDescent="0.2">
      <c r="A1593" t="s">
        <v>934</v>
      </c>
      <c r="B1593" s="8">
        <v>43915</v>
      </c>
      <c r="C1593" s="8">
        <v>43915</v>
      </c>
      <c r="D1593">
        <v>4</v>
      </c>
      <c r="E1593">
        <v>1</v>
      </c>
      <c r="F1593" s="7">
        <v>29.16</v>
      </c>
      <c r="G1593" s="7">
        <v>48.6</v>
      </c>
      <c r="H1593" s="7">
        <v>14.58</v>
      </c>
      <c r="I1593" s="7">
        <v>24.3</v>
      </c>
      <c r="J1593" t="s">
        <v>2337</v>
      </c>
      <c r="K1593">
        <f t="shared" si="96"/>
        <v>4</v>
      </c>
      <c r="L1593">
        <f t="shared" si="97"/>
        <v>13</v>
      </c>
      <c r="M1593">
        <f t="shared" si="98"/>
        <v>1</v>
      </c>
      <c r="N1593" s="7">
        <f t="shared" si="99"/>
        <v>48.6</v>
      </c>
    </row>
    <row r="1594" spans="1:14" x14ac:dyDescent="0.2">
      <c r="A1594" t="s">
        <v>232</v>
      </c>
      <c r="B1594" s="8">
        <v>43916</v>
      </c>
      <c r="C1594" s="8">
        <v>43916</v>
      </c>
      <c r="D1594">
        <v>154</v>
      </c>
      <c r="E1594">
        <v>1</v>
      </c>
      <c r="F1594" s="7">
        <v>70.349999999999994</v>
      </c>
      <c r="G1594" s="7">
        <v>102.32</v>
      </c>
      <c r="H1594" s="7">
        <v>0.7</v>
      </c>
      <c r="I1594" s="7">
        <v>1.02</v>
      </c>
      <c r="J1594" t="s">
        <v>2337</v>
      </c>
      <c r="K1594">
        <f t="shared" si="96"/>
        <v>154</v>
      </c>
      <c r="L1594">
        <f t="shared" si="97"/>
        <v>13</v>
      </c>
      <c r="M1594">
        <f t="shared" si="98"/>
        <v>1</v>
      </c>
      <c r="N1594" s="7">
        <f t="shared" si="99"/>
        <v>102.32</v>
      </c>
    </row>
    <row r="1595" spans="1:14" x14ac:dyDescent="0.2">
      <c r="A1595" t="s">
        <v>544</v>
      </c>
      <c r="B1595" s="8">
        <v>43916</v>
      </c>
      <c r="C1595" s="8">
        <v>43917</v>
      </c>
      <c r="D1595">
        <v>1532</v>
      </c>
      <c r="E1595">
        <v>2</v>
      </c>
      <c r="F1595" s="7">
        <v>2784.9</v>
      </c>
      <c r="G1595" s="7">
        <v>4092.8</v>
      </c>
      <c r="H1595" s="7">
        <v>2.78</v>
      </c>
      <c r="I1595" s="7">
        <v>4.09</v>
      </c>
      <c r="J1595" t="s">
        <v>2337</v>
      </c>
      <c r="K1595">
        <f t="shared" si="96"/>
        <v>3064</v>
      </c>
      <c r="L1595">
        <f t="shared" si="97"/>
        <v>13</v>
      </c>
      <c r="M1595">
        <f t="shared" si="98"/>
        <v>1</v>
      </c>
      <c r="N1595" s="7">
        <f t="shared" si="99"/>
        <v>4092.8</v>
      </c>
    </row>
    <row r="1596" spans="1:14" x14ac:dyDescent="0.2">
      <c r="A1596" t="s">
        <v>285</v>
      </c>
      <c r="B1596" s="8">
        <v>43916</v>
      </c>
      <c r="C1596" s="8">
        <v>43917</v>
      </c>
      <c r="D1596">
        <v>1839</v>
      </c>
      <c r="E1596">
        <v>1</v>
      </c>
      <c r="F1596" s="7">
        <v>1043.6600000000001</v>
      </c>
      <c r="G1596" s="7">
        <v>2532.42</v>
      </c>
      <c r="H1596" s="7">
        <v>0.87</v>
      </c>
      <c r="I1596" s="7">
        <v>2.11</v>
      </c>
      <c r="J1596" t="s">
        <v>2337</v>
      </c>
      <c r="K1596">
        <f t="shared" si="96"/>
        <v>1839</v>
      </c>
      <c r="L1596">
        <f t="shared" si="97"/>
        <v>13</v>
      </c>
      <c r="M1596">
        <f t="shared" si="98"/>
        <v>1</v>
      </c>
      <c r="N1596" s="7">
        <f t="shared" si="99"/>
        <v>2532.42</v>
      </c>
    </row>
    <row r="1597" spans="1:14" x14ac:dyDescent="0.2">
      <c r="A1597" t="s">
        <v>167</v>
      </c>
      <c r="B1597" s="8">
        <v>43916</v>
      </c>
      <c r="C1597" s="8">
        <v>43916</v>
      </c>
      <c r="D1597">
        <v>11</v>
      </c>
      <c r="E1597">
        <v>40</v>
      </c>
      <c r="F1597" s="7">
        <v>10.210000000000001</v>
      </c>
      <c r="G1597" s="7">
        <v>716.24</v>
      </c>
      <c r="H1597" s="7">
        <v>1.46</v>
      </c>
      <c r="I1597" s="7">
        <v>102.32</v>
      </c>
      <c r="J1597" t="s">
        <v>2337</v>
      </c>
      <c r="K1597">
        <f t="shared" si="96"/>
        <v>440</v>
      </c>
      <c r="L1597">
        <f t="shared" si="97"/>
        <v>13</v>
      </c>
      <c r="M1597">
        <f t="shared" si="98"/>
        <v>1</v>
      </c>
      <c r="N1597" s="7">
        <f t="shared" si="99"/>
        <v>716.24</v>
      </c>
    </row>
    <row r="1598" spans="1:14" x14ac:dyDescent="0.2">
      <c r="A1598" t="s">
        <v>579</v>
      </c>
      <c r="B1598" s="8">
        <v>43916</v>
      </c>
      <c r="C1598" s="8">
        <v>43916</v>
      </c>
      <c r="D1598">
        <v>230</v>
      </c>
      <c r="E1598">
        <v>1</v>
      </c>
      <c r="F1598" s="7">
        <v>165.3</v>
      </c>
      <c r="G1598" s="7">
        <v>326.14999999999998</v>
      </c>
      <c r="H1598" s="7">
        <v>1.1000000000000001</v>
      </c>
      <c r="I1598" s="7">
        <v>2.17</v>
      </c>
      <c r="J1598" t="s">
        <v>2337</v>
      </c>
      <c r="K1598">
        <f t="shared" si="96"/>
        <v>230</v>
      </c>
      <c r="L1598">
        <f t="shared" si="97"/>
        <v>13</v>
      </c>
      <c r="M1598">
        <f t="shared" si="98"/>
        <v>1</v>
      </c>
      <c r="N1598" s="7">
        <f t="shared" si="99"/>
        <v>326.14999999999998</v>
      </c>
    </row>
    <row r="1599" spans="1:14" x14ac:dyDescent="0.2">
      <c r="A1599" t="s">
        <v>399</v>
      </c>
      <c r="B1599" s="8">
        <v>43915</v>
      </c>
      <c r="C1599" s="8">
        <v>43915</v>
      </c>
      <c r="D1599">
        <v>62</v>
      </c>
      <c r="E1599">
        <v>1</v>
      </c>
      <c r="F1599" s="7">
        <v>107.44</v>
      </c>
      <c r="G1599" s="7">
        <v>80.83</v>
      </c>
      <c r="H1599" s="7">
        <v>2.69</v>
      </c>
      <c r="I1599" s="7">
        <v>2.02</v>
      </c>
      <c r="J1599" t="s">
        <v>2337</v>
      </c>
      <c r="K1599">
        <f t="shared" si="96"/>
        <v>62</v>
      </c>
      <c r="L1599">
        <f t="shared" si="97"/>
        <v>13</v>
      </c>
      <c r="M1599">
        <f t="shared" si="98"/>
        <v>1</v>
      </c>
      <c r="N1599" s="7">
        <f t="shared" si="99"/>
        <v>80.83</v>
      </c>
    </row>
    <row r="1600" spans="1:14" x14ac:dyDescent="0.2">
      <c r="A1600" t="s">
        <v>77</v>
      </c>
      <c r="B1600" s="8">
        <v>43915</v>
      </c>
      <c r="C1600" s="8">
        <v>43915</v>
      </c>
      <c r="D1600">
        <v>62</v>
      </c>
      <c r="E1600">
        <v>1</v>
      </c>
      <c r="F1600" s="7">
        <v>38.369999999999997</v>
      </c>
      <c r="G1600" s="7">
        <v>80.58</v>
      </c>
      <c r="H1600" s="7">
        <v>0.96</v>
      </c>
      <c r="I1600" s="7">
        <v>2.0099999999999998</v>
      </c>
      <c r="J1600" t="s">
        <v>2337</v>
      </c>
      <c r="K1600">
        <f t="shared" si="96"/>
        <v>62</v>
      </c>
      <c r="L1600">
        <f t="shared" si="97"/>
        <v>13</v>
      </c>
      <c r="M1600">
        <f t="shared" si="98"/>
        <v>1</v>
      </c>
      <c r="N1600" s="7">
        <f t="shared" si="99"/>
        <v>80.58</v>
      </c>
    </row>
    <row r="1601" spans="1:14" x14ac:dyDescent="0.2">
      <c r="A1601" t="s">
        <v>78</v>
      </c>
      <c r="B1601" s="8">
        <v>43915</v>
      </c>
      <c r="C1601" s="8">
        <v>43915</v>
      </c>
      <c r="D1601">
        <v>46</v>
      </c>
      <c r="E1601">
        <v>1</v>
      </c>
      <c r="F1601" s="7">
        <v>257.85000000000002</v>
      </c>
      <c r="G1601" s="7">
        <v>88.25</v>
      </c>
      <c r="H1601" s="7">
        <v>8.6</v>
      </c>
      <c r="I1601" s="7">
        <v>2.94</v>
      </c>
      <c r="J1601" t="s">
        <v>2337</v>
      </c>
      <c r="K1601">
        <f t="shared" si="96"/>
        <v>46</v>
      </c>
      <c r="L1601">
        <f t="shared" si="97"/>
        <v>13</v>
      </c>
      <c r="M1601">
        <f t="shared" si="98"/>
        <v>1</v>
      </c>
      <c r="N1601" s="7">
        <f t="shared" si="99"/>
        <v>88.25</v>
      </c>
    </row>
    <row r="1602" spans="1:14" x14ac:dyDescent="0.2">
      <c r="A1602" t="s">
        <v>79</v>
      </c>
      <c r="B1602" s="8">
        <v>43915</v>
      </c>
      <c r="C1602" s="8">
        <v>43915</v>
      </c>
      <c r="D1602">
        <v>62</v>
      </c>
      <c r="E1602">
        <v>1</v>
      </c>
      <c r="F1602" s="7">
        <v>389.33</v>
      </c>
      <c r="G1602" s="7">
        <v>143.25</v>
      </c>
      <c r="H1602" s="7">
        <v>9.73</v>
      </c>
      <c r="I1602" s="7">
        <v>3.58</v>
      </c>
      <c r="J1602" t="s">
        <v>2337</v>
      </c>
      <c r="K1602">
        <f t="shared" si="96"/>
        <v>62</v>
      </c>
      <c r="L1602">
        <f t="shared" si="97"/>
        <v>13</v>
      </c>
      <c r="M1602">
        <f t="shared" si="98"/>
        <v>1</v>
      </c>
      <c r="N1602" s="7">
        <f t="shared" si="99"/>
        <v>143.25</v>
      </c>
    </row>
    <row r="1603" spans="1:14" x14ac:dyDescent="0.2">
      <c r="A1603" t="s">
        <v>528</v>
      </c>
      <c r="B1603" s="8">
        <v>43915</v>
      </c>
      <c r="C1603" s="8">
        <v>43915</v>
      </c>
      <c r="D1603">
        <v>40</v>
      </c>
      <c r="E1603">
        <v>1</v>
      </c>
      <c r="F1603" s="7">
        <v>101.04</v>
      </c>
      <c r="G1603" s="7">
        <v>249.41</v>
      </c>
      <c r="H1603" s="7">
        <v>3.88</v>
      </c>
      <c r="I1603" s="7">
        <v>9.59</v>
      </c>
      <c r="J1603" t="s">
        <v>2337</v>
      </c>
      <c r="K1603">
        <f t="shared" ref="K1603:K1666" si="100">D1603*E1603</f>
        <v>40</v>
      </c>
      <c r="L1603">
        <f t="shared" ref="L1603:L1666" si="101">(YEAR(B1603)-2020)*52+_xlfn.ISOWEEKNUM(B1603)</f>
        <v>13</v>
      </c>
      <c r="M1603">
        <f t="shared" ref="M1603:M1666" si="102">IF(J1603="Z-US$",1,1.22)</f>
        <v>1</v>
      </c>
      <c r="N1603" s="7">
        <f t="shared" ref="N1603:N1666" si="103">G1603*M1603</f>
        <v>249.41</v>
      </c>
    </row>
    <row r="1604" spans="1:14" x14ac:dyDescent="0.2">
      <c r="A1604" t="s">
        <v>529</v>
      </c>
      <c r="B1604" s="8">
        <v>43915</v>
      </c>
      <c r="C1604" s="8">
        <v>43915</v>
      </c>
      <c r="D1604">
        <v>258</v>
      </c>
      <c r="E1604">
        <v>1</v>
      </c>
      <c r="F1604" s="7">
        <v>612.28</v>
      </c>
      <c r="G1604" s="7">
        <v>1743.05</v>
      </c>
      <c r="H1604" s="7">
        <v>3.63</v>
      </c>
      <c r="I1604" s="7">
        <v>10.37</v>
      </c>
      <c r="J1604" t="s">
        <v>2337</v>
      </c>
      <c r="K1604">
        <f t="shared" si="100"/>
        <v>258</v>
      </c>
      <c r="L1604">
        <f t="shared" si="101"/>
        <v>13</v>
      </c>
      <c r="M1604">
        <f t="shared" si="102"/>
        <v>1</v>
      </c>
      <c r="N1604" s="7">
        <f t="shared" si="103"/>
        <v>1743.05</v>
      </c>
    </row>
    <row r="1605" spans="1:14" x14ac:dyDescent="0.2">
      <c r="A1605" t="s">
        <v>192</v>
      </c>
      <c r="B1605" s="8">
        <v>43915</v>
      </c>
      <c r="C1605" s="8">
        <v>43915</v>
      </c>
      <c r="D1605">
        <v>131</v>
      </c>
      <c r="E1605">
        <v>2</v>
      </c>
      <c r="F1605" s="7">
        <v>221.78</v>
      </c>
      <c r="G1605" s="7">
        <v>619.67999999999995</v>
      </c>
      <c r="H1605" s="7">
        <v>2.61</v>
      </c>
      <c r="I1605" s="7">
        <v>7.29</v>
      </c>
      <c r="J1605" t="s">
        <v>2337</v>
      </c>
      <c r="K1605">
        <f t="shared" si="100"/>
        <v>262</v>
      </c>
      <c r="L1605">
        <f t="shared" si="101"/>
        <v>13</v>
      </c>
      <c r="M1605">
        <f t="shared" si="102"/>
        <v>1</v>
      </c>
      <c r="N1605" s="7">
        <f t="shared" si="103"/>
        <v>619.67999999999995</v>
      </c>
    </row>
    <row r="1606" spans="1:14" x14ac:dyDescent="0.2">
      <c r="A1606" t="s">
        <v>680</v>
      </c>
      <c r="B1606" s="8">
        <v>43915</v>
      </c>
      <c r="C1606" s="8">
        <v>43915</v>
      </c>
      <c r="D1606">
        <v>31</v>
      </c>
      <c r="E1606">
        <v>1</v>
      </c>
      <c r="F1606" s="7">
        <v>207.2</v>
      </c>
      <c r="G1606" s="7">
        <v>534.62</v>
      </c>
      <c r="H1606" s="7">
        <v>10.36</v>
      </c>
      <c r="I1606" s="7">
        <v>26.73</v>
      </c>
      <c r="J1606" t="s">
        <v>2337</v>
      </c>
      <c r="K1606">
        <f t="shared" si="100"/>
        <v>31</v>
      </c>
      <c r="L1606">
        <f t="shared" si="101"/>
        <v>13</v>
      </c>
      <c r="M1606">
        <f t="shared" si="102"/>
        <v>1</v>
      </c>
      <c r="N1606" s="7">
        <f t="shared" si="103"/>
        <v>534.62</v>
      </c>
    </row>
    <row r="1607" spans="1:14" x14ac:dyDescent="0.2">
      <c r="A1607" t="s">
        <v>692</v>
      </c>
      <c r="B1607" s="8">
        <v>43915</v>
      </c>
      <c r="C1607" s="8">
        <v>43915</v>
      </c>
      <c r="D1607">
        <v>16</v>
      </c>
      <c r="E1607">
        <v>1</v>
      </c>
      <c r="F1607" s="7">
        <v>127.52</v>
      </c>
      <c r="G1607" s="7">
        <v>277.54000000000002</v>
      </c>
      <c r="H1607" s="7">
        <v>12.75</v>
      </c>
      <c r="I1607" s="7">
        <v>27.75</v>
      </c>
      <c r="J1607" t="s">
        <v>2337</v>
      </c>
      <c r="K1607">
        <f t="shared" si="100"/>
        <v>16</v>
      </c>
      <c r="L1607">
        <f t="shared" si="101"/>
        <v>13</v>
      </c>
      <c r="M1607">
        <f t="shared" si="102"/>
        <v>1</v>
      </c>
      <c r="N1607" s="7">
        <f t="shared" si="103"/>
        <v>277.54000000000002</v>
      </c>
    </row>
    <row r="1608" spans="1:14" x14ac:dyDescent="0.2">
      <c r="A1608" t="s">
        <v>712</v>
      </c>
      <c r="B1608" s="8">
        <v>43915</v>
      </c>
      <c r="C1608" s="8">
        <v>43915</v>
      </c>
      <c r="D1608">
        <v>31</v>
      </c>
      <c r="E1608">
        <v>1</v>
      </c>
      <c r="F1608" s="7">
        <v>351.21</v>
      </c>
      <c r="G1608" s="7">
        <v>762.28</v>
      </c>
      <c r="H1608" s="7">
        <v>17.559999999999999</v>
      </c>
      <c r="I1608" s="7">
        <v>38.11</v>
      </c>
      <c r="J1608" t="s">
        <v>2337</v>
      </c>
      <c r="K1608">
        <f t="shared" si="100"/>
        <v>31</v>
      </c>
      <c r="L1608">
        <f t="shared" si="101"/>
        <v>13</v>
      </c>
      <c r="M1608">
        <f t="shared" si="102"/>
        <v>1</v>
      </c>
      <c r="N1608" s="7">
        <f t="shared" si="103"/>
        <v>762.28</v>
      </c>
    </row>
    <row r="1609" spans="1:14" x14ac:dyDescent="0.2">
      <c r="A1609" t="s">
        <v>702</v>
      </c>
      <c r="B1609" s="8">
        <v>43915</v>
      </c>
      <c r="C1609" s="8">
        <v>43915</v>
      </c>
      <c r="D1609">
        <v>31</v>
      </c>
      <c r="E1609">
        <v>1</v>
      </c>
      <c r="F1609" s="7">
        <v>543.05999999999995</v>
      </c>
      <c r="G1609" s="7">
        <v>1105.06</v>
      </c>
      <c r="H1609" s="7">
        <v>27.15</v>
      </c>
      <c r="I1609" s="7">
        <v>55.25</v>
      </c>
      <c r="J1609" t="s">
        <v>2337</v>
      </c>
      <c r="K1609">
        <f t="shared" si="100"/>
        <v>31</v>
      </c>
      <c r="L1609">
        <f t="shared" si="101"/>
        <v>13</v>
      </c>
      <c r="M1609">
        <f t="shared" si="102"/>
        <v>1</v>
      </c>
      <c r="N1609" s="7">
        <f t="shared" si="103"/>
        <v>1105.06</v>
      </c>
    </row>
    <row r="1610" spans="1:14" x14ac:dyDescent="0.2">
      <c r="A1610" t="s">
        <v>752</v>
      </c>
      <c r="B1610" s="8">
        <v>43915</v>
      </c>
      <c r="C1610" s="8">
        <v>43915</v>
      </c>
      <c r="D1610">
        <v>7</v>
      </c>
      <c r="E1610">
        <v>1</v>
      </c>
      <c r="F1610" s="7">
        <v>147.03</v>
      </c>
      <c r="G1610" s="7">
        <v>294.68</v>
      </c>
      <c r="H1610" s="7">
        <v>36.76</v>
      </c>
      <c r="I1610" s="7">
        <v>73.67</v>
      </c>
      <c r="J1610" t="s">
        <v>2337</v>
      </c>
      <c r="K1610">
        <f t="shared" si="100"/>
        <v>7</v>
      </c>
      <c r="L1610">
        <f t="shared" si="101"/>
        <v>13</v>
      </c>
      <c r="M1610">
        <f t="shared" si="102"/>
        <v>1</v>
      </c>
      <c r="N1610" s="7">
        <f t="shared" si="103"/>
        <v>294.68</v>
      </c>
    </row>
    <row r="1611" spans="1:14" x14ac:dyDescent="0.2">
      <c r="A1611" t="s">
        <v>762</v>
      </c>
      <c r="B1611" s="8">
        <v>43915</v>
      </c>
      <c r="C1611" s="8">
        <v>43915</v>
      </c>
      <c r="D1611">
        <v>30</v>
      </c>
      <c r="E1611">
        <v>1</v>
      </c>
      <c r="F1611" s="7">
        <v>789.54</v>
      </c>
      <c r="G1611" s="7">
        <v>1701.07</v>
      </c>
      <c r="H1611" s="7">
        <v>41.56</v>
      </c>
      <c r="I1611" s="7">
        <v>89.53</v>
      </c>
      <c r="J1611" t="s">
        <v>2337</v>
      </c>
      <c r="K1611">
        <f t="shared" si="100"/>
        <v>30</v>
      </c>
      <c r="L1611">
        <f t="shared" si="101"/>
        <v>13</v>
      </c>
      <c r="M1611">
        <f t="shared" si="102"/>
        <v>1</v>
      </c>
      <c r="N1611" s="7">
        <f t="shared" si="103"/>
        <v>1701.07</v>
      </c>
    </row>
    <row r="1612" spans="1:14" x14ac:dyDescent="0.2">
      <c r="A1612" t="s">
        <v>229</v>
      </c>
      <c r="B1612" s="8">
        <v>43915</v>
      </c>
      <c r="C1612" s="8">
        <v>43915</v>
      </c>
      <c r="D1612">
        <v>92</v>
      </c>
      <c r="E1612">
        <v>1</v>
      </c>
      <c r="F1612" s="7">
        <v>42.21</v>
      </c>
      <c r="G1612" s="7">
        <v>79.81</v>
      </c>
      <c r="H1612" s="7">
        <v>0.7</v>
      </c>
      <c r="I1612" s="7">
        <v>1.33</v>
      </c>
      <c r="J1612" t="s">
        <v>2337</v>
      </c>
      <c r="K1612">
        <f t="shared" si="100"/>
        <v>92</v>
      </c>
      <c r="L1612">
        <f t="shared" si="101"/>
        <v>13</v>
      </c>
      <c r="M1612">
        <f t="shared" si="102"/>
        <v>1</v>
      </c>
      <c r="N1612" s="7">
        <f t="shared" si="103"/>
        <v>79.81</v>
      </c>
    </row>
    <row r="1613" spans="1:14" x14ac:dyDescent="0.2">
      <c r="A1613" t="s">
        <v>232</v>
      </c>
      <c r="B1613" s="8">
        <v>43915</v>
      </c>
      <c r="C1613" s="8">
        <v>43915</v>
      </c>
      <c r="D1613">
        <v>10</v>
      </c>
      <c r="E1613">
        <v>1</v>
      </c>
      <c r="F1613" s="7">
        <v>4.22</v>
      </c>
      <c r="G1613" s="7">
        <v>7.98</v>
      </c>
      <c r="H1613" s="7">
        <v>0.7</v>
      </c>
      <c r="I1613" s="7">
        <v>1.33</v>
      </c>
      <c r="J1613" t="s">
        <v>2337</v>
      </c>
      <c r="K1613">
        <f t="shared" si="100"/>
        <v>10</v>
      </c>
      <c r="L1613">
        <f t="shared" si="101"/>
        <v>13</v>
      </c>
      <c r="M1613">
        <f t="shared" si="102"/>
        <v>1</v>
      </c>
      <c r="N1613" s="7">
        <f t="shared" si="103"/>
        <v>7.98</v>
      </c>
    </row>
    <row r="1614" spans="1:14" x14ac:dyDescent="0.2">
      <c r="A1614" t="s">
        <v>251</v>
      </c>
      <c r="B1614" s="8">
        <v>43915</v>
      </c>
      <c r="C1614" s="8">
        <v>43915</v>
      </c>
      <c r="D1614">
        <v>1125</v>
      </c>
      <c r="E1614">
        <v>1</v>
      </c>
      <c r="F1614" s="7">
        <v>628.99</v>
      </c>
      <c r="G1614" s="7">
        <v>1689.82</v>
      </c>
      <c r="H1614" s="7">
        <v>0.86</v>
      </c>
      <c r="I1614" s="7">
        <v>2.2999999999999998</v>
      </c>
      <c r="J1614" t="s">
        <v>2337</v>
      </c>
      <c r="K1614">
        <f t="shared" si="100"/>
        <v>1125</v>
      </c>
      <c r="L1614">
        <f t="shared" si="101"/>
        <v>13</v>
      </c>
      <c r="M1614">
        <f t="shared" si="102"/>
        <v>1</v>
      </c>
      <c r="N1614" s="7">
        <f t="shared" si="103"/>
        <v>1689.82</v>
      </c>
    </row>
    <row r="1615" spans="1:14" x14ac:dyDescent="0.2">
      <c r="A1615" t="s">
        <v>288</v>
      </c>
      <c r="B1615" s="8">
        <v>43915</v>
      </c>
      <c r="C1615" s="8">
        <v>43915</v>
      </c>
      <c r="D1615">
        <v>2081</v>
      </c>
      <c r="E1615">
        <v>1</v>
      </c>
      <c r="F1615" s="7">
        <v>1163.71</v>
      </c>
      <c r="G1615" s="7">
        <v>4168.5200000000004</v>
      </c>
      <c r="H1615" s="7">
        <v>0.86</v>
      </c>
      <c r="I1615" s="7">
        <v>3.07</v>
      </c>
      <c r="J1615" t="s">
        <v>2337</v>
      </c>
      <c r="K1615">
        <f t="shared" si="100"/>
        <v>2081</v>
      </c>
      <c r="L1615">
        <f t="shared" si="101"/>
        <v>13</v>
      </c>
      <c r="M1615">
        <f t="shared" si="102"/>
        <v>1</v>
      </c>
      <c r="N1615" s="7">
        <f t="shared" si="103"/>
        <v>4168.5200000000004</v>
      </c>
    </row>
    <row r="1616" spans="1:14" x14ac:dyDescent="0.2">
      <c r="A1616" t="s">
        <v>386</v>
      </c>
      <c r="B1616" s="8">
        <v>43915</v>
      </c>
      <c r="C1616" s="8">
        <v>43915</v>
      </c>
      <c r="D1616">
        <v>17</v>
      </c>
      <c r="E1616">
        <v>1</v>
      </c>
      <c r="F1616" s="7">
        <v>458.37</v>
      </c>
      <c r="G1616" s="7">
        <v>942.62</v>
      </c>
      <c r="H1616" s="7">
        <v>41.67</v>
      </c>
      <c r="I1616" s="7">
        <v>85.69</v>
      </c>
      <c r="J1616" t="s">
        <v>2337</v>
      </c>
      <c r="K1616">
        <f t="shared" si="100"/>
        <v>17</v>
      </c>
      <c r="L1616">
        <f t="shared" si="101"/>
        <v>13</v>
      </c>
      <c r="M1616">
        <f t="shared" si="102"/>
        <v>1</v>
      </c>
      <c r="N1616" s="7">
        <f t="shared" si="103"/>
        <v>942.62</v>
      </c>
    </row>
    <row r="1617" spans="1:14" x14ac:dyDescent="0.2">
      <c r="A1617" t="s">
        <v>923</v>
      </c>
      <c r="B1617" s="8">
        <v>43915</v>
      </c>
      <c r="C1617" s="8">
        <v>43915</v>
      </c>
      <c r="D1617">
        <v>20</v>
      </c>
      <c r="E1617">
        <v>1</v>
      </c>
      <c r="F1617" s="7">
        <v>780.14</v>
      </c>
      <c r="G1617" s="7">
        <v>1363.41</v>
      </c>
      <c r="H1617" s="7">
        <v>60.01</v>
      </c>
      <c r="I1617" s="7">
        <v>104.88</v>
      </c>
      <c r="J1617" t="s">
        <v>2337</v>
      </c>
      <c r="K1617">
        <f t="shared" si="100"/>
        <v>20</v>
      </c>
      <c r="L1617">
        <f t="shared" si="101"/>
        <v>13</v>
      </c>
      <c r="M1617">
        <f t="shared" si="102"/>
        <v>1</v>
      </c>
      <c r="N1617" s="7">
        <f t="shared" si="103"/>
        <v>1363.41</v>
      </c>
    </row>
    <row r="1618" spans="1:14" x14ac:dyDescent="0.2">
      <c r="A1618" t="s">
        <v>396</v>
      </c>
      <c r="B1618" s="8">
        <v>43915</v>
      </c>
      <c r="C1618" s="8">
        <v>43915</v>
      </c>
      <c r="D1618">
        <v>59</v>
      </c>
      <c r="E1618">
        <v>1</v>
      </c>
      <c r="F1618" s="7">
        <v>884.56</v>
      </c>
      <c r="G1618" s="7">
        <v>1388.56</v>
      </c>
      <c r="H1618" s="7">
        <v>23.28</v>
      </c>
      <c r="I1618" s="7">
        <v>36.54</v>
      </c>
      <c r="J1618" t="s">
        <v>2337</v>
      </c>
      <c r="K1618">
        <f t="shared" si="100"/>
        <v>59</v>
      </c>
      <c r="L1618">
        <f t="shared" si="101"/>
        <v>13</v>
      </c>
      <c r="M1618">
        <f t="shared" si="102"/>
        <v>1</v>
      </c>
      <c r="N1618" s="7">
        <f t="shared" si="103"/>
        <v>1388.56</v>
      </c>
    </row>
    <row r="1619" spans="1:14" x14ac:dyDescent="0.2">
      <c r="A1619" t="s">
        <v>936</v>
      </c>
      <c r="B1619" s="8">
        <v>43915</v>
      </c>
      <c r="C1619" s="8">
        <v>43915</v>
      </c>
      <c r="D1619">
        <v>14</v>
      </c>
      <c r="E1619">
        <v>1</v>
      </c>
      <c r="F1619" s="7">
        <v>143.88999999999999</v>
      </c>
      <c r="G1619" s="7">
        <v>276.26</v>
      </c>
      <c r="H1619" s="7">
        <v>15.99</v>
      </c>
      <c r="I1619" s="7">
        <v>30.7</v>
      </c>
      <c r="J1619" t="s">
        <v>2337</v>
      </c>
      <c r="K1619">
        <f t="shared" si="100"/>
        <v>14</v>
      </c>
      <c r="L1619">
        <f t="shared" si="101"/>
        <v>13</v>
      </c>
      <c r="M1619">
        <f t="shared" si="102"/>
        <v>1</v>
      </c>
      <c r="N1619" s="7">
        <f t="shared" si="103"/>
        <v>276.26</v>
      </c>
    </row>
    <row r="1620" spans="1:14" x14ac:dyDescent="0.2">
      <c r="A1620" t="s">
        <v>938</v>
      </c>
      <c r="B1620" s="8">
        <v>43915</v>
      </c>
      <c r="C1620" s="8">
        <v>43915</v>
      </c>
      <c r="D1620">
        <v>4</v>
      </c>
      <c r="E1620">
        <v>1</v>
      </c>
      <c r="F1620" s="7">
        <v>50.56</v>
      </c>
      <c r="G1620" s="7">
        <v>117.67</v>
      </c>
      <c r="H1620" s="7">
        <v>25.27</v>
      </c>
      <c r="I1620" s="7">
        <v>58.83</v>
      </c>
      <c r="J1620" t="s">
        <v>2337</v>
      </c>
      <c r="K1620">
        <f t="shared" si="100"/>
        <v>4</v>
      </c>
      <c r="L1620">
        <f t="shared" si="101"/>
        <v>13</v>
      </c>
      <c r="M1620">
        <f t="shared" si="102"/>
        <v>1</v>
      </c>
      <c r="N1620" s="7">
        <f t="shared" si="103"/>
        <v>117.67</v>
      </c>
    </row>
    <row r="1621" spans="1:14" x14ac:dyDescent="0.2">
      <c r="A1621" t="s">
        <v>942</v>
      </c>
      <c r="B1621" s="8">
        <v>43915</v>
      </c>
      <c r="C1621" s="8">
        <v>43915</v>
      </c>
      <c r="D1621">
        <v>42</v>
      </c>
      <c r="E1621">
        <v>1</v>
      </c>
      <c r="F1621" s="7">
        <v>624.70000000000005</v>
      </c>
      <c r="G1621" s="7">
        <v>1588.52</v>
      </c>
      <c r="H1621" s="7">
        <v>23.14</v>
      </c>
      <c r="I1621" s="7">
        <v>58.83</v>
      </c>
      <c r="J1621" t="s">
        <v>2337</v>
      </c>
      <c r="K1621">
        <f t="shared" si="100"/>
        <v>42</v>
      </c>
      <c r="L1621">
        <f t="shared" si="101"/>
        <v>13</v>
      </c>
      <c r="M1621">
        <f t="shared" si="102"/>
        <v>1</v>
      </c>
      <c r="N1621" s="7">
        <f t="shared" si="103"/>
        <v>1588.52</v>
      </c>
    </row>
    <row r="1622" spans="1:14" x14ac:dyDescent="0.2">
      <c r="A1622" t="s">
        <v>289</v>
      </c>
      <c r="B1622" s="8">
        <v>43916</v>
      </c>
      <c r="C1622" s="8">
        <v>43917</v>
      </c>
      <c r="D1622">
        <v>1532</v>
      </c>
      <c r="E1622">
        <v>1</v>
      </c>
      <c r="F1622" s="7">
        <v>869.72</v>
      </c>
      <c r="G1622" s="7">
        <v>2110.35</v>
      </c>
      <c r="H1622" s="7">
        <v>0.87</v>
      </c>
      <c r="I1622" s="7">
        <v>2.11</v>
      </c>
      <c r="J1622" t="s">
        <v>2337</v>
      </c>
      <c r="K1622">
        <f t="shared" si="100"/>
        <v>1532</v>
      </c>
      <c r="L1622">
        <f t="shared" si="101"/>
        <v>13</v>
      </c>
      <c r="M1622">
        <f t="shared" si="102"/>
        <v>1</v>
      </c>
      <c r="N1622" s="7">
        <f t="shared" si="103"/>
        <v>2110.35</v>
      </c>
    </row>
    <row r="1623" spans="1:14" x14ac:dyDescent="0.2">
      <c r="A1623" t="s">
        <v>239</v>
      </c>
      <c r="B1623" s="8">
        <v>43916</v>
      </c>
      <c r="C1623" s="8">
        <v>43917</v>
      </c>
      <c r="D1623">
        <v>1532</v>
      </c>
      <c r="E1623">
        <v>1</v>
      </c>
      <c r="F1623" s="7">
        <v>703.45</v>
      </c>
      <c r="G1623" s="7">
        <v>1279</v>
      </c>
      <c r="H1623" s="7">
        <v>0.7</v>
      </c>
      <c r="I1623" s="7">
        <v>1.28</v>
      </c>
      <c r="J1623" t="s">
        <v>2337</v>
      </c>
      <c r="K1623">
        <f t="shared" si="100"/>
        <v>1532</v>
      </c>
      <c r="L1623">
        <f t="shared" si="101"/>
        <v>13</v>
      </c>
      <c r="M1623">
        <f t="shared" si="102"/>
        <v>1</v>
      </c>
      <c r="N1623" s="7">
        <f t="shared" si="103"/>
        <v>1279</v>
      </c>
    </row>
    <row r="1624" spans="1:14" x14ac:dyDescent="0.2">
      <c r="A1624" t="s">
        <v>238</v>
      </c>
      <c r="B1624" s="8">
        <v>43916</v>
      </c>
      <c r="C1624" s="8">
        <v>43917</v>
      </c>
      <c r="D1624">
        <v>1532</v>
      </c>
      <c r="E1624">
        <v>1</v>
      </c>
      <c r="F1624" s="7">
        <v>703.45</v>
      </c>
      <c r="G1624" s="7">
        <v>1279</v>
      </c>
      <c r="H1624" s="7">
        <v>0.7</v>
      </c>
      <c r="I1624" s="7">
        <v>1.28</v>
      </c>
      <c r="J1624" t="s">
        <v>2337</v>
      </c>
      <c r="K1624">
        <f t="shared" si="100"/>
        <v>1532</v>
      </c>
      <c r="L1624">
        <f t="shared" si="101"/>
        <v>13</v>
      </c>
      <c r="M1624">
        <f t="shared" si="102"/>
        <v>1</v>
      </c>
      <c r="N1624" s="7">
        <f t="shared" si="103"/>
        <v>1279</v>
      </c>
    </row>
    <row r="1625" spans="1:14" x14ac:dyDescent="0.2">
      <c r="A1625" t="s">
        <v>687</v>
      </c>
      <c r="B1625" s="8">
        <v>43916</v>
      </c>
      <c r="C1625" s="8">
        <v>43930</v>
      </c>
      <c r="D1625">
        <v>31</v>
      </c>
      <c r="E1625">
        <v>1</v>
      </c>
      <c r="F1625" s="7">
        <v>255.03</v>
      </c>
      <c r="G1625" s="7">
        <v>470.67</v>
      </c>
      <c r="H1625" s="7">
        <v>12.75</v>
      </c>
      <c r="I1625" s="7">
        <v>23.53</v>
      </c>
      <c r="J1625" t="s">
        <v>2337</v>
      </c>
      <c r="K1625">
        <f t="shared" si="100"/>
        <v>31</v>
      </c>
      <c r="L1625">
        <f t="shared" si="101"/>
        <v>13</v>
      </c>
      <c r="M1625">
        <f t="shared" si="102"/>
        <v>1</v>
      </c>
      <c r="N1625" s="7">
        <f t="shared" si="103"/>
        <v>470.67</v>
      </c>
    </row>
    <row r="1626" spans="1:14" x14ac:dyDescent="0.2">
      <c r="A1626" t="s">
        <v>708</v>
      </c>
      <c r="B1626" s="8">
        <v>43916</v>
      </c>
      <c r="C1626" s="8">
        <v>43930</v>
      </c>
      <c r="D1626">
        <v>31</v>
      </c>
      <c r="E1626">
        <v>1</v>
      </c>
      <c r="F1626" s="7">
        <v>351.21</v>
      </c>
      <c r="G1626" s="7">
        <v>647.16999999999996</v>
      </c>
      <c r="H1626" s="7">
        <v>17.559999999999999</v>
      </c>
      <c r="I1626" s="7">
        <v>32.36</v>
      </c>
      <c r="J1626" t="s">
        <v>2337</v>
      </c>
      <c r="K1626">
        <f t="shared" si="100"/>
        <v>31</v>
      </c>
      <c r="L1626">
        <f t="shared" si="101"/>
        <v>13</v>
      </c>
      <c r="M1626">
        <f t="shared" si="102"/>
        <v>1</v>
      </c>
      <c r="N1626" s="7">
        <f t="shared" si="103"/>
        <v>647.16999999999996</v>
      </c>
    </row>
    <row r="1627" spans="1:14" x14ac:dyDescent="0.2">
      <c r="A1627" t="s">
        <v>728</v>
      </c>
      <c r="B1627" s="8">
        <v>43916</v>
      </c>
      <c r="C1627" s="8">
        <v>43930</v>
      </c>
      <c r="D1627">
        <v>46</v>
      </c>
      <c r="E1627">
        <v>1</v>
      </c>
      <c r="F1627" s="7">
        <v>738.24</v>
      </c>
      <c r="G1627" s="7">
        <v>1250.8599999999999</v>
      </c>
      <c r="H1627" s="7">
        <v>24.61</v>
      </c>
      <c r="I1627" s="7">
        <v>41.7</v>
      </c>
      <c r="J1627" t="s">
        <v>2337</v>
      </c>
      <c r="K1627">
        <f t="shared" si="100"/>
        <v>46</v>
      </c>
      <c r="L1627">
        <f t="shared" si="101"/>
        <v>13</v>
      </c>
      <c r="M1627">
        <f t="shared" si="102"/>
        <v>1</v>
      </c>
      <c r="N1627" s="7">
        <f t="shared" si="103"/>
        <v>1250.8599999999999</v>
      </c>
    </row>
    <row r="1628" spans="1:14" x14ac:dyDescent="0.2">
      <c r="A1628" t="s">
        <v>698</v>
      </c>
      <c r="B1628" s="8">
        <v>43916</v>
      </c>
      <c r="C1628" s="8">
        <v>43930</v>
      </c>
      <c r="D1628">
        <v>31</v>
      </c>
      <c r="E1628">
        <v>1</v>
      </c>
      <c r="F1628" s="7">
        <v>543.05999999999995</v>
      </c>
      <c r="G1628" s="7">
        <v>938.79</v>
      </c>
      <c r="H1628" s="7">
        <v>27.15</v>
      </c>
      <c r="I1628" s="7">
        <v>46.94</v>
      </c>
      <c r="J1628" t="s">
        <v>2337</v>
      </c>
      <c r="K1628">
        <f t="shared" si="100"/>
        <v>31</v>
      </c>
      <c r="L1628">
        <f t="shared" si="101"/>
        <v>13</v>
      </c>
      <c r="M1628">
        <f t="shared" si="102"/>
        <v>1</v>
      </c>
      <c r="N1628" s="7">
        <f t="shared" si="103"/>
        <v>938.79</v>
      </c>
    </row>
    <row r="1629" spans="1:14" x14ac:dyDescent="0.2">
      <c r="A1629" t="s">
        <v>251</v>
      </c>
      <c r="B1629" s="8">
        <v>43916</v>
      </c>
      <c r="C1629" s="8">
        <v>43916</v>
      </c>
      <c r="D1629">
        <v>154</v>
      </c>
      <c r="E1629">
        <v>1</v>
      </c>
      <c r="F1629" s="7">
        <v>85.69</v>
      </c>
      <c r="G1629" s="7">
        <v>179.06</v>
      </c>
      <c r="H1629" s="7">
        <v>0.86</v>
      </c>
      <c r="I1629" s="7">
        <v>1.79</v>
      </c>
      <c r="J1629" t="s">
        <v>2337</v>
      </c>
      <c r="K1629">
        <f t="shared" si="100"/>
        <v>154</v>
      </c>
      <c r="L1629">
        <f t="shared" si="101"/>
        <v>13</v>
      </c>
      <c r="M1629">
        <f t="shared" si="102"/>
        <v>1</v>
      </c>
      <c r="N1629" s="7">
        <f t="shared" si="103"/>
        <v>179.06</v>
      </c>
    </row>
    <row r="1630" spans="1:14" x14ac:dyDescent="0.2">
      <c r="A1630" t="s">
        <v>396</v>
      </c>
      <c r="B1630" s="8">
        <v>43916</v>
      </c>
      <c r="C1630" s="8">
        <v>43916</v>
      </c>
      <c r="D1630">
        <v>2</v>
      </c>
      <c r="E1630">
        <v>1</v>
      </c>
      <c r="F1630" s="7">
        <v>23.28</v>
      </c>
      <c r="G1630" s="7">
        <v>30.7</v>
      </c>
      <c r="H1630" s="7">
        <v>23.28</v>
      </c>
      <c r="I1630" s="7">
        <v>30.7</v>
      </c>
      <c r="J1630" t="s">
        <v>2337</v>
      </c>
      <c r="K1630">
        <f t="shared" si="100"/>
        <v>2</v>
      </c>
      <c r="L1630">
        <f t="shared" si="101"/>
        <v>13</v>
      </c>
      <c r="M1630">
        <f t="shared" si="102"/>
        <v>1</v>
      </c>
      <c r="N1630" s="7">
        <f t="shared" si="103"/>
        <v>30.7</v>
      </c>
    </row>
    <row r="1631" spans="1:14" x14ac:dyDescent="0.2">
      <c r="A1631" t="s">
        <v>557</v>
      </c>
      <c r="B1631" s="8">
        <v>43916</v>
      </c>
      <c r="C1631" s="8">
        <v>43924</v>
      </c>
      <c r="D1631">
        <v>2</v>
      </c>
      <c r="E1631">
        <v>75</v>
      </c>
      <c r="F1631" s="7">
        <v>1.1299999999999999</v>
      </c>
      <c r="G1631" s="7">
        <v>163.07</v>
      </c>
      <c r="H1631" s="7">
        <v>1.1100000000000001</v>
      </c>
      <c r="I1631" s="7">
        <v>163.07</v>
      </c>
      <c r="J1631" t="s">
        <v>2337</v>
      </c>
      <c r="K1631">
        <f t="shared" si="100"/>
        <v>150</v>
      </c>
      <c r="L1631">
        <f t="shared" si="101"/>
        <v>13</v>
      </c>
      <c r="M1631">
        <f t="shared" si="102"/>
        <v>1</v>
      </c>
      <c r="N1631" s="7">
        <f t="shared" si="103"/>
        <v>163.07</v>
      </c>
    </row>
    <row r="1632" spans="1:14" x14ac:dyDescent="0.2">
      <c r="A1632" t="s">
        <v>402</v>
      </c>
      <c r="B1632" s="8">
        <v>43916</v>
      </c>
      <c r="C1632" s="8">
        <v>43921</v>
      </c>
      <c r="D1632">
        <v>766</v>
      </c>
      <c r="E1632">
        <v>1</v>
      </c>
      <c r="F1632" s="7">
        <v>639.5</v>
      </c>
      <c r="G1632" s="7">
        <v>2238.25</v>
      </c>
      <c r="H1632" s="7">
        <v>1.28</v>
      </c>
      <c r="I1632" s="7">
        <v>4.4800000000000004</v>
      </c>
      <c r="J1632" t="s">
        <v>2337</v>
      </c>
      <c r="K1632">
        <f t="shared" si="100"/>
        <v>766</v>
      </c>
      <c r="L1632">
        <f t="shared" si="101"/>
        <v>13</v>
      </c>
      <c r="M1632">
        <f t="shared" si="102"/>
        <v>1</v>
      </c>
      <c r="N1632" s="7">
        <f t="shared" si="103"/>
        <v>2238.25</v>
      </c>
    </row>
    <row r="1633" spans="1:14" x14ac:dyDescent="0.2">
      <c r="A1633" t="s">
        <v>399</v>
      </c>
      <c r="B1633" s="8">
        <v>43916</v>
      </c>
      <c r="C1633" s="8">
        <v>43921</v>
      </c>
      <c r="D1633">
        <v>460</v>
      </c>
      <c r="E1633">
        <v>1</v>
      </c>
      <c r="F1633" s="7">
        <v>805.77</v>
      </c>
      <c r="G1633" s="7">
        <v>652.29</v>
      </c>
      <c r="H1633" s="7">
        <v>2.69</v>
      </c>
      <c r="I1633" s="7">
        <v>2.17</v>
      </c>
      <c r="J1633" t="s">
        <v>2337</v>
      </c>
      <c r="K1633">
        <f t="shared" si="100"/>
        <v>460</v>
      </c>
      <c r="L1633">
        <f t="shared" si="101"/>
        <v>13</v>
      </c>
      <c r="M1633">
        <f t="shared" si="102"/>
        <v>1</v>
      </c>
      <c r="N1633" s="7">
        <f t="shared" si="103"/>
        <v>652.29</v>
      </c>
    </row>
    <row r="1634" spans="1:14" x14ac:dyDescent="0.2">
      <c r="A1634" t="s">
        <v>396</v>
      </c>
      <c r="B1634" s="8">
        <v>43917</v>
      </c>
      <c r="C1634" s="8">
        <v>43920</v>
      </c>
      <c r="D1634">
        <v>4</v>
      </c>
      <c r="E1634">
        <v>1</v>
      </c>
      <c r="F1634" s="7">
        <v>46.56</v>
      </c>
      <c r="G1634" s="7">
        <v>61.39</v>
      </c>
      <c r="H1634" s="7">
        <v>23.28</v>
      </c>
      <c r="I1634" s="7">
        <v>30.7</v>
      </c>
      <c r="J1634" t="s">
        <v>2337</v>
      </c>
      <c r="K1634">
        <f t="shared" si="100"/>
        <v>4</v>
      </c>
      <c r="L1634">
        <f t="shared" si="101"/>
        <v>13</v>
      </c>
      <c r="M1634">
        <f t="shared" si="102"/>
        <v>1</v>
      </c>
      <c r="N1634" s="7">
        <f t="shared" si="103"/>
        <v>61.39</v>
      </c>
    </row>
    <row r="1635" spans="1:14" x14ac:dyDescent="0.2">
      <c r="A1635" t="s">
        <v>310</v>
      </c>
      <c r="B1635" s="8">
        <v>43920</v>
      </c>
      <c r="C1635" s="8">
        <v>43920</v>
      </c>
      <c r="D1635">
        <v>4</v>
      </c>
      <c r="E1635">
        <v>150</v>
      </c>
      <c r="F1635" s="7">
        <v>268.58999999999997</v>
      </c>
      <c r="G1635" s="7">
        <v>422.07</v>
      </c>
      <c r="H1635" s="7">
        <v>134.30000000000001</v>
      </c>
      <c r="I1635" s="7">
        <v>211.04</v>
      </c>
      <c r="J1635" t="s">
        <v>2337</v>
      </c>
      <c r="K1635">
        <f t="shared" si="100"/>
        <v>600</v>
      </c>
      <c r="L1635">
        <f t="shared" si="101"/>
        <v>14</v>
      </c>
      <c r="M1635">
        <f t="shared" si="102"/>
        <v>1</v>
      </c>
      <c r="N1635" s="7">
        <f t="shared" si="103"/>
        <v>422.07</v>
      </c>
    </row>
    <row r="1636" spans="1:14" x14ac:dyDescent="0.2">
      <c r="A1636" t="s">
        <v>547</v>
      </c>
      <c r="B1636" s="8">
        <v>43920</v>
      </c>
      <c r="C1636" s="8">
        <v>43920</v>
      </c>
      <c r="D1636">
        <v>5</v>
      </c>
      <c r="E1636">
        <v>50</v>
      </c>
      <c r="F1636" s="7">
        <v>3.53</v>
      </c>
      <c r="G1636" s="7">
        <v>383.7</v>
      </c>
      <c r="H1636" s="7">
        <v>1.1599999999999999</v>
      </c>
      <c r="I1636" s="7">
        <v>127.9</v>
      </c>
      <c r="J1636" t="s">
        <v>2337</v>
      </c>
      <c r="K1636">
        <f t="shared" si="100"/>
        <v>250</v>
      </c>
      <c r="L1636">
        <f t="shared" si="101"/>
        <v>14</v>
      </c>
      <c r="M1636">
        <f t="shared" si="102"/>
        <v>1</v>
      </c>
      <c r="N1636" s="7">
        <f t="shared" si="103"/>
        <v>383.7</v>
      </c>
    </row>
    <row r="1637" spans="1:14" x14ac:dyDescent="0.2">
      <c r="A1637" t="s">
        <v>396</v>
      </c>
      <c r="B1637" s="8">
        <v>43920</v>
      </c>
      <c r="C1637" s="8">
        <v>43920</v>
      </c>
      <c r="D1637">
        <v>8</v>
      </c>
      <c r="E1637">
        <v>1</v>
      </c>
      <c r="F1637" s="7">
        <v>116.39</v>
      </c>
      <c r="G1637" s="7">
        <v>153.47999999999999</v>
      </c>
      <c r="H1637" s="7">
        <v>23.28</v>
      </c>
      <c r="I1637" s="7">
        <v>30.7</v>
      </c>
      <c r="J1637" t="s">
        <v>2337</v>
      </c>
      <c r="K1637">
        <f t="shared" si="100"/>
        <v>8</v>
      </c>
      <c r="L1637">
        <f t="shared" si="101"/>
        <v>14</v>
      </c>
      <c r="M1637">
        <f t="shared" si="102"/>
        <v>1</v>
      </c>
      <c r="N1637" s="7">
        <f t="shared" si="103"/>
        <v>153.47999999999999</v>
      </c>
    </row>
    <row r="1638" spans="1:14" x14ac:dyDescent="0.2">
      <c r="A1638" t="s">
        <v>238</v>
      </c>
      <c r="B1638" s="8">
        <v>43920</v>
      </c>
      <c r="C1638" s="8">
        <v>43920</v>
      </c>
      <c r="D1638">
        <v>307</v>
      </c>
      <c r="E1638">
        <v>1</v>
      </c>
      <c r="F1638" s="7">
        <v>140.69</v>
      </c>
      <c r="G1638" s="7">
        <v>243.01</v>
      </c>
      <c r="H1638" s="7">
        <v>0.7</v>
      </c>
      <c r="I1638" s="7">
        <v>1.22</v>
      </c>
      <c r="J1638" t="s">
        <v>2337</v>
      </c>
      <c r="K1638">
        <f t="shared" si="100"/>
        <v>307</v>
      </c>
      <c r="L1638">
        <f t="shared" si="101"/>
        <v>14</v>
      </c>
      <c r="M1638">
        <f t="shared" si="102"/>
        <v>1</v>
      </c>
      <c r="N1638" s="7">
        <f t="shared" si="103"/>
        <v>243.01</v>
      </c>
    </row>
    <row r="1639" spans="1:14" x14ac:dyDescent="0.2">
      <c r="A1639" t="s">
        <v>239</v>
      </c>
      <c r="B1639" s="8">
        <v>43920</v>
      </c>
      <c r="C1639" s="8">
        <v>43920</v>
      </c>
      <c r="D1639">
        <v>1379</v>
      </c>
      <c r="E1639">
        <v>1</v>
      </c>
      <c r="F1639" s="7">
        <v>633.11</v>
      </c>
      <c r="G1639" s="7">
        <v>1093.55</v>
      </c>
      <c r="H1639" s="7">
        <v>0.7</v>
      </c>
      <c r="I1639" s="7">
        <v>1.22</v>
      </c>
      <c r="J1639" t="s">
        <v>2337</v>
      </c>
      <c r="K1639">
        <f t="shared" si="100"/>
        <v>1379</v>
      </c>
      <c r="L1639">
        <f t="shared" si="101"/>
        <v>14</v>
      </c>
      <c r="M1639">
        <f t="shared" si="102"/>
        <v>1</v>
      </c>
      <c r="N1639" s="7">
        <f t="shared" si="103"/>
        <v>1093.55</v>
      </c>
    </row>
    <row r="1640" spans="1:14" x14ac:dyDescent="0.2">
      <c r="A1640" t="s">
        <v>147</v>
      </c>
      <c r="B1640" s="8">
        <v>43920</v>
      </c>
      <c r="C1640" s="8">
        <v>43921</v>
      </c>
      <c r="D1640">
        <v>460</v>
      </c>
      <c r="E1640">
        <v>2</v>
      </c>
      <c r="F1640" s="7">
        <v>828.79</v>
      </c>
      <c r="G1640" s="7">
        <v>1841.76</v>
      </c>
      <c r="H1640" s="7">
        <v>2.76</v>
      </c>
      <c r="I1640" s="7">
        <v>6.14</v>
      </c>
      <c r="J1640" t="s">
        <v>2337</v>
      </c>
      <c r="K1640">
        <f t="shared" si="100"/>
        <v>920</v>
      </c>
      <c r="L1640">
        <f t="shared" si="101"/>
        <v>14</v>
      </c>
      <c r="M1640">
        <f t="shared" si="102"/>
        <v>1</v>
      </c>
      <c r="N1640" s="7">
        <f t="shared" si="103"/>
        <v>1841.76</v>
      </c>
    </row>
    <row r="1641" spans="1:14" x14ac:dyDescent="0.2">
      <c r="A1641" t="s">
        <v>333</v>
      </c>
      <c r="B1641" s="8">
        <v>43920</v>
      </c>
      <c r="C1641" s="8">
        <v>43921</v>
      </c>
      <c r="D1641">
        <v>460</v>
      </c>
      <c r="E1641">
        <v>1</v>
      </c>
      <c r="F1641" s="7">
        <v>253.24</v>
      </c>
      <c r="G1641" s="7">
        <v>422.07</v>
      </c>
      <c r="H1641" s="7">
        <v>0.84</v>
      </c>
      <c r="I1641" s="7">
        <v>1.41</v>
      </c>
      <c r="J1641" t="s">
        <v>2337</v>
      </c>
      <c r="K1641">
        <f t="shared" si="100"/>
        <v>460</v>
      </c>
      <c r="L1641">
        <f t="shared" si="101"/>
        <v>14</v>
      </c>
      <c r="M1641">
        <f t="shared" si="102"/>
        <v>1</v>
      </c>
      <c r="N1641" s="7">
        <f t="shared" si="103"/>
        <v>422.07</v>
      </c>
    </row>
    <row r="1642" spans="1:14" x14ac:dyDescent="0.2">
      <c r="A1642" t="s">
        <v>708</v>
      </c>
      <c r="B1642" s="8">
        <v>43920</v>
      </c>
      <c r="C1642" s="8">
        <v>43948</v>
      </c>
      <c r="D1642">
        <v>31</v>
      </c>
      <c r="E1642">
        <v>1</v>
      </c>
      <c r="F1642" s="7">
        <v>351.21</v>
      </c>
      <c r="G1642" s="7">
        <v>647.16999999999996</v>
      </c>
      <c r="H1642" s="7">
        <v>17.559999999999999</v>
      </c>
      <c r="I1642" s="7">
        <v>32.36</v>
      </c>
      <c r="J1642" t="s">
        <v>2337</v>
      </c>
      <c r="K1642">
        <f t="shared" si="100"/>
        <v>31</v>
      </c>
      <c r="L1642">
        <f t="shared" si="101"/>
        <v>14</v>
      </c>
      <c r="M1642">
        <f t="shared" si="102"/>
        <v>1</v>
      </c>
      <c r="N1642" s="7">
        <f t="shared" si="103"/>
        <v>647.16999999999996</v>
      </c>
    </row>
    <row r="1643" spans="1:14" x14ac:dyDescent="0.2">
      <c r="A1643" t="s">
        <v>742</v>
      </c>
      <c r="B1643" s="8">
        <v>43921</v>
      </c>
      <c r="C1643" s="8">
        <v>43934</v>
      </c>
      <c r="D1643">
        <v>10</v>
      </c>
      <c r="E1643">
        <v>1</v>
      </c>
      <c r="F1643" s="7">
        <v>191.77</v>
      </c>
      <c r="G1643" s="7">
        <v>326.91000000000003</v>
      </c>
      <c r="H1643" s="7">
        <v>31.96</v>
      </c>
      <c r="I1643" s="7">
        <v>54.49</v>
      </c>
      <c r="J1643" t="s">
        <v>2337</v>
      </c>
      <c r="K1643">
        <f t="shared" si="100"/>
        <v>10</v>
      </c>
      <c r="L1643">
        <f t="shared" si="101"/>
        <v>14</v>
      </c>
      <c r="M1643">
        <f t="shared" si="102"/>
        <v>1</v>
      </c>
      <c r="N1643" s="7">
        <f t="shared" si="103"/>
        <v>326.91000000000003</v>
      </c>
    </row>
    <row r="1644" spans="1:14" x14ac:dyDescent="0.2">
      <c r="A1644" t="s">
        <v>396</v>
      </c>
      <c r="B1644" s="8">
        <v>43921</v>
      </c>
      <c r="C1644" s="8">
        <v>43921</v>
      </c>
      <c r="D1644">
        <v>77</v>
      </c>
      <c r="E1644">
        <v>1</v>
      </c>
      <c r="F1644" s="7">
        <v>1163.8900000000001</v>
      </c>
      <c r="G1644" s="7">
        <v>1827.05</v>
      </c>
      <c r="H1644" s="7">
        <v>23.28</v>
      </c>
      <c r="I1644" s="7">
        <v>36.54</v>
      </c>
      <c r="J1644" t="s">
        <v>2337</v>
      </c>
      <c r="K1644">
        <f t="shared" si="100"/>
        <v>77</v>
      </c>
      <c r="L1644">
        <f t="shared" si="101"/>
        <v>14</v>
      </c>
      <c r="M1644">
        <f t="shared" si="102"/>
        <v>1</v>
      </c>
      <c r="N1644" s="7">
        <f t="shared" si="103"/>
        <v>1827.05</v>
      </c>
    </row>
    <row r="1645" spans="1:14" x14ac:dyDescent="0.2">
      <c r="A1645" t="s">
        <v>251</v>
      </c>
      <c r="B1645" s="8">
        <v>43921</v>
      </c>
      <c r="C1645" s="8">
        <v>43922</v>
      </c>
      <c r="D1645">
        <v>86</v>
      </c>
      <c r="E1645">
        <v>1</v>
      </c>
      <c r="F1645" s="7">
        <v>47.99</v>
      </c>
      <c r="G1645" s="7">
        <v>128.91999999999999</v>
      </c>
      <c r="H1645" s="7">
        <v>0.86</v>
      </c>
      <c r="I1645" s="7">
        <v>2.2999999999999998</v>
      </c>
      <c r="J1645" t="s">
        <v>2337</v>
      </c>
      <c r="K1645">
        <f t="shared" si="100"/>
        <v>86</v>
      </c>
      <c r="L1645">
        <f t="shared" si="101"/>
        <v>14</v>
      </c>
      <c r="M1645">
        <f t="shared" si="102"/>
        <v>1</v>
      </c>
      <c r="N1645" s="7">
        <f t="shared" si="103"/>
        <v>128.91999999999999</v>
      </c>
    </row>
    <row r="1646" spans="1:14" x14ac:dyDescent="0.2">
      <c r="A1646" t="s">
        <v>928</v>
      </c>
      <c r="B1646" s="8">
        <v>43921</v>
      </c>
      <c r="C1646" s="8">
        <v>43922</v>
      </c>
      <c r="D1646">
        <v>2</v>
      </c>
      <c r="E1646">
        <v>1</v>
      </c>
      <c r="F1646" s="7">
        <v>26.13</v>
      </c>
      <c r="G1646" s="7">
        <v>0</v>
      </c>
      <c r="H1646" s="7">
        <v>26.12</v>
      </c>
      <c r="I1646" s="7">
        <v>0</v>
      </c>
      <c r="J1646" t="s">
        <v>2337</v>
      </c>
      <c r="K1646">
        <f t="shared" si="100"/>
        <v>2</v>
      </c>
      <c r="L1646">
        <f t="shared" si="101"/>
        <v>14</v>
      </c>
      <c r="M1646">
        <f t="shared" si="102"/>
        <v>1</v>
      </c>
      <c r="N1646" s="7">
        <f t="shared" si="103"/>
        <v>0</v>
      </c>
    </row>
    <row r="1647" spans="1:14" x14ac:dyDescent="0.2">
      <c r="A1647" t="s">
        <v>636</v>
      </c>
      <c r="B1647" s="8">
        <v>43921</v>
      </c>
      <c r="C1647" s="8">
        <v>43921</v>
      </c>
      <c r="D1647">
        <v>1073</v>
      </c>
      <c r="E1647">
        <v>2</v>
      </c>
      <c r="F1647" s="7">
        <v>1774.13</v>
      </c>
      <c r="G1647" s="7">
        <v>2667.99</v>
      </c>
      <c r="H1647" s="7">
        <v>2.5299999999999998</v>
      </c>
      <c r="I1647" s="7">
        <v>3.81</v>
      </c>
      <c r="J1647" t="s">
        <v>2337</v>
      </c>
      <c r="K1647">
        <f t="shared" si="100"/>
        <v>2146</v>
      </c>
      <c r="L1647">
        <f t="shared" si="101"/>
        <v>14</v>
      </c>
      <c r="M1647">
        <f t="shared" si="102"/>
        <v>1</v>
      </c>
      <c r="N1647" s="7">
        <f t="shared" si="103"/>
        <v>2667.99</v>
      </c>
    </row>
    <row r="1648" spans="1:14" x14ac:dyDescent="0.2">
      <c r="A1648" t="s">
        <v>203</v>
      </c>
      <c r="B1648" s="8">
        <v>43921</v>
      </c>
      <c r="C1648" s="8">
        <v>43921</v>
      </c>
      <c r="D1648">
        <v>154</v>
      </c>
      <c r="E1648">
        <v>2</v>
      </c>
      <c r="F1648" s="7">
        <v>264.75</v>
      </c>
      <c r="G1648" s="7">
        <v>601.13</v>
      </c>
      <c r="H1648" s="7">
        <v>2.65</v>
      </c>
      <c r="I1648" s="7">
        <v>6.01</v>
      </c>
      <c r="J1648" t="s">
        <v>2337</v>
      </c>
      <c r="K1648">
        <f t="shared" si="100"/>
        <v>308</v>
      </c>
      <c r="L1648">
        <f t="shared" si="101"/>
        <v>14</v>
      </c>
      <c r="M1648">
        <f t="shared" si="102"/>
        <v>1</v>
      </c>
      <c r="N1648" s="7">
        <f t="shared" si="103"/>
        <v>601.13</v>
      </c>
    </row>
    <row r="1649" spans="1:14" x14ac:dyDescent="0.2">
      <c r="A1649" t="s">
        <v>188</v>
      </c>
      <c r="B1649" s="8">
        <v>43921</v>
      </c>
      <c r="C1649" s="8">
        <v>43922</v>
      </c>
      <c r="D1649">
        <v>613</v>
      </c>
      <c r="E1649">
        <v>2</v>
      </c>
      <c r="F1649" s="7">
        <v>1003.86</v>
      </c>
      <c r="G1649" s="7">
        <v>2046.4</v>
      </c>
      <c r="H1649" s="7">
        <v>2.5099999999999998</v>
      </c>
      <c r="I1649" s="7">
        <v>5.12</v>
      </c>
      <c r="J1649" t="s">
        <v>2337</v>
      </c>
      <c r="K1649">
        <f t="shared" si="100"/>
        <v>1226</v>
      </c>
      <c r="L1649">
        <f t="shared" si="101"/>
        <v>14</v>
      </c>
      <c r="M1649">
        <f t="shared" si="102"/>
        <v>1</v>
      </c>
      <c r="N1649" s="7">
        <f t="shared" si="103"/>
        <v>2046.4</v>
      </c>
    </row>
    <row r="1650" spans="1:14" x14ac:dyDescent="0.2">
      <c r="A1650" t="s">
        <v>288</v>
      </c>
      <c r="B1650" s="8">
        <v>43921</v>
      </c>
      <c r="C1650" s="8">
        <v>43934</v>
      </c>
      <c r="D1650">
        <v>97</v>
      </c>
      <c r="E1650">
        <v>1</v>
      </c>
      <c r="F1650" s="7">
        <v>53.99</v>
      </c>
      <c r="G1650" s="7">
        <v>193.39</v>
      </c>
      <c r="H1650" s="7">
        <v>0.86</v>
      </c>
      <c r="I1650" s="7">
        <v>3.07</v>
      </c>
      <c r="J1650" t="s">
        <v>2337</v>
      </c>
      <c r="K1650">
        <f t="shared" si="100"/>
        <v>97</v>
      </c>
      <c r="L1650">
        <f t="shared" si="101"/>
        <v>14</v>
      </c>
      <c r="M1650">
        <f t="shared" si="102"/>
        <v>1</v>
      </c>
      <c r="N1650" s="7">
        <f t="shared" si="103"/>
        <v>193.39</v>
      </c>
    </row>
    <row r="1651" spans="1:14" x14ac:dyDescent="0.2">
      <c r="A1651" t="s">
        <v>928</v>
      </c>
      <c r="B1651" s="8">
        <v>43921</v>
      </c>
      <c r="C1651" s="8">
        <v>43934</v>
      </c>
      <c r="D1651">
        <v>4</v>
      </c>
      <c r="E1651">
        <v>1</v>
      </c>
      <c r="F1651" s="7">
        <v>52.26</v>
      </c>
      <c r="G1651" s="7">
        <v>0</v>
      </c>
      <c r="H1651" s="7">
        <v>26.12</v>
      </c>
      <c r="I1651" s="7">
        <v>0</v>
      </c>
      <c r="J1651" t="s">
        <v>2337</v>
      </c>
      <c r="K1651">
        <f t="shared" si="100"/>
        <v>4</v>
      </c>
      <c r="L1651">
        <f t="shared" si="101"/>
        <v>14</v>
      </c>
      <c r="M1651">
        <f t="shared" si="102"/>
        <v>1</v>
      </c>
      <c r="N1651" s="7">
        <f t="shared" si="103"/>
        <v>0</v>
      </c>
    </row>
    <row r="1652" spans="1:14" x14ac:dyDescent="0.2">
      <c r="A1652" t="s">
        <v>239</v>
      </c>
      <c r="B1652" s="8">
        <v>43921</v>
      </c>
      <c r="C1652" s="8">
        <v>43922</v>
      </c>
      <c r="D1652">
        <v>218</v>
      </c>
      <c r="E1652">
        <v>1</v>
      </c>
      <c r="F1652" s="7">
        <v>99.89</v>
      </c>
      <c r="G1652" s="7">
        <v>208.86</v>
      </c>
      <c r="H1652" s="7">
        <v>0.7</v>
      </c>
      <c r="I1652" s="7">
        <v>1.47</v>
      </c>
      <c r="J1652" t="s">
        <v>2337</v>
      </c>
      <c r="K1652">
        <f t="shared" si="100"/>
        <v>218</v>
      </c>
      <c r="L1652">
        <f t="shared" si="101"/>
        <v>14</v>
      </c>
      <c r="M1652">
        <f t="shared" si="102"/>
        <v>1</v>
      </c>
      <c r="N1652" s="7">
        <f t="shared" si="103"/>
        <v>208.86</v>
      </c>
    </row>
    <row r="1653" spans="1:14" x14ac:dyDescent="0.2">
      <c r="A1653" t="s">
        <v>923</v>
      </c>
      <c r="B1653" s="8">
        <v>43921</v>
      </c>
      <c r="C1653" s="8">
        <v>43922</v>
      </c>
      <c r="D1653">
        <v>2</v>
      </c>
      <c r="E1653">
        <v>1</v>
      </c>
      <c r="F1653" s="7">
        <v>60.01</v>
      </c>
      <c r="G1653" s="7">
        <v>104.88</v>
      </c>
      <c r="H1653" s="7">
        <v>60.01</v>
      </c>
      <c r="I1653" s="7">
        <v>104.88</v>
      </c>
      <c r="J1653" t="s">
        <v>2337</v>
      </c>
      <c r="K1653">
        <f t="shared" si="100"/>
        <v>2</v>
      </c>
      <c r="L1653">
        <f t="shared" si="101"/>
        <v>14</v>
      </c>
      <c r="M1653">
        <f t="shared" si="102"/>
        <v>1</v>
      </c>
      <c r="N1653" s="7">
        <f t="shared" si="103"/>
        <v>104.88</v>
      </c>
    </row>
    <row r="1654" spans="1:14" x14ac:dyDescent="0.2">
      <c r="A1654" t="s">
        <v>251</v>
      </c>
      <c r="B1654" s="8">
        <v>43921</v>
      </c>
      <c r="C1654" s="8">
        <v>43923</v>
      </c>
      <c r="D1654">
        <v>79</v>
      </c>
      <c r="E1654">
        <v>1</v>
      </c>
      <c r="F1654" s="7">
        <v>43.7</v>
      </c>
      <c r="G1654" s="7">
        <v>117.41</v>
      </c>
      <c r="H1654" s="7">
        <v>0.86</v>
      </c>
      <c r="I1654" s="7">
        <v>2.2999999999999998</v>
      </c>
      <c r="J1654" t="s">
        <v>2337</v>
      </c>
      <c r="K1654">
        <f t="shared" si="100"/>
        <v>79</v>
      </c>
      <c r="L1654">
        <f t="shared" si="101"/>
        <v>14</v>
      </c>
      <c r="M1654">
        <f t="shared" si="102"/>
        <v>1</v>
      </c>
      <c r="N1654" s="7">
        <f t="shared" si="103"/>
        <v>117.41</v>
      </c>
    </row>
    <row r="1655" spans="1:14" x14ac:dyDescent="0.2">
      <c r="A1655" t="s">
        <v>928</v>
      </c>
      <c r="B1655" s="8">
        <v>43921</v>
      </c>
      <c r="C1655" s="8">
        <v>43923</v>
      </c>
      <c r="D1655">
        <v>2</v>
      </c>
      <c r="E1655">
        <v>1</v>
      </c>
      <c r="F1655" s="7">
        <v>26.13</v>
      </c>
      <c r="G1655" s="7">
        <v>0</v>
      </c>
      <c r="H1655" s="7">
        <v>26.12</v>
      </c>
      <c r="I1655" s="7">
        <v>0</v>
      </c>
      <c r="J1655" t="s">
        <v>2337</v>
      </c>
      <c r="K1655">
        <f t="shared" si="100"/>
        <v>2</v>
      </c>
      <c r="L1655">
        <f t="shared" si="101"/>
        <v>14</v>
      </c>
      <c r="M1655">
        <f t="shared" si="102"/>
        <v>1</v>
      </c>
      <c r="N1655" s="7">
        <f t="shared" si="103"/>
        <v>0</v>
      </c>
    </row>
    <row r="1656" spans="1:14" x14ac:dyDescent="0.2">
      <c r="A1656" t="s">
        <v>169</v>
      </c>
      <c r="B1656" s="8">
        <v>43921</v>
      </c>
      <c r="C1656" s="8">
        <v>43923</v>
      </c>
      <c r="D1656">
        <v>307</v>
      </c>
      <c r="E1656">
        <v>1</v>
      </c>
      <c r="F1656" s="7">
        <v>266.01</v>
      </c>
      <c r="G1656" s="7">
        <v>422.07</v>
      </c>
      <c r="H1656" s="7">
        <v>1.32</v>
      </c>
      <c r="I1656" s="7">
        <v>2.11</v>
      </c>
      <c r="J1656" t="s">
        <v>2337</v>
      </c>
      <c r="K1656">
        <f t="shared" si="100"/>
        <v>307</v>
      </c>
      <c r="L1656">
        <f t="shared" si="101"/>
        <v>14</v>
      </c>
      <c r="M1656">
        <f t="shared" si="102"/>
        <v>1</v>
      </c>
      <c r="N1656" s="7">
        <f t="shared" si="103"/>
        <v>422.07</v>
      </c>
    </row>
    <row r="1657" spans="1:14" x14ac:dyDescent="0.2">
      <c r="A1657" t="s">
        <v>169</v>
      </c>
      <c r="B1657" s="8">
        <v>43921</v>
      </c>
      <c r="C1657" s="8">
        <v>43923</v>
      </c>
      <c r="D1657">
        <v>22</v>
      </c>
      <c r="E1657">
        <v>1</v>
      </c>
      <c r="F1657" s="7">
        <v>18.62</v>
      </c>
      <c r="G1657" s="7">
        <v>37.6</v>
      </c>
      <c r="H1657" s="7">
        <v>1.32</v>
      </c>
      <c r="I1657" s="7">
        <v>2.69</v>
      </c>
      <c r="J1657" t="s">
        <v>2337</v>
      </c>
      <c r="K1657">
        <f t="shared" si="100"/>
        <v>22</v>
      </c>
      <c r="L1657">
        <f t="shared" si="101"/>
        <v>14</v>
      </c>
      <c r="M1657">
        <f t="shared" si="102"/>
        <v>1</v>
      </c>
      <c r="N1657" s="7">
        <f t="shared" si="103"/>
        <v>37.6</v>
      </c>
    </row>
    <row r="1658" spans="1:14" x14ac:dyDescent="0.2">
      <c r="A1658" t="s">
        <v>928</v>
      </c>
      <c r="B1658" s="8">
        <v>43921</v>
      </c>
      <c r="C1658" s="8">
        <v>43923</v>
      </c>
      <c r="D1658">
        <v>7</v>
      </c>
      <c r="E1658">
        <v>1</v>
      </c>
      <c r="F1658" s="7">
        <v>104.52</v>
      </c>
      <c r="G1658" s="7">
        <v>0</v>
      </c>
      <c r="H1658" s="7">
        <v>26.12</v>
      </c>
      <c r="I1658" s="7">
        <v>0</v>
      </c>
      <c r="J1658" t="s">
        <v>2337</v>
      </c>
      <c r="K1658">
        <f t="shared" si="100"/>
        <v>7</v>
      </c>
      <c r="L1658">
        <f t="shared" si="101"/>
        <v>14</v>
      </c>
      <c r="M1658">
        <f t="shared" si="102"/>
        <v>1</v>
      </c>
      <c r="N1658" s="7">
        <f t="shared" si="103"/>
        <v>0</v>
      </c>
    </row>
    <row r="1659" spans="1:14" x14ac:dyDescent="0.2">
      <c r="A1659" t="s">
        <v>288</v>
      </c>
      <c r="B1659" s="8">
        <v>43922</v>
      </c>
      <c r="C1659" s="8">
        <v>43922</v>
      </c>
      <c r="D1659">
        <v>2</v>
      </c>
      <c r="E1659">
        <v>500</v>
      </c>
      <c r="F1659" s="7">
        <v>428.47</v>
      </c>
      <c r="G1659" s="7">
        <v>1119.1300000000001</v>
      </c>
      <c r="H1659" s="7">
        <v>428.47</v>
      </c>
      <c r="I1659" s="7">
        <v>1119.1300000000001</v>
      </c>
      <c r="J1659" t="s">
        <v>2337</v>
      </c>
      <c r="K1659">
        <f t="shared" si="100"/>
        <v>1000</v>
      </c>
      <c r="L1659">
        <f t="shared" si="101"/>
        <v>14</v>
      </c>
      <c r="M1659">
        <f t="shared" si="102"/>
        <v>1</v>
      </c>
      <c r="N1659" s="7">
        <f t="shared" si="103"/>
        <v>1119.1300000000001</v>
      </c>
    </row>
    <row r="1660" spans="1:14" x14ac:dyDescent="0.2">
      <c r="A1660" t="s">
        <v>390</v>
      </c>
      <c r="B1660" s="8">
        <v>43922</v>
      </c>
      <c r="C1660" s="8">
        <v>43922</v>
      </c>
      <c r="D1660">
        <v>2</v>
      </c>
      <c r="E1660">
        <v>1</v>
      </c>
      <c r="F1660" s="7">
        <v>35.36</v>
      </c>
      <c r="G1660" s="7">
        <v>57.56</v>
      </c>
      <c r="H1660" s="7">
        <v>35.36</v>
      </c>
      <c r="I1660" s="7">
        <v>57.56</v>
      </c>
      <c r="J1660" t="s">
        <v>2337</v>
      </c>
      <c r="K1660">
        <f t="shared" si="100"/>
        <v>2</v>
      </c>
      <c r="L1660">
        <f t="shared" si="101"/>
        <v>14</v>
      </c>
      <c r="M1660">
        <f t="shared" si="102"/>
        <v>1</v>
      </c>
      <c r="N1660" s="7">
        <f t="shared" si="103"/>
        <v>57.56</v>
      </c>
    </row>
    <row r="1661" spans="1:14" x14ac:dyDescent="0.2">
      <c r="A1661" t="s">
        <v>251</v>
      </c>
      <c r="B1661" s="8">
        <v>43922</v>
      </c>
      <c r="C1661" s="8">
        <v>43923</v>
      </c>
      <c r="D1661">
        <v>46</v>
      </c>
      <c r="E1661">
        <v>1</v>
      </c>
      <c r="F1661" s="7">
        <v>25.71</v>
      </c>
      <c r="G1661" s="7">
        <v>69.069999999999993</v>
      </c>
      <c r="H1661" s="7">
        <v>0.86</v>
      </c>
      <c r="I1661" s="7">
        <v>2.2999999999999998</v>
      </c>
      <c r="J1661" t="s">
        <v>2337</v>
      </c>
      <c r="K1661">
        <f t="shared" si="100"/>
        <v>46</v>
      </c>
      <c r="L1661">
        <f t="shared" si="101"/>
        <v>14</v>
      </c>
      <c r="M1661">
        <f t="shared" si="102"/>
        <v>1</v>
      </c>
      <c r="N1661" s="7">
        <f t="shared" si="103"/>
        <v>69.069999999999993</v>
      </c>
    </row>
    <row r="1662" spans="1:14" x14ac:dyDescent="0.2">
      <c r="A1662" t="s">
        <v>928</v>
      </c>
      <c r="B1662" s="8">
        <v>43922</v>
      </c>
      <c r="C1662" s="8">
        <v>43923</v>
      </c>
      <c r="D1662">
        <v>2</v>
      </c>
      <c r="E1662">
        <v>1</v>
      </c>
      <c r="F1662" s="7">
        <v>26.13</v>
      </c>
      <c r="G1662" s="7">
        <v>0</v>
      </c>
      <c r="H1662" s="7">
        <v>26.12</v>
      </c>
      <c r="I1662" s="7">
        <v>0</v>
      </c>
      <c r="J1662" t="s">
        <v>2337</v>
      </c>
      <c r="K1662">
        <f t="shared" si="100"/>
        <v>2</v>
      </c>
      <c r="L1662">
        <f t="shared" si="101"/>
        <v>14</v>
      </c>
      <c r="M1662">
        <f t="shared" si="102"/>
        <v>1</v>
      </c>
      <c r="N1662" s="7">
        <f t="shared" si="103"/>
        <v>0</v>
      </c>
    </row>
    <row r="1663" spans="1:14" x14ac:dyDescent="0.2">
      <c r="A1663" t="s">
        <v>251</v>
      </c>
      <c r="B1663" s="8">
        <v>43922</v>
      </c>
      <c r="C1663" s="8">
        <v>43923</v>
      </c>
      <c r="D1663">
        <v>10</v>
      </c>
      <c r="E1663">
        <v>1</v>
      </c>
      <c r="F1663" s="7">
        <v>5.14</v>
      </c>
      <c r="G1663" s="7">
        <v>13.81</v>
      </c>
      <c r="H1663" s="7">
        <v>0.86</v>
      </c>
      <c r="I1663" s="7">
        <v>2.2999999999999998</v>
      </c>
      <c r="J1663" t="s">
        <v>2337</v>
      </c>
      <c r="K1663">
        <f t="shared" si="100"/>
        <v>10</v>
      </c>
      <c r="L1663">
        <f t="shared" si="101"/>
        <v>14</v>
      </c>
      <c r="M1663">
        <f t="shared" si="102"/>
        <v>1</v>
      </c>
      <c r="N1663" s="7">
        <f t="shared" si="103"/>
        <v>13.81</v>
      </c>
    </row>
    <row r="1664" spans="1:14" x14ac:dyDescent="0.2">
      <c r="A1664" t="s">
        <v>928</v>
      </c>
      <c r="B1664" s="8">
        <v>43922</v>
      </c>
      <c r="C1664" s="8">
        <v>43923</v>
      </c>
      <c r="D1664">
        <v>2</v>
      </c>
      <c r="E1664">
        <v>1</v>
      </c>
      <c r="F1664" s="7">
        <v>26.13</v>
      </c>
      <c r="G1664" s="7">
        <v>0</v>
      </c>
      <c r="H1664" s="7">
        <v>26.12</v>
      </c>
      <c r="I1664" s="7">
        <v>0</v>
      </c>
      <c r="J1664" t="s">
        <v>2337</v>
      </c>
      <c r="K1664">
        <f t="shared" si="100"/>
        <v>2</v>
      </c>
      <c r="L1664">
        <f t="shared" si="101"/>
        <v>14</v>
      </c>
      <c r="M1664">
        <f t="shared" si="102"/>
        <v>1</v>
      </c>
      <c r="N1664" s="7">
        <f t="shared" si="103"/>
        <v>0</v>
      </c>
    </row>
    <row r="1665" spans="1:14" x14ac:dyDescent="0.2">
      <c r="A1665" t="s">
        <v>251</v>
      </c>
      <c r="B1665" s="8">
        <v>43922</v>
      </c>
      <c r="C1665" s="8">
        <v>43923</v>
      </c>
      <c r="D1665">
        <v>66</v>
      </c>
      <c r="E1665">
        <v>1</v>
      </c>
      <c r="F1665" s="7">
        <v>36.85</v>
      </c>
      <c r="G1665" s="7">
        <v>99</v>
      </c>
      <c r="H1665" s="7">
        <v>0.86</v>
      </c>
      <c r="I1665" s="7">
        <v>2.2999999999999998</v>
      </c>
      <c r="J1665" t="s">
        <v>2337</v>
      </c>
      <c r="K1665">
        <f t="shared" si="100"/>
        <v>66</v>
      </c>
      <c r="L1665">
        <f t="shared" si="101"/>
        <v>14</v>
      </c>
      <c r="M1665">
        <f t="shared" si="102"/>
        <v>1</v>
      </c>
      <c r="N1665" s="7">
        <f t="shared" si="103"/>
        <v>99</v>
      </c>
    </row>
    <row r="1666" spans="1:14" x14ac:dyDescent="0.2">
      <c r="A1666" t="s">
        <v>928</v>
      </c>
      <c r="B1666" s="8">
        <v>43922</v>
      </c>
      <c r="C1666" s="8">
        <v>43923</v>
      </c>
      <c r="D1666">
        <v>2</v>
      </c>
      <c r="E1666">
        <v>1</v>
      </c>
      <c r="F1666" s="7">
        <v>26.13</v>
      </c>
      <c r="G1666" s="7">
        <v>0</v>
      </c>
      <c r="H1666" s="7">
        <v>26.12</v>
      </c>
      <c r="I1666" s="7">
        <v>0</v>
      </c>
      <c r="J1666" t="s">
        <v>2337</v>
      </c>
      <c r="K1666">
        <f t="shared" si="100"/>
        <v>2</v>
      </c>
      <c r="L1666">
        <f t="shared" si="101"/>
        <v>14</v>
      </c>
      <c r="M1666">
        <f t="shared" si="102"/>
        <v>1</v>
      </c>
      <c r="N1666" s="7">
        <f t="shared" si="103"/>
        <v>0</v>
      </c>
    </row>
    <row r="1667" spans="1:14" x14ac:dyDescent="0.2">
      <c r="A1667" t="s">
        <v>396</v>
      </c>
      <c r="B1667" s="8">
        <v>43922</v>
      </c>
      <c r="C1667" s="8">
        <v>43922</v>
      </c>
      <c r="D1667">
        <v>154</v>
      </c>
      <c r="E1667">
        <v>1</v>
      </c>
      <c r="F1667" s="7">
        <v>2327.7800000000002</v>
      </c>
      <c r="G1667" s="7">
        <v>3315.17</v>
      </c>
      <c r="H1667" s="7">
        <v>23.28</v>
      </c>
      <c r="I1667" s="7">
        <v>33.15</v>
      </c>
      <c r="J1667" t="s">
        <v>2337</v>
      </c>
      <c r="K1667">
        <f t="shared" ref="K1667:K1730" si="104">D1667*E1667</f>
        <v>154</v>
      </c>
      <c r="L1667">
        <f t="shared" ref="L1667:L1730" si="105">(YEAR(B1667)-2020)*52+_xlfn.ISOWEEKNUM(B1667)</f>
        <v>14</v>
      </c>
      <c r="M1667">
        <f t="shared" ref="M1667:M1730" si="106">IF(J1667="Z-US$",1,1.22)</f>
        <v>1</v>
      </c>
      <c r="N1667" s="7">
        <f t="shared" ref="N1667:N1730" si="107">G1667*M1667</f>
        <v>3315.17</v>
      </c>
    </row>
    <row r="1668" spans="1:14" x14ac:dyDescent="0.2">
      <c r="A1668" t="s">
        <v>544</v>
      </c>
      <c r="B1668" s="8">
        <v>43922</v>
      </c>
      <c r="C1668" s="8">
        <v>43922</v>
      </c>
      <c r="D1668">
        <v>766</v>
      </c>
      <c r="E1668">
        <v>2</v>
      </c>
      <c r="F1668" s="7">
        <v>1392.45</v>
      </c>
      <c r="G1668" s="7">
        <v>2046.4</v>
      </c>
      <c r="H1668" s="7">
        <v>2.78</v>
      </c>
      <c r="I1668" s="7">
        <v>4.09</v>
      </c>
      <c r="J1668" t="s">
        <v>2337</v>
      </c>
      <c r="K1668">
        <f t="shared" si="104"/>
        <v>1532</v>
      </c>
      <c r="L1668">
        <f t="shared" si="105"/>
        <v>14</v>
      </c>
      <c r="M1668">
        <f t="shared" si="106"/>
        <v>1</v>
      </c>
      <c r="N1668" s="7">
        <f t="shared" si="107"/>
        <v>2046.4</v>
      </c>
    </row>
    <row r="1669" spans="1:14" x14ac:dyDescent="0.2">
      <c r="A1669" t="s">
        <v>247</v>
      </c>
      <c r="B1669" s="8">
        <v>43922</v>
      </c>
      <c r="C1669" s="8">
        <v>43922</v>
      </c>
      <c r="D1669">
        <v>16</v>
      </c>
      <c r="E1669">
        <v>100</v>
      </c>
      <c r="F1669" s="7">
        <v>856.93</v>
      </c>
      <c r="G1669" s="7">
        <v>1918.5</v>
      </c>
      <c r="H1669" s="7">
        <v>85.69</v>
      </c>
      <c r="I1669" s="7">
        <v>191.85</v>
      </c>
      <c r="J1669" t="s">
        <v>2337</v>
      </c>
      <c r="K1669">
        <f t="shared" si="104"/>
        <v>1600</v>
      </c>
      <c r="L1669">
        <f t="shared" si="105"/>
        <v>14</v>
      </c>
      <c r="M1669">
        <f t="shared" si="106"/>
        <v>1</v>
      </c>
      <c r="N1669" s="7">
        <f t="shared" si="107"/>
        <v>1918.5</v>
      </c>
    </row>
    <row r="1670" spans="1:14" x14ac:dyDescent="0.2">
      <c r="A1670" t="s">
        <v>579</v>
      </c>
      <c r="B1670" s="8">
        <v>43923</v>
      </c>
      <c r="C1670" s="8">
        <v>43923</v>
      </c>
      <c r="D1670">
        <v>1724</v>
      </c>
      <c r="E1670">
        <v>1</v>
      </c>
      <c r="F1670" s="7">
        <v>1239.74</v>
      </c>
      <c r="G1670" s="7">
        <v>2446.09</v>
      </c>
      <c r="H1670" s="7">
        <v>1.1000000000000001</v>
      </c>
      <c r="I1670" s="7">
        <v>2.17</v>
      </c>
      <c r="J1670" t="s">
        <v>2337</v>
      </c>
      <c r="K1670">
        <f t="shared" si="104"/>
        <v>1724</v>
      </c>
      <c r="L1670">
        <f t="shared" si="105"/>
        <v>14</v>
      </c>
      <c r="M1670">
        <f t="shared" si="106"/>
        <v>1</v>
      </c>
      <c r="N1670" s="7">
        <f t="shared" si="107"/>
        <v>2446.09</v>
      </c>
    </row>
    <row r="1671" spans="1:14" x14ac:dyDescent="0.2">
      <c r="A1671" t="s">
        <v>264</v>
      </c>
      <c r="B1671" s="8">
        <v>43923</v>
      </c>
      <c r="C1671" s="8">
        <v>43923</v>
      </c>
      <c r="D1671">
        <v>1686</v>
      </c>
      <c r="E1671">
        <v>1</v>
      </c>
      <c r="F1671" s="7">
        <v>1083.31</v>
      </c>
      <c r="G1671" s="7">
        <v>2110.35</v>
      </c>
      <c r="H1671" s="7">
        <v>0.99</v>
      </c>
      <c r="I1671" s="7">
        <v>1.92</v>
      </c>
      <c r="J1671" t="s">
        <v>2337</v>
      </c>
      <c r="K1671">
        <f t="shared" si="104"/>
        <v>1686</v>
      </c>
      <c r="L1671">
        <f t="shared" si="105"/>
        <v>14</v>
      </c>
      <c r="M1671">
        <f t="shared" si="106"/>
        <v>1</v>
      </c>
      <c r="N1671" s="7">
        <f t="shared" si="107"/>
        <v>2110.35</v>
      </c>
    </row>
    <row r="1672" spans="1:14" x14ac:dyDescent="0.2">
      <c r="A1672" t="s">
        <v>169</v>
      </c>
      <c r="B1672" s="8">
        <v>43923</v>
      </c>
      <c r="C1672" s="8">
        <v>43924</v>
      </c>
      <c r="D1672">
        <v>77</v>
      </c>
      <c r="E1672">
        <v>2</v>
      </c>
      <c r="F1672" s="7">
        <v>133</v>
      </c>
      <c r="G1672" s="7">
        <v>268.58999999999997</v>
      </c>
      <c r="H1672" s="7">
        <v>2.65</v>
      </c>
      <c r="I1672" s="7">
        <v>5.37</v>
      </c>
      <c r="J1672" t="s">
        <v>2337</v>
      </c>
      <c r="K1672">
        <f t="shared" si="104"/>
        <v>154</v>
      </c>
      <c r="L1672">
        <f t="shared" si="105"/>
        <v>14</v>
      </c>
      <c r="M1672">
        <f t="shared" si="106"/>
        <v>1</v>
      </c>
      <c r="N1672" s="7">
        <f t="shared" si="107"/>
        <v>268.58999999999997</v>
      </c>
    </row>
    <row r="1673" spans="1:14" x14ac:dyDescent="0.2">
      <c r="A1673" t="s">
        <v>928</v>
      </c>
      <c r="B1673" s="8">
        <v>43923</v>
      </c>
      <c r="C1673" s="8">
        <v>43924</v>
      </c>
      <c r="D1673">
        <v>4</v>
      </c>
      <c r="E1673">
        <v>1</v>
      </c>
      <c r="F1673" s="7">
        <v>52.26</v>
      </c>
      <c r="G1673" s="7">
        <v>0</v>
      </c>
      <c r="H1673" s="7">
        <v>26.12</v>
      </c>
      <c r="I1673" s="7">
        <v>0</v>
      </c>
      <c r="J1673" t="s">
        <v>2337</v>
      </c>
      <c r="K1673">
        <f t="shared" si="104"/>
        <v>4</v>
      </c>
      <c r="L1673">
        <f t="shared" si="105"/>
        <v>14</v>
      </c>
      <c r="M1673">
        <f t="shared" si="106"/>
        <v>1</v>
      </c>
      <c r="N1673" s="7">
        <f t="shared" si="107"/>
        <v>0</v>
      </c>
    </row>
    <row r="1674" spans="1:14" x14ac:dyDescent="0.2">
      <c r="A1674" t="s">
        <v>923</v>
      </c>
      <c r="B1674" s="8">
        <v>43923</v>
      </c>
      <c r="C1674" s="8">
        <v>43969</v>
      </c>
      <c r="D1674">
        <v>766</v>
      </c>
      <c r="E1674">
        <v>1</v>
      </c>
      <c r="F1674" s="7">
        <v>30005.34</v>
      </c>
      <c r="G1674" s="7">
        <v>47962.5</v>
      </c>
      <c r="H1674" s="7">
        <v>60.01</v>
      </c>
      <c r="I1674" s="7">
        <v>95.93</v>
      </c>
      <c r="J1674" t="s">
        <v>2337</v>
      </c>
      <c r="K1674">
        <f t="shared" si="104"/>
        <v>766</v>
      </c>
      <c r="L1674">
        <f t="shared" si="105"/>
        <v>14</v>
      </c>
      <c r="M1674">
        <f t="shared" si="106"/>
        <v>1</v>
      </c>
      <c r="N1674" s="7">
        <f t="shared" si="107"/>
        <v>47962.5</v>
      </c>
    </row>
    <row r="1675" spans="1:14" x14ac:dyDescent="0.2">
      <c r="A1675" t="s">
        <v>201</v>
      </c>
      <c r="B1675" s="8">
        <v>43923</v>
      </c>
      <c r="C1675" s="8">
        <v>43923</v>
      </c>
      <c r="D1675">
        <v>2298</v>
      </c>
      <c r="E1675">
        <v>2</v>
      </c>
      <c r="F1675" s="7">
        <v>1920.8</v>
      </c>
      <c r="G1675" s="7">
        <v>10359.9</v>
      </c>
      <c r="H1675" s="7">
        <v>1.28</v>
      </c>
      <c r="I1675" s="7">
        <v>6.91</v>
      </c>
      <c r="J1675" t="s">
        <v>2337</v>
      </c>
      <c r="K1675">
        <f t="shared" si="104"/>
        <v>4596</v>
      </c>
      <c r="L1675">
        <f t="shared" si="105"/>
        <v>14</v>
      </c>
      <c r="M1675">
        <f t="shared" si="106"/>
        <v>1</v>
      </c>
      <c r="N1675" s="7">
        <f t="shared" si="107"/>
        <v>10359.9</v>
      </c>
    </row>
    <row r="1676" spans="1:14" x14ac:dyDescent="0.2">
      <c r="A1676" t="s">
        <v>288</v>
      </c>
      <c r="B1676" s="8">
        <v>43923</v>
      </c>
      <c r="C1676" s="8">
        <v>43934</v>
      </c>
      <c r="D1676">
        <v>273</v>
      </c>
      <c r="E1676">
        <v>1</v>
      </c>
      <c r="F1676" s="7">
        <v>152.53</v>
      </c>
      <c r="G1676" s="7">
        <v>546.39</v>
      </c>
      <c r="H1676" s="7">
        <v>0.86</v>
      </c>
      <c r="I1676" s="7">
        <v>3.07</v>
      </c>
      <c r="J1676" t="s">
        <v>2337</v>
      </c>
      <c r="K1676">
        <f t="shared" si="104"/>
        <v>273</v>
      </c>
      <c r="L1676">
        <f t="shared" si="105"/>
        <v>14</v>
      </c>
      <c r="M1676">
        <f t="shared" si="106"/>
        <v>1</v>
      </c>
      <c r="N1676" s="7">
        <f t="shared" si="107"/>
        <v>546.39</v>
      </c>
    </row>
    <row r="1677" spans="1:14" x14ac:dyDescent="0.2">
      <c r="A1677" t="s">
        <v>928</v>
      </c>
      <c r="B1677" s="8">
        <v>43923</v>
      </c>
      <c r="C1677" s="8">
        <v>43934</v>
      </c>
      <c r="D1677">
        <v>10</v>
      </c>
      <c r="E1677">
        <v>1</v>
      </c>
      <c r="F1677" s="7">
        <v>156.77000000000001</v>
      </c>
      <c r="G1677" s="7">
        <v>0</v>
      </c>
      <c r="H1677" s="7">
        <v>26.12</v>
      </c>
      <c r="I1677" s="7">
        <v>0</v>
      </c>
      <c r="J1677" t="s">
        <v>2337</v>
      </c>
      <c r="K1677">
        <f t="shared" si="104"/>
        <v>10</v>
      </c>
      <c r="L1677">
        <f t="shared" si="105"/>
        <v>14</v>
      </c>
      <c r="M1677">
        <f t="shared" si="106"/>
        <v>1</v>
      </c>
      <c r="N1677" s="7">
        <f t="shared" si="107"/>
        <v>0</v>
      </c>
    </row>
    <row r="1678" spans="1:14" x14ac:dyDescent="0.2">
      <c r="A1678" t="s">
        <v>444</v>
      </c>
      <c r="B1678" s="8">
        <v>43924</v>
      </c>
      <c r="C1678" s="8">
        <v>43924</v>
      </c>
      <c r="D1678">
        <v>77</v>
      </c>
      <c r="E1678">
        <v>1</v>
      </c>
      <c r="F1678" s="7">
        <v>61.39</v>
      </c>
      <c r="G1678" s="7">
        <v>153.47999999999999</v>
      </c>
      <c r="H1678" s="7">
        <v>1.23</v>
      </c>
      <c r="I1678" s="7">
        <v>3.07</v>
      </c>
      <c r="J1678" t="s">
        <v>2337</v>
      </c>
      <c r="K1678">
        <f t="shared" si="104"/>
        <v>77</v>
      </c>
      <c r="L1678">
        <f t="shared" si="105"/>
        <v>14</v>
      </c>
      <c r="M1678">
        <f t="shared" si="106"/>
        <v>1</v>
      </c>
      <c r="N1678" s="7">
        <f t="shared" si="107"/>
        <v>153.47999999999999</v>
      </c>
    </row>
    <row r="1679" spans="1:14" x14ac:dyDescent="0.2">
      <c r="A1679" t="s">
        <v>337</v>
      </c>
      <c r="B1679" s="8">
        <v>43924</v>
      </c>
      <c r="C1679" s="8">
        <v>43924</v>
      </c>
      <c r="D1679">
        <v>230</v>
      </c>
      <c r="E1679">
        <v>1</v>
      </c>
      <c r="F1679" s="7">
        <v>163.07</v>
      </c>
      <c r="G1679" s="7">
        <v>287.77999999999997</v>
      </c>
      <c r="H1679" s="7">
        <v>1.0900000000000001</v>
      </c>
      <c r="I1679" s="7">
        <v>1.92</v>
      </c>
      <c r="J1679" t="s">
        <v>2337</v>
      </c>
      <c r="K1679">
        <f t="shared" si="104"/>
        <v>230</v>
      </c>
      <c r="L1679">
        <f t="shared" si="105"/>
        <v>14</v>
      </c>
      <c r="M1679">
        <f t="shared" si="106"/>
        <v>1</v>
      </c>
      <c r="N1679" s="7">
        <f t="shared" si="107"/>
        <v>287.77999999999997</v>
      </c>
    </row>
    <row r="1680" spans="1:14" x14ac:dyDescent="0.2">
      <c r="A1680" t="s">
        <v>101</v>
      </c>
      <c r="B1680" s="8">
        <v>43924</v>
      </c>
      <c r="C1680" s="8">
        <v>43924</v>
      </c>
      <c r="D1680">
        <v>24512</v>
      </c>
      <c r="E1680">
        <v>1</v>
      </c>
      <c r="F1680" s="7">
        <v>4379.3</v>
      </c>
      <c r="G1680" s="7">
        <v>8594.8799999999992</v>
      </c>
      <c r="H1680" s="7">
        <v>0.27</v>
      </c>
      <c r="I1680" s="7">
        <v>0.54</v>
      </c>
      <c r="J1680" t="s">
        <v>2337</v>
      </c>
      <c r="K1680">
        <f t="shared" si="104"/>
        <v>24512</v>
      </c>
      <c r="L1680">
        <f t="shared" si="105"/>
        <v>14</v>
      </c>
      <c r="M1680">
        <f t="shared" si="106"/>
        <v>1</v>
      </c>
      <c r="N1680" s="7">
        <f t="shared" si="107"/>
        <v>8594.8799999999992</v>
      </c>
    </row>
    <row r="1681" spans="1:14" x14ac:dyDescent="0.2">
      <c r="A1681" t="s">
        <v>387</v>
      </c>
      <c r="B1681" s="8">
        <v>43924</v>
      </c>
      <c r="C1681" s="8">
        <v>43924</v>
      </c>
      <c r="D1681">
        <v>2</v>
      </c>
      <c r="E1681">
        <v>1</v>
      </c>
      <c r="F1681" s="7">
        <v>42.3</v>
      </c>
      <c r="G1681" s="7">
        <v>93.62</v>
      </c>
      <c r="H1681" s="7">
        <v>42.3</v>
      </c>
      <c r="I1681" s="7">
        <v>93.62</v>
      </c>
      <c r="J1681" t="s">
        <v>2337</v>
      </c>
      <c r="K1681">
        <f t="shared" si="104"/>
        <v>2</v>
      </c>
      <c r="L1681">
        <f t="shared" si="105"/>
        <v>14</v>
      </c>
      <c r="M1681">
        <f t="shared" si="106"/>
        <v>1</v>
      </c>
      <c r="N1681" s="7">
        <f t="shared" si="107"/>
        <v>93.62</v>
      </c>
    </row>
    <row r="1682" spans="1:14" x14ac:dyDescent="0.2">
      <c r="A1682" t="s">
        <v>169</v>
      </c>
      <c r="B1682" s="8">
        <v>43927</v>
      </c>
      <c r="C1682" s="8">
        <v>43928</v>
      </c>
      <c r="D1682">
        <v>123</v>
      </c>
      <c r="E1682">
        <v>1</v>
      </c>
      <c r="F1682" s="7">
        <v>106.4</v>
      </c>
      <c r="G1682" s="7">
        <v>168.83</v>
      </c>
      <c r="H1682" s="7">
        <v>1.32</v>
      </c>
      <c r="I1682" s="7">
        <v>2.11</v>
      </c>
      <c r="J1682" t="s">
        <v>2337</v>
      </c>
      <c r="K1682">
        <f t="shared" si="104"/>
        <v>123</v>
      </c>
      <c r="L1682">
        <f t="shared" si="105"/>
        <v>15</v>
      </c>
      <c r="M1682">
        <f t="shared" si="106"/>
        <v>1</v>
      </c>
      <c r="N1682" s="7">
        <f t="shared" si="107"/>
        <v>168.83</v>
      </c>
    </row>
    <row r="1683" spans="1:14" x14ac:dyDescent="0.2">
      <c r="A1683" t="s">
        <v>650</v>
      </c>
      <c r="B1683" s="8">
        <v>43927</v>
      </c>
      <c r="C1683" s="8">
        <v>43928</v>
      </c>
      <c r="D1683">
        <v>31</v>
      </c>
      <c r="E1683">
        <v>1</v>
      </c>
      <c r="F1683" s="7">
        <v>21.26</v>
      </c>
      <c r="G1683" s="7">
        <v>34.53</v>
      </c>
      <c r="H1683" s="7">
        <v>1.06</v>
      </c>
      <c r="I1683" s="7">
        <v>1.73</v>
      </c>
      <c r="J1683" t="s">
        <v>2337</v>
      </c>
      <c r="K1683">
        <f t="shared" si="104"/>
        <v>31</v>
      </c>
      <c r="L1683">
        <f t="shared" si="105"/>
        <v>15</v>
      </c>
      <c r="M1683">
        <f t="shared" si="106"/>
        <v>1</v>
      </c>
      <c r="N1683" s="7">
        <f t="shared" si="107"/>
        <v>34.53</v>
      </c>
    </row>
    <row r="1684" spans="1:14" x14ac:dyDescent="0.2">
      <c r="A1684" t="s">
        <v>928</v>
      </c>
      <c r="B1684" s="8">
        <v>43927</v>
      </c>
      <c r="C1684" s="8">
        <v>43928</v>
      </c>
      <c r="D1684">
        <v>4</v>
      </c>
      <c r="E1684">
        <v>1</v>
      </c>
      <c r="F1684" s="7">
        <v>52.26</v>
      </c>
      <c r="G1684" s="7">
        <v>0</v>
      </c>
      <c r="H1684" s="7">
        <v>26.12</v>
      </c>
      <c r="I1684" s="7">
        <v>0</v>
      </c>
      <c r="J1684" t="s">
        <v>2337</v>
      </c>
      <c r="K1684">
        <f t="shared" si="104"/>
        <v>4</v>
      </c>
      <c r="L1684">
        <f t="shared" si="105"/>
        <v>15</v>
      </c>
      <c r="M1684">
        <f t="shared" si="106"/>
        <v>1</v>
      </c>
      <c r="N1684" s="7">
        <f t="shared" si="107"/>
        <v>0</v>
      </c>
    </row>
    <row r="1685" spans="1:14" x14ac:dyDescent="0.2">
      <c r="A1685" t="s">
        <v>169</v>
      </c>
      <c r="B1685" s="8">
        <v>43927</v>
      </c>
      <c r="C1685" s="8">
        <v>43928</v>
      </c>
      <c r="D1685">
        <v>246</v>
      </c>
      <c r="E1685">
        <v>1</v>
      </c>
      <c r="F1685" s="7">
        <v>212.8</v>
      </c>
      <c r="G1685" s="7">
        <v>337.66</v>
      </c>
      <c r="H1685" s="7">
        <v>1.32</v>
      </c>
      <c r="I1685" s="7">
        <v>2.11</v>
      </c>
      <c r="J1685" t="s">
        <v>2337</v>
      </c>
      <c r="K1685">
        <f t="shared" si="104"/>
        <v>246</v>
      </c>
      <c r="L1685">
        <f t="shared" si="105"/>
        <v>15</v>
      </c>
      <c r="M1685">
        <f t="shared" si="106"/>
        <v>1</v>
      </c>
      <c r="N1685" s="7">
        <f t="shared" si="107"/>
        <v>337.66</v>
      </c>
    </row>
    <row r="1686" spans="1:14" x14ac:dyDescent="0.2">
      <c r="A1686" t="s">
        <v>169</v>
      </c>
      <c r="B1686" s="8">
        <v>43927</v>
      </c>
      <c r="C1686" s="8">
        <v>43928</v>
      </c>
      <c r="D1686">
        <v>7</v>
      </c>
      <c r="E1686">
        <v>1</v>
      </c>
      <c r="F1686" s="7">
        <v>5.32</v>
      </c>
      <c r="G1686" s="7">
        <v>10.74</v>
      </c>
      <c r="H1686" s="7">
        <v>1.32</v>
      </c>
      <c r="I1686" s="7">
        <v>2.69</v>
      </c>
      <c r="J1686" t="s">
        <v>2337</v>
      </c>
      <c r="K1686">
        <f t="shared" si="104"/>
        <v>7</v>
      </c>
      <c r="L1686">
        <f t="shared" si="105"/>
        <v>15</v>
      </c>
      <c r="M1686">
        <f t="shared" si="106"/>
        <v>1</v>
      </c>
      <c r="N1686" s="7">
        <f t="shared" si="107"/>
        <v>10.74</v>
      </c>
    </row>
    <row r="1687" spans="1:14" x14ac:dyDescent="0.2">
      <c r="A1687" t="s">
        <v>650</v>
      </c>
      <c r="B1687" s="8">
        <v>43927</v>
      </c>
      <c r="C1687" s="8">
        <v>43928</v>
      </c>
      <c r="D1687">
        <v>77</v>
      </c>
      <c r="E1687">
        <v>1</v>
      </c>
      <c r="F1687" s="7">
        <v>53.16</v>
      </c>
      <c r="G1687" s="7">
        <v>86.33</v>
      </c>
      <c r="H1687" s="7">
        <v>1.06</v>
      </c>
      <c r="I1687" s="7">
        <v>1.73</v>
      </c>
      <c r="J1687" t="s">
        <v>2337</v>
      </c>
      <c r="K1687">
        <f t="shared" si="104"/>
        <v>77</v>
      </c>
      <c r="L1687">
        <f t="shared" si="105"/>
        <v>15</v>
      </c>
      <c r="M1687">
        <f t="shared" si="106"/>
        <v>1</v>
      </c>
      <c r="N1687" s="7">
        <f t="shared" si="107"/>
        <v>86.33</v>
      </c>
    </row>
    <row r="1688" spans="1:14" x14ac:dyDescent="0.2">
      <c r="A1688" t="s">
        <v>928</v>
      </c>
      <c r="B1688" s="8">
        <v>43927</v>
      </c>
      <c r="C1688" s="8">
        <v>43928</v>
      </c>
      <c r="D1688">
        <v>7</v>
      </c>
      <c r="E1688">
        <v>1</v>
      </c>
      <c r="F1688" s="7">
        <v>104.52</v>
      </c>
      <c r="G1688" s="7">
        <v>0</v>
      </c>
      <c r="H1688" s="7">
        <v>26.12</v>
      </c>
      <c r="I1688" s="7">
        <v>0</v>
      </c>
      <c r="J1688" t="s">
        <v>2337</v>
      </c>
      <c r="K1688">
        <f t="shared" si="104"/>
        <v>7</v>
      </c>
      <c r="L1688">
        <f t="shared" si="105"/>
        <v>15</v>
      </c>
      <c r="M1688">
        <f t="shared" si="106"/>
        <v>1</v>
      </c>
      <c r="N1688" s="7">
        <f t="shared" si="107"/>
        <v>0</v>
      </c>
    </row>
    <row r="1689" spans="1:14" x14ac:dyDescent="0.2">
      <c r="A1689" t="s">
        <v>251</v>
      </c>
      <c r="B1689" s="8">
        <v>43927</v>
      </c>
      <c r="C1689" s="8">
        <v>43928</v>
      </c>
      <c r="D1689">
        <v>86</v>
      </c>
      <c r="E1689">
        <v>1</v>
      </c>
      <c r="F1689" s="7">
        <v>47.99</v>
      </c>
      <c r="G1689" s="7">
        <v>128.91999999999999</v>
      </c>
      <c r="H1689" s="7">
        <v>0.86</v>
      </c>
      <c r="I1689" s="7">
        <v>2.2999999999999998</v>
      </c>
      <c r="J1689" t="s">
        <v>2337</v>
      </c>
      <c r="K1689">
        <f t="shared" si="104"/>
        <v>86</v>
      </c>
      <c r="L1689">
        <f t="shared" si="105"/>
        <v>15</v>
      </c>
      <c r="M1689">
        <f t="shared" si="106"/>
        <v>1</v>
      </c>
      <c r="N1689" s="7">
        <f t="shared" si="107"/>
        <v>128.91999999999999</v>
      </c>
    </row>
    <row r="1690" spans="1:14" x14ac:dyDescent="0.2">
      <c r="A1690" t="s">
        <v>928</v>
      </c>
      <c r="B1690" s="8">
        <v>43927</v>
      </c>
      <c r="C1690" s="8">
        <v>43928</v>
      </c>
      <c r="D1690">
        <v>2</v>
      </c>
      <c r="E1690">
        <v>1</v>
      </c>
      <c r="F1690" s="7">
        <v>26.13</v>
      </c>
      <c r="G1690" s="7">
        <v>0</v>
      </c>
      <c r="H1690" s="7">
        <v>26.12</v>
      </c>
      <c r="I1690" s="7">
        <v>0</v>
      </c>
      <c r="J1690" t="s">
        <v>2337</v>
      </c>
      <c r="K1690">
        <f t="shared" si="104"/>
        <v>2</v>
      </c>
      <c r="L1690">
        <f t="shared" si="105"/>
        <v>15</v>
      </c>
      <c r="M1690">
        <f t="shared" si="106"/>
        <v>1</v>
      </c>
      <c r="N1690" s="7">
        <f t="shared" si="107"/>
        <v>0</v>
      </c>
    </row>
    <row r="1691" spans="1:14" x14ac:dyDescent="0.2">
      <c r="A1691" t="s">
        <v>169</v>
      </c>
      <c r="B1691" s="8">
        <v>43927</v>
      </c>
      <c r="C1691" s="8">
        <v>43928</v>
      </c>
      <c r="D1691">
        <v>63</v>
      </c>
      <c r="E1691">
        <v>2</v>
      </c>
      <c r="F1691" s="7">
        <v>109.06</v>
      </c>
      <c r="G1691" s="7">
        <v>220.24</v>
      </c>
      <c r="H1691" s="7">
        <v>2.65</v>
      </c>
      <c r="I1691" s="7">
        <v>5.37</v>
      </c>
      <c r="J1691" t="s">
        <v>2337</v>
      </c>
      <c r="K1691">
        <f t="shared" si="104"/>
        <v>126</v>
      </c>
      <c r="L1691">
        <f t="shared" si="105"/>
        <v>15</v>
      </c>
      <c r="M1691">
        <f t="shared" si="106"/>
        <v>1</v>
      </c>
      <c r="N1691" s="7">
        <f t="shared" si="107"/>
        <v>220.24</v>
      </c>
    </row>
    <row r="1692" spans="1:14" x14ac:dyDescent="0.2">
      <c r="A1692" t="s">
        <v>203</v>
      </c>
      <c r="B1692" s="8">
        <v>43927</v>
      </c>
      <c r="C1692" s="8">
        <v>43928</v>
      </c>
      <c r="D1692">
        <v>63</v>
      </c>
      <c r="E1692">
        <v>2</v>
      </c>
      <c r="F1692" s="7">
        <v>108.55</v>
      </c>
      <c r="G1692" s="7">
        <v>262.2</v>
      </c>
      <c r="H1692" s="7">
        <v>2.65</v>
      </c>
      <c r="I1692" s="7">
        <v>6.4</v>
      </c>
      <c r="J1692" t="s">
        <v>2337</v>
      </c>
      <c r="K1692">
        <f t="shared" si="104"/>
        <v>126</v>
      </c>
      <c r="L1692">
        <f t="shared" si="105"/>
        <v>15</v>
      </c>
      <c r="M1692">
        <f t="shared" si="106"/>
        <v>1</v>
      </c>
      <c r="N1692" s="7">
        <f t="shared" si="107"/>
        <v>262.2</v>
      </c>
    </row>
    <row r="1693" spans="1:14" x14ac:dyDescent="0.2">
      <c r="A1693" t="s">
        <v>928</v>
      </c>
      <c r="B1693" s="8">
        <v>43927</v>
      </c>
      <c r="C1693" s="8">
        <v>43928</v>
      </c>
      <c r="D1693">
        <v>5</v>
      </c>
      <c r="E1693">
        <v>1</v>
      </c>
      <c r="F1693" s="7">
        <v>78.39</v>
      </c>
      <c r="G1693" s="7">
        <v>0</v>
      </c>
      <c r="H1693" s="7">
        <v>26.12</v>
      </c>
      <c r="I1693" s="7">
        <v>0</v>
      </c>
      <c r="J1693" t="s">
        <v>2337</v>
      </c>
      <c r="K1693">
        <f t="shared" si="104"/>
        <v>5</v>
      </c>
      <c r="L1693">
        <f t="shared" si="105"/>
        <v>15</v>
      </c>
      <c r="M1693">
        <f t="shared" si="106"/>
        <v>1</v>
      </c>
      <c r="N1693" s="7">
        <f t="shared" si="107"/>
        <v>0</v>
      </c>
    </row>
    <row r="1694" spans="1:14" x14ac:dyDescent="0.2">
      <c r="A1694" t="s">
        <v>240</v>
      </c>
      <c r="B1694" s="8">
        <v>43927</v>
      </c>
      <c r="C1694" s="8">
        <v>43928</v>
      </c>
      <c r="D1694">
        <v>766</v>
      </c>
      <c r="E1694">
        <v>1</v>
      </c>
      <c r="F1694" s="7">
        <v>351.73</v>
      </c>
      <c r="G1694" s="7">
        <v>549.97</v>
      </c>
      <c r="H1694" s="7">
        <v>0.7</v>
      </c>
      <c r="I1694" s="7">
        <v>1.1000000000000001</v>
      </c>
      <c r="J1694" t="s">
        <v>2337</v>
      </c>
      <c r="K1694">
        <f t="shared" si="104"/>
        <v>766</v>
      </c>
      <c r="L1694">
        <f t="shared" si="105"/>
        <v>15</v>
      </c>
      <c r="M1694">
        <f t="shared" si="106"/>
        <v>1</v>
      </c>
      <c r="N1694" s="7">
        <f t="shared" si="107"/>
        <v>549.97</v>
      </c>
    </row>
    <row r="1695" spans="1:14" x14ac:dyDescent="0.2">
      <c r="A1695" t="s">
        <v>934</v>
      </c>
      <c r="B1695" s="8">
        <v>43927</v>
      </c>
      <c r="C1695" s="8">
        <v>43927</v>
      </c>
      <c r="D1695">
        <v>16</v>
      </c>
      <c r="E1695">
        <v>1</v>
      </c>
      <c r="F1695" s="7">
        <v>145.81</v>
      </c>
      <c r="G1695" s="7">
        <v>243.01</v>
      </c>
      <c r="H1695" s="7">
        <v>14.58</v>
      </c>
      <c r="I1695" s="7">
        <v>24.3</v>
      </c>
      <c r="J1695" t="s">
        <v>2337</v>
      </c>
      <c r="K1695">
        <f t="shared" si="104"/>
        <v>16</v>
      </c>
      <c r="L1695">
        <f t="shared" si="105"/>
        <v>15</v>
      </c>
      <c r="M1695">
        <f t="shared" si="106"/>
        <v>1</v>
      </c>
      <c r="N1695" s="7">
        <f t="shared" si="107"/>
        <v>243.01</v>
      </c>
    </row>
    <row r="1696" spans="1:14" x14ac:dyDescent="0.2">
      <c r="A1696" t="s">
        <v>934</v>
      </c>
      <c r="B1696" s="8">
        <v>43927</v>
      </c>
      <c r="C1696" s="8">
        <v>43927</v>
      </c>
      <c r="D1696">
        <v>46</v>
      </c>
      <c r="E1696">
        <v>1</v>
      </c>
      <c r="F1696" s="7">
        <v>437.42</v>
      </c>
      <c r="G1696" s="7">
        <v>729.03</v>
      </c>
      <c r="H1696" s="7">
        <v>14.58</v>
      </c>
      <c r="I1696" s="7">
        <v>24.3</v>
      </c>
      <c r="J1696" t="s">
        <v>2337</v>
      </c>
      <c r="K1696">
        <f t="shared" si="104"/>
        <v>46</v>
      </c>
      <c r="L1696">
        <f t="shared" si="105"/>
        <v>15</v>
      </c>
      <c r="M1696">
        <f t="shared" si="106"/>
        <v>1</v>
      </c>
      <c r="N1696" s="7">
        <f t="shared" si="107"/>
        <v>729.03</v>
      </c>
    </row>
    <row r="1697" spans="1:14" x14ac:dyDescent="0.2">
      <c r="A1697" t="s">
        <v>169</v>
      </c>
      <c r="B1697" s="8">
        <v>43927</v>
      </c>
      <c r="C1697" s="8">
        <v>43928</v>
      </c>
      <c r="D1697">
        <v>246</v>
      </c>
      <c r="E1697">
        <v>1</v>
      </c>
      <c r="F1697" s="7">
        <v>206.18</v>
      </c>
      <c r="G1697" s="7">
        <v>337.66</v>
      </c>
      <c r="H1697" s="7">
        <v>1.28</v>
      </c>
      <c r="I1697" s="7">
        <v>2.11</v>
      </c>
      <c r="J1697" t="s">
        <v>2337</v>
      </c>
      <c r="K1697">
        <f t="shared" si="104"/>
        <v>246</v>
      </c>
      <c r="L1697">
        <f t="shared" si="105"/>
        <v>15</v>
      </c>
      <c r="M1697">
        <f t="shared" si="106"/>
        <v>1</v>
      </c>
      <c r="N1697" s="7">
        <f t="shared" si="107"/>
        <v>337.66</v>
      </c>
    </row>
    <row r="1698" spans="1:14" x14ac:dyDescent="0.2">
      <c r="A1698" t="s">
        <v>169</v>
      </c>
      <c r="B1698" s="8">
        <v>43927</v>
      </c>
      <c r="C1698" s="8">
        <v>43928</v>
      </c>
      <c r="D1698">
        <v>25</v>
      </c>
      <c r="E1698">
        <v>1</v>
      </c>
      <c r="F1698" s="7">
        <v>20.62</v>
      </c>
      <c r="G1698" s="7">
        <v>42.97</v>
      </c>
      <c r="H1698" s="7">
        <v>1.28</v>
      </c>
      <c r="I1698" s="7">
        <v>2.69</v>
      </c>
      <c r="J1698" t="s">
        <v>2337</v>
      </c>
      <c r="K1698">
        <f t="shared" si="104"/>
        <v>25</v>
      </c>
      <c r="L1698">
        <f t="shared" si="105"/>
        <v>15</v>
      </c>
      <c r="M1698">
        <f t="shared" si="106"/>
        <v>1</v>
      </c>
      <c r="N1698" s="7">
        <f t="shared" si="107"/>
        <v>42.97</v>
      </c>
    </row>
    <row r="1699" spans="1:14" x14ac:dyDescent="0.2">
      <c r="A1699" t="s">
        <v>928</v>
      </c>
      <c r="B1699" s="8">
        <v>43927</v>
      </c>
      <c r="C1699" s="8">
        <v>43928</v>
      </c>
      <c r="D1699">
        <v>7</v>
      </c>
      <c r="E1699">
        <v>1</v>
      </c>
      <c r="F1699" s="7">
        <v>104.52</v>
      </c>
      <c r="G1699" s="7">
        <v>0</v>
      </c>
      <c r="H1699" s="7">
        <v>26.12</v>
      </c>
      <c r="I1699" s="7">
        <v>0</v>
      </c>
      <c r="J1699" t="s">
        <v>2337</v>
      </c>
      <c r="K1699">
        <f t="shared" si="104"/>
        <v>7</v>
      </c>
      <c r="L1699">
        <f t="shared" si="105"/>
        <v>15</v>
      </c>
      <c r="M1699">
        <f t="shared" si="106"/>
        <v>1</v>
      </c>
      <c r="N1699" s="7">
        <f t="shared" si="107"/>
        <v>0</v>
      </c>
    </row>
    <row r="1700" spans="1:14" x14ac:dyDescent="0.2">
      <c r="A1700" t="s">
        <v>698</v>
      </c>
      <c r="B1700" s="8">
        <v>43927</v>
      </c>
      <c r="C1700" s="8">
        <v>43942</v>
      </c>
      <c r="D1700">
        <v>31</v>
      </c>
      <c r="E1700">
        <v>1</v>
      </c>
      <c r="F1700" s="7">
        <v>303.12</v>
      </c>
      <c r="G1700" s="7">
        <v>549.97</v>
      </c>
      <c r="H1700" s="7">
        <v>15.16</v>
      </c>
      <c r="I1700" s="7">
        <v>27.5</v>
      </c>
      <c r="J1700" t="s">
        <v>2337</v>
      </c>
      <c r="K1700">
        <f t="shared" si="104"/>
        <v>31</v>
      </c>
      <c r="L1700">
        <f t="shared" si="105"/>
        <v>15</v>
      </c>
      <c r="M1700">
        <f t="shared" si="106"/>
        <v>1</v>
      </c>
      <c r="N1700" s="7">
        <f t="shared" si="107"/>
        <v>549.97</v>
      </c>
    </row>
    <row r="1701" spans="1:14" x14ac:dyDescent="0.2">
      <c r="A1701" t="s">
        <v>752</v>
      </c>
      <c r="B1701" s="8">
        <v>43927</v>
      </c>
      <c r="C1701" s="8">
        <v>43942</v>
      </c>
      <c r="D1701">
        <v>138</v>
      </c>
      <c r="E1701">
        <v>1</v>
      </c>
      <c r="F1701" s="7">
        <v>3308.26</v>
      </c>
      <c r="G1701" s="7">
        <v>5628.88</v>
      </c>
      <c r="H1701" s="7">
        <v>36.76</v>
      </c>
      <c r="I1701" s="7">
        <v>62.54</v>
      </c>
      <c r="J1701" t="s">
        <v>2337</v>
      </c>
      <c r="K1701">
        <f t="shared" si="104"/>
        <v>138</v>
      </c>
      <c r="L1701">
        <f t="shared" si="105"/>
        <v>15</v>
      </c>
      <c r="M1701">
        <f t="shared" si="106"/>
        <v>1</v>
      </c>
      <c r="N1701" s="7">
        <f t="shared" si="107"/>
        <v>5628.88</v>
      </c>
    </row>
    <row r="1702" spans="1:14" x14ac:dyDescent="0.2">
      <c r="A1702" t="s">
        <v>702</v>
      </c>
      <c r="B1702" s="8">
        <v>43927</v>
      </c>
      <c r="C1702" s="8">
        <v>43942</v>
      </c>
      <c r="D1702">
        <v>138</v>
      </c>
      <c r="E1702">
        <v>1</v>
      </c>
      <c r="F1702" s="7">
        <v>2443.79</v>
      </c>
      <c r="G1702" s="7">
        <v>4224.54</v>
      </c>
      <c r="H1702" s="7">
        <v>27.15</v>
      </c>
      <c r="I1702" s="7">
        <v>46.94</v>
      </c>
      <c r="J1702" t="s">
        <v>2337</v>
      </c>
      <c r="K1702">
        <f t="shared" si="104"/>
        <v>138</v>
      </c>
      <c r="L1702">
        <f t="shared" si="105"/>
        <v>15</v>
      </c>
      <c r="M1702">
        <f t="shared" si="106"/>
        <v>1</v>
      </c>
      <c r="N1702" s="7">
        <f t="shared" si="107"/>
        <v>4224.54</v>
      </c>
    </row>
    <row r="1703" spans="1:14" x14ac:dyDescent="0.2">
      <c r="A1703" t="s">
        <v>692</v>
      </c>
      <c r="B1703" s="8">
        <v>43927</v>
      </c>
      <c r="C1703" s="8">
        <v>43942</v>
      </c>
      <c r="D1703">
        <v>31</v>
      </c>
      <c r="E1703">
        <v>1</v>
      </c>
      <c r="F1703" s="7">
        <v>255.03</v>
      </c>
      <c r="G1703" s="7">
        <v>470.67</v>
      </c>
      <c r="H1703" s="7">
        <v>12.75</v>
      </c>
      <c r="I1703" s="7">
        <v>23.53</v>
      </c>
      <c r="J1703" t="s">
        <v>2337</v>
      </c>
      <c r="K1703">
        <f t="shared" si="104"/>
        <v>31</v>
      </c>
      <c r="L1703">
        <f t="shared" si="105"/>
        <v>15</v>
      </c>
      <c r="M1703">
        <f t="shared" si="106"/>
        <v>1</v>
      </c>
      <c r="N1703" s="7">
        <f t="shared" si="107"/>
        <v>470.67</v>
      </c>
    </row>
    <row r="1704" spans="1:14" x14ac:dyDescent="0.2">
      <c r="A1704" t="s">
        <v>778</v>
      </c>
      <c r="B1704" s="8">
        <v>43927</v>
      </c>
      <c r="C1704" s="8">
        <v>43942</v>
      </c>
      <c r="D1704">
        <v>31</v>
      </c>
      <c r="E1704">
        <v>1</v>
      </c>
      <c r="F1704" s="7">
        <v>927.28</v>
      </c>
      <c r="G1704" s="7">
        <v>1547.59</v>
      </c>
      <c r="H1704" s="7">
        <v>46.36</v>
      </c>
      <c r="I1704" s="7">
        <v>77.38</v>
      </c>
      <c r="J1704" t="s">
        <v>2337</v>
      </c>
      <c r="K1704">
        <f t="shared" si="104"/>
        <v>31</v>
      </c>
      <c r="L1704">
        <f t="shared" si="105"/>
        <v>15</v>
      </c>
      <c r="M1704">
        <f t="shared" si="106"/>
        <v>1</v>
      </c>
      <c r="N1704" s="7">
        <f t="shared" si="107"/>
        <v>1547.59</v>
      </c>
    </row>
    <row r="1705" spans="1:14" x14ac:dyDescent="0.2">
      <c r="A1705" t="s">
        <v>251</v>
      </c>
      <c r="B1705" s="8">
        <v>43927</v>
      </c>
      <c r="C1705" s="8">
        <v>43928</v>
      </c>
      <c r="D1705">
        <v>86</v>
      </c>
      <c r="E1705">
        <v>1</v>
      </c>
      <c r="F1705" s="7">
        <v>47.99</v>
      </c>
      <c r="G1705" s="7">
        <v>128.91999999999999</v>
      </c>
      <c r="H1705" s="7">
        <v>0.86</v>
      </c>
      <c r="I1705" s="7">
        <v>2.2999999999999998</v>
      </c>
      <c r="J1705" t="s">
        <v>2337</v>
      </c>
      <c r="K1705">
        <f t="shared" si="104"/>
        <v>86</v>
      </c>
      <c r="L1705">
        <f t="shared" si="105"/>
        <v>15</v>
      </c>
      <c r="M1705">
        <f t="shared" si="106"/>
        <v>1</v>
      </c>
      <c r="N1705" s="7">
        <f t="shared" si="107"/>
        <v>128.91999999999999</v>
      </c>
    </row>
    <row r="1706" spans="1:14" x14ac:dyDescent="0.2">
      <c r="A1706" t="s">
        <v>928</v>
      </c>
      <c r="B1706" s="8">
        <v>43927</v>
      </c>
      <c r="C1706" s="8">
        <v>43928</v>
      </c>
      <c r="D1706">
        <v>2</v>
      </c>
      <c r="E1706">
        <v>1</v>
      </c>
      <c r="F1706" s="7">
        <v>26.13</v>
      </c>
      <c r="G1706" s="7">
        <v>0</v>
      </c>
      <c r="H1706" s="7">
        <v>26.12</v>
      </c>
      <c r="I1706" s="7">
        <v>0</v>
      </c>
      <c r="J1706" t="s">
        <v>2337</v>
      </c>
      <c r="K1706">
        <f t="shared" si="104"/>
        <v>2</v>
      </c>
      <c r="L1706">
        <f t="shared" si="105"/>
        <v>15</v>
      </c>
      <c r="M1706">
        <f t="shared" si="106"/>
        <v>1</v>
      </c>
      <c r="N1706" s="7">
        <f t="shared" si="107"/>
        <v>0</v>
      </c>
    </row>
    <row r="1707" spans="1:14" x14ac:dyDescent="0.2">
      <c r="A1707" t="s">
        <v>923</v>
      </c>
      <c r="B1707" s="8">
        <v>43928</v>
      </c>
      <c r="C1707" s="8">
        <v>43969</v>
      </c>
      <c r="D1707">
        <v>37</v>
      </c>
      <c r="E1707">
        <v>1</v>
      </c>
      <c r="F1707" s="7">
        <v>1440.26</v>
      </c>
      <c r="G1707" s="7">
        <v>2148.7199999999998</v>
      </c>
      <c r="H1707" s="7">
        <v>60.01</v>
      </c>
      <c r="I1707" s="7">
        <v>89.53</v>
      </c>
      <c r="J1707" t="s">
        <v>2337</v>
      </c>
      <c r="K1707">
        <f t="shared" si="104"/>
        <v>37</v>
      </c>
      <c r="L1707">
        <f t="shared" si="105"/>
        <v>15</v>
      </c>
      <c r="M1707">
        <f t="shared" si="106"/>
        <v>1</v>
      </c>
      <c r="N1707" s="7">
        <f t="shared" si="107"/>
        <v>2148.7199999999998</v>
      </c>
    </row>
    <row r="1708" spans="1:14" x14ac:dyDescent="0.2">
      <c r="A1708" t="s">
        <v>923</v>
      </c>
      <c r="B1708" s="8">
        <v>43928</v>
      </c>
      <c r="C1708" s="8">
        <v>43969</v>
      </c>
      <c r="D1708">
        <v>111</v>
      </c>
      <c r="E1708">
        <v>1</v>
      </c>
      <c r="F1708" s="7">
        <v>2519.5300000000002</v>
      </c>
      <c r="G1708" s="7">
        <v>6446.16</v>
      </c>
      <c r="H1708" s="7">
        <v>34.99</v>
      </c>
      <c r="I1708" s="7">
        <v>89.53</v>
      </c>
      <c r="J1708" t="s">
        <v>2337</v>
      </c>
      <c r="K1708">
        <f t="shared" si="104"/>
        <v>111</v>
      </c>
      <c r="L1708">
        <f t="shared" si="105"/>
        <v>15</v>
      </c>
      <c r="M1708">
        <f t="shared" si="106"/>
        <v>1</v>
      </c>
      <c r="N1708" s="7">
        <f t="shared" si="107"/>
        <v>6446.16</v>
      </c>
    </row>
    <row r="1709" spans="1:14" x14ac:dyDescent="0.2">
      <c r="A1709" t="s">
        <v>923</v>
      </c>
      <c r="B1709" s="8">
        <v>43928</v>
      </c>
      <c r="C1709" s="8">
        <v>43990</v>
      </c>
      <c r="D1709">
        <v>148</v>
      </c>
      <c r="E1709">
        <v>1</v>
      </c>
      <c r="F1709" s="7">
        <v>5761.03</v>
      </c>
      <c r="G1709" s="7">
        <v>8594.8799999999992</v>
      </c>
      <c r="H1709" s="7">
        <v>60.01</v>
      </c>
      <c r="I1709" s="7">
        <v>89.53</v>
      </c>
      <c r="J1709" t="s">
        <v>2337</v>
      </c>
      <c r="K1709">
        <f t="shared" si="104"/>
        <v>148</v>
      </c>
      <c r="L1709">
        <f t="shared" si="105"/>
        <v>15</v>
      </c>
      <c r="M1709">
        <f t="shared" si="106"/>
        <v>1</v>
      </c>
      <c r="N1709" s="7">
        <f t="shared" si="107"/>
        <v>8594.8799999999992</v>
      </c>
    </row>
    <row r="1710" spans="1:14" x14ac:dyDescent="0.2">
      <c r="A1710" t="s">
        <v>642</v>
      </c>
      <c r="B1710" s="8">
        <v>43928</v>
      </c>
      <c r="C1710" s="8">
        <v>43942</v>
      </c>
      <c r="D1710">
        <v>1839</v>
      </c>
      <c r="E1710">
        <v>1</v>
      </c>
      <c r="F1710" s="7">
        <v>1242.1099999999999</v>
      </c>
      <c r="G1710" s="7">
        <v>1918.5</v>
      </c>
      <c r="H1710" s="7">
        <v>1.02</v>
      </c>
      <c r="I1710" s="7">
        <v>1.6</v>
      </c>
      <c r="J1710" t="s">
        <v>2337</v>
      </c>
      <c r="K1710">
        <f t="shared" si="104"/>
        <v>1839</v>
      </c>
      <c r="L1710">
        <f t="shared" si="105"/>
        <v>15</v>
      </c>
      <c r="M1710">
        <f t="shared" si="106"/>
        <v>1</v>
      </c>
      <c r="N1710" s="7">
        <f t="shared" si="107"/>
        <v>1918.5</v>
      </c>
    </row>
    <row r="1711" spans="1:14" x14ac:dyDescent="0.2">
      <c r="A1711" t="s">
        <v>169</v>
      </c>
      <c r="B1711" s="8">
        <v>43928</v>
      </c>
      <c r="C1711" s="8">
        <v>43929</v>
      </c>
      <c r="D1711">
        <v>123</v>
      </c>
      <c r="E1711">
        <v>1</v>
      </c>
      <c r="F1711" s="7">
        <v>106.4</v>
      </c>
      <c r="G1711" s="7">
        <v>168.83</v>
      </c>
      <c r="H1711" s="7">
        <v>1.32</v>
      </c>
      <c r="I1711" s="7">
        <v>2.11</v>
      </c>
      <c r="J1711" t="s">
        <v>2337</v>
      </c>
      <c r="K1711">
        <f t="shared" si="104"/>
        <v>123</v>
      </c>
      <c r="L1711">
        <f t="shared" si="105"/>
        <v>15</v>
      </c>
      <c r="M1711">
        <f t="shared" si="106"/>
        <v>1</v>
      </c>
      <c r="N1711" s="7">
        <f t="shared" si="107"/>
        <v>168.83</v>
      </c>
    </row>
    <row r="1712" spans="1:14" x14ac:dyDescent="0.2">
      <c r="A1712" t="s">
        <v>169</v>
      </c>
      <c r="B1712" s="8">
        <v>43928</v>
      </c>
      <c r="C1712" s="8">
        <v>43929</v>
      </c>
      <c r="D1712">
        <v>4</v>
      </c>
      <c r="E1712">
        <v>1</v>
      </c>
      <c r="F1712" s="7">
        <v>2.66</v>
      </c>
      <c r="G1712" s="7">
        <v>5.37</v>
      </c>
      <c r="H1712" s="7">
        <v>1.32</v>
      </c>
      <c r="I1712" s="7">
        <v>2.69</v>
      </c>
      <c r="J1712" t="s">
        <v>2337</v>
      </c>
      <c r="K1712">
        <f t="shared" si="104"/>
        <v>4</v>
      </c>
      <c r="L1712">
        <f t="shared" si="105"/>
        <v>15</v>
      </c>
      <c r="M1712">
        <f t="shared" si="106"/>
        <v>1</v>
      </c>
      <c r="N1712" s="7">
        <f t="shared" si="107"/>
        <v>5.37</v>
      </c>
    </row>
    <row r="1713" spans="1:14" x14ac:dyDescent="0.2">
      <c r="A1713" t="s">
        <v>650</v>
      </c>
      <c r="B1713" s="8">
        <v>43928</v>
      </c>
      <c r="C1713" s="8">
        <v>43929</v>
      </c>
      <c r="D1713">
        <v>42</v>
      </c>
      <c r="E1713">
        <v>1</v>
      </c>
      <c r="F1713" s="7">
        <v>28.7</v>
      </c>
      <c r="G1713" s="7">
        <v>46.62</v>
      </c>
      <c r="H1713" s="7">
        <v>1.06</v>
      </c>
      <c r="I1713" s="7">
        <v>1.73</v>
      </c>
      <c r="J1713" t="s">
        <v>2337</v>
      </c>
      <c r="K1713">
        <f t="shared" si="104"/>
        <v>42</v>
      </c>
      <c r="L1713">
        <f t="shared" si="105"/>
        <v>15</v>
      </c>
      <c r="M1713">
        <f t="shared" si="106"/>
        <v>1</v>
      </c>
      <c r="N1713" s="7">
        <f t="shared" si="107"/>
        <v>46.62</v>
      </c>
    </row>
    <row r="1714" spans="1:14" x14ac:dyDescent="0.2">
      <c r="A1714" t="s">
        <v>928</v>
      </c>
      <c r="B1714" s="8">
        <v>43928</v>
      </c>
      <c r="C1714" s="8">
        <v>43929</v>
      </c>
      <c r="D1714">
        <v>4</v>
      </c>
      <c r="E1714">
        <v>1</v>
      </c>
      <c r="F1714" s="7">
        <v>52.26</v>
      </c>
      <c r="G1714" s="7">
        <v>0</v>
      </c>
      <c r="H1714" s="7">
        <v>26.12</v>
      </c>
      <c r="I1714" s="7">
        <v>0</v>
      </c>
      <c r="J1714" t="s">
        <v>2337</v>
      </c>
      <c r="K1714">
        <f t="shared" si="104"/>
        <v>4</v>
      </c>
      <c r="L1714">
        <f t="shared" si="105"/>
        <v>15</v>
      </c>
      <c r="M1714">
        <f t="shared" si="106"/>
        <v>1</v>
      </c>
      <c r="N1714" s="7">
        <f t="shared" si="107"/>
        <v>0</v>
      </c>
    </row>
    <row r="1715" spans="1:14" x14ac:dyDescent="0.2">
      <c r="A1715" t="s">
        <v>155</v>
      </c>
      <c r="B1715" s="8">
        <v>43928</v>
      </c>
      <c r="C1715" s="8">
        <v>43928</v>
      </c>
      <c r="D1715">
        <v>304</v>
      </c>
      <c r="E1715">
        <v>1</v>
      </c>
      <c r="F1715" s="7">
        <v>248.56</v>
      </c>
      <c r="G1715" s="7">
        <v>481.16</v>
      </c>
      <c r="H1715" s="7">
        <v>1.25</v>
      </c>
      <c r="I1715" s="7">
        <v>2.4300000000000002</v>
      </c>
      <c r="J1715" t="s">
        <v>2337</v>
      </c>
      <c r="K1715">
        <f t="shared" si="104"/>
        <v>304</v>
      </c>
      <c r="L1715">
        <f t="shared" si="105"/>
        <v>15</v>
      </c>
      <c r="M1715">
        <f t="shared" si="106"/>
        <v>1</v>
      </c>
      <c r="N1715" s="7">
        <f t="shared" si="107"/>
        <v>481.16</v>
      </c>
    </row>
    <row r="1716" spans="1:14" x14ac:dyDescent="0.2">
      <c r="A1716" t="s">
        <v>923</v>
      </c>
      <c r="B1716" s="8">
        <v>43928</v>
      </c>
      <c r="C1716" s="8">
        <v>43929</v>
      </c>
      <c r="D1716">
        <v>4</v>
      </c>
      <c r="E1716">
        <v>1</v>
      </c>
      <c r="F1716" s="7">
        <v>120.02</v>
      </c>
      <c r="G1716" s="7">
        <v>193.39</v>
      </c>
      <c r="H1716" s="7">
        <v>60.01</v>
      </c>
      <c r="I1716" s="7">
        <v>96.69</v>
      </c>
      <c r="J1716" t="s">
        <v>2337</v>
      </c>
      <c r="K1716">
        <f t="shared" si="104"/>
        <v>4</v>
      </c>
      <c r="L1716">
        <f t="shared" si="105"/>
        <v>15</v>
      </c>
      <c r="M1716">
        <f t="shared" si="106"/>
        <v>1</v>
      </c>
      <c r="N1716" s="7">
        <f t="shared" si="107"/>
        <v>193.39</v>
      </c>
    </row>
    <row r="1717" spans="1:14" x14ac:dyDescent="0.2">
      <c r="A1717" t="s">
        <v>396</v>
      </c>
      <c r="B1717" s="8">
        <v>43930</v>
      </c>
      <c r="C1717" s="8">
        <v>43930</v>
      </c>
      <c r="D1717">
        <v>13</v>
      </c>
      <c r="E1717">
        <v>1</v>
      </c>
      <c r="F1717" s="7">
        <v>186.22</v>
      </c>
      <c r="G1717" s="7">
        <v>245.57</v>
      </c>
      <c r="H1717" s="7">
        <v>23.27</v>
      </c>
      <c r="I1717" s="7">
        <v>30.7</v>
      </c>
      <c r="J1717" t="s">
        <v>2337</v>
      </c>
      <c r="K1717">
        <f t="shared" si="104"/>
        <v>13</v>
      </c>
      <c r="L1717">
        <f t="shared" si="105"/>
        <v>15</v>
      </c>
      <c r="M1717">
        <f t="shared" si="106"/>
        <v>1</v>
      </c>
      <c r="N1717" s="7">
        <f t="shared" si="107"/>
        <v>245.57</v>
      </c>
    </row>
    <row r="1718" spans="1:14" x14ac:dyDescent="0.2">
      <c r="A1718" t="s">
        <v>289</v>
      </c>
      <c r="B1718" s="8">
        <v>43930</v>
      </c>
      <c r="C1718" s="8">
        <v>43930</v>
      </c>
      <c r="D1718">
        <v>307</v>
      </c>
      <c r="E1718">
        <v>1</v>
      </c>
      <c r="F1718" s="7">
        <v>173.94</v>
      </c>
      <c r="G1718" s="7">
        <v>447.65</v>
      </c>
      <c r="H1718" s="7">
        <v>0.87</v>
      </c>
      <c r="I1718" s="7">
        <v>2.2400000000000002</v>
      </c>
      <c r="J1718" t="s">
        <v>2337</v>
      </c>
      <c r="K1718">
        <f t="shared" si="104"/>
        <v>307</v>
      </c>
      <c r="L1718">
        <f t="shared" si="105"/>
        <v>15</v>
      </c>
      <c r="M1718">
        <f t="shared" si="106"/>
        <v>1</v>
      </c>
      <c r="N1718" s="7">
        <f t="shared" si="107"/>
        <v>447.65</v>
      </c>
    </row>
    <row r="1719" spans="1:14" x14ac:dyDescent="0.2">
      <c r="A1719" t="s">
        <v>172</v>
      </c>
      <c r="B1719" s="8">
        <v>43930</v>
      </c>
      <c r="C1719" s="8">
        <v>43930</v>
      </c>
      <c r="D1719">
        <v>307</v>
      </c>
      <c r="E1719">
        <v>1</v>
      </c>
      <c r="F1719" s="7">
        <v>259</v>
      </c>
      <c r="G1719" s="7">
        <v>537.17999999999995</v>
      </c>
      <c r="H1719" s="7">
        <v>1.29</v>
      </c>
      <c r="I1719" s="7">
        <v>2.69</v>
      </c>
      <c r="J1719" t="s">
        <v>2337</v>
      </c>
      <c r="K1719">
        <f t="shared" si="104"/>
        <v>307</v>
      </c>
      <c r="L1719">
        <f t="shared" si="105"/>
        <v>15</v>
      </c>
      <c r="M1719">
        <f t="shared" si="106"/>
        <v>1</v>
      </c>
      <c r="N1719" s="7">
        <f t="shared" si="107"/>
        <v>537.17999999999995</v>
      </c>
    </row>
    <row r="1720" spans="1:14" x14ac:dyDescent="0.2">
      <c r="A1720" t="s">
        <v>262</v>
      </c>
      <c r="B1720" s="8">
        <v>43930</v>
      </c>
      <c r="C1720" s="8">
        <v>43930</v>
      </c>
      <c r="D1720">
        <v>16</v>
      </c>
      <c r="E1720">
        <v>100</v>
      </c>
      <c r="F1720" s="7">
        <v>984.83</v>
      </c>
      <c r="G1720" s="7">
        <v>1662.7</v>
      </c>
      <c r="H1720" s="7">
        <v>98.48</v>
      </c>
      <c r="I1720" s="7">
        <v>166.27</v>
      </c>
      <c r="J1720" t="s">
        <v>2337</v>
      </c>
      <c r="K1720">
        <f t="shared" si="104"/>
        <v>1600</v>
      </c>
      <c r="L1720">
        <f t="shared" si="105"/>
        <v>15</v>
      </c>
      <c r="M1720">
        <f t="shared" si="106"/>
        <v>1</v>
      </c>
      <c r="N1720" s="7">
        <f t="shared" si="107"/>
        <v>1662.7</v>
      </c>
    </row>
    <row r="1721" spans="1:14" x14ac:dyDescent="0.2">
      <c r="A1721" t="s">
        <v>938</v>
      </c>
      <c r="B1721" s="8">
        <v>43930</v>
      </c>
      <c r="C1721" s="8">
        <v>43934</v>
      </c>
      <c r="D1721">
        <v>383</v>
      </c>
      <c r="E1721">
        <v>1</v>
      </c>
      <c r="F1721" s="7">
        <v>6319.07</v>
      </c>
      <c r="G1721" s="7">
        <v>9576.51</v>
      </c>
      <c r="H1721" s="7">
        <v>25.27</v>
      </c>
      <c r="I1721" s="7">
        <v>38.31</v>
      </c>
      <c r="J1721" t="s">
        <v>2337</v>
      </c>
      <c r="K1721">
        <f t="shared" si="104"/>
        <v>383</v>
      </c>
      <c r="L1721">
        <f t="shared" si="105"/>
        <v>15</v>
      </c>
      <c r="M1721">
        <f t="shared" si="106"/>
        <v>1</v>
      </c>
      <c r="N1721" s="7">
        <f t="shared" si="107"/>
        <v>9576.51</v>
      </c>
    </row>
    <row r="1722" spans="1:14" x14ac:dyDescent="0.2">
      <c r="A1722" t="s">
        <v>938</v>
      </c>
      <c r="B1722" s="8">
        <v>43930</v>
      </c>
      <c r="C1722" s="8">
        <v>43962</v>
      </c>
      <c r="D1722">
        <v>383</v>
      </c>
      <c r="E1722">
        <v>1</v>
      </c>
      <c r="F1722" s="7">
        <v>6319.07</v>
      </c>
      <c r="G1722" s="7">
        <v>9576.51</v>
      </c>
      <c r="H1722" s="7">
        <v>25.27</v>
      </c>
      <c r="I1722" s="7">
        <v>38.31</v>
      </c>
      <c r="J1722" t="s">
        <v>2337</v>
      </c>
      <c r="K1722">
        <f t="shared" si="104"/>
        <v>383</v>
      </c>
      <c r="L1722">
        <f t="shared" si="105"/>
        <v>15</v>
      </c>
      <c r="M1722">
        <f t="shared" si="106"/>
        <v>1</v>
      </c>
      <c r="N1722" s="7">
        <f t="shared" si="107"/>
        <v>9576.51</v>
      </c>
    </row>
    <row r="1723" spans="1:14" x14ac:dyDescent="0.2">
      <c r="A1723" t="s">
        <v>938</v>
      </c>
      <c r="B1723" s="8">
        <v>43930</v>
      </c>
      <c r="C1723" s="8">
        <v>43990</v>
      </c>
      <c r="D1723">
        <v>383</v>
      </c>
      <c r="E1723">
        <v>1</v>
      </c>
      <c r="F1723" s="7">
        <v>6319.07</v>
      </c>
      <c r="G1723" s="7">
        <v>9576.51</v>
      </c>
      <c r="H1723" s="7">
        <v>25.27</v>
      </c>
      <c r="I1723" s="7">
        <v>38.31</v>
      </c>
      <c r="J1723" t="s">
        <v>2337</v>
      </c>
      <c r="K1723">
        <f t="shared" si="104"/>
        <v>383</v>
      </c>
      <c r="L1723">
        <f t="shared" si="105"/>
        <v>15</v>
      </c>
      <c r="M1723">
        <f t="shared" si="106"/>
        <v>1</v>
      </c>
      <c r="N1723" s="7">
        <f t="shared" si="107"/>
        <v>9576.51</v>
      </c>
    </row>
    <row r="1724" spans="1:14" x14ac:dyDescent="0.2">
      <c r="A1724" t="s">
        <v>938</v>
      </c>
      <c r="B1724" s="8">
        <v>43930</v>
      </c>
      <c r="C1724" s="8">
        <v>44022</v>
      </c>
      <c r="D1724">
        <v>383</v>
      </c>
      <c r="E1724">
        <v>1</v>
      </c>
      <c r="F1724" s="7">
        <v>6319.07</v>
      </c>
      <c r="G1724" s="7">
        <v>9576.51</v>
      </c>
      <c r="H1724" s="7">
        <v>25.27</v>
      </c>
      <c r="I1724" s="7">
        <v>38.31</v>
      </c>
      <c r="J1724" t="s">
        <v>2337</v>
      </c>
      <c r="K1724">
        <f t="shared" si="104"/>
        <v>383</v>
      </c>
      <c r="L1724">
        <f t="shared" si="105"/>
        <v>15</v>
      </c>
      <c r="M1724">
        <f t="shared" si="106"/>
        <v>1</v>
      </c>
      <c r="N1724" s="7">
        <f t="shared" si="107"/>
        <v>9576.51</v>
      </c>
    </row>
    <row r="1725" spans="1:14" x14ac:dyDescent="0.2">
      <c r="A1725" t="s">
        <v>938</v>
      </c>
      <c r="B1725" s="8">
        <v>43930</v>
      </c>
      <c r="C1725" s="8">
        <v>44053</v>
      </c>
      <c r="D1725">
        <v>383</v>
      </c>
      <c r="E1725">
        <v>1</v>
      </c>
      <c r="F1725" s="7">
        <v>6319.07</v>
      </c>
      <c r="G1725" s="7">
        <v>9576.51</v>
      </c>
      <c r="H1725" s="7">
        <v>25.27</v>
      </c>
      <c r="I1725" s="7">
        <v>38.31</v>
      </c>
      <c r="J1725" t="s">
        <v>2337</v>
      </c>
      <c r="K1725">
        <f t="shared" si="104"/>
        <v>383</v>
      </c>
      <c r="L1725">
        <f t="shared" si="105"/>
        <v>15</v>
      </c>
      <c r="M1725">
        <f t="shared" si="106"/>
        <v>1</v>
      </c>
      <c r="N1725" s="7">
        <f t="shared" si="107"/>
        <v>9576.51</v>
      </c>
    </row>
    <row r="1726" spans="1:14" x14ac:dyDescent="0.2">
      <c r="A1726" t="s">
        <v>938</v>
      </c>
      <c r="B1726" s="8">
        <v>43930</v>
      </c>
      <c r="C1726" s="8">
        <v>44081</v>
      </c>
      <c r="D1726">
        <v>383</v>
      </c>
      <c r="E1726">
        <v>1</v>
      </c>
      <c r="F1726" s="7">
        <v>6319.07</v>
      </c>
      <c r="G1726" s="7">
        <v>9576.51</v>
      </c>
      <c r="H1726" s="7">
        <v>25.27</v>
      </c>
      <c r="I1726" s="7">
        <v>38.31</v>
      </c>
      <c r="J1726" t="s">
        <v>2337</v>
      </c>
      <c r="K1726">
        <f t="shared" si="104"/>
        <v>383</v>
      </c>
      <c r="L1726">
        <f t="shared" si="105"/>
        <v>15</v>
      </c>
      <c r="M1726">
        <f t="shared" si="106"/>
        <v>1</v>
      </c>
      <c r="N1726" s="7">
        <f t="shared" si="107"/>
        <v>9576.51</v>
      </c>
    </row>
    <row r="1727" spans="1:14" x14ac:dyDescent="0.2">
      <c r="A1727" t="s">
        <v>938</v>
      </c>
      <c r="B1727" s="8">
        <v>43930</v>
      </c>
      <c r="C1727" s="8">
        <v>44113</v>
      </c>
      <c r="D1727">
        <v>383</v>
      </c>
      <c r="E1727">
        <v>1</v>
      </c>
      <c r="F1727" s="7">
        <v>6319.07</v>
      </c>
      <c r="G1727" s="7">
        <v>9576.51</v>
      </c>
      <c r="H1727" s="7">
        <v>25.27</v>
      </c>
      <c r="I1727" s="7">
        <v>38.31</v>
      </c>
      <c r="J1727" t="s">
        <v>2337</v>
      </c>
      <c r="K1727">
        <f t="shared" si="104"/>
        <v>383</v>
      </c>
      <c r="L1727">
        <f t="shared" si="105"/>
        <v>15</v>
      </c>
      <c r="M1727">
        <f t="shared" si="106"/>
        <v>1</v>
      </c>
      <c r="N1727" s="7">
        <f t="shared" si="107"/>
        <v>9576.51</v>
      </c>
    </row>
    <row r="1728" spans="1:14" x14ac:dyDescent="0.2">
      <c r="A1728" t="s">
        <v>938</v>
      </c>
      <c r="B1728" s="8">
        <v>43930</v>
      </c>
      <c r="C1728" s="8">
        <v>44144</v>
      </c>
      <c r="D1728">
        <v>383</v>
      </c>
      <c r="E1728">
        <v>1</v>
      </c>
      <c r="F1728" s="7">
        <v>6319.07</v>
      </c>
      <c r="G1728" s="7">
        <v>9576.51</v>
      </c>
      <c r="H1728" s="7">
        <v>25.27</v>
      </c>
      <c r="I1728" s="7">
        <v>38.31</v>
      </c>
      <c r="J1728" t="s">
        <v>2337</v>
      </c>
      <c r="K1728">
        <f t="shared" si="104"/>
        <v>383</v>
      </c>
      <c r="L1728">
        <f t="shared" si="105"/>
        <v>15</v>
      </c>
      <c r="M1728">
        <f t="shared" si="106"/>
        <v>1</v>
      </c>
      <c r="N1728" s="7">
        <f t="shared" si="107"/>
        <v>9576.51</v>
      </c>
    </row>
    <row r="1729" spans="1:14" x14ac:dyDescent="0.2">
      <c r="A1729" t="s">
        <v>752</v>
      </c>
      <c r="B1729" s="8">
        <v>43930</v>
      </c>
      <c r="C1729" s="8">
        <v>43944</v>
      </c>
      <c r="D1729">
        <v>92</v>
      </c>
      <c r="E1729">
        <v>1</v>
      </c>
      <c r="F1729" s="7">
        <v>2205.5100000000002</v>
      </c>
      <c r="G1729" s="7">
        <v>3752.59</v>
      </c>
      <c r="H1729" s="7">
        <v>36.76</v>
      </c>
      <c r="I1729" s="7">
        <v>62.54</v>
      </c>
      <c r="J1729" t="s">
        <v>2337</v>
      </c>
      <c r="K1729">
        <f t="shared" si="104"/>
        <v>92</v>
      </c>
      <c r="L1729">
        <f t="shared" si="105"/>
        <v>15</v>
      </c>
      <c r="M1729">
        <f t="shared" si="106"/>
        <v>1</v>
      </c>
      <c r="N1729" s="7">
        <f t="shared" si="107"/>
        <v>3752.59</v>
      </c>
    </row>
    <row r="1730" spans="1:14" x14ac:dyDescent="0.2">
      <c r="A1730" t="s">
        <v>732</v>
      </c>
      <c r="B1730" s="8">
        <v>43930</v>
      </c>
      <c r="C1730" s="8">
        <v>43944</v>
      </c>
      <c r="D1730">
        <v>46</v>
      </c>
      <c r="E1730">
        <v>1</v>
      </c>
      <c r="F1730" s="7">
        <v>738.24</v>
      </c>
      <c r="G1730" s="7">
        <v>1250.8599999999999</v>
      </c>
      <c r="H1730" s="7">
        <v>24.61</v>
      </c>
      <c r="I1730" s="7">
        <v>41.7</v>
      </c>
      <c r="J1730" t="s">
        <v>2337</v>
      </c>
      <c r="K1730">
        <f t="shared" si="104"/>
        <v>46</v>
      </c>
      <c r="L1730">
        <f t="shared" si="105"/>
        <v>15</v>
      </c>
      <c r="M1730">
        <f t="shared" si="106"/>
        <v>1</v>
      </c>
      <c r="N1730" s="7">
        <f t="shared" si="107"/>
        <v>1250.8599999999999</v>
      </c>
    </row>
    <row r="1731" spans="1:14" x14ac:dyDescent="0.2">
      <c r="A1731" t="s">
        <v>702</v>
      </c>
      <c r="B1731" s="8">
        <v>43930</v>
      </c>
      <c r="C1731" s="8">
        <v>43944</v>
      </c>
      <c r="D1731">
        <v>31</v>
      </c>
      <c r="E1731">
        <v>1</v>
      </c>
      <c r="F1731" s="7">
        <v>303.12</v>
      </c>
      <c r="G1731" s="7">
        <v>549.97</v>
      </c>
      <c r="H1731" s="7">
        <v>15.16</v>
      </c>
      <c r="I1731" s="7">
        <v>27.5</v>
      </c>
      <c r="J1731" t="s">
        <v>2337</v>
      </c>
      <c r="K1731">
        <f t="shared" ref="K1731:K1794" si="108">D1731*E1731</f>
        <v>31</v>
      </c>
      <c r="L1731">
        <f t="shared" ref="L1731:L1794" si="109">(YEAR(B1731)-2020)*52+_xlfn.ISOWEEKNUM(B1731)</f>
        <v>15</v>
      </c>
      <c r="M1731">
        <f t="shared" ref="M1731:M1794" si="110">IF(J1731="Z-US$",1,1.22)</f>
        <v>1</v>
      </c>
      <c r="N1731" s="7">
        <f t="shared" ref="N1731:N1794" si="111">G1731*M1731</f>
        <v>549.97</v>
      </c>
    </row>
    <row r="1732" spans="1:14" x14ac:dyDescent="0.2">
      <c r="A1732" t="s">
        <v>692</v>
      </c>
      <c r="B1732" s="8">
        <v>43930</v>
      </c>
      <c r="C1732" s="8">
        <v>43944</v>
      </c>
      <c r="D1732">
        <v>62</v>
      </c>
      <c r="E1732">
        <v>1</v>
      </c>
      <c r="F1732" s="7">
        <v>510.07</v>
      </c>
      <c r="G1732" s="7">
        <v>941.34</v>
      </c>
      <c r="H1732" s="7">
        <v>12.75</v>
      </c>
      <c r="I1732" s="7">
        <v>23.53</v>
      </c>
      <c r="J1732" t="s">
        <v>2337</v>
      </c>
      <c r="K1732">
        <f t="shared" si="108"/>
        <v>62</v>
      </c>
      <c r="L1732">
        <f t="shared" si="109"/>
        <v>15</v>
      </c>
      <c r="M1732">
        <f t="shared" si="110"/>
        <v>1</v>
      </c>
      <c r="N1732" s="7">
        <f t="shared" si="111"/>
        <v>941.34</v>
      </c>
    </row>
    <row r="1733" spans="1:14" x14ac:dyDescent="0.2">
      <c r="A1733" t="s">
        <v>396</v>
      </c>
      <c r="B1733" s="8">
        <v>43934</v>
      </c>
      <c r="C1733" s="8">
        <v>43935</v>
      </c>
      <c r="D1733">
        <v>154</v>
      </c>
      <c r="E1733">
        <v>1</v>
      </c>
      <c r="F1733" s="7">
        <v>2327.7399999999998</v>
      </c>
      <c r="G1733" s="7">
        <v>2813.8</v>
      </c>
      <c r="H1733" s="7">
        <v>23.27</v>
      </c>
      <c r="I1733" s="7">
        <v>28.14</v>
      </c>
      <c r="J1733" t="s">
        <v>2337</v>
      </c>
      <c r="K1733">
        <f t="shared" si="108"/>
        <v>154</v>
      </c>
      <c r="L1733">
        <f t="shared" si="109"/>
        <v>16</v>
      </c>
      <c r="M1733">
        <f t="shared" si="110"/>
        <v>1</v>
      </c>
      <c r="N1733" s="7">
        <f t="shared" si="111"/>
        <v>2813.8</v>
      </c>
    </row>
    <row r="1734" spans="1:14" x14ac:dyDescent="0.2">
      <c r="A1734" t="s">
        <v>169</v>
      </c>
      <c r="B1734" s="8">
        <v>43934</v>
      </c>
      <c r="C1734" s="8">
        <v>43935</v>
      </c>
      <c r="D1734">
        <v>184</v>
      </c>
      <c r="E1734">
        <v>1</v>
      </c>
      <c r="F1734" s="7">
        <v>75.959999999999994</v>
      </c>
      <c r="G1734" s="7">
        <v>253.24</v>
      </c>
      <c r="H1734" s="7">
        <v>0.63</v>
      </c>
      <c r="I1734" s="7">
        <v>2.11</v>
      </c>
      <c r="J1734" t="s">
        <v>2337</v>
      </c>
      <c r="K1734">
        <f t="shared" si="108"/>
        <v>184</v>
      </c>
      <c r="L1734">
        <f t="shared" si="109"/>
        <v>16</v>
      </c>
      <c r="M1734">
        <f t="shared" si="110"/>
        <v>1</v>
      </c>
      <c r="N1734" s="7">
        <f t="shared" si="111"/>
        <v>253.24</v>
      </c>
    </row>
    <row r="1735" spans="1:14" x14ac:dyDescent="0.2">
      <c r="A1735" t="s">
        <v>928</v>
      </c>
      <c r="B1735" s="8">
        <v>43934</v>
      </c>
      <c r="C1735" s="8">
        <v>43935</v>
      </c>
      <c r="D1735">
        <v>4</v>
      </c>
      <c r="E1735">
        <v>1</v>
      </c>
      <c r="F1735" s="7">
        <v>52.26</v>
      </c>
      <c r="G1735" s="7">
        <v>0</v>
      </c>
      <c r="H1735" s="7">
        <v>26.12</v>
      </c>
      <c r="I1735" s="7">
        <v>0</v>
      </c>
      <c r="J1735" t="s">
        <v>2337</v>
      </c>
      <c r="K1735">
        <f t="shared" si="108"/>
        <v>4</v>
      </c>
      <c r="L1735">
        <f t="shared" si="109"/>
        <v>16</v>
      </c>
      <c r="M1735">
        <f t="shared" si="110"/>
        <v>1</v>
      </c>
      <c r="N1735" s="7">
        <f t="shared" si="111"/>
        <v>0</v>
      </c>
    </row>
    <row r="1736" spans="1:14" x14ac:dyDescent="0.2">
      <c r="A1736" t="s">
        <v>251</v>
      </c>
      <c r="B1736" s="8">
        <v>43934</v>
      </c>
      <c r="C1736" s="8">
        <v>43935</v>
      </c>
      <c r="D1736">
        <v>86</v>
      </c>
      <c r="E1736">
        <v>1</v>
      </c>
      <c r="F1736" s="7">
        <v>47.99</v>
      </c>
      <c r="G1736" s="7">
        <v>128.91999999999999</v>
      </c>
      <c r="H1736" s="7">
        <v>0.86</v>
      </c>
      <c r="I1736" s="7">
        <v>2.2999999999999998</v>
      </c>
      <c r="J1736" t="s">
        <v>2337</v>
      </c>
      <c r="K1736">
        <f t="shared" si="108"/>
        <v>86</v>
      </c>
      <c r="L1736">
        <f t="shared" si="109"/>
        <v>16</v>
      </c>
      <c r="M1736">
        <f t="shared" si="110"/>
        <v>1</v>
      </c>
      <c r="N1736" s="7">
        <f t="shared" si="111"/>
        <v>128.91999999999999</v>
      </c>
    </row>
    <row r="1737" spans="1:14" x14ac:dyDescent="0.2">
      <c r="A1737" t="s">
        <v>928</v>
      </c>
      <c r="B1737" s="8">
        <v>43934</v>
      </c>
      <c r="C1737" s="8">
        <v>43935</v>
      </c>
      <c r="D1737">
        <v>2</v>
      </c>
      <c r="E1737">
        <v>1</v>
      </c>
      <c r="F1737" s="7">
        <v>26.13</v>
      </c>
      <c r="G1737" s="7">
        <v>0</v>
      </c>
      <c r="H1737" s="7">
        <v>26.12</v>
      </c>
      <c r="I1737" s="7">
        <v>0</v>
      </c>
      <c r="J1737" t="s">
        <v>2337</v>
      </c>
      <c r="K1737">
        <f t="shared" si="108"/>
        <v>2</v>
      </c>
      <c r="L1737">
        <f t="shared" si="109"/>
        <v>16</v>
      </c>
      <c r="M1737">
        <f t="shared" si="110"/>
        <v>1</v>
      </c>
      <c r="N1737" s="7">
        <f t="shared" si="111"/>
        <v>0</v>
      </c>
    </row>
    <row r="1738" spans="1:14" x14ac:dyDescent="0.2">
      <c r="A1738" t="s">
        <v>251</v>
      </c>
      <c r="B1738" s="8">
        <v>43934</v>
      </c>
      <c r="C1738" s="8">
        <v>43934</v>
      </c>
      <c r="D1738">
        <v>31</v>
      </c>
      <c r="E1738">
        <v>500</v>
      </c>
      <c r="F1738" s="7">
        <v>8569.2999999999993</v>
      </c>
      <c r="G1738" s="7">
        <v>19185</v>
      </c>
      <c r="H1738" s="7">
        <v>428.47</v>
      </c>
      <c r="I1738" s="7">
        <v>959.25</v>
      </c>
      <c r="J1738" t="s">
        <v>2337</v>
      </c>
      <c r="K1738">
        <f t="shared" si="108"/>
        <v>15500</v>
      </c>
      <c r="L1738">
        <f t="shared" si="109"/>
        <v>16</v>
      </c>
      <c r="M1738">
        <f t="shared" si="110"/>
        <v>1</v>
      </c>
      <c r="N1738" s="7">
        <f t="shared" si="111"/>
        <v>19185</v>
      </c>
    </row>
    <row r="1739" spans="1:14" x14ac:dyDescent="0.2">
      <c r="A1739" t="s">
        <v>396</v>
      </c>
      <c r="B1739" s="8">
        <v>43934</v>
      </c>
      <c r="C1739" s="8">
        <v>43934</v>
      </c>
      <c r="D1739">
        <v>46</v>
      </c>
      <c r="E1739">
        <v>1</v>
      </c>
      <c r="F1739" s="7">
        <v>698.32</v>
      </c>
      <c r="G1739" s="7">
        <v>920.88</v>
      </c>
      <c r="H1739" s="7">
        <v>23.27</v>
      </c>
      <c r="I1739" s="7">
        <v>30.7</v>
      </c>
      <c r="J1739" t="s">
        <v>2337</v>
      </c>
      <c r="K1739">
        <f t="shared" si="108"/>
        <v>46</v>
      </c>
      <c r="L1739">
        <f t="shared" si="109"/>
        <v>16</v>
      </c>
      <c r="M1739">
        <f t="shared" si="110"/>
        <v>1</v>
      </c>
      <c r="N1739" s="7">
        <f t="shared" si="111"/>
        <v>920.88</v>
      </c>
    </row>
    <row r="1740" spans="1:14" x14ac:dyDescent="0.2">
      <c r="A1740" t="s">
        <v>288</v>
      </c>
      <c r="B1740" s="8">
        <v>43935</v>
      </c>
      <c r="C1740" s="8">
        <v>43935</v>
      </c>
      <c r="D1740">
        <v>766</v>
      </c>
      <c r="E1740">
        <v>1</v>
      </c>
      <c r="F1740" s="7">
        <v>428.47</v>
      </c>
      <c r="G1740" s="7">
        <v>1055.18</v>
      </c>
      <c r="H1740" s="7">
        <v>0.86</v>
      </c>
      <c r="I1740" s="7">
        <v>2.11</v>
      </c>
      <c r="J1740" t="s">
        <v>2337</v>
      </c>
      <c r="K1740">
        <f t="shared" si="108"/>
        <v>766</v>
      </c>
      <c r="L1740">
        <f t="shared" si="109"/>
        <v>16</v>
      </c>
      <c r="M1740">
        <f t="shared" si="110"/>
        <v>1</v>
      </c>
      <c r="N1740" s="7">
        <f t="shared" si="111"/>
        <v>1055.18</v>
      </c>
    </row>
    <row r="1741" spans="1:14" x14ac:dyDescent="0.2">
      <c r="A1741" t="s">
        <v>188</v>
      </c>
      <c r="B1741" s="8">
        <v>43936</v>
      </c>
      <c r="C1741" s="8">
        <v>43936</v>
      </c>
      <c r="D1741">
        <v>77</v>
      </c>
      <c r="E1741">
        <v>2</v>
      </c>
      <c r="F1741" s="7">
        <v>125.53</v>
      </c>
      <c r="G1741" s="7">
        <v>319.75</v>
      </c>
      <c r="H1741" s="7">
        <v>2.5099999999999998</v>
      </c>
      <c r="I1741" s="7">
        <v>6.4</v>
      </c>
      <c r="J1741" t="s">
        <v>2337</v>
      </c>
      <c r="K1741">
        <f t="shared" si="108"/>
        <v>154</v>
      </c>
      <c r="L1741">
        <f t="shared" si="109"/>
        <v>16</v>
      </c>
      <c r="M1741">
        <f t="shared" si="110"/>
        <v>1</v>
      </c>
      <c r="N1741" s="7">
        <f t="shared" si="111"/>
        <v>319.75</v>
      </c>
    </row>
    <row r="1742" spans="1:14" x14ac:dyDescent="0.2">
      <c r="A1742" t="s">
        <v>188</v>
      </c>
      <c r="B1742" s="8">
        <v>43936</v>
      </c>
      <c r="C1742" s="8">
        <v>43936</v>
      </c>
      <c r="D1742">
        <v>77</v>
      </c>
      <c r="E1742">
        <v>2</v>
      </c>
      <c r="F1742" s="7">
        <v>125.53</v>
      </c>
      <c r="G1742" s="7">
        <v>319.75</v>
      </c>
      <c r="H1742" s="7">
        <v>2.5099999999999998</v>
      </c>
      <c r="I1742" s="7">
        <v>6.4</v>
      </c>
      <c r="J1742" t="s">
        <v>2337</v>
      </c>
      <c r="K1742">
        <f t="shared" si="108"/>
        <v>154</v>
      </c>
      <c r="L1742">
        <f t="shared" si="109"/>
        <v>16</v>
      </c>
      <c r="M1742">
        <f t="shared" si="110"/>
        <v>1</v>
      </c>
      <c r="N1742" s="7">
        <f t="shared" si="111"/>
        <v>319.75</v>
      </c>
    </row>
    <row r="1743" spans="1:14" x14ac:dyDescent="0.2">
      <c r="A1743" t="s">
        <v>197</v>
      </c>
      <c r="B1743" s="8">
        <v>43936</v>
      </c>
      <c r="C1743" s="8">
        <v>43937</v>
      </c>
      <c r="D1743">
        <v>1532</v>
      </c>
      <c r="E1743">
        <v>2</v>
      </c>
      <c r="F1743" s="7">
        <v>2672.85</v>
      </c>
      <c r="G1743" s="7">
        <v>5116</v>
      </c>
      <c r="H1743" s="7">
        <v>2.66</v>
      </c>
      <c r="I1743" s="7">
        <v>5.12</v>
      </c>
      <c r="J1743" t="s">
        <v>2337</v>
      </c>
      <c r="K1743">
        <f t="shared" si="108"/>
        <v>3064</v>
      </c>
      <c r="L1743">
        <f t="shared" si="109"/>
        <v>16</v>
      </c>
      <c r="M1743">
        <f t="shared" si="110"/>
        <v>1</v>
      </c>
      <c r="N1743" s="7">
        <f t="shared" si="111"/>
        <v>5116</v>
      </c>
    </row>
    <row r="1744" spans="1:14" x14ac:dyDescent="0.2">
      <c r="A1744" t="s">
        <v>288</v>
      </c>
      <c r="B1744" s="8">
        <v>43936</v>
      </c>
      <c r="C1744" s="8">
        <v>43937</v>
      </c>
      <c r="D1744">
        <v>71</v>
      </c>
      <c r="E1744">
        <v>1</v>
      </c>
      <c r="F1744" s="7">
        <v>39.42</v>
      </c>
      <c r="G1744" s="7">
        <v>141.19999999999999</v>
      </c>
      <c r="H1744" s="7">
        <v>0.86</v>
      </c>
      <c r="I1744" s="7">
        <v>3.07</v>
      </c>
      <c r="J1744" t="s">
        <v>2337</v>
      </c>
      <c r="K1744">
        <f t="shared" si="108"/>
        <v>71</v>
      </c>
      <c r="L1744">
        <f t="shared" si="109"/>
        <v>16</v>
      </c>
      <c r="M1744">
        <f t="shared" si="110"/>
        <v>1</v>
      </c>
      <c r="N1744" s="7">
        <f t="shared" si="111"/>
        <v>141.19999999999999</v>
      </c>
    </row>
    <row r="1745" spans="1:14" x14ac:dyDescent="0.2">
      <c r="A1745" t="s">
        <v>928</v>
      </c>
      <c r="B1745" s="8">
        <v>43936</v>
      </c>
      <c r="C1745" s="8">
        <v>43937</v>
      </c>
      <c r="D1745">
        <v>4</v>
      </c>
      <c r="E1745">
        <v>1</v>
      </c>
      <c r="F1745" s="7">
        <v>52.26</v>
      </c>
      <c r="G1745" s="7">
        <v>0</v>
      </c>
      <c r="H1745" s="7">
        <v>26.12</v>
      </c>
      <c r="I1745" s="7">
        <v>0</v>
      </c>
      <c r="J1745" t="s">
        <v>2337</v>
      </c>
      <c r="K1745">
        <f t="shared" si="108"/>
        <v>4</v>
      </c>
      <c r="L1745">
        <f t="shared" si="109"/>
        <v>16</v>
      </c>
      <c r="M1745">
        <f t="shared" si="110"/>
        <v>1</v>
      </c>
      <c r="N1745" s="7">
        <f t="shared" si="111"/>
        <v>0</v>
      </c>
    </row>
    <row r="1746" spans="1:14" x14ac:dyDescent="0.2">
      <c r="A1746" t="s">
        <v>251</v>
      </c>
      <c r="B1746" s="8">
        <v>43936</v>
      </c>
      <c r="C1746" s="8">
        <v>43937</v>
      </c>
      <c r="D1746">
        <v>91</v>
      </c>
      <c r="E1746">
        <v>1</v>
      </c>
      <c r="F1746" s="7">
        <v>50.56</v>
      </c>
      <c r="G1746" s="7">
        <v>135.83000000000001</v>
      </c>
      <c r="H1746" s="7">
        <v>0.86</v>
      </c>
      <c r="I1746" s="7">
        <v>2.2999999999999998</v>
      </c>
      <c r="J1746" t="s">
        <v>2337</v>
      </c>
      <c r="K1746">
        <f t="shared" si="108"/>
        <v>91</v>
      </c>
      <c r="L1746">
        <f t="shared" si="109"/>
        <v>16</v>
      </c>
      <c r="M1746">
        <f t="shared" si="110"/>
        <v>1</v>
      </c>
      <c r="N1746" s="7">
        <f t="shared" si="111"/>
        <v>135.83000000000001</v>
      </c>
    </row>
    <row r="1747" spans="1:14" x14ac:dyDescent="0.2">
      <c r="A1747" t="s">
        <v>928</v>
      </c>
      <c r="B1747" s="8">
        <v>43936</v>
      </c>
      <c r="C1747" s="8">
        <v>43937</v>
      </c>
      <c r="D1747">
        <v>2</v>
      </c>
      <c r="E1747">
        <v>1</v>
      </c>
      <c r="F1747" s="7">
        <v>26.13</v>
      </c>
      <c r="G1747" s="7">
        <v>0</v>
      </c>
      <c r="H1747" s="7">
        <v>26.12</v>
      </c>
      <c r="I1747" s="7">
        <v>0</v>
      </c>
      <c r="J1747" t="s">
        <v>2337</v>
      </c>
      <c r="K1747">
        <f t="shared" si="108"/>
        <v>2</v>
      </c>
      <c r="L1747">
        <f t="shared" si="109"/>
        <v>16</v>
      </c>
      <c r="M1747">
        <f t="shared" si="110"/>
        <v>1</v>
      </c>
      <c r="N1747" s="7">
        <f t="shared" si="111"/>
        <v>0</v>
      </c>
    </row>
    <row r="1748" spans="1:14" x14ac:dyDescent="0.2">
      <c r="A1748" t="s">
        <v>233</v>
      </c>
      <c r="B1748" s="8">
        <v>43936</v>
      </c>
      <c r="C1748" s="8">
        <v>43936</v>
      </c>
      <c r="D1748">
        <v>6128</v>
      </c>
      <c r="E1748">
        <v>1</v>
      </c>
      <c r="F1748" s="7">
        <v>2813.8</v>
      </c>
      <c r="G1748" s="7">
        <v>4860.2</v>
      </c>
      <c r="H1748" s="7">
        <v>0.7</v>
      </c>
      <c r="I1748" s="7">
        <v>1.22</v>
      </c>
      <c r="J1748" t="s">
        <v>2337</v>
      </c>
      <c r="K1748">
        <f t="shared" si="108"/>
        <v>6128</v>
      </c>
      <c r="L1748">
        <f t="shared" si="109"/>
        <v>16</v>
      </c>
      <c r="M1748">
        <f t="shared" si="110"/>
        <v>1</v>
      </c>
      <c r="N1748" s="7">
        <f t="shared" si="111"/>
        <v>4860.2</v>
      </c>
    </row>
    <row r="1749" spans="1:14" x14ac:dyDescent="0.2">
      <c r="A1749" t="s">
        <v>223</v>
      </c>
      <c r="B1749" s="8">
        <v>43936</v>
      </c>
      <c r="C1749" s="8">
        <v>43937</v>
      </c>
      <c r="D1749">
        <v>307</v>
      </c>
      <c r="E1749">
        <v>1</v>
      </c>
      <c r="F1749" s="7">
        <v>140.69</v>
      </c>
      <c r="G1749" s="7">
        <v>217.43</v>
      </c>
      <c r="H1749" s="7">
        <v>0.7</v>
      </c>
      <c r="I1749" s="7">
        <v>1.0900000000000001</v>
      </c>
      <c r="J1749" t="s">
        <v>2337</v>
      </c>
      <c r="K1749">
        <f t="shared" si="108"/>
        <v>307</v>
      </c>
      <c r="L1749">
        <f t="shared" si="109"/>
        <v>16</v>
      </c>
      <c r="M1749">
        <f t="shared" si="110"/>
        <v>1</v>
      </c>
      <c r="N1749" s="7">
        <f t="shared" si="111"/>
        <v>217.43</v>
      </c>
    </row>
    <row r="1750" spans="1:14" x14ac:dyDescent="0.2">
      <c r="A1750" t="s">
        <v>251</v>
      </c>
      <c r="B1750" s="8">
        <v>43937</v>
      </c>
      <c r="C1750" s="8">
        <v>43938</v>
      </c>
      <c r="D1750">
        <v>766</v>
      </c>
      <c r="E1750">
        <v>1</v>
      </c>
      <c r="F1750" s="7">
        <v>428.47</v>
      </c>
      <c r="G1750" s="7">
        <v>895.3</v>
      </c>
      <c r="H1750" s="7">
        <v>0.86</v>
      </c>
      <c r="I1750" s="7">
        <v>1.79</v>
      </c>
      <c r="J1750" t="s">
        <v>2337</v>
      </c>
      <c r="K1750">
        <f t="shared" si="108"/>
        <v>766</v>
      </c>
      <c r="L1750">
        <f t="shared" si="109"/>
        <v>16</v>
      </c>
      <c r="M1750">
        <f t="shared" si="110"/>
        <v>1</v>
      </c>
      <c r="N1750" s="7">
        <f t="shared" si="111"/>
        <v>895.3</v>
      </c>
    </row>
    <row r="1751" spans="1:14" x14ac:dyDescent="0.2">
      <c r="A1751" t="s">
        <v>169</v>
      </c>
      <c r="B1751" s="8">
        <v>43937</v>
      </c>
      <c r="C1751" s="8">
        <v>43938</v>
      </c>
      <c r="D1751">
        <v>246</v>
      </c>
      <c r="E1751">
        <v>1</v>
      </c>
      <c r="F1751" s="7">
        <v>212.8</v>
      </c>
      <c r="G1751" s="7">
        <v>337.66</v>
      </c>
      <c r="H1751" s="7">
        <v>1.32</v>
      </c>
      <c r="I1751" s="7">
        <v>2.11</v>
      </c>
      <c r="J1751" t="s">
        <v>2337</v>
      </c>
      <c r="K1751">
        <f t="shared" si="108"/>
        <v>246</v>
      </c>
      <c r="L1751">
        <f t="shared" si="109"/>
        <v>16</v>
      </c>
      <c r="M1751">
        <f t="shared" si="110"/>
        <v>1</v>
      </c>
      <c r="N1751" s="7">
        <f t="shared" si="111"/>
        <v>337.66</v>
      </c>
    </row>
    <row r="1752" spans="1:14" x14ac:dyDescent="0.2">
      <c r="A1752" t="s">
        <v>934</v>
      </c>
      <c r="B1752" s="8">
        <v>43937</v>
      </c>
      <c r="C1752" s="8">
        <v>43938</v>
      </c>
      <c r="D1752">
        <v>4</v>
      </c>
      <c r="E1752">
        <v>1</v>
      </c>
      <c r="F1752" s="7">
        <v>29.16</v>
      </c>
      <c r="G1752" s="7">
        <v>51.16</v>
      </c>
      <c r="H1752" s="7">
        <v>14.58</v>
      </c>
      <c r="I1752" s="7">
        <v>25.58</v>
      </c>
      <c r="J1752" t="s">
        <v>2337</v>
      </c>
      <c r="K1752">
        <f t="shared" si="108"/>
        <v>4</v>
      </c>
      <c r="L1752">
        <f t="shared" si="109"/>
        <v>16</v>
      </c>
      <c r="M1752">
        <f t="shared" si="110"/>
        <v>1</v>
      </c>
      <c r="N1752" s="7">
        <f t="shared" si="111"/>
        <v>51.16</v>
      </c>
    </row>
    <row r="1753" spans="1:14" x14ac:dyDescent="0.2">
      <c r="A1753" t="s">
        <v>928</v>
      </c>
      <c r="B1753" s="8">
        <v>43937</v>
      </c>
      <c r="C1753" s="8">
        <v>43938</v>
      </c>
      <c r="D1753">
        <v>4</v>
      </c>
      <c r="E1753">
        <v>1</v>
      </c>
      <c r="F1753" s="7">
        <v>52.26</v>
      </c>
      <c r="G1753" s="7">
        <v>0</v>
      </c>
      <c r="H1753" s="7">
        <v>26.12</v>
      </c>
      <c r="I1753" s="7">
        <v>0</v>
      </c>
      <c r="J1753" t="s">
        <v>2337</v>
      </c>
      <c r="K1753">
        <f t="shared" si="108"/>
        <v>4</v>
      </c>
      <c r="L1753">
        <f t="shared" si="109"/>
        <v>16</v>
      </c>
      <c r="M1753">
        <f t="shared" si="110"/>
        <v>1</v>
      </c>
      <c r="N1753" s="7">
        <f t="shared" si="111"/>
        <v>0</v>
      </c>
    </row>
    <row r="1754" spans="1:14" x14ac:dyDescent="0.2">
      <c r="A1754" t="s">
        <v>169</v>
      </c>
      <c r="B1754" s="8">
        <v>43937</v>
      </c>
      <c r="C1754" s="8">
        <v>43938</v>
      </c>
      <c r="D1754">
        <v>62</v>
      </c>
      <c r="E1754">
        <v>1</v>
      </c>
      <c r="F1754" s="7">
        <v>53.21</v>
      </c>
      <c r="G1754" s="7">
        <v>84.41</v>
      </c>
      <c r="H1754" s="7">
        <v>1.32</v>
      </c>
      <c r="I1754" s="7">
        <v>2.11</v>
      </c>
      <c r="J1754" t="s">
        <v>2337</v>
      </c>
      <c r="K1754">
        <f t="shared" si="108"/>
        <v>62</v>
      </c>
      <c r="L1754">
        <f t="shared" si="109"/>
        <v>16</v>
      </c>
      <c r="M1754">
        <f t="shared" si="110"/>
        <v>1</v>
      </c>
      <c r="N1754" s="7">
        <f t="shared" si="111"/>
        <v>84.41</v>
      </c>
    </row>
    <row r="1755" spans="1:14" x14ac:dyDescent="0.2">
      <c r="A1755" t="s">
        <v>169</v>
      </c>
      <c r="B1755" s="8">
        <v>43937</v>
      </c>
      <c r="C1755" s="8">
        <v>43938</v>
      </c>
      <c r="D1755">
        <v>30</v>
      </c>
      <c r="E1755">
        <v>1</v>
      </c>
      <c r="F1755" s="7">
        <v>25.27</v>
      </c>
      <c r="G1755" s="7">
        <v>51.03</v>
      </c>
      <c r="H1755" s="7">
        <v>1.32</v>
      </c>
      <c r="I1755" s="7">
        <v>2.69</v>
      </c>
      <c r="J1755" t="s">
        <v>2337</v>
      </c>
      <c r="K1755">
        <f t="shared" si="108"/>
        <v>30</v>
      </c>
      <c r="L1755">
        <f t="shared" si="109"/>
        <v>16</v>
      </c>
      <c r="M1755">
        <f t="shared" si="110"/>
        <v>1</v>
      </c>
      <c r="N1755" s="7">
        <f t="shared" si="111"/>
        <v>51.03</v>
      </c>
    </row>
    <row r="1756" spans="1:14" x14ac:dyDescent="0.2">
      <c r="A1756" t="s">
        <v>928</v>
      </c>
      <c r="B1756" s="8">
        <v>43937</v>
      </c>
      <c r="C1756" s="8">
        <v>43938</v>
      </c>
      <c r="D1756">
        <v>2</v>
      </c>
      <c r="E1756">
        <v>1</v>
      </c>
      <c r="F1756" s="7">
        <v>26.13</v>
      </c>
      <c r="G1756" s="7">
        <v>0</v>
      </c>
      <c r="H1756" s="7">
        <v>26.12</v>
      </c>
      <c r="I1756" s="7">
        <v>0</v>
      </c>
      <c r="J1756" t="s">
        <v>2337</v>
      </c>
      <c r="K1756">
        <f t="shared" si="108"/>
        <v>2</v>
      </c>
      <c r="L1756">
        <f t="shared" si="109"/>
        <v>16</v>
      </c>
      <c r="M1756">
        <f t="shared" si="110"/>
        <v>1</v>
      </c>
      <c r="N1756" s="7">
        <f t="shared" si="111"/>
        <v>0</v>
      </c>
    </row>
    <row r="1757" spans="1:14" x14ac:dyDescent="0.2">
      <c r="A1757" t="s">
        <v>169</v>
      </c>
      <c r="B1757" s="8">
        <v>43937</v>
      </c>
      <c r="C1757" s="8">
        <v>43938</v>
      </c>
      <c r="D1757">
        <v>123</v>
      </c>
      <c r="E1757">
        <v>1</v>
      </c>
      <c r="F1757" s="7">
        <v>106.4</v>
      </c>
      <c r="G1757" s="7">
        <v>168.83</v>
      </c>
      <c r="H1757" s="7">
        <v>1.32</v>
      </c>
      <c r="I1757" s="7">
        <v>2.11</v>
      </c>
      <c r="J1757" t="s">
        <v>2337</v>
      </c>
      <c r="K1757">
        <f t="shared" si="108"/>
        <v>123</v>
      </c>
      <c r="L1757">
        <f t="shared" si="109"/>
        <v>16</v>
      </c>
      <c r="M1757">
        <f t="shared" si="110"/>
        <v>1</v>
      </c>
      <c r="N1757" s="7">
        <f t="shared" si="111"/>
        <v>168.83</v>
      </c>
    </row>
    <row r="1758" spans="1:14" x14ac:dyDescent="0.2">
      <c r="A1758" t="s">
        <v>934</v>
      </c>
      <c r="B1758" s="8">
        <v>43937</v>
      </c>
      <c r="C1758" s="8">
        <v>43938</v>
      </c>
      <c r="D1758">
        <v>2</v>
      </c>
      <c r="E1758">
        <v>1</v>
      </c>
      <c r="F1758" s="7">
        <v>14.58</v>
      </c>
      <c r="G1758" s="7">
        <v>25.58</v>
      </c>
      <c r="H1758" s="7">
        <v>14.58</v>
      </c>
      <c r="I1758" s="7">
        <v>25.58</v>
      </c>
      <c r="J1758" t="s">
        <v>2337</v>
      </c>
      <c r="K1758">
        <f t="shared" si="108"/>
        <v>2</v>
      </c>
      <c r="L1758">
        <f t="shared" si="109"/>
        <v>16</v>
      </c>
      <c r="M1758">
        <f t="shared" si="110"/>
        <v>1</v>
      </c>
      <c r="N1758" s="7">
        <f t="shared" si="111"/>
        <v>25.58</v>
      </c>
    </row>
    <row r="1759" spans="1:14" x14ac:dyDescent="0.2">
      <c r="A1759" t="s">
        <v>928</v>
      </c>
      <c r="B1759" s="8">
        <v>43937</v>
      </c>
      <c r="C1759" s="8">
        <v>43938</v>
      </c>
      <c r="D1759">
        <v>2</v>
      </c>
      <c r="E1759">
        <v>1</v>
      </c>
      <c r="F1759" s="7">
        <v>26.13</v>
      </c>
      <c r="G1759" s="7">
        <v>0</v>
      </c>
      <c r="H1759" s="7">
        <v>26.12</v>
      </c>
      <c r="I1759" s="7">
        <v>0</v>
      </c>
      <c r="J1759" t="s">
        <v>2337</v>
      </c>
      <c r="K1759">
        <f t="shared" si="108"/>
        <v>2</v>
      </c>
      <c r="L1759">
        <f t="shared" si="109"/>
        <v>16</v>
      </c>
      <c r="M1759">
        <f t="shared" si="110"/>
        <v>1</v>
      </c>
      <c r="N1759" s="7">
        <f t="shared" si="111"/>
        <v>0</v>
      </c>
    </row>
    <row r="1760" spans="1:14" x14ac:dyDescent="0.2">
      <c r="A1760" t="s">
        <v>161</v>
      </c>
      <c r="B1760" s="8">
        <v>43938</v>
      </c>
      <c r="C1760" s="8">
        <v>43938</v>
      </c>
      <c r="D1760">
        <v>766</v>
      </c>
      <c r="E1760">
        <v>2</v>
      </c>
      <c r="F1760" s="7">
        <v>1296.6500000000001</v>
      </c>
      <c r="G1760" s="7">
        <v>2110.35</v>
      </c>
      <c r="H1760" s="7">
        <v>2.58</v>
      </c>
      <c r="I1760" s="7">
        <v>4.22</v>
      </c>
      <c r="J1760" t="s">
        <v>2337</v>
      </c>
      <c r="K1760">
        <f t="shared" si="108"/>
        <v>1532</v>
      </c>
      <c r="L1760">
        <f t="shared" si="109"/>
        <v>16</v>
      </c>
      <c r="M1760">
        <f t="shared" si="110"/>
        <v>1</v>
      </c>
      <c r="N1760" s="7">
        <f t="shared" si="111"/>
        <v>2110.35</v>
      </c>
    </row>
    <row r="1761" spans="1:14" x14ac:dyDescent="0.2">
      <c r="A1761" t="s">
        <v>387</v>
      </c>
      <c r="B1761" s="8">
        <v>43938</v>
      </c>
      <c r="C1761" s="8">
        <v>43938</v>
      </c>
      <c r="D1761">
        <v>31</v>
      </c>
      <c r="E1761">
        <v>1</v>
      </c>
      <c r="F1761" s="7">
        <v>845.93</v>
      </c>
      <c r="G1761" s="7">
        <v>1534.8</v>
      </c>
      <c r="H1761" s="7">
        <v>42.3</v>
      </c>
      <c r="I1761" s="7">
        <v>76.739999999999995</v>
      </c>
      <c r="J1761" t="s">
        <v>2337</v>
      </c>
      <c r="K1761">
        <f t="shared" si="108"/>
        <v>31</v>
      </c>
      <c r="L1761">
        <f t="shared" si="109"/>
        <v>16</v>
      </c>
      <c r="M1761">
        <f t="shared" si="110"/>
        <v>1</v>
      </c>
      <c r="N1761" s="7">
        <f t="shared" si="111"/>
        <v>1534.8</v>
      </c>
    </row>
    <row r="1762" spans="1:14" x14ac:dyDescent="0.2">
      <c r="A1762" t="s">
        <v>698</v>
      </c>
      <c r="B1762" s="8">
        <v>43938</v>
      </c>
      <c r="C1762" s="8">
        <v>43952</v>
      </c>
      <c r="D1762">
        <v>31</v>
      </c>
      <c r="E1762">
        <v>1</v>
      </c>
      <c r="F1762" s="7">
        <v>543.05999999999995</v>
      </c>
      <c r="G1762" s="7">
        <v>938.79</v>
      </c>
      <c r="H1762" s="7">
        <v>27.15</v>
      </c>
      <c r="I1762" s="7">
        <v>46.94</v>
      </c>
      <c r="J1762" t="s">
        <v>2337</v>
      </c>
      <c r="K1762">
        <f t="shared" si="108"/>
        <v>31</v>
      </c>
      <c r="L1762">
        <f t="shared" si="109"/>
        <v>16</v>
      </c>
      <c r="M1762">
        <f t="shared" si="110"/>
        <v>1</v>
      </c>
      <c r="N1762" s="7">
        <f t="shared" si="111"/>
        <v>938.79</v>
      </c>
    </row>
    <row r="1763" spans="1:14" x14ac:dyDescent="0.2">
      <c r="A1763" t="s">
        <v>738</v>
      </c>
      <c r="B1763" s="8">
        <v>43938</v>
      </c>
      <c r="C1763" s="8">
        <v>43952</v>
      </c>
      <c r="D1763">
        <v>31</v>
      </c>
      <c r="E1763">
        <v>1</v>
      </c>
      <c r="F1763" s="7">
        <v>639.24</v>
      </c>
      <c r="G1763" s="7">
        <v>1089.71</v>
      </c>
      <c r="H1763" s="7">
        <v>31.96</v>
      </c>
      <c r="I1763" s="7">
        <v>54.49</v>
      </c>
      <c r="J1763" t="s">
        <v>2337</v>
      </c>
      <c r="K1763">
        <f t="shared" si="108"/>
        <v>31</v>
      </c>
      <c r="L1763">
        <f t="shared" si="109"/>
        <v>16</v>
      </c>
      <c r="M1763">
        <f t="shared" si="110"/>
        <v>1</v>
      </c>
      <c r="N1763" s="7">
        <f t="shared" si="111"/>
        <v>1089.71</v>
      </c>
    </row>
    <row r="1764" spans="1:14" x14ac:dyDescent="0.2">
      <c r="A1764" t="s">
        <v>824</v>
      </c>
      <c r="B1764" s="8">
        <v>43938</v>
      </c>
      <c r="C1764" s="8">
        <v>43952</v>
      </c>
      <c r="D1764">
        <v>31</v>
      </c>
      <c r="E1764">
        <v>1</v>
      </c>
      <c r="F1764" s="7">
        <v>573.5</v>
      </c>
      <c r="G1764" s="7">
        <v>1133.19</v>
      </c>
      <c r="H1764" s="7">
        <v>28.68</v>
      </c>
      <c r="I1764" s="7">
        <v>56.66</v>
      </c>
      <c r="J1764" t="s">
        <v>2337</v>
      </c>
      <c r="K1764">
        <f t="shared" si="108"/>
        <v>31</v>
      </c>
      <c r="L1764">
        <f t="shared" si="109"/>
        <v>16</v>
      </c>
      <c r="M1764">
        <f t="shared" si="110"/>
        <v>1</v>
      </c>
      <c r="N1764" s="7">
        <f t="shared" si="111"/>
        <v>1133.19</v>
      </c>
    </row>
    <row r="1765" spans="1:14" x14ac:dyDescent="0.2">
      <c r="A1765" t="s">
        <v>289</v>
      </c>
      <c r="B1765" s="8">
        <v>43938</v>
      </c>
      <c r="C1765" s="8">
        <v>43938</v>
      </c>
      <c r="D1765">
        <v>54</v>
      </c>
      <c r="E1765">
        <v>100</v>
      </c>
      <c r="F1765" s="7">
        <v>3044.02</v>
      </c>
      <c r="G1765" s="7">
        <v>7833.88</v>
      </c>
      <c r="H1765" s="7">
        <v>86.97</v>
      </c>
      <c r="I1765" s="7">
        <v>223.83</v>
      </c>
      <c r="J1765" t="s">
        <v>2337</v>
      </c>
      <c r="K1765">
        <f t="shared" si="108"/>
        <v>5400</v>
      </c>
      <c r="L1765">
        <f t="shared" si="109"/>
        <v>16</v>
      </c>
      <c r="M1765">
        <f t="shared" si="110"/>
        <v>1</v>
      </c>
      <c r="N1765" s="7">
        <f t="shared" si="111"/>
        <v>7833.88</v>
      </c>
    </row>
    <row r="1766" spans="1:14" x14ac:dyDescent="0.2">
      <c r="A1766" t="s">
        <v>169</v>
      </c>
      <c r="B1766" s="8">
        <v>43910</v>
      </c>
      <c r="C1766" s="8">
        <v>43951</v>
      </c>
      <c r="D1766">
        <v>766</v>
      </c>
      <c r="E1766">
        <v>2</v>
      </c>
      <c r="F1766" s="7">
        <v>1330.03</v>
      </c>
      <c r="G1766" s="7">
        <v>2110.35</v>
      </c>
      <c r="H1766" s="7">
        <v>2.65</v>
      </c>
      <c r="I1766" s="7">
        <v>4.22</v>
      </c>
      <c r="J1766" t="s">
        <v>2337</v>
      </c>
      <c r="K1766">
        <f t="shared" si="108"/>
        <v>1532</v>
      </c>
      <c r="L1766">
        <f t="shared" si="109"/>
        <v>12</v>
      </c>
      <c r="M1766">
        <f t="shared" si="110"/>
        <v>1</v>
      </c>
      <c r="N1766" s="7">
        <f t="shared" si="111"/>
        <v>2110.35</v>
      </c>
    </row>
    <row r="1767" spans="1:14" x14ac:dyDescent="0.2">
      <c r="A1767" t="s">
        <v>347</v>
      </c>
      <c r="B1767" s="8">
        <v>43881</v>
      </c>
      <c r="C1767" s="8">
        <v>43966</v>
      </c>
      <c r="D1767">
        <v>36768</v>
      </c>
      <c r="E1767">
        <v>1</v>
      </c>
      <c r="F1767" s="7">
        <v>24556.799999999999</v>
      </c>
      <c r="G1767" s="7">
        <v>32230.799999999999</v>
      </c>
      <c r="H1767" s="7">
        <v>1.02</v>
      </c>
      <c r="I1767" s="7">
        <v>1.34</v>
      </c>
      <c r="J1767" t="s">
        <v>2337</v>
      </c>
      <c r="K1767">
        <f t="shared" si="108"/>
        <v>36768</v>
      </c>
      <c r="L1767">
        <f t="shared" si="109"/>
        <v>8</v>
      </c>
      <c r="M1767">
        <f t="shared" si="110"/>
        <v>1</v>
      </c>
      <c r="N1767" s="7">
        <f t="shared" si="111"/>
        <v>32230.799999999999</v>
      </c>
    </row>
    <row r="1768" spans="1:14" x14ac:dyDescent="0.2">
      <c r="A1768" t="s">
        <v>396</v>
      </c>
      <c r="B1768" s="8">
        <v>43881</v>
      </c>
      <c r="C1768" s="8">
        <v>43999</v>
      </c>
      <c r="D1768">
        <v>766</v>
      </c>
      <c r="E1768">
        <v>1</v>
      </c>
      <c r="F1768" s="7">
        <v>11638.71</v>
      </c>
      <c r="G1768" s="7">
        <v>15348</v>
      </c>
      <c r="H1768" s="7">
        <v>23.27</v>
      </c>
      <c r="I1768" s="7">
        <v>30.7</v>
      </c>
      <c r="J1768" t="s">
        <v>2337</v>
      </c>
      <c r="K1768">
        <f t="shared" si="108"/>
        <v>766</v>
      </c>
      <c r="L1768">
        <f t="shared" si="109"/>
        <v>8</v>
      </c>
      <c r="M1768">
        <f t="shared" si="110"/>
        <v>1</v>
      </c>
      <c r="N1768" s="7">
        <f t="shared" si="111"/>
        <v>15348</v>
      </c>
    </row>
    <row r="1769" spans="1:14" x14ac:dyDescent="0.2">
      <c r="A1769" t="s">
        <v>251</v>
      </c>
      <c r="B1769" s="8">
        <v>43938</v>
      </c>
      <c r="C1769" s="8">
        <v>43941</v>
      </c>
      <c r="D1769">
        <v>95</v>
      </c>
      <c r="E1769">
        <v>1</v>
      </c>
      <c r="F1769" s="7">
        <v>53.13</v>
      </c>
      <c r="G1769" s="7">
        <v>142.74</v>
      </c>
      <c r="H1769" s="7">
        <v>0.86</v>
      </c>
      <c r="I1769" s="7">
        <v>2.2999999999999998</v>
      </c>
      <c r="J1769" t="s">
        <v>2337</v>
      </c>
      <c r="K1769">
        <f t="shared" si="108"/>
        <v>95</v>
      </c>
      <c r="L1769">
        <f t="shared" si="109"/>
        <v>16</v>
      </c>
      <c r="M1769">
        <f t="shared" si="110"/>
        <v>1</v>
      </c>
      <c r="N1769" s="7">
        <f t="shared" si="111"/>
        <v>142.74</v>
      </c>
    </row>
    <row r="1770" spans="1:14" x14ac:dyDescent="0.2">
      <c r="A1770" t="s">
        <v>928</v>
      </c>
      <c r="B1770" s="8">
        <v>43938</v>
      </c>
      <c r="C1770" s="8">
        <v>43941</v>
      </c>
      <c r="D1770">
        <v>2</v>
      </c>
      <c r="E1770">
        <v>1</v>
      </c>
      <c r="F1770" s="7">
        <v>26.13</v>
      </c>
      <c r="G1770" s="7">
        <v>0</v>
      </c>
      <c r="H1770" s="7">
        <v>26.12</v>
      </c>
      <c r="I1770" s="7">
        <v>0</v>
      </c>
      <c r="J1770" t="s">
        <v>2337</v>
      </c>
      <c r="K1770">
        <f t="shared" si="108"/>
        <v>2</v>
      </c>
      <c r="L1770">
        <f t="shared" si="109"/>
        <v>16</v>
      </c>
      <c r="M1770">
        <f t="shared" si="110"/>
        <v>1</v>
      </c>
      <c r="N1770" s="7">
        <f t="shared" si="111"/>
        <v>0</v>
      </c>
    </row>
    <row r="1771" spans="1:14" x14ac:dyDescent="0.2">
      <c r="A1771" t="s">
        <v>923</v>
      </c>
      <c r="B1771" s="8">
        <v>43941</v>
      </c>
      <c r="C1771" s="8">
        <v>43941</v>
      </c>
      <c r="D1771">
        <v>7</v>
      </c>
      <c r="E1771">
        <v>1</v>
      </c>
      <c r="F1771" s="7">
        <v>240.04</v>
      </c>
      <c r="G1771" s="7">
        <v>358.12</v>
      </c>
      <c r="H1771" s="7">
        <v>60.01</v>
      </c>
      <c r="I1771" s="7">
        <v>89.53</v>
      </c>
      <c r="J1771" t="s">
        <v>2337</v>
      </c>
      <c r="K1771">
        <f t="shared" si="108"/>
        <v>7</v>
      </c>
      <c r="L1771">
        <f t="shared" si="109"/>
        <v>17</v>
      </c>
      <c r="M1771">
        <f t="shared" si="110"/>
        <v>1</v>
      </c>
      <c r="N1771" s="7">
        <f t="shared" si="111"/>
        <v>358.12</v>
      </c>
    </row>
    <row r="1772" spans="1:14" x14ac:dyDescent="0.2">
      <c r="A1772" t="s">
        <v>934</v>
      </c>
      <c r="B1772" s="8">
        <v>43941</v>
      </c>
      <c r="C1772" s="8">
        <v>43941</v>
      </c>
      <c r="D1772">
        <v>46</v>
      </c>
      <c r="E1772">
        <v>1</v>
      </c>
      <c r="F1772" s="7">
        <v>437.42</v>
      </c>
      <c r="G1772" s="7">
        <v>729.03</v>
      </c>
      <c r="H1772" s="7">
        <v>14.58</v>
      </c>
      <c r="I1772" s="7">
        <v>24.3</v>
      </c>
      <c r="J1772" t="s">
        <v>2337</v>
      </c>
      <c r="K1772">
        <f t="shared" si="108"/>
        <v>46</v>
      </c>
      <c r="L1772">
        <f t="shared" si="109"/>
        <v>17</v>
      </c>
      <c r="M1772">
        <f t="shared" si="110"/>
        <v>1</v>
      </c>
      <c r="N1772" s="7">
        <f t="shared" si="111"/>
        <v>729.03</v>
      </c>
    </row>
    <row r="1773" spans="1:14" x14ac:dyDescent="0.2">
      <c r="A1773" t="s">
        <v>923</v>
      </c>
      <c r="B1773" s="8">
        <v>43941</v>
      </c>
      <c r="C1773" s="8">
        <v>43976</v>
      </c>
      <c r="D1773">
        <v>40</v>
      </c>
      <c r="E1773">
        <v>1</v>
      </c>
      <c r="F1773" s="7">
        <v>1560.28</v>
      </c>
      <c r="G1773" s="7">
        <v>2327.7800000000002</v>
      </c>
      <c r="H1773" s="7">
        <v>60.01</v>
      </c>
      <c r="I1773" s="7">
        <v>89.53</v>
      </c>
      <c r="J1773" t="s">
        <v>2337</v>
      </c>
      <c r="K1773">
        <f t="shared" si="108"/>
        <v>40</v>
      </c>
      <c r="L1773">
        <f t="shared" si="109"/>
        <v>17</v>
      </c>
      <c r="M1773">
        <f t="shared" si="110"/>
        <v>1</v>
      </c>
      <c r="N1773" s="7">
        <f t="shared" si="111"/>
        <v>2327.7800000000002</v>
      </c>
    </row>
    <row r="1774" spans="1:14" x14ac:dyDescent="0.2">
      <c r="A1774" t="s">
        <v>169</v>
      </c>
      <c r="B1774" s="8">
        <v>43941</v>
      </c>
      <c r="C1774" s="8">
        <v>43941</v>
      </c>
      <c r="D1774">
        <v>2</v>
      </c>
      <c r="E1774">
        <v>200</v>
      </c>
      <c r="F1774" s="7">
        <v>266.01</v>
      </c>
      <c r="G1774" s="7">
        <v>486.02</v>
      </c>
      <c r="H1774" s="7">
        <v>266.01</v>
      </c>
      <c r="I1774" s="7">
        <v>486.02</v>
      </c>
      <c r="J1774" t="s">
        <v>2337</v>
      </c>
      <c r="K1774">
        <f t="shared" si="108"/>
        <v>400</v>
      </c>
      <c r="L1774">
        <f t="shared" si="109"/>
        <v>17</v>
      </c>
      <c r="M1774">
        <f t="shared" si="110"/>
        <v>1</v>
      </c>
      <c r="N1774" s="7">
        <f t="shared" si="111"/>
        <v>486.02</v>
      </c>
    </row>
    <row r="1775" spans="1:14" x14ac:dyDescent="0.2">
      <c r="A1775" t="s">
        <v>650</v>
      </c>
      <c r="B1775" s="8">
        <v>43941</v>
      </c>
      <c r="C1775" s="8">
        <v>43941</v>
      </c>
      <c r="D1775">
        <v>4</v>
      </c>
      <c r="E1775">
        <v>60</v>
      </c>
      <c r="F1775" s="7">
        <v>127.57</v>
      </c>
      <c r="G1775" s="7">
        <v>191.85</v>
      </c>
      <c r="H1775" s="7">
        <v>63.78</v>
      </c>
      <c r="I1775" s="7">
        <v>95.93</v>
      </c>
      <c r="J1775" t="s">
        <v>2337</v>
      </c>
      <c r="K1775">
        <f t="shared" si="108"/>
        <v>240</v>
      </c>
      <c r="L1775">
        <f t="shared" si="109"/>
        <v>17</v>
      </c>
      <c r="M1775">
        <f t="shared" si="110"/>
        <v>1</v>
      </c>
      <c r="N1775" s="7">
        <f t="shared" si="111"/>
        <v>191.85</v>
      </c>
    </row>
    <row r="1776" spans="1:14" x14ac:dyDescent="0.2">
      <c r="A1776" t="s">
        <v>923</v>
      </c>
      <c r="B1776" s="8">
        <v>43941</v>
      </c>
      <c r="C1776" s="8">
        <v>43941</v>
      </c>
      <c r="D1776">
        <v>31</v>
      </c>
      <c r="E1776">
        <v>1</v>
      </c>
      <c r="F1776" s="7">
        <v>1200.21</v>
      </c>
      <c r="G1776" s="7">
        <v>1790.6</v>
      </c>
      <c r="H1776" s="7">
        <v>60.01</v>
      </c>
      <c r="I1776" s="7">
        <v>89.53</v>
      </c>
      <c r="J1776" t="s">
        <v>2337</v>
      </c>
      <c r="K1776">
        <f t="shared" si="108"/>
        <v>31</v>
      </c>
      <c r="L1776">
        <f t="shared" si="109"/>
        <v>17</v>
      </c>
      <c r="M1776">
        <f t="shared" si="110"/>
        <v>1</v>
      </c>
      <c r="N1776" s="7">
        <f t="shared" si="111"/>
        <v>1790.6</v>
      </c>
    </row>
    <row r="1777" spans="1:14" x14ac:dyDescent="0.2">
      <c r="A1777" t="s">
        <v>396</v>
      </c>
      <c r="B1777" s="8">
        <v>43941</v>
      </c>
      <c r="C1777" s="8">
        <v>43941</v>
      </c>
      <c r="D1777">
        <v>230</v>
      </c>
      <c r="E1777">
        <v>1</v>
      </c>
      <c r="F1777" s="7">
        <v>3491.67</v>
      </c>
      <c r="G1777" s="7">
        <v>4604.3999999999996</v>
      </c>
      <c r="H1777" s="7">
        <v>23.28</v>
      </c>
      <c r="I1777" s="7">
        <v>30.7</v>
      </c>
      <c r="J1777" t="s">
        <v>2337</v>
      </c>
      <c r="K1777">
        <f t="shared" si="108"/>
        <v>230</v>
      </c>
      <c r="L1777">
        <f t="shared" si="109"/>
        <v>17</v>
      </c>
      <c r="M1777">
        <f t="shared" si="110"/>
        <v>1</v>
      </c>
      <c r="N1777" s="7">
        <f t="shared" si="111"/>
        <v>4604.3999999999996</v>
      </c>
    </row>
    <row r="1778" spans="1:14" x14ac:dyDescent="0.2">
      <c r="A1778" t="s">
        <v>923</v>
      </c>
      <c r="B1778" s="8">
        <v>43941</v>
      </c>
      <c r="C1778" s="8">
        <v>43941</v>
      </c>
      <c r="D1778">
        <v>46</v>
      </c>
      <c r="E1778">
        <v>1</v>
      </c>
      <c r="F1778" s="7">
        <v>1800.32</v>
      </c>
      <c r="G1778" s="7">
        <v>2685.9</v>
      </c>
      <c r="H1778" s="7">
        <v>60.01</v>
      </c>
      <c r="I1778" s="7">
        <v>89.53</v>
      </c>
      <c r="J1778" t="s">
        <v>2337</v>
      </c>
      <c r="K1778">
        <f t="shared" si="108"/>
        <v>46</v>
      </c>
      <c r="L1778">
        <f t="shared" si="109"/>
        <v>17</v>
      </c>
      <c r="M1778">
        <f t="shared" si="110"/>
        <v>1</v>
      </c>
      <c r="N1778" s="7">
        <f t="shared" si="111"/>
        <v>2685.9</v>
      </c>
    </row>
    <row r="1779" spans="1:14" x14ac:dyDescent="0.2">
      <c r="A1779" t="s">
        <v>396</v>
      </c>
      <c r="B1779" s="8">
        <v>43941</v>
      </c>
      <c r="C1779" s="8">
        <v>43941</v>
      </c>
      <c r="D1779">
        <v>380</v>
      </c>
      <c r="E1779">
        <v>1</v>
      </c>
      <c r="F1779" s="7">
        <v>5772.89</v>
      </c>
      <c r="G1779" s="7">
        <v>7612.61</v>
      </c>
      <c r="H1779" s="7">
        <v>23.28</v>
      </c>
      <c r="I1779" s="7">
        <v>30.7</v>
      </c>
      <c r="J1779" t="s">
        <v>2337</v>
      </c>
      <c r="K1779">
        <f t="shared" si="108"/>
        <v>380</v>
      </c>
      <c r="L1779">
        <f t="shared" si="109"/>
        <v>17</v>
      </c>
      <c r="M1779">
        <f t="shared" si="110"/>
        <v>1</v>
      </c>
      <c r="N1779" s="7">
        <f t="shared" si="111"/>
        <v>7612.61</v>
      </c>
    </row>
    <row r="1780" spans="1:14" x14ac:dyDescent="0.2">
      <c r="A1780" t="s">
        <v>698</v>
      </c>
      <c r="B1780" s="8">
        <v>43941</v>
      </c>
      <c r="C1780" s="8">
        <v>43955</v>
      </c>
      <c r="D1780">
        <v>16</v>
      </c>
      <c r="E1780">
        <v>1</v>
      </c>
      <c r="F1780" s="7">
        <v>271.52999999999997</v>
      </c>
      <c r="G1780" s="7">
        <v>493.69</v>
      </c>
      <c r="H1780" s="7">
        <v>27.15</v>
      </c>
      <c r="I1780" s="7">
        <v>49.37</v>
      </c>
      <c r="J1780" t="s">
        <v>2337</v>
      </c>
      <c r="K1780">
        <f t="shared" si="108"/>
        <v>16</v>
      </c>
      <c r="L1780">
        <f t="shared" si="109"/>
        <v>17</v>
      </c>
      <c r="M1780">
        <f t="shared" si="110"/>
        <v>1</v>
      </c>
      <c r="N1780" s="7">
        <f t="shared" si="111"/>
        <v>493.69</v>
      </c>
    </row>
    <row r="1781" spans="1:14" x14ac:dyDescent="0.2">
      <c r="A1781" t="s">
        <v>738</v>
      </c>
      <c r="B1781" s="8">
        <v>43941</v>
      </c>
      <c r="C1781" s="8">
        <v>43955</v>
      </c>
      <c r="D1781">
        <v>46</v>
      </c>
      <c r="E1781">
        <v>1</v>
      </c>
      <c r="F1781" s="7">
        <v>958.87</v>
      </c>
      <c r="G1781" s="7">
        <v>1692.12</v>
      </c>
      <c r="H1781" s="7">
        <v>31.96</v>
      </c>
      <c r="I1781" s="7">
        <v>56.4</v>
      </c>
      <c r="J1781" t="s">
        <v>2337</v>
      </c>
      <c r="K1781">
        <f t="shared" si="108"/>
        <v>46</v>
      </c>
      <c r="L1781">
        <f t="shared" si="109"/>
        <v>17</v>
      </c>
      <c r="M1781">
        <f t="shared" si="110"/>
        <v>1</v>
      </c>
      <c r="N1781" s="7">
        <f t="shared" si="111"/>
        <v>1692.12</v>
      </c>
    </row>
    <row r="1782" spans="1:14" x14ac:dyDescent="0.2">
      <c r="A1782" t="s">
        <v>232</v>
      </c>
      <c r="B1782" s="8">
        <v>43941</v>
      </c>
      <c r="C1782" s="8">
        <v>43941</v>
      </c>
      <c r="D1782">
        <v>15320</v>
      </c>
      <c r="E1782">
        <v>1</v>
      </c>
      <c r="F1782" s="7">
        <v>7034.5</v>
      </c>
      <c r="G1782" s="7">
        <v>12150.5</v>
      </c>
      <c r="H1782" s="7">
        <v>0.7</v>
      </c>
      <c r="I1782" s="7">
        <v>1.22</v>
      </c>
      <c r="J1782" t="s">
        <v>2337</v>
      </c>
      <c r="K1782">
        <f t="shared" si="108"/>
        <v>15320</v>
      </c>
      <c r="L1782">
        <f t="shared" si="109"/>
        <v>17</v>
      </c>
      <c r="M1782">
        <f t="shared" si="110"/>
        <v>1</v>
      </c>
      <c r="N1782" s="7">
        <f t="shared" si="111"/>
        <v>12150.5</v>
      </c>
    </row>
    <row r="1783" spans="1:14" x14ac:dyDescent="0.2">
      <c r="A1783" t="s">
        <v>396</v>
      </c>
      <c r="B1783" s="8">
        <v>43941</v>
      </c>
      <c r="C1783" s="8">
        <v>43941</v>
      </c>
      <c r="D1783">
        <v>295</v>
      </c>
      <c r="E1783">
        <v>1</v>
      </c>
      <c r="F1783" s="7">
        <v>4469.34</v>
      </c>
      <c r="G1783" s="7">
        <v>5402.5</v>
      </c>
      <c r="H1783" s="7">
        <v>23.28</v>
      </c>
      <c r="I1783" s="7">
        <v>28.14</v>
      </c>
      <c r="J1783" t="s">
        <v>2337</v>
      </c>
      <c r="K1783">
        <f t="shared" si="108"/>
        <v>295</v>
      </c>
      <c r="L1783">
        <f t="shared" si="109"/>
        <v>17</v>
      </c>
      <c r="M1783">
        <f t="shared" si="110"/>
        <v>1</v>
      </c>
      <c r="N1783" s="7">
        <f t="shared" si="111"/>
        <v>5402.5</v>
      </c>
    </row>
    <row r="1784" spans="1:14" x14ac:dyDescent="0.2">
      <c r="A1784" t="s">
        <v>256</v>
      </c>
      <c r="B1784" s="8">
        <v>43941</v>
      </c>
      <c r="C1784" s="8">
        <v>43941</v>
      </c>
      <c r="D1784">
        <v>307</v>
      </c>
      <c r="E1784">
        <v>1</v>
      </c>
      <c r="F1784" s="7">
        <v>171.39</v>
      </c>
      <c r="G1784" s="7">
        <v>281.38</v>
      </c>
      <c r="H1784" s="7">
        <v>0.86</v>
      </c>
      <c r="I1784" s="7">
        <v>1.41</v>
      </c>
      <c r="J1784" t="s">
        <v>2337</v>
      </c>
      <c r="K1784">
        <f t="shared" si="108"/>
        <v>307</v>
      </c>
      <c r="L1784">
        <f t="shared" si="109"/>
        <v>17</v>
      </c>
      <c r="M1784">
        <f t="shared" si="110"/>
        <v>1</v>
      </c>
      <c r="N1784" s="7">
        <f t="shared" si="111"/>
        <v>281.38</v>
      </c>
    </row>
    <row r="1785" spans="1:14" x14ac:dyDescent="0.2">
      <c r="A1785" t="s">
        <v>923</v>
      </c>
      <c r="B1785" s="8">
        <v>43941</v>
      </c>
      <c r="C1785" s="8">
        <v>43941</v>
      </c>
      <c r="D1785">
        <v>2</v>
      </c>
      <c r="E1785">
        <v>1</v>
      </c>
      <c r="F1785" s="7">
        <v>60.01</v>
      </c>
      <c r="G1785" s="7">
        <v>86.97</v>
      </c>
      <c r="H1785" s="7">
        <v>60.01</v>
      </c>
      <c r="I1785" s="7">
        <v>86.97</v>
      </c>
      <c r="J1785" t="s">
        <v>2337</v>
      </c>
      <c r="K1785">
        <f t="shared" si="108"/>
        <v>2</v>
      </c>
      <c r="L1785">
        <f t="shared" si="109"/>
        <v>17</v>
      </c>
      <c r="M1785">
        <f t="shared" si="110"/>
        <v>1</v>
      </c>
      <c r="N1785" s="7">
        <f t="shared" si="111"/>
        <v>86.97</v>
      </c>
    </row>
    <row r="1786" spans="1:14" x14ac:dyDescent="0.2">
      <c r="A1786" t="s">
        <v>251</v>
      </c>
      <c r="B1786" s="8">
        <v>43941</v>
      </c>
      <c r="C1786" s="8">
        <v>43942</v>
      </c>
      <c r="D1786">
        <v>103</v>
      </c>
      <c r="E1786">
        <v>1</v>
      </c>
      <c r="F1786" s="7">
        <v>57.41</v>
      </c>
      <c r="G1786" s="7">
        <v>154.25</v>
      </c>
      <c r="H1786" s="7">
        <v>0.86</v>
      </c>
      <c r="I1786" s="7">
        <v>2.2999999999999998</v>
      </c>
      <c r="J1786" t="s">
        <v>2337</v>
      </c>
      <c r="K1786">
        <f t="shared" si="108"/>
        <v>103</v>
      </c>
      <c r="L1786">
        <f t="shared" si="109"/>
        <v>17</v>
      </c>
      <c r="M1786">
        <f t="shared" si="110"/>
        <v>1</v>
      </c>
      <c r="N1786" s="7">
        <f t="shared" si="111"/>
        <v>154.25</v>
      </c>
    </row>
    <row r="1787" spans="1:14" x14ac:dyDescent="0.2">
      <c r="A1787" t="s">
        <v>928</v>
      </c>
      <c r="B1787" s="8">
        <v>43941</v>
      </c>
      <c r="C1787" s="8">
        <v>43942</v>
      </c>
      <c r="D1787">
        <v>2</v>
      </c>
      <c r="E1787">
        <v>1</v>
      </c>
      <c r="F1787" s="7">
        <v>26.13</v>
      </c>
      <c r="G1787" s="7">
        <v>0</v>
      </c>
      <c r="H1787" s="7">
        <v>26.12</v>
      </c>
      <c r="I1787" s="7">
        <v>0</v>
      </c>
      <c r="J1787" t="s">
        <v>2337</v>
      </c>
      <c r="K1787">
        <f t="shared" si="108"/>
        <v>2</v>
      </c>
      <c r="L1787">
        <f t="shared" si="109"/>
        <v>17</v>
      </c>
      <c r="M1787">
        <f t="shared" si="110"/>
        <v>1</v>
      </c>
      <c r="N1787" s="7">
        <f t="shared" si="111"/>
        <v>0</v>
      </c>
    </row>
    <row r="1788" spans="1:14" x14ac:dyDescent="0.2">
      <c r="A1788" t="s">
        <v>201</v>
      </c>
      <c r="B1788" s="8">
        <v>43941</v>
      </c>
      <c r="C1788" s="8">
        <v>43943</v>
      </c>
      <c r="D1788">
        <v>307</v>
      </c>
      <c r="E1788">
        <v>2</v>
      </c>
      <c r="F1788" s="7">
        <v>537.49</v>
      </c>
      <c r="G1788" s="7">
        <v>1412.02</v>
      </c>
      <c r="H1788" s="7">
        <v>2.69</v>
      </c>
      <c r="I1788" s="7">
        <v>7.06</v>
      </c>
      <c r="J1788" t="s">
        <v>2337</v>
      </c>
      <c r="K1788">
        <f t="shared" si="108"/>
        <v>614</v>
      </c>
      <c r="L1788">
        <f t="shared" si="109"/>
        <v>17</v>
      </c>
      <c r="M1788">
        <f t="shared" si="110"/>
        <v>1</v>
      </c>
      <c r="N1788" s="7">
        <f t="shared" si="111"/>
        <v>1412.02</v>
      </c>
    </row>
    <row r="1789" spans="1:14" x14ac:dyDescent="0.2">
      <c r="A1789" t="s">
        <v>650</v>
      </c>
      <c r="B1789" s="8">
        <v>43941</v>
      </c>
      <c r="C1789" s="8">
        <v>43941</v>
      </c>
      <c r="D1789">
        <v>7</v>
      </c>
      <c r="E1789">
        <v>60</v>
      </c>
      <c r="F1789" s="7">
        <v>255.15</v>
      </c>
      <c r="G1789" s="7">
        <v>383.7</v>
      </c>
      <c r="H1789" s="7">
        <v>63.78</v>
      </c>
      <c r="I1789" s="7">
        <v>95.93</v>
      </c>
      <c r="J1789" t="s">
        <v>2337</v>
      </c>
      <c r="K1789">
        <f t="shared" si="108"/>
        <v>420</v>
      </c>
      <c r="L1789">
        <f t="shared" si="109"/>
        <v>17</v>
      </c>
      <c r="M1789">
        <f t="shared" si="110"/>
        <v>1</v>
      </c>
      <c r="N1789" s="7">
        <f t="shared" si="111"/>
        <v>383.7</v>
      </c>
    </row>
    <row r="1790" spans="1:14" x14ac:dyDescent="0.2">
      <c r="A1790" t="s">
        <v>930</v>
      </c>
      <c r="B1790" s="8">
        <v>43853</v>
      </c>
      <c r="C1790" s="8">
        <v>43964</v>
      </c>
      <c r="D1790">
        <v>74</v>
      </c>
      <c r="E1790">
        <v>1</v>
      </c>
      <c r="F1790" s="7">
        <v>1369.04</v>
      </c>
      <c r="G1790" s="7">
        <v>1964.54</v>
      </c>
      <c r="H1790" s="7">
        <v>28.52</v>
      </c>
      <c r="I1790" s="7">
        <v>40.93</v>
      </c>
      <c r="J1790" t="s">
        <v>2337</v>
      </c>
      <c r="K1790">
        <f t="shared" si="108"/>
        <v>74</v>
      </c>
      <c r="L1790">
        <f t="shared" si="109"/>
        <v>4</v>
      </c>
      <c r="M1790">
        <f t="shared" si="110"/>
        <v>1</v>
      </c>
      <c r="N1790" s="7">
        <f t="shared" si="111"/>
        <v>1964.54</v>
      </c>
    </row>
    <row r="1791" spans="1:14" x14ac:dyDescent="0.2">
      <c r="A1791" t="s">
        <v>241</v>
      </c>
      <c r="B1791" s="8">
        <v>43941</v>
      </c>
      <c r="C1791" s="8">
        <v>43941</v>
      </c>
      <c r="D1791">
        <v>4</v>
      </c>
      <c r="E1791">
        <v>100</v>
      </c>
      <c r="F1791" s="7">
        <v>171.39</v>
      </c>
      <c r="G1791" s="7">
        <v>383.7</v>
      </c>
      <c r="H1791" s="7">
        <v>85.69</v>
      </c>
      <c r="I1791" s="7">
        <v>191.85</v>
      </c>
      <c r="J1791" t="s">
        <v>2337</v>
      </c>
      <c r="K1791">
        <f t="shared" si="108"/>
        <v>400</v>
      </c>
      <c r="L1791">
        <f t="shared" si="109"/>
        <v>17</v>
      </c>
      <c r="M1791">
        <f t="shared" si="110"/>
        <v>1</v>
      </c>
      <c r="N1791" s="7">
        <f t="shared" si="111"/>
        <v>383.7</v>
      </c>
    </row>
    <row r="1792" spans="1:14" x14ac:dyDescent="0.2">
      <c r="A1792" t="s">
        <v>251</v>
      </c>
      <c r="B1792" s="8">
        <v>43941</v>
      </c>
      <c r="C1792" s="8">
        <v>43942</v>
      </c>
      <c r="D1792">
        <v>285</v>
      </c>
      <c r="E1792">
        <v>1</v>
      </c>
      <c r="F1792" s="7">
        <v>159.38999999999999</v>
      </c>
      <c r="G1792" s="7">
        <v>428.21</v>
      </c>
      <c r="H1792" s="7">
        <v>0.86</v>
      </c>
      <c r="I1792" s="7">
        <v>2.2999999999999998</v>
      </c>
      <c r="J1792" t="s">
        <v>2337</v>
      </c>
      <c r="K1792">
        <f t="shared" si="108"/>
        <v>285</v>
      </c>
      <c r="L1792">
        <f t="shared" si="109"/>
        <v>17</v>
      </c>
      <c r="M1792">
        <f t="shared" si="110"/>
        <v>1</v>
      </c>
      <c r="N1792" s="7">
        <f t="shared" si="111"/>
        <v>428.21</v>
      </c>
    </row>
    <row r="1793" spans="1:14" x14ac:dyDescent="0.2">
      <c r="A1793" t="s">
        <v>928</v>
      </c>
      <c r="B1793" s="8">
        <v>43941</v>
      </c>
      <c r="C1793" s="8">
        <v>43942</v>
      </c>
      <c r="D1793">
        <v>7</v>
      </c>
      <c r="E1793">
        <v>1</v>
      </c>
      <c r="F1793" s="7">
        <v>104.52</v>
      </c>
      <c r="G1793" s="7">
        <v>0</v>
      </c>
      <c r="H1793" s="7">
        <v>26.12</v>
      </c>
      <c r="I1793" s="7">
        <v>0</v>
      </c>
      <c r="J1793" t="s">
        <v>2337</v>
      </c>
      <c r="K1793">
        <f t="shared" si="108"/>
        <v>7</v>
      </c>
      <c r="L1793">
        <f t="shared" si="109"/>
        <v>17</v>
      </c>
      <c r="M1793">
        <f t="shared" si="110"/>
        <v>1</v>
      </c>
      <c r="N1793" s="7">
        <f t="shared" si="111"/>
        <v>0</v>
      </c>
    </row>
    <row r="1794" spans="1:14" x14ac:dyDescent="0.2">
      <c r="A1794" t="s">
        <v>288</v>
      </c>
      <c r="B1794" s="8">
        <v>43941</v>
      </c>
      <c r="C1794" s="8">
        <v>43942</v>
      </c>
      <c r="D1794">
        <v>102</v>
      </c>
      <c r="E1794">
        <v>1</v>
      </c>
      <c r="F1794" s="7">
        <v>56.56</v>
      </c>
      <c r="G1794" s="7">
        <v>202.59</v>
      </c>
      <c r="H1794" s="7">
        <v>0.86</v>
      </c>
      <c r="I1794" s="7">
        <v>3.07</v>
      </c>
      <c r="J1794" t="s">
        <v>2337</v>
      </c>
      <c r="K1794">
        <f t="shared" si="108"/>
        <v>102</v>
      </c>
      <c r="L1794">
        <f t="shared" si="109"/>
        <v>17</v>
      </c>
      <c r="M1794">
        <f t="shared" si="110"/>
        <v>1</v>
      </c>
      <c r="N1794" s="7">
        <f t="shared" si="111"/>
        <v>202.59</v>
      </c>
    </row>
    <row r="1795" spans="1:14" x14ac:dyDescent="0.2">
      <c r="A1795" t="s">
        <v>928</v>
      </c>
      <c r="B1795" s="8">
        <v>43941</v>
      </c>
      <c r="C1795" s="8">
        <v>43942</v>
      </c>
      <c r="D1795">
        <v>4</v>
      </c>
      <c r="E1795">
        <v>1</v>
      </c>
      <c r="F1795" s="7">
        <v>52.26</v>
      </c>
      <c r="G1795" s="7">
        <v>0</v>
      </c>
      <c r="H1795" s="7">
        <v>26.12</v>
      </c>
      <c r="I1795" s="7">
        <v>0</v>
      </c>
      <c r="J1795" t="s">
        <v>2337</v>
      </c>
      <c r="K1795">
        <f t="shared" ref="K1795:K1858" si="112">D1795*E1795</f>
        <v>4</v>
      </c>
      <c r="L1795">
        <f t="shared" ref="L1795:L1858" si="113">(YEAR(B1795)-2020)*52+_xlfn.ISOWEEKNUM(B1795)</f>
        <v>17</v>
      </c>
      <c r="M1795">
        <f t="shared" ref="M1795:M1858" si="114">IF(J1795="Z-US$",1,1.22)</f>
        <v>1</v>
      </c>
      <c r="N1795" s="7">
        <f t="shared" ref="N1795:N1858" si="115">G1795*M1795</f>
        <v>0</v>
      </c>
    </row>
    <row r="1796" spans="1:14" x14ac:dyDescent="0.2">
      <c r="A1796" t="s">
        <v>288</v>
      </c>
      <c r="B1796" s="8">
        <v>43942</v>
      </c>
      <c r="C1796" s="8">
        <v>43943</v>
      </c>
      <c r="D1796">
        <v>632</v>
      </c>
      <c r="E1796">
        <v>1</v>
      </c>
      <c r="F1796" s="7">
        <v>353.06</v>
      </c>
      <c r="G1796" s="7">
        <v>1264.68</v>
      </c>
      <c r="H1796" s="7">
        <v>0.86</v>
      </c>
      <c r="I1796" s="7">
        <v>3.07</v>
      </c>
      <c r="J1796" t="s">
        <v>2337</v>
      </c>
      <c r="K1796">
        <f t="shared" si="112"/>
        <v>632</v>
      </c>
      <c r="L1796">
        <f t="shared" si="113"/>
        <v>17</v>
      </c>
      <c r="M1796">
        <f t="shared" si="114"/>
        <v>1</v>
      </c>
      <c r="N1796" s="7">
        <f t="shared" si="115"/>
        <v>1264.68</v>
      </c>
    </row>
    <row r="1797" spans="1:14" x14ac:dyDescent="0.2">
      <c r="A1797" t="s">
        <v>928</v>
      </c>
      <c r="B1797" s="8">
        <v>43942</v>
      </c>
      <c r="C1797" s="8">
        <v>43943</v>
      </c>
      <c r="D1797">
        <v>22</v>
      </c>
      <c r="E1797">
        <v>1</v>
      </c>
      <c r="F1797" s="7">
        <v>365.79</v>
      </c>
      <c r="G1797" s="7">
        <v>0</v>
      </c>
      <c r="H1797" s="7">
        <v>26.12</v>
      </c>
      <c r="I1797" s="7">
        <v>0</v>
      </c>
      <c r="J1797" t="s">
        <v>2337</v>
      </c>
      <c r="K1797">
        <f t="shared" si="112"/>
        <v>22</v>
      </c>
      <c r="L1797">
        <f t="shared" si="113"/>
        <v>17</v>
      </c>
      <c r="M1797">
        <f t="shared" si="114"/>
        <v>1</v>
      </c>
      <c r="N1797" s="7">
        <f t="shared" si="115"/>
        <v>0</v>
      </c>
    </row>
    <row r="1798" spans="1:14" x14ac:dyDescent="0.2">
      <c r="A1798" t="s">
        <v>251</v>
      </c>
      <c r="B1798" s="8">
        <v>43942</v>
      </c>
      <c r="C1798" s="8">
        <v>43942</v>
      </c>
      <c r="D1798">
        <v>2298</v>
      </c>
      <c r="E1798">
        <v>1</v>
      </c>
      <c r="F1798" s="7">
        <v>1285.4000000000001</v>
      </c>
      <c r="G1798" s="7">
        <v>2877.75</v>
      </c>
      <c r="H1798" s="7">
        <v>0.86</v>
      </c>
      <c r="I1798" s="7">
        <v>1.92</v>
      </c>
      <c r="J1798" t="s">
        <v>2337</v>
      </c>
      <c r="K1798">
        <f t="shared" si="112"/>
        <v>2298</v>
      </c>
      <c r="L1798">
        <f t="shared" si="113"/>
        <v>17</v>
      </c>
      <c r="M1798">
        <f t="shared" si="114"/>
        <v>1</v>
      </c>
      <c r="N1798" s="7">
        <f t="shared" si="115"/>
        <v>2877.75</v>
      </c>
    </row>
    <row r="1799" spans="1:14" x14ac:dyDescent="0.2">
      <c r="A1799" t="s">
        <v>289</v>
      </c>
      <c r="B1799" s="8">
        <v>43942</v>
      </c>
      <c r="C1799" s="8">
        <v>43942</v>
      </c>
      <c r="D1799">
        <v>1226</v>
      </c>
      <c r="E1799">
        <v>1</v>
      </c>
      <c r="F1799" s="7">
        <v>695.78</v>
      </c>
      <c r="G1799" s="7">
        <v>1790.6</v>
      </c>
      <c r="H1799" s="7">
        <v>0.87</v>
      </c>
      <c r="I1799" s="7">
        <v>2.2400000000000002</v>
      </c>
      <c r="J1799" t="s">
        <v>2337</v>
      </c>
      <c r="K1799">
        <f t="shared" si="112"/>
        <v>1226</v>
      </c>
      <c r="L1799">
        <f t="shared" si="113"/>
        <v>17</v>
      </c>
      <c r="M1799">
        <f t="shared" si="114"/>
        <v>1</v>
      </c>
      <c r="N1799" s="7">
        <f t="shared" si="115"/>
        <v>1790.6</v>
      </c>
    </row>
    <row r="1800" spans="1:14" x14ac:dyDescent="0.2">
      <c r="A1800" t="s">
        <v>928</v>
      </c>
      <c r="B1800" s="8">
        <v>43942</v>
      </c>
      <c r="C1800" s="8">
        <v>43951</v>
      </c>
      <c r="D1800">
        <v>246</v>
      </c>
      <c r="E1800">
        <v>1</v>
      </c>
      <c r="F1800" s="7">
        <v>4180.55</v>
      </c>
      <c r="G1800" s="7">
        <v>6139.2</v>
      </c>
      <c r="H1800" s="7">
        <v>26.12</v>
      </c>
      <c r="I1800" s="7">
        <v>38.369999999999997</v>
      </c>
      <c r="J1800" t="s">
        <v>2337</v>
      </c>
      <c r="K1800">
        <f t="shared" si="112"/>
        <v>246</v>
      </c>
      <c r="L1800">
        <f t="shared" si="113"/>
        <v>17</v>
      </c>
      <c r="M1800">
        <f t="shared" si="114"/>
        <v>1</v>
      </c>
      <c r="N1800" s="7">
        <f t="shared" si="115"/>
        <v>6139.2</v>
      </c>
    </row>
    <row r="1801" spans="1:14" x14ac:dyDescent="0.2">
      <c r="A1801" t="s">
        <v>147</v>
      </c>
      <c r="B1801" s="8">
        <v>43942</v>
      </c>
      <c r="C1801" s="8">
        <v>43950</v>
      </c>
      <c r="D1801">
        <v>460</v>
      </c>
      <c r="E1801">
        <v>2</v>
      </c>
      <c r="F1801" s="7">
        <v>828.79</v>
      </c>
      <c r="G1801" s="7">
        <v>1841.76</v>
      </c>
      <c r="H1801" s="7">
        <v>2.76</v>
      </c>
      <c r="I1801" s="7">
        <v>6.14</v>
      </c>
      <c r="J1801" t="s">
        <v>2337</v>
      </c>
      <c r="K1801">
        <f t="shared" si="112"/>
        <v>920</v>
      </c>
      <c r="L1801">
        <f t="shared" si="113"/>
        <v>17</v>
      </c>
      <c r="M1801">
        <f t="shared" si="114"/>
        <v>1</v>
      </c>
      <c r="N1801" s="7">
        <f t="shared" si="115"/>
        <v>1841.76</v>
      </c>
    </row>
    <row r="1802" spans="1:14" x14ac:dyDescent="0.2">
      <c r="A1802" t="s">
        <v>387</v>
      </c>
      <c r="B1802" s="8">
        <v>43942</v>
      </c>
      <c r="C1802" s="8">
        <v>43943</v>
      </c>
      <c r="D1802">
        <v>2</v>
      </c>
      <c r="E1802">
        <v>1</v>
      </c>
      <c r="F1802" s="7">
        <v>42.3</v>
      </c>
      <c r="G1802" s="7">
        <v>76.739999999999995</v>
      </c>
      <c r="H1802" s="7">
        <v>42.3</v>
      </c>
      <c r="I1802" s="7">
        <v>76.739999999999995</v>
      </c>
      <c r="J1802" t="s">
        <v>2337</v>
      </c>
      <c r="K1802">
        <f t="shared" si="112"/>
        <v>2</v>
      </c>
      <c r="L1802">
        <f t="shared" si="113"/>
        <v>17</v>
      </c>
      <c r="M1802">
        <f t="shared" si="114"/>
        <v>1</v>
      </c>
      <c r="N1802" s="7">
        <f t="shared" si="115"/>
        <v>76.739999999999995</v>
      </c>
    </row>
    <row r="1803" spans="1:14" x14ac:dyDescent="0.2">
      <c r="A1803" t="s">
        <v>251</v>
      </c>
      <c r="B1803" s="8">
        <v>43942</v>
      </c>
      <c r="C1803" s="8">
        <v>43943</v>
      </c>
      <c r="D1803">
        <v>138</v>
      </c>
      <c r="E1803">
        <v>1</v>
      </c>
      <c r="F1803" s="7">
        <v>77.12</v>
      </c>
      <c r="G1803" s="7">
        <v>207.2</v>
      </c>
      <c r="H1803" s="7">
        <v>0.86</v>
      </c>
      <c r="I1803" s="7">
        <v>2.2999999999999998</v>
      </c>
      <c r="J1803" t="s">
        <v>2337</v>
      </c>
      <c r="K1803">
        <f t="shared" si="112"/>
        <v>138</v>
      </c>
      <c r="L1803">
        <f t="shared" si="113"/>
        <v>17</v>
      </c>
      <c r="M1803">
        <f t="shared" si="114"/>
        <v>1</v>
      </c>
      <c r="N1803" s="7">
        <f t="shared" si="115"/>
        <v>207.2</v>
      </c>
    </row>
    <row r="1804" spans="1:14" x14ac:dyDescent="0.2">
      <c r="A1804" t="s">
        <v>928</v>
      </c>
      <c r="B1804" s="8">
        <v>43942</v>
      </c>
      <c r="C1804" s="8">
        <v>43943</v>
      </c>
      <c r="D1804">
        <v>4</v>
      </c>
      <c r="E1804">
        <v>1</v>
      </c>
      <c r="F1804" s="7">
        <v>52.26</v>
      </c>
      <c r="G1804" s="7">
        <v>0</v>
      </c>
      <c r="H1804" s="7">
        <v>26.12</v>
      </c>
      <c r="I1804" s="7">
        <v>0</v>
      </c>
      <c r="J1804" t="s">
        <v>2337</v>
      </c>
      <c r="K1804">
        <f t="shared" si="112"/>
        <v>4</v>
      </c>
      <c r="L1804">
        <f t="shared" si="113"/>
        <v>17</v>
      </c>
      <c r="M1804">
        <f t="shared" si="114"/>
        <v>1</v>
      </c>
      <c r="N1804" s="7">
        <f t="shared" si="115"/>
        <v>0</v>
      </c>
    </row>
    <row r="1805" spans="1:14" x14ac:dyDescent="0.2">
      <c r="A1805" t="s">
        <v>672</v>
      </c>
      <c r="B1805" s="8">
        <v>43943</v>
      </c>
      <c r="C1805" s="8">
        <v>43950</v>
      </c>
      <c r="D1805">
        <v>4</v>
      </c>
      <c r="E1805">
        <v>1</v>
      </c>
      <c r="F1805" s="7">
        <v>10.08</v>
      </c>
      <c r="G1805" s="7">
        <v>27.88</v>
      </c>
      <c r="H1805" s="7">
        <v>5.04</v>
      </c>
      <c r="I1805" s="7">
        <v>13.94</v>
      </c>
      <c r="J1805" t="s">
        <v>2337</v>
      </c>
      <c r="K1805">
        <f t="shared" si="112"/>
        <v>4</v>
      </c>
      <c r="L1805">
        <f t="shared" si="113"/>
        <v>17</v>
      </c>
      <c r="M1805">
        <f t="shared" si="114"/>
        <v>1</v>
      </c>
      <c r="N1805" s="7">
        <f t="shared" si="115"/>
        <v>27.88</v>
      </c>
    </row>
    <row r="1806" spans="1:14" x14ac:dyDescent="0.2">
      <c r="A1806" t="s">
        <v>693</v>
      </c>
      <c r="B1806" s="8">
        <v>43943</v>
      </c>
      <c r="C1806" s="8">
        <v>43950</v>
      </c>
      <c r="D1806">
        <v>11</v>
      </c>
      <c r="E1806">
        <v>1</v>
      </c>
      <c r="F1806" s="7">
        <v>55.24</v>
      </c>
      <c r="G1806" s="7">
        <v>121.76</v>
      </c>
      <c r="H1806" s="7">
        <v>7.89</v>
      </c>
      <c r="I1806" s="7">
        <v>17.39</v>
      </c>
      <c r="J1806" t="s">
        <v>2337</v>
      </c>
      <c r="K1806">
        <f t="shared" si="112"/>
        <v>11</v>
      </c>
      <c r="L1806">
        <f t="shared" si="113"/>
        <v>17</v>
      </c>
      <c r="M1806">
        <f t="shared" si="114"/>
        <v>1</v>
      </c>
      <c r="N1806" s="7">
        <f t="shared" si="115"/>
        <v>121.76</v>
      </c>
    </row>
    <row r="1807" spans="1:14" x14ac:dyDescent="0.2">
      <c r="A1807" t="s">
        <v>713</v>
      </c>
      <c r="B1807" s="8">
        <v>43943</v>
      </c>
      <c r="C1807" s="8">
        <v>43950</v>
      </c>
      <c r="D1807">
        <v>8</v>
      </c>
      <c r="E1807">
        <v>1</v>
      </c>
      <c r="F1807" s="7">
        <v>53.78</v>
      </c>
      <c r="G1807" s="7">
        <v>114.47</v>
      </c>
      <c r="H1807" s="7">
        <v>10.76</v>
      </c>
      <c r="I1807" s="7">
        <v>22.89</v>
      </c>
      <c r="J1807" t="s">
        <v>2337</v>
      </c>
      <c r="K1807">
        <f t="shared" si="112"/>
        <v>8</v>
      </c>
      <c r="L1807">
        <f t="shared" si="113"/>
        <v>17</v>
      </c>
      <c r="M1807">
        <f t="shared" si="114"/>
        <v>1</v>
      </c>
      <c r="N1807" s="7">
        <f t="shared" si="115"/>
        <v>114.47</v>
      </c>
    </row>
    <row r="1808" spans="1:14" x14ac:dyDescent="0.2">
      <c r="A1808" t="s">
        <v>396</v>
      </c>
      <c r="B1808" s="8">
        <v>43943</v>
      </c>
      <c r="C1808" s="8">
        <v>43950</v>
      </c>
      <c r="D1808">
        <v>4</v>
      </c>
      <c r="E1808">
        <v>1</v>
      </c>
      <c r="F1808" s="7">
        <v>45.12</v>
      </c>
      <c r="G1808" s="7">
        <v>61.39</v>
      </c>
      <c r="H1808" s="7">
        <v>22.56</v>
      </c>
      <c r="I1808" s="7">
        <v>30.7</v>
      </c>
      <c r="J1808" t="s">
        <v>2337</v>
      </c>
      <c r="K1808">
        <f t="shared" si="112"/>
        <v>4</v>
      </c>
      <c r="L1808">
        <f t="shared" si="113"/>
        <v>17</v>
      </c>
      <c r="M1808">
        <f t="shared" si="114"/>
        <v>1</v>
      </c>
      <c r="N1808" s="7">
        <f t="shared" si="115"/>
        <v>61.39</v>
      </c>
    </row>
    <row r="1809" spans="1:14" x14ac:dyDescent="0.2">
      <c r="A1809" t="s">
        <v>247</v>
      </c>
      <c r="B1809" s="8">
        <v>43943</v>
      </c>
      <c r="C1809" s="8">
        <v>43943</v>
      </c>
      <c r="D1809">
        <v>10724</v>
      </c>
      <c r="E1809">
        <v>1</v>
      </c>
      <c r="F1809" s="7">
        <v>5998.51</v>
      </c>
      <c r="G1809" s="7">
        <v>12534.2</v>
      </c>
      <c r="H1809" s="7">
        <v>0.86</v>
      </c>
      <c r="I1809" s="7">
        <v>1.79</v>
      </c>
      <c r="J1809" t="s">
        <v>2337</v>
      </c>
      <c r="K1809">
        <f t="shared" si="112"/>
        <v>10724</v>
      </c>
      <c r="L1809">
        <f t="shared" si="113"/>
        <v>17</v>
      </c>
      <c r="M1809">
        <f t="shared" si="114"/>
        <v>1</v>
      </c>
      <c r="N1809" s="7">
        <f t="shared" si="115"/>
        <v>12534.2</v>
      </c>
    </row>
    <row r="1810" spans="1:14" x14ac:dyDescent="0.2">
      <c r="A1810" t="s">
        <v>241</v>
      </c>
      <c r="B1810" s="8">
        <v>43943</v>
      </c>
      <c r="C1810" s="8">
        <v>43943</v>
      </c>
      <c r="D1810">
        <v>2</v>
      </c>
      <c r="E1810">
        <v>100</v>
      </c>
      <c r="F1810" s="7">
        <v>85.69</v>
      </c>
      <c r="G1810" s="7">
        <v>191.85</v>
      </c>
      <c r="H1810" s="7">
        <v>85.69</v>
      </c>
      <c r="I1810" s="7">
        <v>191.85</v>
      </c>
      <c r="J1810" t="s">
        <v>2337</v>
      </c>
      <c r="K1810">
        <f t="shared" si="112"/>
        <v>200</v>
      </c>
      <c r="L1810">
        <f t="shared" si="113"/>
        <v>17</v>
      </c>
      <c r="M1810">
        <f t="shared" si="114"/>
        <v>1</v>
      </c>
      <c r="N1810" s="7">
        <f t="shared" si="115"/>
        <v>191.85</v>
      </c>
    </row>
    <row r="1811" spans="1:14" x14ac:dyDescent="0.2">
      <c r="A1811" t="s">
        <v>169</v>
      </c>
      <c r="B1811" s="8">
        <v>43943</v>
      </c>
      <c r="C1811" s="8">
        <v>43944</v>
      </c>
      <c r="D1811">
        <v>63</v>
      </c>
      <c r="E1811">
        <v>2</v>
      </c>
      <c r="F1811" s="7">
        <v>109.06</v>
      </c>
      <c r="G1811" s="7">
        <v>220.24</v>
      </c>
      <c r="H1811" s="7">
        <v>2.65</v>
      </c>
      <c r="I1811" s="7">
        <v>5.37</v>
      </c>
      <c r="J1811" t="s">
        <v>2337</v>
      </c>
      <c r="K1811">
        <f t="shared" si="112"/>
        <v>126</v>
      </c>
      <c r="L1811">
        <f t="shared" si="113"/>
        <v>17</v>
      </c>
      <c r="M1811">
        <f t="shared" si="114"/>
        <v>1</v>
      </c>
      <c r="N1811" s="7">
        <f t="shared" si="115"/>
        <v>220.24</v>
      </c>
    </row>
    <row r="1812" spans="1:14" x14ac:dyDescent="0.2">
      <c r="A1812" t="s">
        <v>203</v>
      </c>
      <c r="B1812" s="8">
        <v>43943</v>
      </c>
      <c r="C1812" s="8">
        <v>43944</v>
      </c>
      <c r="D1812">
        <v>63</v>
      </c>
      <c r="E1812">
        <v>2</v>
      </c>
      <c r="F1812" s="7">
        <v>111.57</v>
      </c>
      <c r="G1812" s="7">
        <v>262.2</v>
      </c>
      <c r="H1812" s="7">
        <v>2.71</v>
      </c>
      <c r="I1812" s="7">
        <v>6.4</v>
      </c>
      <c r="J1812" t="s">
        <v>2337</v>
      </c>
      <c r="K1812">
        <f t="shared" si="112"/>
        <v>126</v>
      </c>
      <c r="L1812">
        <f t="shared" si="113"/>
        <v>17</v>
      </c>
      <c r="M1812">
        <f t="shared" si="114"/>
        <v>1</v>
      </c>
      <c r="N1812" s="7">
        <f t="shared" si="115"/>
        <v>262.2</v>
      </c>
    </row>
    <row r="1813" spans="1:14" x14ac:dyDescent="0.2">
      <c r="A1813" t="s">
        <v>928</v>
      </c>
      <c r="B1813" s="8">
        <v>43943</v>
      </c>
      <c r="C1813" s="8">
        <v>43944</v>
      </c>
      <c r="D1813">
        <v>5</v>
      </c>
      <c r="E1813">
        <v>1</v>
      </c>
      <c r="F1813" s="7">
        <v>78.39</v>
      </c>
      <c r="G1813" s="7">
        <v>0</v>
      </c>
      <c r="H1813" s="7">
        <v>26.12</v>
      </c>
      <c r="I1813" s="7">
        <v>0</v>
      </c>
      <c r="J1813" t="s">
        <v>2337</v>
      </c>
      <c r="K1813">
        <f t="shared" si="112"/>
        <v>5</v>
      </c>
      <c r="L1813">
        <f t="shared" si="113"/>
        <v>17</v>
      </c>
      <c r="M1813">
        <f t="shared" si="114"/>
        <v>1</v>
      </c>
      <c r="N1813" s="7">
        <f t="shared" si="115"/>
        <v>0</v>
      </c>
    </row>
    <row r="1814" spans="1:14" x14ac:dyDescent="0.2">
      <c r="A1814" t="s">
        <v>827</v>
      </c>
      <c r="B1814" s="8">
        <v>43943</v>
      </c>
      <c r="C1814" s="8">
        <v>43957</v>
      </c>
      <c r="D1814">
        <v>16</v>
      </c>
      <c r="E1814">
        <v>1</v>
      </c>
      <c r="F1814" s="7">
        <v>349.3</v>
      </c>
      <c r="G1814" s="7">
        <v>566.6</v>
      </c>
      <c r="H1814" s="7">
        <v>34.93</v>
      </c>
      <c r="I1814" s="7">
        <v>56.66</v>
      </c>
      <c r="J1814" t="s">
        <v>2337</v>
      </c>
      <c r="K1814">
        <f t="shared" si="112"/>
        <v>16</v>
      </c>
      <c r="L1814">
        <f t="shared" si="113"/>
        <v>17</v>
      </c>
      <c r="M1814">
        <f t="shared" si="114"/>
        <v>1</v>
      </c>
      <c r="N1814" s="7">
        <f t="shared" si="115"/>
        <v>566.6</v>
      </c>
    </row>
    <row r="1815" spans="1:14" x14ac:dyDescent="0.2">
      <c r="A1815" t="s">
        <v>942</v>
      </c>
      <c r="B1815" s="8">
        <v>43943</v>
      </c>
      <c r="C1815" s="8">
        <v>43957</v>
      </c>
      <c r="D1815">
        <v>8</v>
      </c>
      <c r="E1815">
        <v>1</v>
      </c>
      <c r="F1815" s="7">
        <v>115.69</v>
      </c>
      <c r="G1815" s="7">
        <v>268.58999999999997</v>
      </c>
      <c r="H1815" s="7">
        <v>23.14</v>
      </c>
      <c r="I1815" s="7">
        <v>53.72</v>
      </c>
      <c r="J1815" t="s">
        <v>2337</v>
      </c>
      <c r="K1815">
        <f t="shared" si="112"/>
        <v>8</v>
      </c>
      <c r="L1815">
        <f t="shared" si="113"/>
        <v>17</v>
      </c>
      <c r="M1815">
        <f t="shared" si="114"/>
        <v>1</v>
      </c>
      <c r="N1815" s="7">
        <f t="shared" si="115"/>
        <v>268.58999999999997</v>
      </c>
    </row>
    <row r="1816" spans="1:14" x14ac:dyDescent="0.2">
      <c r="A1816" t="s">
        <v>169</v>
      </c>
      <c r="B1816" s="8">
        <v>43943</v>
      </c>
      <c r="C1816" s="8">
        <v>43944</v>
      </c>
      <c r="D1816">
        <v>95</v>
      </c>
      <c r="E1816">
        <v>2</v>
      </c>
      <c r="F1816" s="7">
        <v>164.93</v>
      </c>
      <c r="G1816" s="7">
        <v>333.05</v>
      </c>
      <c r="H1816" s="7">
        <v>2.65</v>
      </c>
      <c r="I1816" s="7">
        <v>5.37</v>
      </c>
      <c r="J1816" t="s">
        <v>2337</v>
      </c>
      <c r="K1816">
        <f t="shared" si="112"/>
        <v>190</v>
      </c>
      <c r="L1816">
        <f t="shared" si="113"/>
        <v>17</v>
      </c>
      <c r="M1816">
        <f t="shared" si="114"/>
        <v>1</v>
      </c>
      <c r="N1816" s="7">
        <f t="shared" si="115"/>
        <v>333.05</v>
      </c>
    </row>
    <row r="1817" spans="1:14" x14ac:dyDescent="0.2">
      <c r="A1817" t="s">
        <v>928</v>
      </c>
      <c r="B1817" s="8">
        <v>43943</v>
      </c>
      <c r="C1817" s="8">
        <v>43944</v>
      </c>
      <c r="D1817">
        <v>4</v>
      </c>
      <c r="E1817">
        <v>1</v>
      </c>
      <c r="F1817" s="7">
        <v>52.26</v>
      </c>
      <c r="G1817" s="7">
        <v>0</v>
      </c>
      <c r="H1817" s="7">
        <v>26.12</v>
      </c>
      <c r="I1817" s="7">
        <v>0</v>
      </c>
      <c r="J1817" t="s">
        <v>2337</v>
      </c>
      <c r="K1817">
        <f t="shared" si="112"/>
        <v>4</v>
      </c>
      <c r="L1817">
        <f t="shared" si="113"/>
        <v>17</v>
      </c>
      <c r="M1817">
        <f t="shared" si="114"/>
        <v>1</v>
      </c>
      <c r="N1817" s="7">
        <f t="shared" si="115"/>
        <v>0</v>
      </c>
    </row>
    <row r="1818" spans="1:14" x14ac:dyDescent="0.2">
      <c r="A1818" t="s">
        <v>758</v>
      </c>
      <c r="B1818" s="8">
        <v>43944</v>
      </c>
      <c r="C1818" s="8">
        <v>43959</v>
      </c>
      <c r="D1818">
        <v>46</v>
      </c>
      <c r="E1818">
        <v>1</v>
      </c>
      <c r="F1818" s="7">
        <v>1246.6400000000001</v>
      </c>
      <c r="G1818" s="7">
        <v>2083.4899999999998</v>
      </c>
      <c r="H1818" s="7">
        <v>41.56</v>
      </c>
      <c r="I1818" s="7">
        <v>69.45</v>
      </c>
      <c r="J1818" t="s">
        <v>2337</v>
      </c>
      <c r="K1818">
        <f t="shared" si="112"/>
        <v>46</v>
      </c>
      <c r="L1818">
        <f t="shared" si="113"/>
        <v>17</v>
      </c>
      <c r="M1818">
        <f t="shared" si="114"/>
        <v>1</v>
      </c>
      <c r="N1818" s="7">
        <f t="shared" si="115"/>
        <v>2083.4899999999998</v>
      </c>
    </row>
    <row r="1819" spans="1:14" x14ac:dyDescent="0.2">
      <c r="A1819" t="s">
        <v>782</v>
      </c>
      <c r="B1819" s="8">
        <v>43944</v>
      </c>
      <c r="C1819" s="8">
        <v>43959</v>
      </c>
      <c r="D1819">
        <v>46</v>
      </c>
      <c r="E1819">
        <v>1</v>
      </c>
      <c r="F1819" s="7">
        <v>1390.91</v>
      </c>
      <c r="G1819" s="7">
        <v>2321.39</v>
      </c>
      <c r="H1819" s="7">
        <v>46.36</v>
      </c>
      <c r="I1819" s="7">
        <v>77.38</v>
      </c>
      <c r="J1819" t="s">
        <v>2337</v>
      </c>
      <c r="K1819">
        <f t="shared" si="112"/>
        <v>46</v>
      </c>
      <c r="L1819">
        <f t="shared" si="113"/>
        <v>17</v>
      </c>
      <c r="M1819">
        <f t="shared" si="114"/>
        <v>1</v>
      </c>
      <c r="N1819" s="7">
        <f t="shared" si="115"/>
        <v>2321.39</v>
      </c>
    </row>
    <row r="1820" spans="1:14" x14ac:dyDescent="0.2">
      <c r="A1820" t="s">
        <v>762</v>
      </c>
      <c r="B1820" s="8">
        <v>43944</v>
      </c>
      <c r="C1820" s="8">
        <v>43959</v>
      </c>
      <c r="D1820">
        <v>46</v>
      </c>
      <c r="E1820">
        <v>1</v>
      </c>
      <c r="F1820" s="7">
        <v>1246.6400000000001</v>
      </c>
      <c r="G1820" s="7">
        <v>2083.4899999999998</v>
      </c>
      <c r="H1820" s="7">
        <v>41.56</v>
      </c>
      <c r="I1820" s="7">
        <v>69.45</v>
      </c>
      <c r="J1820" t="s">
        <v>2337</v>
      </c>
      <c r="K1820">
        <f t="shared" si="112"/>
        <v>46</v>
      </c>
      <c r="L1820">
        <f t="shared" si="113"/>
        <v>17</v>
      </c>
      <c r="M1820">
        <f t="shared" si="114"/>
        <v>1</v>
      </c>
      <c r="N1820" s="7">
        <f t="shared" si="115"/>
        <v>2083.4899999999998</v>
      </c>
    </row>
    <row r="1821" spans="1:14" x14ac:dyDescent="0.2">
      <c r="A1821" t="s">
        <v>738</v>
      </c>
      <c r="B1821" s="8">
        <v>43944</v>
      </c>
      <c r="C1821" s="8">
        <v>43959</v>
      </c>
      <c r="D1821">
        <v>46</v>
      </c>
      <c r="E1821">
        <v>1</v>
      </c>
      <c r="F1821" s="7">
        <v>958.87</v>
      </c>
      <c r="G1821" s="7">
        <v>1634.56</v>
      </c>
      <c r="H1821" s="7">
        <v>31.96</v>
      </c>
      <c r="I1821" s="7">
        <v>54.49</v>
      </c>
      <c r="J1821" t="s">
        <v>2337</v>
      </c>
      <c r="K1821">
        <f t="shared" si="112"/>
        <v>46</v>
      </c>
      <c r="L1821">
        <f t="shared" si="113"/>
        <v>17</v>
      </c>
      <c r="M1821">
        <f t="shared" si="114"/>
        <v>1</v>
      </c>
      <c r="N1821" s="7">
        <f t="shared" si="115"/>
        <v>1634.56</v>
      </c>
    </row>
    <row r="1822" spans="1:14" x14ac:dyDescent="0.2">
      <c r="A1822" t="s">
        <v>752</v>
      </c>
      <c r="B1822" s="8">
        <v>43944</v>
      </c>
      <c r="C1822" s="8">
        <v>43959</v>
      </c>
      <c r="D1822">
        <v>138</v>
      </c>
      <c r="E1822">
        <v>1</v>
      </c>
      <c r="F1822" s="7">
        <v>3308.26</v>
      </c>
      <c r="G1822" s="7">
        <v>5628.88</v>
      </c>
      <c r="H1822" s="7">
        <v>36.76</v>
      </c>
      <c r="I1822" s="7">
        <v>62.54</v>
      </c>
      <c r="J1822" t="s">
        <v>2337</v>
      </c>
      <c r="K1822">
        <f t="shared" si="112"/>
        <v>138</v>
      </c>
      <c r="L1822">
        <f t="shared" si="113"/>
        <v>17</v>
      </c>
      <c r="M1822">
        <f t="shared" si="114"/>
        <v>1</v>
      </c>
      <c r="N1822" s="7">
        <f t="shared" si="115"/>
        <v>5628.88</v>
      </c>
    </row>
    <row r="1823" spans="1:14" x14ac:dyDescent="0.2">
      <c r="A1823" t="s">
        <v>742</v>
      </c>
      <c r="B1823" s="8">
        <v>43944</v>
      </c>
      <c r="C1823" s="8">
        <v>43959</v>
      </c>
      <c r="D1823">
        <v>46</v>
      </c>
      <c r="E1823">
        <v>1</v>
      </c>
      <c r="F1823" s="7">
        <v>958.87</v>
      </c>
      <c r="G1823" s="7">
        <v>1634.56</v>
      </c>
      <c r="H1823" s="7">
        <v>31.96</v>
      </c>
      <c r="I1823" s="7">
        <v>54.49</v>
      </c>
      <c r="J1823" t="s">
        <v>2337</v>
      </c>
      <c r="K1823">
        <f t="shared" si="112"/>
        <v>46</v>
      </c>
      <c r="L1823">
        <f t="shared" si="113"/>
        <v>17</v>
      </c>
      <c r="M1823">
        <f t="shared" si="114"/>
        <v>1</v>
      </c>
      <c r="N1823" s="7">
        <f t="shared" si="115"/>
        <v>1634.56</v>
      </c>
    </row>
    <row r="1824" spans="1:14" x14ac:dyDescent="0.2">
      <c r="A1824" t="s">
        <v>702</v>
      </c>
      <c r="B1824" s="8">
        <v>43944</v>
      </c>
      <c r="C1824" s="8">
        <v>43959</v>
      </c>
      <c r="D1824">
        <v>138</v>
      </c>
      <c r="E1824">
        <v>1</v>
      </c>
      <c r="F1824" s="7">
        <v>2443.79</v>
      </c>
      <c r="G1824" s="7">
        <v>4224.54</v>
      </c>
      <c r="H1824" s="7">
        <v>27.15</v>
      </c>
      <c r="I1824" s="7">
        <v>46.94</v>
      </c>
      <c r="J1824" t="s">
        <v>2337</v>
      </c>
      <c r="K1824">
        <f t="shared" si="112"/>
        <v>138</v>
      </c>
      <c r="L1824">
        <f t="shared" si="113"/>
        <v>17</v>
      </c>
      <c r="M1824">
        <f t="shared" si="114"/>
        <v>1</v>
      </c>
      <c r="N1824" s="7">
        <f t="shared" si="115"/>
        <v>4224.54</v>
      </c>
    </row>
    <row r="1825" spans="1:14" x14ac:dyDescent="0.2">
      <c r="A1825" t="s">
        <v>722</v>
      </c>
      <c r="B1825" s="8">
        <v>43944</v>
      </c>
      <c r="C1825" s="8">
        <v>43959</v>
      </c>
      <c r="D1825">
        <v>92</v>
      </c>
      <c r="E1825">
        <v>1</v>
      </c>
      <c r="F1825" s="7">
        <v>1341.42</v>
      </c>
      <c r="G1825" s="7">
        <v>2463.35</v>
      </c>
      <c r="H1825" s="7">
        <v>22.36</v>
      </c>
      <c r="I1825" s="7">
        <v>41.06</v>
      </c>
      <c r="J1825" t="s">
        <v>2337</v>
      </c>
      <c r="K1825">
        <f t="shared" si="112"/>
        <v>92</v>
      </c>
      <c r="L1825">
        <f t="shared" si="113"/>
        <v>17</v>
      </c>
      <c r="M1825">
        <f t="shared" si="114"/>
        <v>1</v>
      </c>
      <c r="N1825" s="7">
        <f t="shared" si="115"/>
        <v>2463.35</v>
      </c>
    </row>
    <row r="1826" spans="1:14" x14ac:dyDescent="0.2">
      <c r="A1826" t="s">
        <v>692</v>
      </c>
      <c r="B1826" s="8">
        <v>43944</v>
      </c>
      <c r="C1826" s="8">
        <v>43959</v>
      </c>
      <c r="D1826">
        <v>62</v>
      </c>
      <c r="E1826">
        <v>1</v>
      </c>
      <c r="F1826" s="7">
        <v>510.07</v>
      </c>
      <c r="G1826" s="7">
        <v>941.34</v>
      </c>
      <c r="H1826" s="7">
        <v>12.75</v>
      </c>
      <c r="I1826" s="7">
        <v>23.53</v>
      </c>
      <c r="J1826" t="s">
        <v>2337</v>
      </c>
      <c r="K1826">
        <f t="shared" si="112"/>
        <v>62</v>
      </c>
      <c r="L1826">
        <f t="shared" si="113"/>
        <v>17</v>
      </c>
      <c r="M1826">
        <f t="shared" si="114"/>
        <v>1</v>
      </c>
      <c r="N1826" s="7">
        <f t="shared" si="115"/>
        <v>941.34</v>
      </c>
    </row>
    <row r="1827" spans="1:14" x14ac:dyDescent="0.2">
      <c r="A1827" t="s">
        <v>529</v>
      </c>
      <c r="B1827" s="8">
        <v>43944</v>
      </c>
      <c r="C1827" s="8">
        <v>43944</v>
      </c>
      <c r="D1827">
        <v>148</v>
      </c>
      <c r="E1827">
        <v>1</v>
      </c>
      <c r="F1827" s="7">
        <v>349.87</v>
      </c>
      <c r="G1827" s="7">
        <v>996.02</v>
      </c>
      <c r="H1827" s="7">
        <v>3.63</v>
      </c>
      <c r="I1827" s="7">
        <v>10.37</v>
      </c>
      <c r="J1827" t="s">
        <v>2337</v>
      </c>
      <c r="K1827">
        <f t="shared" si="112"/>
        <v>148</v>
      </c>
      <c r="L1827">
        <f t="shared" si="113"/>
        <v>17</v>
      </c>
      <c r="M1827">
        <f t="shared" si="114"/>
        <v>1</v>
      </c>
      <c r="N1827" s="7">
        <f t="shared" si="115"/>
        <v>996.02</v>
      </c>
    </row>
    <row r="1828" spans="1:14" x14ac:dyDescent="0.2">
      <c r="A1828" t="s">
        <v>742</v>
      </c>
      <c r="B1828" s="8">
        <v>43944</v>
      </c>
      <c r="C1828" s="8">
        <v>43944</v>
      </c>
      <c r="D1828">
        <v>5</v>
      </c>
      <c r="E1828">
        <v>1</v>
      </c>
      <c r="F1828" s="7">
        <v>95.89</v>
      </c>
      <c r="G1828" s="7">
        <v>192.62</v>
      </c>
      <c r="H1828" s="7">
        <v>31.96</v>
      </c>
      <c r="I1828" s="7">
        <v>64.209999999999994</v>
      </c>
      <c r="J1828" t="s">
        <v>2337</v>
      </c>
      <c r="K1828">
        <f t="shared" si="112"/>
        <v>5</v>
      </c>
      <c r="L1828">
        <f t="shared" si="113"/>
        <v>17</v>
      </c>
      <c r="M1828">
        <f t="shared" si="114"/>
        <v>1</v>
      </c>
      <c r="N1828" s="7">
        <f t="shared" si="115"/>
        <v>192.62</v>
      </c>
    </row>
    <row r="1829" spans="1:14" x14ac:dyDescent="0.2">
      <c r="A1829" t="s">
        <v>232</v>
      </c>
      <c r="B1829" s="8">
        <v>43944</v>
      </c>
      <c r="C1829" s="8">
        <v>43944</v>
      </c>
      <c r="D1829">
        <v>460</v>
      </c>
      <c r="E1829">
        <v>1</v>
      </c>
      <c r="F1829" s="7">
        <v>211.04</v>
      </c>
      <c r="G1829" s="7">
        <v>399.05</v>
      </c>
      <c r="H1829" s="7">
        <v>0.7</v>
      </c>
      <c r="I1829" s="7">
        <v>1.33</v>
      </c>
      <c r="J1829" t="s">
        <v>2337</v>
      </c>
      <c r="K1829">
        <f t="shared" si="112"/>
        <v>460</v>
      </c>
      <c r="L1829">
        <f t="shared" si="113"/>
        <v>17</v>
      </c>
      <c r="M1829">
        <f t="shared" si="114"/>
        <v>1</v>
      </c>
      <c r="N1829" s="7">
        <f t="shared" si="115"/>
        <v>399.05</v>
      </c>
    </row>
    <row r="1830" spans="1:14" x14ac:dyDescent="0.2">
      <c r="A1830" t="s">
        <v>251</v>
      </c>
      <c r="B1830" s="8">
        <v>43944</v>
      </c>
      <c r="C1830" s="8">
        <v>43944</v>
      </c>
      <c r="D1830">
        <v>826</v>
      </c>
      <c r="E1830">
        <v>1</v>
      </c>
      <c r="F1830" s="7">
        <v>461.89</v>
      </c>
      <c r="G1830" s="7">
        <v>1240.8900000000001</v>
      </c>
      <c r="H1830" s="7">
        <v>0.86</v>
      </c>
      <c r="I1830" s="7">
        <v>2.2999999999999998</v>
      </c>
      <c r="J1830" t="s">
        <v>2337</v>
      </c>
      <c r="K1830">
        <f t="shared" si="112"/>
        <v>826</v>
      </c>
      <c r="L1830">
        <f t="shared" si="113"/>
        <v>17</v>
      </c>
      <c r="M1830">
        <f t="shared" si="114"/>
        <v>1</v>
      </c>
      <c r="N1830" s="7">
        <f t="shared" si="115"/>
        <v>1240.8900000000001</v>
      </c>
    </row>
    <row r="1831" spans="1:14" x14ac:dyDescent="0.2">
      <c r="A1831" t="s">
        <v>288</v>
      </c>
      <c r="B1831" s="8">
        <v>43944</v>
      </c>
      <c r="C1831" s="8">
        <v>43944</v>
      </c>
      <c r="D1831">
        <v>190</v>
      </c>
      <c r="E1831">
        <v>1</v>
      </c>
      <c r="F1831" s="7">
        <v>106.26</v>
      </c>
      <c r="G1831" s="7">
        <v>380.63</v>
      </c>
      <c r="H1831" s="7">
        <v>0.86</v>
      </c>
      <c r="I1831" s="7">
        <v>3.07</v>
      </c>
      <c r="J1831" t="s">
        <v>2337</v>
      </c>
      <c r="K1831">
        <f t="shared" si="112"/>
        <v>190</v>
      </c>
      <c r="L1831">
        <f t="shared" si="113"/>
        <v>17</v>
      </c>
      <c r="M1831">
        <f t="shared" si="114"/>
        <v>1</v>
      </c>
      <c r="N1831" s="7">
        <f t="shared" si="115"/>
        <v>380.63</v>
      </c>
    </row>
    <row r="1832" spans="1:14" x14ac:dyDescent="0.2">
      <c r="A1832" t="s">
        <v>387</v>
      </c>
      <c r="B1832" s="8">
        <v>43944</v>
      </c>
      <c r="C1832" s="8">
        <v>43944</v>
      </c>
      <c r="D1832">
        <v>10</v>
      </c>
      <c r="E1832">
        <v>1</v>
      </c>
      <c r="F1832" s="7">
        <v>253.78</v>
      </c>
      <c r="G1832" s="7">
        <v>514.16</v>
      </c>
      <c r="H1832" s="7">
        <v>42.3</v>
      </c>
      <c r="I1832" s="7">
        <v>85.69</v>
      </c>
      <c r="J1832" t="s">
        <v>2337</v>
      </c>
      <c r="K1832">
        <f t="shared" si="112"/>
        <v>10</v>
      </c>
      <c r="L1832">
        <f t="shared" si="113"/>
        <v>17</v>
      </c>
      <c r="M1832">
        <f t="shared" si="114"/>
        <v>1</v>
      </c>
      <c r="N1832" s="7">
        <f t="shared" si="115"/>
        <v>514.16</v>
      </c>
    </row>
    <row r="1833" spans="1:14" x14ac:dyDescent="0.2">
      <c r="A1833" t="s">
        <v>923</v>
      </c>
      <c r="B1833" s="8">
        <v>43944</v>
      </c>
      <c r="C1833" s="8">
        <v>43944</v>
      </c>
      <c r="D1833">
        <v>4</v>
      </c>
      <c r="E1833">
        <v>1</v>
      </c>
      <c r="F1833" s="7">
        <v>120.02</v>
      </c>
      <c r="G1833" s="7">
        <v>209.76</v>
      </c>
      <c r="H1833" s="7">
        <v>60.01</v>
      </c>
      <c r="I1833" s="7">
        <v>104.88</v>
      </c>
      <c r="J1833" t="s">
        <v>2337</v>
      </c>
      <c r="K1833">
        <f t="shared" si="112"/>
        <v>4</v>
      </c>
      <c r="L1833">
        <f t="shared" si="113"/>
        <v>17</v>
      </c>
      <c r="M1833">
        <f t="shared" si="114"/>
        <v>1</v>
      </c>
      <c r="N1833" s="7">
        <f t="shared" si="115"/>
        <v>209.76</v>
      </c>
    </row>
    <row r="1834" spans="1:14" x14ac:dyDescent="0.2">
      <c r="A1834" t="s">
        <v>396</v>
      </c>
      <c r="B1834" s="8">
        <v>43944</v>
      </c>
      <c r="C1834" s="8">
        <v>43944</v>
      </c>
      <c r="D1834">
        <v>8</v>
      </c>
      <c r="E1834">
        <v>1</v>
      </c>
      <c r="F1834" s="7">
        <v>112.81</v>
      </c>
      <c r="G1834" s="7">
        <v>182.71</v>
      </c>
      <c r="H1834" s="7">
        <v>22.56</v>
      </c>
      <c r="I1834" s="7">
        <v>36.54</v>
      </c>
      <c r="J1834" t="s">
        <v>2337</v>
      </c>
      <c r="K1834">
        <f t="shared" si="112"/>
        <v>8</v>
      </c>
      <c r="L1834">
        <f t="shared" si="113"/>
        <v>17</v>
      </c>
      <c r="M1834">
        <f t="shared" si="114"/>
        <v>1</v>
      </c>
      <c r="N1834" s="7">
        <f t="shared" si="115"/>
        <v>182.71</v>
      </c>
    </row>
    <row r="1835" spans="1:14" x14ac:dyDescent="0.2">
      <c r="A1835" t="s">
        <v>942</v>
      </c>
      <c r="B1835" s="8">
        <v>43944</v>
      </c>
      <c r="C1835" s="8">
        <v>43944</v>
      </c>
      <c r="D1835">
        <v>2</v>
      </c>
      <c r="E1835">
        <v>1</v>
      </c>
      <c r="F1835" s="7">
        <v>23.14</v>
      </c>
      <c r="G1835" s="7">
        <v>58.83</v>
      </c>
      <c r="H1835" s="7">
        <v>23.14</v>
      </c>
      <c r="I1835" s="7">
        <v>58.83</v>
      </c>
      <c r="J1835" t="s">
        <v>2337</v>
      </c>
      <c r="K1835">
        <f t="shared" si="112"/>
        <v>2</v>
      </c>
      <c r="L1835">
        <f t="shared" si="113"/>
        <v>17</v>
      </c>
      <c r="M1835">
        <f t="shared" si="114"/>
        <v>1</v>
      </c>
      <c r="N1835" s="7">
        <f t="shared" si="115"/>
        <v>58.83</v>
      </c>
    </row>
    <row r="1836" spans="1:14" x14ac:dyDescent="0.2">
      <c r="A1836" t="s">
        <v>251</v>
      </c>
      <c r="B1836" s="8">
        <v>43944</v>
      </c>
      <c r="C1836" s="8">
        <v>43945</v>
      </c>
      <c r="D1836">
        <v>203</v>
      </c>
      <c r="E1836">
        <v>1</v>
      </c>
      <c r="F1836" s="7">
        <v>113.12</v>
      </c>
      <c r="G1836" s="7">
        <v>303.89</v>
      </c>
      <c r="H1836" s="7">
        <v>0.86</v>
      </c>
      <c r="I1836" s="7">
        <v>2.2999999999999998</v>
      </c>
      <c r="J1836" t="s">
        <v>2337</v>
      </c>
      <c r="K1836">
        <f t="shared" si="112"/>
        <v>203</v>
      </c>
      <c r="L1836">
        <f t="shared" si="113"/>
        <v>17</v>
      </c>
      <c r="M1836">
        <f t="shared" si="114"/>
        <v>1</v>
      </c>
      <c r="N1836" s="7">
        <f t="shared" si="115"/>
        <v>303.89</v>
      </c>
    </row>
    <row r="1837" spans="1:14" x14ac:dyDescent="0.2">
      <c r="A1837" t="s">
        <v>928</v>
      </c>
      <c r="B1837" s="8">
        <v>43944</v>
      </c>
      <c r="C1837" s="8">
        <v>43945</v>
      </c>
      <c r="D1837">
        <v>4</v>
      </c>
      <c r="E1837">
        <v>1</v>
      </c>
      <c r="F1837" s="7">
        <v>52.26</v>
      </c>
      <c r="G1837" s="7">
        <v>0</v>
      </c>
      <c r="H1837" s="7">
        <v>26.12</v>
      </c>
      <c r="I1837" s="7">
        <v>0</v>
      </c>
      <c r="J1837" t="s">
        <v>2337</v>
      </c>
      <c r="K1837">
        <f t="shared" si="112"/>
        <v>4</v>
      </c>
      <c r="L1837">
        <f t="shared" si="113"/>
        <v>17</v>
      </c>
      <c r="M1837">
        <f t="shared" si="114"/>
        <v>1</v>
      </c>
      <c r="N1837" s="7">
        <f t="shared" si="115"/>
        <v>0</v>
      </c>
    </row>
    <row r="1838" spans="1:14" x14ac:dyDescent="0.2">
      <c r="A1838" t="s">
        <v>169</v>
      </c>
      <c r="B1838" s="8">
        <v>43944</v>
      </c>
      <c r="C1838" s="8">
        <v>43945</v>
      </c>
      <c r="D1838">
        <v>184</v>
      </c>
      <c r="E1838">
        <v>1</v>
      </c>
      <c r="F1838" s="7">
        <v>159.61000000000001</v>
      </c>
      <c r="G1838" s="7">
        <v>253.24</v>
      </c>
      <c r="H1838" s="7">
        <v>1.32</v>
      </c>
      <c r="I1838" s="7">
        <v>2.11</v>
      </c>
      <c r="J1838" t="s">
        <v>2337</v>
      </c>
      <c r="K1838">
        <f t="shared" si="112"/>
        <v>184</v>
      </c>
      <c r="L1838">
        <f t="shared" si="113"/>
        <v>17</v>
      </c>
      <c r="M1838">
        <f t="shared" si="114"/>
        <v>1</v>
      </c>
      <c r="N1838" s="7">
        <f t="shared" si="115"/>
        <v>253.24</v>
      </c>
    </row>
    <row r="1839" spans="1:14" x14ac:dyDescent="0.2">
      <c r="A1839" t="s">
        <v>169</v>
      </c>
      <c r="B1839" s="8">
        <v>43944</v>
      </c>
      <c r="C1839" s="8">
        <v>43945</v>
      </c>
      <c r="D1839">
        <v>19</v>
      </c>
      <c r="E1839">
        <v>1</v>
      </c>
      <c r="F1839" s="7">
        <v>15.96</v>
      </c>
      <c r="G1839" s="7">
        <v>32.229999999999997</v>
      </c>
      <c r="H1839" s="7">
        <v>1.32</v>
      </c>
      <c r="I1839" s="7">
        <v>2.69</v>
      </c>
      <c r="J1839" t="s">
        <v>2337</v>
      </c>
      <c r="K1839">
        <f t="shared" si="112"/>
        <v>19</v>
      </c>
      <c r="L1839">
        <f t="shared" si="113"/>
        <v>17</v>
      </c>
      <c r="M1839">
        <f t="shared" si="114"/>
        <v>1</v>
      </c>
      <c r="N1839" s="7">
        <f t="shared" si="115"/>
        <v>32.229999999999997</v>
      </c>
    </row>
    <row r="1840" spans="1:14" x14ac:dyDescent="0.2">
      <c r="A1840" t="s">
        <v>650</v>
      </c>
      <c r="B1840" s="8">
        <v>43944</v>
      </c>
      <c r="C1840" s="8">
        <v>43945</v>
      </c>
      <c r="D1840">
        <v>62</v>
      </c>
      <c r="E1840">
        <v>1</v>
      </c>
      <c r="F1840" s="7">
        <v>42.53</v>
      </c>
      <c r="G1840" s="7">
        <v>69.069999999999993</v>
      </c>
      <c r="H1840" s="7">
        <v>1.06</v>
      </c>
      <c r="I1840" s="7">
        <v>1.73</v>
      </c>
      <c r="J1840" t="s">
        <v>2337</v>
      </c>
      <c r="K1840">
        <f t="shared" si="112"/>
        <v>62</v>
      </c>
      <c r="L1840">
        <f t="shared" si="113"/>
        <v>17</v>
      </c>
      <c r="M1840">
        <f t="shared" si="114"/>
        <v>1</v>
      </c>
      <c r="N1840" s="7">
        <f t="shared" si="115"/>
        <v>69.069999999999993</v>
      </c>
    </row>
    <row r="1841" spans="1:14" x14ac:dyDescent="0.2">
      <c r="A1841" t="s">
        <v>928</v>
      </c>
      <c r="B1841" s="8">
        <v>43944</v>
      </c>
      <c r="C1841" s="8">
        <v>43945</v>
      </c>
      <c r="D1841">
        <v>7</v>
      </c>
      <c r="E1841">
        <v>1</v>
      </c>
      <c r="F1841" s="7">
        <v>104.52</v>
      </c>
      <c r="G1841" s="7">
        <v>0</v>
      </c>
      <c r="H1841" s="7">
        <v>26.12</v>
      </c>
      <c r="I1841" s="7">
        <v>0</v>
      </c>
      <c r="J1841" t="s">
        <v>2337</v>
      </c>
      <c r="K1841">
        <f t="shared" si="112"/>
        <v>7</v>
      </c>
      <c r="L1841">
        <f t="shared" si="113"/>
        <v>17</v>
      </c>
      <c r="M1841">
        <f t="shared" si="114"/>
        <v>1</v>
      </c>
      <c r="N1841" s="7">
        <f t="shared" si="115"/>
        <v>0</v>
      </c>
    </row>
    <row r="1842" spans="1:14" x14ac:dyDescent="0.2">
      <c r="A1842" t="s">
        <v>251</v>
      </c>
      <c r="B1842" s="8">
        <v>43948</v>
      </c>
      <c r="C1842" s="8">
        <v>43948</v>
      </c>
      <c r="D1842">
        <v>154</v>
      </c>
      <c r="E1842">
        <v>1</v>
      </c>
      <c r="F1842" s="7">
        <v>85.69</v>
      </c>
      <c r="G1842" s="7">
        <v>191.85</v>
      </c>
      <c r="H1842" s="7">
        <v>0.86</v>
      </c>
      <c r="I1842" s="7">
        <v>1.92</v>
      </c>
      <c r="J1842" t="s">
        <v>2337</v>
      </c>
      <c r="K1842">
        <f t="shared" si="112"/>
        <v>154</v>
      </c>
      <c r="L1842">
        <f t="shared" si="113"/>
        <v>18</v>
      </c>
      <c r="M1842">
        <f t="shared" si="114"/>
        <v>1</v>
      </c>
      <c r="N1842" s="7">
        <f t="shared" si="115"/>
        <v>191.85</v>
      </c>
    </row>
    <row r="1843" spans="1:14" x14ac:dyDescent="0.2">
      <c r="A1843" t="s">
        <v>353</v>
      </c>
      <c r="B1843" s="8">
        <v>43948</v>
      </c>
      <c r="C1843" s="8">
        <v>43948</v>
      </c>
      <c r="D1843">
        <v>4137</v>
      </c>
      <c r="E1843">
        <v>1</v>
      </c>
      <c r="F1843" s="7">
        <v>2175.58</v>
      </c>
      <c r="G1843" s="7">
        <v>5352.62</v>
      </c>
      <c r="H1843" s="7">
        <v>0.81</v>
      </c>
      <c r="I1843" s="7">
        <v>1.98</v>
      </c>
      <c r="J1843" t="s">
        <v>2337</v>
      </c>
      <c r="K1843">
        <f t="shared" si="112"/>
        <v>4137</v>
      </c>
      <c r="L1843">
        <f t="shared" si="113"/>
        <v>18</v>
      </c>
      <c r="M1843">
        <f t="shared" si="114"/>
        <v>1</v>
      </c>
      <c r="N1843" s="7">
        <f t="shared" si="115"/>
        <v>5352.62</v>
      </c>
    </row>
    <row r="1844" spans="1:14" x14ac:dyDescent="0.2">
      <c r="A1844" t="s">
        <v>355</v>
      </c>
      <c r="B1844" s="8">
        <v>43948</v>
      </c>
      <c r="C1844" s="8">
        <v>43948</v>
      </c>
      <c r="D1844">
        <v>3677</v>
      </c>
      <c r="E1844">
        <v>1</v>
      </c>
      <c r="F1844" s="7">
        <v>2670.55</v>
      </c>
      <c r="G1844" s="7">
        <v>4297.4399999999996</v>
      </c>
      <c r="H1844" s="7">
        <v>1.1100000000000001</v>
      </c>
      <c r="I1844" s="7">
        <v>1.79</v>
      </c>
      <c r="J1844" t="s">
        <v>2337</v>
      </c>
      <c r="K1844">
        <f t="shared" si="112"/>
        <v>3677</v>
      </c>
      <c r="L1844">
        <f t="shared" si="113"/>
        <v>18</v>
      </c>
      <c r="M1844">
        <f t="shared" si="114"/>
        <v>1</v>
      </c>
      <c r="N1844" s="7">
        <f t="shared" si="115"/>
        <v>4297.4399999999996</v>
      </c>
    </row>
    <row r="1845" spans="1:14" x14ac:dyDescent="0.2">
      <c r="A1845" t="s">
        <v>172</v>
      </c>
      <c r="B1845" s="8">
        <v>43948</v>
      </c>
      <c r="C1845" s="8">
        <v>43948</v>
      </c>
      <c r="D1845">
        <v>920</v>
      </c>
      <c r="E1845">
        <v>1</v>
      </c>
      <c r="F1845" s="7">
        <v>776.99</v>
      </c>
      <c r="G1845" s="7">
        <v>1611.54</v>
      </c>
      <c r="H1845" s="7">
        <v>1.29</v>
      </c>
      <c r="I1845" s="7">
        <v>2.69</v>
      </c>
      <c r="J1845" t="s">
        <v>2337</v>
      </c>
      <c r="K1845">
        <f t="shared" si="112"/>
        <v>920</v>
      </c>
      <c r="L1845">
        <f t="shared" si="113"/>
        <v>18</v>
      </c>
      <c r="M1845">
        <f t="shared" si="114"/>
        <v>1</v>
      </c>
      <c r="N1845" s="7">
        <f t="shared" si="115"/>
        <v>1611.54</v>
      </c>
    </row>
    <row r="1846" spans="1:14" x14ac:dyDescent="0.2">
      <c r="A1846" t="s">
        <v>251</v>
      </c>
      <c r="B1846" s="8">
        <v>43948</v>
      </c>
      <c r="C1846" s="8">
        <v>43949</v>
      </c>
      <c r="D1846">
        <v>145</v>
      </c>
      <c r="E1846">
        <v>1</v>
      </c>
      <c r="F1846" s="7">
        <v>80.55</v>
      </c>
      <c r="G1846" s="7">
        <v>216.41</v>
      </c>
      <c r="H1846" s="7">
        <v>0.86</v>
      </c>
      <c r="I1846" s="7">
        <v>2.2999999999999998</v>
      </c>
      <c r="J1846" t="s">
        <v>2337</v>
      </c>
      <c r="K1846">
        <f t="shared" si="112"/>
        <v>145</v>
      </c>
      <c r="L1846">
        <f t="shared" si="113"/>
        <v>18</v>
      </c>
      <c r="M1846">
        <f t="shared" si="114"/>
        <v>1</v>
      </c>
      <c r="N1846" s="7">
        <f t="shared" si="115"/>
        <v>216.41</v>
      </c>
    </row>
    <row r="1847" spans="1:14" x14ac:dyDescent="0.2">
      <c r="A1847" t="s">
        <v>206</v>
      </c>
      <c r="B1847" s="8">
        <v>43948</v>
      </c>
      <c r="C1847" s="8">
        <v>43949</v>
      </c>
      <c r="D1847">
        <v>160</v>
      </c>
      <c r="E1847">
        <v>1</v>
      </c>
      <c r="F1847" s="7">
        <v>119.05</v>
      </c>
      <c r="G1847" s="7">
        <v>332.54</v>
      </c>
      <c r="H1847" s="7">
        <v>1.1399999999999999</v>
      </c>
      <c r="I1847" s="7">
        <v>3.2</v>
      </c>
      <c r="J1847" t="s">
        <v>2337</v>
      </c>
      <c r="K1847">
        <f t="shared" si="112"/>
        <v>160</v>
      </c>
      <c r="L1847">
        <f t="shared" si="113"/>
        <v>18</v>
      </c>
      <c r="M1847">
        <f t="shared" si="114"/>
        <v>1</v>
      </c>
      <c r="N1847" s="7">
        <f t="shared" si="115"/>
        <v>332.54</v>
      </c>
    </row>
    <row r="1848" spans="1:14" x14ac:dyDescent="0.2">
      <c r="A1848" t="s">
        <v>928</v>
      </c>
      <c r="B1848" s="8">
        <v>43948</v>
      </c>
      <c r="C1848" s="8">
        <v>43949</v>
      </c>
      <c r="D1848">
        <v>2</v>
      </c>
      <c r="E1848">
        <v>1</v>
      </c>
      <c r="F1848" s="7">
        <v>26.13</v>
      </c>
      <c r="G1848" s="7">
        <v>0</v>
      </c>
      <c r="H1848" s="7">
        <v>26.12</v>
      </c>
      <c r="I1848" s="7">
        <v>0</v>
      </c>
      <c r="J1848" t="s">
        <v>2337</v>
      </c>
      <c r="K1848">
        <f t="shared" si="112"/>
        <v>2</v>
      </c>
      <c r="L1848">
        <f t="shared" si="113"/>
        <v>18</v>
      </c>
      <c r="M1848">
        <f t="shared" si="114"/>
        <v>1</v>
      </c>
      <c r="N1848" s="7">
        <f t="shared" si="115"/>
        <v>0</v>
      </c>
    </row>
    <row r="1849" spans="1:14" x14ac:dyDescent="0.2">
      <c r="A1849" t="s">
        <v>923</v>
      </c>
      <c r="B1849" s="8">
        <v>43948</v>
      </c>
      <c r="C1849" s="8">
        <v>43949</v>
      </c>
      <c r="D1849">
        <v>2</v>
      </c>
      <c r="E1849">
        <v>1</v>
      </c>
      <c r="F1849" s="7">
        <v>60.01</v>
      </c>
      <c r="G1849" s="7">
        <v>104.88</v>
      </c>
      <c r="H1849" s="7">
        <v>60.01</v>
      </c>
      <c r="I1849" s="7">
        <v>104.88</v>
      </c>
      <c r="J1849" t="s">
        <v>2337</v>
      </c>
      <c r="K1849">
        <f t="shared" si="112"/>
        <v>2</v>
      </c>
      <c r="L1849">
        <f t="shared" si="113"/>
        <v>18</v>
      </c>
      <c r="M1849">
        <f t="shared" si="114"/>
        <v>1</v>
      </c>
      <c r="N1849" s="7">
        <f t="shared" si="115"/>
        <v>104.88</v>
      </c>
    </row>
    <row r="1850" spans="1:14" x14ac:dyDescent="0.2">
      <c r="A1850" t="s">
        <v>387</v>
      </c>
      <c r="B1850" s="8">
        <v>43948</v>
      </c>
      <c r="C1850" s="8">
        <v>43948</v>
      </c>
      <c r="D1850">
        <v>2</v>
      </c>
      <c r="E1850">
        <v>1</v>
      </c>
      <c r="F1850" s="7">
        <v>42.3</v>
      </c>
      <c r="G1850" s="7">
        <v>76.739999999999995</v>
      </c>
      <c r="H1850" s="7">
        <v>42.3</v>
      </c>
      <c r="I1850" s="7">
        <v>76.739999999999995</v>
      </c>
      <c r="J1850" t="s">
        <v>2337</v>
      </c>
      <c r="K1850">
        <f t="shared" si="112"/>
        <v>2</v>
      </c>
      <c r="L1850">
        <f t="shared" si="113"/>
        <v>18</v>
      </c>
      <c r="M1850">
        <f t="shared" si="114"/>
        <v>1</v>
      </c>
      <c r="N1850" s="7">
        <f t="shared" si="115"/>
        <v>76.739999999999995</v>
      </c>
    </row>
    <row r="1851" spans="1:14" x14ac:dyDescent="0.2">
      <c r="A1851" t="s">
        <v>539</v>
      </c>
      <c r="B1851" s="8">
        <v>43948</v>
      </c>
      <c r="C1851" s="8">
        <v>43948</v>
      </c>
      <c r="D1851">
        <v>1686</v>
      </c>
      <c r="E1851">
        <v>2</v>
      </c>
      <c r="F1851" s="7">
        <v>3332.67</v>
      </c>
      <c r="G1851" s="7">
        <v>6893.81</v>
      </c>
      <c r="H1851" s="7">
        <v>3.02</v>
      </c>
      <c r="I1851" s="7">
        <v>6.27</v>
      </c>
      <c r="J1851" t="s">
        <v>2337</v>
      </c>
      <c r="K1851">
        <f t="shared" si="112"/>
        <v>3372</v>
      </c>
      <c r="L1851">
        <f t="shared" si="113"/>
        <v>18</v>
      </c>
      <c r="M1851">
        <f t="shared" si="114"/>
        <v>1</v>
      </c>
      <c r="N1851" s="7">
        <f t="shared" si="115"/>
        <v>6893.81</v>
      </c>
    </row>
    <row r="1852" spans="1:14" x14ac:dyDescent="0.2">
      <c r="A1852" t="s">
        <v>544</v>
      </c>
      <c r="B1852" s="8">
        <v>43948</v>
      </c>
      <c r="C1852" s="8">
        <v>43948</v>
      </c>
      <c r="D1852">
        <v>460</v>
      </c>
      <c r="E1852">
        <v>2</v>
      </c>
      <c r="F1852" s="7">
        <v>835.47</v>
      </c>
      <c r="G1852" s="7">
        <v>1227.8399999999999</v>
      </c>
      <c r="H1852" s="7">
        <v>2.78</v>
      </c>
      <c r="I1852" s="7">
        <v>4.09</v>
      </c>
      <c r="J1852" t="s">
        <v>2337</v>
      </c>
      <c r="K1852">
        <f t="shared" si="112"/>
        <v>920</v>
      </c>
      <c r="L1852">
        <f t="shared" si="113"/>
        <v>18</v>
      </c>
      <c r="M1852">
        <f t="shared" si="114"/>
        <v>1</v>
      </c>
      <c r="N1852" s="7">
        <f t="shared" si="115"/>
        <v>1227.8399999999999</v>
      </c>
    </row>
    <row r="1853" spans="1:14" x14ac:dyDescent="0.2">
      <c r="A1853" t="s">
        <v>197</v>
      </c>
      <c r="B1853" s="8">
        <v>43948</v>
      </c>
      <c r="C1853" s="8">
        <v>43948</v>
      </c>
      <c r="D1853">
        <v>1392</v>
      </c>
      <c r="E1853">
        <v>1</v>
      </c>
      <c r="F1853" s="7">
        <v>1244.8399999999999</v>
      </c>
      <c r="G1853" s="7">
        <v>3135.6</v>
      </c>
      <c r="H1853" s="7">
        <v>1.37</v>
      </c>
      <c r="I1853" s="7">
        <v>3.45</v>
      </c>
      <c r="J1853" t="s">
        <v>2337</v>
      </c>
      <c r="K1853">
        <f t="shared" si="112"/>
        <v>1392</v>
      </c>
      <c r="L1853">
        <f t="shared" si="113"/>
        <v>18</v>
      </c>
      <c r="M1853">
        <f t="shared" si="114"/>
        <v>1</v>
      </c>
      <c r="N1853" s="7">
        <f t="shared" si="115"/>
        <v>3135.6</v>
      </c>
    </row>
    <row r="1854" spans="1:14" x14ac:dyDescent="0.2">
      <c r="A1854" t="s">
        <v>202</v>
      </c>
      <c r="B1854" s="8">
        <v>43948</v>
      </c>
      <c r="C1854" s="8">
        <v>43948</v>
      </c>
      <c r="D1854">
        <v>1839</v>
      </c>
      <c r="E1854">
        <v>2</v>
      </c>
      <c r="F1854" s="7">
        <v>3157.39</v>
      </c>
      <c r="G1854" s="7">
        <v>7674</v>
      </c>
      <c r="H1854" s="7">
        <v>2.62</v>
      </c>
      <c r="I1854" s="7">
        <v>6.4</v>
      </c>
      <c r="J1854" t="s">
        <v>2337</v>
      </c>
      <c r="K1854">
        <f t="shared" si="112"/>
        <v>3678</v>
      </c>
      <c r="L1854">
        <f t="shared" si="113"/>
        <v>18</v>
      </c>
      <c r="M1854">
        <f t="shared" si="114"/>
        <v>1</v>
      </c>
      <c r="N1854" s="7">
        <f t="shared" si="115"/>
        <v>7674</v>
      </c>
    </row>
    <row r="1855" spans="1:14" x14ac:dyDescent="0.2">
      <c r="A1855" t="s">
        <v>229</v>
      </c>
      <c r="B1855" s="8">
        <v>43948</v>
      </c>
      <c r="C1855" s="8">
        <v>43948</v>
      </c>
      <c r="D1855">
        <v>33</v>
      </c>
      <c r="E1855">
        <v>1</v>
      </c>
      <c r="F1855" s="7">
        <v>14.77</v>
      </c>
      <c r="G1855" s="7">
        <v>25.52</v>
      </c>
      <c r="H1855" s="7">
        <v>0.7</v>
      </c>
      <c r="I1855" s="7">
        <v>1.22</v>
      </c>
      <c r="J1855" t="s">
        <v>2337</v>
      </c>
      <c r="K1855">
        <f t="shared" si="112"/>
        <v>33</v>
      </c>
      <c r="L1855">
        <f t="shared" si="113"/>
        <v>18</v>
      </c>
      <c r="M1855">
        <f t="shared" si="114"/>
        <v>1</v>
      </c>
      <c r="N1855" s="7">
        <f t="shared" si="115"/>
        <v>25.52</v>
      </c>
    </row>
    <row r="1856" spans="1:14" x14ac:dyDescent="0.2">
      <c r="A1856" t="s">
        <v>232</v>
      </c>
      <c r="B1856" s="8">
        <v>43948</v>
      </c>
      <c r="C1856" s="8">
        <v>43948</v>
      </c>
      <c r="D1856">
        <v>529</v>
      </c>
      <c r="E1856">
        <v>1</v>
      </c>
      <c r="F1856" s="7">
        <v>242.69</v>
      </c>
      <c r="G1856" s="7">
        <v>419.19</v>
      </c>
      <c r="H1856" s="7">
        <v>0.7</v>
      </c>
      <c r="I1856" s="7">
        <v>1.22</v>
      </c>
      <c r="J1856" t="s">
        <v>2337</v>
      </c>
      <c r="K1856">
        <f t="shared" si="112"/>
        <v>529</v>
      </c>
      <c r="L1856">
        <f t="shared" si="113"/>
        <v>18</v>
      </c>
      <c r="M1856">
        <f t="shared" si="114"/>
        <v>1</v>
      </c>
      <c r="N1856" s="7">
        <f t="shared" si="115"/>
        <v>419.19</v>
      </c>
    </row>
    <row r="1857" spans="1:14" x14ac:dyDescent="0.2">
      <c r="A1857" t="s">
        <v>251</v>
      </c>
      <c r="B1857" s="8">
        <v>43948</v>
      </c>
      <c r="C1857" s="8">
        <v>43948</v>
      </c>
      <c r="D1857">
        <v>1753</v>
      </c>
      <c r="E1857">
        <v>1</v>
      </c>
      <c r="F1857" s="7">
        <v>980.33</v>
      </c>
      <c r="G1857" s="7">
        <v>2194.7600000000002</v>
      </c>
      <c r="H1857" s="7">
        <v>0.86</v>
      </c>
      <c r="I1857" s="7">
        <v>1.92</v>
      </c>
      <c r="J1857" t="s">
        <v>2337</v>
      </c>
      <c r="K1857">
        <f t="shared" si="112"/>
        <v>1753</v>
      </c>
      <c r="L1857">
        <f t="shared" si="113"/>
        <v>18</v>
      </c>
      <c r="M1857">
        <f t="shared" si="114"/>
        <v>1</v>
      </c>
      <c r="N1857" s="7">
        <f t="shared" si="115"/>
        <v>2194.7600000000002</v>
      </c>
    </row>
    <row r="1858" spans="1:14" x14ac:dyDescent="0.2">
      <c r="A1858" t="s">
        <v>930</v>
      </c>
      <c r="B1858" s="8">
        <v>43948</v>
      </c>
      <c r="C1858" s="8">
        <v>43948</v>
      </c>
      <c r="D1858">
        <v>40</v>
      </c>
      <c r="E1858">
        <v>1</v>
      </c>
      <c r="F1858" s="7">
        <v>741.56</v>
      </c>
      <c r="G1858" s="7">
        <v>1064.1300000000001</v>
      </c>
      <c r="H1858" s="7">
        <v>28.52</v>
      </c>
      <c r="I1858" s="7">
        <v>40.93</v>
      </c>
      <c r="J1858" t="s">
        <v>2337</v>
      </c>
      <c r="K1858">
        <f t="shared" si="112"/>
        <v>40</v>
      </c>
      <c r="L1858">
        <f t="shared" si="113"/>
        <v>18</v>
      </c>
      <c r="M1858">
        <f t="shared" si="114"/>
        <v>1</v>
      </c>
      <c r="N1858" s="7">
        <f t="shared" si="115"/>
        <v>1064.1300000000001</v>
      </c>
    </row>
    <row r="1859" spans="1:14" x14ac:dyDescent="0.2">
      <c r="A1859" t="s">
        <v>396</v>
      </c>
      <c r="B1859" s="8">
        <v>43948</v>
      </c>
      <c r="C1859" s="8">
        <v>43948</v>
      </c>
      <c r="D1859">
        <v>40</v>
      </c>
      <c r="E1859">
        <v>1</v>
      </c>
      <c r="F1859" s="7">
        <v>586.6</v>
      </c>
      <c r="G1859" s="7">
        <v>798.1</v>
      </c>
      <c r="H1859" s="7">
        <v>22.56</v>
      </c>
      <c r="I1859" s="7">
        <v>30.7</v>
      </c>
      <c r="J1859" t="s">
        <v>2337</v>
      </c>
      <c r="K1859">
        <f t="shared" ref="K1859:K1922" si="116">D1859*E1859</f>
        <v>40</v>
      </c>
      <c r="L1859">
        <f t="shared" ref="L1859:L1922" si="117">(YEAR(B1859)-2020)*52+_xlfn.ISOWEEKNUM(B1859)</f>
        <v>18</v>
      </c>
      <c r="M1859">
        <f t="shared" ref="M1859:M1922" si="118">IF(J1859="Z-US$",1,1.22)</f>
        <v>1</v>
      </c>
      <c r="N1859" s="7">
        <f t="shared" ref="N1859:N1922" si="119">G1859*M1859</f>
        <v>798.1</v>
      </c>
    </row>
    <row r="1860" spans="1:14" x14ac:dyDescent="0.2">
      <c r="A1860" t="s">
        <v>444</v>
      </c>
      <c r="B1860" s="8">
        <v>43948</v>
      </c>
      <c r="C1860" s="8">
        <v>43949</v>
      </c>
      <c r="D1860">
        <v>1532</v>
      </c>
      <c r="E1860">
        <v>1</v>
      </c>
      <c r="F1860" s="7">
        <v>1227.8399999999999</v>
      </c>
      <c r="G1860" s="7">
        <v>3069.6</v>
      </c>
      <c r="H1860" s="7">
        <v>1.23</v>
      </c>
      <c r="I1860" s="7">
        <v>3.07</v>
      </c>
      <c r="J1860" t="s">
        <v>2337</v>
      </c>
      <c r="K1860">
        <f t="shared" si="116"/>
        <v>1532</v>
      </c>
      <c r="L1860">
        <f t="shared" si="117"/>
        <v>18</v>
      </c>
      <c r="M1860">
        <f t="shared" si="118"/>
        <v>1</v>
      </c>
      <c r="N1860" s="7">
        <f t="shared" si="119"/>
        <v>3069.6</v>
      </c>
    </row>
    <row r="1861" spans="1:14" x14ac:dyDescent="0.2">
      <c r="A1861" t="s">
        <v>169</v>
      </c>
      <c r="B1861" s="8">
        <v>43949</v>
      </c>
      <c r="C1861" s="8">
        <v>43950</v>
      </c>
      <c r="D1861">
        <v>246</v>
      </c>
      <c r="E1861">
        <v>1</v>
      </c>
      <c r="F1861" s="7">
        <v>212.8</v>
      </c>
      <c r="G1861" s="7">
        <v>337.66</v>
      </c>
      <c r="H1861" s="7">
        <v>1.32</v>
      </c>
      <c r="I1861" s="7">
        <v>2.11</v>
      </c>
      <c r="J1861" t="s">
        <v>2337</v>
      </c>
      <c r="K1861">
        <f t="shared" si="116"/>
        <v>246</v>
      </c>
      <c r="L1861">
        <f t="shared" si="117"/>
        <v>18</v>
      </c>
      <c r="M1861">
        <f t="shared" si="118"/>
        <v>1</v>
      </c>
      <c r="N1861" s="7">
        <f t="shared" si="119"/>
        <v>337.66</v>
      </c>
    </row>
    <row r="1862" spans="1:14" x14ac:dyDescent="0.2">
      <c r="A1862" t="s">
        <v>169</v>
      </c>
      <c r="B1862" s="8">
        <v>43949</v>
      </c>
      <c r="C1862" s="8">
        <v>43950</v>
      </c>
      <c r="D1862">
        <v>20</v>
      </c>
      <c r="E1862">
        <v>1</v>
      </c>
      <c r="F1862" s="7">
        <v>17.29</v>
      </c>
      <c r="G1862" s="7">
        <v>34.92</v>
      </c>
      <c r="H1862" s="7">
        <v>1.32</v>
      </c>
      <c r="I1862" s="7">
        <v>2.69</v>
      </c>
      <c r="J1862" t="s">
        <v>2337</v>
      </c>
      <c r="K1862">
        <f t="shared" si="116"/>
        <v>20</v>
      </c>
      <c r="L1862">
        <f t="shared" si="117"/>
        <v>18</v>
      </c>
      <c r="M1862">
        <f t="shared" si="118"/>
        <v>1</v>
      </c>
      <c r="N1862" s="7">
        <f t="shared" si="119"/>
        <v>34.92</v>
      </c>
    </row>
    <row r="1863" spans="1:14" x14ac:dyDescent="0.2">
      <c r="A1863" t="s">
        <v>650</v>
      </c>
      <c r="B1863" s="8">
        <v>43949</v>
      </c>
      <c r="C1863" s="8">
        <v>43950</v>
      </c>
      <c r="D1863">
        <v>42</v>
      </c>
      <c r="E1863">
        <v>1</v>
      </c>
      <c r="F1863" s="7">
        <v>28.7</v>
      </c>
      <c r="G1863" s="7">
        <v>46.62</v>
      </c>
      <c r="H1863" s="7">
        <v>1.06</v>
      </c>
      <c r="I1863" s="7">
        <v>1.73</v>
      </c>
      <c r="J1863" t="s">
        <v>2337</v>
      </c>
      <c r="K1863">
        <f t="shared" si="116"/>
        <v>42</v>
      </c>
      <c r="L1863">
        <f t="shared" si="117"/>
        <v>18</v>
      </c>
      <c r="M1863">
        <f t="shared" si="118"/>
        <v>1</v>
      </c>
      <c r="N1863" s="7">
        <f t="shared" si="119"/>
        <v>46.62</v>
      </c>
    </row>
    <row r="1864" spans="1:14" x14ac:dyDescent="0.2">
      <c r="A1864" t="s">
        <v>928</v>
      </c>
      <c r="B1864" s="8">
        <v>43949</v>
      </c>
      <c r="C1864" s="8">
        <v>43950</v>
      </c>
      <c r="D1864">
        <v>7</v>
      </c>
      <c r="E1864">
        <v>1</v>
      </c>
      <c r="F1864" s="7">
        <v>104.52</v>
      </c>
      <c r="G1864" s="7">
        <v>0</v>
      </c>
      <c r="H1864" s="7">
        <v>26.12</v>
      </c>
      <c r="I1864" s="7">
        <v>0</v>
      </c>
      <c r="J1864" t="s">
        <v>2337</v>
      </c>
      <c r="K1864">
        <f t="shared" si="116"/>
        <v>7</v>
      </c>
      <c r="L1864">
        <f t="shared" si="117"/>
        <v>18</v>
      </c>
      <c r="M1864">
        <f t="shared" si="118"/>
        <v>1</v>
      </c>
      <c r="N1864" s="7">
        <f t="shared" si="119"/>
        <v>0</v>
      </c>
    </row>
    <row r="1865" spans="1:14" x14ac:dyDescent="0.2">
      <c r="A1865" t="s">
        <v>164</v>
      </c>
      <c r="B1865" s="8">
        <v>43949</v>
      </c>
      <c r="C1865" s="8">
        <v>43949</v>
      </c>
      <c r="D1865">
        <v>4</v>
      </c>
      <c r="E1865">
        <v>200</v>
      </c>
      <c r="F1865" s="7">
        <v>502.14</v>
      </c>
      <c r="G1865" s="7">
        <v>972.04</v>
      </c>
      <c r="H1865" s="7">
        <v>251.07</v>
      </c>
      <c r="I1865" s="7">
        <v>486.02</v>
      </c>
      <c r="J1865" t="s">
        <v>2337</v>
      </c>
      <c r="K1865">
        <f t="shared" si="116"/>
        <v>800</v>
      </c>
      <c r="L1865">
        <f t="shared" si="117"/>
        <v>18</v>
      </c>
      <c r="M1865">
        <f t="shared" si="118"/>
        <v>1</v>
      </c>
      <c r="N1865" s="7">
        <f t="shared" si="119"/>
        <v>972.04</v>
      </c>
    </row>
    <row r="1866" spans="1:14" x14ac:dyDescent="0.2">
      <c r="A1866" t="s">
        <v>396</v>
      </c>
      <c r="B1866" s="8">
        <v>43949</v>
      </c>
      <c r="C1866" s="8">
        <v>43949</v>
      </c>
      <c r="D1866">
        <v>74</v>
      </c>
      <c r="E1866">
        <v>1</v>
      </c>
      <c r="F1866" s="7">
        <v>1117.33</v>
      </c>
      <c r="G1866" s="7">
        <v>1753.97</v>
      </c>
      <c r="H1866" s="7">
        <v>23.28</v>
      </c>
      <c r="I1866" s="7">
        <v>36.54</v>
      </c>
      <c r="J1866" t="s">
        <v>2337</v>
      </c>
      <c r="K1866">
        <f t="shared" si="116"/>
        <v>74</v>
      </c>
      <c r="L1866">
        <f t="shared" si="117"/>
        <v>18</v>
      </c>
      <c r="M1866">
        <f t="shared" si="118"/>
        <v>1</v>
      </c>
      <c r="N1866" s="7">
        <f t="shared" si="119"/>
        <v>1753.97</v>
      </c>
    </row>
    <row r="1867" spans="1:14" x14ac:dyDescent="0.2">
      <c r="A1867" t="s">
        <v>299</v>
      </c>
      <c r="B1867" s="8">
        <v>43949</v>
      </c>
      <c r="C1867" s="8">
        <v>43949</v>
      </c>
      <c r="D1867">
        <v>5</v>
      </c>
      <c r="E1867">
        <v>30</v>
      </c>
      <c r="F1867" s="7">
        <v>33.380000000000003</v>
      </c>
      <c r="G1867" s="7">
        <v>253.24</v>
      </c>
      <c r="H1867" s="7">
        <v>11.13</v>
      </c>
      <c r="I1867" s="7">
        <v>84.41</v>
      </c>
      <c r="J1867" t="s">
        <v>2337</v>
      </c>
      <c r="K1867">
        <f t="shared" si="116"/>
        <v>150</v>
      </c>
      <c r="L1867">
        <f t="shared" si="117"/>
        <v>18</v>
      </c>
      <c r="M1867">
        <f t="shared" si="118"/>
        <v>1</v>
      </c>
      <c r="N1867" s="7">
        <f t="shared" si="119"/>
        <v>253.24</v>
      </c>
    </row>
    <row r="1868" spans="1:14" x14ac:dyDescent="0.2">
      <c r="A1868" t="s">
        <v>169</v>
      </c>
      <c r="B1868" s="8">
        <v>43949</v>
      </c>
      <c r="C1868" s="8">
        <v>43950</v>
      </c>
      <c r="D1868">
        <v>62</v>
      </c>
      <c r="E1868">
        <v>1</v>
      </c>
      <c r="F1868" s="7">
        <v>53.21</v>
      </c>
      <c r="G1868" s="7">
        <v>84.41</v>
      </c>
      <c r="H1868" s="7">
        <v>1.32</v>
      </c>
      <c r="I1868" s="7">
        <v>2.11</v>
      </c>
      <c r="J1868" t="s">
        <v>2337</v>
      </c>
      <c r="K1868">
        <f t="shared" si="116"/>
        <v>62</v>
      </c>
      <c r="L1868">
        <f t="shared" si="117"/>
        <v>18</v>
      </c>
      <c r="M1868">
        <f t="shared" si="118"/>
        <v>1</v>
      </c>
      <c r="N1868" s="7">
        <f t="shared" si="119"/>
        <v>84.41</v>
      </c>
    </row>
    <row r="1869" spans="1:14" x14ac:dyDescent="0.2">
      <c r="A1869" t="s">
        <v>169</v>
      </c>
      <c r="B1869" s="8">
        <v>43949</v>
      </c>
      <c r="C1869" s="8">
        <v>43950</v>
      </c>
      <c r="D1869">
        <v>16</v>
      </c>
      <c r="E1869">
        <v>1</v>
      </c>
      <c r="F1869" s="7">
        <v>13.3</v>
      </c>
      <c r="G1869" s="7">
        <v>26.86</v>
      </c>
      <c r="H1869" s="7">
        <v>1.32</v>
      </c>
      <c r="I1869" s="7">
        <v>2.69</v>
      </c>
      <c r="J1869" t="s">
        <v>2337</v>
      </c>
      <c r="K1869">
        <f t="shared" si="116"/>
        <v>16</v>
      </c>
      <c r="L1869">
        <f t="shared" si="117"/>
        <v>18</v>
      </c>
      <c r="M1869">
        <f t="shared" si="118"/>
        <v>1</v>
      </c>
      <c r="N1869" s="7">
        <f t="shared" si="119"/>
        <v>26.86</v>
      </c>
    </row>
    <row r="1870" spans="1:14" x14ac:dyDescent="0.2">
      <c r="A1870" t="s">
        <v>650</v>
      </c>
      <c r="B1870" s="8">
        <v>43949</v>
      </c>
      <c r="C1870" s="8">
        <v>43950</v>
      </c>
      <c r="D1870">
        <v>19</v>
      </c>
      <c r="E1870">
        <v>1</v>
      </c>
      <c r="F1870" s="7">
        <v>12.75</v>
      </c>
      <c r="G1870" s="7">
        <v>20.72</v>
      </c>
      <c r="H1870" s="7">
        <v>1.06</v>
      </c>
      <c r="I1870" s="7">
        <v>1.73</v>
      </c>
      <c r="J1870" t="s">
        <v>2337</v>
      </c>
      <c r="K1870">
        <f t="shared" si="116"/>
        <v>19</v>
      </c>
      <c r="L1870">
        <f t="shared" si="117"/>
        <v>18</v>
      </c>
      <c r="M1870">
        <f t="shared" si="118"/>
        <v>1</v>
      </c>
      <c r="N1870" s="7">
        <f t="shared" si="119"/>
        <v>20.72</v>
      </c>
    </row>
    <row r="1871" spans="1:14" x14ac:dyDescent="0.2">
      <c r="A1871" t="s">
        <v>928</v>
      </c>
      <c r="B1871" s="8">
        <v>43949</v>
      </c>
      <c r="C1871" s="8">
        <v>43950</v>
      </c>
      <c r="D1871">
        <v>2</v>
      </c>
      <c r="E1871">
        <v>1</v>
      </c>
      <c r="F1871" s="7">
        <v>26.13</v>
      </c>
      <c r="G1871" s="7">
        <v>0</v>
      </c>
      <c r="H1871" s="7">
        <v>26.12</v>
      </c>
      <c r="I1871" s="7">
        <v>0</v>
      </c>
      <c r="J1871" t="s">
        <v>2337</v>
      </c>
      <c r="K1871">
        <f t="shared" si="116"/>
        <v>2</v>
      </c>
      <c r="L1871">
        <f t="shared" si="117"/>
        <v>18</v>
      </c>
      <c r="M1871">
        <f t="shared" si="118"/>
        <v>1</v>
      </c>
      <c r="N1871" s="7">
        <f t="shared" si="119"/>
        <v>0</v>
      </c>
    </row>
    <row r="1872" spans="1:14" x14ac:dyDescent="0.2">
      <c r="A1872" t="s">
        <v>169</v>
      </c>
      <c r="B1872" s="8">
        <v>43950</v>
      </c>
      <c r="C1872" s="8">
        <v>43951</v>
      </c>
      <c r="D1872">
        <v>62</v>
      </c>
      <c r="E1872">
        <v>1</v>
      </c>
      <c r="F1872" s="7">
        <v>53.21</v>
      </c>
      <c r="G1872" s="7">
        <v>84.41</v>
      </c>
      <c r="H1872" s="7">
        <v>1.32</v>
      </c>
      <c r="I1872" s="7">
        <v>2.11</v>
      </c>
      <c r="J1872" t="s">
        <v>2337</v>
      </c>
      <c r="K1872">
        <f t="shared" si="116"/>
        <v>62</v>
      </c>
      <c r="L1872">
        <f t="shared" si="117"/>
        <v>18</v>
      </c>
      <c r="M1872">
        <f t="shared" si="118"/>
        <v>1</v>
      </c>
      <c r="N1872" s="7">
        <f t="shared" si="119"/>
        <v>84.41</v>
      </c>
    </row>
    <row r="1873" spans="1:14" x14ac:dyDescent="0.2">
      <c r="A1873" t="s">
        <v>169</v>
      </c>
      <c r="B1873" s="8">
        <v>43950</v>
      </c>
      <c r="C1873" s="8">
        <v>43951</v>
      </c>
      <c r="D1873">
        <v>42</v>
      </c>
      <c r="E1873">
        <v>1</v>
      </c>
      <c r="F1873" s="7">
        <v>35.909999999999997</v>
      </c>
      <c r="G1873" s="7">
        <v>72.52</v>
      </c>
      <c r="H1873" s="7">
        <v>1.32</v>
      </c>
      <c r="I1873" s="7">
        <v>2.69</v>
      </c>
      <c r="J1873" t="s">
        <v>2337</v>
      </c>
      <c r="K1873">
        <f t="shared" si="116"/>
        <v>42</v>
      </c>
      <c r="L1873">
        <f t="shared" si="117"/>
        <v>18</v>
      </c>
      <c r="M1873">
        <f t="shared" si="118"/>
        <v>1</v>
      </c>
      <c r="N1873" s="7">
        <f t="shared" si="119"/>
        <v>72.52</v>
      </c>
    </row>
    <row r="1874" spans="1:14" x14ac:dyDescent="0.2">
      <c r="A1874" t="s">
        <v>928</v>
      </c>
      <c r="B1874" s="8">
        <v>43950</v>
      </c>
      <c r="C1874" s="8">
        <v>43951</v>
      </c>
      <c r="D1874">
        <v>2</v>
      </c>
      <c r="E1874">
        <v>1</v>
      </c>
      <c r="F1874" s="7">
        <v>26.13</v>
      </c>
      <c r="G1874" s="7">
        <v>0</v>
      </c>
      <c r="H1874" s="7">
        <v>26.12</v>
      </c>
      <c r="I1874" s="7">
        <v>0</v>
      </c>
      <c r="J1874" t="s">
        <v>2337</v>
      </c>
      <c r="K1874">
        <f t="shared" si="116"/>
        <v>2</v>
      </c>
      <c r="L1874">
        <f t="shared" si="117"/>
        <v>18</v>
      </c>
      <c r="M1874">
        <f t="shared" si="118"/>
        <v>1</v>
      </c>
      <c r="N1874" s="7">
        <f t="shared" si="119"/>
        <v>0</v>
      </c>
    </row>
    <row r="1875" spans="1:14" x14ac:dyDescent="0.2">
      <c r="A1875" t="s">
        <v>387</v>
      </c>
      <c r="B1875" s="8">
        <v>43950</v>
      </c>
      <c r="C1875" s="8">
        <v>43950</v>
      </c>
      <c r="D1875">
        <v>74</v>
      </c>
      <c r="E1875">
        <v>1</v>
      </c>
      <c r="F1875" s="7">
        <v>2030.23</v>
      </c>
      <c r="G1875" s="7">
        <v>2332.9</v>
      </c>
      <c r="H1875" s="7">
        <v>42.3</v>
      </c>
      <c r="I1875" s="7">
        <v>48.6</v>
      </c>
      <c r="J1875" t="s">
        <v>2337</v>
      </c>
      <c r="K1875">
        <f t="shared" si="116"/>
        <v>74</v>
      </c>
      <c r="L1875">
        <f t="shared" si="117"/>
        <v>18</v>
      </c>
      <c r="M1875">
        <f t="shared" si="118"/>
        <v>1</v>
      </c>
      <c r="N1875" s="7">
        <f t="shared" si="119"/>
        <v>2332.9</v>
      </c>
    </row>
    <row r="1876" spans="1:14" x14ac:dyDescent="0.2">
      <c r="A1876" t="s">
        <v>539</v>
      </c>
      <c r="B1876" s="8">
        <v>43950</v>
      </c>
      <c r="C1876" s="8">
        <v>43950</v>
      </c>
      <c r="D1876">
        <v>307</v>
      </c>
      <c r="E1876">
        <v>1</v>
      </c>
      <c r="F1876" s="7">
        <v>302.97000000000003</v>
      </c>
      <c r="G1876" s="7">
        <v>716.24</v>
      </c>
      <c r="H1876" s="7">
        <v>1.51</v>
      </c>
      <c r="I1876" s="7">
        <v>3.58</v>
      </c>
      <c r="J1876" t="s">
        <v>2337</v>
      </c>
      <c r="K1876">
        <f t="shared" si="116"/>
        <v>307</v>
      </c>
      <c r="L1876">
        <f t="shared" si="117"/>
        <v>18</v>
      </c>
      <c r="M1876">
        <f t="shared" si="118"/>
        <v>1</v>
      </c>
      <c r="N1876" s="7">
        <f t="shared" si="119"/>
        <v>716.24</v>
      </c>
    </row>
    <row r="1877" spans="1:14" x14ac:dyDescent="0.2">
      <c r="A1877" t="s">
        <v>544</v>
      </c>
      <c r="B1877" s="8">
        <v>43950</v>
      </c>
      <c r="C1877" s="8">
        <v>43950</v>
      </c>
      <c r="D1877">
        <v>77</v>
      </c>
      <c r="E1877">
        <v>1</v>
      </c>
      <c r="F1877" s="7">
        <v>69.63</v>
      </c>
      <c r="G1877" s="7">
        <v>102.32</v>
      </c>
      <c r="H1877" s="7">
        <v>1.38</v>
      </c>
      <c r="I1877" s="7">
        <v>2.0499999999999998</v>
      </c>
      <c r="J1877" t="s">
        <v>2337</v>
      </c>
      <c r="K1877">
        <f t="shared" si="116"/>
        <v>77</v>
      </c>
      <c r="L1877">
        <f t="shared" si="117"/>
        <v>18</v>
      </c>
      <c r="M1877">
        <f t="shared" si="118"/>
        <v>1</v>
      </c>
      <c r="N1877" s="7">
        <f t="shared" si="119"/>
        <v>102.32</v>
      </c>
    </row>
    <row r="1878" spans="1:14" x14ac:dyDescent="0.2">
      <c r="A1878" t="s">
        <v>396</v>
      </c>
      <c r="B1878" s="8">
        <v>43950</v>
      </c>
      <c r="C1878" s="8">
        <v>43950</v>
      </c>
      <c r="D1878">
        <v>4</v>
      </c>
      <c r="E1878">
        <v>1</v>
      </c>
      <c r="F1878" s="7">
        <v>46.56</v>
      </c>
      <c r="G1878" s="7">
        <v>61.39</v>
      </c>
      <c r="H1878" s="7">
        <v>23.28</v>
      </c>
      <c r="I1878" s="7">
        <v>30.7</v>
      </c>
      <c r="J1878" t="s">
        <v>2337</v>
      </c>
      <c r="K1878">
        <f t="shared" si="116"/>
        <v>4</v>
      </c>
      <c r="L1878">
        <f t="shared" si="117"/>
        <v>18</v>
      </c>
      <c r="M1878">
        <f t="shared" si="118"/>
        <v>1</v>
      </c>
      <c r="N1878" s="7">
        <f t="shared" si="119"/>
        <v>61.39</v>
      </c>
    </row>
    <row r="1879" spans="1:14" x14ac:dyDescent="0.2">
      <c r="A1879" t="s">
        <v>108</v>
      </c>
      <c r="B1879" s="8">
        <v>43950</v>
      </c>
      <c r="C1879" s="8">
        <v>43951</v>
      </c>
      <c r="D1879">
        <v>2758</v>
      </c>
      <c r="E1879">
        <v>1</v>
      </c>
      <c r="F1879" s="7">
        <v>630.79999999999995</v>
      </c>
      <c r="G1879" s="7">
        <v>1358.3</v>
      </c>
      <c r="H1879" s="7">
        <v>0.35</v>
      </c>
      <c r="I1879" s="7">
        <v>0.76</v>
      </c>
      <c r="J1879" t="s">
        <v>2337</v>
      </c>
      <c r="K1879">
        <f t="shared" si="116"/>
        <v>2758</v>
      </c>
      <c r="L1879">
        <f t="shared" si="117"/>
        <v>18</v>
      </c>
      <c r="M1879">
        <f t="shared" si="118"/>
        <v>1</v>
      </c>
      <c r="N1879" s="7">
        <f t="shared" si="119"/>
        <v>1358.3</v>
      </c>
    </row>
    <row r="1880" spans="1:14" x14ac:dyDescent="0.2">
      <c r="A1880" t="s">
        <v>223</v>
      </c>
      <c r="B1880" s="8">
        <v>43950</v>
      </c>
      <c r="C1880" s="8">
        <v>43950</v>
      </c>
      <c r="D1880">
        <v>9192</v>
      </c>
      <c r="E1880">
        <v>1</v>
      </c>
      <c r="F1880" s="7">
        <v>4220.7</v>
      </c>
      <c r="G1880" s="7">
        <v>6522.9</v>
      </c>
      <c r="H1880" s="7">
        <v>0.7</v>
      </c>
      <c r="I1880" s="7">
        <v>1.0900000000000001</v>
      </c>
      <c r="J1880" t="s">
        <v>2337</v>
      </c>
      <c r="K1880">
        <f t="shared" si="116"/>
        <v>9192</v>
      </c>
      <c r="L1880">
        <f t="shared" si="117"/>
        <v>18</v>
      </c>
      <c r="M1880">
        <f t="shared" si="118"/>
        <v>1</v>
      </c>
      <c r="N1880" s="7">
        <f t="shared" si="119"/>
        <v>6522.9</v>
      </c>
    </row>
    <row r="1881" spans="1:14" x14ac:dyDescent="0.2">
      <c r="A1881" t="s">
        <v>288</v>
      </c>
      <c r="B1881" s="8">
        <v>43950</v>
      </c>
      <c r="C1881" s="8">
        <v>43950</v>
      </c>
      <c r="D1881">
        <v>920</v>
      </c>
      <c r="E1881">
        <v>1</v>
      </c>
      <c r="F1881" s="7">
        <v>514.16</v>
      </c>
      <c r="G1881" s="7">
        <v>1227.8399999999999</v>
      </c>
      <c r="H1881" s="7">
        <v>0.86</v>
      </c>
      <c r="I1881" s="7">
        <v>2.0499999999999998</v>
      </c>
      <c r="J1881" t="s">
        <v>2337</v>
      </c>
      <c r="K1881">
        <f t="shared" si="116"/>
        <v>920</v>
      </c>
      <c r="L1881">
        <f t="shared" si="117"/>
        <v>18</v>
      </c>
      <c r="M1881">
        <f t="shared" si="118"/>
        <v>1</v>
      </c>
      <c r="N1881" s="7">
        <f t="shared" si="119"/>
        <v>1227.8399999999999</v>
      </c>
    </row>
    <row r="1882" spans="1:14" x14ac:dyDescent="0.2">
      <c r="A1882" t="s">
        <v>396</v>
      </c>
      <c r="B1882" s="8">
        <v>43950</v>
      </c>
      <c r="C1882" s="8">
        <v>43950</v>
      </c>
      <c r="D1882">
        <v>22</v>
      </c>
      <c r="E1882">
        <v>1</v>
      </c>
      <c r="F1882" s="7">
        <v>325.89</v>
      </c>
      <c r="G1882" s="7">
        <v>429.74</v>
      </c>
      <c r="H1882" s="7">
        <v>23.28</v>
      </c>
      <c r="I1882" s="7">
        <v>30.7</v>
      </c>
      <c r="J1882" t="s">
        <v>2337</v>
      </c>
      <c r="K1882">
        <f t="shared" si="116"/>
        <v>22</v>
      </c>
      <c r="L1882">
        <f t="shared" si="117"/>
        <v>18</v>
      </c>
      <c r="M1882">
        <f t="shared" si="118"/>
        <v>1</v>
      </c>
      <c r="N1882" s="7">
        <f t="shared" si="119"/>
        <v>429.74</v>
      </c>
    </row>
    <row r="1883" spans="1:14" x14ac:dyDescent="0.2">
      <c r="A1883" t="s">
        <v>251</v>
      </c>
      <c r="B1883" s="8">
        <v>43950</v>
      </c>
      <c r="C1883" s="8">
        <v>43951</v>
      </c>
      <c r="D1883">
        <v>154</v>
      </c>
      <c r="E1883">
        <v>1</v>
      </c>
      <c r="F1883" s="7">
        <v>85.69</v>
      </c>
      <c r="G1883" s="7">
        <v>211.04</v>
      </c>
      <c r="H1883" s="7">
        <v>0.86</v>
      </c>
      <c r="I1883" s="7">
        <v>2.11</v>
      </c>
      <c r="J1883" t="s">
        <v>2337</v>
      </c>
      <c r="K1883">
        <f t="shared" si="116"/>
        <v>154</v>
      </c>
      <c r="L1883">
        <f t="shared" si="117"/>
        <v>18</v>
      </c>
      <c r="M1883">
        <f t="shared" si="118"/>
        <v>1</v>
      </c>
      <c r="N1883" s="7">
        <f t="shared" si="119"/>
        <v>211.04</v>
      </c>
    </row>
    <row r="1884" spans="1:14" x14ac:dyDescent="0.2">
      <c r="A1884" t="s">
        <v>928</v>
      </c>
      <c r="B1884" s="8">
        <v>43950</v>
      </c>
      <c r="C1884" s="8">
        <v>43951</v>
      </c>
      <c r="D1884">
        <v>4</v>
      </c>
      <c r="E1884">
        <v>1</v>
      </c>
      <c r="F1884" s="7">
        <v>52.26</v>
      </c>
      <c r="G1884" s="7">
        <v>0</v>
      </c>
      <c r="H1884" s="7">
        <v>26.12</v>
      </c>
      <c r="I1884" s="7">
        <v>0</v>
      </c>
      <c r="J1884" t="s">
        <v>2337</v>
      </c>
      <c r="K1884">
        <f t="shared" si="116"/>
        <v>4</v>
      </c>
      <c r="L1884">
        <f t="shared" si="117"/>
        <v>18</v>
      </c>
      <c r="M1884">
        <f t="shared" si="118"/>
        <v>1</v>
      </c>
      <c r="N1884" s="7">
        <f t="shared" si="119"/>
        <v>0</v>
      </c>
    </row>
    <row r="1885" spans="1:14" x14ac:dyDescent="0.2">
      <c r="A1885" t="s">
        <v>108</v>
      </c>
      <c r="B1885" s="8">
        <v>43950</v>
      </c>
      <c r="C1885" s="8">
        <v>43951</v>
      </c>
      <c r="D1885">
        <v>3677</v>
      </c>
      <c r="E1885">
        <v>1</v>
      </c>
      <c r="F1885" s="7">
        <v>841.07</v>
      </c>
      <c r="G1885" s="7">
        <v>1811.06</v>
      </c>
      <c r="H1885" s="7">
        <v>0.35</v>
      </c>
      <c r="I1885" s="7">
        <v>0.76</v>
      </c>
      <c r="J1885" t="s">
        <v>2337</v>
      </c>
      <c r="K1885">
        <f t="shared" si="116"/>
        <v>3677</v>
      </c>
      <c r="L1885">
        <f t="shared" si="117"/>
        <v>18</v>
      </c>
      <c r="M1885">
        <f t="shared" si="118"/>
        <v>1</v>
      </c>
      <c r="N1885" s="7">
        <f t="shared" si="119"/>
        <v>1811.06</v>
      </c>
    </row>
    <row r="1886" spans="1:14" x14ac:dyDescent="0.2">
      <c r="A1886" t="s">
        <v>169</v>
      </c>
      <c r="B1886" s="8">
        <v>43950</v>
      </c>
      <c r="C1886" s="8">
        <v>43951</v>
      </c>
      <c r="D1886">
        <v>4596</v>
      </c>
      <c r="E1886">
        <v>2</v>
      </c>
      <c r="F1886" s="7">
        <v>7980.19</v>
      </c>
      <c r="G1886" s="7">
        <v>14580.6</v>
      </c>
      <c r="H1886" s="7">
        <v>2.65</v>
      </c>
      <c r="I1886" s="7">
        <v>4.8600000000000003</v>
      </c>
      <c r="J1886" t="s">
        <v>2337</v>
      </c>
      <c r="K1886">
        <f t="shared" si="116"/>
        <v>9192</v>
      </c>
      <c r="L1886">
        <f t="shared" si="117"/>
        <v>18</v>
      </c>
      <c r="M1886">
        <f t="shared" si="118"/>
        <v>1</v>
      </c>
      <c r="N1886" s="7">
        <f t="shared" si="119"/>
        <v>14580.6</v>
      </c>
    </row>
    <row r="1887" spans="1:14" x14ac:dyDescent="0.2">
      <c r="A1887" t="s">
        <v>333</v>
      </c>
      <c r="B1887" s="8">
        <v>43950</v>
      </c>
      <c r="C1887" s="8">
        <v>43951</v>
      </c>
      <c r="D1887">
        <v>200</v>
      </c>
      <c r="E1887">
        <v>1</v>
      </c>
      <c r="F1887" s="7">
        <v>109.74</v>
      </c>
      <c r="G1887" s="7">
        <v>191.21</v>
      </c>
      <c r="H1887" s="7">
        <v>0.84</v>
      </c>
      <c r="I1887" s="7">
        <v>1.47</v>
      </c>
      <c r="J1887" t="s">
        <v>2337</v>
      </c>
      <c r="K1887">
        <f t="shared" si="116"/>
        <v>200</v>
      </c>
      <c r="L1887">
        <f t="shared" si="117"/>
        <v>18</v>
      </c>
      <c r="M1887">
        <f t="shared" si="118"/>
        <v>1</v>
      </c>
      <c r="N1887" s="7">
        <f t="shared" si="119"/>
        <v>191.21</v>
      </c>
    </row>
    <row r="1888" spans="1:14" x14ac:dyDescent="0.2">
      <c r="A1888" t="s">
        <v>936</v>
      </c>
      <c r="B1888" s="8">
        <v>43950</v>
      </c>
      <c r="C1888" s="8">
        <v>43951</v>
      </c>
      <c r="D1888">
        <v>2</v>
      </c>
      <c r="E1888">
        <v>1</v>
      </c>
      <c r="F1888" s="7">
        <v>15.99</v>
      </c>
      <c r="G1888" s="7">
        <v>30.7</v>
      </c>
      <c r="H1888" s="7">
        <v>15.99</v>
      </c>
      <c r="I1888" s="7">
        <v>30.7</v>
      </c>
      <c r="J1888" t="s">
        <v>2337</v>
      </c>
      <c r="K1888">
        <f t="shared" si="116"/>
        <v>2</v>
      </c>
      <c r="L1888">
        <f t="shared" si="117"/>
        <v>18</v>
      </c>
      <c r="M1888">
        <f t="shared" si="118"/>
        <v>1</v>
      </c>
      <c r="N1888" s="7">
        <f t="shared" si="119"/>
        <v>30.7</v>
      </c>
    </row>
    <row r="1889" spans="1:14" x14ac:dyDescent="0.2">
      <c r="A1889" t="s">
        <v>288</v>
      </c>
      <c r="B1889" s="8">
        <v>43951</v>
      </c>
      <c r="C1889" s="8">
        <v>43951</v>
      </c>
      <c r="D1889">
        <v>766</v>
      </c>
      <c r="E1889">
        <v>1</v>
      </c>
      <c r="F1889" s="7">
        <v>428.47</v>
      </c>
      <c r="G1889" s="7">
        <v>1055.18</v>
      </c>
      <c r="H1889" s="7">
        <v>0.86</v>
      </c>
      <c r="I1889" s="7">
        <v>2.11</v>
      </c>
      <c r="J1889" t="s">
        <v>2337</v>
      </c>
      <c r="K1889">
        <f t="shared" si="116"/>
        <v>766</v>
      </c>
      <c r="L1889">
        <f t="shared" si="117"/>
        <v>18</v>
      </c>
      <c r="M1889">
        <f t="shared" si="118"/>
        <v>1</v>
      </c>
      <c r="N1889" s="7">
        <f t="shared" si="119"/>
        <v>1055.18</v>
      </c>
    </row>
    <row r="1890" spans="1:14" x14ac:dyDescent="0.2">
      <c r="A1890" t="s">
        <v>923</v>
      </c>
      <c r="B1890" s="8">
        <v>43951</v>
      </c>
      <c r="C1890" s="8">
        <v>43951</v>
      </c>
      <c r="D1890">
        <v>5</v>
      </c>
      <c r="E1890">
        <v>1</v>
      </c>
      <c r="F1890" s="7">
        <v>180.03</v>
      </c>
      <c r="G1890" s="7">
        <v>260.92</v>
      </c>
      <c r="H1890" s="7">
        <v>60.01</v>
      </c>
      <c r="I1890" s="7">
        <v>86.97</v>
      </c>
      <c r="J1890" t="s">
        <v>2337</v>
      </c>
      <c r="K1890">
        <f t="shared" si="116"/>
        <v>5</v>
      </c>
      <c r="L1890">
        <f t="shared" si="117"/>
        <v>18</v>
      </c>
      <c r="M1890">
        <f t="shared" si="118"/>
        <v>1</v>
      </c>
      <c r="N1890" s="7">
        <f t="shared" si="119"/>
        <v>260.92</v>
      </c>
    </row>
    <row r="1891" spans="1:14" x14ac:dyDescent="0.2">
      <c r="A1891" t="s">
        <v>161</v>
      </c>
      <c r="B1891" s="8">
        <v>43951</v>
      </c>
      <c r="C1891" s="8">
        <v>43956</v>
      </c>
      <c r="D1891">
        <v>766</v>
      </c>
      <c r="E1891">
        <v>2</v>
      </c>
      <c r="F1891" s="7">
        <v>1296.6500000000001</v>
      </c>
      <c r="G1891" s="7">
        <v>2110.35</v>
      </c>
      <c r="H1891" s="7">
        <v>2.58</v>
      </c>
      <c r="I1891" s="7">
        <v>4.22</v>
      </c>
      <c r="J1891" t="s">
        <v>2337</v>
      </c>
      <c r="K1891">
        <f t="shared" si="116"/>
        <v>1532</v>
      </c>
      <c r="L1891">
        <f t="shared" si="117"/>
        <v>18</v>
      </c>
      <c r="M1891">
        <f t="shared" si="118"/>
        <v>1</v>
      </c>
      <c r="N1891" s="7">
        <f t="shared" si="119"/>
        <v>2110.35</v>
      </c>
    </row>
    <row r="1892" spans="1:14" x14ac:dyDescent="0.2">
      <c r="A1892" t="s">
        <v>824</v>
      </c>
      <c r="B1892" s="8">
        <v>43951</v>
      </c>
      <c r="C1892" s="8">
        <v>43965</v>
      </c>
      <c r="D1892">
        <v>31</v>
      </c>
      <c r="E1892">
        <v>1</v>
      </c>
      <c r="F1892" s="7">
        <v>573.5</v>
      </c>
      <c r="G1892" s="7">
        <v>1133.19</v>
      </c>
      <c r="H1892" s="7">
        <v>28.68</v>
      </c>
      <c r="I1892" s="7">
        <v>56.66</v>
      </c>
      <c r="J1892" t="s">
        <v>2337</v>
      </c>
      <c r="K1892">
        <f t="shared" si="116"/>
        <v>31</v>
      </c>
      <c r="L1892">
        <f t="shared" si="117"/>
        <v>18</v>
      </c>
      <c r="M1892">
        <f t="shared" si="118"/>
        <v>1</v>
      </c>
      <c r="N1892" s="7">
        <f t="shared" si="119"/>
        <v>1133.19</v>
      </c>
    </row>
    <row r="1893" spans="1:14" x14ac:dyDescent="0.2">
      <c r="A1893" t="s">
        <v>251</v>
      </c>
      <c r="B1893" s="8">
        <v>43951</v>
      </c>
      <c r="C1893" s="8">
        <v>43952</v>
      </c>
      <c r="D1893">
        <v>224</v>
      </c>
      <c r="E1893">
        <v>1</v>
      </c>
      <c r="F1893" s="7">
        <v>125.11</v>
      </c>
      <c r="G1893" s="7">
        <v>336.12</v>
      </c>
      <c r="H1893" s="7">
        <v>0.86</v>
      </c>
      <c r="I1893" s="7">
        <v>2.2999999999999998</v>
      </c>
      <c r="J1893" t="s">
        <v>2337</v>
      </c>
      <c r="K1893">
        <f t="shared" si="116"/>
        <v>224</v>
      </c>
      <c r="L1893">
        <f t="shared" si="117"/>
        <v>18</v>
      </c>
      <c r="M1893">
        <f t="shared" si="118"/>
        <v>1</v>
      </c>
      <c r="N1893" s="7">
        <f t="shared" si="119"/>
        <v>336.12</v>
      </c>
    </row>
    <row r="1894" spans="1:14" x14ac:dyDescent="0.2">
      <c r="A1894" t="s">
        <v>928</v>
      </c>
      <c r="B1894" s="8">
        <v>43951</v>
      </c>
      <c r="C1894" s="8">
        <v>43952</v>
      </c>
      <c r="D1894">
        <v>7</v>
      </c>
      <c r="E1894">
        <v>1</v>
      </c>
      <c r="F1894" s="7">
        <v>104.52</v>
      </c>
      <c r="G1894" s="7">
        <v>0</v>
      </c>
      <c r="H1894" s="7">
        <v>26.12</v>
      </c>
      <c r="I1894" s="7">
        <v>0</v>
      </c>
      <c r="J1894" t="s">
        <v>2337</v>
      </c>
      <c r="K1894">
        <f t="shared" si="116"/>
        <v>7</v>
      </c>
      <c r="L1894">
        <f t="shared" si="117"/>
        <v>18</v>
      </c>
      <c r="M1894">
        <f t="shared" si="118"/>
        <v>1</v>
      </c>
      <c r="N1894" s="7">
        <f t="shared" si="119"/>
        <v>0</v>
      </c>
    </row>
    <row r="1895" spans="1:14" x14ac:dyDescent="0.2">
      <c r="A1895" t="s">
        <v>251</v>
      </c>
      <c r="B1895" s="8">
        <v>43951</v>
      </c>
      <c r="C1895" s="8">
        <v>43952</v>
      </c>
      <c r="D1895">
        <v>76</v>
      </c>
      <c r="E1895">
        <v>1</v>
      </c>
      <c r="F1895" s="7">
        <v>41.99</v>
      </c>
      <c r="G1895" s="7">
        <v>112.81</v>
      </c>
      <c r="H1895" s="7">
        <v>0.86</v>
      </c>
      <c r="I1895" s="7">
        <v>2.2999999999999998</v>
      </c>
      <c r="J1895" t="s">
        <v>2337</v>
      </c>
      <c r="K1895">
        <f t="shared" si="116"/>
        <v>76</v>
      </c>
      <c r="L1895">
        <f t="shared" si="117"/>
        <v>18</v>
      </c>
      <c r="M1895">
        <f t="shared" si="118"/>
        <v>1</v>
      </c>
      <c r="N1895" s="7">
        <f t="shared" si="119"/>
        <v>112.81</v>
      </c>
    </row>
    <row r="1896" spans="1:14" x14ac:dyDescent="0.2">
      <c r="A1896" t="s">
        <v>928</v>
      </c>
      <c r="B1896" s="8">
        <v>43951</v>
      </c>
      <c r="C1896" s="8">
        <v>43952</v>
      </c>
      <c r="D1896">
        <v>2</v>
      </c>
      <c r="E1896">
        <v>1</v>
      </c>
      <c r="F1896" s="7">
        <v>26.13</v>
      </c>
      <c r="G1896" s="7">
        <v>0</v>
      </c>
      <c r="H1896" s="7">
        <v>26.12</v>
      </c>
      <c r="I1896" s="7">
        <v>0</v>
      </c>
      <c r="J1896" t="s">
        <v>2337</v>
      </c>
      <c r="K1896">
        <f t="shared" si="116"/>
        <v>2</v>
      </c>
      <c r="L1896">
        <f t="shared" si="117"/>
        <v>18</v>
      </c>
      <c r="M1896">
        <f t="shared" si="118"/>
        <v>1</v>
      </c>
      <c r="N1896" s="7">
        <f t="shared" si="119"/>
        <v>0</v>
      </c>
    </row>
    <row r="1897" spans="1:14" x14ac:dyDescent="0.2">
      <c r="A1897" t="s">
        <v>288</v>
      </c>
      <c r="B1897" s="8">
        <v>43951</v>
      </c>
      <c r="C1897" s="8">
        <v>43951</v>
      </c>
      <c r="D1897">
        <v>920</v>
      </c>
      <c r="E1897">
        <v>1</v>
      </c>
      <c r="F1897" s="7">
        <v>514.16</v>
      </c>
      <c r="G1897" s="7">
        <v>1227.8399999999999</v>
      </c>
      <c r="H1897" s="7">
        <v>0.86</v>
      </c>
      <c r="I1897" s="7">
        <v>2.0499999999999998</v>
      </c>
      <c r="J1897" t="s">
        <v>2337</v>
      </c>
      <c r="K1897">
        <f t="shared" si="116"/>
        <v>920</v>
      </c>
      <c r="L1897">
        <f t="shared" si="117"/>
        <v>18</v>
      </c>
      <c r="M1897">
        <f t="shared" si="118"/>
        <v>1</v>
      </c>
      <c r="N1897" s="7">
        <f t="shared" si="119"/>
        <v>1227.8399999999999</v>
      </c>
    </row>
    <row r="1898" spans="1:14" x14ac:dyDescent="0.2">
      <c r="A1898" t="s">
        <v>396</v>
      </c>
      <c r="B1898" s="8">
        <v>43951</v>
      </c>
      <c r="C1898" s="8">
        <v>43951</v>
      </c>
      <c r="D1898">
        <v>22</v>
      </c>
      <c r="E1898">
        <v>1</v>
      </c>
      <c r="F1898" s="7">
        <v>325.89</v>
      </c>
      <c r="G1898" s="7">
        <v>429.74</v>
      </c>
      <c r="H1898" s="7">
        <v>23.28</v>
      </c>
      <c r="I1898" s="7">
        <v>30.7</v>
      </c>
      <c r="J1898" t="s">
        <v>2337</v>
      </c>
      <c r="K1898">
        <f t="shared" si="116"/>
        <v>22</v>
      </c>
      <c r="L1898">
        <f t="shared" si="117"/>
        <v>18</v>
      </c>
      <c r="M1898">
        <f t="shared" si="118"/>
        <v>1</v>
      </c>
      <c r="N1898" s="7">
        <f t="shared" si="119"/>
        <v>429.74</v>
      </c>
    </row>
    <row r="1899" spans="1:14" x14ac:dyDescent="0.2">
      <c r="A1899" t="s">
        <v>169</v>
      </c>
      <c r="B1899" s="8">
        <v>43951</v>
      </c>
      <c r="C1899" s="8">
        <v>43952</v>
      </c>
      <c r="D1899">
        <v>62</v>
      </c>
      <c r="E1899">
        <v>1</v>
      </c>
      <c r="F1899" s="7">
        <v>53.21</v>
      </c>
      <c r="G1899" s="7">
        <v>84.41</v>
      </c>
      <c r="H1899" s="7">
        <v>1.32</v>
      </c>
      <c r="I1899" s="7">
        <v>2.11</v>
      </c>
      <c r="J1899" t="s">
        <v>2337</v>
      </c>
      <c r="K1899">
        <f t="shared" si="116"/>
        <v>62</v>
      </c>
      <c r="L1899">
        <f t="shared" si="117"/>
        <v>18</v>
      </c>
      <c r="M1899">
        <f t="shared" si="118"/>
        <v>1</v>
      </c>
      <c r="N1899" s="7">
        <f t="shared" si="119"/>
        <v>84.41</v>
      </c>
    </row>
    <row r="1900" spans="1:14" x14ac:dyDescent="0.2">
      <c r="A1900" t="s">
        <v>169</v>
      </c>
      <c r="B1900" s="8">
        <v>43951</v>
      </c>
      <c r="C1900" s="8">
        <v>43952</v>
      </c>
      <c r="D1900">
        <v>37</v>
      </c>
      <c r="E1900">
        <v>1</v>
      </c>
      <c r="F1900" s="7">
        <v>31.92</v>
      </c>
      <c r="G1900" s="7">
        <v>64.459999999999994</v>
      </c>
      <c r="H1900" s="7">
        <v>1.32</v>
      </c>
      <c r="I1900" s="7">
        <v>2.69</v>
      </c>
      <c r="J1900" t="s">
        <v>2337</v>
      </c>
      <c r="K1900">
        <f t="shared" si="116"/>
        <v>37</v>
      </c>
      <c r="L1900">
        <f t="shared" si="117"/>
        <v>18</v>
      </c>
      <c r="M1900">
        <f t="shared" si="118"/>
        <v>1</v>
      </c>
      <c r="N1900" s="7">
        <f t="shared" si="119"/>
        <v>64.459999999999994</v>
      </c>
    </row>
    <row r="1901" spans="1:14" x14ac:dyDescent="0.2">
      <c r="A1901" t="s">
        <v>928</v>
      </c>
      <c r="B1901" s="8">
        <v>43951</v>
      </c>
      <c r="C1901" s="8">
        <v>43952</v>
      </c>
      <c r="D1901">
        <v>2</v>
      </c>
      <c r="E1901">
        <v>1</v>
      </c>
      <c r="F1901" s="7">
        <v>26.13</v>
      </c>
      <c r="G1901" s="7">
        <v>0</v>
      </c>
      <c r="H1901" s="7">
        <v>26.12</v>
      </c>
      <c r="I1901" s="7">
        <v>0</v>
      </c>
      <c r="J1901" t="s">
        <v>2337</v>
      </c>
      <c r="K1901">
        <f t="shared" si="116"/>
        <v>2</v>
      </c>
      <c r="L1901">
        <f t="shared" si="117"/>
        <v>18</v>
      </c>
      <c r="M1901">
        <f t="shared" si="118"/>
        <v>1</v>
      </c>
      <c r="N1901" s="7">
        <f t="shared" si="119"/>
        <v>0</v>
      </c>
    </row>
    <row r="1902" spans="1:14" x14ac:dyDescent="0.2">
      <c r="A1902" t="s">
        <v>333</v>
      </c>
      <c r="B1902" s="8">
        <v>43952</v>
      </c>
      <c r="C1902" s="8">
        <v>43952</v>
      </c>
      <c r="D1902">
        <v>2</v>
      </c>
      <c r="E1902">
        <v>150</v>
      </c>
      <c r="F1902" s="7">
        <v>126.62</v>
      </c>
      <c r="G1902" s="7">
        <v>211.04</v>
      </c>
      <c r="H1902" s="7">
        <v>126.62</v>
      </c>
      <c r="I1902" s="7">
        <v>211.04</v>
      </c>
      <c r="J1902" t="s">
        <v>2337</v>
      </c>
      <c r="K1902">
        <f t="shared" si="116"/>
        <v>300</v>
      </c>
      <c r="L1902">
        <f t="shared" si="117"/>
        <v>18</v>
      </c>
      <c r="M1902">
        <f t="shared" si="118"/>
        <v>1</v>
      </c>
      <c r="N1902" s="7">
        <f t="shared" si="119"/>
        <v>211.04</v>
      </c>
    </row>
    <row r="1903" spans="1:14" x14ac:dyDescent="0.2">
      <c r="A1903" t="s">
        <v>249</v>
      </c>
      <c r="B1903" s="8">
        <v>43952</v>
      </c>
      <c r="C1903" s="8">
        <v>43955</v>
      </c>
      <c r="D1903">
        <v>766</v>
      </c>
      <c r="E1903">
        <v>1</v>
      </c>
      <c r="F1903" s="7">
        <v>428.47</v>
      </c>
      <c r="G1903" s="7">
        <v>959.25</v>
      </c>
      <c r="H1903" s="7">
        <v>0.86</v>
      </c>
      <c r="I1903" s="7">
        <v>1.92</v>
      </c>
      <c r="J1903" t="s">
        <v>2337</v>
      </c>
      <c r="K1903">
        <f t="shared" si="116"/>
        <v>766</v>
      </c>
      <c r="L1903">
        <f t="shared" si="117"/>
        <v>18</v>
      </c>
      <c r="M1903">
        <f t="shared" si="118"/>
        <v>1</v>
      </c>
      <c r="N1903" s="7">
        <f t="shared" si="119"/>
        <v>959.25</v>
      </c>
    </row>
    <row r="1904" spans="1:14" x14ac:dyDescent="0.2">
      <c r="A1904" t="s">
        <v>251</v>
      </c>
      <c r="B1904" s="8">
        <v>43952</v>
      </c>
      <c r="C1904" s="8">
        <v>43955</v>
      </c>
      <c r="D1904">
        <v>766</v>
      </c>
      <c r="E1904">
        <v>1</v>
      </c>
      <c r="F1904" s="7">
        <v>428.47</v>
      </c>
      <c r="G1904" s="7">
        <v>959.25</v>
      </c>
      <c r="H1904" s="7">
        <v>0.86</v>
      </c>
      <c r="I1904" s="7">
        <v>1.92</v>
      </c>
      <c r="J1904" t="s">
        <v>2337</v>
      </c>
      <c r="K1904">
        <f t="shared" si="116"/>
        <v>766</v>
      </c>
      <c r="L1904">
        <f t="shared" si="117"/>
        <v>18</v>
      </c>
      <c r="M1904">
        <f t="shared" si="118"/>
        <v>1</v>
      </c>
      <c r="N1904" s="7">
        <f t="shared" si="119"/>
        <v>959.25</v>
      </c>
    </row>
    <row r="1905" spans="1:14" x14ac:dyDescent="0.2">
      <c r="A1905" t="s">
        <v>936</v>
      </c>
      <c r="B1905" s="8">
        <v>43952</v>
      </c>
      <c r="C1905" s="8">
        <v>43955</v>
      </c>
      <c r="D1905">
        <v>46</v>
      </c>
      <c r="E1905">
        <v>1</v>
      </c>
      <c r="F1905" s="7">
        <v>479.63</v>
      </c>
      <c r="G1905" s="7">
        <v>844.14</v>
      </c>
      <c r="H1905" s="7">
        <v>15.99</v>
      </c>
      <c r="I1905" s="7">
        <v>28.14</v>
      </c>
      <c r="J1905" t="s">
        <v>2337</v>
      </c>
      <c r="K1905">
        <f t="shared" si="116"/>
        <v>46</v>
      </c>
      <c r="L1905">
        <f t="shared" si="117"/>
        <v>18</v>
      </c>
      <c r="M1905">
        <f t="shared" si="118"/>
        <v>1</v>
      </c>
      <c r="N1905" s="7">
        <f t="shared" si="119"/>
        <v>844.14</v>
      </c>
    </row>
    <row r="1906" spans="1:14" x14ac:dyDescent="0.2">
      <c r="A1906" t="s">
        <v>232</v>
      </c>
      <c r="B1906" s="8">
        <v>43952</v>
      </c>
      <c r="C1906" s="8">
        <v>43955</v>
      </c>
      <c r="D1906">
        <v>766</v>
      </c>
      <c r="E1906">
        <v>1</v>
      </c>
      <c r="F1906" s="7">
        <v>351.73</v>
      </c>
      <c r="G1906" s="7">
        <v>511.6</v>
      </c>
      <c r="H1906" s="7">
        <v>0.7</v>
      </c>
      <c r="I1906" s="7">
        <v>1.02</v>
      </c>
      <c r="J1906" t="s">
        <v>2337</v>
      </c>
      <c r="K1906">
        <f t="shared" si="116"/>
        <v>766</v>
      </c>
      <c r="L1906">
        <f t="shared" si="117"/>
        <v>18</v>
      </c>
      <c r="M1906">
        <f t="shared" si="118"/>
        <v>1</v>
      </c>
      <c r="N1906" s="7">
        <f t="shared" si="119"/>
        <v>511.6</v>
      </c>
    </row>
    <row r="1907" spans="1:14" x14ac:dyDescent="0.2">
      <c r="A1907" t="s">
        <v>288</v>
      </c>
      <c r="B1907" s="8">
        <v>43952</v>
      </c>
      <c r="C1907" s="8">
        <v>43955</v>
      </c>
      <c r="D1907">
        <v>350</v>
      </c>
      <c r="E1907">
        <v>1</v>
      </c>
      <c r="F1907" s="7">
        <v>195.38</v>
      </c>
      <c r="G1907" s="7">
        <v>699.87</v>
      </c>
      <c r="H1907" s="7">
        <v>0.86</v>
      </c>
      <c r="I1907" s="7">
        <v>3.07</v>
      </c>
      <c r="J1907" t="s">
        <v>2337</v>
      </c>
      <c r="K1907">
        <f t="shared" si="116"/>
        <v>350</v>
      </c>
      <c r="L1907">
        <f t="shared" si="117"/>
        <v>18</v>
      </c>
      <c r="M1907">
        <f t="shared" si="118"/>
        <v>1</v>
      </c>
      <c r="N1907" s="7">
        <f t="shared" si="119"/>
        <v>699.87</v>
      </c>
    </row>
    <row r="1908" spans="1:14" x14ac:dyDescent="0.2">
      <c r="A1908" t="s">
        <v>928</v>
      </c>
      <c r="B1908" s="8">
        <v>43952</v>
      </c>
      <c r="C1908" s="8">
        <v>43955</v>
      </c>
      <c r="D1908">
        <v>14</v>
      </c>
      <c r="E1908">
        <v>1</v>
      </c>
      <c r="F1908" s="7">
        <v>235.16</v>
      </c>
      <c r="G1908" s="7">
        <v>0</v>
      </c>
      <c r="H1908" s="7">
        <v>26.12</v>
      </c>
      <c r="I1908" s="7">
        <v>0</v>
      </c>
      <c r="J1908" t="s">
        <v>2337</v>
      </c>
      <c r="K1908">
        <f t="shared" si="116"/>
        <v>14</v>
      </c>
      <c r="L1908">
        <f t="shared" si="117"/>
        <v>18</v>
      </c>
      <c r="M1908">
        <f t="shared" si="118"/>
        <v>1</v>
      </c>
      <c r="N1908" s="7">
        <f t="shared" si="119"/>
        <v>0</v>
      </c>
    </row>
    <row r="1909" spans="1:14" x14ac:dyDescent="0.2">
      <c r="A1909" t="s">
        <v>945</v>
      </c>
      <c r="B1909" s="8">
        <v>43952</v>
      </c>
      <c r="C1909" s="8">
        <v>43952</v>
      </c>
      <c r="D1909">
        <v>152</v>
      </c>
      <c r="E1909">
        <v>1</v>
      </c>
      <c r="F1909" s="7">
        <v>1696.72</v>
      </c>
      <c r="G1909" s="7">
        <v>3165.53</v>
      </c>
      <c r="H1909" s="7">
        <v>17.14</v>
      </c>
      <c r="I1909" s="7">
        <v>31.98</v>
      </c>
      <c r="J1909" t="s">
        <v>2337</v>
      </c>
      <c r="K1909">
        <f t="shared" si="116"/>
        <v>152</v>
      </c>
      <c r="L1909">
        <f t="shared" si="117"/>
        <v>18</v>
      </c>
      <c r="M1909">
        <f t="shared" si="118"/>
        <v>1</v>
      </c>
      <c r="N1909" s="7">
        <f t="shared" si="119"/>
        <v>3165.53</v>
      </c>
    </row>
    <row r="1910" spans="1:14" x14ac:dyDescent="0.2">
      <c r="A1910" t="s">
        <v>325</v>
      </c>
      <c r="B1910" s="8">
        <v>43952</v>
      </c>
      <c r="C1910" s="8">
        <v>43952</v>
      </c>
      <c r="D1910">
        <v>1149</v>
      </c>
      <c r="E1910">
        <v>1</v>
      </c>
      <c r="F1910" s="7">
        <v>556.37</v>
      </c>
      <c r="G1910" s="7">
        <v>1103.1400000000001</v>
      </c>
      <c r="H1910" s="7">
        <v>0.74</v>
      </c>
      <c r="I1910" s="7">
        <v>1.47</v>
      </c>
      <c r="J1910" t="s">
        <v>2337</v>
      </c>
      <c r="K1910">
        <f t="shared" si="116"/>
        <v>1149</v>
      </c>
      <c r="L1910">
        <f t="shared" si="117"/>
        <v>18</v>
      </c>
      <c r="M1910">
        <f t="shared" si="118"/>
        <v>1</v>
      </c>
      <c r="N1910" s="7">
        <f t="shared" si="119"/>
        <v>1103.1400000000001</v>
      </c>
    </row>
    <row r="1911" spans="1:14" x14ac:dyDescent="0.2">
      <c r="A1911" t="s">
        <v>172</v>
      </c>
      <c r="B1911" s="8">
        <v>43952</v>
      </c>
      <c r="C1911" s="8">
        <v>43952</v>
      </c>
      <c r="D1911">
        <v>613</v>
      </c>
      <c r="E1911">
        <v>1</v>
      </c>
      <c r="F1911" s="7">
        <v>516.72</v>
      </c>
      <c r="G1911" s="7">
        <v>1074.3599999999999</v>
      </c>
      <c r="H1911" s="7">
        <v>1.29</v>
      </c>
      <c r="I1911" s="7">
        <v>2.69</v>
      </c>
      <c r="J1911" t="s">
        <v>2337</v>
      </c>
      <c r="K1911">
        <f t="shared" si="116"/>
        <v>613</v>
      </c>
      <c r="L1911">
        <f t="shared" si="117"/>
        <v>18</v>
      </c>
      <c r="M1911">
        <f t="shared" si="118"/>
        <v>1</v>
      </c>
      <c r="N1911" s="7">
        <f t="shared" si="119"/>
        <v>1074.3599999999999</v>
      </c>
    </row>
    <row r="1912" spans="1:14" x14ac:dyDescent="0.2">
      <c r="A1912" t="s">
        <v>396</v>
      </c>
      <c r="B1912" s="8">
        <v>43952</v>
      </c>
      <c r="C1912" s="8">
        <v>43952</v>
      </c>
      <c r="D1912">
        <v>31</v>
      </c>
      <c r="E1912">
        <v>1</v>
      </c>
      <c r="F1912" s="7">
        <v>465.56</v>
      </c>
      <c r="G1912" s="7">
        <v>716.24</v>
      </c>
      <c r="H1912" s="7">
        <v>23.28</v>
      </c>
      <c r="I1912" s="7">
        <v>35.81</v>
      </c>
      <c r="J1912" t="s">
        <v>2337</v>
      </c>
      <c r="K1912">
        <f t="shared" si="116"/>
        <v>31</v>
      </c>
      <c r="L1912">
        <f t="shared" si="117"/>
        <v>18</v>
      </c>
      <c r="M1912">
        <f t="shared" si="118"/>
        <v>1</v>
      </c>
      <c r="N1912" s="7">
        <f t="shared" si="119"/>
        <v>716.24</v>
      </c>
    </row>
    <row r="1913" spans="1:14" x14ac:dyDescent="0.2">
      <c r="A1913" t="s">
        <v>748</v>
      </c>
      <c r="B1913" s="8">
        <v>43952</v>
      </c>
      <c r="C1913" s="8">
        <v>43966</v>
      </c>
      <c r="D1913">
        <v>31</v>
      </c>
      <c r="E1913">
        <v>1</v>
      </c>
      <c r="F1913" s="7">
        <v>735.17</v>
      </c>
      <c r="G1913" s="7">
        <v>1250.8599999999999</v>
      </c>
      <c r="H1913" s="7">
        <v>36.76</v>
      </c>
      <c r="I1913" s="7">
        <v>62.54</v>
      </c>
      <c r="J1913" t="s">
        <v>2337</v>
      </c>
      <c r="K1913">
        <f t="shared" si="116"/>
        <v>31</v>
      </c>
      <c r="L1913">
        <f t="shared" si="117"/>
        <v>18</v>
      </c>
      <c r="M1913">
        <f t="shared" si="118"/>
        <v>1</v>
      </c>
      <c r="N1913" s="7">
        <f t="shared" si="119"/>
        <v>1250.8599999999999</v>
      </c>
    </row>
    <row r="1914" spans="1:14" x14ac:dyDescent="0.2">
      <c r="A1914" t="s">
        <v>742</v>
      </c>
      <c r="B1914" s="8">
        <v>43952</v>
      </c>
      <c r="C1914" s="8">
        <v>43966</v>
      </c>
      <c r="D1914">
        <v>46</v>
      </c>
      <c r="E1914">
        <v>1</v>
      </c>
      <c r="F1914" s="7">
        <v>958.87</v>
      </c>
      <c r="G1914" s="7">
        <v>1634.56</v>
      </c>
      <c r="H1914" s="7">
        <v>31.96</v>
      </c>
      <c r="I1914" s="7">
        <v>54.49</v>
      </c>
      <c r="J1914" t="s">
        <v>2337</v>
      </c>
      <c r="K1914">
        <f t="shared" si="116"/>
        <v>46</v>
      </c>
      <c r="L1914">
        <f t="shared" si="117"/>
        <v>18</v>
      </c>
      <c r="M1914">
        <f t="shared" si="118"/>
        <v>1</v>
      </c>
      <c r="N1914" s="7">
        <f t="shared" si="119"/>
        <v>1634.56</v>
      </c>
    </row>
    <row r="1915" spans="1:14" x14ac:dyDescent="0.2">
      <c r="A1915" t="s">
        <v>702</v>
      </c>
      <c r="B1915" s="8">
        <v>43952</v>
      </c>
      <c r="C1915" s="8">
        <v>43966</v>
      </c>
      <c r="D1915">
        <v>31</v>
      </c>
      <c r="E1915">
        <v>1</v>
      </c>
      <c r="F1915" s="7">
        <v>303.12</v>
      </c>
      <c r="G1915" s="7">
        <v>549.97</v>
      </c>
      <c r="H1915" s="7">
        <v>15.16</v>
      </c>
      <c r="I1915" s="7">
        <v>27.5</v>
      </c>
      <c r="J1915" t="s">
        <v>2337</v>
      </c>
      <c r="K1915">
        <f t="shared" si="116"/>
        <v>31</v>
      </c>
      <c r="L1915">
        <f t="shared" si="117"/>
        <v>18</v>
      </c>
      <c r="M1915">
        <f t="shared" si="118"/>
        <v>1</v>
      </c>
      <c r="N1915" s="7">
        <f t="shared" si="119"/>
        <v>549.97</v>
      </c>
    </row>
    <row r="1916" spans="1:14" x14ac:dyDescent="0.2">
      <c r="A1916" t="s">
        <v>692</v>
      </c>
      <c r="B1916" s="8">
        <v>43952</v>
      </c>
      <c r="C1916" s="8">
        <v>43966</v>
      </c>
      <c r="D1916">
        <v>31</v>
      </c>
      <c r="E1916">
        <v>1</v>
      </c>
      <c r="F1916" s="7">
        <v>255.03</v>
      </c>
      <c r="G1916" s="7">
        <v>470.67</v>
      </c>
      <c r="H1916" s="7">
        <v>12.75</v>
      </c>
      <c r="I1916" s="7">
        <v>23.53</v>
      </c>
      <c r="J1916" t="s">
        <v>2337</v>
      </c>
      <c r="K1916">
        <f t="shared" si="116"/>
        <v>31</v>
      </c>
      <c r="L1916">
        <f t="shared" si="117"/>
        <v>18</v>
      </c>
      <c r="M1916">
        <f t="shared" si="118"/>
        <v>1</v>
      </c>
      <c r="N1916" s="7">
        <f t="shared" si="119"/>
        <v>470.67</v>
      </c>
    </row>
    <row r="1917" spans="1:14" x14ac:dyDescent="0.2">
      <c r="A1917" t="s">
        <v>758</v>
      </c>
      <c r="B1917" s="8">
        <v>43952</v>
      </c>
      <c r="C1917" s="8">
        <v>43966</v>
      </c>
      <c r="D1917">
        <v>31</v>
      </c>
      <c r="E1917">
        <v>1</v>
      </c>
      <c r="F1917" s="7">
        <v>831.09</v>
      </c>
      <c r="G1917" s="7">
        <v>1388.99</v>
      </c>
      <c r="H1917" s="7">
        <v>41.56</v>
      </c>
      <c r="I1917" s="7">
        <v>69.45</v>
      </c>
      <c r="J1917" t="s">
        <v>2337</v>
      </c>
      <c r="K1917">
        <f t="shared" si="116"/>
        <v>31</v>
      </c>
      <c r="L1917">
        <f t="shared" si="117"/>
        <v>18</v>
      </c>
      <c r="M1917">
        <f t="shared" si="118"/>
        <v>1</v>
      </c>
      <c r="N1917" s="7">
        <f t="shared" si="119"/>
        <v>1388.99</v>
      </c>
    </row>
    <row r="1918" spans="1:14" x14ac:dyDescent="0.2">
      <c r="A1918" t="s">
        <v>175</v>
      </c>
      <c r="B1918" s="8">
        <v>43952</v>
      </c>
      <c r="C1918" s="8">
        <v>43959</v>
      </c>
      <c r="D1918">
        <v>307</v>
      </c>
      <c r="E1918">
        <v>1</v>
      </c>
      <c r="F1918" s="7">
        <v>255.8</v>
      </c>
      <c r="G1918" s="7">
        <v>434.86</v>
      </c>
      <c r="H1918" s="7">
        <v>1.28</v>
      </c>
      <c r="I1918" s="7">
        <v>2.17</v>
      </c>
      <c r="J1918" t="s">
        <v>2337</v>
      </c>
      <c r="K1918">
        <f t="shared" si="116"/>
        <v>307</v>
      </c>
      <c r="L1918">
        <f t="shared" si="117"/>
        <v>18</v>
      </c>
      <c r="M1918">
        <f t="shared" si="118"/>
        <v>1</v>
      </c>
      <c r="N1918" s="7">
        <f t="shared" si="119"/>
        <v>434.86</v>
      </c>
    </row>
    <row r="1919" spans="1:14" x14ac:dyDescent="0.2">
      <c r="A1919" t="s">
        <v>288</v>
      </c>
      <c r="B1919" s="8">
        <v>43952</v>
      </c>
      <c r="C1919" s="8">
        <v>43952</v>
      </c>
      <c r="D1919">
        <v>460</v>
      </c>
      <c r="E1919">
        <v>1</v>
      </c>
      <c r="F1919" s="7">
        <v>257.08</v>
      </c>
      <c r="G1919" s="7">
        <v>613.91999999999996</v>
      </c>
      <c r="H1919" s="7">
        <v>0.86</v>
      </c>
      <c r="I1919" s="7">
        <v>2.0499999999999998</v>
      </c>
      <c r="J1919" t="s">
        <v>2337</v>
      </c>
      <c r="K1919">
        <f t="shared" si="116"/>
        <v>460</v>
      </c>
      <c r="L1919">
        <f t="shared" si="117"/>
        <v>18</v>
      </c>
      <c r="M1919">
        <f t="shared" si="118"/>
        <v>1</v>
      </c>
      <c r="N1919" s="7">
        <f t="shared" si="119"/>
        <v>613.91999999999996</v>
      </c>
    </row>
    <row r="1920" spans="1:14" x14ac:dyDescent="0.2">
      <c r="A1920" t="s">
        <v>396</v>
      </c>
      <c r="B1920" s="8">
        <v>43952</v>
      </c>
      <c r="C1920" s="8">
        <v>43952</v>
      </c>
      <c r="D1920">
        <v>10</v>
      </c>
      <c r="E1920">
        <v>1</v>
      </c>
      <c r="F1920" s="7">
        <v>139.66999999999999</v>
      </c>
      <c r="G1920" s="7">
        <v>184.18</v>
      </c>
      <c r="H1920" s="7">
        <v>23.28</v>
      </c>
      <c r="I1920" s="7">
        <v>30.7</v>
      </c>
      <c r="J1920" t="s">
        <v>2337</v>
      </c>
      <c r="K1920">
        <f t="shared" si="116"/>
        <v>10</v>
      </c>
      <c r="L1920">
        <f t="shared" si="117"/>
        <v>18</v>
      </c>
      <c r="M1920">
        <f t="shared" si="118"/>
        <v>1</v>
      </c>
      <c r="N1920" s="7">
        <f t="shared" si="119"/>
        <v>184.18</v>
      </c>
    </row>
    <row r="1921" spans="1:14" x14ac:dyDescent="0.2">
      <c r="A1921" t="s">
        <v>251</v>
      </c>
      <c r="B1921" s="8">
        <v>43952</v>
      </c>
      <c r="C1921" s="8">
        <v>43955</v>
      </c>
      <c r="D1921">
        <v>62</v>
      </c>
      <c r="E1921">
        <v>1</v>
      </c>
      <c r="F1921" s="7">
        <v>34.28</v>
      </c>
      <c r="G1921" s="7">
        <v>92.09</v>
      </c>
      <c r="H1921" s="7">
        <v>0.86</v>
      </c>
      <c r="I1921" s="7">
        <v>2.2999999999999998</v>
      </c>
      <c r="J1921" t="s">
        <v>2337</v>
      </c>
      <c r="K1921">
        <f t="shared" si="116"/>
        <v>62</v>
      </c>
      <c r="L1921">
        <f t="shared" si="117"/>
        <v>18</v>
      </c>
      <c r="M1921">
        <f t="shared" si="118"/>
        <v>1</v>
      </c>
      <c r="N1921" s="7">
        <f t="shared" si="119"/>
        <v>92.09</v>
      </c>
    </row>
    <row r="1922" spans="1:14" x14ac:dyDescent="0.2">
      <c r="A1922" t="s">
        <v>928</v>
      </c>
      <c r="B1922" s="8">
        <v>43952</v>
      </c>
      <c r="C1922" s="8">
        <v>43955</v>
      </c>
      <c r="D1922">
        <v>2</v>
      </c>
      <c r="E1922">
        <v>1</v>
      </c>
      <c r="F1922" s="7">
        <v>26.13</v>
      </c>
      <c r="G1922" s="7">
        <v>0</v>
      </c>
      <c r="H1922" s="7">
        <v>26.12</v>
      </c>
      <c r="I1922" s="7">
        <v>0</v>
      </c>
      <c r="J1922" t="s">
        <v>2337</v>
      </c>
      <c r="K1922">
        <f t="shared" si="116"/>
        <v>2</v>
      </c>
      <c r="L1922">
        <f t="shared" si="117"/>
        <v>18</v>
      </c>
      <c r="M1922">
        <f t="shared" si="118"/>
        <v>1</v>
      </c>
      <c r="N1922" s="7">
        <f t="shared" si="119"/>
        <v>0</v>
      </c>
    </row>
    <row r="1923" spans="1:14" x14ac:dyDescent="0.2">
      <c r="A1923" t="s">
        <v>288</v>
      </c>
      <c r="B1923" s="8">
        <v>43952</v>
      </c>
      <c r="C1923" s="8">
        <v>43962</v>
      </c>
      <c r="D1923">
        <v>396</v>
      </c>
      <c r="E1923">
        <v>1</v>
      </c>
      <c r="F1923" s="7">
        <v>221.09</v>
      </c>
      <c r="G1923" s="7">
        <v>791.96</v>
      </c>
      <c r="H1923" s="7">
        <v>0.86</v>
      </c>
      <c r="I1923" s="7">
        <v>3.07</v>
      </c>
      <c r="J1923" t="s">
        <v>2337</v>
      </c>
      <c r="K1923">
        <f t="shared" ref="K1923:K1986" si="120">D1923*E1923</f>
        <v>396</v>
      </c>
      <c r="L1923">
        <f t="shared" ref="L1923:L1986" si="121">(YEAR(B1923)-2020)*52+_xlfn.ISOWEEKNUM(B1923)</f>
        <v>18</v>
      </c>
      <c r="M1923">
        <f t="shared" ref="M1923:M1986" si="122">IF(J1923="Z-US$",1,1.22)</f>
        <v>1</v>
      </c>
      <c r="N1923" s="7">
        <f t="shared" ref="N1923:N1986" si="123">G1923*M1923</f>
        <v>791.96</v>
      </c>
    </row>
    <row r="1924" spans="1:14" x14ac:dyDescent="0.2">
      <c r="A1924" t="s">
        <v>928</v>
      </c>
      <c r="B1924" s="8">
        <v>43952</v>
      </c>
      <c r="C1924" s="8">
        <v>43962</v>
      </c>
      <c r="D1924">
        <v>11</v>
      </c>
      <c r="E1924">
        <v>1</v>
      </c>
      <c r="F1924" s="7">
        <v>182.9</v>
      </c>
      <c r="G1924" s="7">
        <v>0</v>
      </c>
      <c r="H1924" s="7">
        <v>26.12</v>
      </c>
      <c r="I1924" s="7">
        <v>0</v>
      </c>
      <c r="J1924" t="s">
        <v>2337</v>
      </c>
      <c r="K1924">
        <f t="shared" si="120"/>
        <v>11</v>
      </c>
      <c r="L1924">
        <f t="shared" si="121"/>
        <v>18</v>
      </c>
      <c r="M1924">
        <f t="shared" si="122"/>
        <v>1</v>
      </c>
      <c r="N1924" s="7">
        <f t="shared" si="123"/>
        <v>0</v>
      </c>
    </row>
    <row r="1925" spans="1:14" x14ac:dyDescent="0.2">
      <c r="A1925" t="s">
        <v>539</v>
      </c>
      <c r="B1925" s="8">
        <v>43955</v>
      </c>
      <c r="C1925" s="8">
        <v>43955</v>
      </c>
      <c r="D1925">
        <v>307</v>
      </c>
      <c r="E1925">
        <v>2</v>
      </c>
      <c r="F1925" s="7">
        <v>605.94000000000005</v>
      </c>
      <c r="G1925" s="7">
        <v>1432.48</v>
      </c>
      <c r="H1925" s="7">
        <v>3.02</v>
      </c>
      <c r="I1925" s="7">
        <v>7.16</v>
      </c>
      <c r="J1925" t="s">
        <v>2337</v>
      </c>
      <c r="K1925">
        <f t="shared" si="120"/>
        <v>614</v>
      </c>
      <c r="L1925">
        <f t="shared" si="121"/>
        <v>19</v>
      </c>
      <c r="M1925">
        <f t="shared" si="122"/>
        <v>1</v>
      </c>
      <c r="N1925" s="7">
        <f t="shared" si="123"/>
        <v>1432.48</v>
      </c>
    </row>
    <row r="1926" spans="1:14" x14ac:dyDescent="0.2">
      <c r="A1926" t="s">
        <v>167</v>
      </c>
      <c r="B1926" s="8">
        <v>43955</v>
      </c>
      <c r="C1926" s="8">
        <v>43956</v>
      </c>
      <c r="D1926">
        <v>20</v>
      </c>
      <c r="E1926">
        <v>40</v>
      </c>
      <c r="F1926" s="7">
        <v>18.96</v>
      </c>
      <c r="G1926" s="7">
        <v>1330.16</v>
      </c>
      <c r="H1926" s="7">
        <v>1.46</v>
      </c>
      <c r="I1926" s="7">
        <v>102.32</v>
      </c>
      <c r="J1926" t="s">
        <v>2337</v>
      </c>
      <c r="K1926">
        <f t="shared" si="120"/>
        <v>800</v>
      </c>
      <c r="L1926">
        <f t="shared" si="121"/>
        <v>19</v>
      </c>
      <c r="M1926">
        <f t="shared" si="122"/>
        <v>1</v>
      </c>
      <c r="N1926" s="7">
        <f t="shared" si="123"/>
        <v>1330.16</v>
      </c>
    </row>
    <row r="1927" spans="1:14" x14ac:dyDescent="0.2">
      <c r="A1927" t="s">
        <v>396</v>
      </c>
      <c r="B1927" s="8">
        <v>43955</v>
      </c>
      <c r="C1927" s="8">
        <v>43956</v>
      </c>
      <c r="D1927">
        <v>13</v>
      </c>
      <c r="E1927">
        <v>1</v>
      </c>
      <c r="F1927" s="7">
        <v>186.22</v>
      </c>
      <c r="G1927" s="7">
        <v>245.57</v>
      </c>
      <c r="H1927" s="7">
        <v>23.28</v>
      </c>
      <c r="I1927" s="7">
        <v>30.7</v>
      </c>
      <c r="J1927" t="s">
        <v>2337</v>
      </c>
      <c r="K1927">
        <f t="shared" si="120"/>
        <v>13</v>
      </c>
      <c r="L1927">
        <f t="shared" si="121"/>
        <v>19</v>
      </c>
      <c r="M1927">
        <f t="shared" si="122"/>
        <v>1</v>
      </c>
      <c r="N1927" s="7">
        <f t="shared" si="123"/>
        <v>245.57</v>
      </c>
    </row>
    <row r="1928" spans="1:14" x14ac:dyDescent="0.2">
      <c r="A1928" t="s">
        <v>355</v>
      </c>
      <c r="B1928" s="8">
        <v>43955</v>
      </c>
      <c r="C1928" s="8">
        <v>43955</v>
      </c>
      <c r="D1928">
        <v>690</v>
      </c>
      <c r="E1928">
        <v>1</v>
      </c>
      <c r="F1928" s="7">
        <v>500.73</v>
      </c>
      <c r="G1928" s="7">
        <v>805.77</v>
      </c>
      <c r="H1928" s="7">
        <v>1.1100000000000001</v>
      </c>
      <c r="I1928" s="7">
        <v>1.79</v>
      </c>
      <c r="J1928" t="s">
        <v>2337</v>
      </c>
      <c r="K1928">
        <f t="shared" si="120"/>
        <v>690</v>
      </c>
      <c r="L1928">
        <f t="shared" si="121"/>
        <v>19</v>
      </c>
      <c r="M1928">
        <f t="shared" si="122"/>
        <v>1</v>
      </c>
      <c r="N1928" s="7">
        <f t="shared" si="123"/>
        <v>805.77</v>
      </c>
    </row>
    <row r="1929" spans="1:14" x14ac:dyDescent="0.2">
      <c r="A1929" t="s">
        <v>353</v>
      </c>
      <c r="B1929" s="8">
        <v>43955</v>
      </c>
      <c r="C1929" s="8">
        <v>43955</v>
      </c>
      <c r="D1929">
        <v>690</v>
      </c>
      <c r="E1929">
        <v>1</v>
      </c>
      <c r="F1929" s="7">
        <v>362.6</v>
      </c>
      <c r="G1929" s="7">
        <v>892.1</v>
      </c>
      <c r="H1929" s="7">
        <v>0.81</v>
      </c>
      <c r="I1929" s="7">
        <v>1.98</v>
      </c>
      <c r="J1929" t="s">
        <v>2337</v>
      </c>
      <c r="K1929">
        <f t="shared" si="120"/>
        <v>690</v>
      </c>
      <c r="L1929">
        <f t="shared" si="121"/>
        <v>19</v>
      </c>
      <c r="M1929">
        <f t="shared" si="122"/>
        <v>1</v>
      </c>
      <c r="N1929" s="7">
        <f t="shared" si="123"/>
        <v>892.1</v>
      </c>
    </row>
    <row r="1930" spans="1:14" x14ac:dyDescent="0.2">
      <c r="A1930" t="s">
        <v>251</v>
      </c>
      <c r="B1930" s="8">
        <v>43955</v>
      </c>
      <c r="C1930" s="8">
        <v>43956</v>
      </c>
      <c r="D1930">
        <v>235</v>
      </c>
      <c r="E1930">
        <v>1</v>
      </c>
      <c r="F1930" s="7">
        <v>131.11000000000001</v>
      </c>
      <c r="G1930" s="7">
        <v>352.24</v>
      </c>
      <c r="H1930" s="7">
        <v>0.86</v>
      </c>
      <c r="I1930" s="7">
        <v>2.2999999999999998</v>
      </c>
      <c r="J1930" t="s">
        <v>2337</v>
      </c>
      <c r="K1930">
        <f t="shared" si="120"/>
        <v>235</v>
      </c>
      <c r="L1930">
        <f t="shared" si="121"/>
        <v>19</v>
      </c>
      <c r="M1930">
        <f t="shared" si="122"/>
        <v>1</v>
      </c>
      <c r="N1930" s="7">
        <f t="shared" si="123"/>
        <v>352.24</v>
      </c>
    </row>
    <row r="1931" spans="1:14" x14ac:dyDescent="0.2">
      <c r="A1931" t="s">
        <v>928</v>
      </c>
      <c r="B1931" s="8">
        <v>43955</v>
      </c>
      <c r="C1931" s="8">
        <v>43956</v>
      </c>
      <c r="D1931">
        <v>2</v>
      </c>
      <c r="E1931">
        <v>1</v>
      </c>
      <c r="F1931" s="7">
        <v>26.13</v>
      </c>
      <c r="G1931" s="7">
        <v>0</v>
      </c>
      <c r="H1931" s="7">
        <v>26.12</v>
      </c>
      <c r="I1931" s="7">
        <v>0</v>
      </c>
      <c r="J1931" t="s">
        <v>2337</v>
      </c>
      <c r="K1931">
        <f t="shared" si="120"/>
        <v>2</v>
      </c>
      <c r="L1931">
        <f t="shared" si="121"/>
        <v>19</v>
      </c>
      <c r="M1931">
        <f t="shared" si="122"/>
        <v>1</v>
      </c>
      <c r="N1931" s="7">
        <f t="shared" si="123"/>
        <v>0</v>
      </c>
    </row>
    <row r="1932" spans="1:14" x14ac:dyDescent="0.2">
      <c r="A1932" t="s">
        <v>923</v>
      </c>
      <c r="B1932" s="8">
        <v>43955</v>
      </c>
      <c r="C1932" s="8">
        <v>43956</v>
      </c>
      <c r="D1932">
        <v>2</v>
      </c>
      <c r="E1932">
        <v>1</v>
      </c>
      <c r="F1932" s="7">
        <v>34.99</v>
      </c>
      <c r="G1932" s="7">
        <v>104.88</v>
      </c>
      <c r="H1932" s="7">
        <v>34.99</v>
      </c>
      <c r="I1932" s="7">
        <v>104.88</v>
      </c>
      <c r="J1932" t="s">
        <v>2337</v>
      </c>
      <c r="K1932">
        <f t="shared" si="120"/>
        <v>2</v>
      </c>
      <c r="L1932">
        <f t="shared" si="121"/>
        <v>19</v>
      </c>
      <c r="M1932">
        <f t="shared" si="122"/>
        <v>1</v>
      </c>
      <c r="N1932" s="7">
        <f t="shared" si="123"/>
        <v>104.88</v>
      </c>
    </row>
    <row r="1933" spans="1:14" x14ac:dyDescent="0.2">
      <c r="A1933" t="s">
        <v>809</v>
      </c>
      <c r="B1933" s="8">
        <v>43955</v>
      </c>
      <c r="C1933" s="8">
        <v>43969</v>
      </c>
      <c r="D1933">
        <v>7</v>
      </c>
      <c r="E1933">
        <v>1</v>
      </c>
      <c r="F1933" s="7">
        <v>56.99</v>
      </c>
      <c r="G1933" s="7">
        <v>105.39</v>
      </c>
      <c r="H1933" s="7">
        <v>14.25</v>
      </c>
      <c r="I1933" s="7">
        <v>26.35</v>
      </c>
      <c r="J1933" t="s">
        <v>2337</v>
      </c>
      <c r="K1933">
        <f t="shared" si="120"/>
        <v>7</v>
      </c>
      <c r="L1933">
        <f t="shared" si="121"/>
        <v>19</v>
      </c>
      <c r="M1933">
        <f t="shared" si="122"/>
        <v>1</v>
      </c>
      <c r="N1933" s="7">
        <f t="shared" si="123"/>
        <v>105.39</v>
      </c>
    </row>
    <row r="1934" spans="1:14" x14ac:dyDescent="0.2">
      <c r="A1934" t="s">
        <v>938</v>
      </c>
      <c r="B1934" s="8">
        <v>43955</v>
      </c>
      <c r="C1934" s="8">
        <v>43969</v>
      </c>
      <c r="D1934">
        <v>2</v>
      </c>
      <c r="E1934">
        <v>1</v>
      </c>
      <c r="F1934" s="7">
        <v>26.46</v>
      </c>
      <c r="G1934" s="7">
        <v>49.88</v>
      </c>
      <c r="H1934" s="7">
        <v>26.45</v>
      </c>
      <c r="I1934" s="7">
        <v>49.88</v>
      </c>
      <c r="J1934" t="s">
        <v>2337</v>
      </c>
      <c r="K1934">
        <f t="shared" si="120"/>
        <v>2</v>
      </c>
      <c r="L1934">
        <f t="shared" si="121"/>
        <v>19</v>
      </c>
      <c r="M1934">
        <f t="shared" si="122"/>
        <v>1</v>
      </c>
      <c r="N1934" s="7">
        <f t="shared" si="123"/>
        <v>49.88</v>
      </c>
    </row>
    <row r="1935" spans="1:14" x14ac:dyDescent="0.2">
      <c r="A1935" t="s">
        <v>712</v>
      </c>
      <c r="B1935" s="8">
        <v>43955</v>
      </c>
      <c r="C1935" s="8">
        <v>43969</v>
      </c>
      <c r="D1935">
        <v>20</v>
      </c>
      <c r="E1935">
        <v>1</v>
      </c>
      <c r="F1935" s="7">
        <v>228.29</v>
      </c>
      <c r="G1935" s="7">
        <v>495.49</v>
      </c>
      <c r="H1935" s="7">
        <v>17.559999999999999</v>
      </c>
      <c r="I1935" s="7">
        <v>38.11</v>
      </c>
      <c r="J1935" t="s">
        <v>2337</v>
      </c>
      <c r="K1935">
        <f t="shared" si="120"/>
        <v>20</v>
      </c>
      <c r="L1935">
        <f t="shared" si="121"/>
        <v>19</v>
      </c>
      <c r="M1935">
        <f t="shared" si="122"/>
        <v>1</v>
      </c>
      <c r="N1935" s="7">
        <f t="shared" si="123"/>
        <v>495.49</v>
      </c>
    </row>
    <row r="1936" spans="1:14" x14ac:dyDescent="0.2">
      <c r="A1936" t="s">
        <v>288</v>
      </c>
      <c r="B1936" s="8">
        <v>43955</v>
      </c>
      <c r="C1936" s="8">
        <v>43956</v>
      </c>
      <c r="D1936">
        <v>102</v>
      </c>
      <c r="E1936">
        <v>1</v>
      </c>
      <c r="F1936" s="7">
        <v>56.56</v>
      </c>
      <c r="G1936" s="7">
        <v>202.59</v>
      </c>
      <c r="H1936" s="7">
        <v>0.86</v>
      </c>
      <c r="I1936" s="7">
        <v>3.07</v>
      </c>
      <c r="J1936" t="s">
        <v>2337</v>
      </c>
      <c r="K1936">
        <f t="shared" si="120"/>
        <v>102</v>
      </c>
      <c r="L1936">
        <f t="shared" si="121"/>
        <v>19</v>
      </c>
      <c r="M1936">
        <f t="shared" si="122"/>
        <v>1</v>
      </c>
      <c r="N1936" s="7">
        <f t="shared" si="123"/>
        <v>202.59</v>
      </c>
    </row>
    <row r="1937" spans="1:14" x14ac:dyDescent="0.2">
      <c r="A1937" t="s">
        <v>928</v>
      </c>
      <c r="B1937" s="8">
        <v>43955</v>
      </c>
      <c r="C1937" s="8">
        <v>43956</v>
      </c>
      <c r="D1937">
        <v>4</v>
      </c>
      <c r="E1937">
        <v>1</v>
      </c>
      <c r="F1937" s="7">
        <v>52.26</v>
      </c>
      <c r="G1937" s="7">
        <v>0</v>
      </c>
      <c r="H1937" s="7">
        <v>26.12</v>
      </c>
      <c r="I1937" s="7">
        <v>0</v>
      </c>
      <c r="J1937" t="s">
        <v>2337</v>
      </c>
      <c r="K1937">
        <f t="shared" si="120"/>
        <v>4</v>
      </c>
      <c r="L1937">
        <f t="shared" si="121"/>
        <v>19</v>
      </c>
      <c r="M1937">
        <f t="shared" si="122"/>
        <v>1</v>
      </c>
      <c r="N1937" s="7">
        <f t="shared" si="123"/>
        <v>0</v>
      </c>
    </row>
    <row r="1938" spans="1:14" x14ac:dyDescent="0.2">
      <c r="A1938" t="s">
        <v>619</v>
      </c>
      <c r="B1938" s="8">
        <v>43955</v>
      </c>
      <c r="C1938" s="8">
        <v>43956</v>
      </c>
      <c r="D1938">
        <v>5</v>
      </c>
      <c r="E1938">
        <v>40</v>
      </c>
      <c r="F1938" s="7">
        <v>4</v>
      </c>
      <c r="G1938" s="7">
        <v>299.29000000000002</v>
      </c>
      <c r="H1938" s="7">
        <v>1.33</v>
      </c>
      <c r="I1938" s="7">
        <v>99.76</v>
      </c>
      <c r="J1938" t="s">
        <v>2337</v>
      </c>
      <c r="K1938">
        <f t="shared" si="120"/>
        <v>200</v>
      </c>
      <c r="L1938">
        <f t="shared" si="121"/>
        <v>19</v>
      </c>
      <c r="M1938">
        <f t="shared" si="122"/>
        <v>1</v>
      </c>
      <c r="N1938" s="7">
        <f t="shared" si="123"/>
        <v>299.29000000000002</v>
      </c>
    </row>
    <row r="1939" spans="1:14" x14ac:dyDescent="0.2">
      <c r="A1939" t="s">
        <v>732</v>
      </c>
      <c r="B1939" s="8">
        <v>43956</v>
      </c>
      <c r="C1939" s="8">
        <v>43970</v>
      </c>
      <c r="D1939">
        <v>19</v>
      </c>
      <c r="E1939">
        <v>1</v>
      </c>
      <c r="F1939" s="7">
        <v>295.3</v>
      </c>
      <c r="G1939" s="7">
        <v>500.35</v>
      </c>
      <c r="H1939" s="7">
        <v>24.61</v>
      </c>
      <c r="I1939" s="7">
        <v>41.7</v>
      </c>
      <c r="J1939" t="s">
        <v>2337</v>
      </c>
      <c r="K1939">
        <f t="shared" si="120"/>
        <v>19</v>
      </c>
      <c r="L1939">
        <f t="shared" si="121"/>
        <v>19</v>
      </c>
      <c r="M1939">
        <f t="shared" si="122"/>
        <v>1</v>
      </c>
      <c r="N1939" s="7">
        <f t="shared" si="123"/>
        <v>500.35</v>
      </c>
    </row>
    <row r="1940" spans="1:14" x14ac:dyDescent="0.2">
      <c r="A1940" t="s">
        <v>942</v>
      </c>
      <c r="B1940" s="8">
        <v>43956</v>
      </c>
      <c r="C1940" s="8">
        <v>43970</v>
      </c>
      <c r="D1940">
        <v>7</v>
      </c>
      <c r="E1940">
        <v>1</v>
      </c>
      <c r="F1940" s="7">
        <v>92.55</v>
      </c>
      <c r="G1940" s="7">
        <v>219.99</v>
      </c>
      <c r="H1940" s="7">
        <v>23.14</v>
      </c>
      <c r="I1940" s="7">
        <v>55</v>
      </c>
      <c r="J1940" t="s">
        <v>2337</v>
      </c>
      <c r="K1940">
        <f t="shared" si="120"/>
        <v>7</v>
      </c>
      <c r="L1940">
        <f t="shared" si="121"/>
        <v>19</v>
      </c>
      <c r="M1940">
        <f t="shared" si="122"/>
        <v>1</v>
      </c>
      <c r="N1940" s="7">
        <f t="shared" si="123"/>
        <v>219.99</v>
      </c>
    </row>
    <row r="1941" spans="1:14" x14ac:dyDescent="0.2">
      <c r="A1941" t="s">
        <v>396</v>
      </c>
      <c r="B1941" s="8">
        <v>43956</v>
      </c>
      <c r="C1941" s="8">
        <v>43957</v>
      </c>
      <c r="D1941">
        <v>368</v>
      </c>
      <c r="E1941">
        <v>1</v>
      </c>
      <c r="F1941" s="7">
        <v>5586.67</v>
      </c>
      <c r="G1941" s="7">
        <v>7367.04</v>
      </c>
      <c r="H1941" s="7">
        <v>23.28</v>
      </c>
      <c r="I1941" s="7">
        <v>30.7</v>
      </c>
      <c r="J1941" t="s">
        <v>2337</v>
      </c>
      <c r="K1941">
        <f t="shared" si="120"/>
        <v>368</v>
      </c>
      <c r="L1941">
        <f t="shared" si="121"/>
        <v>19</v>
      </c>
      <c r="M1941">
        <f t="shared" si="122"/>
        <v>1</v>
      </c>
      <c r="N1941" s="7">
        <f t="shared" si="123"/>
        <v>7367.04</v>
      </c>
    </row>
    <row r="1942" spans="1:14" x14ac:dyDescent="0.2">
      <c r="A1942" t="s">
        <v>192</v>
      </c>
      <c r="B1942" s="8">
        <v>43956</v>
      </c>
      <c r="C1942" s="8">
        <v>43957</v>
      </c>
      <c r="D1942">
        <v>920</v>
      </c>
      <c r="E1942">
        <v>2</v>
      </c>
      <c r="F1942" s="7">
        <v>1256.3900000000001</v>
      </c>
      <c r="G1942" s="7">
        <v>3069.6</v>
      </c>
      <c r="H1942" s="7">
        <v>2.09</v>
      </c>
      <c r="I1942" s="7">
        <v>5.12</v>
      </c>
      <c r="J1942" t="s">
        <v>2337</v>
      </c>
      <c r="K1942">
        <f t="shared" si="120"/>
        <v>1840</v>
      </c>
      <c r="L1942">
        <f t="shared" si="121"/>
        <v>19</v>
      </c>
      <c r="M1942">
        <f t="shared" si="122"/>
        <v>1</v>
      </c>
      <c r="N1942" s="7">
        <f t="shared" si="123"/>
        <v>3069.6</v>
      </c>
    </row>
    <row r="1943" spans="1:14" x14ac:dyDescent="0.2">
      <c r="A1943" t="s">
        <v>923</v>
      </c>
      <c r="B1943" s="8">
        <v>43957</v>
      </c>
      <c r="C1943" s="8">
        <v>43957</v>
      </c>
      <c r="D1943">
        <v>92</v>
      </c>
      <c r="E1943">
        <v>1</v>
      </c>
      <c r="F1943" s="7">
        <v>2099.61</v>
      </c>
      <c r="G1943" s="7">
        <v>5218.32</v>
      </c>
      <c r="H1943" s="7">
        <v>34.99</v>
      </c>
      <c r="I1943" s="7">
        <v>86.97</v>
      </c>
      <c r="J1943" t="s">
        <v>2337</v>
      </c>
      <c r="K1943">
        <f t="shared" si="120"/>
        <v>92</v>
      </c>
      <c r="L1943">
        <f t="shared" si="121"/>
        <v>19</v>
      </c>
      <c r="M1943">
        <f t="shared" si="122"/>
        <v>1</v>
      </c>
      <c r="N1943" s="7">
        <f t="shared" si="123"/>
        <v>5218.32</v>
      </c>
    </row>
    <row r="1944" spans="1:14" x14ac:dyDescent="0.2">
      <c r="A1944" t="s">
        <v>396</v>
      </c>
      <c r="B1944" s="8">
        <v>43957</v>
      </c>
      <c r="C1944" s="8">
        <v>43957</v>
      </c>
      <c r="D1944">
        <v>154</v>
      </c>
      <c r="E1944">
        <v>1</v>
      </c>
      <c r="F1944" s="7">
        <v>2327.7800000000002</v>
      </c>
      <c r="G1944" s="7">
        <v>2813.8</v>
      </c>
      <c r="H1944" s="7">
        <v>23.28</v>
      </c>
      <c r="I1944" s="7">
        <v>28.14</v>
      </c>
      <c r="J1944" t="s">
        <v>2337</v>
      </c>
      <c r="K1944">
        <f t="shared" si="120"/>
        <v>154</v>
      </c>
      <c r="L1944">
        <f t="shared" si="121"/>
        <v>19</v>
      </c>
      <c r="M1944">
        <f t="shared" si="122"/>
        <v>1</v>
      </c>
      <c r="N1944" s="7">
        <f t="shared" si="123"/>
        <v>2813.8</v>
      </c>
    </row>
    <row r="1945" spans="1:14" x14ac:dyDescent="0.2">
      <c r="A1945" t="s">
        <v>169</v>
      </c>
      <c r="B1945" s="8">
        <v>43957</v>
      </c>
      <c r="C1945" s="8">
        <v>43958</v>
      </c>
      <c r="D1945">
        <v>62</v>
      </c>
      <c r="E1945">
        <v>1</v>
      </c>
      <c r="F1945" s="7">
        <v>53.21</v>
      </c>
      <c r="G1945" s="7">
        <v>84.41</v>
      </c>
      <c r="H1945" s="7">
        <v>1.32</v>
      </c>
      <c r="I1945" s="7">
        <v>2.11</v>
      </c>
      <c r="J1945" t="s">
        <v>2337</v>
      </c>
      <c r="K1945">
        <f t="shared" si="120"/>
        <v>62</v>
      </c>
      <c r="L1945">
        <f t="shared" si="121"/>
        <v>19</v>
      </c>
      <c r="M1945">
        <f t="shared" si="122"/>
        <v>1</v>
      </c>
      <c r="N1945" s="7">
        <f t="shared" si="123"/>
        <v>84.41</v>
      </c>
    </row>
    <row r="1946" spans="1:14" x14ac:dyDescent="0.2">
      <c r="A1946" t="s">
        <v>169</v>
      </c>
      <c r="B1946" s="8">
        <v>43957</v>
      </c>
      <c r="C1946" s="8">
        <v>43958</v>
      </c>
      <c r="D1946">
        <v>16</v>
      </c>
      <c r="E1946">
        <v>1</v>
      </c>
      <c r="F1946" s="7">
        <v>13.3</v>
      </c>
      <c r="G1946" s="7">
        <v>26.86</v>
      </c>
      <c r="H1946" s="7">
        <v>1.32</v>
      </c>
      <c r="I1946" s="7">
        <v>2.69</v>
      </c>
      <c r="J1946" t="s">
        <v>2337</v>
      </c>
      <c r="K1946">
        <f t="shared" si="120"/>
        <v>16</v>
      </c>
      <c r="L1946">
        <f t="shared" si="121"/>
        <v>19</v>
      </c>
      <c r="M1946">
        <f t="shared" si="122"/>
        <v>1</v>
      </c>
      <c r="N1946" s="7">
        <f t="shared" si="123"/>
        <v>26.86</v>
      </c>
    </row>
    <row r="1947" spans="1:14" x14ac:dyDescent="0.2">
      <c r="A1947" t="s">
        <v>650</v>
      </c>
      <c r="B1947" s="8">
        <v>43957</v>
      </c>
      <c r="C1947" s="8">
        <v>43958</v>
      </c>
      <c r="D1947">
        <v>19</v>
      </c>
      <c r="E1947">
        <v>1</v>
      </c>
      <c r="F1947" s="7">
        <v>12.75</v>
      </c>
      <c r="G1947" s="7">
        <v>20.72</v>
      </c>
      <c r="H1947" s="7">
        <v>1.06</v>
      </c>
      <c r="I1947" s="7">
        <v>1.73</v>
      </c>
      <c r="J1947" t="s">
        <v>2337</v>
      </c>
      <c r="K1947">
        <f t="shared" si="120"/>
        <v>19</v>
      </c>
      <c r="L1947">
        <f t="shared" si="121"/>
        <v>19</v>
      </c>
      <c r="M1947">
        <f t="shared" si="122"/>
        <v>1</v>
      </c>
      <c r="N1947" s="7">
        <f t="shared" si="123"/>
        <v>20.72</v>
      </c>
    </row>
    <row r="1948" spans="1:14" x14ac:dyDescent="0.2">
      <c r="A1948" t="s">
        <v>928</v>
      </c>
      <c r="B1948" s="8">
        <v>43957</v>
      </c>
      <c r="C1948" s="8">
        <v>43958</v>
      </c>
      <c r="D1948">
        <v>2</v>
      </c>
      <c r="E1948">
        <v>1</v>
      </c>
      <c r="F1948" s="7">
        <v>26.13</v>
      </c>
      <c r="G1948" s="7">
        <v>0</v>
      </c>
      <c r="H1948" s="7">
        <v>26.12</v>
      </c>
      <c r="I1948" s="7">
        <v>0</v>
      </c>
      <c r="J1948" t="s">
        <v>2337</v>
      </c>
      <c r="K1948">
        <f t="shared" si="120"/>
        <v>2</v>
      </c>
      <c r="L1948">
        <f t="shared" si="121"/>
        <v>19</v>
      </c>
      <c r="M1948">
        <f t="shared" si="122"/>
        <v>1</v>
      </c>
      <c r="N1948" s="7">
        <f t="shared" si="123"/>
        <v>0</v>
      </c>
    </row>
    <row r="1949" spans="1:14" x14ac:dyDescent="0.2">
      <c r="A1949" t="s">
        <v>262</v>
      </c>
      <c r="B1949" s="8">
        <v>43957</v>
      </c>
      <c r="C1949" s="8">
        <v>43957</v>
      </c>
      <c r="D1949">
        <v>16</v>
      </c>
      <c r="E1949">
        <v>100</v>
      </c>
      <c r="F1949" s="7">
        <v>984.83</v>
      </c>
      <c r="G1949" s="7">
        <v>1662.7</v>
      </c>
      <c r="H1949" s="7">
        <v>98.48</v>
      </c>
      <c r="I1949" s="7">
        <v>166.27</v>
      </c>
      <c r="J1949" t="s">
        <v>2337</v>
      </c>
      <c r="K1949">
        <f t="shared" si="120"/>
        <v>1600</v>
      </c>
      <c r="L1949">
        <f t="shared" si="121"/>
        <v>19</v>
      </c>
      <c r="M1949">
        <f t="shared" si="122"/>
        <v>1</v>
      </c>
      <c r="N1949" s="7">
        <f t="shared" si="123"/>
        <v>1662.7</v>
      </c>
    </row>
    <row r="1950" spans="1:14" x14ac:dyDescent="0.2">
      <c r="A1950" t="s">
        <v>247</v>
      </c>
      <c r="B1950" s="8">
        <v>43957</v>
      </c>
      <c r="C1950" s="8">
        <v>43957</v>
      </c>
      <c r="D1950">
        <v>4596</v>
      </c>
      <c r="E1950">
        <v>1</v>
      </c>
      <c r="F1950" s="7">
        <v>2570.79</v>
      </c>
      <c r="G1950" s="7">
        <v>6331.05</v>
      </c>
      <c r="H1950" s="7">
        <v>0.86</v>
      </c>
      <c r="I1950" s="7">
        <v>2.11</v>
      </c>
      <c r="J1950" t="s">
        <v>2337</v>
      </c>
      <c r="K1950">
        <f t="shared" si="120"/>
        <v>4596</v>
      </c>
      <c r="L1950">
        <f t="shared" si="121"/>
        <v>19</v>
      </c>
      <c r="M1950">
        <f t="shared" si="122"/>
        <v>1</v>
      </c>
      <c r="N1950" s="7">
        <f t="shared" si="123"/>
        <v>6331.05</v>
      </c>
    </row>
    <row r="1951" spans="1:14" x14ac:dyDescent="0.2">
      <c r="A1951" t="s">
        <v>396</v>
      </c>
      <c r="B1951" s="8">
        <v>43957</v>
      </c>
      <c r="C1951" s="8">
        <v>43957</v>
      </c>
      <c r="D1951">
        <v>184</v>
      </c>
      <c r="E1951">
        <v>1</v>
      </c>
      <c r="F1951" s="7">
        <v>2793.34</v>
      </c>
      <c r="G1951" s="7">
        <v>3990.48</v>
      </c>
      <c r="H1951" s="7">
        <v>23.28</v>
      </c>
      <c r="I1951" s="7">
        <v>33.25</v>
      </c>
      <c r="J1951" t="s">
        <v>2337</v>
      </c>
      <c r="K1951">
        <f t="shared" si="120"/>
        <v>184</v>
      </c>
      <c r="L1951">
        <f t="shared" si="121"/>
        <v>19</v>
      </c>
      <c r="M1951">
        <f t="shared" si="122"/>
        <v>1</v>
      </c>
      <c r="N1951" s="7">
        <f t="shared" si="123"/>
        <v>3990.48</v>
      </c>
    </row>
    <row r="1952" spans="1:14" x14ac:dyDescent="0.2">
      <c r="A1952" t="s">
        <v>169</v>
      </c>
      <c r="B1952" s="8">
        <v>43957</v>
      </c>
      <c r="C1952" s="8">
        <v>43958</v>
      </c>
      <c r="D1952">
        <v>368</v>
      </c>
      <c r="E1952">
        <v>1</v>
      </c>
      <c r="F1952" s="7">
        <v>319.20999999999998</v>
      </c>
      <c r="G1952" s="7">
        <v>506.48</v>
      </c>
      <c r="H1952" s="7">
        <v>1.32</v>
      </c>
      <c r="I1952" s="7">
        <v>2.11</v>
      </c>
      <c r="J1952" t="s">
        <v>2337</v>
      </c>
      <c r="K1952">
        <f t="shared" si="120"/>
        <v>368</v>
      </c>
      <c r="L1952">
        <f t="shared" si="121"/>
        <v>19</v>
      </c>
      <c r="M1952">
        <f t="shared" si="122"/>
        <v>1</v>
      </c>
      <c r="N1952" s="7">
        <f t="shared" si="123"/>
        <v>506.48</v>
      </c>
    </row>
    <row r="1953" spans="1:14" x14ac:dyDescent="0.2">
      <c r="A1953" t="s">
        <v>928</v>
      </c>
      <c r="B1953" s="8">
        <v>43957</v>
      </c>
      <c r="C1953" s="8">
        <v>43958</v>
      </c>
      <c r="D1953">
        <v>7</v>
      </c>
      <c r="E1953">
        <v>1</v>
      </c>
      <c r="F1953" s="7">
        <v>104.52</v>
      </c>
      <c r="G1953" s="7">
        <v>0</v>
      </c>
      <c r="H1953" s="7">
        <v>26.12</v>
      </c>
      <c r="I1953" s="7">
        <v>0</v>
      </c>
      <c r="J1953" t="s">
        <v>2337</v>
      </c>
      <c r="K1953">
        <f t="shared" si="120"/>
        <v>7</v>
      </c>
      <c r="L1953">
        <f t="shared" si="121"/>
        <v>19</v>
      </c>
      <c r="M1953">
        <f t="shared" si="122"/>
        <v>1</v>
      </c>
      <c r="N1953" s="7">
        <f t="shared" si="123"/>
        <v>0</v>
      </c>
    </row>
    <row r="1954" spans="1:14" x14ac:dyDescent="0.2">
      <c r="A1954" t="s">
        <v>251</v>
      </c>
      <c r="B1954" s="8">
        <v>43957</v>
      </c>
      <c r="C1954" s="8">
        <v>43957</v>
      </c>
      <c r="D1954">
        <v>5</v>
      </c>
      <c r="E1954">
        <v>100</v>
      </c>
      <c r="F1954" s="7">
        <v>257.08</v>
      </c>
      <c r="G1954" s="7">
        <v>575.54999999999995</v>
      </c>
      <c r="H1954" s="7">
        <v>85.69</v>
      </c>
      <c r="I1954" s="7">
        <v>191.85</v>
      </c>
      <c r="J1954" t="s">
        <v>2337</v>
      </c>
      <c r="K1954">
        <f t="shared" si="120"/>
        <v>500</v>
      </c>
      <c r="L1954">
        <f t="shared" si="121"/>
        <v>19</v>
      </c>
      <c r="M1954">
        <f t="shared" si="122"/>
        <v>1</v>
      </c>
      <c r="N1954" s="7">
        <f t="shared" si="123"/>
        <v>575.54999999999995</v>
      </c>
    </row>
    <row r="1955" spans="1:14" x14ac:dyDescent="0.2">
      <c r="A1955" t="s">
        <v>333</v>
      </c>
      <c r="B1955" s="8">
        <v>43957</v>
      </c>
      <c r="C1955" s="8">
        <v>43957</v>
      </c>
      <c r="D1955">
        <v>5</v>
      </c>
      <c r="E1955">
        <v>150</v>
      </c>
      <c r="F1955" s="7">
        <v>379.86</v>
      </c>
      <c r="G1955" s="7">
        <v>633.11</v>
      </c>
      <c r="H1955" s="7">
        <v>126.62</v>
      </c>
      <c r="I1955" s="7">
        <v>211.04</v>
      </c>
      <c r="J1955" t="s">
        <v>2337</v>
      </c>
      <c r="K1955">
        <f t="shared" si="120"/>
        <v>750</v>
      </c>
      <c r="L1955">
        <f t="shared" si="121"/>
        <v>19</v>
      </c>
      <c r="M1955">
        <f t="shared" si="122"/>
        <v>1</v>
      </c>
      <c r="N1955" s="7">
        <f t="shared" si="123"/>
        <v>633.11</v>
      </c>
    </row>
    <row r="1956" spans="1:14" x14ac:dyDescent="0.2">
      <c r="A1956" t="s">
        <v>288</v>
      </c>
      <c r="B1956" s="8">
        <v>43957</v>
      </c>
      <c r="C1956" s="8">
        <v>43957</v>
      </c>
      <c r="D1956">
        <v>8</v>
      </c>
      <c r="E1956">
        <v>100</v>
      </c>
      <c r="F1956" s="7">
        <v>428.47</v>
      </c>
      <c r="G1956" s="7">
        <v>1119.1300000000001</v>
      </c>
      <c r="H1956" s="7">
        <v>85.69</v>
      </c>
      <c r="I1956" s="7">
        <v>223.83</v>
      </c>
      <c r="J1956" t="s">
        <v>2337</v>
      </c>
      <c r="K1956">
        <f t="shared" si="120"/>
        <v>800</v>
      </c>
      <c r="L1956">
        <f t="shared" si="121"/>
        <v>19</v>
      </c>
      <c r="M1956">
        <f t="shared" si="122"/>
        <v>1</v>
      </c>
      <c r="N1956" s="7">
        <f t="shared" si="123"/>
        <v>1119.1300000000001</v>
      </c>
    </row>
    <row r="1957" spans="1:14" x14ac:dyDescent="0.2">
      <c r="A1957" t="s">
        <v>289</v>
      </c>
      <c r="B1957" s="8">
        <v>43957</v>
      </c>
      <c r="C1957" s="8">
        <v>43957</v>
      </c>
      <c r="D1957">
        <v>1226</v>
      </c>
      <c r="E1957">
        <v>1</v>
      </c>
      <c r="F1957" s="7">
        <v>695.78</v>
      </c>
      <c r="G1957" s="7">
        <v>1790.6</v>
      </c>
      <c r="H1957" s="7">
        <v>0.87</v>
      </c>
      <c r="I1957" s="7">
        <v>2.2400000000000002</v>
      </c>
      <c r="J1957" t="s">
        <v>2337</v>
      </c>
      <c r="K1957">
        <f t="shared" si="120"/>
        <v>1226</v>
      </c>
      <c r="L1957">
        <f t="shared" si="121"/>
        <v>19</v>
      </c>
      <c r="M1957">
        <f t="shared" si="122"/>
        <v>1</v>
      </c>
      <c r="N1957" s="7">
        <f t="shared" si="123"/>
        <v>1790.6</v>
      </c>
    </row>
    <row r="1958" spans="1:14" x14ac:dyDescent="0.2">
      <c r="A1958" t="s">
        <v>169</v>
      </c>
      <c r="B1958" s="8">
        <v>43957</v>
      </c>
      <c r="C1958" s="8">
        <v>43958</v>
      </c>
      <c r="D1958">
        <v>368</v>
      </c>
      <c r="E1958">
        <v>1</v>
      </c>
      <c r="F1958" s="7">
        <v>319.20999999999998</v>
      </c>
      <c r="G1958" s="7">
        <v>506.48</v>
      </c>
      <c r="H1958" s="7">
        <v>1.32</v>
      </c>
      <c r="I1958" s="7">
        <v>2.11</v>
      </c>
      <c r="J1958" t="s">
        <v>2337</v>
      </c>
      <c r="K1958">
        <f t="shared" si="120"/>
        <v>368</v>
      </c>
      <c r="L1958">
        <f t="shared" si="121"/>
        <v>19</v>
      </c>
      <c r="M1958">
        <f t="shared" si="122"/>
        <v>1</v>
      </c>
      <c r="N1958" s="7">
        <f t="shared" si="123"/>
        <v>506.48</v>
      </c>
    </row>
    <row r="1959" spans="1:14" x14ac:dyDescent="0.2">
      <c r="A1959" t="s">
        <v>928</v>
      </c>
      <c r="B1959" s="8">
        <v>43957</v>
      </c>
      <c r="C1959" s="8">
        <v>43958</v>
      </c>
      <c r="D1959">
        <v>7</v>
      </c>
      <c r="E1959">
        <v>1</v>
      </c>
      <c r="F1959" s="7">
        <v>104.52</v>
      </c>
      <c r="G1959" s="7">
        <v>0</v>
      </c>
      <c r="H1959" s="7">
        <v>26.12</v>
      </c>
      <c r="I1959" s="7">
        <v>0</v>
      </c>
      <c r="J1959" t="s">
        <v>2337</v>
      </c>
      <c r="K1959">
        <f t="shared" si="120"/>
        <v>7</v>
      </c>
      <c r="L1959">
        <f t="shared" si="121"/>
        <v>19</v>
      </c>
      <c r="M1959">
        <f t="shared" si="122"/>
        <v>1</v>
      </c>
      <c r="N1959" s="7">
        <f t="shared" si="123"/>
        <v>0</v>
      </c>
    </row>
    <row r="1960" spans="1:14" x14ac:dyDescent="0.2">
      <c r="A1960" t="s">
        <v>239</v>
      </c>
      <c r="B1960" s="8">
        <v>43957</v>
      </c>
      <c r="C1960" s="8">
        <v>43957</v>
      </c>
      <c r="D1960">
        <v>6128</v>
      </c>
      <c r="E1960">
        <v>1</v>
      </c>
      <c r="F1960" s="7">
        <v>2813.8</v>
      </c>
      <c r="G1960" s="7">
        <v>4860.2</v>
      </c>
      <c r="H1960" s="7">
        <v>0.7</v>
      </c>
      <c r="I1960" s="7">
        <v>1.22</v>
      </c>
      <c r="J1960" t="s">
        <v>2337</v>
      </c>
      <c r="K1960">
        <f t="shared" si="120"/>
        <v>6128</v>
      </c>
      <c r="L1960">
        <f t="shared" si="121"/>
        <v>19</v>
      </c>
      <c r="M1960">
        <f t="shared" si="122"/>
        <v>1</v>
      </c>
      <c r="N1960" s="7">
        <f t="shared" si="123"/>
        <v>4860.2</v>
      </c>
    </row>
    <row r="1961" spans="1:14" x14ac:dyDescent="0.2">
      <c r="A1961" t="s">
        <v>387</v>
      </c>
      <c r="B1961" s="8">
        <v>43957</v>
      </c>
      <c r="C1961" s="8">
        <v>43958</v>
      </c>
      <c r="D1961">
        <v>16</v>
      </c>
      <c r="E1961">
        <v>1</v>
      </c>
      <c r="F1961" s="7">
        <v>422.97</v>
      </c>
      <c r="G1961" s="7">
        <v>767.4</v>
      </c>
      <c r="H1961" s="7">
        <v>42.3</v>
      </c>
      <c r="I1961" s="7">
        <v>76.739999999999995</v>
      </c>
      <c r="J1961" t="s">
        <v>2337</v>
      </c>
      <c r="K1961">
        <f t="shared" si="120"/>
        <v>16</v>
      </c>
      <c r="L1961">
        <f t="shared" si="121"/>
        <v>19</v>
      </c>
      <c r="M1961">
        <f t="shared" si="122"/>
        <v>1</v>
      </c>
      <c r="N1961" s="7">
        <f t="shared" si="123"/>
        <v>767.4</v>
      </c>
    </row>
    <row r="1962" spans="1:14" x14ac:dyDescent="0.2">
      <c r="A1962" t="s">
        <v>169</v>
      </c>
      <c r="B1962" s="8">
        <v>43957</v>
      </c>
      <c r="C1962" s="8">
        <v>43958</v>
      </c>
      <c r="D1962">
        <v>39</v>
      </c>
      <c r="E1962">
        <v>2</v>
      </c>
      <c r="F1962" s="7">
        <v>66.510000000000005</v>
      </c>
      <c r="G1962" s="7">
        <v>134.30000000000001</v>
      </c>
      <c r="H1962" s="7">
        <v>2.65</v>
      </c>
      <c r="I1962" s="7">
        <v>5.37</v>
      </c>
      <c r="J1962" t="s">
        <v>2337</v>
      </c>
      <c r="K1962">
        <f t="shared" si="120"/>
        <v>78</v>
      </c>
      <c r="L1962">
        <f t="shared" si="121"/>
        <v>19</v>
      </c>
      <c r="M1962">
        <f t="shared" si="122"/>
        <v>1</v>
      </c>
      <c r="N1962" s="7">
        <f t="shared" si="123"/>
        <v>134.30000000000001</v>
      </c>
    </row>
    <row r="1963" spans="1:14" x14ac:dyDescent="0.2">
      <c r="A1963" t="s">
        <v>928</v>
      </c>
      <c r="B1963" s="8">
        <v>43957</v>
      </c>
      <c r="C1963" s="8">
        <v>43958</v>
      </c>
      <c r="D1963">
        <v>2</v>
      </c>
      <c r="E1963">
        <v>1</v>
      </c>
      <c r="F1963" s="7">
        <v>26.13</v>
      </c>
      <c r="G1963" s="7">
        <v>0</v>
      </c>
      <c r="H1963" s="7">
        <v>26.12</v>
      </c>
      <c r="I1963" s="7">
        <v>0</v>
      </c>
      <c r="J1963" t="s">
        <v>2337</v>
      </c>
      <c r="K1963">
        <f t="shared" si="120"/>
        <v>2</v>
      </c>
      <c r="L1963">
        <f t="shared" si="121"/>
        <v>19</v>
      </c>
      <c r="M1963">
        <f t="shared" si="122"/>
        <v>1</v>
      </c>
      <c r="N1963" s="7">
        <f t="shared" si="123"/>
        <v>0</v>
      </c>
    </row>
    <row r="1964" spans="1:14" x14ac:dyDescent="0.2">
      <c r="A1964" t="s">
        <v>251</v>
      </c>
      <c r="B1964" s="8">
        <v>43959</v>
      </c>
      <c r="C1964" s="8">
        <v>43959</v>
      </c>
      <c r="D1964">
        <v>1532</v>
      </c>
      <c r="E1964">
        <v>1</v>
      </c>
      <c r="F1964" s="7">
        <v>856.93</v>
      </c>
      <c r="G1964" s="7">
        <v>1790.6</v>
      </c>
      <c r="H1964" s="7">
        <v>0.86</v>
      </c>
      <c r="I1964" s="7">
        <v>1.79</v>
      </c>
      <c r="J1964" t="s">
        <v>2337</v>
      </c>
      <c r="K1964">
        <f t="shared" si="120"/>
        <v>1532</v>
      </c>
      <c r="L1964">
        <f t="shared" si="121"/>
        <v>19</v>
      </c>
      <c r="M1964">
        <f t="shared" si="122"/>
        <v>1</v>
      </c>
      <c r="N1964" s="7">
        <f t="shared" si="123"/>
        <v>1790.6</v>
      </c>
    </row>
    <row r="1965" spans="1:14" x14ac:dyDescent="0.2">
      <c r="A1965" t="s">
        <v>636</v>
      </c>
      <c r="B1965" s="8">
        <v>43959</v>
      </c>
      <c r="C1965" s="8">
        <v>43959</v>
      </c>
      <c r="D1965">
        <v>5</v>
      </c>
      <c r="E1965">
        <v>40</v>
      </c>
      <c r="F1965" s="7">
        <v>3.8</v>
      </c>
      <c r="G1965" s="7">
        <v>228.69</v>
      </c>
      <c r="H1965" s="7">
        <v>1.27</v>
      </c>
      <c r="I1965" s="7">
        <v>76.23</v>
      </c>
      <c r="J1965" t="s">
        <v>2337</v>
      </c>
      <c r="K1965">
        <f t="shared" si="120"/>
        <v>200</v>
      </c>
      <c r="L1965">
        <f t="shared" si="121"/>
        <v>19</v>
      </c>
      <c r="M1965">
        <f t="shared" si="122"/>
        <v>1</v>
      </c>
      <c r="N1965" s="7">
        <f t="shared" si="123"/>
        <v>228.69</v>
      </c>
    </row>
    <row r="1966" spans="1:14" x14ac:dyDescent="0.2">
      <c r="A1966" t="s">
        <v>396</v>
      </c>
      <c r="B1966" s="8">
        <v>43959</v>
      </c>
      <c r="C1966" s="8">
        <v>43959</v>
      </c>
      <c r="D1966">
        <v>4</v>
      </c>
      <c r="E1966">
        <v>1</v>
      </c>
      <c r="F1966" s="7">
        <v>46.56</v>
      </c>
      <c r="G1966" s="7">
        <v>61.39</v>
      </c>
      <c r="H1966" s="7">
        <v>23.28</v>
      </c>
      <c r="I1966" s="7">
        <v>30.7</v>
      </c>
      <c r="J1966" t="s">
        <v>2337</v>
      </c>
      <c r="K1966">
        <f t="shared" si="120"/>
        <v>4</v>
      </c>
      <c r="L1966">
        <f t="shared" si="121"/>
        <v>19</v>
      </c>
      <c r="M1966">
        <f t="shared" si="122"/>
        <v>1</v>
      </c>
      <c r="N1966" s="7">
        <f t="shared" si="123"/>
        <v>61.39</v>
      </c>
    </row>
    <row r="1967" spans="1:14" x14ac:dyDescent="0.2">
      <c r="A1967" t="s">
        <v>948</v>
      </c>
      <c r="B1967" s="8">
        <v>43959</v>
      </c>
      <c r="C1967" s="8">
        <v>43959</v>
      </c>
      <c r="D1967">
        <v>154</v>
      </c>
      <c r="E1967">
        <v>1</v>
      </c>
      <c r="F1967" s="7">
        <v>2161.5100000000002</v>
      </c>
      <c r="G1967" s="7">
        <v>4220.7</v>
      </c>
      <c r="H1967" s="7">
        <v>21.62</v>
      </c>
      <c r="I1967" s="7">
        <v>42.21</v>
      </c>
      <c r="J1967" t="s">
        <v>2337</v>
      </c>
      <c r="K1967">
        <f t="shared" si="120"/>
        <v>154</v>
      </c>
      <c r="L1967">
        <f t="shared" si="121"/>
        <v>19</v>
      </c>
      <c r="M1967">
        <f t="shared" si="122"/>
        <v>1</v>
      </c>
      <c r="N1967" s="7">
        <f t="shared" si="123"/>
        <v>4220.7</v>
      </c>
    </row>
    <row r="1968" spans="1:14" x14ac:dyDescent="0.2">
      <c r="A1968" t="s">
        <v>742</v>
      </c>
      <c r="B1968" s="8">
        <v>43959</v>
      </c>
      <c r="C1968" s="8">
        <v>43973</v>
      </c>
      <c r="D1968">
        <v>25</v>
      </c>
      <c r="E1968">
        <v>1</v>
      </c>
      <c r="F1968" s="7">
        <v>511.4</v>
      </c>
      <c r="G1968" s="7">
        <v>871.77</v>
      </c>
      <c r="H1968" s="7">
        <v>31.96</v>
      </c>
      <c r="I1968" s="7">
        <v>54.49</v>
      </c>
      <c r="J1968" t="s">
        <v>2337</v>
      </c>
      <c r="K1968">
        <f t="shared" si="120"/>
        <v>25</v>
      </c>
      <c r="L1968">
        <f t="shared" si="121"/>
        <v>19</v>
      </c>
      <c r="M1968">
        <f t="shared" si="122"/>
        <v>1</v>
      </c>
      <c r="N1968" s="7">
        <f t="shared" si="123"/>
        <v>871.77</v>
      </c>
    </row>
    <row r="1969" spans="1:14" x14ac:dyDescent="0.2">
      <c r="A1969" t="s">
        <v>942</v>
      </c>
      <c r="B1969" s="8">
        <v>43959</v>
      </c>
      <c r="C1969" s="8">
        <v>43973</v>
      </c>
      <c r="D1969">
        <v>5</v>
      </c>
      <c r="E1969">
        <v>1</v>
      </c>
      <c r="F1969" s="7">
        <v>69.41</v>
      </c>
      <c r="G1969" s="7">
        <v>164.99</v>
      </c>
      <c r="H1969" s="7">
        <v>23.14</v>
      </c>
      <c r="I1969" s="7">
        <v>55</v>
      </c>
      <c r="J1969" t="s">
        <v>2337</v>
      </c>
      <c r="K1969">
        <f t="shared" si="120"/>
        <v>5</v>
      </c>
      <c r="L1969">
        <f t="shared" si="121"/>
        <v>19</v>
      </c>
      <c r="M1969">
        <f t="shared" si="122"/>
        <v>1</v>
      </c>
      <c r="N1969" s="7">
        <f t="shared" si="123"/>
        <v>164.99</v>
      </c>
    </row>
    <row r="1970" spans="1:14" x14ac:dyDescent="0.2">
      <c r="A1970" t="s">
        <v>158</v>
      </c>
      <c r="B1970" s="8">
        <v>43959</v>
      </c>
      <c r="C1970" s="8">
        <v>43962</v>
      </c>
      <c r="D1970">
        <v>1532</v>
      </c>
      <c r="E1970">
        <v>2</v>
      </c>
      <c r="F1970" s="7">
        <v>2509.65</v>
      </c>
      <c r="G1970" s="7">
        <v>4220.7</v>
      </c>
      <c r="H1970" s="7">
        <v>2.5099999999999998</v>
      </c>
      <c r="I1970" s="7">
        <v>4.22</v>
      </c>
      <c r="J1970" t="s">
        <v>2337</v>
      </c>
      <c r="K1970">
        <f t="shared" si="120"/>
        <v>3064</v>
      </c>
      <c r="L1970">
        <f t="shared" si="121"/>
        <v>19</v>
      </c>
      <c r="M1970">
        <f t="shared" si="122"/>
        <v>1</v>
      </c>
      <c r="N1970" s="7">
        <f t="shared" si="123"/>
        <v>4220.7</v>
      </c>
    </row>
    <row r="1971" spans="1:14" x14ac:dyDescent="0.2">
      <c r="A1971" t="s">
        <v>288</v>
      </c>
      <c r="B1971" s="8">
        <v>43959</v>
      </c>
      <c r="C1971" s="8">
        <v>43962</v>
      </c>
      <c r="D1971">
        <v>102</v>
      </c>
      <c r="E1971">
        <v>1</v>
      </c>
      <c r="F1971" s="7">
        <v>56.56</v>
      </c>
      <c r="G1971" s="7">
        <v>202.59</v>
      </c>
      <c r="H1971" s="7">
        <v>0.86</v>
      </c>
      <c r="I1971" s="7">
        <v>3.07</v>
      </c>
      <c r="J1971" t="s">
        <v>2337</v>
      </c>
      <c r="K1971">
        <f t="shared" si="120"/>
        <v>102</v>
      </c>
      <c r="L1971">
        <f t="shared" si="121"/>
        <v>19</v>
      </c>
      <c r="M1971">
        <f t="shared" si="122"/>
        <v>1</v>
      </c>
      <c r="N1971" s="7">
        <f t="shared" si="123"/>
        <v>202.59</v>
      </c>
    </row>
    <row r="1972" spans="1:14" x14ac:dyDescent="0.2">
      <c r="A1972" t="s">
        <v>928</v>
      </c>
      <c r="B1972" s="8">
        <v>43959</v>
      </c>
      <c r="C1972" s="8">
        <v>43962</v>
      </c>
      <c r="D1972">
        <v>4</v>
      </c>
      <c r="E1972">
        <v>1</v>
      </c>
      <c r="F1972" s="7">
        <v>52.26</v>
      </c>
      <c r="G1972" s="7">
        <v>0</v>
      </c>
      <c r="H1972" s="7">
        <v>26.12</v>
      </c>
      <c r="I1972" s="7">
        <v>0</v>
      </c>
      <c r="J1972" t="s">
        <v>2337</v>
      </c>
      <c r="K1972">
        <f t="shared" si="120"/>
        <v>4</v>
      </c>
      <c r="L1972">
        <f t="shared" si="121"/>
        <v>19</v>
      </c>
      <c r="M1972">
        <f t="shared" si="122"/>
        <v>1</v>
      </c>
      <c r="N1972" s="7">
        <f t="shared" si="123"/>
        <v>0</v>
      </c>
    </row>
    <row r="1973" spans="1:14" x14ac:dyDescent="0.2">
      <c r="A1973" t="s">
        <v>325</v>
      </c>
      <c r="B1973" s="8">
        <v>43962</v>
      </c>
      <c r="C1973" s="8">
        <v>43962</v>
      </c>
      <c r="D1973">
        <v>1379</v>
      </c>
      <c r="E1973">
        <v>1</v>
      </c>
      <c r="F1973" s="7">
        <v>667.64</v>
      </c>
      <c r="G1973" s="7">
        <v>1323.77</v>
      </c>
      <c r="H1973" s="7">
        <v>0.74</v>
      </c>
      <c r="I1973" s="7">
        <v>1.47</v>
      </c>
      <c r="J1973" t="s">
        <v>2337</v>
      </c>
      <c r="K1973">
        <f t="shared" si="120"/>
        <v>1379</v>
      </c>
      <c r="L1973">
        <f t="shared" si="121"/>
        <v>20</v>
      </c>
      <c r="M1973">
        <f t="shared" si="122"/>
        <v>1</v>
      </c>
      <c r="N1973" s="7">
        <f t="shared" si="123"/>
        <v>1323.77</v>
      </c>
    </row>
    <row r="1974" spans="1:14" x14ac:dyDescent="0.2">
      <c r="A1974" t="s">
        <v>172</v>
      </c>
      <c r="B1974" s="8">
        <v>43962</v>
      </c>
      <c r="C1974" s="8">
        <v>43962</v>
      </c>
      <c r="D1974">
        <v>613</v>
      </c>
      <c r="E1974">
        <v>1</v>
      </c>
      <c r="F1974" s="7">
        <v>516.72</v>
      </c>
      <c r="G1974" s="7">
        <v>1074.3599999999999</v>
      </c>
      <c r="H1974" s="7">
        <v>1.29</v>
      </c>
      <c r="I1974" s="7">
        <v>2.69</v>
      </c>
      <c r="J1974" t="s">
        <v>2337</v>
      </c>
      <c r="K1974">
        <f t="shared" si="120"/>
        <v>613</v>
      </c>
      <c r="L1974">
        <f t="shared" si="121"/>
        <v>20</v>
      </c>
      <c r="M1974">
        <f t="shared" si="122"/>
        <v>1</v>
      </c>
      <c r="N1974" s="7">
        <f t="shared" si="123"/>
        <v>1074.3599999999999</v>
      </c>
    </row>
    <row r="1975" spans="1:14" x14ac:dyDescent="0.2">
      <c r="A1975" t="s">
        <v>396</v>
      </c>
      <c r="B1975" s="8">
        <v>43962</v>
      </c>
      <c r="C1975" s="8">
        <v>43962</v>
      </c>
      <c r="D1975">
        <v>23</v>
      </c>
      <c r="E1975">
        <v>1</v>
      </c>
      <c r="F1975" s="7">
        <v>349.17</v>
      </c>
      <c r="G1975" s="7">
        <v>537.17999999999995</v>
      </c>
      <c r="H1975" s="7">
        <v>23.28</v>
      </c>
      <c r="I1975" s="7">
        <v>35.81</v>
      </c>
      <c r="J1975" t="s">
        <v>2337</v>
      </c>
      <c r="K1975">
        <f t="shared" si="120"/>
        <v>23</v>
      </c>
      <c r="L1975">
        <f t="shared" si="121"/>
        <v>20</v>
      </c>
      <c r="M1975">
        <f t="shared" si="122"/>
        <v>1</v>
      </c>
      <c r="N1975" s="7">
        <f t="shared" si="123"/>
        <v>537.17999999999995</v>
      </c>
    </row>
    <row r="1976" spans="1:14" x14ac:dyDescent="0.2">
      <c r="A1976" t="s">
        <v>164</v>
      </c>
      <c r="B1976" s="8">
        <v>43962</v>
      </c>
      <c r="C1976" s="8">
        <v>43962</v>
      </c>
      <c r="D1976">
        <v>23</v>
      </c>
      <c r="E1976">
        <v>40</v>
      </c>
      <c r="F1976" s="7">
        <v>753.2</v>
      </c>
      <c r="G1976" s="7">
        <v>1458.06</v>
      </c>
      <c r="H1976" s="7">
        <v>50.21</v>
      </c>
      <c r="I1976" s="7">
        <v>97.2</v>
      </c>
      <c r="J1976" t="s">
        <v>2337</v>
      </c>
      <c r="K1976">
        <f t="shared" si="120"/>
        <v>920</v>
      </c>
      <c r="L1976">
        <f t="shared" si="121"/>
        <v>20</v>
      </c>
      <c r="M1976">
        <f t="shared" si="122"/>
        <v>1</v>
      </c>
      <c r="N1976" s="7">
        <f t="shared" si="123"/>
        <v>1458.06</v>
      </c>
    </row>
    <row r="1977" spans="1:14" x14ac:dyDescent="0.2">
      <c r="A1977" t="s">
        <v>108</v>
      </c>
      <c r="B1977" s="8">
        <v>43962</v>
      </c>
      <c r="C1977" s="8">
        <v>43963</v>
      </c>
      <c r="D1977">
        <v>3677</v>
      </c>
      <c r="E1977">
        <v>1</v>
      </c>
      <c r="F1977" s="7">
        <v>841.07</v>
      </c>
      <c r="G1977" s="7">
        <v>1811.06</v>
      </c>
      <c r="H1977" s="7">
        <v>0.35</v>
      </c>
      <c r="I1977" s="7">
        <v>0.76</v>
      </c>
      <c r="J1977" t="s">
        <v>2337</v>
      </c>
      <c r="K1977">
        <f t="shared" si="120"/>
        <v>3677</v>
      </c>
      <c r="L1977">
        <f t="shared" si="121"/>
        <v>20</v>
      </c>
      <c r="M1977">
        <f t="shared" si="122"/>
        <v>1</v>
      </c>
      <c r="N1977" s="7">
        <f t="shared" si="123"/>
        <v>1811.06</v>
      </c>
    </row>
    <row r="1978" spans="1:14" x14ac:dyDescent="0.2">
      <c r="A1978" t="s">
        <v>251</v>
      </c>
      <c r="B1978" s="8">
        <v>43962</v>
      </c>
      <c r="C1978" s="8">
        <v>43963</v>
      </c>
      <c r="D1978">
        <v>73</v>
      </c>
      <c r="E1978">
        <v>1</v>
      </c>
      <c r="F1978" s="7">
        <v>40.28</v>
      </c>
      <c r="G1978" s="7">
        <v>108.2</v>
      </c>
      <c r="H1978" s="7">
        <v>0.86</v>
      </c>
      <c r="I1978" s="7">
        <v>2.2999999999999998</v>
      </c>
      <c r="J1978" t="s">
        <v>2337</v>
      </c>
      <c r="K1978">
        <f t="shared" si="120"/>
        <v>73</v>
      </c>
      <c r="L1978">
        <f t="shared" si="121"/>
        <v>20</v>
      </c>
      <c r="M1978">
        <f t="shared" si="122"/>
        <v>1</v>
      </c>
      <c r="N1978" s="7">
        <f t="shared" si="123"/>
        <v>108.2</v>
      </c>
    </row>
    <row r="1979" spans="1:14" x14ac:dyDescent="0.2">
      <c r="A1979" t="s">
        <v>928</v>
      </c>
      <c r="B1979" s="8">
        <v>43962</v>
      </c>
      <c r="C1979" s="8">
        <v>43963</v>
      </c>
      <c r="D1979">
        <v>2</v>
      </c>
      <c r="E1979">
        <v>1</v>
      </c>
      <c r="F1979" s="7">
        <v>26.13</v>
      </c>
      <c r="G1979" s="7">
        <v>0</v>
      </c>
      <c r="H1979" s="7">
        <v>26.12</v>
      </c>
      <c r="I1979" s="7">
        <v>0</v>
      </c>
      <c r="J1979" t="s">
        <v>2337</v>
      </c>
      <c r="K1979">
        <f t="shared" si="120"/>
        <v>2</v>
      </c>
      <c r="L1979">
        <f t="shared" si="121"/>
        <v>20</v>
      </c>
      <c r="M1979">
        <f t="shared" si="122"/>
        <v>1</v>
      </c>
      <c r="N1979" s="7">
        <f t="shared" si="123"/>
        <v>0</v>
      </c>
    </row>
    <row r="1980" spans="1:14" x14ac:dyDescent="0.2">
      <c r="A1980" t="s">
        <v>762</v>
      </c>
      <c r="B1980" s="8">
        <v>43962</v>
      </c>
      <c r="C1980" s="8">
        <v>43976</v>
      </c>
      <c r="D1980">
        <v>86</v>
      </c>
      <c r="E1980">
        <v>1</v>
      </c>
      <c r="F1980" s="7">
        <v>2327.06</v>
      </c>
      <c r="G1980" s="7">
        <v>3889.18</v>
      </c>
      <c r="H1980" s="7">
        <v>41.56</v>
      </c>
      <c r="I1980" s="7">
        <v>69.45</v>
      </c>
      <c r="J1980" t="s">
        <v>2337</v>
      </c>
      <c r="K1980">
        <f t="shared" si="120"/>
        <v>86</v>
      </c>
      <c r="L1980">
        <f t="shared" si="121"/>
        <v>20</v>
      </c>
      <c r="M1980">
        <f t="shared" si="122"/>
        <v>1</v>
      </c>
      <c r="N1980" s="7">
        <f t="shared" si="123"/>
        <v>3889.18</v>
      </c>
    </row>
    <row r="1981" spans="1:14" x14ac:dyDescent="0.2">
      <c r="A1981" t="s">
        <v>942</v>
      </c>
      <c r="B1981" s="8">
        <v>43962</v>
      </c>
      <c r="C1981" s="8">
        <v>43976</v>
      </c>
      <c r="D1981">
        <v>43</v>
      </c>
      <c r="E1981">
        <v>1</v>
      </c>
      <c r="F1981" s="7">
        <v>647.84</v>
      </c>
      <c r="G1981" s="7">
        <v>1539.92</v>
      </c>
      <c r="H1981" s="7">
        <v>23.14</v>
      </c>
      <c r="I1981" s="7">
        <v>55</v>
      </c>
      <c r="J1981" t="s">
        <v>2337</v>
      </c>
      <c r="K1981">
        <f t="shared" si="120"/>
        <v>43</v>
      </c>
      <c r="L1981">
        <f t="shared" si="121"/>
        <v>20</v>
      </c>
      <c r="M1981">
        <f t="shared" si="122"/>
        <v>1</v>
      </c>
      <c r="N1981" s="7">
        <f t="shared" si="123"/>
        <v>1539.92</v>
      </c>
    </row>
    <row r="1982" spans="1:14" x14ac:dyDescent="0.2">
      <c r="A1982" t="s">
        <v>289</v>
      </c>
      <c r="B1982" s="8">
        <v>43962</v>
      </c>
      <c r="C1982" s="8">
        <v>43962</v>
      </c>
      <c r="D1982">
        <v>1532</v>
      </c>
      <c r="E1982">
        <v>1</v>
      </c>
      <c r="F1982" s="7">
        <v>869.72</v>
      </c>
      <c r="G1982" s="7">
        <v>2046.4</v>
      </c>
      <c r="H1982" s="7">
        <v>0.87</v>
      </c>
      <c r="I1982" s="7">
        <v>2.0499999999999998</v>
      </c>
      <c r="J1982" t="s">
        <v>2337</v>
      </c>
      <c r="K1982">
        <f t="shared" si="120"/>
        <v>1532</v>
      </c>
      <c r="L1982">
        <f t="shared" si="121"/>
        <v>20</v>
      </c>
      <c r="M1982">
        <f t="shared" si="122"/>
        <v>1</v>
      </c>
      <c r="N1982" s="7">
        <f t="shared" si="123"/>
        <v>2046.4</v>
      </c>
    </row>
    <row r="1983" spans="1:14" x14ac:dyDescent="0.2">
      <c r="A1983" t="s">
        <v>182</v>
      </c>
      <c r="B1983" s="8">
        <v>43949</v>
      </c>
      <c r="C1983" s="8">
        <v>43949</v>
      </c>
      <c r="D1983">
        <v>5362</v>
      </c>
      <c r="E1983">
        <v>1</v>
      </c>
      <c r="F1983" s="7">
        <v>4133.1499999999996</v>
      </c>
      <c r="G1983" s="7">
        <v>7386.23</v>
      </c>
      <c r="H1983" s="7">
        <v>1.18</v>
      </c>
      <c r="I1983" s="7">
        <v>2.11</v>
      </c>
      <c r="J1983" t="s">
        <v>2337</v>
      </c>
      <c r="K1983">
        <f t="shared" si="120"/>
        <v>5362</v>
      </c>
      <c r="L1983">
        <f t="shared" si="121"/>
        <v>18</v>
      </c>
      <c r="M1983">
        <f t="shared" si="122"/>
        <v>1</v>
      </c>
      <c r="N1983" s="7">
        <f t="shared" si="123"/>
        <v>7386.23</v>
      </c>
    </row>
    <row r="1984" spans="1:14" x14ac:dyDescent="0.2">
      <c r="A1984" t="s">
        <v>396</v>
      </c>
      <c r="B1984" s="8">
        <v>43962</v>
      </c>
      <c r="C1984" s="8">
        <v>43962</v>
      </c>
      <c r="D1984">
        <v>221</v>
      </c>
      <c r="E1984">
        <v>1</v>
      </c>
      <c r="F1984" s="7">
        <v>3352</v>
      </c>
      <c r="G1984" s="7">
        <v>4051.87</v>
      </c>
      <c r="H1984" s="7">
        <v>23.28</v>
      </c>
      <c r="I1984" s="7">
        <v>28.14</v>
      </c>
      <c r="J1984" t="s">
        <v>2337</v>
      </c>
      <c r="K1984">
        <f t="shared" si="120"/>
        <v>221</v>
      </c>
      <c r="L1984">
        <f t="shared" si="121"/>
        <v>20</v>
      </c>
      <c r="M1984">
        <f t="shared" si="122"/>
        <v>1</v>
      </c>
      <c r="N1984" s="7">
        <f t="shared" si="123"/>
        <v>4051.87</v>
      </c>
    </row>
    <row r="1985" spans="1:14" x14ac:dyDescent="0.2">
      <c r="A1985" t="s">
        <v>251</v>
      </c>
      <c r="B1985" s="8">
        <v>43962</v>
      </c>
      <c r="C1985" s="8">
        <v>43963</v>
      </c>
      <c r="D1985">
        <v>169</v>
      </c>
      <c r="E1985">
        <v>1</v>
      </c>
      <c r="F1985" s="7">
        <v>94.26</v>
      </c>
      <c r="G1985" s="7">
        <v>253.24</v>
      </c>
      <c r="H1985" s="7">
        <v>0.86</v>
      </c>
      <c r="I1985" s="7">
        <v>2.2999999999999998</v>
      </c>
      <c r="J1985" t="s">
        <v>2337</v>
      </c>
      <c r="K1985">
        <f t="shared" si="120"/>
        <v>169</v>
      </c>
      <c r="L1985">
        <f t="shared" si="121"/>
        <v>20</v>
      </c>
      <c r="M1985">
        <f t="shared" si="122"/>
        <v>1</v>
      </c>
      <c r="N1985" s="7">
        <f t="shared" si="123"/>
        <v>253.24</v>
      </c>
    </row>
    <row r="1986" spans="1:14" x14ac:dyDescent="0.2">
      <c r="A1986" t="s">
        <v>928</v>
      </c>
      <c r="B1986" s="8">
        <v>43962</v>
      </c>
      <c r="C1986" s="8">
        <v>43963</v>
      </c>
      <c r="D1986">
        <v>4</v>
      </c>
      <c r="E1986">
        <v>1</v>
      </c>
      <c r="F1986" s="7">
        <v>52.26</v>
      </c>
      <c r="G1986" s="7">
        <v>0</v>
      </c>
      <c r="H1986" s="7">
        <v>26.12</v>
      </c>
      <c r="I1986" s="7">
        <v>0</v>
      </c>
      <c r="J1986" t="s">
        <v>2337</v>
      </c>
      <c r="K1986">
        <f t="shared" si="120"/>
        <v>4</v>
      </c>
      <c r="L1986">
        <f t="shared" si="121"/>
        <v>20</v>
      </c>
      <c r="M1986">
        <f t="shared" si="122"/>
        <v>1</v>
      </c>
      <c r="N1986" s="7">
        <f t="shared" si="123"/>
        <v>0</v>
      </c>
    </row>
    <row r="1987" spans="1:14" x14ac:dyDescent="0.2">
      <c r="A1987" t="s">
        <v>251</v>
      </c>
      <c r="B1987" s="8">
        <v>43962</v>
      </c>
      <c r="C1987" s="8">
        <v>43963</v>
      </c>
      <c r="D1987">
        <v>141</v>
      </c>
      <c r="E1987">
        <v>1</v>
      </c>
      <c r="F1987" s="7">
        <v>78.84</v>
      </c>
      <c r="G1987" s="7">
        <v>211.8</v>
      </c>
      <c r="H1987" s="7">
        <v>0.86</v>
      </c>
      <c r="I1987" s="7">
        <v>2.2999999999999998</v>
      </c>
      <c r="J1987" t="s">
        <v>2337</v>
      </c>
      <c r="K1987">
        <f t="shared" ref="K1987:K2050" si="124">D1987*E1987</f>
        <v>141</v>
      </c>
      <c r="L1987">
        <f t="shared" ref="L1987:L2050" si="125">(YEAR(B1987)-2020)*52+_xlfn.ISOWEEKNUM(B1987)</f>
        <v>20</v>
      </c>
      <c r="M1987">
        <f t="shared" ref="M1987:M2050" si="126">IF(J1987="Z-US$",1,1.22)</f>
        <v>1</v>
      </c>
      <c r="N1987" s="7">
        <f t="shared" ref="N1987:N2050" si="127">G1987*M1987</f>
        <v>211.8</v>
      </c>
    </row>
    <row r="1988" spans="1:14" x14ac:dyDescent="0.2">
      <c r="A1988" t="s">
        <v>928</v>
      </c>
      <c r="B1988" s="8">
        <v>43962</v>
      </c>
      <c r="C1988" s="8">
        <v>43963</v>
      </c>
      <c r="D1988">
        <v>4</v>
      </c>
      <c r="E1988">
        <v>1</v>
      </c>
      <c r="F1988" s="7">
        <v>52.26</v>
      </c>
      <c r="G1988" s="7">
        <v>0</v>
      </c>
      <c r="H1988" s="7">
        <v>26.12</v>
      </c>
      <c r="I1988" s="7">
        <v>0</v>
      </c>
      <c r="J1988" t="s">
        <v>2337</v>
      </c>
      <c r="K1988">
        <f t="shared" si="124"/>
        <v>4</v>
      </c>
      <c r="L1988">
        <f t="shared" si="125"/>
        <v>20</v>
      </c>
      <c r="M1988">
        <f t="shared" si="126"/>
        <v>1</v>
      </c>
      <c r="N1988" s="7">
        <f t="shared" si="127"/>
        <v>0</v>
      </c>
    </row>
    <row r="1989" spans="1:14" x14ac:dyDescent="0.2">
      <c r="A1989" t="s">
        <v>288</v>
      </c>
      <c r="B1989" s="8">
        <v>43963</v>
      </c>
      <c r="C1989" s="8">
        <v>43970</v>
      </c>
      <c r="D1989">
        <v>920</v>
      </c>
      <c r="E1989">
        <v>1</v>
      </c>
      <c r="F1989" s="7">
        <v>514.16</v>
      </c>
      <c r="G1989" s="7">
        <v>1227.8399999999999</v>
      </c>
      <c r="H1989" s="7">
        <v>0.86</v>
      </c>
      <c r="I1989" s="7">
        <v>2.0499999999999998</v>
      </c>
      <c r="J1989" t="s">
        <v>2337</v>
      </c>
      <c r="K1989">
        <f t="shared" si="124"/>
        <v>920</v>
      </c>
      <c r="L1989">
        <f t="shared" si="125"/>
        <v>20</v>
      </c>
      <c r="M1989">
        <f t="shared" si="126"/>
        <v>1</v>
      </c>
      <c r="N1989" s="7">
        <f t="shared" si="127"/>
        <v>1227.8399999999999</v>
      </c>
    </row>
    <row r="1990" spans="1:14" x14ac:dyDescent="0.2">
      <c r="A1990" t="s">
        <v>396</v>
      </c>
      <c r="B1990" s="8">
        <v>43963</v>
      </c>
      <c r="C1990" s="8">
        <v>43970</v>
      </c>
      <c r="D1990">
        <v>23</v>
      </c>
      <c r="E1990">
        <v>1</v>
      </c>
      <c r="F1990" s="7">
        <v>349.17</v>
      </c>
      <c r="G1990" s="7">
        <v>460.44</v>
      </c>
      <c r="H1990" s="7">
        <v>23.28</v>
      </c>
      <c r="I1990" s="7">
        <v>30.7</v>
      </c>
      <c r="J1990" t="s">
        <v>2337</v>
      </c>
      <c r="K1990">
        <f t="shared" si="124"/>
        <v>23</v>
      </c>
      <c r="L1990">
        <f t="shared" si="125"/>
        <v>20</v>
      </c>
      <c r="M1990">
        <f t="shared" si="126"/>
        <v>1</v>
      </c>
      <c r="N1990" s="7">
        <f t="shared" si="127"/>
        <v>460.44</v>
      </c>
    </row>
    <row r="1991" spans="1:14" x14ac:dyDescent="0.2">
      <c r="A1991" t="s">
        <v>188</v>
      </c>
      <c r="B1991" s="8">
        <v>43963</v>
      </c>
      <c r="C1991" s="8">
        <v>43964</v>
      </c>
      <c r="D1991">
        <v>613</v>
      </c>
      <c r="E1991">
        <v>2</v>
      </c>
      <c r="F1991" s="7">
        <v>1004.27</v>
      </c>
      <c r="G1991" s="7">
        <v>2046.4</v>
      </c>
      <c r="H1991" s="7">
        <v>2.5099999999999998</v>
      </c>
      <c r="I1991" s="7">
        <v>5.12</v>
      </c>
      <c r="J1991" t="s">
        <v>2337</v>
      </c>
      <c r="K1991">
        <f t="shared" si="124"/>
        <v>1226</v>
      </c>
      <c r="L1991">
        <f t="shared" si="125"/>
        <v>20</v>
      </c>
      <c r="M1991">
        <f t="shared" si="126"/>
        <v>1</v>
      </c>
      <c r="N1991" s="7">
        <f t="shared" si="127"/>
        <v>2046.4</v>
      </c>
    </row>
    <row r="1992" spans="1:14" x14ac:dyDescent="0.2">
      <c r="A1992" t="s">
        <v>396</v>
      </c>
      <c r="B1992" s="8">
        <v>43963</v>
      </c>
      <c r="C1992" s="8">
        <v>43963</v>
      </c>
      <c r="D1992">
        <v>37</v>
      </c>
      <c r="E1992">
        <v>1</v>
      </c>
      <c r="F1992" s="7">
        <v>558.66999999999996</v>
      </c>
      <c r="G1992" s="7">
        <v>859.49</v>
      </c>
      <c r="H1992" s="7">
        <v>23.28</v>
      </c>
      <c r="I1992" s="7">
        <v>35.81</v>
      </c>
      <c r="J1992" t="s">
        <v>2337</v>
      </c>
      <c r="K1992">
        <f t="shared" si="124"/>
        <v>37</v>
      </c>
      <c r="L1992">
        <f t="shared" si="125"/>
        <v>20</v>
      </c>
      <c r="M1992">
        <f t="shared" si="126"/>
        <v>1</v>
      </c>
      <c r="N1992" s="7">
        <f t="shared" si="127"/>
        <v>859.49</v>
      </c>
    </row>
    <row r="1993" spans="1:14" x14ac:dyDescent="0.2">
      <c r="A1993" t="s">
        <v>333</v>
      </c>
      <c r="B1993" s="8">
        <v>43964</v>
      </c>
      <c r="C1993" s="8">
        <v>43964</v>
      </c>
      <c r="D1993">
        <v>7</v>
      </c>
      <c r="E1993">
        <v>150</v>
      </c>
      <c r="F1993" s="7">
        <v>560.20000000000005</v>
      </c>
      <c r="G1993" s="7">
        <v>844.14</v>
      </c>
      <c r="H1993" s="7">
        <v>140.05000000000001</v>
      </c>
      <c r="I1993" s="7">
        <v>211.04</v>
      </c>
      <c r="J1993" t="s">
        <v>2337</v>
      </c>
      <c r="K1993">
        <f t="shared" si="124"/>
        <v>1050</v>
      </c>
      <c r="L1993">
        <f t="shared" si="125"/>
        <v>20</v>
      </c>
      <c r="M1993">
        <f t="shared" si="126"/>
        <v>1</v>
      </c>
      <c r="N1993" s="7">
        <f t="shared" si="127"/>
        <v>844.14</v>
      </c>
    </row>
    <row r="1994" spans="1:14" x14ac:dyDescent="0.2">
      <c r="A1994" t="s">
        <v>251</v>
      </c>
      <c r="B1994" s="8">
        <v>43964</v>
      </c>
      <c r="C1994" s="8">
        <v>43965</v>
      </c>
      <c r="D1994">
        <v>125</v>
      </c>
      <c r="E1994">
        <v>1</v>
      </c>
      <c r="F1994" s="7">
        <v>69.41</v>
      </c>
      <c r="G1994" s="7">
        <v>186.48</v>
      </c>
      <c r="H1994" s="7">
        <v>0.86</v>
      </c>
      <c r="I1994" s="7">
        <v>2.2999999999999998</v>
      </c>
      <c r="J1994" t="s">
        <v>2337</v>
      </c>
      <c r="K1994">
        <f t="shared" si="124"/>
        <v>125</v>
      </c>
      <c r="L1994">
        <f t="shared" si="125"/>
        <v>20</v>
      </c>
      <c r="M1994">
        <f t="shared" si="126"/>
        <v>1</v>
      </c>
      <c r="N1994" s="7">
        <f t="shared" si="127"/>
        <v>186.48</v>
      </c>
    </row>
    <row r="1995" spans="1:14" x14ac:dyDescent="0.2">
      <c r="A1995" t="s">
        <v>262</v>
      </c>
      <c r="B1995" s="8">
        <v>43964</v>
      </c>
      <c r="C1995" s="8">
        <v>43965</v>
      </c>
      <c r="D1995">
        <v>56</v>
      </c>
      <c r="E1995">
        <v>1</v>
      </c>
      <c r="F1995" s="7">
        <v>35.450000000000003</v>
      </c>
      <c r="G1995" s="7">
        <v>82.88</v>
      </c>
      <c r="H1995" s="7">
        <v>0.99</v>
      </c>
      <c r="I1995" s="7">
        <v>2.2999999999999998</v>
      </c>
      <c r="J1995" t="s">
        <v>2337</v>
      </c>
      <c r="K1995">
        <f t="shared" si="124"/>
        <v>56</v>
      </c>
      <c r="L1995">
        <f t="shared" si="125"/>
        <v>20</v>
      </c>
      <c r="M1995">
        <f t="shared" si="126"/>
        <v>1</v>
      </c>
      <c r="N1995" s="7">
        <f t="shared" si="127"/>
        <v>82.88</v>
      </c>
    </row>
    <row r="1996" spans="1:14" x14ac:dyDescent="0.2">
      <c r="A1996" t="s">
        <v>928</v>
      </c>
      <c r="B1996" s="8">
        <v>43964</v>
      </c>
      <c r="C1996" s="8">
        <v>43965</v>
      </c>
      <c r="D1996">
        <v>4</v>
      </c>
      <c r="E1996">
        <v>1</v>
      </c>
      <c r="F1996" s="7">
        <v>52.26</v>
      </c>
      <c r="G1996" s="7">
        <v>0</v>
      </c>
      <c r="H1996" s="7">
        <v>26.12</v>
      </c>
      <c r="I1996" s="7">
        <v>0</v>
      </c>
      <c r="J1996" t="s">
        <v>2337</v>
      </c>
      <c r="K1996">
        <f t="shared" si="124"/>
        <v>4</v>
      </c>
      <c r="L1996">
        <f t="shared" si="125"/>
        <v>20</v>
      </c>
      <c r="M1996">
        <f t="shared" si="126"/>
        <v>1</v>
      </c>
      <c r="N1996" s="7">
        <f t="shared" si="127"/>
        <v>0</v>
      </c>
    </row>
    <row r="1997" spans="1:14" x14ac:dyDescent="0.2">
      <c r="A1997" t="s">
        <v>285</v>
      </c>
      <c r="B1997" s="8">
        <v>43965</v>
      </c>
      <c r="C1997" s="8">
        <v>43966</v>
      </c>
      <c r="D1997">
        <v>1839</v>
      </c>
      <c r="E1997">
        <v>1</v>
      </c>
      <c r="F1997" s="7">
        <v>1043.6600000000001</v>
      </c>
      <c r="G1997" s="7">
        <v>2532.42</v>
      </c>
      <c r="H1997" s="7">
        <v>0.87</v>
      </c>
      <c r="I1997" s="7">
        <v>2.11</v>
      </c>
      <c r="J1997" t="s">
        <v>2337</v>
      </c>
      <c r="K1997">
        <f t="shared" si="124"/>
        <v>1839</v>
      </c>
      <c r="L1997">
        <f t="shared" si="125"/>
        <v>20</v>
      </c>
      <c r="M1997">
        <f t="shared" si="126"/>
        <v>1</v>
      </c>
      <c r="N1997" s="7">
        <f t="shared" si="127"/>
        <v>2532.42</v>
      </c>
    </row>
    <row r="1998" spans="1:14" x14ac:dyDescent="0.2">
      <c r="A1998" t="s">
        <v>288</v>
      </c>
      <c r="B1998" s="8">
        <v>43959</v>
      </c>
      <c r="C1998" s="8">
        <v>43959</v>
      </c>
      <c r="D1998">
        <v>307</v>
      </c>
      <c r="E1998">
        <v>1</v>
      </c>
      <c r="F1998" s="7">
        <v>171.39</v>
      </c>
      <c r="G1998" s="7">
        <v>409.28</v>
      </c>
      <c r="H1998" s="7">
        <v>0.86</v>
      </c>
      <c r="I1998" s="7">
        <v>2.0499999999999998</v>
      </c>
      <c r="J1998" t="s">
        <v>2337</v>
      </c>
      <c r="K1998">
        <f t="shared" si="124"/>
        <v>307</v>
      </c>
      <c r="L1998">
        <f t="shared" si="125"/>
        <v>19</v>
      </c>
      <c r="M1998">
        <f t="shared" si="126"/>
        <v>1</v>
      </c>
      <c r="N1998" s="7">
        <f t="shared" si="127"/>
        <v>409.28</v>
      </c>
    </row>
    <row r="1999" spans="1:14" x14ac:dyDescent="0.2">
      <c r="A1999" t="s">
        <v>396</v>
      </c>
      <c r="B1999" s="8">
        <v>43959</v>
      </c>
      <c r="C1999" s="8">
        <v>43959</v>
      </c>
      <c r="D1999">
        <v>5</v>
      </c>
      <c r="E1999">
        <v>1</v>
      </c>
      <c r="F1999" s="7">
        <v>69.83</v>
      </c>
      <c r="G1999" s="7">
        <v>92.09</v>
      </c>
      <c r="H1999" s="7">
        <v>23.28</v>
      </c>
      <c r="I1999" s="7">
        <v>30.7</v>
      </c>
      <c r="J1999" t="s">
        <v>2337</v>
      </c>
      <c r="K1999">
        <f t="shared" si="124"/>
        <v>5</v>
      </c>
      <c r="L1999">
        <f t="shared" si="125"/>
        <v>19</v>
      </c>
      <c r="M1999">
        <f t="shared" si="126"/>
        <v>1</v>
      </c>
      <c r="N1999" s="7">
        <f t="shared" si="127"/>
        <v>92.09</v>
      </c>
    </row>
    <row r="2000" spans="1:14" x14ac:dyDescent="0.2">
      <c r="A2000" t="s">
        <v>650</v>
      </c>
      <c r="B2000" s="8">
        <v>43965</v>
      </c>
      <c r="C2000" s="8">
        <v>43965</v>
      </c>
      <c r="D2000">
        <v>1379</v>
      </c>
      <c r="E2000">
        <v>1</v>
      </c>
      <c r="F2000" s="7">
        <v>956.79</v>
      </c>
      <c r="G2000" s="7">
        <v>1553.99</v>
      </c>
      <c r="H2000" s="7">
        <v>1.06</v>
      </c>
      <c r="I2000" s="7">
        <v>1.73</v>
      </c>
      <c r="J2000" t="s">
        <v>2337</v>
      </c>
      <c r="K2000">
        <f t="shared" si="124"/>
        <v>1379</v>
      </c>
      <c r="L2000">
        <f t="shared" si="125"/>
        <v>20</v>
      </c>
      <c r="M2000">
        <f t="shared" si="126"/>
        <v>1</v>
      </c>
      <c r="N2000" s="7">
        <f t="shared" si="127"/>
        <v>1553.99</v>
      </c>
    </row>
    <row r="2001" spans="1:14" x14ac:dyDescent="0.2">
      <c r="A2001" t="s">
        <v>752</v>
      </c>
      <c r="B2001" s="8">
        <v>43965</v>
      </c>
      <c r="C2001" s="8">
        <v>43979</v>
      </c>
      <c r="D2001">
        <v>138</v>
      </c>
      <c r="E2001">
        <v>1</v>
      </c>
      <c r="F2001" s="7">
        <v>3308.26</v>
      </c>
      <c r="G2001" s="7">
        <v>5628.88</v>
      </c>
      <c r="H2001" s="7">
        <v>36.76</v>
      </c>
      <c r="I2001" s="7">
        <v>62.54</v>
      </c>
      <c r="J2001" t="s">
        <v>2337</v>
      </c>
      <c r="K2001">
        <f t="shared" si="124"/>
        <v>138</v>
      </c>
      <c r="L2001">
        <f t="shared" si="125"/>
        <v>20</v>
      </c>
      <c r="M2001">
        <f t="shared" si="126"/>
        <v>1</v>
      </c>
      <c r="N2001" s="7">
        <f t="shared" si="127"/>
        <v>5628.88</v>
      </c>
    </row>
    <row r="2002" spans="1:14" x14ac:dyDescent="0.2">
      <c r="A2002" t="s">
        <v>742</v>
      </c>
      <c r="B2002" s="8">
        <v>43965</v>
      </c>
      <c r="C2002" s="8">
        <v>43979</v>
      </c>
      <c r="D2002">
        <v>92</v>
      </c>
      <c r="E2002">
        <v>1</v>
      </c>
      <c r="F2002" s="7">
        <v>1917.73</v>
      </c>
      <c r="G2002" s="7">
        <v>3269.12</v>
      </c>
      <c r="H2002" s="7">
        <v>31.96</v>
      </c>
      <c r="I2002" s="7">
        <v>54.49</v>
      </c>
      <c r="J2002" t="s">
        <v>2337</v>
      </c>
      <c r="K2002">
        <f t="shared" si="124"/>
        <v>92</v>
      </c>
      <c r="L2002">
        <f t="shared" si="125"/>
        <v>20</v>
      </c>
      <c r="M2002">
        <f t="shared" si="126"/>
        <v>1</v>
      </c>
      <c r="N2002" s="7">
        <f t="shared" si="127"/>
        <v>3269.12</v>
      </c>
    </row>
    <row r="2003" spans="1:14" x14ac:dyDescent="0.2">
      <c r="A2003" t="s">
        <v>722</v>
      </c>
      <c r="B2003" s="8">
        <v>43965</v>
      </c>
      <c r="C2003" s="8">
        <v>43979</v>
      </c>
      <c r="D2003">
        <v>92</v>
      </c>
      <c r="E2003">
        <v>1</v>
      </c>
      <c r="F2003" s="7">
        <v>1341.42</v>
      </c>
      <c r="G2003" s="7">
        <v>2463.35</v>
      </c>
      <c r="H2003" s="7">
        <v>22.36</v>
      </c>
      <c r="I2003" s="7">
        <v>41.06</v>
      </c>
      <c r="J2003" t="s">
        <v>2337</v>
      </c>
      <c r="K2003">
        <f t="shared" si="124"/>
        <v>92</v>
      </c>
      <c r="L2003">
        <f t="shared" si="125"/>
        <v>20</v>
      </c>
      <c r="M2003">
        <f t="shared" si="126"/>
        <v>1</v>
      </c>
      <c r="N2003" s="7">
        <f t="shared" si="127"/>
        <v>2463.35</v>
      </c>
    </row>
    <row r="2004" spans="1:14" x14ac:dyDescent="0.2">
      <c r="A2004" t="s">
        <v>782</v>
      </c>
      <c r="B2004" s="8">
        <v>43965</v>
      </c>
      <c r="C2004" s="8">
        <v>43979</v>
      </c>
      <c r="D2004">
        <v>31</v>
      </c>
      <c r="E2004">
        <v>1</v>
      </c>
      <c r="F2004" s="7">
        <v>927.28</v>
      </c>
      <c r="G2004" s="7">
        <v>1547.59</v>
      </c>
      <c r="H2004" s="7">
        <v>46.36</v>
      </c>
      <c r="I2004" s="7">
        <v>77.38</v>
      </c>
      <c r="J2004" t="s">
        <v>2337</v>
      </c>
      <c r="K2004">
        <f t="shared" si="124"/>
        <v>31</v>
      </c>
      <c r="L2004">
        <f t="shared" si="125"/>
        <v>20</v>
      </c>
      <c r="M2004">
        <f t="shared" si="126"/>
        <v>1</v>
      </c>
      <c r="N2004" s="7">
        <f t="shared" si="127"/>
        <v>1547.59</v>
      </c>
    </row>
    <row r="2005" spans="1:14" x14ac:dyDescent="0.2">
      <c r="A2005" t="s">
        <v>341</v>
      </c>
      <c r="B2005" s="8">
        <v>43965</v>
      </c>
      <c r="C2005" s="8">
        <v>43965</v>
      </c>
      <c r="D2005">
        <v>2758</v>
      </c>
      <c r="E2005">
        <v>1</v>
      </c>
      <c r="F2005" s="7">
        <v>1611.54</v>
      </c>
      <c r="G2005" s="7">
        <v>2532.42</v>
      </c>
      <c r="H2005" s="7">
        <v>0.9</v>
      </c>
      <c r="I2005" s="7">
        <v>1.41</v>
      </c>
      <c r="J2005" t="s">
        <v>2337</v>
      </c>
      <c r="K2005">
        <f t="shared" si="124"/>
        <v>2758</v>
      </c>
      <c r="L2005">
        <f t="shared" si="125"/>
        <v>20</v>
      </c>
      <c r="M2005">
        <f t="shared" si="126"/>
        <v>1</v>
      </c>
      <c r="N2005" s="7">
        <f t="shared" si="127"/>
        <v>2532.42</v>
      </c>
    </row>
    <row r="2006" spans="1:14" x14ac:dyDescent="0.2">
      <c r="A2006" t="s">
        <v>288</v>
      </c>
      <c r="B2006" s="8">
        <v>43965</v>
      </c>
      <c r="C2006" s="8">
        <v>43966</v>
      </c>
      <c r="D2006">
        <v>125</v>
      </c>
      <c r="E2006">
        <v>1</v>
      </c>
      <c r="F2006" s="7">
        <v>69.41</v>
      </c>
      <c r="G2006" s="7">
        <v>248.64</v>
      </c>
      <c r="H2006" s="7">
        <v>0.86</v>
      </c>
      <c r="I2006" s="7">
        <v>3.07</v>
      </c>
      <c r="J2006" t="s">
        <v>2337</v>
      </c>
      <c r="K2006">
        <f t="shared" si="124"/>
        <v>125</v>
      </c>
      <c r="L2006">
        <f t="shared" si="125"/>
        <v>20</v>
      </c>
      <c r="M2006">
        <f t="shared" si="126"/>
        <v>1</v>
      </c>
      <c r="N2006" s="7">
        <f t="shared" si="127"/>
        <v>248.64</v>
      </c>
    </row>
    <row r="2007" spans="1:14" x14ac:dyDescent="0.2">
      <c r="A2007" t="s">
        <v>928</v>
      </c>
      <c r="B2007" s="8">
        <v>43965</v>
      </c>
      <c r="C2007" s="8">
        <v>43966</v>
      </c>
      <c r="D2007">
        <v>4</v>
      </c>
      <c r="E2007">
        <v>1</v>
      </c>
      <c r="F2007" s="7">
        <v>52.26</v>
      </c>
      <c r="G2007" s="7">
        <v>0</v>
      </c>
      <c r="H2007" s="7">
        <v>26.12</v>
      </c>
      <c r="I2007" s="7">
        <v>0</v>
      </c>
      <c r="J2007" t="s">
        <v>2337</v>
      </c>
      <c r="K2007">
        <f t="shared" si="124"/>
        <v>4</v>
      </c>
      <c r="L2007">
        <f t="shared" si="125"/>
        <v>20</v>
      </c>
      <c r="M2007">
        <f t="shared" si="126"/>
        <v>1</v>
      </c>
      <c r="N2007" s="7">
        <f t="shared" si="127"/>
        <v>0</v>
      </c>
    </row>
    <row r="2008" spans="1:14" x14ac:dyDescent="0.2">
      <c r="A2008" t="s">
        <v>336</v>
      </c>
      <c r="B2008" s="8">
        <v>43966</v>
      </c>
      <c r="C2008" s="8">
        <v>43966</v>
      </c>
      <c r="D2008">
        <v>230</v>
      </c>
      <c r="E2008">
        <v>1</v>
      </c>
      <c r="F2008" s="7">
        <v>163.07</v>
      </c>
      <c r="G2008" s="7">
        <v>287.77999999999997</v>
      </c>
      <c r="H2008" s="7">
        <v>1.0900000000000001</v>
      </c>
      <c r="I2008" s="7">
        <v>1.92</v>
      </c>
      <c r="J2008" t="s">
        <v>2337</v>
      </c>
      <c r="K2008">
        <f t="shared" si="124"/>
        <v>230</v>
      </c>
      <c r="L2008">
        <f t="shared" si="125"/>
        <v>20</v>
      </c>
      <c r="M2008">
        <f t="shared" si="126"/>
        <v>1</v>
      </c>
      <c r="N2008" s="7">
        <f t="shared" si="127"/>
        <v>287.77999999999997</v>
      </c>
    </row>
    <row r="2009" spans="1:14" x14ac:dyDescent="0.2">
      <c r="A2009" t="s">
        <v>352</v>
      </c>
      <c r="B2009" s="8">
        <v>43966</v>
      </c>
      <c r="C2009" s="8">
        <v>43966</v>
      </c>
      <c r="D2009">
        <v>230</v>
      </c>
      <c r="E2009">
        <v>1</v>
      </c>
      <c r="F2009" s="7">
        <v>103.6</v>
      </c>
      <c r="G2009" s="7">
        <v>287.77999999999997</v>
      </c>
      <c r="H2009" s="7">
        <v>0.69</v>
      </c>
      <c r="I2009" s="7">
        <v>1.92</v>
      </c>
      <c r="J2009" t="s">
        <v>2337</v>
      </c>
      <c r="K2009">
        <f t="shared" si="124"/>
        <v>230</v>
      </c>
      <c r="L2009">
        <f t="shared" si="125"/>
        <v>20</v>
      </c>
      <c r="M2009">
        <f t="shared" si="126"/>
        <v>1</v>
      </c>
      <c r="N2009" s="7">
        <f t="shared" si="127"/>
        <v>287.77999999999997</v>
      </c>
    </row>
    <row r="2010" spans="1:14" x14ac:dyDescent="0.2">
      <c r="A2010" t="s">
        <v>169</v>
      </c>
      <c r="B2010" s="8">
        <v>43966</v>
      </c>
      <c r="C2010" s="8">
        <v>43966</v>
      </c>
      <c r="D2010">
        <v>115</v>
      </c>
      <c r="E2010">
        <v>2</v>
      </c>
      <c r="F2010" s="7">
        <v>199.51</v>
      </c>
      <c r="G2010" s="7">
        <v>402.89</v>
      </c>
      <c r="H2010" s="7">
        <v>2.65</v>
      </c>
      <c r="I2010" s="7">
        <v>5.37</v>
      </c>
      <c r="J2010" t="s">
        <v>2337</v>
      </c>
      <c r="K2010">
        <f t="shared" si="124"/>
        <v>230</v>
      </c>
      <c r="L2010">
        <f t="shared" si="125"/>
        <v>20</v>
      </c>
      <c r="M2010">
        <f t="shared" si="126"/>
        <v>1</v>
      </c>
      <c r="N2010" s="7">
        <f t="shared" si="127"/>
        <v>402.89</v>
      </c>
    </row>
    <row r="2011" spans="1:14" x14ac:dyDescent="0.2">
      <c r="A2011" t="s">
        <v>928</v>
      </c>
      <c r="B2011" s="8">
        <v>43966</v>
      </c>
      <c r="C2011" s="8">
        <v>43966</v>
      </c>
      <c r="D2011">
        <v>5</v>
      </c>
      <c r="E2011">
        <v>1</v>
      </c>
      <c r="F2011" s="7">
        <v>78.39</v>
      </c>
      <c r="G2011" s="7">
        <v>0</v>
      </c>
      <c r="H2011" s="7">
        <v>26.12</v>
      </c>
      <c r="I2011" s="7">
        <v>0</v>
      </c>
      <c r="J2011" t="s">
        <v>2337</v>
      </c>
      <c r="K2011">
        <f t="shared" si="124"/>
        <v>5</v>
      </c>
      <c r="L2011">
        <f t="shared" si="125"/>
        <v>20</v>
      </c>
      <c r="M2011">
        <f t="shared" si="126"/>
        <v>1</v>
      </c>
      <c r="N2011" s="7">
        <f t="shared" si="127"/>
        <v>0</v>
      </c>
    </row>
    <row r="2012" spans="1:14" x14ac:dyDescent="0.2">
      <c r="A2012" t="s">
        <v>396</v>
      </c>
      <c r="B2012" s="8">
        <v>43966</v>
      </c>
      <c r="C2012" s="8">
        <v>43966</v>
      </c>
      <c r="D2012">
        <v>2</v>
      </c>
      <c r="E2012">
        <v>1</v>
      </c>
      <c r="F2012" s="7">
        <v>23.28</v>
      </c>
      <c r="G2012" s="7">
        <v>30.7</v>
      </c>
      <c r="H2012" s="7">
        <v>23.28</v>
      </c>
      <c r="I2012" s="7">
        <v>30.7</v>
      </c>
      <c r="J2012" t="s">
        <v>2337</v>
      </c>
      <c r="K2012">
        <f t="shared" si="124"/>
        <v>2</v>
      </c>
      <c r="L2012">
        <f t="shared" si="125"/>
        <v>20</v>
      </c>
      <c r="M2012">
        <f t="shared" si="126"/>
        <v>1</v>
      </c>
      <c r="N2012" s="7">
        <f t="shared" si="127"/>
        <v>30.7</v>
      </c>
    </row>
    <row r="2013" spans="1:14" x14ac:dyDescent="0.2">
      <c r="A2013" t="s">
        <v>251</v>
      </c>
      <c r="B2013" s="8">
        <v>43966</v>
      </c>
      <c r="C2013" s="8">
        <v>43966</v>
      </c>
      <c r="D2013">
        <v>200</v>
      </c>
      <c r="E2013">
        <v>1</v>
      </c>
      <c r="F2013" s="7">
        <v>111.4</v>
      </c>
      <c r="G2013" s="7">
        <v>299.29000000000002</v>
      </c>
      <c r="H2013" s="7">
        <v>0.86</v>
      </c>
      <c r="I2013" s="7">
        <v>2.2999999999999998</v>
      </c>
      <c r="J2013" t="s">
        <v>2337</v>
      </c>
      <c r="K2013">
        <f t="shared" si="124"/>
        <v>200</v>
      </c>
      <c r="L2013">
        <f t="shared" si="125"/>
        <v>20</v>
      </c>
      <c r="M2013">
        <f t="shared" si="126"/>
        <v>1</v>
      </c>
      <c r="N2013" s="7">
        <f t="shared" si="127"/>
        <v>299.29000000000002</v>
      </c>
    </row>
    <row r="2014" spans="1:14" x14ac:dyDescent="0.2">
      <c r="A2014" t="s">
        <v>928</v>
      </c>
      <c r="B2014" s="8">
        <v>43966</v>
      </c>
      <c r="C2014" s="8">
        <v>43966</v>
      </c>
      <c r="D2014">
        <v>7</v>
      </c>
      <c r="E2014">
        <v>1</v>
      </c>
      <c r="F2014" s="7">
        <v>104.52</v>
      </c>
      <c r="G2014" s="7">
        <v>0</v>
      </c>
      <c r="H2014" s="7">
        <v>26.12</v>
      </c>
      <c r="I2014" s="7">
        <v>0</v>
      </c>
      <c r="J2014" t="s">
        <v>2337</v>
      </c>
      <c r="K2014">
        <f t="shared" si="124"/>
        <v>7</v>
      </c>
      <c r="L2014">
        <f t="shared" si="125"/>
        <v>20</v>
      </c>
      <c r="M2014">
        <f t="shared" si="126"/>
        <v>1</v>
      </c>
      <c r="N2014" s="7">
        <f t="shared" si="127"/>
        <v>0</v>
      </c>
    </row>
    <row r="2015" spans="1:14" x14ac:dyDescent="0.2">
      <c r="A2015" t="s">
        <v>242</v>
      </c>
      <c r="B2015" s="8">
        <v>43966</v>
      </c>
      <c r="C2015" s="8">
        <v>43969</v>
      </c>
      <c r="D2015">
        <v>308</v>
      </c>
      <c r="E2015">
        <v>1</v>
      </c>
      <c r="F2015" s="7">
        <v>172.24</v>
      </c>
      <c r="G2015" s="7">
        <v>462.74</v>
      </c>
      <c r="H2015" s="7">
        <v>0.86</v>
      </c>
      <c r="I2015" s="7">
        <v>2.2999999999999998</v>
      </c>
      <c r="J2015" t="s">
        <v>2337</v>
      </c>
      <c r="K2015">
        <f t="shared" si="124"/>
        <v>308</v>
      </c>
      <c r="L2015">
        <f t="shared" si="125"/>
        <v>20</v>
      </c>
      <c r="M2015">
        <f t="shared" si="126"/>
        <v>1</v>
      </c>
      <c r="N2015" s="7">
        <f t="shared" si="127"/>
        <v>462.74</v>
      </c>
    </row>
    <row r="2016" spans="1:14" x14ac:dyDescent="0.2">
      <c r="A2016" t="s">
        <v>206</v>
      </c>
      <c r="B2016" s="8">
        <v>43966</v>
      </c>
      <c r="C2016" s="8">
        <v>43969</v>
      </c>
      <c r="D2016">
        <v>99</v>
      </c>
      <c r="E2016">
        <v>1</v>
      </c>
      <c r="F2016" s="7">
        <v>73.260000000000005</v>
      </c>
      <c r="G2016" s="7">
        <v>204.64</v>
      </c>
      <c r="H2016" s="7">
        <v>1.1399999999999999</v>
      </c>
      <c r="I2016" s="7">
        <v>3.2</v>
      </c>
      <c r="J2016" t="s">
        <v>2337</v>
      </c>
      <c r="K2016">
        <f t="shared" si="124"/>
        <v>99</v>
      </c>
      <c r="L2016">
        <f t="shared" si="125"/>
        <v>20</v>
      </c>
      <c r="M2016">
        <f t="shared" si="126"/>
        <v>1</v>
      </c>
      <c r="N2016" s="7">
        <f t="shared" si="127"/>
        <v>204.64</v>
      </c>
    </row>
    <row r="2017" spans="1:14" x14ac:dyDescent="0.2">
      <c r="A2017" t="s">
        <v>928</v>
      </c>
      <c r="B2017" s="8">
        <v>43966</v>
      </c>
      <c r="C2017" s="8">
        <v>43969</v>
      </c>
      <c r="D2017">
        <v>7</v>
      </c>
      <c r="E2017">
        <v>1</v>
      </c>
      <c r="F2017" s="7">
        <v>104.52</v>
      </c>
      <c r="G2017" s="7">
        <v>0</v>
      </c>
      <c r="H2017" s="7">
        <v>26.12</v>
      </c>
      <c r="I2017" s="7">
        <v>0</v>
      </c>
      <c r="J2017" t="s">
        <v>2337</v>
      </c>
      <c r="K2017">
        <f t="shared" si="124"/>
        <v>7</v>
      </c>
      <c r="L2017">
        <f t="shared" si="125"/>
        <v>20</v>
      </c>
      <c r="M2017">
        <f t="shared" si="126"/>
        <v>1</v>
      </c>
      <c r="N2017" s="7">
        <f t="shared" si="127"/>
        <v>0</v>
      </c>
    </row>
    <row r="2018" spans="1:14" x14ac:dyDescent="0.2">
      <c r="A2018" t="s">
        <v>396</v>
      </c>
      <c r="B2018" s="8">
        <v>43969</v>
      </c>
      <c r="C2018" s="8">
        <v>43970</v>
      </c>
      <c r="D2018">
        <v>230</v>
      </c>
      <c r="E2018">
        <v>1</v>
      </c>
      <c r="F2018" s="7">
        <v>3491.67</v>
      </c>
      <c r="G2018" s="7">
        <v>4220.7</v>
      </c>
      <c r="H2018" s="7">
        <v>23.28</v>
      </c>
      <c r="I2018" s="7">
        <v>28.14</v>
      </c>
      <c r="J2018" t="s">
        <v>2337</v>
      </c>
      <c r="K2018">
        <f t="shared" si="124"/>
        <v>230</v>
      </c>
      <c r="L2018">
        <f t="shared" si="125"/>
        <v>21</v>
      </c>
      <c r="M2018">
        <f t="shared" si="126"/>
        <v>1</v>
      </c>
      <c r="N2018" s="7">
        <f t="shared" si="127"/>
        <v>4220.7</v>
      </c>
    </row>
    <row r="2019" spans="1:14" x14ac:dyDescent="0.2">
      <c r="A2019" t="s">
        <v>247</v>
      </c>
      <c r="B2019" s="8">
        <v>43969</v>
      </c>
      <c r="C2019" s="8">
        <v>43970</v>
      </c>
      <c r="D2019">
        <v>15320</v>
      </c>
      <c r="E2019">
        <v>1</v>
      </c>
      <c r="F2019" s="7">
        <v>8569.2999999999993</v>
      </c>
      <c r="G2019" s="7">
        <v>14069</v>
      </c>
      <c r="H2019" s="7">
        <v>0.86</v>
      </c>
      <c r="I2019" s="7">
        <v>1.41</v>
      </c>
      <c r="J2019" t="s">
        <v>2337</v>
      </c>
      <c r="K2019">
        <f t="shared" si="124"/>
        <v>15320</v>
      </c>
      <c r="L2019">
        <f t="shared" si="125"/>
        <v>21</v>
      </c>
      <c r="M2019">
        <f t="shared" si="126"/>
        <v>1</v>
      </c>
      <c r="N2019" s="7">
        <f t="shared" si="127"/>
        <v>14069</v>
      </c>
    </row>
    <row r="2020" spans="1:14" x14ac:dyDescent="0.2">
      <c r="A2020" t="s">
        <v>708</v>
      </c>
      <c r="B2020" s="8">
        <v>43969</v>
      </c>
      <c r="C2020" s="8">
        <v>43984</v>
      </c>
      <c r="D2020">
        <v>31</v>
      </c>
      <c r="E2020">
        <v>1</v>
      </c>
      <c r="F2020" s="7">
        <v>351.21</v>
      </c>
      <c r="G2020" s="7">
        <v>647.16999999999996</v>
      </c>
      <c r="H2020" s="7">
        <v>17.559999999999999</v>
      </c>
      <c r="I2020" s="7">
        <v>32.36</v>
      </c>
      <c r="J2020" t="s">
        <v>2337</v>
      </c>
      <c r="K2020">
        <f t="shared" si="124"/>
        <v>31</v>
      </c>
      <c r="L2020">
        <f t="shared" si="125"/>
        <v>21</v>
      </c>
      <c r="M2020">
        <f t="shared" si="126"/>
        <v>1</v>
      </c>
      <c r="N2020" s="7">
        <f t="shared" si="127"/>
        <v>647.16999999999996</v>
      </c>
    </row>
    <row r="2021" spans="1:14" x14ac:dyDescent="0.2">
      <c r="A2021" t="s">
        <v>718</v>
      </c>
      <c r="B2021" s="8">
        <v>43969</v>
      </c>
      <c r="C2021" s="8">
        <v>43984</v>
      </c>
      <c r="D2021">
        <v>31</v>
      </c>
      <c r="E2021">
        <v>1</v>
      </c>
      <c r="F2021" s="7">
        <v>447.14</v>
      </c>
      <c r="G2021" s="7">
        <v>821.12</v>
      </c>
      <c r="H2021" s="7">
        <v>22.36</v>
      </c>
      <c r="I2021" s="7">
        <v>41.06</v>
      </c>
      <c r="J2021" t="s">
        <v>2337</v>
      </c>
      <c r="K2021">
        <f t="shared" si="124"/>
        <v>31</v>
      </c>
      <c r="L2021">
        <f t="shared" si="125"/>
        <v>21</v>
      </c>
      <c r="M2021">
        <f t="shared" si="126"/>
        <v>1</v>
      </c>
      <c r="N2021" s="7">
        <f t="shared" si="127"/>
        <v>821.12</v>
      </c>
    </row>
    <row r="2022" spans="1:14" x14ac:dyDescent="0.2">
      <c r="A2022" t="s">
        <v>698</v>
      </c>
      <c r="B2022" s="8">
        <v>43969</v>
      </c>
      <c r="C2022" s="8">
        <v>43984</v>
      </c>
      <c r="D2022">
        <v>31</v>
      </c>
      <c r="E2022">
        <v>1</v>
      </c>
      <c r="F2022" s="7">
        <v>543.05999999999995</v>
      </c>
      <c r="G2022" s="7">
        <v>938.79</v>
      </c>
      <c r="H2022" s="7">
        <v>27.15</v>
      </c>
      <c r="I2022" s="7">
        <v>46.94</v>
      </c>
      <c r="J2022" t="s">
        <v>2337</v>
      </c>
      <c r="K2022">
        <f t="shared" si="124"/>
        <v>31</v>
      </c>
      <c r="L2022">
        <f t="shared" si="125"/>
        <v>21</v>
      </c>
      <c r="M2022">
        <f t="shared" si="126"/>
        <v>1</v>
      </c>
      <c r="N2022" s="7">
        <f t="shared" si="127"/>
        <v>938.79</v>
      </c>
    </row>
    <row r="2023" spans="1:14" x14ac:dyDescent="0.2">
      <c r="A2023" t="s">
        <v>824</v>
      </c>
      <c r="B2023" s="8">
        <v>43969</v>
      </c>
      <c r="C2023" s="8">
        <v>43984</v>
      </c>
      <c r="D2023">
        <v>31</v>
      </c>
      <c r="E2023">
        <v>1</v>
      </c>
      <c r="F2023" s="7">
        <v>344.82</v>
      </c>
      <c r="G2023" s="7">
        <v>657.41</v>
      </c>
      <c r="H2023" s="7">
        <v>17.239999999999998</v>
      </c>
      <c r="I2023" s="7">
        <v>32.869999999999997</v>
      </c>
      <c r="J2023" t="s">
        <v>2337</v>
      </c>
      <c r="K2023">
        <f t="shared" si="124"/>
        <v>31</v>
      </c>
      <c r="L2023">
        <f t="shared" si="125"/>
        <v>21</v>
      </c>
      <c r="M2023">
        <f t="shared" si="126"/>
        <v>1</v>
      </c>
      <c r="N2023" s="7">
        <f t="shared" si="127"/>
        <v>657.41</v>
      </c>
    </row>
    <row r="2024" spans="1:14" x14ac:dyDescent="0.2">
      <c r="A2024" t="s">
        <v>842</v>
      </c>
      <c r="B2024" s="8">
        <v>43969</v>
      </c>
      <c r="C2024" s="8">
        <v>43984</v>
      </c>
      <c r="D2024">
        <v>31</v>
      </c>
      <c r="E2024">
        <v>1</v>
      </c>
      <c r="F2024" s="7">
        <v>494.21</v>
      </c>
      <c r="G2024" s="7">
        <v>959.25</v>
      </c>
      <c r="H2024" s="7">
        <v>24.71</v>
      </c>
      <c r="I2024" s="7">
        <v>47.96</v>
      </c>
      <c r="J2024" t="s">
        <v>2337</v>
      </c>
      <c r="K2024">
        <f t="shared" si="124"/>
        <v>31</v>
      </c>
      <c r="L2024">
        <f t="shared" si="125"/>
        <v>21</v>
      </c>
      <c r="M2024">
        <f t="shared" si="126"/>
        <v>1</v>
      </c>
      <c r="N2024" s="7">
        <f t="shared" si="127"/>
        <v>959.25</v>
      </c>
    </row>
    <row r="2025" spans="1:14" x14ac:dyDescent="0.2">
      <c r="A2025" t="s">
        <v>824</v>
      </c>
      <c r="B2025" s="8">
        <v>43969</v>
      </c>
      <c r="C2025" s="8">
        <v>43984</v>
      </c>
      <c r="D2025">
        <v>16</v>
      </c>
      <c r="E2025">
        <v>1</v>
      </c>
      <c r="F2025" s="7">
        <v>286.75</v>
      </c>
      <c r="G2025" s="7">
        <v>566.6</v>
      </c>
      <c r="H2025" s="7">
        <v>28.68</v>
      </c>
      <c r="I2025" s="7">
        <v>56.66</v>
      </c>
      <c r="J2025" t="s">
        <v>2337</v>
      </c>
      <c r="K2025">
        <f t="shared" si="124"/>
        <v>16</v>
      </c>
      <c r="L2025">
        <f t="shared" si="125"/>
        <v>21</v>
      </c>
      <c r="M2025">
        <f t="shared" si="126"/>
        <v>1</v>
      </c>
      <c r="N2025" s="7">
        <f t="shared" si="127"/>
        <v>566.6</v>
      </c>
    </row>
    <row r="2026" spans="1:14" x14ac:dyDescent="0.2">
      <c r="A2026" t="s">
        <v>495</v>
      </c>
      <c r="B2026" s="8">
        <v>43969</v>
      </c>
      <c r="C2026" s="8">
        <v>43970</v>
      </c>
      <c r="D2026">
        <v>644</v>
      </c>
      <c r="E2026">
        <v>1</v>
      </c>
      <c r="F2026" s="7">
        <v>1955.39</v>
      </c>
      <c r="G2026" s="7">
        <v>4297.4399999999996</v>
      </c>
      <c r="H2026" s="7">
        <v>4.66</v>
      </c>
      <c r="I2026" s="7">
        <v>10.23</v>
      </c>
      <c r="J2026" t="s">
        <v>2337</v>
      </c>
      <c r="K2026">
        <f t="shared" si="124"/>
        <v>644</v>
      </c>
      <c r="L2026">
        <f t="shared" si="125"/>
        <v>21</v>
      </c>
      <c r="M2026">
        <f t="shared" si="126"/>
        <v>1</v>
      </c>
      <c r="N2026" s="7">
        <f t="shared" si="127"/>
        <v>4297.4399999999996</v>
      </c>
    </row>
    <row r="2027" spans="1:14" x14ac:dyDescent="0.2">
      <c r="A2027" t="s">
        <v>192</v>
      </c>
      <c r="B2027" s="8">
        <v>43969</v>
      </c>
      <c r="C2027" s="8">
        <v>43970</v>
      </c>
      <c r="D2027">
        <v>1532</v>
      </c>
      <c r="E2027">
        <v>2</v>
      </c>
      <c r="F2027" s="7">
        <v>2093.98</v>
      </c>
      <c r="G2027" s="7">
        <v>5116</v>
      </c>
      <c r="H2027" s="7">
        <v>2.09</v>
      </c>
      <c r="I2027" s="7">
        <v>5.12</v>
      </c>
      <c r="J2027" t="s">
        <v>2337</v>
      </c>
      <c r="K2027">
        <f t="shared" si="124"/>
        <v>3064</v>
      </c>
      <c r="L2027">
        <f t="shared" si="125"/>
        <v>21</v>
      </c>
      <c r="M2027">
        <f t="shared" si="126"/>
        <v>1</v>
      </c>
      <c r="N2027" s="7">
        <f t="shared" si="127"/>
        <v>5116</v>
      </c>
    </row>
    <row r="2028" spans="1:14" x14ac:dyDescent="0.2">
      <c r="A2028" t="s">
        <v>289</v>
      </c>
      <c r="B2028" s="8">
        <v>43969</v>
      </c>
      <c r="C2028" s="8">
        <v>43970</v>
      </c>
      <c r="D2028">
        <v>766</v>
      </c>
      <c r="E2028">
        <v>1</v>
      </c>
      <c r="F2028" s="7">
        <v>434.86</v>
      </c>
      <c r="G2028" s="7">
        <v>1055.18</v>
      </c>
      <c r="H2028" s="7">
        <v>0.87</v>
      </c>
      <c r="I2028" s="7">
        <v>2.11</v>
      </c>
      <c r="J2028" t="s">
        <v>2337</v>
      </c>
      <c r="K2028">
        <f t="shared" si="124"/>
        <v>766</v>
      </c>
      <c r="L2028">
        <f t="shared" si="125"/>
        <v>21</v>
      </c>
      <c r="M2028">
        <f t="shared" si="126"/>
        <v>1</v>
      </c>
      <c r="N2028" s="7">
        <f t="shared" si="127"/>
        <v>1055.18</v>
      </c>
    </row>
    <row r="2029" spans="1:14" x14ac:dyDescent="0.2">
      <c r="A2029" t="s">
        <v>251</v>
      </c>
      <c r="B2029" s="8">
        <v>43969</v>
      </c>
      <c r="C2029" s="8">
        <v>43970</v>
      </c>
      <c r="D2029">
        <v>766</v>
      </c>
      <c r="E2029">
        <v>1</v>
      </c>
      <c r="F2029" s="7">
        <v>428.47</v>
      </c>
      <c r="G2029" s="7">
        <v>895.3</v>
      </c>
      <c r="H2029" s="7">
        <v>0.86</v>
      </c>
      <c r="I2029" s="7">
        <v>1.79</v>
      </c>
      <c r="J2029" t="s">
        <v>2337</v>
      </c>
      <c r="K2029">
        <f t="shared" si="124"/>
        <v>766</v>
      </c>
      <c r="L2029">
        <f t="shared" si="125"/>
        <v>21</v>
      </c>
      <c r="M2029">
        <f t="shared" si="126"/>
        <v>1</v>
      </c>
      <c r="N2029" s="7">
        <f t="shared" si="127"/>
        <v>895.3</v>
      </c>
    </row>
    <row r="2030" spans="1:14" x14ac:dyDescent="0.2">
      <c r="A2030" t="s">
        <v>396</v>
      </c>
      <c r="B2030" s="8">
        <v>43969</v>
      </c>
      <c r="C2030" s="8">
        <v>43970</v>
      </c>
      <c r="D2030">
        <v>148</v>
      </c>
      <c r="E2030">
        <v>1</v>
      </c>
      <c r="F2030" s="7">
        <v>2234.67</v>
      </c>
      <c r="G2030" s="7">
        <v>2946.82</v>
      </c>
      <c r="H2030" s="7">
        <v>23.28</v>
      </c>
      <c r="I2030" s="7">
        <v>30.7</v>
      </c>
      <c r="J2030" t="s">
        <v>2337</v>
      </c>
      <c r="K2030">
        <f t="shared" si="124"/>
        <v>148</v>
      </c>
      <c r="L2030">
        <f t="shared" si="125"/>
        <v>21</v>
      </c>
      <c r="M2030">
        <f t="shared" si="126"/>
        <v>1</v>
      </c>
      <c r="N2030" s="7">
        <f t="shared" si="127"/>
        <v>2946.82</v>
      </c>
    </row>
    <row r="2031" spans="1:14" x14ac:dyDescent="0.2">
      <c r="A2031" t="s">
        <v>718</v>
      </c>
      <c r="B2031" s="8">
        <v>43969</v>
      </c>
      <c r="C2031" s="8">
        <v>43983</v>
      </c>
      <c r="D2031">
        <v>62</v>
      </c>
      <c r="E2031">
        <v>1</v>
      </c>
      <c r="F2031" s="7">
        <v>894.28</v>
      </c>
      <c r="G2031" s="7">
        <v>1642.24</v>
      </c>
      <c r="H2031" s="7">
        <v>22.36</v>
      </c>
      <c r="I2031" s="7">
        <v>41.06</v>
      </c>
      <c r="J2031" t="s">
        <v>2337</v>
      </c>
      <c r="K2031">
        <f t="shared" si="124"/>
        <v>62</v>
      </c>
      <c r="L2031">
        <f t="shared" si="125"/>
        <v>21</v>
      </c>
      <c r="M2031">
        <f t="shared" si="126"/>
        <v>1</v>
      </c>
      <c r="N2031" s="7">
        <f t="shared" si="127"/>
        <v>1642.24</v>
      </c>
    </row>
    <row r="2032" spans="1:14" x14ac:dyDescent="0.2">
      <c r="A2032" t="s">
        <v>251</v>
      </c>
      <c r="B2032" s="8">
        <v>43969</v>
      </c>
      <c r="C2032" s="8">
        <v>43970</v>
      </c>
      <c r="D2032">
        <v>95</v>
      </c>
      <c r="E2032">
        <v>1</v>
      </c>
      <c r="F2032" s="7">
        <v>53.13</v>
      </c>
      <c r="G2032" s="7">
        <v>142.74</v>
      </c>
      <c r="H2032" s="7">
        <v>0.86</v>
      </c>
      <c r="I2032" s="7">
        <v>2.2999999999999998</v>
      </c>
      <c r="J2032" t="s">
        <v>2337</v>
      </c>
      <c r="K2032">
        <f t="shared" si="124"/>
        <v>95</v>
      </c>
      <c r="L2032">
        <f t="shared" si="125"/>
        <v>21</v>
      </c>
      <c r="M2032">
        <f t="shared" si="126"/>
        <v>1</v>
      </c>
      <c r="N2032" s="7">
        <f t="shared" si="127"/>
        <v>142.74</v>
      </c>
    </row>
    <row r="2033" spans="1:14" x14ac:dyDescent="0.2">
      <c r="A2033" t="s">
        <v>928</v>
      </c>
      <c r="B2033" s="8">
        <v>43969</v>
      </c>
      <c r="C2033" s="8">
        <v>43970</v>
      </c>
      <c r="D2033">
        <v>2</v>
      </c>
      <c r="E2033">
        <v>1</v>
      </c>
      <c r="F2033" s="7">
        <v>26.13</v>
      </c>
      <c r="G2033" s="7">
        <v>0</v>
      </c>
      <c r="H2033" s="7">
        <v>26.12</v>
      </c>
      <c r="I2033" s="7">
        <v>0</v>
      </c>
      <c r="J2033" t="s">
        <v>2337</v>
      </c>
      <c r="K2033">
        <f t="shared" si="124"/>
        <v>2</v>
      </c>
      <c r="L2033">
        <f t="shared" si="125"/>
        <v>21</v>
      </c>
      <c r="M2033">
        <f t="shared" si="126"/>
        <v>1</v>
      </c>
      <c r="N2033" s="7">
        <f t="shared" si="127"/>
        <v>0</v>
      </c>
    </row>
    <row r="2034" spans="1:14" x14ac:dyDescent="0.2">
      <c r="A2034" t="s">
        <v>251</v>
      </c>
      <c r="B2034" s="8">
        <v>43969</v>
      </c>
      <c r="C2034" s="8">
        <v>43970</v>
      </c>
      <c r="D2034">
        <v>68</v>
      </c>
      <c r="E2034">
        <v>1</v>
      </c>
      <c r="F2034" s="7">
        <v>37.71</v>
      </c>
      <c r="G2034" s="7">
        <v>101.3</v>
      </c>
      <c r="H2034" s="7">
        <v>0.86</v>
      </c>
      <c r="I2034" s="7">
        <v>2.2999999999999998</v>
      </c>
      <c r="J2034" t="s">
        <v>2337</v>
      </c>
      <c r="K2034">
        <f t="shared" si="124"/>
        <v>68</v>
      </c>
      <c r="L2034">
        <f t="shared" si="125"/>
        <v>21</v>
      </c>
      <c r="M2034">
        <f t="shared" si="126"/>
        <v>1</v>
      </c>
      <c r="N2034" s="7">
        <f t="shared" si="127"/>
        <v>101.3</v>
      </c>
    </row>
    <row r="2035" spans="1:14" x14ac:dyDescent="0.2">
      <c r="A2035" t="s">
        <v>251</v>
      </c>
      <c r="B2035" s="8">
        <v>43969</v>
      </c>
      <c r="C2035" s="8">
        <v>43970</v>
      </c>
      <c r="D2035">
        <v>169</v>
      </c>
      <c r="E2035">
        <v>1</v>
      </c>
      <c r="F2035" s="7">
        <v>94.26</v>
      </c>
      <c r="G2035" s="7">
        <v>253.24</v>
      </c>
      <c r="H2035" s="7">
        <v>0.86</v>
      </c>
      <c r="I2035" s="7">
        <v>2.2999999999999998</v>
      </c>
      <c r="J2035" t="s">
        <v>2337</v>
      </c>
      <c r="K2035">
        <f t="shared" si="124"/>
        <v>169</v>
      </c>
      <c r="L2035">
        <f t="shared" si="125"/>
        <v>21</v>
      </c>
      <c r="M2035">
        <f t="shared" si="126"/>
        <v>1</v>
      </c>
      <c r="N2035" s="7">
        <f t="shared" si="127"/>
        <v>253.24</v>
      </c>
    </row>
    <row r="2036" spans="1:14" x14ac:dyDescent="0.2">
      <c r="A2036" t="s">
        <v>237</v>
      </c>
      <c r="B2036" s="8">
        <v>43970</v>
      </c>
      <c r="C2036" s="8">
        <v>43970</v>
      </c>
      <c r="D2036">
        <v>766</v>
      </c>
      <c r="E2036">
        <v>1</v>
      </c>
      <c r="F2036" s="7">
        <v>351.73</v>
      </c>
      <c r="G2036" s="7">
        <v>639.5</v>
      </c>
      <c r="H2036" s="7">
        <v>0.7</v>
      </c>
      <c r="I2036" s="7">
        <v>1.28</v>
      </c>
      <c r="J2036" t="s">
        <v>2337</v>
      </c>
      <c r="K2036">
        <f t="shared" si="124"/>
        <v>766</v>
      </c>
      <c r="L2036">
        <f t="shared" si="125"/>
        <v>21</v>
      </c>
      <c r="M2036">
        <f t="shared" si="126"/>
        <v>1</v>
      </c>
      <c r="N2036" s="7">
        <f t="shared" si="127"/>
        <v>639.5</v>
      </c>
    </row>
    <row r="2037" spans="1:14" x14ac:dyDescent="0.2">
      <c r="A2037" t="s">
        <v>288</v>
      </c>
      <c r="B2037" s="8">
        <v>43970</v>
      </c>
      <c r="C2037" s="8">
        <v>43970</v>
      </c>
      <c r="D2037">
        <v>307</v>
      </c>
      <c r="E2037">
        <v>1</v>
      </c>
      <c r="F2037" s="7">
        <v>171.39</v>
      </c>
      <c r="G2037" s="7">
        <v>409.28</v>
      </c>
      <c r="H2037" s="7">
        <v>0.86</v>
      </c>
      <c r="I2037" s="7">
        <v>2.0499999999999998</v>
      </c>
      <c r="J2037" t="s">
        <v>2337</v>
      </c>
      <c r="K2037">
        <f t="shared" si="124"/>
        <v>307</v>
      </c>
      <c r="L2037">
        <f t="shared" si="125"/>
        <v>21</v>
      </c>
      <c r="M2037">
        <f t="shared" si="126"/>
        <v>1</v>
      </c>
      <c r="N2037" s="7">
        <f t="shared" si="127"/>
        <v>409.28</v>
      </c>
    </row>
    <row r="2038" spans="1:14" x14ac:dyDescent="0.2">
      <c r="A2038" t="s">
        <v>396</v>
      </c>
      <c r="B2038" s="8">
        <v>43970</v>
      </c>
      <c r="C2038" s="8">
        <v>43970</v>
      </c>
      <c r="D2038">
        <v>10</v>
      </c>
      <c r="E2038">
        <v>1</v>
      </c>
      <c r="F2038" s="7">
        <v>139.66999999999999</v>
      </c>
      <c r="G2038" s="7">
        <v>184.18</v>
      </c>
      <c r="H2038" s="7">
        <v>23.28</v>
      </c>
      <c r="I2038" s="7">
        <v>30.7</v>
      </c>
      <c r="J2038" t="s">
        <v>2337</v>
      </c>
      <c r="K2038">
        <f t="shared" si="124"/>
        <v>10</v>
      </c>
      <c r="L2038">
        <f t="shared" si="125"/>
        <v>21</v>
      </c>
      <c r="M2038">
        <f t="shared" si="126"/>
        <v>1</v>
      </c>
      <c r="N2038" s="7">
        <f t="shared" si="127"/>
        <v>184.18</v>
      </c>
    </row>
    <row r="2039" spans="1:14" x14ac:dyDescent="0.2">
      <c r="A2039" t="s">
        <v>289</v>
      </c>
      <c r="B2039" s="8">
        <v>43970</v>
      </c>
      <c r="C2039" s="8">
        <v>43970</v>
      </c>
      <c r="D2039">
        <v>31</v>
      </c>
      <c r="E2039">
        <v>100</v>
      </c>
      <c r="F2039" s="7">
        <v>1739.44</v>
      </c>
      <c r="G2039" s="7">
        <v>4476.5</v>
      </c>
      <c r="H2039" s="7">
        <v>86.97</v>
      </c>
      <c r="I2039" s="7">
        <v>223.83</v>
      </c>
      <c r="J2039" t="s">
        <v>2337</v>
      </c>
      <c r="K2039">
        <f t="shared" si="124"/>
        <v>3100</v>
      </c>
      <c r="L2039">
        <f t="shared" si="125"/>
        <v>21</v>
      </c>
      <c r="M2039">
        <f t="shared" si="126"/>
        <v>1</v>
      </c>
      <c r="N2039" s="7">
        <f t="shared" si="127"/>
        <v>4476.5</v>
      </c>
    </row>
    <row r="2040" spans="1:14" x14ac:dyDescent="0.2">
      <c r="A2040" t="s">
        <v>285</v>
      </c>
      <c r="B2040" s="8">
        <v>43970</v>
      </c>
      <c r="C2040" s="8">
        <v>43970</v>
      </c>
      <c r="D2040">
        <v>31</v>
      </c>
      <c r="E2040">
        <v>100</v>
      </c>
      <c r="F2040" s="7">
        <v>1739.44</v>
      </c>
      <c r="G2040" s="7">
        <v>4476.5</v>
      </c>
      <c r="H2040" s="7">
        <v>86.97</v>
      </c>
      <c r="I2040" s="7">
        <v>223.83</v>
      </c>
      <c r="J2040" t="s">
        <v>2337</v>
      </c>
      <c r="K2040">
        <f t="shared" si="124"/>
        <v>3100</v>
      </c>
      <c r="L2040">
        <f t="shared" si="125"/>
        <v>21</v>
      </c>
      <c r="M2040">
        <f t="shared" si="126"/>
        <v>1</v>
      </c>
      <c r="N2040" s="7">
        <f t="shared" si="127"/>
        <v>4476.5</v>
      </c>
    </row>
    <row r="2041" spans="1:14" x14ac:dyDescent="0.2">
      <c r="A2041" t="s">
        <v>928</v>
      </c>
      <c r="B2041" s="8">
        <v>43970</v>
      </c>
      <c r="C2041" s="8">
        <v>43970</v>
      </c>
      <c r="D2041">
        <v>154</v>
      </c>
      <c r="E2041">
        <v>1</v>
      </c>
      <c r="F2041" s="7">
        <v>2612.84</v>
      </c>
      <c r="G2041" s="7">
        <v>3837</v>
      </c>
      <c r="H2041" s="7">
        <v>26.12</v>
      </c>
      <c r="I2041" s="7">
        <v>38.369999999999997</v>
      </c>
      <c r="J2041" t="s">
        <v>2337</v>
      </c>
      <c r="K2041">
        <f t="shared" si="124"/>
        <v>154</v>
      </c>
      <c r="L2041">
        <f t="shared" si="125"/>
        <v>21</v>
      </c>
      <c r="M2041">
        <f t="shared" si="126"/>
        <v>1</v>
      </c>
      <c r="N2041" s="7">
        <f t="shared" si="127"/>
        <v>3837</v>
      </c>
    </row>
    <row r="2042" spans="1:14" x14ac:dyDescent="0.2">
      <c r="A2042" t="s">
        <v>288</v>
      </c>
      <c r="B2042" s="8">
        <v>43970</v>
      </c>
      <c r="C2042" s="8">
        <v>43984</v>
      </c>
      <c r="D2042">
        <v>42</v>
      </c>
      <c r="E2042">
        <v>1</v>
      </c>
      <c r="F2042" s="7">
        <v>23.14</v>
      </c>
      <c r="G2042" s="7">
        <v>82.88</v>
      </c>
      <c r="H2042" s="7">
        <v>0.86</v>
      </c>
      <c r="I2042" s="7">
        <v>3.07</v>
      </c>
      <c r="J2042" t="s">
        <v>2337</v>
      </c>
      <c r="K2042">
        <f t="shared" si="124"/>
        <v>42</v>
      </c>
      <c r="L2042">
        <f t="shared" si="125"/>
        <v>21</v>
      </c>
      <c r="M2042">
        <f t="shared" si="126"/>
        <v>1</v>
      </c>
      <c r="N2042" s="7">
        <f t="shared" si="127"/>
        <v>82.88</v>
      </c>
    </row>
    <row r="2043" spans="1:14" x14ac:dyDescent="0.2">
      <c r="A2043" t="s">
        <v>928</v>
      </c>
      <c r="B2043" s="8">
        <v>43970</v>
      </c>
      <c r="C2043" s="8">
        <v>43971</v>
      </c>
      <c r="D2043">
        <v>2</v>
      </c>
      <c r="E2043">
        <v>1</v>
      </c>
      <c r="F2043" s="7">
        <v>26.13</v>
      </c>
      <c r="G2043" s="7">
        <v>0</v>
      </c>
      <c r="H2043" s="7">
        <v>26.12</v>
      </c>
      <c r="I2043" s="7">
        <v>0</v>
      </c>
      <c r="J2043" t="s">
        <v>2337</v>
      </c>
      <c r="K2043">
        <f t="shared" si="124"/>
        <v>2</v>
      </c>
      <c r="L2043">
        <f t="shared" si="125"/>
        <v>21</v>
      </c>
      <c r="M2043">
        <f t="shared" si="126"/>
        <v>1</v>
      </c>
      <c r="N2043" s="7">
        <f t="shared" si="127"/>
        <v>0</v>
      </c>
    </row>
    <row r="2044" spans="1:14" x14ac:dyDescent="0.2">
      <c r="A2044" t="s">
        <v>809</v>
      </c>
      <c r="B2044" s="8">
        <v>43970</v>
      </c>
      <c r="C2044" s="8">
        <v>43984</v>
      </c>
      <c r="D2044">
        <v>7</v>
      </c>
      <c r="E2044">
        <v>1</v>
      </c>
      <c r="F2044" s="7">
        <v>56.99</v>
      </c>
      <c r="G2044" s="7">
        <v>105.39</v>
      </c>
      <c r="H2044" s="7">
        <v>14.25</v>
      </c>
      <c r="I2044" s="7">
        <v>26.35</v>
      </c>
      <c r="J2044" t="s">
        <v>2337</v>
      </c>
      <c r="K2044">
        <f t="shared" si="124"/>
        <v>7</v>
      </c>
      <c r="L2044">
        <f t="shared" si="125"/>
        <v>21</v>
      </c>
      <c r="M2044">
        <f t="shared" si="126"/>
        <v>1</v>
      </c>
      <c r="N2044" s="7">
        <f t="shared" si="127"/>
        <v>105.39</v>
      </c>
    </row>
    <row r="2045" spans="1:14" x14ac:dyDescent="0.2">
      <c r="A2045" t="s">
        <v>938</v>
      </c>
      <c r="B2045" s="8">
        <v>43970</v>
      </c>
      <c r="C2045" s="8">
        <v>43984</v>
      </c>
      <c r="D2045">
        <v>2</v>
      </c>
      <c r="E2045">
        <v>1</v>
      </c>
      <c r="F2045" s="7">
        <v>26.46</v>
      </c>
      <c r="G2045" s="7">
        <v>49.88</v>
      </c>
      <c r="H2045" s="7">
        <v>26.45</v>
      </c>
      <c r="I2045" s="7">
        <v>49.88</v>
      </c>
      <c r="J2045" t="s">
        <v>2337</v>
      </c>
      <c r="K2045">
        <f t="shared" si="124"/>
        <v>2</v>
      </c>
      <c r="L2045">
        <f t="shared" si="125"/>
        <v>21</v>
      </c>
      <c r="M2045">
        <f t="shared" si="126"/>
        <v>1</v>
      </c>
      <c r="N2045" s="7">
        <f t="shared" si="127"/>
        <v>49.88</v>
      </c>
    </row>
    <row r="2046" spans="1:14" x14ac:dyDescent="0.2">
      <c r="A2046" t="s">
        <v>169</v>
      </c>
      <c r="B2046" s="8">
        <v>43970</v>
      </c>
      <c r="C2046" s="8">
        <v>43971</v>
      </c>
      <c r="D2046">
        <v>54</v>
      </c>
      <c r="E2046">
        <v>2</v>
      </c>
      <c r="F2046" s="7">
        <v>93.1</v>
      </c>
      <c r="G2046" s="7">
        <v>188.01</v>
      </c>
      <c r="H2046" s="7">
        <v>2.65</v>
      </c>
      <c r="I2046" s="7">
        <v>5.37</v>
      </c>
      <c r="J2046" t="s">
        <v>2337</v>
      </c>
      <c r="K2046">
        <f t="shared" si="124"/>
        <v>108</v>
      </c>
      <c r="L2046">
        <f t="shared" si="125"/>
        <v>21</v>
      </c>
      <c r="M2046">
        <f t="shared" si="126"/>
        <v>1</v>
      </c>
      <c r="N2046" s="7">
        <f t="shared" si="127"/>
        <v>188.01</v>
      </c>
    </row>
    <row r="2047" spans="1:14" x14ac:dyDescent="0.2">
      <c r="A2047" t="s">
        <v>203</v>
      </c>
      <c r="B2047" s="8">
        <v>43970</v>
      </c>
      <c r="C2047" s="8">
        <v>43971</v>
      </c>
      <c r="D2047">
        <v>54</v>
      </c>
      <c r="E2047">
        <v>2</v>
      </c>
      <c r="F2047" s="7">
        <v>95.25</v>
      </c>
      <c r="G2047" s="7">
        <v>223.83</v>
      </c>
      <c r="H2047" s="7">
        <v>2.71</v>
      </c>
      <c r="I2047" s="7">
        <v>6.4</v>
      </c>
      <c r="J2047" t="s">
        <v>2337</v>
      </c>
      <c r="K2047">
        <f t="shared" si="124"/>
        <v>108</v>
      </c>
      <c r="L2047">
        <f t="shared" si="125"/>
        <v>21</v>
      </c>
      <c r="M2047">
        <f t="shared" si="126"/>
        <v>1</v>
      </c>
      <c r="N2047" s="7">
        <f t="shared" si="127"/>
        <v>223.83</v>
      </c>
    </row>
    <row r="2048" spans="1:14" x14ac:dyDescent="0.2">
      <c r="A2048" t="s">
        <v>928</v>
      </c>
      <c r="B2048" s="8">
        <v>43970</v>
      </c>
      <c r="C2048" s="8">
        <v>43971</v>
      </c>
      <c r="D2048">
        <v>4</v>
      </c>
      <c r="E2048">
        <v>1</v>
      </c>
      <c r="F2048" s="7">
        <v>52.26</v>
      </c>
      <c r="G2048" s="7">
        <v>0</v>
      </c>
      <c r="H2048" s="7">
        <v>26.12</v>
      </c>
      <c r="I2048" s="7">
        <v>0</v>
      </c>
      <c r="J2048" t="s">
        <v>2337</v>
      </c>
      <c r="K2048">
        <f t="shared" si="124"/>
        <v>4</v>
      </c>
      <c r="L2048">
        <f t="shared" si="125"/>
        <v>21</v>
      </c>
      <c r="M2048">
        <f t="shared" si="126"/>
        <v>1</v>
      </c>
      <c r="N2048" s="7">
        <f t="shared" si="127"/>
        <v>0</v>
      </c>
    </row>
    <row r="2049" spans="1:14" x14ac:dyDescent="0.2">
      <c r="A2049" t="s">
        <v>247</v>
      </c>
      <c r="B2049" s="8">
        <v>43970</v>
      </c>
      <c r="C2049" s="8">
        <v>43970</v>
      </c>
      <c r="D2049">
        <v>4596</v>
      </c>
      <c r="E2049">
        <v>1</v>
      </c>
      <c r="F2049" s="7">
        <v>2570.79</v>
      </c>
      <c r="G2049" s="7">
        <v>6331.05</v>
      </c>
      <c r="H2049" s="7">
        <v>0.86</v>
      </c>
      <c r="I2049" s="7">
        <v>2.11</v>
      </c>
      <c r="J2049" t="s">
        <v>2337</v>
      </c>
      <c r="K2049">
        <f t="shared" si="124"/>
        <v>4596</v>
      </c>
      <c r="L2049">
        <f t="shared" si="125"/>
        <v>21</v>
      </c>
      <c r="M2049">
        <f t="shared" si="126"/>
        <v>1</v>
      </c>
      <c r="N2049" s="7">
        <f t="shared" si="127"/>
        <v>6331.05</v>
      </c>
    </row>
    <row r="2050" spans="1:14" x14ac:dyDescent="0.2">
      <c r="A2050" t="s">
        <v>262</v>
      </c>
      <c r="B2050" s="8">
        <v>43970</v>
      </c>
      <c r="C2050" s="8">
        <v>43970</v>
      </c>
      <c r="D2050">
        <v>1149</v>
      </c>
      <c r="E2050">
        <v>1</v>
      </c>
      <c r="F2050" s="7">
        <v>738.62</v>
      </c>
      <c r="G2050" s="7">
        <v>1525.21</v>
      </c>
      <c r="H2050" s="7">
        <v>0.99</v>
      </c>
      <c r="I2050" s="7">
        <v>2.0299999999999998</v>
      </c>
      <c r="J2050" t="s">
        <v>2337</v>
      </c>
      <c r="K2050">
        <f t="shared" si="124"/>
        <v>1149</v>
      </c>
      <c r="L2050">
        <f t="shared" si="125"/>
        <v>21</v>
      </c>
      <c r="M2050">
        <f t="shared" si="126"/>
        <v>1</v>
      </c>
      <c r="N2050" s="7">
        <f t="shared" si="127"/>
        <v>1525.21</v>
      </c>
    </row>
    <row r="2051" spans="1:14" x14ac:dyDescent="0.2">
      <c r="A2051" t="s">
        <v>291</v>
      </c>
      <c r="B2051" s="8">
        <v>43971</v>
      </c>
      <c r="C2051" s="8">
        <v>43971</v>
      </c>
      <c r="D2051">
        <v>1532</v>
      </c>
      <c r="E2051">
        <v>1</v>
      </c>
      <c r="F2051" s="7">
        <v>856.93</v>
      </c>
      <c r="G2051" s="7">
        <v>2046.4</v>
      </c>
      <c r="H2051" s="7">
        <v>0.86</v>
      </c>
      <c r="I2051" s="7">
        <v>2.0499999999999998</v>
      </c>
      <c r="J2051" t="s">
        <v>2337</v>
      </c>
      <c r="K2051">
        <f t="shared" ref="K2051:K2114" si="128">D2051*E2051</f>
        <v>1532</v>
      </c>
      <c r="L2051">
        <f t="shared" ref="L2051:L2114" si="129">(YEAR(B2051)-2020)*52+_xlfn.ISOWEEKNUM(B2051)</f>
        <v>21</v>
      </c>
      <c r="M2051">
        <f t="shared" ref="M2051:M2114" si="130">IF(J2051="Z-US$",1,1.22)</f>
        <v>1</v>
      </c>
      <c r="N2051" s="7">
        <f t="shared" ref="N2051:N2114" si="131">G2051*M2051</f>
        <v>2046.4</v>
      </c>
    </row>
    <row r="2052" spans="1:14" x14ac:dyDescent="0.2">
      <c r="A2052" t="s">
        <v>396</v>
      </c>
      <c r="B2052" s="8">
        <v>43971</v>
      </c>
      <c r="C2052" s="8">
        <v>43973</v>
      </c>
      <c r="D2052">
        <v>154</v>
      </c>
      <c r="E2052">
        <v>1</v>
      </c>
      <c r="F2052" s="7">
        <v>2256.16</v>
      </c>
      <c r="G2052" s="7">
        <v>2813.8</v>
      </c>
      <c r="H2052" s="7">
        <v>22.56</v>
      </c>
      <c r="I2052" s="7">
        <v>28.14</v>
      </c>
      <c r="J2052" t="s">
        <v>2337</v>
      </c>
      <c r="K2052">
        <f t="shared" si="128"/>
        <v>154</v>
      </c>
      <c r="L2052">
        <f t="shared" si="129"/>
        <v>21</v>
      </c>
      <c r="M2052">
        <f t="shared" si="130"/>
        <v>1</v>
      </c>
      <c r="N2052" s="7">
        <f t="shared" si="131"/>
        <v>2813.8</v>
      </c>
    </row>
    <row r="2053" spans="1:14" x14ac:dyDescent="0.2">
      <c r="A2053" t="s">
        <v>923</v>
      </c>
      <c r="B2053" s="8">
        <v>43971</v>
      </c>
      <c r="C2053" s="8">
        <v>43980</v>
      </c>
      <c r="D2053">
        <v>154</v>
      </c>
      <c r="E2053">
        <v>1</v>
      </c>
      <c r="F2053" s="7">
        <v>3499.34</v>
      </c>
      <c r="G2053" s="7">
        <v>8953</v>
      </c>
      <c r="H2053" s="7">
        <v>34.99</v>
      </c>
      <c r="I2053" s="7">
        <v>89.53</v>
      </c>
      <c r="J2053" t="s">
        <v>2337</v>
      </c>
      <c r="K2053">
        <f t="shared" si="128"/>
        <v>154</v>
      </c>
      <c r="L2053">
        <f t="shared" si="129"/>
        <v>21</v>
      </c>
      <c r="M2053">
        <f t="shared" si="130"/>
        <v>1</v>
      </c>
      <c r="N2053" s="7">
        <f t="shared" si="131"/>
        <v>8953</v>
      </c>
    </row>
    <row r="2054" spans="1:14" x14ac:dyDescent="0.2">
      <c r="A2054" t="s">
        <v>188</v>
      </c>
      <c r="B2054" s="8">
        <v>43971</v>
      </c>
      <c r="C2054" s="8">
        <v>43972</v>
      </c>
      <c r="D2054">
        <v>613</v>
      </c>
      <c r="E2054">
        <v>2</v>
      </c>
      <c r="F2054" s="7">
        <v>1004.27</v>
      </c>
      <c r="G2054" s="7">
        <v>2046.4</v>
      </c>
      <c r="H2054" s="7">
        <v>2.5099999999999998</v>
      </c>
      <c r="I2054" s="7">
        <v>5.12</v>
      </c>
      <c r="J2054" t="s">
        <v>2337</v>
      </c>
      <c r="K2054">
        <f t="shared" si="128"/>
        <v>1226</v>
      </c>
      <c r="L2054">
        <f t="shared" si="129"/>
        <v>21</v>
      </c>
      <c r="M2054">
        <f t="shared" si="130"/>
        <v>1</v>
      </c>
      <c r="N2054" s="7">
        <f t="shared" si="131"/>
        <v>2046.4</v>
      </c>
    </row>
    <row r="2055" spans="1:14" x14ac:dyDescent="0.2">
      <c r="A2055" t="s">
        <v>528</v>
      </c>
      <c r="B2055" s="8">
        <v>43972</v>
      </c>
      <c r="C2055" s="8">
        <v>43972</v>
      </c>
      <c r="D2055">
        <v>19</v>
      </c>
      <c r="E2055">
        <v>1</v>
      </c>
      <c r="F2055" s="7">
        <v>46.63</v>
      </c>
      <c r="G2055" s="7">
        <v>115.11</v>
      </c>
      <c r="H2055" s="7">
        <v>3.88</v>
      </c>
      <c r="I2055" s="7">
        <v>9.59</v>
      </c>
      <c r="J2055" t="s">
        <v>2337</v>
      </c>
      <c r="K2055">
        <f t="shared" si="128"/>
        <v>19</v>
      </c>
      <c r="L2055">
        <f t="shared" si="129"/>
        <v>21</v>
      </c>
      <c r="M2055">
        <f t="shared" si="130"/>
        <v>1</v>
      </c>
      <c r="N2055" s="7">
        <f t="shared" si="131"/>
        <v>115.11</v>
      </c>
    </row>
    <row r="2056" spans="1:14" x14ac:dyDescent="0.2">
      <c r="A2056" t="s">
        <v>529</v>
      </c>
      <c r="B2056" s="8">
        <v>43972</v>
      </c>
      <c r="C2056" s="8">
        <v>43972</v>
      </c>
      <c r="D2056">
        <v>197</v>
      </c>
      <c r="E2056">
        <v>1</v>
      </c>
      <c r="F2056" s="7">
        <v>466.5</v>
      </c>
      <c r="G2056" s="7">
        <v>1328.04</v>
      </c>
      <c r="H2056" s="7">
        <v>3.63</v>
      </c>
      <c r="I2056" s="7">
        <v>10.37</v>
      </c>
      <c r="J2056" t="s">
        <v>2337</v>
      </c>
      <c r="K2056">
        <f t="shared" si="128"/>
        <v>197</v>
      </c>
      <c r="L2056">
        <f t="shared" si="129"/>
        <v>21</v>
      </c>
      <c r="M2056">
        <f t="shared" si="130"/>
        <v>1</v>
      </c>
      <c r="N2056" s="7">
        <f t="shared" si="131"/>
        <v>1328.04</v>
      </c>
    </row>
    <row r="2057" spans="1:14" x14ac:dyDescent="0.2">
      <c r="A2057" t="s">
        <v>192</v>
      </c>
      <c r="B2057" s="8">
        <v>43972</v>
      </c>
      <c r="C2057" s="8">
        <v>43972</v>
      </c>
      <c r="D2057">
        <v>236</v>
      </c>
      <c r="E2057">
        <v>2</v>
      </c>
      <c r="F2057" s="7">
        <v>322.47000000000003</v>
      </c>
      <c r="G2057" s="7">
        <v>1122.71</v>
      </c>
      <c r="H2057" s="7">
        <v>2.09</v>
      </c>
      <c r="I2057" s="7">
        <v>7.29</v>
      </c>
      <c r="J2057" t="s">
        <v>2337</v>
      </c>
      <c r="K2057">
        <f t="shared" si="128"/>
        <v>472</v>
      </c>
      <c r="L2057">
        <f t="shared" si="129"/>
        <v>21</v>
      </c>
      <c r="M2057">
        <f t="shared" si="130"/>
        <v>1</v>
      </c>
      <c r="N2057" s="7">
        <f t="shared" si="131"/>
        <v>1122.71</v>
      </c>
    </row>
    <row r="2058" spans="1:14" x14ac:dyDescent="0.2">
      <c r="A2058" t="s">
        <v>232</v>
      </c>
      <c r="B2058" s="8">
        <v>43972</v>
      </c>
      <c r="C2058" s="8">
        <v>43972</v>
      </c>
      <c r="D2058">
        <v>10</v>
      </c>
      <c r="E2058">
        <v>1</v>
      </c>
      <c r="F2058" s="7">
        <v>4.22</v>
      </c>
      <c r="G2058" s="7">
        <v>7.98</v>
      </c>
      <c r="H2058" s="7">
        <v>0.7</v>
      </c>
      <c r="I2058" s="7">
        <v>1.33</v>
      </c>
      <c r="J2058" t="s">
        <v>2337</v>
      </c>
      <c r="K2058">
        <f t="shared" si="128"/>
        <v>10</v>
      </c>
      <c r="L2058">
        <f t="shared" si="129"/>
        <v>21</v>
      </c>
      <c r="M2058">
        <f t="shared" si="130"/>
        <v>1</v>
      </c>
      <c r="N2058" s="7">
        <f t="shared" si="131"/>
        <v>7.98</v>
      </c>
    </row>
    <row r="2059" spans="1:14" x14ac:dyDescent="0.2">
      <c r="A2059" t="s">
        <v>251</v>
      </c>
      <c r="B2059" s="8">
        <v>43972</v>
      </c>
      <c r="C2059" s="8">
        <v>43972</v>
      </c>
      <c r="D2059">
        <v>1024</v>
      </c>
      <c r="E2059">
        <v>1</v>
      </c>
      <c r="F2059" s="7">
        <v>572.42999999999995</v>
      </c>
      <c r="G2059" s="7">
        <v>1537.87</v>
      </c>
      <c r="H2059" s="7">
        <v>0.86</v>
      </c>
      <c r="I2059" s="7">
        <v>2.2999999999999998</v>
      </c>
      <c r="J2059" t="s">
        <v>2337</v>
      </c>
      <c r="K2059">
        <f t="shared" si="128"/>
        <v>1024</v>
      </c>
      <c r="L2059">
        <f t="shared" si="129"/>
        <v>21</v>
      </c>
      <c r="M2059">
        <f t="shared" si="130"/>
        <v>1</v>
      </c>
      <c r="N2059" s="7">
        <f t="shared" si="131"/>
        <v>1537.87</v>
      </c>
    </row>
    <row r="2060" spans="1:14" x14ac:dyDescent="0.2">
      <c r="A2060" t="s">
        <v>288</v>
      </c>
      <c r="B2060" s="8">
        <v>43972</v>
      </c>
      <c r="C2060" s="8">
        <v>43972</v>
      </c>
      <c r="D2060">
        <v>313</v>
      </c>
      <c r="E2060">
        <v>1</v>
      </c>
      <c r="F2060" s="7">
        <v>174.81</v>
      </c>
      <c r="G2060" s="7">
        <v>626.20000000000005</v>
      </c>
      <c r="H2060" s="7">
        <v>0.86</v>
      </c>
      <c r="I2060" s="7">
        <v>3.07</v>
      </c>
      <c r="J2060" t="s">
        <v>2337</v>
      </c>
      <c r="K2060">
        <f t="shared" si="128"/>
        <v>313</v>
      </c>
      <c r="L2060">
        <f t="shared" si="129"/>
        <v>21</v>
      </c>
      <c r="M2060">
        <f t="shared" si="130"/>
        <v>1</v>
      </c>
      <c r="N2060" s="7">
        <f t="shared" si="131"/>
        <v>626.20000000000005</v>
      </c>
    </row>
    <row r="2061" spans="1:14" x14ac:dyDescent="0.2">
      <c r="A2061" t="s">
        <v>387</v>
      </c>
      <c r="B2061" s="8">
        <v>43972</v>
      </c>
      <c r="C2061" s="8">
        <v>43972</v>
      </c>
      <c r="D2061">
        <v>11</v>
      </c>
      <c r="E2061">
        <v>1</v>
      </c>
      <c r="F2061" s="7">
        <v>296.08</v>
      </c>
      <c r="G2061" s="7">
        <v>599.85</v>
      </c>
      <c r="H2061" s="7">
        <v>42.3</v>
      </c>
      <c r="I2061" s="7">
        <v>85.69</v>
      </c>
      <c r="J2061" t="s">
        <v>2337</v>
      </c>
      <c r="K2061">
        <f t="shared" si="128"/>
        <v>11</v>
      </c>
      <c r="L2061">
        <f t="shared" si="129"/>
        <v>21</v>
      </c>
      <c r="M2061">
        <f t="shared" si="130"/>
        <v>1</v>
      </c>
      <c r="N2061" s="7">
        <f t="shared" si="131"/>
        <v>599.85</v>
      </c>
    </row>
    <row r="2062" spans="1:14" x14ac:dyDescent="0.2">
      <c r="A2062" t="s">
        <v>923</v>
      </c>
      <c r="B2062" s="8">
        <v>43972</v>
      </c>
      <c r="C2062" s="8">
        <v>43972</v>
      </c>
      <c r="D2062">
        <v>4</v>
      </c>
      <c r="E2062">
        <v>1</v>
      </c>
      <c r="F2062" s="7">
        <v>69.989999999999995</v>
      </c>
      <c r="G2062" s="7">
        <v>209.76</v>
      </c>
      <c r="H2062" s="7">
        <v>34.99</v>
      </c>
      <c r="I2062" s="7">
        <v>104.88</v>
      </c>
      <c r="J2062" t="s">
        <v>2337</v>
      </c>
      <c r="K2062">
        <f t="shared" si="128"/>
        <v>4</v>
      </c>
      <c r="L2062">
        <f t="shared" si="129"/>
        <v>21</v>
      </c>
      <c r="M2062">
        <f t="shared" si="130"/>
        <v>1</v>
      </c>
      <c r="N2062" s="7">
        <f t="shared" si="131"/>
        <v>209.76</v>
      </c>
    </row>
    <row r="2063" spans="1:14" x14ac:dyDescent="0.2">
      <c r="A2063" t="s">
        <v>396</v>
      </c>
      <c r="B2063" s="8">
        <v>43972</v>
      </c>
      <c r="C2063" s="8">
        <v>43972</v>
      </c>
      <c r="D2063">
        <v>46</v>
      </c>
      <c r="E2063">
        <v>1</v>
      </c>
      <c r="F2063" s="7">
        <v>676.85</v>
      </c>
      <c r="G2063" s="7">
        <v>1096.23</v>
      </c>
      <c r="H2063" s="7">
        <v>22.56</v>
      </c>
      <c r="I2063" s="7">
        <v>36.54</v>
      </c>
      <c r="J2063" t="s">
        <v>2337</v>
      </c>
      <c r="K2063">
        <f t="shared" si="128"/>
        <v>46</v>
      </c>
      <c r="L2063">
        <f t="shared" si="129"/>
        <v>21</v>
      </c>
      <c r="M2063">
        <f t="shared" si="130"/>
        <v>1</v>
      </c>
      <c r="N2063" s="7">
        <f t="shared" si="131"/>
        <v>1096.23</v>
      </c>
    </row>
    <row r="2064" spans="1:14" x14ac:dyDescent="0.2">
      <c r="A2064" t="s">
        <v>936</v>
      </c>
      <c r="B2064" s="8">
        <v>43972</v>
      </c>
      <c r="C2064" s="8">
        <v>43972</v>
      </c>
      <c r="D2064">
        <v>2</v>
      </c>
      <c r="E2064">
        <v>1</v>
      </c>
      <c r="F2064" s="7">
        <v>15.99</v>
      </c>
      <c r="G2064" s="7">
        <v>30.7</v>
      </c>
      <c r="H2064" s="7">
        <v>15.99</v>
      </c>
      <c r="I2064" s="7">
        <v>30.7</v>
      </c>
      <c r="J2064" t="s">
        <v>2337</v>
      </c>
      <c r="K2064">
        <f t="shared" si="128"/>
        <v>2</v>
      </c>
      <c r="L2064">
        <f t="shared" si="129"/>
        <v>21</v>
      </c>
      <c r="M2064">
        <f t="shared" si="130"/>
        <v>1</v>
      </c>
      <c r="N2064" s="7">
        <f t="shared" si="131"/>
        <v>30.7</v>
      </c>
    </row>
    <row r="2065" spans="1:14" x14ac:dyDescent="0.2">
      <c r="A2065" t="s">
        <v>169</v>
      </c>
      <c r="B2065" s="8">
        <v>43972</v>
      </c>
      <c r="C2065" s="8">
        <v>43973</v>
      </c>
      <c r="D2065">
        <v>348</v>
      </c>
      <c r="E2065">
        <v>1</v>
      </c>
      <c r="F2065" s="7">
        <v>301.92</v>
      </c>
      <c r="G2065" s="7">
        <v>609.70000000000005</v>
      </c>
      <c r="H2065" s="7">
        <v>1.32</v>
      </c>
      <c r="I2065" s="7">
        <v>2.69</v>
      </c>
      <c r="J2065" t="s">
        <v>2337</v>
      </c>
      <c r="K2065">
        <f t="shared" si="128"/>
        <v>348</v>
      </c>
      <c r="L2065">
        <f t="shared" si="129"/>
        <v>21</v>
      </c>
      <c r="M2065">
        <f t="shared" si="130"/>
        <v>1</v>
      </c>
      <c r="N2065" s="7">
        <f t="shared" si="131"/>
        <v>609.70000000000005</v>
      </c>
    </row>
    <row r="2066" spans="1:14" x14ac:dyDescent="0.2">
      <c r="A2066" t="s">
        <v>928</v>
      </c>
      <c r="B2066" s="8">
        <v>43972</v>
      </c>
      <c r="C2066" s="8">
        <v>43973</v>
      </c>
      <c r="D2066">
        <v>2</v>
      </c>
      <c r="E2066">
        <v>1</v>
      </c>
      <c r="F2066" s="7">
        <v>26.13</v>
      </c>
      <c r="G2066" s="7">
        <v>0</v>
      </c>
      <c r="H2066" s="7">
        <v>26.12</v>
      </c>
      <c r="I2066" s="7">
        <v>0</v>
      </c>
      <c r="J2066" t="s">
        <v>2337</v>
      </c>
      <c r="K2066">
        <f t="shared" si="128"/>
        <v>2</v>
      </c>
      <c r="L2066">
        <f t="shared" si="129"/>
        <v>21</v>
      </c>
      <c r="M2066">
        <f t="shared" si="130"/>
        <v>1</v>
      </c>
      <c r="N2066" s="7">
        <f t="shared" si="131"/>
        <v>0</v>
      </c>
    </row>
    <row r="2067" spans="1:14" x14ac:dyDescent="0.2">
      <c r="A2067" t="s">
        <v>251</v>
      </c>
      <c r="B2067" s="8">
        <v>43972</v>
      </c>
      <c r="C2067" s="8">
        <v>43973</v>
      </c>
      <c r="D2067">
        <v>215</v>
      </c>
      <c r="E2067">
        <v>1</v>
      </c>
      <c r="F2067" s="7">
        <v>119.97</v>
      </c>
      <c r="G2067" s="7">
        <v>322.31</v>
      </c>
      <c r="H2067" s="7">
        <v>0.86</v>
      </c>
      <c r="I2067" s="7">
        <v>2.2999999999999998</v>
      </c>
      <c r="J2067" t="s">
        <v>2337</v>
      </c>
      <c r="K2067">
        <f t="shared" si="128"/>
        <v>215</v>
      </c>
      <c r="L2067">
        <f t="shared" si="129"/>
        <v>21</v>
      </c>
      <c r="M2067">
        <f t="shared" si="130"/>
        <v>1</v>
      </c>
      <c r="N2067" s="7">
        <f t="shared" si="131"/>
        <v>322.31</v>
      </c>
    </row>
    <row r="2068" spans="1:14" x14ac:dyDescent="0.2">
      <c r="A2068" t="s">
        <v>525</v>
      </c>
      <c r="B2068" s="8">
        <v>43972</v>
      </c>
      <c r="C2068" s="8">
        <v>43972</v>
      </c>
      <c r="D2068">
        <v>197</v>
      </c>
      <c r="E2068">
        <v>1</v>
      </c>
      <c r="F2068" s="7">
        <v>453.33</v>
      </c>
      <c r="G2068" s="7">
        <v>900.42</v>
      </c>
      <c r="H2068" s="7">
        <v>3.53</v>
      </c>
      <c r="I2068" s="7">
        <v>7.04</v>
      </c>
      <c r="J2068" t="s">
        <v>2337</v>
      </c>
      <c r="K2068">
        <f t="shared" si="128"/>
        <v>197</v>
      </c>
      <c r="L2068">
        <f t="shared" si="129"/>
        <v>21</v>
      </c>
      <c r="M2068">
        <f t="shared" si="130"/>
        <v>1</v>
      </c>
      <c r="N2068" s="7">
        <f t="shared" si="131"/>
        <v>900.42</v>
      </c>
    </row>
    <row r="2069" spans="1:14" x14ac:dyDescent="0.2">
      <c r="A2069" t="s">
        <v>396</v>
      </c>
      <c r="B2069" s="8">
        <v>43977</v>
      </c>
      <c r="C2069" s="8">
        <v>43977</v>
      </c>
      <c r="D2069">
        <v>56</v>
      </c>
      <c r="E2069">
        <v>1</v>
      </c>
      <c r="F2069" s="7">
        <v>812.22</v>
      </c>
      <c r="G2069" s="7">
        <v>1105.06</v>
      </c>
      <c r="H2069" s="7">
        <v>22.56</v>
      </c>
      <c r="I2069" s="7">
        <v>30.7</v>
      </c>
      <c r="J2069" t="s">
        <v>2337</v>
      </c>
      <c r="K2069">
        <f t="shared" si="128"/>
        <v>56</v>
      </c>
      <c r="L2069">
        <f t="shared" si="129"/>
        <v>22</v>
      </c>
      <c r="M2069">
        <f t="shared" si="130"/>
        <v>1</v>
      </c>
      <c r="N2069" s="7">
        <f t="shared" si="131"/>
        <v>1105.06</v>
      </c>
    </row>
    <row r="2070" spans="1:14" x14ac:dyDescent="0.2">
      <c r="A2070" t="s">
        <v>232</v>
      </c>
      <c r="B2070" s="8">
        <v>43977</v>
      </c>
      <c r="C2070" s="8">
        <v>43977</v>
      </c>
      <c r="D2070">
        <v>3064</v>
      </c>
      <c r="E2070">
        <v>1</v>
      </c>
      <c r="F2070" s="7">
        <v>1406.9</v>
      </c>
      <c r="G2070" s="7">
        <v>2430.1</v>
      </c>
      <c r="H2070" s="7">
        <v>0.7</v>
      </c>
      <c r="I2070" s="7">
        <v>1.22</v>
      </c>
      <c r="J2070" t="s">
        <v>2337</v>
      </c>
      <c r="K2070">
        <f t="shared" si="128"/>
        <v>3064</v>
      </c>
      <c r="L2070">
        <f t="shared" si="129"/>
        <v>22</v>
      </c>
      <c r="M2070">
        <f t="shared" si="130"/>
        <v>1</v>
      </c>
      <c r="N2070" s="7">
        <f t="shared" si="131"/>
        <v>2430.1</v>
      </c>
    </row>
    <row r="2071" spans="1:14" x14ac:dyDescent="0.2">
      <c r="A2071" t="s">
        <v>251</v>
      </c>
      <c r="B2071" s="8">
        <v>43977</v>
      </c>
      <c r="C2071" s="8">
        <v>43977</v>
      </c>
      <c r="D2071">
        <v>3064</v>
      </c>
      <c r="E2071">
        <v>1</v>
      </c>
      <c r="F2071" s="7">
        <v>1713.86</v>
      </c>
      <c r="G2071" s="7">
        <v>3581.2</v>
      </c>
      <c r="H2071" s="7">
        <v>0.86</v>
      </c>
      <c r="I2071" s="7">
        <v>1.79</v>
      </c>
      <c r="J2071" t="s">
        <v>2337</v>
      </c>
      <c r="K2071">
        <f t="shared" si="128"/>
        <v>3064</v>
      </c>
      <c r="L2071">
        <f t="shared" si="129"/>
        <v>22</v>
      </c>
      <c r="M2071">
        <f t="shared" si="130"/>
        <v>1</v>
      </c>
      <c r="N2071" s="7">
        <f t="shared" si="131"/>
        <v>3581.2</v>
      </c>
    </row>
    <row r="2072" spans="1:14" x14ac:dyDescent="0.2">
      <c r="A2072" t="s">
        <v>230</v>
      </c>
      <c r="B2072" s="8">
        <v>43977</v>
      </c>
      <c r="C2072" s="8">
        <v>43977</v>
      </c>
      <c r="D2072">
        <v>154</v>
      </c>
      <c r="E2072">
        <v>1</v>
      </c>
      <c r="F2072" s="7">
        <v>70.349999999999994</v>
      </c>
      <c r="G2072" s="7">
        <v>147.09</v>
      </c>
      <c r="H2072" s="7">
        <v>0.7</v>
      </c>
      <c r="I2072" s="7">
        <v>1.47</v>
      </c>
      <c r="J2072" t="s">
        <v>2337</v>
      </c>
      <c r="K2072">
        <f t="shared" si="128"/>
        <v>154</v>
      </c>
      <c r="L2072">
        <f t="shared" si="129"/>
        <v>22</v>
      </c>
      <c r="M2072">
        <f t="shared" si="130"/>
        <v>1</v>
      </c>
      <c r="N2072" s="7">
        <f t="shared" si="131"/>
        <v>147.09</v>
      </c>
    </row>
    <row r="2073" spans="1:14" x14ac:dyDescent="0.2">
      <c r="A2073" t="s">
        <v>288</v>
      </c>
      <c r="B2073" s="8">
        <v>43977</v>
      </c>
      <c r="C2073" s="8">
        <v>43977</v>
      </c>
      <c r="D2073">
        <v>36</v>
      </c>
      <c r="E2073">
        <v>1</v>
      </c>
      <c r="F2073" s="7">
        <v>19.71</v>
      </c>
      <c r="G2073" s="7">
        <v>70.599999999999994</v>
      </c>
      <c r="H2073" s="7">
        <v>0.86</v>
      </c>
      <c r="I2073" s="7">
        <v>3.07</v>
      </c>
      <c r="J2073" t="s">
        <v>2337</v>
      </c>
      <c r="K2073">
        <f t="shared" si="128"/>
        <v>36</v>
      </c>
      <c r="L2073">
        <f t="shared" si="129"/>
        <v>22</v>
      </c>
      <c r="M2073">
        <f t="shared" si="130"/>
        <v>1</v>
      </c>
      <c r="N2073" s="7">
        <f t="shared" si="131"/>
        <v>70.599999999999994</v>
      </c>
    </row>
    <row r="2074" spans="1:14" x14ac:dyDescent="0.2">
      <c r="A2074" t="s">
        <v>928</v>
      </c>
      <c r="B2074" s="8">
        <v>43977</v>
      </c>
      <c r="C2074" s="8">
        <v>43977</v>
      </c>
      <c r="D2074">
        <v>2</v>
      </c>
      <c r="E2074">
        <v>1</v>
      </c>
      <c r="F2074" s="7">
        <v>26.13</v>
      </c>
      <c r="G2074" s="7">
        <v>0</v>
      </c>
      <c r="H2074" s="7">
        <v>26.12</v>
      </c>
      <c r="I2074" s="7">
        <v>0</v>
      </c>
      <c r="J2074" t="s">
        <v>2337</v>
      </c>
      <c r="K2074">
        <f t="shared" si="128"/>
        <v>2</v>
      </c>
      <c r="L2074">
        <f t="shared" si="129"/>
        <v>22</v>
      </c>
      <c r="M2074">
        <f t="shared" si="130"/>
        <v>1</v>
      </c>
      <c r="N2074" s="7">
        <f t="shared" si="131"/>
        <v>0</v>
      </c>
    </row>
    <row r="2075" spans="1:14" x14ac:dyDescent="0.2">
      <c r="A2075" t="s">
        <v>396</v>
      </c>
      <c r="B2075" s="8">
        <v>43977</v>
      </c>
      <c r="C2075" s="8">
        <v>43978</v>
      </c>
      <c r="D2075">
        <v>13</v>
      </c>
      <c r="E2075">
        <v>1</v>
      </c>
      <c r="F2075" s="7">
        <v>180.49</v>
      </c>
      <c r="G2075" s="7">
        <v>299.58999999999997</v>
      </c>
      <c r="H2075" s="7">
        <v>22.56</v>
      </c>
      <c r="I2075" s="7">
        <v>37.450000000000003</v>
      </c>
      <c r="J2075" t="s">
        <v>2337</v>
      </c>
      <c r="K2075">
        <f t="shared" si="128"/>
        <v>13</v>
      </c>
      <c r="L2075">
        <f t="shared" si="129"/>
        <v>22</v>
      </c>
      <c r="M2075">
        <f t="shared" si="130"/>
        <v>1</v>
      </c>
      <c r="N2075" s="7">
        <f t="shared" si="131"/>
        <v>299.58999999999997</v>
      </c>
    </row>
    <row r="2076" spans="1:14" x14ac:dyDescent="0.2">
      <c r="A2076" t="s">
        <v>201</v>
      </c>
      <c r="B2076" s="8">
        <v>43977</v>
      </c>
      <c r="C2076" s="8">
        <v>43978</v>
      </c>
      <c r="D2076">
        <v>307</v>
      </c>
      <c r="E2076">
        <v>2</v>
      </c>
      <c r="F2076" s="7">
        <v>518.20000000000005</v>
      </c>
      <c r="G2076" s="7">
        <v>1412.02</v>
      </c>
      <c r="H2076" s="7">
        <v>2.58</v>
      </c>
      <c r="I2076" s="7">
        <v>7.06</v>
      </c>
      <c r="J2076" t="s">
        <v>2337</v>
      </c>
      <c r="K2076">
        <f t="shared" si="128"/>
        <v>614</v>
      </c>
      <c r="L2076">
        <f t="shared" si="129"/>
        <v>22</v>
      </c>
      <c r="M2076">
        <f t="shared" si="130"/>
        <v>1</v>
      </c>
      <c r="N2076" s="7">
        <f t="shared" si="131"/>
        <v>1412.02</v>
      </c>
    </row>
    <row r="2077" spans="1:14" x14ac:dyDescent="0.2">
      <c r="A2077" t="s">
        <v>206</v>
      </c>
      <c r="B2077" s="8">
        <v>43977</v>
      </c>
      <c r="C2077" s="8">
        <v>43977</v>
      </c>
      <c r="D2077">
        <v>4</v>
      </c>
      <c r="E2077">
        <v>40</v>
      </c>
      <c r="F2077" s="7">
        <v>91.58</v>
      </c>
      <c r="G2077" s="7">
        <v>240.45</v>
      </c>
      <c r="H2077" s="7">
        <v>45.79</v>
      </c>
      <c r="I2077" s="7">
        <v>120.23</v>
      </c>
      <c r="J2077" t="s">
        <v>2337</v>
      </c>
      <c r="K2077">
        <f t="shared" si="128"/>
        <v>160</v>
      </c>
      <c r="L2077">
        <f t="shared" si="129"/>
        <v>22</v>
      </c>
      <c r="M2077">
        <f t="shared" si="130"/>
        <v>1</v>
      </c>
      <c r="N2077" s="7">
        <f t="shared" si="131"/>
        <v>240.45</v>
      </c>
    </row>
    <row r="2078" spans="1:14" x14ac:dyDescent="0.2">
      <c r="A2078" t="s">
        <v>539</v>
      </c>
      <c r="B2078" s="8">
        <v>43977</v>
      </c>
      <c r="C2078" s="8">
        <v>43977</v>
      </c>
      <c r="D2078">
        <v>2145</v>
      </c>
      <c r="E2078">
        <v>2</v>
      </c>
      <c r="F2078" s="7">
        <v>4166.01</v>
      </c>
      <c r="G2078" s="7">
        <v>10027.36</v>
      </c>
      <c r="H2078" s="7">
        <v>2.97</v>
      </c>
      <c r="I2078" s="7">
        <v>7.16</v>
      </c>
      <c r="J2078" t="s">
        <v>2337</v>
      </c>
      <c r="K2078">
        <f t="shared" si="128"/>
        <v>4290</v>
      </c>
      <c r="L2078">
        <f t="shared" si="129"/>
        <v>22</v>
      </c>
      <c r="M2078">
        <f t="shared" si="130"/>
        <v>1</v>
      </c>
      <c r="N2078" s="7">
        <f t="shared" si="131"/>
        <v>10027.36</v>
      </c>
    </row>
    <row r="2079" spans="1:14" x14ac:dyDescent="0.2">
      <c r="A2079" t="s">
        <v>544</v>
      </c>
      <c r="B2079" s="8">
        <v>43977</v>
      </c>
      <c r="C2079" s="8">
        <v>43977</v>
      </c>
      <c r="D2079">
        <v>154</v>
      </c>
      <c r="E2079">
        <v>2</v>
      </c>
      <c r="F2079" s="7">
        <v>278.49</v>
      </c>
      <c r="G2079" s="7">
        <v>409.28</v>
      </c>
      <c r="H2079" s="7">
        <v>2.78</v>
      </c>
      <c r="I2079" s="7">
        <v>4.09</v>
      </c>
      <c r="J2079" t="s">
        <v>2337</v>
      </c>
      <c r="K2079">
        <f t="shared" si="128"/>
        <v>308</v>
      </c>
      <c r="L2079">
        <f t="shared" si="129"/>
        <v>22</v>
      </c>
      <c r="M2079">
        <f t="shared" si="130"/>
        <v>1</v>
      </c>
      <c r="N2079" s="7">
        <f t="shared" si="131"/>
        <v>409.28</v>
      </c>
    </row>
    <row r="2080" spans="1:14" x14ac:dyDescent="0.2">
      <c r="A2080" t="s">
        <v>149</v>
      </c>
      <c r="B2080" s="8">
        <v>43977</v>
      </c>
      <c r="C2080" s="8">
        <v>43977</v>
      </c>
      <c r="D2080">
        <v>307</v>
      </c>
      <c r="E2080">
        <v>2</v>
      </c>
      <c r="F2080" s="7">
        <v>445.35</v>
      </c>
      <c r="G2080" s="7">
        <v>665.08</v>
      </c>
      <c r="H2080" s="7">
        <v>2.23</v>
      </c>
      <c r="I2080" s="7">
        <v>3.33</v>
      </c>
      <c r="J2080" t="s">
        <v>2337</v>
      </c>
      <c r="K2080">
        <f t="shared" si="128"/>
        <v>614</v>
      </c>
      <c r="L2080">
        <f t="shared" si="129"/>
        <v>22</v>
      </c>
      <c r="M2080">
        <f t="shared" si="130"/>
        <v>1</v>
      </c>
      <c r="N2080" s="7">
        <f t="shared" si="131"/>
        <v>665.08</v>
      </c>
    </row>
    <row r="2081" spans="1:14" x14ac:dyDescent="0.2">
      <c r="A2081" t="s">
        <v>197</v>
      </c>
      <c r="B2081" s="8">
        <v>43977</v>
      </c>
      <c r="C2081" s="8">
        <v>43977</v>
      </c>
      <c r="D2081">
        <v>1966</v>
      </c>
      <c r="E2081">
        <v>1</v>
      </c>
      <c r="F2081" s="7">
        <v>1652.78</v>
      </c>
      <c r="G2081" s="7">
        <v>4430.58</v>
      </c>
      <c r="H2081" s="7">
        <v>1.28</v>
      </c>
      <c r="I2081" s="7">
        <v>3.45</v>
      </c>
      <c r="J2081" t="s">
        <v>2337</v>
      </c>
      <c r="K2081">
        <f t="shared" si="128"/>
        <v>1966</v>
      </c>
      <c r="L2081">
        <f t="shared" si="129"/>
        <v>22</v>
      </c>
      <c r="M2081">
        <f t="shared" si="130"/>
        <v>1</v>
      </c>
      <c r="N2081" s="7">
        <f t="shared" si="131"/>
        <v>4430.58</v>
      </c>
    </row>
    <row r="2082" spans="1:14" x14ac:dyDescent="0.2">
      <c r="A2082" t="s">
        <v>202</v>
      </c>
      <c r="B2082" s="8">
        <v>43977</v>
      </c>
      <c r="C2082" s="8">
        <v>43977</v>
      </c>
      <c r="D2082">
        <v>1839</v>
      </c>
      <c r="E2082">
        <v>2</v>
      </c>
      <c r="F2082" s="7">
        <v>3157.39</v>
      </c>
      <c r="G2082" s="7">
        <v>7674</v>
      </c>
      <c r="H2082" s="7">
        <v>2.62</v>
      </c>
      <c r="I2082" s="7">
        <v>6.4</v>
      </c>
      <c r="J2082" t="s">
        <v>2337</v>
      </c>
      <c r="K2082">
        <f t="shared" si="128"/>
        <v>3678</v>
      </c>
      <c r="L2082">
        <f t="shared" si="129"/>
        <v>22</v>
      </c>
      <c r="M2082">
        <f t="shared" si="130"/>
        <v>1</v>
      </c>
      <c r="N2082" s="7">
        <f t="shared" si="131"/>
        <v>7674</v>
      </c>
    </row>
    <row r="2083" spans="1:14" x14ac:dyDescent="0.2">
      <c r="A2083" t="s">
        <v>636</v>
      </c>
      <c r="B2083" s="8">
        <v>43977</v>
      </c>
      <c r="C2083" s="8">
        <v>43977</v>
      </c>
      <c r="D2083">
        <v>920</v>
      </c>
      <c r="E2083">
        <v>2</v>
      </c>
      <c r="F2083" s="7">
        <v>1104.1400000000001</v>
      </c>
      <c r="G2083" s="7">
        <v>2286.85</v>
      </c>
      <c r="H2083" s="7">
        <v>1.83</v>
      </c>
      <c r="I2083" s="7">
        <v>3.81</v>
      </c>
      <c r="J2083" t="s">
        <v>2337</v>
      </c>
      <c r="K2083">
        <f t="shared" si="128"/>
        <v>1840</v>
      </c>
      <c r="L2083">
        <f t="shared" si="129"/>
        <v>22</v>
      </c>
      <c r="M2083">
        <f t="shared" si="130"/>
        <v>1</v>
      </c>
      <c r="N2083" s="7">
        <f t="shared" si="131"/>
        <v>2286.85</v>
      </c>
    </row>
    <row r="2084" spans="1:14" x14ac:dyDescent="0.2">
      <c r="A2084" t="s">
        <v>229</v>
      </c>
      <c r="B2084" s="8">
        <v>43977</v>
      </c>
      <c r="C2084" s="8">
        <v>43977</v>
      </c>
      <c r="D2084">
        <v>60</v>
      </c>
      <c r="E2084">
        <v>1</v>
      </c>
      <c r="F2084" s="7">
        <v>27.44</v>
      </c>
      <c r="G2084" s="7">
        <v>47.39</v>
      </c>
      <c r="H2084" s="7">
        <v>0.7</v>
      </c>
      <c r="I2084" s="7">
        <v>1.22</v>
      </c>
      <c r="J2084" t="s">
        <v>2337</v>
      </c>
      <c r="K2084">
        <f t="shared" si="128"/>
        <v>60</v>
      </c>
      <c r="L2084">
        <f t="shared" si="129"/>
        <v>22</v>
      </c>
      <c r="M2084">
        <f t="shared" si="130"/>
        <v>1</v>
      </c>
      <c r="N2084" s="7">
        <f t="shared" si="131"/>
        <v>47.39</v>
      </c>
    </row>
    <row r="2085" spans="1:14" x14ac:dyDescent="0.2">
      <c r="A2085" t="s">
        <v>232</v>
      </c>
      <c r="B2085" s="8">
        <v>43977</v>
      </c>
      <c r="C2085" s="8">
        <v>43977</v>
      </c>
      <c r="D2085">
        <v>2367</v>
      </c>
      <c r="E2085">
        <v>1</v>
      </c>
      <c r="F2085" s="7">
        <v>1086.83</v>
      </c>
      <c r="G2085" s="7">
        <v>1877.25</v>
      </c>
      <c r="H2085" s="7">
        <v>0.7</v>
      </c>
      <c r="I2085" s="7">
        <v>1.22</v>
      </c>
      <c r="J2085" t="s">
        <v>2337</v>
      </c>
      <c r="K2085">
        <f t="shared" si="128"/>
        <v>2367</v>
      </c>
      <c r="L2085">
        <f t="shared" si="129"/>
        <v>22</v>
      </c>
      <c r="M2085">
        <f t="shared" si="130"/>
        <v>1</v>
      </c>
      <c r="N2085" s="7">
        <f t="shared" si="131"/>
        <v>1877.25</v>
      </c>
    </row>
    <row r="2086" spans="1:14" x14ac:dyDescent="0.2">
      <c r="A2086" t="s">
        <v>249</v>
      </c>
      <c r="B2086" s="8">
        <v>43977</v>
      </c>
      <c r="C2086" s="8">
        <v>43977</v>
      </c>
      <c r="D2086">
        <v>100</v>
      </c>
      <c r="E2086">
        <v>1</v>
      </c>
      <c r="F2086" s="7">
        <v>55.7</v>
      </c>
      <c r="G2086" s="7">
        <v>124.7</v>
      </c>
      <c r="H2086" s="7">
        <v>0.86</v>
      </c>
      <c r="I2086" s="7">
        <v>1.92</v>
      </c>
      <c r="J2086" t="s">
        <v>2337</v>
      </c>
      <c r="K2086">
        <f t="shared" si="128"/>
        <v>100</v>
      </c>
      <c r="L2086">
        <f t="shared" si="129"/>
        <v>22</v>
      </c>
      <c r="M2086">
        <f t="shared" si="130"/>
        <v>1</v>
      </c>
      <c r="N2086" s="7">
        <f t="shared" si="131"/>
        <v>124.7</v>
      </c>
    </row>
    <row r="2087" spans="1:14" x14ac:dyDescent="0.2">
      <c r="A2087" t="s">
        <v>251</v>
      </c>
      <c r="B2087" s="8">
        <v>43977</v>
      </c>
      <c r="C2087" s="8">
        <v>43977</v>
      </c>
      <c r="D2087">
        <v>5292</v>
      </c>
      <c r="E2087">
        <v>1</v>
      </c>
      <c r="F2087" s="7">
        <v>2959.84</v>
      </c>
      <c r="G2087" s="7">
        <v>6626.5</v>
      </c>
      <c r="H2087" s="7">
        <v>0.86</v>
      </c>
      <c r="I2087" s="7">
        <v>1.92</v>
      </c>
      <c r="J2087" t="s">
        <v>2337</v>
      </c>
      <c r="K2087">
        <f t="shared" si="128"/>
        <v>5292</v>
      </c>
      <c r="L2087">
        <f t="shared" si="129"/>
        <v>22</v>
      </c>
      <c r="M2087">
        <f t="shared" si="130"/>
        <v>1</v>
      </c>
      <c r="N2087" s="7">
        <f t="shared" si="131"/>
        <v>6626.5</v>
      </c>
    </row>
    <row r="2088" spans="1:14" x14ac:dyDescent="0.2">
      <c r="A2088" t="s">
        <v>930</v>
      </c>
      <c r="B2088" s="8">
        <v>43977</v>
      </c>
      <c r="C2088" s="8">
        <v>43977</v>
      </c>
      <c r="D2088">
        <v>31</v>
      </c>
      <c r="E2088">
        <v>1</v>
      </c>
      <c r="F2088" s="7">
        <v>597.05999999999995</v>
      </c>
      <c r="G2088" s="7">
        <v>818.56</v>
      </c>
      <c r="H2088" s="7">
        <v>29.85</v>
      </c>
      <c r="I2088" s="7">
        <v>40.93</v>
      </c>
      <c r="J2088" t="s">
        <v>2337</v>
      </c>
      <c r="K2088">
        <f t="shared" si="128"/>
        <v>31</v>
      </c>
      <c r="L2088">
        <f t="shared" si="129"/>
        <v>22</v>
      </c>
      <c r="M2088">
        <f t="shared" si="130"/>
        <v>1</v>
      </c>
      <c r="N2088" s="7">
        <f t="shared" si="131"/>
        <v>818.56</v>
      </c>
    </row>
    <row r="2089" spans="1:14" x14ac:dyDescent="0.2">
      <c r="A2089" t="s">
        <v>396</v>
      </c>
      <c r="B2089" s="8">
        <v>43977</v>
      </c>
      <c r="C2089" s="8">
        <v>43977</v>
      </c>
      <c r="D2089">
        <v>65</v>
      </c>
      <c r="E2089">
        <v>1</v>
      </c>
      <c r="F2089" s="7">
        <v>947.59</v>
      </c>
      <c r="G2089" s="7">
        <v>1289.23</v>
      </c>
      <c r="H2089" s="7">
        <v>22.56</v>
      </c>
      <c r="I2089" s="7">
        <v>30.7</v>
      </c>
      <c r="J2089" t="s">
        <v>2337</v>
      </c>
      <c r="K2089">
        <f t="shared" si="128"/>
        <v>65</v>
      </c>
      <c r="L2089">
        <f t="shared" si="129"/>
        <v>22</v>
      </c>
      <c r="M2089">
        <f t="shared" si="130"/>
        <v>1</v>
      </c>
      <c r="N2089" s="7">
        <f t="shared" si="131"/>
        <v>1289.23</v>
      </c>
    </row>
    <row r="2090" spans="1:14" x14ac:dyDescent="0.2">
      <c r="A2090" t="s">
        <v>752</v>
      </c>
      <c r="B2090" s="8">
        <v>43977</v>
      </c>
      <c r="C2090" s="8">
        <v>43991</v>
      </c>
      <c r="D2090">
        <v>138</v>
      </c>
      <c r="E2090">
        <v>1</v>
      </c>
      <c r="F2090" s="7">
        <v>3308.26</v>
      </c>
      <c r="G2090" s="7">
        <v>5628.88</v>
      </c>
      <c r="H2090" s="7">
        <v>36.76</v>
      </c>
      <c r="I2090" s="7">
        <v>62.54</v>
      </c>
      <c r="J2090" t="s">
        <v>2337</v>
      </c>
      <c r="K2090">
        <f t="shared" si="128"/>
        <v>138</v>
      </c>
      <c r="L2090">
        <f t="shared" si="129"/>
        <v>22</v>
      </c>
      <c r="M2090">
        <f t="shared" si="130"/>
        <v>1</v>
      </c>
      <c r="N2090" s="7">
        <f t="shared" si="131"/>
        <v>5628.88</v>
      </c>
    </row>
    <row r="2091" spans="1:14" x14ac:dyDescent="0.2">
      <c r="A2091" t="s">
        <v>742</v>
      </c>
      <c r="B2091" s="8">
        <v>43977</v>
      </c>
      <c r="C2091" s="8">
        <v>43991</v>
      </c>
      <c r="D2091">
        <v>138</v>
      </c>
      <c r="E2091">
        <v>1</v>
      </c>
      <c r="F2091" s="7">
        <v>2876.6</v>
      </c>
      <c r="G2091" s="7">
        <v>4903.6899999999996</v>
      </c>
      <c r="H2091" s="7">
        <v>31.96</v>
      </c>
      <c r="I2091" s="7">
        <v>54.49</v>
      </c>
      <c r="J2091" t="s">
        <v>2337</v>
      </c>
      <c r="K2091">
        <f t="shared" si="128"/>
        <v>138</v>
      </c>
      <c r="L2091">
        <f t="shared" si="129"/>
        <v>22</v>
      </c>
      <c r="M2091">
        <f t="shared" si="130"/>
        <v>1</v>
      </c>
      <c r="N2091" s="7">
        <f t="shared" si="131"/>
        <v>4903.6899999999996</v>
      </c>
    </row>
    <row r="2092" spans="1:14" x14ac:dyDescent="0.2">
      <c r="A2092" t="s">
        <v>702</v>
      </c>
      <c r="B2092" s="8">
        <v>43977</v>
      </c>
      <c r="C2092" s="8">
        <v>43991</v>
      </c>
      <c r="D2092">
        <v>138</v>
      </c>
      <c r="E2092">
        <v>1</v>
      </c>
      <c r="F2092" s="7">
        <v>2443.79</v>
      </c>
      <c r="G2092" s="7">
        <v>4224.54</v>
      </c>
      <c r="H2092" s="7">
        <v>27.15</v>
      </c>
      <c r="I2092" s="7">
        <v>46.94</v>
      </c>
      <c r="J2092" t="s">
        <v>2337</v>
      </c>
      <c r="K2092">
        <f t="shared" si="128"/>
        <v>138</v>
      </c>
      <c r="L2092">
        <f t="shared" si="129"/>
        <v>22</v>
      </c>
      <c r="M2092">
        <f t="shared" si="130"/>
        <v>1</v>
      </c>
      <c r="N2092" s="7">
        <f t="shared" si="131"/>
        <v>4224.54</v>
      </c>
    </row>
    <row r="2093" spans="1:14" x14ac:dyDescent="0.2">
      <c r="A2093" t="s">
        <v>782</v>
      </c>
      <c r="B2093" s="8">
        <v>43977</v>
      </c>
      <c r="C2093" s="8">
        <v>43991</v>
      </c>
      <c r="D2093">
        <v>46</v>
      </c>
      <c r="E2093">
        <v>1</v>
      </c>
      <c r="F2093" s="7">
        <v>1390.91</v>
      </c>
      <c r="G2093" s="7">
        <v>2321.39</v>
      </c>
      <c r="H2093" s="7">
        <v>46.36</v>
      </c>
      <c r="I2093" s="7">
        <v>77.38</v>
      </c>
      <c r="J2093" t="s">
        <v>2337</v>
      </c>
      <c r="K2093">
        <f t="shared" si="128"/>
        <v>46</v>
      </c>
      <c r="L2093">
        <f t="shared" si="129"/>
        <v>22</v>
      </c>
      <c r="M2093">
        <f t="shared" si="130"/>
        <v>1</v>
      </c>
      <c r="N2093" s="7">
        <f t="shared" si="131"/>
        <v>2321.39</v>
      </c>
    </row>
    <row r="2094" spans="1:14" x14ac:dyDescent="0.2">
      <c r="A2094" t="s">
        <v>251</v>
      </c>
      <c r="B2094" s="8">
        <v>43977</v>
      </c>
      <c r="C2094" s="8">
        <v>43977</v>
      </c>
      <c r="D2094">
        <v>766</v>
      </c>
      <c r="E2094">
        <v>1</v>
      </c>
      <c r="F2094" s="7">
        <v>428.47</v>
      </c>
      <c r="G2094" s="7">
        <v>959.25</v>
      </c>
      <c r="H2094" s="7">
        <v>0.86</v>
      </c>
      <c r="I2094" s="7">
        <v>1.92</v>
      </c>
      <c r="J2094" t="s">
        <v>2337</v>
      </c>
      <c r="K2094">
        <f t="shared" si="128"/>
        <v>766</v>
      </c>
      <c r="L2094">
        <f t="shared" si="129"/>
        <v>22</v>
      </c>
      <c r="M2094">
        <f t="shared" si="130"/>
        <v>1</v>
      </c>
      <c r="N2094" s="7">
        <f t="shared" si="131"/>
        <v>959.25</v>
      </c>
    </row>
    <row r="2095" spans="1:14" x14ac:dyDescent="0.2">
      <c r="A2095" t="s">
        <v>672</v>
      </c>
      <c r="B2095" s="8">
        <v>43977</v>
      </c>
      <c r="C2095" s="8">
        <v>43991</v>
      </c>
      <c r="D2095">
        <v>25</v>
      </c>
      <c r="E2095">
        <v>1</v>
      </c>
      <c r="F2095" s="7">
        <v>80.63</v>
      </c>
      <c r="G2095" s="7">
        <v>223.06</v>
      </c>
      <c r="H2095" s="7">
        <v>5.04</v>
      </c>
      <c r="I2095" s="7">
        <v>13.94</v>
      </c>
      <c r="J2095" t="s">
        <v>2337</v>
      </c>
      <c r="K2095">
        <f t="shared" si="128"/>
        <v>25</v>
      </c>
      <c r="L2095">
        <f t="shared" si="129"/>
        <v>22</v>
      </c>
      <c r="M2095">
        <f t="shared" si="130"/>
        <v>1</v>
      </c>
      <c r="N2095" s="7">
        <f t="shared" si="131"/>
        <v>223.06</v>
      </c>
    </row>
    <row r="2096" spans="1:14" x14ac:dyDescent="0.2">
      <c r="A2096" t="s">
        <v>693</v>
      </c>
      <c r="B2096" s="8">
        <v>43977</v>
      </c>
      <c r="C2096" s="8">
        <v>43991</v>
      </c>
      <c r="D2096">
        <v>10</v>
      </c>
      <c r="E2096">
        <v>1</v>
      </c>
      <c r="F2096" s="7">
        <v>47.35</v>
      </c>
      <c r="G2096" s="7">
        <v>104.37</v>
      </c>
      <c r="H2096" s="7">
        <v>7.89</v>
      </c>
      <c r="I2096" s="7">
        <v>17.39</v>
      </c>
      <c r="J2096" t="s">
        <v>2337</v>
      </c>
      <c r="K2096">
        <f t="shared" si="128"/>
        <v>10</v>
      </c>
      <c r="L2096">
        <f t="shared" si="129"/>
        <v>22</v>
      </c>
      <c r="M2096">
        <f t="shared" si="130"/>
        <v>1</v>
      </c>
      <c r="N2096" s="7">
        <f t="shared" si="131"/>
        <v>104.37</v>
      </c>
    </row>
    <row r="2097" spans="1:14" x14ac:dyDescent="0.2">
      <c r="A2097" t="s">
        <v>713</v>
      </c>
      <c r="B2097" s="8">
        <v>43977</v>
      </c>
      <c r="C2097" s="8">
        <v>43991</v>
      </c>
      <c r="D2097">
        <v>20</v>
      </c>
      <c r="E2097">
        <v>1</v>
      </c>
      <c r="F2097" s="7">
        <v>139.83000000000001</v>
      </c>
      <c r="G2097" s="7">
        <v>297.62</v>
      </c>
      <c r="H2097" s="7">
        <v>10.76</v>
      </c>
      <c r="I2097" s="7">
        <v>22.89</v>
      </c>
      <c r="J2097" t="s">
        <v>2337</v>
      </c>
      <c r="K2097">
        <f t="shared" si="128"/>
        <v>20</v>
      </c>
      <c r="L2097">
        <f t="shared" si="129"/>
        <v>22</v>
      </c>
      <c r="M2097">
        <f t="shared" si="130"/>
        <v>1</v>
      </c>
      <c r="N2097" s="7">
        <f t="shared" si="131"/>
        <v>297.62</v>
      </c>
    </row>
    <row r="2098" spans="1:14" x14ac:dyDescent="0.2">
      <c r="A2098" t="s">
        <v>396</v>
      </c>
      <c r="B2098" s="8">
        <v>43977</v>
      </c>
      <c r="C2098" s="8">
        <v>43991</v>
      </c>
      <c r="D2098">
        <v>16</v>
      </c>
      <c r="E2098">
        <v>1</v>
      </c>
      <c r="F2098" s="7">
        <v>225.62</v>
      </c>
      <c r="G2098" s="7">
        <v>306.95999999999998</v>
      </c>
      <c r="H2098" s="7">
        <v>22.56</v>
      </c>
      <c r="I2098" s="7">
        <v>30.7</v>
      </c>
      <c r="J2098" t="s">
        <v>2337</v>
      </c>
      <c r="K2098">
        <f t="shared" si="128"/>
        <v>16</v>
      </c>
      <c r="L2098">
        <f t="shared" si="129"/>
        <v>22</v>
      </c>
      <c r="M2098">
        <f t="shared" si="130"/>
        <v>1</v>
      </c>
      <c r="N2098" s="7">
        <f t="shared" si="131"/>
        <v>306.95999999999998</v>
      </c>
    </row>
    <row r="2099" spans="1:14" x14ac:dyDescent="0.2">
      <c r="A2099" t="s">
        <v>934</v>
      </c>
      <c r="B2099" s="8">
        <v>43977</v>
      </c>
      <c r="C2099" s="8">
        <v>43977</v>
      </c>
      <c r="D2099">
        <v>62</v>
      </c>
      <c r="E2099">
        <v>1</v>
      </c>
      <c r="F2099" s="7">
        <v>583.22</v>
      </c>
      <c r="G2099" s="7">
        <v>1023.2</v>
      </c>
      <c r="H2099" s="7">
        <v>14.58</v>
      </c>
      <c r="I2099" s="7">
        <v>25.58</v>
      </c>
      <c r="J2099" t="s">
        <v>2337</v>
      </c>
      <c r="K2099">
        <f t="shared" si="128"/>
        <v>62</v>
      </c>
      <c r="L2099">
        <f t="shared" si="129"/>
        <v>22</v>
      </c>
      <c r="M2099">
        <f t="shared" si="130"/>
        <v>1</v>
      </c>
      <c r="N2099" s="7">
        <f t="shared" si="131"/>
        <v>1023.2</v>
      </c>
    </row>
    <row r="2100" spans="1:14" x14ac:dyDescent="0.2">
      <c r="A2100" t="s">
        <v>172</v>
      </c>
      <c r="B2100" s="8">
        <v>43977</v>
      </c>
      <c r="C2100" s="8">
        <v>43977</v>
      </c>
      <c r="D2100">
        <v>307</v>
      </c>
      <c r="E2100">
        <v>1</v>
      </c>
      <c r="F2100" s="7">
        <v>258.36</v>
      </c>
      <c r="G2100" s="7">
        <v>537.17999999999995</v>
      </c>
      <c r="H2100" s="7">
        <v>1.29</v>
      </c>
      <c r="I2100" s="7">
        <v>2.69</v>
      </c>
      <c r="J2100" t="s">
        <v>2337</v>
      </c>
      <c r="K2100">
        <f t="shared" si="128"/>
        <v>307</v>
      </c>
      <c r="L2100">
        <f t="shared" si="129"/>
        <v>22</v>
      </c>
      <c r="M2100">
        <f t="shared" si="130"/>
        <v>1</v>
      </c>
      <c r="N2100" s="7">
        <f t="shared" si="131"/>
        <v>537.17999999999995</v>
      </c>
    </row>
    <row r="2101" spans="1:14" x14ac:dyDescent="0.2">
      <c r="A2101" t="s">
        <v>353</v>
      </c>
      <c r="B2101" s="8">
        <v>43977</v>
      </c>
      <c r="C2101" s="8">
        <v>43977</v>
      </c>
      <c r="D2101">
        <v>460</v>
      </c>
      <c r="E2101">
        <v>1</v>
      </c>
      <c r="F2101" s="7">
        <v>241.73</v>
      </c>
      <c r="G2101" s="7">
        <v>594.74</v>
      </c>
      <c r="H2101" s="7">
        <v>0.81</v>
      </c>
      <c r="I2101" s="7">
        <v>1.98</v>
      </c>
      <c r="J2101" t="s">
        <v>2337</v>
      </c>
      <c r="K2101">
        <f t="shared" si="128"/>
        <v>460</v>
      </c>
      <c r="L2101">
        <f t="shared" si="129"/>
        <v>22</v>
      </c>
      <c r="M2101">
        <f t="shared" si="130"/>
        <v>1</v>
      </c>
      <c r="N2101" s="7">
        <f t="shared" si="131"/>
        <v>594.74</v>
      </c>
    </row>
    <row r="2102" spans="1:14" x14ac:dyDescent="0.2">
      <c r="A2102" t="s">
        <v>355</v>
      </c>
      <c r="B2102" s="8">
        <v>43977</v>
      </c>
      <c r="C2102" s="8">
        <v>43977</v>
      </c>
      <c r="D2102">
        <v>460</v>
      </c>
      <c r="E2102">
        <v>1</v>
      </c>
      <c r="F2102" s="7">
        <v>333.82</v>
      </c>
      <c r="G2102" s="7">
        <v>537.17999999999995</v>
      </c>
      <c r="H2102" s="7">
        <v>1.1100000000000001</v>
      </c>
      <c r="I2102" s="7">
        <v>1.79</v>
      </c>
      <c r="J2102" t="s">
        <v>2337</v>
      </c>
      <c r="K2102">
        <f t="shared" si="128"/>
        <v>460</v>
      </c>
      <c r="L2102">
        <f t="shared" si="129"/>
        <v>22</v>
      </c>
      <c r="M2102">
        <f t="shared" si="130"/>
        <v>1</v>
      </c>
      <c r="N2102" s="7">
        <f t="shared" si="131"/>
        <v>537.17999999999995</v>
      </c>
    </row>
    <row r="2103" spans="1:14" x14ac:dyDescent="0.2">
      <c r="A2103" t="s">
        <v>164</v>
      </c>
      <c r="B2103" s="8">
        <v>43977</v>
      </c>
      <c r="C2103" s="8">
        <v>43978</v>
      </c>
      <c r="D2103">
        <v>2</v>
      </c>
      <c r="E2103">
        <v>40</v>
      </c>
      <c r="F2103" s="7">
        <v>50.21</v>
      </c>
      <c r="G2103" s="7">
        <v>97.2</v>
      </c>
      <c r="H2103" s="7">
        <v>50.21</v>
      </c>
      <c r="I2103" s="7">
        <v>97.2</v>
      </c>
      <c r="J2103" t="s">
        <v>2337</v>
      </c>
      <c r="K2103">
        <f t="shared" si="128"/>
        <v>80</v>
      </c>
      <c r="L2103">
        <f t="shared" si="129"/>
        <v>22</v>
      </c>
      <c r="M2103">
        <f t="shared" si="130"/>
        <v>1</v>
      </c>
      <c r="N2103" s="7">
        <f t="shared" si="131"/>
        <v>97.2</v>
      </c>
    </row>
    <row r="2104" spans="1:14" x14ac:dyDescent="0.2">
      <c r="A2104" t="s">
        <v>233</v>
      </c>
      <c r="B2104" s="8">
        <v>43978</v>
      </c>
      <c r="C2104" s="8">
        <v>43978</v>
      </c>
      <c r="D2104">
        <v>7660</v>
      </c>
      <c r="E2104">
        <v>1</v>
      </c>
      <c r="F2104" s="7">
        <v>3517.25</v>
      </c>
      <c r="G2104" s="7">
        <v>6075.25</v>
      </c>
      <c r="H2104" s="7">
        <v>0.7</v>
      </c>
      <c r="I2104" s="7">
        <v>1.22</v>
      </c>
      <c r="J2104" t="s">
        <v>2337</v>
      </c>
      <c r="K2104">
        <f t="shared" si="128"/>
        <v>7660</v>
      </c>
      <c r="L2104">
        <f t="shared" si="129"/>
        <v>22</v>
      </c>
      <c r="M2104">
        <f t="shared" si="130"/>
        <v>1</v>
      </c>
      <c r="N2104" s="7">
        <f t="shared" si="131"/>
        <v>6075.25</v>
      </c>
    </row>
    <row r="2105" spans="1:14" x14ac:dyDescent="0.2">
      <c r="A2105" t="s">
        <v>396</v>
      </c>
      <c r="B2105" s="8">
        <v>43978</v>
      </c>
      <c r="C2105" s="8">
        <v>43978</v>
      </c>
      <c r="D2105">
        <v>184</v>
      </c>
      <c r="E2105">
        <v>1</v>
      </c>
      <c r="F2105" s="7">
        <v>2707.39</v>
      </c>
      <c r="G2105" s="7">
        <v>3376.56</v>
      </c>
      <c r="H2105" s="7">
        <v>22.56</v>
      </c>
      <c r="I2105" s="7">
        <v>28.14</v>
      </c>
      <c r="J2105" t="s">
        <v>2337</v>
      </c>
      <c r="K2105">
        <f t="shared" si="128"/>
        <v>184</v>
      </c>
      <c r="L2105">
        <f t="shared" si="129"/>
        <v>22</v>
      </c>
      <c r="M2105">
        <f t="shared" si="130"/>
        <v>1</v>
      </c>
      <c r="N2105" s="7">
        <f t="shared" si="131"/>
        <v>3376.56</v>
      </c>
    </row>
    <row r="2106" spans="1:14" x14ac:dyDescent="0.2">
      <c r="A2106" t="s">
        <v>249</v>
      </c>
      <c r="B2106" s="8">
        <v>43978</v>
      </c>
      <c r="C2106" s="8">
        <v>43978</v>
      </c>
      <c r="D2106">
        <v>3064</v>
      </c>
      <c r="E2106">
        <v>1</v>
      </c>
      <c r="F2106" s="7">
        <v>1713.86</v>
      </c>
      <c r="G2106" s="7">
        <v>3581.2</v>
      </c>
      <c r="H2106" s="7">
        <v>0.86</v>
      </c>
      <c r="I2106" s="7">
        <v>1.79</v>
      </c>
      <c r="J2106" t="s">
        <v>2337</v>
      </c>
      <c r="K2106">
        <f t="shared" si="128"/>
        <v>3064</v>
      </c>
      <c r="L2106">
        <f t="shared" si="129"/>
        <v>22</v>
      </c>
      <c r="M2106">
        <f t="shared" si="130"/>
        <v>1</v>
      </c>
      <c r="N2106" s="7">
        <f t="shared" si="131"/>
        <v>3581.2</v>
      </c>
    </row>
    <row r="2107" spans="1:14" x14ac:dyDescent="0.2">
      <c r="A2107" t="s">
        <v>251</v>
      </c>
      <c r="B2107" s="8">
        <v>43978</v>
      </c>
      <c r="C2107" s="8">
        <v>43978</v>
      </c>
      <c r="D2107">
        <v>77</v>
      </c>
      <c r="E2107">
        <v>1</v>
      </c>
      <c r="F2107" s="7">
        <v>42.85</v>
      </c>
      <c r="G2107" s="7">
        <v>115.11</v>
      </c>
      <c r="H2107" s="7">
        <v>0.86</v>
      </c>
      <c r="I2107" s="7">
        <v>2.2999999999999998</v>
      </c>
      <c r="J2107" t="s">
        <v>2337</v>
      </c>
      <c r="K2107">
        <f t="shared" si="128"/>
        <v>77</v>
      </c>
      <c r="L2107">
        <f t="shared" si="129"/>
        <v>22</v>
      </c>
      <c r="M2107">
        <f t="shared" si="130"/>
        <v>1</v>
      </c>
      <c r="N2107" s="7">
        <f t="shared" si="131"/>
        <v>115.11</v>
      </c>
    </row>
    <row r="2108" spans="1:14" x14ac:dyDescent="0.2">
      <c r="A2108" t="s">
        <v>928</v>
      </c>
      <c r="B2108" s="8">
        <v>43978</v>
      </c>
      <c r="C2108" s="8">
        <v>43978</v>
      </c>
      <c r="D2108">
        <v>2</v>
      </c>
      <c r="E2108">
        <v>1</v>
      </c>
      <c r="F2108" s="7">
        <v>26.13</v>
      </c>
      <c r="G2108" s="7">
        <v>0</v>
      </c>
      <c r="H2108" s="7">
        <v>26.12</v>
      </c>
      <c r="I2108" s="7">
        <v>0</v>
      </c>
      <c r="J2108" t="s">
        <v>2337</v>
      </c>
      <c r="K2108">
        <f t="shared" si="128"/>
        <v>2</v>
      </c>
      <c r="L2108">
        <f t="shared" si="129"/>
        <v>22</v>
      </c>
      <c r="M2108">
        <f t="shared" si="130"/>
        <v>1</v>
      </c>
      <c r="N2108" s="7">
        <f t="shared" si="131"/>
        <v>0</v>
      </c>
    </row>
    <row r="2109" spans="1:14" x14ac:dyDescent="0.2">
      <c r="A2109" t="s">
        <v>923</v>
      </c>
      <c r="B2109" s="8">
        <v>43978</v>
      </c>
      <c r="C2109" s="8">
        <v>43978</v>
      </c>
      <c r="D2109">
        <v>5</v>
      </c>
      <c r="E2109">
        <v>1</v>
      </c>
      <c r="F2109" s="7">
        <v>179.99</v>
      </c>
      <c r="G2109" s="7">
        <v>268.58999999999997</v>
      </c>
      <c r="H2109" s="7">
        <v>60</v>
      </c>
      <c r="I2109" s="7">
        <v>89.53</v>
      </c>
      <c r="J2109" t="s">
        <v>2337</v>
      </c>
      <c r="K2109">
        <f t="shared" si="128"/>
        <v>5</v>
      </c>
      <c r="L2109">
        <f t="shared" si="129"/>
        <v>22</v>
      </c>
      <c r="M2109">
        <f t="shared" si="130"/>
        <v>1</v>
      </c>
      <c r="N2109" s="7">
        <f t="shared" si="131"/>
        <v>268.58999999999997</v>
      </c>
    </row>
    <row r="2110" spans="1:14" x14ac:dyDescent="0.2">
      <c r="A2110" t="s">
        <v>923</v>
      </c>
      <c r="B2110" s="8">
        <v>43978</v>
      </c>
      <c r="C2110" s="8">
        <v>43978</v>
      </c>
      <c r="D2110">
        <v>4</v>
      </c>
      <c r="E2110">
        <v>1</v>
      </c>
      <c r="F2110" s="7">
        <v>120</v>
      </c>
      <c r="G2110" s="7">
        <v>179.06</v>
      </c>
      <c r="H2110" s="7">
        <v>60</v>
      </c>
      <c r="I2110" s="7">
        <v>89.53</v>
      </c>
      <c r="J2110" t="s">
        <v>2337</v>
      </c>
      <c r="K2110">
        <f t="shared" si="128"/>
        <v>4</v>
      </c>
      <c r="L2110">
        <f t="shared" si="129"/>
        <v>22</v>
      </c>
      <c r="M2110">
        <f t="shared" si="130"/>
        <v>1</v>
      </c>
      <c r="N2110" s="7">
        <f t="shared" si="131"/>
        <v>179.06</v>
      </c>
    </row>
    <row r="2111" spans="1:14" x14ac:dyDescent="0.2">
      <c r="A2111" t="s">
        <v>387</v>
      </c>
      <c r="B2111" s="8">
        <v>43978</v>
      </c>
      <c r="C2111" s="8">
        <v>43979</v>
      </c>
      <c r="D2111">
        <v>766</v>
      </c>
      <c r="E2111">
        <v>1</v>
      </c>
      <c r="F2111" s="7">
        <v>21148.27</v>
      </c>
      <c r="G2111" s="7">
        <v>9592.5</v>
      </c>
      <c r="H2111" s="7">
        <v>42.3</v>
      </c>
      <c r="I2111" s="7">
        <v>19.190000000000001</v>
      </c>
      <c r="J2111" t="s">
        <v>2337</v>
      </c>
      <c r="K2111">
        <f t="shared" si="128"/>
        <v>766</v>
      </c>
      <c r="L2111">
        <f t="shared" si="129"/>
        <v>22</v>
      </c>
      <c r="M2111">
        <f t="shared" si="130"/>
        <v>1</v>
      </c>
      <c r="N2111" s="7">
        <f t="shared" si="131"/>
        <v>9592.5</v>
      </c>
    </row>
    <row r="2112" spans="1:14" x14ac:dyDescent="0.2">
      <c r="A2112" t="s">
        <v>396</v>
      </c>
      <c r="B2112" s="8">
        <v>43978</v>
      </c>
      <c r="C2112" s="8">
        <v>43978</v>
      </c>
      <c r="D2112">
        <v>4</v>
      </c>
      <c r="E2112">
        <v>1</v>
      </c>
      <c r="F2112" s="7">
        <v>45.12</v>
      </c>
      <c r="G2112" s="7">
        <v>61.39</v>
      </c>
      <c r="H2112" s="7">
        <v>22.56</v>
      </c>
      <c r="I2112" s="7">
        <v>30.7</v>
      </c>
      <c r="J2112" t="s">
        <v>2337</v>
      </c>
      <c r="K2112">
        <f t="shared" si="128"/>
        <v>4</v>
      </c>
      <c r="L2112">
        <f t="shared" si="129"/>
        <v>22</v>
      </c>
      <c r="M2112">
        <f t="shared" si="130"/>
        <v>1</v>
      </c>
      <c r="N2112" s="7">
        <f t="shared" si="131"/>
        <v>61.39</v>
      </c>
    </row>
    <row r="2113" spans="1:14" x14ac:dyDescent="0.2">
      <c r="A2113" t="s">
        <v>169</v>
      </c>
      <c r="B2113" s="8">
        <v>43978</v>
      </c>
      <c r="C2113" s="8">
        <v>43979</v>
      </c>
      <c r="D2113">
        <v>184</v>
      </c>
      <c r="E2113">
        <v>1</v>
      </c>
      <c r="F2113" s="7">
        <v>154.58000000000001</v>
      </c>
      <c r="G2113" s="7">
        <v>253.24</v>
      </c>
      <c r="H2113" s="7">
        <v>1.28</v>
      </c>
      <c r="I2113" s="7">
        <v>2.11</v>
      </c>
      <c r="J2113" t="s">
        <v>2337</v>
      </c>
      <c r="K2113">
        <f t="shared" si="128"/>
        <v>184</v>
      </c>
      <c r="L2113">
        <f t="shared" si="129"/>
        <v>22</v>
      </c>
      <c r="M2113">
        <f t="shared" si="130"/>
        <v>1</v>
      </c>
      <c r="N2113" s="7">
        <f t="shared" si="131"/>
        <v>253.24</v>
      </c>
    </row>
    <row r="2114" spans="1:14" x14ac:dyDescent="0.2">
      <c r="A2114" t="s">
        <v>928</v>
      </c>
      <c r="B2114" s="8">
        <v>43978</v>
      </c>
      <c r="C2114" s="8">
        <v>43979</v>
      </c>
      <c r="D2114">
        <v>4</v>
      </c>
      <c r="E2114">
        <v>1</v>
      </c>
      <c r="F2114" s="7">
        <v>52.26</v>
      </c>
      <c r="G2114" s="7">
        <v>0</v>
      </c>
      <c r="H2114" s="7">
        <v>26.12</v>
      </c>
      <c r="I2114" s="7">
        <v>0</v>
      </c>
      <c r="J2114" t="s">
        <v>2337</v>
      </c>
      <c r="K2114">
        <f t="shared" si="128"/>
        <v>4</v>
      </c>
      <c r="L2114">
        <f t="shared" si="129"/>
        <v>22</v>
      </c>
      <c r="M2114">
        <f t="shared" si="130"/>
        <v>1</v>
      </c>
      <c r="N2114" s="7">
        <f t="shared" si="131"/>
        <v>0</v>
      </c>
    </row>
    <row r="2115" spans="1:14" x14ac:dyDescent="0.2">
      <c r="A2115" t="s">
        <v>251</v>
      </c>
      <c r="B2115" s="8">
        <v>43979</v>
      </c>
      <c r="C2115" s="8">
        <v>43979</v>
      </c>
      <c r="D2115">
        <v>766</v>
      </c>
      <c r="E2115">
        <v>1</v>
      </c>
      <c r="F2115" s="7">
        <v>428.47</v>
      </c>
      <c r="G2115" s="7">
        <v>895.3</v>
      </c>
      <c r="H2115" s="7">
        <v>0.86</v>
      </c>
      <c r="I2115" s="7">
        <v>1.79</v>
      </c>
      <c r="J2115" t="s">
        <v>2337</v>
      </c>
      <c r="K2115">
        <f t="shared" ref="K2115:K2178" si="132">D2115*E2115</f>
        <v>766</v>
      </c>
      <c r="L2115">
        <f t="shared" ref="L2115:L2178" si="133">(YEAR(B2115)-2020)*52+_xlfn.ISOWEEKNUM(B2115)</f>
        <v>22</v>
      </c>
      <c r="M2115">
        <f t="shared" ref="M2115:M2178" si="134">IF(J2115="Z-US$",1,1.22)</f>
        <v>1</v>
      </c>
      <c r="N2115" s="7">
        <f t="shared" ref="N2115:N2178" si="135">G2115*M2115</f>
        <v>895.3</v>
      </c>
    </row>
    <row r="2116" spans="1:14" x14ac:dyDescent="0.2">
      <c r="A2116" t="s">
        <v>396</v>
      </c>
      <c r="B2116" s="8">
        <v>43979</v>
      </c>
      <c r="C2116" s="8">
        <v>43979</v>
      </c>
      <c r="D2116">
        <v>37</v>
      </c>
      <c r="E2116">
        <v>1</v>
      </c>
      <c r="F2116" s="7">
        <v>541.48</v>
      </c>
      <c r="G2116" s="7">
        <v>859.49</v>
      </c>
      <c r="H2116" s="7">
        <v>22.56</v>
      </c>
      <c r="I2116" s="7">
        <v>35.81</v>
      </c>
      <c r="J2116" t="s">
        <v>2337</v>
      </c>
      <c r="K2116">
        <f t="shared" si="132"/>
        <v>37</v>
      </c>
      <c r="L2116">
        <f t="shared" si="133"/>
        <v>22</v>
      </c>
      <c r="M2116">
        <f t="shared" si="134"/>
        <v>1</v>
      </c>
      <c r="N2116" s="7">
        <f t="shared" si="135"/>
        <v>859.49</v>
      </c>
    </row>
    <row r="2117" spans="1:14" x14ac:dyDescent="0.2">
      <c r="A2117" t="s">
        <v>366</v>
      </c>
      <c r="B2117" s="8">
        <v>43979</v>
      </c>
      <c r="C2117" s="8">
        <v>43979</v>
      </c>
      <c r="D2117">
        <v>20</v>
      </c>
      <c r="E2117">
        <v>5</v>
      </c>
      <c r="F2117" s="7">
        <v>39.24</v>
      </c>
      <c r="G2117" s="7">
        <v>379.1</v>
      </c>
      <c r="H2117" s="7">
        <v>3.02</v>
      </c>
      <c r="I2117" s="7">
        <v>29.16</v>
      </c>
      <c r="J2117" t="s">
        <v>2337</v>
      </c>
      <c r="K2117">
        <f t="shared" si="132"/>
        <v>100</v>
      </c>
      <c r="L2117">
        <f t="shared" si="133"/>
        <v>22</v>
      </c>
      <c r="M2117">
        <f t="shared" si="134"/>
        <v>1</v>
      </c>
      <c r="N2117" s="7">
        <f t="shared" si="135"/>
        <v>379.1</v>
      </c>
    </row>
    <row r="2118" spans="1:14" x14ac:dyDescent="0.2">
      <c r="A2118" t="s">
        <v>169</v>
      </c>
      <c r="B2118" s="8">
        <v>43979</v>
      </c>
      <c r="C2118" s="8">
        <v>43980</v>
      </c>
      <c r="D2118">
        <v>246</v>
      </c>
      <c r="E2118">
        <v>1</v>
      </c>
      <c r="F2118" s="7">
        <v>206.11</v>
      </c>
      <c r="G2118" s="7">
        <v>337.66</v>
      </c>
      <c r="H2118" s="7">
        <v>1.28</v>
      </c>
      <c r="I2118" s="7">
        <v>2.11</v>
      </c>
      <c r="J2118" t="s">
        <v>2337</v>
      </c>
      <c r="K2118">
        <f t="shared" si="132"/>
        <v>246</v>
      </c>
      <c r="L2118">
        <f t="shared" si="133"/>
        <v>22</v>
      </c>
      <c r="M2118">
        <f t="shared" si="134"/>
        <v>1</v>
      </c>
      <c r="N2118" s="7">
        <f t="shared" si="135"/>
        <v>337.66</v>
      </c>
    </row>
    <row r="2119" spans="1:14" x14ac:dyDescent="0.2">
      <c r="A2119" t="s">
        <v>169</v>
      </c>
      <c r="B2119" s="8">
        <v>43979</v>
      </c>
      <c r="C2119" s="8">
        <v>43980</v>
      </c>
      <c r="D2119">
        <v>7</v>
      </c>
      <c r="E2119">
        <v>1</v>
      </c>
      <c r="F2119" s="7">
        <v>5.15</v>
      </c>
      <c r="G2119" s="7">
        <v>10.74</v>
      </c>
      <c r="H2119" s="7">
        <v>1.28</v>
      </c>
      <c r="I2119" s="7">
        <v>2.69</v>
      </c>
      <c r="J2119" t="s">
        <v>2337</v>
      </c>
      <c r="K2119">
        <f t="shared" si="132"/>
        <v>7</v>
      </c>
      <c r="L2119">
        <f t="shared" si="133"/>
        <v>22</v>
      </c>
      <c r="M2119">
        <f t="shared" si="134"/>
        <v>1</v>
      </c>
      <c r="N2119" s="7">
        <f t="shared" si="135"/>
        <v>10.74</v>
      </c>
    </row>
    <row r="2120" spans="1:14" x14ac:dyDescent="0.2">
      <c r="A2120" t="s">
        <v>650</v>
      </c>
      <c r="B2120" s="8">
        <v>43979</v>
      </c>
      <c r="C2120" s="8">
        <v>43980</v>
      </c>
      <c r="D2120">
        <v>83</v>
      </c>
      <c r="E2120">
        <v>1</v>
      </c>
      <c r="F2120" s="7">
        <v>57.4</v>
      </c>
      <c r="G2120" s="7">
        <v>93.24</v>
      </c>
      <c r="H2120" s="7">
        <v>1.06</v>
      </c>
      <c r="I2120" s="7">
        <v>1.73</v>
      </c>
      <c r="J2120" t="s">
        <v>2337</v>
      </c>
      <c r="K2120">
        <f t="shared" si="132"/>
        <v>83</v>
      </c>
      <c r="L2120">
        <f t="shared" si="133"/>
        <v>22</v>
      </c>
      <c r="M2120">
        <f t="shared" si="134"/>
        <v>1</v>
      </c>
      <c r="N2120" s="7">
        <f t="shared" si="135"/>
        <v>93.24</v>
      </c>
    </row>
    <row r="2121" spans="1:14" x14ac:dyDescent="0.2">
      <c r="A2121" t="s">
        <v>928</v>
      </c>
      <c r="B2121" s="8">
        <v>43979</v>
      </c>
      <c r="C2121" s="8">
        <v>43980</v>
      </c>
      <c r="D2121">
        <v>7</v>
      </c>
      <c r="E2121">
        <v>1</v>
      </c>
      <c r="F2121" s="7">
        <v>104.52</v>
      </c>
      <c r="G2121" s="7">
        <v>0</v>
      </c>
      <c r="H2121" s="7">
        <v>26.12</v>
      </c>
      <c r="I2121" s="7">
        <v>0</v>
      </c>
      <c r="J2121" t="s">
        <v>2337</v>
      </c>
      <c r="K2121">
        <f t="shared" si="132"/>
        <v>7</v>
      </c>
      <c r="L2121">
        <f t="shared" si="133"/>
        <v>22</v>
      </c>
      <c r="M2121">
        <f t="shared" si="134"/>
        <v>1</v>
      </c>
      <c r="N2121" s="7">
        <f t="shared" si="135"/>
        <v>0</v>
      </c>
    </row>
    <row r="2122" spans="1:14" x14ac:dyDescent="0.2">
      <c r="A2122" t="s">
        <v>262</v>
      </c>
      <c r="B2122" s="8">
        <v>43979</v>
      </c>
      <c r="C2122" s="8">
        <v>43980</v>
      </c>
      <c r="D2122">
        <v>112</v>
      </c>
      <c r="E2122">
        <v>1</v>
      </c>
      <c r="F2122" s="7">
        <v>71.89</v>
      </c>
      <c r="G2122" s="7">
        <v>168.06</v>
      </c>
      <c r="H2122" s="7">
        <v>0.99</v>
      </c>
      <c r="I2122" s="7">
        <v>2.2999999999999998</v>
      </c>
      <c r="J2122" t="s">
        <v>2337</v>
      </c>
      <c r="K2122">
        <f t="shared" si="132"/>
        <v>112</v>
      </c>
      <c r="L2122">
        <f t="shared" si="133"/>
        <v>22</v>
      </c>
      <c r="M2122">
        <f t="shared" si="134"/>
        <v>1</v>
      </c>
      <c r="N2122" s="7">
        <f t="shared" si="135"/>
        <v>168.06</v>
      </c>
    </row>
    <row r="2123" spans="1:14" x14ac:dyDescent="0.2">
      <c r="A2123" t="s">
        <v>928</v>
      </c>
      <c r="B2123" s="8">
        <v>43979</v>
      </c>
      <c r="C2123" s="8">
        <v>43980</v>
      </c>
      <c r="D2123">
        <v>4</v>
      </c>
      <c r="E2123">
        <v>1</v>
      </c>
      <c r="F2123" s="7">
        <v>52.26</v>
      </c>
      <c r="G2123" s="7">
        <v>0</v>
      </c>
      <c r="H2123" s="7">
        <v>26.12</v>
      </c>
      <c r="I2123" s="7">
        <v>0</v>
      </c>
      <c r="J2123" t="s">
        <v>2337</v>
      </c>
      <c r="K2123">
        <f t="shared" si="132"/>
        <v>4</v>
      </c>
      <c r="L2123">
        <f t="shared" si="133"/>
        <v>22</v>
      </c>
      <c r="M2123">
        <f t="shared" si="134"/>
        <v>1</v>
      </c>
      <c r="N2123" s="7">
        <f t="shared" si="135"/>
        <v>0</v>
      </c>
    </row>
    <row r="2124" spans="1:14" x14ac:dyDescent="0.2">
      <c r="A2124" t="s">
        <v>204</v>
      </c>
      <c r="B2124" s="8">
        <v>43979</v>
      </c>
      <c r="C2124" s="8">
        <v>43980</v>
      </c>
      <c r="D2124">
        <v>154</v>
      </c>
      <c r="E2124">
        <v>2</v>
      </c>
      <c r="F2124" s="7">
        <v>248.87</v>
      </c>
      <c r="G2124" s="7">
        <v>601.13</v>
      </c>
      <c r="H2124" s="7">
        <v>2.48</v>
      </c>
      <c r="I2124" s="7">
        <v>6.01</v>
      </c>
      <c r="J2124" t="s">
        <v>2337</v>
      </c>
      <c r="K2124">
        <f t="shared" si="132"/>
        <v>308</v>
      </c>
      <c r="L2124">
        <f t="shared" si="133"/>
        <v>22</v>
      </c>
      <c r="M2124">
        <f t="shared" si="134"/>
        <v>1</v>
      </c>
      <c r="N2124" s="7">
        <f t="shared" si="135"/>
        <v>601.13</v>
      </c>
    </row>
    <row r="2125" spans="1:14" x14ac:dyDescent="0.2">
      <c r="A2125" t="s">
        <v>928</v>
      </c>
      <c r="B2125" s="8">
        <v>43979</v>
      </c>
      <c r="C2125" s="8">
        <v>43980</v>
      </c>
      <c r="D2125">
        <v>4</v>
      </c>
      <c r="E2125">
        <v>1</v>
      </c>
      <c r="F2125" s="7">
        <v>52.26</v>
      </c>
      <c r="G2125" s="7">
        <v>76.739999999999995</v>
      </c>
      <c r="H2125" s="7">
        <v>26.12</v>
      </c>
      <c r="I2125" s="7">
        <v>38.369999999999997</v>
      </c>
      <c r="J2125" t="s">
        <v>2337</v>
      </c>
      <c r="K2125">
        <f t="shared" si="132"/>
        <v>4</v>
      </c>
      <c r="L2125">
        <f t="shared" si="133"/>
        <v>22</v>
      </c>
      <c r="M2125">
        <f t="shared" si="134"/>
        <v>1</v>
      </c>
      <c r="N2125" s="7">
        <f t="shared" si="135"/>
        <v>76.739999999999995</v>
      </c>
    </row>
    <row r="2126" spans="1:14" x14ac:dyDescent="0.2">
      <c r="A2126" t="s">
        <v>169</v>
      </c>
      <c r="B2126" s="8">
        <v>43979</v>
      </c>
      <c r="C2126" s="8">
        <v>43980</v>
      </c>
      <c r="D2126">
        <v>368</v>
      </c>
      <c r="E2126">
        <v>1</v>
      </c>
      <c r="F2126" s="7">
        <v>309.17</v>
      </c>
      <c r="G2126" s="7">
        <v>506.48</v>
      </c>
      <c r="H2126" s="7">
        <v>1.28</v>
      </c>
      <c r="I2126" s="7">
        <v>2.11</v>
      </c>
      <c r="J2126" t="s">
        <v>2337</v>
      </c>
      <c r="K2126">
        <f t="shared" si="132"/>
        <v>368</v>
      </c>
      <c r="L2126">
        <f t="shared" si="133"/>
        <v>22</v>
      </c>
      <c r="M2126">
        <f t="shared" si="134"/>
        <v>1</v>
      </c>
      <c r="N2126" s="7">
        <f t="shared" si="135"/>
        <v>506.48</v>
      </c>
    </row>
    <row r="2127" spans="1:14" x14ac:dyDescent="0.2">
      <c r="A2127" t="s">
        <v>928</v>
      </c>
      <c r="B2127" s="8">
        <v>43979</v>
      </c>
      <c r="C2127" s="8">
        <v>43980</v>
      </c>
      <c r="D2127">
        <v>7</v>
      </c>
      <c r="E2127">
        <v>1</v>
      </c>
      <c r="F2127" s="7">
        <v>104.52</v>
      </c>
      <c r="G2127" s="7">
        <v>0</v>
      </c>
      <c r="H2127" s="7">
        <v>26.12</v>
      </c>
      <c r="I2127" s="7">
        <v>0</v>
      </c>
      <c r="J2127" t="s">
        <v>2337</v>
      </c>
      <c r="K2127">
        <f t="shared" si="132"/>
        <v>7</v>
      </c>
      <c r="L2127">
        <f t="shared" si="133"/>
        <v>22</v>
      </c>
      <c r="M2127">
        <f t="shared" si="134"/>
        <v>1</v>
      </c>
      <c r="N2127" s="7">
        <f t="shared" si="135"/>
        <v>0</v>
      </c>
    </row>
    <row r="2128" spans="1:14" x14ac:dyDescent="0.2">
      <c r="A2128" t="s">
        <v>251</v>
      </c>
      <c r="B2128" s="8">
        <v>43980</v>
      </c>
      <c r="C2128" s="8">
        <v>43980</v>
      </c>
      <c r="D2128">
        <v>766</v>
      </c>
      <c r="E2128">
        <v>1</v>
      </c>
      <c r="F2128" s="7">
        <v>428.47</v>
      </c>
      <c r="G2128" s="7">
        <v>959.25</v>
      </c>
      <c r="H2128" s="7">
        <v>0.86</v>
      </c>
      <c r="I2128" s="7">
        <v>1.92</v>
      </c>
      <c r="J2128" t="s">
        <v>2337</v>
      </c>
      <c r="K2128">
        <f t="shared" si="132"/>
        <v>766</v>
      </c>
      <c r="L2128">
        <f t="shared" si="133"/>
        <v>22</v>
      </c>
      <c r="M2128">
        <f t="shared" si="134"/>
        <v>1</v>
      </c>
      <c r="N2128" s="7">
        <f t="shared" si="135"/>
        <v>959.25</v>
      </c>
    </row>
    <row r="2129" spans="1:14" x14ac:dyDescent="0.2">
      <c r="A2129" t="s">
        <v>289</v>
      </c>
      <c r="B2129" s="8">
        <v>43980</v>
      </c>
      <c r="C2129" s="8">
        <v>43980</v>
      </c>
      <c r="D2129">
        <v>613</v>
      </c>
      <c r="E2129">
        <v>1</v>
      </c>
      <c r="F2129" s="7">
        <v>347.89</v>
      </c>
      <c r="G2129" s="7">
        <v>895.3</v>
      </c>
      <c r="H2129" s="7">
        <v>0.87</v>
      </c>
      <c r="I2129" s="7">
        <v>2.2400000000000002</v>
      </c>
      <c r="J2129" t="s">
        <v>2337</v>
      </c>
      <c r="K2129">
        <f t="shared" si="132"/>
        <v>613</v>
      </c>
      <c r="L2129">
        <f t="shared" si="133"/>
        <v>22</v>
      </c>
      <c r="M2129">
        <f t="shared" si="134"/>
        <v>1</v>
      </c>
      <c r="N2129" s="7">
        <f t="shared" si="135"/>
        <v>895.3</v>
      </c>
    </row>
    <row r="2130" spans="1:14" x14ac:dyDescent="0.2">
      <c r="A2130" t="s">
        <v>343</v>
      </c>
      <c r="B2130" s="8">
        <v>43980</v>
      </c>
      <c r="C2130" s="8">
        <v>43980</v>
      </c>
      <c r="D2130">
        <v>690</v>
      </c>
      <c r="E2130">
        <v>1</v>
      </c>
      <c r="F2130" s="7">
        <v>460.44</v>
      </c>
      <c r="G2130" s="7">
        <v>633.11</v>
      </c>
      <c r="H2130" s="7">
        <v>1.02</v>
      </c>
      <c r="I2130" s="7">
        <v>1.41</v>
      </c>
      <c r="J2130" t="s">
        <v>2337</v>
      </c>
      <c r="K2130">
        <f t="shared" si="132"/>
        <v>690</v>
      </c>
      <c r="L2130">
        <f t="shared" si="133"/>
        <v>22</v>
      </c>
      <c r="M2130">
        <f t="shared" si="134"/>
        <v>1</v>
      </c>
      <c r="N2130" s="7">
        <f t="shared" si="135"/>
        <v>633.11</v>
      </c>
    </row>
    <row r="2131" spans="1:14" x14ac:dyDescent="0.2">
      <c r="A2131" t="s">
        <v>223</v>
      </c>
      <c r="B2131" s="8">
        <v>43980</v>
      </c>
      <c r="C2131" s="8">
        <v>43983</v>
      </c>
      <c r="D2131">
        <v>255</v>
      </c>
      <c r="E2131">
        <v>1</v>
      </c>
      <c r="F2131" s="7">
        <v>116.77</v>
      </c>
      <c r="G2131" s="7">
        <v>201.7</v>
      </c>
      <c r="H2131" s="7">
        <v>0.7</v>
      </c>
      <c r="I2131" s="7">
        <v>1.22</v>
      </c>
      <c r="J2131" t="s">
        <v>2337</v>
      </c>
      <c r="K2131">
        <f t="shared" si="132"/>
        <v>255</v>
      </c>
      <c r="L2131">
        <f t="shared" si="133"/>
        <v>22</v>
      </c>
      <c r="M2131">
        <f t="shared" si="134"/>
        <v>1</v>
      </c>
      <c r="N2131" s="7">
        <f t="shared" si="135"/>
        <v>201.7</v>
      </c>
    </row>
    <row r="2132" spans="1:14" x14ac:dyDescent="0.2">
      <c r="A2132" t="s">
        <v>289</v>
      </c>
      <c r="B2132" s="8">
        <v>43983</v>
      </c>
      <c r="C2132" s="8">
        <v>43983</v>
      </c>
      <c r="D2132">
        <v>7</v>
      </c>
      <c r="E2132">
        <v>100</v>
      </c>
      <c r="F2132" s="7">
        <v>347.89</v>
      </c>
      <c r="G2132" s="7">
        <v>895.3</v>
      </c>
      <c r="H2132" s="7">
        <v>86.97</v>
      </c>
      <c r="I2132" s="7">
        <v>223.83</v>
      </c>
      <c r="J2132" t="s">
        <v>2337</v>
      </c>
      <c r="K2132">
        <f t="shared" si="132"/>
        <v>700</v>
      </c>
      <c r="L2132">
        <f t="shared" si="133"/>
        <v>23</v>
      </c>
      <c r="M2132">
        <f t="shared" si="134"/>
        <v>1</v>
      </c>
      <c r="N2132" s="7">
        <f t="shared" si="135"/>
        <v>895.3</v>
      </c>
    </row>
    <row r="2133" spans="1:14" x14ac:dyDescent="0.2">
      <c r="A2133" t="s">
        <v>288</v>
      </c>
      <c r="B2133" s="8">
        <v>43983</v>
      </c>
      <c r="C2133" s="8">
        <v>43984</v>
      </c>
      <c r="D2133">
        <v>30</v>
      </c>
      <c r="E2133">
        <v>1</v>
      </c>
      <c r="F2133" s="7">
        <v>16.28</v>
      </c>
      <c r="G2133" s="7">
        <v>58.32</v>
      </c>
      <c r="H2133" s="7">
        <v>0.86</v>
      </c>
      <c r="I2133" s="7">
        <v>3.07</v>
      </c>
      <c r="J2133" t="s">
        <v>2337</v>
      </c>
      <c r="K2133">
        <f t="shared" si="132"/>
        <v>30</v>
      </c>
      <c r="L2133">
        <f t="shared" si="133"/>
        <v>23</v>
      </c>
      <c r="M2133">
        <f t="shared" si="134"/>
        <v>1</v>
      </c>
      <c r="N2133" s="7">
        <f t="shared" si="135"/>
        <v>58.32</v>
      </c>
    </row>
    <row r="2134" spans="1:14" x14ac:dyDescent="0.2">
      <c r="A2134" t="s">
        <v>928</v>
      </c>
      <c r="B2134" s="8">
        <v>43983</v>
      </c>
      <c r="C2134" s="8">
        <v>43984</v>
      </c>
      <c r="D2134">
        <v>2</v>
      </c>
      <c r="E2134">
        <v>1</v>
      </c>
      <c r="F2134" s="7">
        <v>26.13</v>
      </c>
      <c r="G2134" s="7">
        <v>0</v>
      </c>
      <c r="H2134" s="7">
        <v>26.12</v>
      </c>
      <c r="I2134" s="7">
        <v>0</v>
      </c>
      <c r="J2134" t="s">
        <v>2337</v>
      </c>
      <c r="K2134">
        <f t="shared" si="132"/>
        <v>2</v>
      </c>
      <c r="L2134">
        <f t="shared" si="133"/>
        <v>23</v>
      </c>
      <c r="M2134">
        <f t="shared" si="134"/>
        <v>1</v>
      </c>
      <c r="N2134" s="7">
        <f t="shared" si="135"/>
        <v>0</v>
      </c>
    </row>
    <row r="2135" spans="1:14" x14ac:dyDescent="0.2">
      <c r="A2135" t="s">
        <v>161</v>
      </c>
      <c r="B2135" s="8">
        <v>43983</v>
      </c>
      <c r="C2135" s="8">
        <v>43984</v>
      </c>
      <c r="D2135">
        <v>766</v>
      </c>
      <c r="E2135">
        <v>2</v>
      </c>
      <c r="F2135" s="7">
        <v>1296.6500000000001</v>
      </c>
      <c r="G2135" s="7">
        <v>2110.35</v>
      </c>
      <c r="H2135" s="7">
        <v>2.58</v>
      </c>
      <c r="I2135" s="7">
        <v>4.22</v>
      </c>
      <c r="J2135" t="s">
        <v>2337</v>
      </c>
      <c r="K2135">
        <f t="shared" si="132"/>
        <v>1532</v>
      </c>
      <c r="L2135">
        <f t="shared" si="133"/>
        <v>23</v>
      </c>
      <c r="M2135">
        <f t="shared" si="134"/>
        <v>1</v>
      </c>
      <c r="N2135" s="7">
        <f t="shared" si="135"/>
        <v>2110.35</v>
      </c>
    </row>
    <row r="2136" spans="1:14" x14ac:dyDescent="0.2">
      <c r="A2136" t="s">
        <v>495</v>
      </c>
      <c r="B2136" s="8">
        <v>43983</v>
      </c>
      <c r="C2136" s="8">
        <v>43984</v>
      </c>
      <c r="D2136">
        <v>644</v>
      </c>
      <c r="E2136">
        <v>1</v>
      </c>
      <c r="F2136" s="7">
        <v>1955.39</v>
      </c>
      <c r="G2136" s="7">
        <v>4297.4399999999996</v>
      </c>
      <c r="H2136" s="7">
        <v>4.66</v>
      </c>
      <c r="I2136" s="7">
        <v>10.23</v>
      </c>
      <c r="J2136" t="s">
        <v>2337</v>
      </c>
      <c r="K2136">
        <f t="shared" si="132"/>
        <v>644</v>
      </c>
      <c r="L2136">
        <f t="shared" si="133"/>
        <v>23</v>
      </c>
      <c r="M2136">
        <f t="shared" si="134"/>
        <v>1</v>
      </c>
      <c r="N2136" s="7">
        <f t="shared" si="135"/>
        <v>4297.4399999999996</v>
      </c>
    </row>
    <row r="2137" spans="1:14" x14ac:dyDescent="0.2">
      <c r="A2137" t="s">
        <v>285</v>
      </c>
      <c r="B2137" s="8">
        <v>43983</v>
      </c>
      <c r="C2137" s="8">
        <v>43984</v>
      </c>
      <c r="D2137">
        <v>1532</v>
      </c>
      <c r="E2137">
        <v>1</v>
      </c>
      <c r="F2137" s="7">
        <v>869.72</v>
      </c>
      <c r="G2137" s="7">
        <v>2110.35</v>
      </c>
      <c r="H2137" s="7">
        <v>0.87</v>
      </c>
      <c r="I2137" s="7">
        <v>2.11</v>
      </c>
      <c r="J2137" t="s">
        <v>2337</v>
      </c>
      <c r="K2137">
        <f t="shared" si="132"/>
        <v>1532</v>
      </c>
      <c r="L2137">
        <f t="shared" si="133"/>
        <v>23</v>
      </c>
      <c r="M2137">
        <f t="shared" si="134"/>
        <v>1</v>
      </c>
      <c r="N2137" s="7">
        <f t="shared" si="135"/>
        <v>2110.35</v>
      </c>
    </row>
    <row r="2138" spans="1:14" x14ac:dyDescent="0.2">
      <c r="A2138" t="s">
        <v>396</v>
      </c>
      <c r="B2138" s="8">
        <v>43983</v>
      </c>
      <c r="C2138" s="8">
        <v>43984</v>
      </c>
      <c r="D2138">
        <v>148</v>
      </c>
      <c r="E2138">
        <v>1</v>
      </c>
      <c r="F2138" s="7">
        <v>2234.67</v>
      </c>
      <c r="G2138" s="7">
        <v>2946.82</v>
      </c>
      <c r="H2138" s="7">
        <v>23.28</v>
      </c>
      <c r="I2138" s="7">
        <v>30.7</v>
      </c>
      <c r="J2138" t="s">
        <v>2337</v>
      </c>
      <c r="K2138">
        <f t="shared" si="132"/>
        <v>148</v>
      </c>
      <c r="L2138">
        <f t="shared" si="133"/>
        <v>23</v>
      </c>
      <c r="M2138">
        <f t="shared" si="134"/>
        <v>1</v>
      </c>
      <c r="N2138" s="7">
        <f t="shared" si="135"/>
        <v>2946.82</v>
      </c>
    </row>
    <row r="2139" spans="1:14" x14ac:dyDescent="0.2">
      <c r="A2139" t="s">
        <v>158</v>
      </c>
      <c r="B2139" s="8">
        <v>43983</v>
      </c>
      <c r="C2139" s="8">
        <v>43984</v>
      </c>
      <c r="D2139">
        <v>766</v>
      </c>
      <c r="E2139">
        <v>2</v>
      </c>
      <c r="F2139" s="7">
        <v>1254.83</v>
      </c>
      <c r="G2139" s="7">
        <v>2110.35</v>
      </c>
      <c r="H2139" s="7">
        <v>2.5099999999999998</v>
      </c>
      <c r="I2139" s="7">
        <v>4.22</v>
      </c>
      <c r="J2139" t="s">
        <v>2337</v>
      </c>
      <c r="K2139">
        <f t="shared" si="132"/>
        <v>1532</v>
      </c>
      <c r="L2139">
        <f t="shared" si="133"/>
        <v>23</v>
      </c>
      <c r="M2139">
        <f t="shared" si="134"/>
        <v>1</v>
      </c>
      <c r="N2139" s="7">
        <f t="shared" si="135"/>
        <v>2110.35</v>
      </c>
    </row>
    <row r="2140" spans="1:14" x14ac:dyDescent="0.2">
      <c r="A2140" t="s">
        <v>396</v>
      </c>
      <c r="B2140" s="8">
        <v>43983</v>
      </c>
      <c r="C2140" s="8">
        <v>43983</v>
      </c>
      <c r="D2140">
        <v>37</v>
      </c>
      <c r="E2140">
        <v>1</v>
      </c>
      <c r="F2140" s="7">
        <v>558.66999999999996</v>
      </c>
      <c r="G2140" s="7">
        <v>890.18</v>
      </c>
      <c r="H2140" s="7">
        <v>23.28</v>
      </c>
      <c r="I2140" s="7">
        <v>37.090000000000003</v>
      </c>
      <c r="J2140" t="s">
        <v>2337</v>
      </c>
      <c r="K2140">
        <f t="shared" si="132"/>
        <v>37</v>
      </c>
      <c r="L2140">
        <f t="shared" si="133"/>
        <v>23</v>
      </c>
      <c r="M2140">
        <f t="shared" si="134"/>
        <v>1</v>
      </c>
      <c r="N2140" s="7">
        <f t="shared" si="135"/>
        <v>890.18</v>
      </c>
    </row>
    <row r="2141" spans="1:14" x14ac:dyDescent="0.2">
      <c r="A2141" t="s">
        <v>192</v>
      </c>
      <c r="B2141" s="8">
        <v>43983</v>
      </c>
      <c r="C2141" s="8">
        <v>43983</v>
      </c>
      <c r="D2141">
        <v>2</v>
      </c>
      <c r="E2141">
        <v>40</v>
      </c>
      <c r="F2141" s="7">
        <v>41.87</v>
      </c>
      <c r="G2141" s="7">
        <v>127.9</v>
      </c>
      <c r="H2141" s="7">
        <v>41.87</v>
      </c>
      <c r="I2141" s="7">
        <v>127.9</v>
      </c>
      <c r="J2141" t="s">
        <v>2337</v>
      </c>
      <c r="K2141">
        <f t="shared" si="132"/>
        <v>80</v>
      </c>
      <c r="L2141">
        <f t="shared" si="133"/>
        <v>23</v>
      </c>
      <c r="M2141">
        <f t="shared" si="134"/>
        <v>1</v>
      </c>
      <c r="N2141" s="7">
        <f t="shared" si="135"/>
        <v>127.9</v>
      </c>
    </row>
    <row r="2142" spans="1:14" x14ac:dyDescent="0.2">
      <c r="A2142" t="s">
        <v>396</v>
      </c>
      <c r="B2142" s="8">
        <v>43983</v>
      </c>
      <c r="C2142" s="8">
        <v>43983</v>
      </c>
      <c r="D2142">
        <v>2</v>
      </c>
      <c r="E2142">
        <v>1</v>
      </c>
      <c r="F2142" s="7">
        <v>23.28</v>
      </c>
      <c r="G2142" s="7">
        <v>30.7</v>
      </c>
      <c r="H2142" s="7">
        <v>23.28</v>
      </c>
      <c r="I2142" s="7">
        <v>30.7</v>
      </c>
      <c r="J2142" t="s">
        <v>2337</v>
      </c>
      <c r="K2142">
        <f t="shared" si="132"/>
        <v>2</v>
      </c>
      <c r="L2142">
        <f t="shared" si="133"/>
        <v>23</v>
      </c>
      <c r="M2142">
        <f t="shared" si="134"/>
        <v>1</v>
      </c>
      <c r="N2142" s="7">
        <f t="shared" si="135"/>
        <v>30.7</v>
      </c>
    </row>
    <row r="2143" spans="1:14" x14ac:dyDescent="0.2">
      <c r="A2143" t="s">
        <v>167</v>
      </c>
      <c r="B2143" s="8">
        <v>43983</v>
      </c>
      <c r="C2143" s="8">
        <v>43983</v>
      </c>
      <c r="D2143">
        <v>19</v>
      </c>
      <c r="E2143">
        <v>40</v>
      </c>
      <c r="F2143" s="7">
        <v>17.5</v>
      </c>
      <c r="G2143" s="7">
        <v>1166.45</v>
      </c>
      <c r="H2143" s="7">
        <v>1.46</v>
      </c>
      <c r="I2143" s="7">
        <v>97.2</v>
      </c>
      <c r="J2143" t="s">
        <v>2337</v>
      </c>
      <c r="K2143">
        <f t="shared" si="132"/>
        <v>760</v>
      </c>
      <c r="L2143">
        <f t="shared" si="133"/>
        <v>23</v>
      </c>
      <c r="M2143">
        <f t="shared" si="134"/>
        <v>1</v>
      </c>
      <c r="N2143" s="7">
        <f t="shared" si="135"/>
        <v>1166.45</v>
      </c>
    </row>
    <row r="2144" spans="1:14" x14ac:dyDescent="0.2">
      <c r="A2144" t="s">
        <v>396</v>
      </c>
      <c r="B2144" s="8">
        <v>43983</v>
      </c>
      <c r="C2144" s="8">
        <v>43983</v>
      </c>
      <c r="D2144">
        <v>16</v>
      </c>
      <c r="E2144">
        <v>1</v>
      </c>
      <c r="F2144" s="7">
        <v>232.78</v>
      </c>
      <c r="G2144" s="7">
        <v>306.95999999999998</v>
      </c>
      <c r="H2144" s="7">
        <v>23.28</v>
      </c>
      <c r="I2144" s="7">
        <v>30.7</v>
      </c>
      <c r="J2144" t="s">
        <v>2337</v>
      </c>
      <c r="K2144">
        <f t="shared" si="132"/>
        <v>16</v>
      </c>
      <c r="L2144">
        <f t="shared" si="133"/>
        <v>23</v>
      </c>
      <c r="M2144">
        <f t="shared" si="134"/>
        <v>1</v>
      </c>
      <c r="N2144" s="7">
        <f t="shared" si="135"/>
        <v>306.95999999999998</v>
      </c>
    </row>
    <row r="2145" spans="1:14" x14ac:dyDescent="0.2">
      <c r="A2145" t="s">
        <v>251</v>
      </c>
      <c r="B2145" s="8">
        <v>43983</v>
      </c>
      <c r="C2145" s="8">
        <v>43984</v>
      </c>
      <c r="D2145">
        <v>4596</v>
      </c>
      <c r="E2145">
        <v>1</v>
      </c>
      <c r="F2145" s="7">
        <v>2570.79</v>
      </c>
      <c r="G2145" s="7">
        <v>5755.5</v>
      </c>
      <c r="H2145" s="7">
        <v>0.86</v>
      </c>
      <c r="I2145" s="7">
        <v>1.92</v>
      </c>
      <c r="J2145" t="s">
        <v>2337</v>
      </c>
      <c r="K2145">
        <f t="shared" si="132"/>
        <v>4596</v>
      </c>
      <c r="L2145">
        <f t="shared" si="133"/>
        <v>23</v>
      </c>
      <c r="M2145">
        <f t="shared" si="134"/>
        <v>1</v>
      </c>
      <c r="N2145" s="7">
        <f t="shared" si="135"/>
        <v>5755.5</v>
      </c>
    </row>
    <row r="2146" spans="1:14" x14ac:dyDescent="0.2">
      <c r="A2146" t="s">
        <v>204</v>
      </c>
      <c r="B2146" s="8">
        <v>43983</v>
      </c>
      <c r="C2146" s="8">
        <v>43984</v>
      </c>
      <c r="D2146">
        <v>154</v>
      </c>
      <c r="E2146">
        <v>2</v>
      </c>
      <c r="F2146" s="7">
        <v>248.87</v>
      </c>
      <c r="G2146" s="7">
        <v>601.13</v>
      </c>
      <c r="H2146" s="7">
        <v>2.48</v>
      </c>
      <c r="I2146" s="7">
        <v>6.01</v>
      </c>
      <c r="J2146" t="s">
        <v>2337</v>
      </c>
      <c r="K2146">
        <f t="shared" si="132"/>
        <v>308</v>
      </c>
      <c r="L2146">
        <f t="shared" si="133"/>
        <v>23</v>
      </c>
      <c r="M2146">
        <f t="shared" si="134"/>
        <v>1</v>
      </c>
      <c r="N2146" s="7">
        <f t="shared" si="135"/>
        <v>601.13</v>
      </c>
    </row>
    <row r="2147" spans="1:14" x14ac:dyDescent="0.2">
      <c r="A2147" t="s">
        <v>928</v>
      </c>
      <c r="B2147" s="8">
        <v>43983</v>
      </c>
      <c r="C2147" s="8">
        <v>43984</v>
      </c>
      <c r="D2147">
        <v>10</v>
      </c>
      <c r="E2147">
        <v>1</v>
      </c>
      <c r="F2147" s="7">
        <v>156.77000000000001</v>
      </c>
      <c r="G2147" s="7">
        <v>230.22</v>
      </c>
      <c r="H2147" s="7">
        <v>26.12</v>
      </c>
      <c r="I2147" s="7">
        <v>38.369999999999997</v>
      </c>
      <c r="J2147" t="s">
        <v>2337</v>
      </c>
      <c r="K2147">
        <f t="shared" si="132"/>
        <v>10</v>
      </c>
      <c r="L2147">
        <f t="shared" si="133"/>
        <v>23</v>
      </c>
      <c r="M2147">
        <f t="shared" si="134"/>
        <v>1</v>
      </c>
      <c r="N2147" s="7">
        <f t="shared" si="135"/>
        <v>230.22</v>
      </c>
    </row>
    <row r="2148" spans="1:14" x14ac:dyDescent="0.2">
      <c r="A2148" t="s">
        <v>396</v>
      </c>
      <c r="B2148" s="8">
        <v>43983</v>
      </c>
      <c r="C2148" s="8">
        <v>43983</v>
      </c>
      <c r="D2148">
        <v>37</v>
      </c>
      <c r="E2148">
        <v>1</v>
      </c>
      <c r="F2148" s="7">
        <v>558.66999999999996</v>
      </c>
      <c r="G2148" s="7">
        <v>859.49</v>
      </c>
      <c r="H2148" s="7">
        <v>23.28</v>
      </c>
      <c r="I2148" s="7">
        <v>35.81</v>
      </c>
      <c r="J2148" t="s">
        <v>2337</v>
      </c>
      <c r="K2148">
        <f t="shared" si="132"/>
        <v>37</v>
      </c>
      <c r="L2148">
        <f t="shared" si="133"/>
        <v>23</v>
      </c>
      <c r="M2148">
        <f t="shared" si="134"/>
        <v>1</v>
      </c>
      <c r="N2148" s="7">
        <f t="shared" si="135"/>
        <v>859.49</v>
      </c>
    </row>
    <row r="2149" spans="1:14" x14ac:dyDescent="0.2">
      <c r="A2149" t="s">
        <v>251</v>
      </c>
      <c r="B2149" s="8">
        <v>43984</v>
      </c>
      <c r="C2149" s="8">
        <v>43984</v>
      </c>
      <c r="D2149">
        <v>3064</v>
      </c>
      <c r="E2149">
        <v>1</v>
      </c>
      <c r="F2149" s="7">
        <v>1713.86</v>
      </c>
      <c r="G2149" s="7">
        <v>3581.2</v>
      </c>
      <c r="H2149" s="7">
        <v>0.86</v>
      </c>
      <c r="I2149" s="7">
        <v>1.79</v>
      </c>
      <c r="J2149" t="s">
        <v>2337</v>
      </c>
      <c r="K2149">
        <f t="shared" si="132"/>
        <v>3064</v>
      </c>
      <c r="L2149">
        <f t="shared" si="133"/>
        <v>23</v>
      </c>
      <c r="M2149">
        <f t="shared" si="134"/>
        <v>1</v>
      </c>
      <c r="N2149" s="7">
        <f t="shared" si="135"/>
        <v>3581.2</v>
      </c>
    </row>
    <row r="2150" spans="1:14" x14ac:dyDescent="0.2">
      <c r="A2150" t="s">
        <v>285</v>
      </c>
      <c r="B2150" s="8">
        <v>43984</v>
      </c>
      <c r="C2150" s="8">
        <v>43984</v>
      </c>
      <c r="D2150">
        <v>1532</v>
      </c>
      <c r="E2150">
        <v>1</v>
      </c>
      <c r="F2150" s="7">
        <v>869.72</v>
      </c>
      <c r="G2150" s="7">
        <v>2046.4</v>
      </c>
      <c r="H2150" s="7">
        <v>0.87</v>
      </c>
      <c r="I2150" s="7">
        <v>2.0499999999999998</v>
      </c>
      <c r="J2150" t="s">
        <v>2337</v>
      </c>
      <c r="K2150">
        <f t="shared" si="132"/>
        <v>1532</v>
      </c>
      <c r="L2150">
        <f t="shared" si="133"/>
        <v>23</v>
      </c>
      <c r="M2150">
        <f t="shared" si="134"/>
        <v>1</v>
      </c>
      <c r="N2150" s="7">
        <f t="shared" si="135"/>
        <v>2046.4</v>
      </c>
    </row>
    <row r="2151" spans="1:14" x14ac:dyDescent="0.2">
      <c r="A2151" t="s">
        <v>396</v>
      </c>
      <c r="B2151" s="8">
        <v>43984</v>
      </c>
      <c r="C2151" s="8">
        <v>43984</v>
      </c>
      <c r="D2151">
        <v>92</v>
      </c>
      <c r="E2151">
        <v>1</v>
      </c>
      <c r="F2151" s="7">
        <v>1396.67</v>
      </c>
      <c r="G2151" s="7">
        <v>1841.76</v>
      </c>
      <c r="H2151" s="7">
        <v>23.28</v>
      </c>
      <c r="I2151" s="7">
        <v>30.7</v>
      </c>
      <c r="J2151" t="s">
        <v>2337</v>
      </c>
      <c r="K2151">
        <f t="shared" si="132"/>
        <v>92</v>
      </c>
      <c r="L2151">
        <f t="shared" si="133"/>
        <v>23</v>
      </c>
      <c r="M2151">
        <f t="shared" si="134"/>
        <v>1</v>
      </c>
      <c r="N2151" s="7">
        <f t="shared" si="135"/>
        <v>1841.76</v>
      </c>
    </row>
    <row r="2152" spans="1:14" x14ac:dyDescent="0.2">
      <c r="A2152" t="s">
        <v>938</v>
      </c>
      <c r="B2152" s="8">
        <v>43984</v>
      </c>
      <c r="C2152" s="8">
        <v>43984</v>
      </c>
      <c r="D2152">
        <v>16</v>
      </c>
      <c r="E2152">
        <v>1</v>
      </c>
      <c r="F2152" s="7">
        <v>264.57</v>
      </c>
      <c r="G2152" s="7">
        <v>498.81</v>
      </c>
      <c r="H2152" s="7">
        <v>26.45</v>
      </c>
      <c r="I2152" s="7">
        <v>49.88</v>
      </c>
      <c r="J2152" t="s">
        <v>2337</v>
      </c>
      <c r="K2152">
        <f t="shared" si="132"/>
        <v>16</v>
      </c>
      <c r="L2152">
        <f t="shared" si="133"/>
        <v>23</v>
      </c>
      <c r="M2152">
        <f t="shared" si="134"/>
        <v>1</v>
      </c>
      <c r="N2152" s="7">
        <f t="shared" si="135"/>
        <v>498.81</v>
      </c>
    </row>
    <row r="2153" spans="1:14" x14ac:dyDescent="0.2">
      <c r="A2153" t="s">
        <v>251</v>
      </c>
      <c r="B2153" s="8">
        <v>43984</v>
      </c>
      <c r="C2153" s="8">
        <v>43984</v>
      </c>
      <c r="D2153">
        <v>4</v>
      </c>
      <c r="E2153">
        <v>500</v>
      </c>
      <c r="F2153" s="7">
        <v>856.93</v>
      </c>
      <c r="G2153" s="7">
        <v>1918.5</v>
      </c>
      <c r="H2153" s="7">
        <v>428.47</v>
      </c>
      <c r="I2153" s="7">
        <v>959.25</v>
      </c>
      <c r="J2153" t="s">
        <v>2337</v>
      </c>
      <c r="K2153">
        <f t="shared" si="132"/>
        <v>2000</v>
      </c>
      <c r="L2153">
        <f t="shared" si="133"/>
        <v>23</v>
      </c>
      <c r="M2153">
        <f t="shared" si="134"/>
        <v>1</v>
      </c>
      <c r="N2153" s="7">
        <f t="shared" si="135"/>
        <v>1918.5</v>
      </c>
    </row>
    <row r="2154" spans="1:14" x14ac:dyDescent="0.2">
      <c r="A2154" t="s">
        <v>251</v>
      </c>
      <c r="B2154" s="8">
        <v>43984</v>
      </c>
      <c r="C2154" s="8">
        <v>43984</v>
      </c>
      <c r="D2154">
        <v>8</v>
      </c>
      <c r="E2154">
        <v>500</v>
      </c>
      <c r="F2154" s="7">
        <v>2142.33</v>
      </c>
      <c r="G2154" s="7">
        <v>4796.25</v>
      </c>
      <c r="H2154" s="7">
        <v>428.47</v>
      </c>
      <c r="I2154" s="7">
        <v>959.25</v>
      </c>
      <c r="J2154" t="s">
        <v>2337</v>
      </c>
      <c r="K2154">
        <f t="shared" si="132"/>
        <v>4000</v>
      </c>
      <c r="L2154">
        <f t="shared" si="133"/>
        <v>23</v>
      </c>
      <c r="M2154">
        <f t="shared" si="134"/>
        <v>1</v>
      </c>
      <c r="N2154" s="7">
        <f t="shared" si="135"/>
        <v>4796.25</v>
      </c>
    </row>
    <row r="2155" spans="1:14" x14ac:dyDescent="0.2">
      <c r="A2155" t="s">
        <v>396</v>
      </c>
      <c r="B2155" s="8">
        <v>43984</v>
      </c>
      <c r="C2155" s="8">
        <v>43984</v>
      </c>
      <c r="D2155">
        <v>138</v>
      </c>
      <c r="E2155">
        <v>1</v>
      </c>
      <c r="F2155" s="7">
        <v>2095</v>
      </c>
      <c r="G2155" s="7">
        <v>2762.64</v>
      </c>
      <c r="H2155" s="7">
        <v>23.28</v>
      </c>
      <c r="I2155" s="7">
        <v>30.7</v>
      </c>
      <c r="J2155" t="s">
        <v>2337</v>
      </c>
      <c r="K2155">
        <f t="shared" si="132"/>
        <v>138</v>
      </c>
      <c r="L2155">
        <f t="shared" si="133"/>
        <v>23</v>
      </c>
      <c r="M2155">
        <f t="shared" si="134"/>
        <v>1</v>
      </c>
      <c r="N2155" s="7">
        <f t="shared" si="135"/>
        <v>2762.64</v>
      </c>
    </row>
    <row r="2156" spans="1:14" x14ac:dyDescent="0.2">
      <c r="A2156" t="s">
        <v>169</v>
      </c>
      <c r="B2156" s="8">
        <v>43984</v>
      </c>
      <c r="C2156" s="8">
        <v>43984</v>
      </c>
      <c r="D2156">
        <v>5</v>
      </c>
      <c r="E2156">
        <v>200</v>
      </c>
      <c r="F2156" s="7">
        <v>772.93</v>
      </c>
      <c r="G2156" s="7">
        <v>1458.06</v>
      </c>
      <c r="H2156" s="7">
        <v>257.64</v>
      </c>
      <c r="I2156" s="7">
        <v>486.02</v>
      </c>
      <c r="J2156" t="s">
        <v>2337</v>
      </c>
      <c r="K2156">
        <f t="shared" si="132"/>
        <v>1000</v>
      </c>
      <c r="L2156">
        <f t="shared" si="133"/>
        <v>23</v>
      </c>
      <c r="M2156">
        <f t="shared" si="134"/>
        <v>1</v>
      </c>
      <c r="N2156" s="7">
        <f t="shared" si="135"/>
        <v>1458.06</v>
      </c>
    </row>
    <row r="2157" spans="1:14" x14ac:dyDescent="0.2">
      <c r="A2157" t="s">
        <v>396</v>
      </c>
      <c r="B2157" s="8">
        <v>43984</v>
      </c>
      <c r="C2157" s="8">
        <v>43984</v>
      </c>
      <c r="D2157">
        <v>345</v>
      </c>
      <c r="E2157">
        <v>1</v>
      </c>
      <c r="F2157" s="7">
        <v>5237.51</v>
      </c>
      <c r="G2157" s="7">
        <v>6906.6</v>
      </c>
      <c r="H2157" s="7">
        <v>23.28</v>
      </c>
      <c r="I2157" s="7">
        <v>30.7</v>
      </c>
      <c r="J2157" t="s">
        <v>2337</v>
      </c>
      <c r="K2157">
        <f t="shared" si="132"/>
        <v>345</v>
      </c>
      <c r="L2157">
        <f t="shared" si="133"/>
        <v>23</v>
      </c>
      <c r="M2157">
        <f t="shared" si="134"/>
        <v>1</v>
      </c>
      <c r="N2157" s="7">
        <f t="shared" si="135"/>
        <v>6906.6</v>
      </c>
    </row>
    <row r="2158" spans="1:14" x14ac:dyDescent="0.2">
      <c r="A2158" t="s">
        <v>169</v>
      </c>
      <c r="B2158" s="8">
        <v>43984</v>
      </c>
      <c r="C2158" s="8">
        <v>43984</v>
      </c>
      <c r="D2158">
        <v>11</v>
      </c>
      <c r="E2158">
        <v>200</v>
      </c>
      <c r="F2158" s="7">
        <v>1803.49</v>
      </c>
      <c r="G2158" s="7">
        <v>3402.14</v>
      </c>
      <c r="H2158" s="7">
        <v>257.64</v>
      </c>
      <c r="I2158" s="7">
        <v>486.02</v>
      </c>
      <c r="J2158" t="s">
        <v>2337</v>
      </c>
      <c r="K2158">
        <f t="shared" si="132"/>
        <v>2200</v>
      </c>
      <c r="L2158">
        <f t="shared" si="133"/>
        <v>23</v>
      </c>
      <c r="M2158">
        <f t="shared" si="134"/>
        <v>1</v>
      </c>
      <c r="N2158" s="7">
        <f t="shared" si="135"/>
        <v>3402.14</v>
      </c>
    </row>
    <row r="2159" spans="1:14" x14ac:dyDescent="0.2">
      <c r="A2159" t="s">
        <v>251</v>
      </c>
      <c r="B2159" s="8">
        <v>43984</v>
      </c>
      <c r="C2159" s="8">
        <v>43984</v>
      </c>
      <c r="D2159">
        <v>8</v>
      </c>
      <c r="E2159">
        <v>500</v>
      </c>
      <c r="F2159" s="7">
        <v>2142.33</v>
      </c>
      <c r="G2159" s="7">
        <v>4796.25</v>
      </c>
      <c r="H2159" s="7">
        <v>428.47</v>
      </c>
      <c r="I2159" s="7">
        <v>959.25</v>
      </c>
      <c r="J2159" t="s">
        <v>2337</v>
      </c>
      <c r="K2159">
        <f t="shared" si="132"/>
        <v>4000</v>
      </c>
      <c r="L2159">
        <f t="shared" si="133"/>
        <v>23</v>
      </c>
      <c r="M2159">
        <f t="shared" si="134"/>
        <v>1</v>
      </c>
      <c r="N2159" s="7">
        <f t="shared" si="135"/>
        <v>4796.25</v>
      </c>
    </row>
    <row r="2160" spans="1:14" x14ac:dyDescent="0.2">
      <c r="A2160" t="s">
        <v>923</v>
      </c>
      <c r="B2160" s="8">
        <v>43984</v>
      </c>
      <c r="C2160" s="8">
        <v>43984</v>
      </c>
      <c r="D2160">
        <v>2</v>
      </c>
      <c r="E2160">
        <v>1</v>
      </c>
      <c r="F2160" s="7">
        <v>60</v>
      </c>
      <c r="G2160" s="7">
        <v>89.53</v>
      </c>
      <c r="H2160" s="7">
        <v>60</v>
      </c>
      <c r="I2160" s="7">
        <v>89.53</v>
      </c>
      <c r="J2160" t="s">
        <v>2337</v>
      </c>
      <c r="K2160">
        <f t="shared" si="132"/>
        <v>2</v>
      </c>
      <c r="L2160">
        <f t="shared" si="133"/>
        <v>23</v>
      </c>
      <c r="M2160">
        <f t="shared" si="134"/>
        <v>1</v>
      </c>
      <c r="N2160" s="7">
        <f t="shared" si="135"/>
        <v>89.53</v>
      </c>
    </row>
    <row r="2161" spans="1:14" x14ac:dyDescent="0.2">
      <c r="A2161" t="s">
        <v>169</v>
      </c>
      <c r="B2161" s="8">
        <v>43984</v>
      </c>
      <c r="C2161" s="8">
        <v>43984</v>
      </c>
      <c r="D2161">
        <v>5</v>
      </c>
      <c r="E2161">
        <v>200</v>
      </c>
      <c r="F2161" s="7">
        <v>772.93</v>
      </c>
      <c r="G2161" s="7">
        <v>1458.06</v>
      </c>
      <c r="H2161" s="7">
        <v>257.64</v>
      </c>
      <c r="I2161" s="7">
        <v>486.02</v>
      </c>
      <c r="J2161" t="s">
        <v>2337</v>
      </c>
      <c r="K2161">
        <f t="shared" si="132"/>
        <v>1000</v>
      </c>
      <c r="L2161">
        <f t="shared" si="133"/>
        <v>23</v>
      </c>
      <c r="M2161">
        <f t="shared" si="134"/>
        <v>1</v>
      </c>
      <c r="N2161" s="7">
        <f t="shared" si="135"/>
        <v>1458.06</v>
      </c>
    </row>
    <row r="2162" spans="1:14" x14ac:dyDescent="0.2">
      <c r="A2162" t="s">
        <v>251</v>
      </c>
      <c r="B2162" s="8">
        <v>43984</v>
      </c>
      <c r="C2162" s="8">
        <v>43984</v>
      </c>
      <c r="D2162">
        <v>4</v>
      </c>
      <c r="E2162">
        <v>500</v>
      </c>
      <c r="F2162" s="7">
        <v>856.93</v>
      </c>
      <c r="G2162" s="7">
        <v>1918.5</v>
      </c>
      <c r="H2162" s="7">
        <v>428.47</v>
      </c>
      <c r="I2162" s="7">
        <v>959.25</v>
      </c>
      <c r="J2162" t="s">
        <v>2337</v>
      </c>
      <c r="K2162">
        <f t="shared" si="132"/>
        <v>2000</v>
      </c>
      <c r="L2162">
        <f t="shared" si="133"/>
        <v>23</v>
      </c>
      <c r="M2162">
        <f t="shared" si="134"/>
        <v>1</v>
      </c>
      <c r="N2162" s="7">
        <f t="shared" si="135"/>
        <v>1918.5</v>
      </c>
    </row>
    <row r="2163" spans="1:14" x14ac:dyDescent="0.2">
      <c r="A2163" t="s">
        <v>934</v>
      </c>
      <c r="B2163" s="8">
        <v>43984</v>
      </c>
      <c r="C2163" s="8">
        <v>43984</v>
      </c>
      <c r="D2163">
        <v>46</v>
      </c>
      <c r="E2163">
        <v>1</v>
      </c>
      <c r="F2163" s="7">
        <v>437.42</v>
      </c>
      <c r="G2163" s="7">
        <v>729.03</v>
      </c>
      <c r="H2163" s="7">
        <v>14.58</v>
      </c>
      <c r="I2163" s="7">
        <v>24.3</v>
      </c>
      <c r="J2163" t="s">
        <v>2337</v>
      </c>
      <c r="K2163">
        <f t="shared" si="132"/>
        <v>46</v>
      </c>
      <c r="L2163">
        <f t="shared" si="133"/>
        <v>23</v>
      </c>
      <c r="M2163">
        <f t="shared" si="134"/>
        <v>1</v>
      </c>
      <c r="N2163" s="7">
        <f t="shared" si="135"/>
        <v>729.03</v>
      </c>
    </row>
    <row r="2164" spans="1:14" x14ac:dyDescent="0.2">
      <c r="A2164" t="s">
        <v>923</v>
      </c>
      <c r="B2164" s="8">
        <v>43984</v>
      </c>
      <c r="C2164" s="8">
        <v>43984</v>
      </c>
      <c r="D2164">
        <v>16</v>
      </c>
      <c r="E2164">
        <v>1</v>
      </c>
      <c r="F2164" s="7">
        <v>599.98</v>
      </c>
      <c r="G2164" s="7">
        <v>895.3</v>
      </c>
      <c r="H2164" s="7">
        <v>60</v>
      </c>
      <c r="I2164" s="7">
        <v>89.53</v>
      </c>
      <c r="J2164" t="s">
        <v>2337</v>
      </c>
      <c r="K2164">
        <f t="shared" si="132"/>
        <v>16</v>
      </c>
      <c r="L2164">
        <f t="shared" si="133"/>
        <v>23</v>
      </c>
      <c r="M2164">
        <f t="shared" si="134"/>
        <v>1</v>
      </c>
      <c r="N2164" s="7">
        <f t="shared" si="135"/>
        <v>895.3</v>
      </c>
    </row>
    <row r="2165" spans="1:14" x14ac:dyDescent="0.2">
      <c r="A2165" t="s">
        <v>396</v>
      </c>
      <c r="B2165" s="8">
        <v>43984</v>
      </c>
      <c r="C2165" s="8">
        <v>43984</v>
      </c>
      <c r="D2165">
        <v>46</v>
      </c>
      <c r="E2165">
        <v>1</v>
      </c>
      <c r="F2165" s="7">
        <v>698.33</v>
      </c>
      <c r="G2165" s="7">
        <v>920.88</v>
      </c>
      <c r="H2165" s="7">
        <v>23.28</v>
      </c>
      <c r="I2165" s="7">
        <v>30.7</v>
      </c>
      <c r="J2165" t="s">
        <v>2337</v>
      </c>
      <c r="K2165">
        <f t="shared" si="132"/>
        <v>46</v>
      </c>
      <c r="L2165">
        <f t="shared" si="133"/>
        <v>23</v>
      </c>
      <c r="M2165">
        <f t="shared" si="134"/>
        <v>1</v>
      </c>
      <c r="N2165" s="7">
        <f t="shared" si="135"/>
        <v>920.88</v>
      </c>
    </row>
    <row r="2166" spans="1:14" x14ac:dyDescent="0.2">
      <c r="A2166" t="s">
        <v>169</v>
      </c>
      <c r="B2166" s="8">
        <v>43984</v>
      </c>
      <c r="C2166" s="8">
        <v>43984</v>
      </c>
      <c r="D2166">
        <v>4</v>
      </c>
      <c r="E2166">
        <v>200</v>
      </c>
      <c r="F2166" s="7">
        <v>515.28</v>
      </c>
      <c r="G2166" s="7">
        <v>972.04</v>
      </c>
      <c r="H2166" s="7">
        <v>257.64</v>
      </c>
      <c r="I2166" s="7">
        <v>486.02</v>
      </c>
      <c r="J2166" t="s">
        <v>2337</v>
      </c>
      <c r="K2166">
        <f t="shared" si="132"/>
        <v>800</v>
      </c>
      <c r="L2166">
        <f t="shared" si="133"/>
        <v>23</v>
      </c>
      <c r="M2166">
        <f t="shared" si="134"/>
        <v>1</v>
      </c>
      <c r="N2166" s="7">
        <f t="shared" si="135"/>
        <v>972.04</v>
      </c>
    </row>
    <row r="2167" spans="1:14" x14ac:dyDescent="0.2">
      <c r="A2167" t="s">
        <v>288</v>
      </c>
      <c r="B2167" s="8">
        <v>43984</v>
      </c>
      <c r="C2167" s="8">
        <v>43984</v>
      </c>
      <c r="D2167">
        <v>31</v>
      </c>
      <c r="E2167">
        <v>100</v>
      </c>
      <c r="F2167" s="7">
        <v>1713.86</v>
      </c>
      <c r="G2167" s="7">
        <v>4476.5</v>
      </c>
      <c r="H2167" s="7">
        <v>85.69</v>
      </c>
      <c r="I2167" s="7">
        <v>223.83</v>
      </c>
      <c r="J2167" t="s">
        <v>2337</v>
      </c>
      <c r="K2167">
        <f t="shared" si="132"/>
        <v>3100</v>
      </c>
      <c r="L2167">
        <f t="shared" si="133"/>
        <v>23</v>
      </c>
      <c r="M2167">
        <f t="shared" si="134"/>
        <v>1</v>
      </c>
      <c r="N2167" s="7">
        <f t="shared" si="135"/>
        <v>4476.5</v>
      </c>
    </row>
    <row r="2168" spans="1:14" x14ac:dyDescent="0.2">
      <c r="A2168" t="s">
        <v>396</v>
      </c>
      <c r="B2168" s="8">
        <v>43984</v>
      </c>
      <c r="C2168" s="8">
        <v>43984</v>
      </c>
      <c r="D2168">
        <v>383</v>
      </c>
      <c r="E2168">
        <v>1</v>
      </c>
      <c r="F2168" s="7">
        <v>5819.45</v>
      </c>
      <c r="G2168" s="7">
        <v>7674</v>
      </c>
      <c r="H2168" s="7">
        <v>23.28</v>
      </c>
      <c r="I2168" s="7">
        <v>30.7</v>
      </c>
      <c r="J2168" t="s">
        <v>2337</v>
      </c>
      <c r="K2168">
        <f t="shared" si="132"/>
        <v>383</v>
      </c>
      <c r="L2168">
        <f t="shared" si="133"/>
        <v>23</v>
      </c>
      <c r="M2168">
        <f t="shared" si="134"/>
        <v>1</v>
      </c>
      <c r="N2168" s="7">
        <f t="shared" si="135"/>
        <v>7674</v>
      </c>
    </row>
    <row r="2169" spans="1:14" x14ac:dyDescent="0.2">
      <c r="A2169" t="s">
        <v>938</v>
      </c>
      <c r="B2169" s="8">
        <v>43984</v>
      </c>
      <c r="C2169" s="8">
        <v>43984</v>
      </c>
      <c r="D2169">
        <v>31</v>
      </c>
      <c r="E2169">
        <v>1</v>
      </c>
      <c r="F2169" s="7">
        <v>529.16</v>
      </c>
      <c r="G2169" s="7">
        <v>997.62</v>
      </c>
      <c r="H2169" s="7">
        <v>26.45</v>
      </c>
      <c r="I2169" s="7">
        <v>49.88</v>
      </c>
      <c r="J2169" t="s">
        <v>2337</v>
      </c>
      <c r="K2169">
        <f t="shared" si="132"/>
        <v>31</v>
      </c>
      <c r="L2169">
        <f t="shared" si="133"/>
        <v>23</v>
      </c>
      <c r="M2169">
        <f t="shared" si="134"/>
        <v>1</v>
      </c>
      <c r="N2169" s="7">
        <f t="shared" si="135"/>
        <v>997.62</v>
      </c>
    </row>
    <row r="2170" spans="1:14" x14ac:dyDescent="0.2">
      <c r="A2170" t="s">
        <v>169</v>
      </c>
      <c r="B2170" s="8">
        <v>43984</v>
      </c>
      <c r="C2170" s="8">
        <v>43984</v>
      </c>
      <c r="D2170">
        <v>2</v>
      </c>
      <c r="E2170">
        <v>200</v>
      </c>
      <c r="F2170" s="7">
        <v>257.64</v>
      </c>
      <c r="G2170" s="7">
        <v>486.02</v>
      </c>
      <c r="H2170" s="7">
        <v>257.64</v>
      </c>
      <c r="I2170" s="7">
        <v>486.02</v>
      </c>
      <c r="J2170" t="s">
        <v>2337</v>
      </c>
      <c r="K2170">
        <f t="shared" si="132"/>
        <v>400</v>
      </c>
      <c r="L2170">
        <f t="shared" si="133"/>
        <v>23</v>
      </c>
      <c r="M2170">
        <f t="shared" si="134"/>
        <v>1</v>
      </c>
      <c r="N2170" s="7">
        <f t="shared" si="135"/>
        <v>486.02</v>
      </c>
    </row>
    <row r="2171" spans="1:14" x14ac:dyDescent="0.2">
      <c r="A2171" t="s">
        <v>923</v>
      </c>
      <c r="B2171" s="8">
        <v>43984</v>
      </c>
      <c r="C2171" s="8">
        <v>43984</v>
      </c>
      <c r="D2171">
        <v>8</v>
      </c>
      <c r="E2171">
        <v>1</v>
      </c>
      <c r="F2171" s="7">
        <v>299.99</v>
      </c>
      <c r="G2171" s="7">
        <v>447.65</v>
      </c>
      <c r="H2171" s="7">
        <v>60</v>
      </c>
      <c r="I2171" s="7">
        <v>89.53</v>
      </c>
      <c r="J2171" t="s">
        <v>2337</v>
      </c>
      <c r="K2171">
        <f t="shared" si="132"/>
        <v>8</v>
      </c>
      <c r="L2171">
        <f t="shared" si="133"/>
        <v>23</v>
      </c>
      <c r="M2171">
        <f t="shared" si="134"/>
        <v>1</v>
      </c>
      <c r="N2171" s="7">
        <f t="shared" si="135"/>
        <v>447.65</v>
      </c>
    </row>
    <row r="2172" spans="1:14" x14ac:dyDescent="0.2">
      <c r="A2172" t="s">
        <v>778</v>
      </c>
      <c r="B2172" s="8">
        <v>43984</v>
      </c>
      <c r="C2172" s="8">
        <v>43998</v>
      </c>
      <c r="D2172">
        <v>31</v>
      </c>
      <c r="E2172">
        <v>1</v>
      </c>
      <c r="F2172" s="7">
        <v>927.28</v>
      </c>
      <c r="G2172" s="7">
        <v>1611.54</v>
      </c>
      <c r="H2172" s="7">
        <v>46.36</v>
      </c>
      <c r="I2172" s="7">
        <v>80.58</v>
      </c>
      <c r="J2172" t="s">
        <v>2337</v>
      </c>
      <c r="K2172">
        <f t="shared" si="132"/>
        <v>31</v>
      </c>
      <c r="L2172">
        <f t="shared" si="133"/>
        <v>23</v>
      </c>
      <c r="M2172">
        <f t="shared" si="134"/>
        <v>1</v>
      </c>
      <c r="N2172" s="7">
        <f t="shared" si="135"/>
        <v>1611.54</v>
      </c>
    </row>
    <row r="2173" spans="1:14" x14ac:dyDescent="0.2">
      <c r="A2173" t="s">
        <v>782</v>
      </c>
      <c r="B2173" s="8">
        <v>43984</v>
      </c>
      <c r="C2173" s="8">
        <v>43998</v>
      </c>
      <c r="D2173">
        <v>8</v>
      </c>
      <c r="E2173">
        <v>1</v>
      </c>
      <c r="F2173" s="7">
        <v>231.82</v>
      </c>
      <c r="G2173" s="7">
        <v>402.89</v>
      </c>
      <c r="H2173" s="7">
        <v>46.36</v>
      </c>
      <c r="I2173" s="7">
        <v>80.58</v>
      </c>
      <c r="J2173" t="s">
        <v>2337</v>
      </c>
      <c r="K2173">
        <f t="shared" si="132"/>
        <v>8</v>
      </c>
      <c r="L2173">
        <f t="shared" si="133"/>
        <v>23</v>
      </c>
      <c r="M2173">
        <f t="shared" si="134"/>
        <v>1</v>
      </c>
      <c r="N2173" s="7">
        <f t="shared" si="135"/>
        <v>402.89</v>
      </c>
    </row>
    <row r="2174" spans="1:14" x14ac:dyDescent="0.2">
      <c r="A2174" t="s">
        <v>698</v>
      </c>
      <c r="B2174" s="8">
        <v>43984</v>
      </c>
      <c r="C2174" s="8">
        <v>43998</v>
      </c>
      <c r="D2174">
        <v>16</v>
      </c>
      <c r="E2174">
        <v>1</v>
      </c>
      <c r="F2174" s="7">
        <v>271.52999999999997</v>
      </c>
      <c r="G2174" s="7">
        <v>493.69</v>
      </c>
      <c r="H2174" s="7">
        <v>27.15</v>
      </c>
      <c r="I2174" s="7">
        <v>49.37</v>
      </c>
      <c r="J2174" t="s">
        <v>2337</v>
      </c>
      <c r="K2174">
        <f t="shared" si="132"/>
        <v>16</v>
      </c>
      <c r="L2174">
        <f t="shared" si="133"/>
        <v>23</v>
      </c>
      <c r="M2174">
        <f t="shared" si="134"/>
        <v>1</v>
      </c>
      <c r="N2174" s="7">
        <f t="shared" si="135"/>
        <v>493.69</v>
      </c>
    </row>
    <row r="2175" spans="1:14" x14ac:dyDescent="0.2">
      <c r="A2175" t="s">
        <v>738</v>
      </c>
      <c r="B2175" s="8">
        <v>43984</v>
      </c>
      <c r="C2175" s="8">
        <v>43998</v>
      </c>
      <c r="D2175">
        <v>16</v>
      </c>
      <c r="E2175">
        <v>1</v>
      </c>
      <c r="F2175" s="7">
        <v>319.62</v>
      </c>
      <c r="G2175" s="7">
        <v>564.04</v>
      </c>
      <c r="H2175" s="7">
        <v>31.96</v>
      </c>
      <c r="I2175" s="7">
        <v>56.4</v>
      </c>
      <c r="J2175" t="s">
        <v>2337</v>
      </c>
      <c r="K2175">
        <f t="shared" si="132"/>
        <v>16</v>
      </c>
      <c r="L2175">
        <f t="shared" si="133"/>
        <v>23</v>
      </c>
      <c r="M2175">
        <f t="shared" si="134"/>
        <v>1</v>
      </c>
      <c r="N2175" s="7">
        <f t="shared" si="135"/>
        <v>564.04</v>
      </c>
    </row>
    <row r="2176" spans="1:14" x14ac:dyDescent="0.2">
      <c r="A2176" t="s">
        <v>702</v>
      </c>
      <c r="B2176" s="8">
        <v>43984</v>
      </c>
      <c r="C2176" s="8">
        <v>43998</v>
      </c>
      <c r="D2176">
        <v>16</v>
      </c>
      <c r="E2176">
        <v>1</v>
      </c>
      <c r="F2176" s="7">
        <v>271.52999999999997</v>
      </c>
      <c r="G2176" s="7">
        <v>493.69</v>
      </c>
      <c r="H2176" s="7">
        <v>27.15</v>
      </c>
      <c r="I2176" s="7">
        <v>49.37</v>
      </c>
      <c r="J2176" t="s">
        <v>2337</v>
      </c>
      <c r="K2176">
        <f t="shared" si="132"/>
        <v>16</v>
      </c>
      <c r="L2176">
        <f t="shared" si="133"/>
        <v>23</v>
      </c>
      <c r="M2176">
        <f t="shared" si="134"/>
        <v>1</v>
      </c>
      <c r="N2176" s="7">
        <f t="shared" si="135"/>
        <v>493.69</v>
      </c>
    </row>
    <row r="2177" spans="1:14" x14ac:dyDescent="0.2">
      <c r="A2177" t="s">
        <v>169</v>
      </c>
      <c r="B2177" s="8">
        <v>43984</v>
      </c>
      <c r="C2177" s="8">
        <v>43985</v>
      </c>
      <c r="D2177">
        <v>246</v>
      </c>
      <c r="E2177">
        <v>1</v>
      </c>
      <c r="F2177" s="7">
        <v>206.11</v>
      </c>
      <c r="G2177" s="7">
        <v>337.66</v>
      </c>
      <c r="H2177" s="7">
        <v>1.28</v>
      </c>
      <c r="I2177" s="7">
        <v>2.11</v>
      </c>
      <c r="J2177" t="s">
        <v>2337</v>
      </c>
      <c r="K2177">
        <f t="shared" si="132"/>
        <v>246</v>
      </c>
      <c r="L2177">
        <f t="shared" si="133"/>
        <v>23</v>
      </c>
      <c r="M2177">
        <f t="shared" si="134"/>
        <v>1</v>
      </c>
      <c r="N2177" s="7">
        <f t="shared" si="135"/>
        <v>337.66</v>
      </c>
    </row>
    <row r="2178" spans="1:14" x14ac:dyDescent="0.2">
      <c r="A2178" t="s">
        <v>928</v>
      </c>
      <c r="B2178" s="8">
        <v>43984</v>
      </c>
      <c r="C2178" s="8">
        <v>43985</v>
      </c>
      <c r="D2178">
        <v>7</v>
      </c>
      <c r="E2178">
        <v>1</v>
      </c>
      <c r="F2178" s="7">
        <v>104.52</v>
      </c>
      <c r="G2178" s="7">
        <v>0</v>
      </c>
      <c r="H2178" s="7">
        <v>26.12</v>
      </c>
      <c r="I2178" s="7">
        <v>0</v>
      </c>
      <c r="J2178" t="s">
        <v>2337</v>
      </c>
      <c r="K2178">
        <f t="shared" si="132"/>
        <v>7</v>
      </c>
      <c r="L2178">
        <f t="shared" si="133"/>
        <v>23</v>
      </c>
      <c r="M2178">
        <f t="shared" si="134"/>
        <v>1</v>
      </c>
      <c r="N2178" s="7">
        <f t="shared" si="135"/>
        <v>0</v>
      </c>
    </row>
    <row r="2179" spans="1:14" x14ac:dyDescent="0.2">
      <c r="A2179" t="s">
        <v>326</v>
      </c>
      <c r="B2179" s="8">
        <v>43984</v>
      </c>
      <c r="C2179" s="8">
        <v>43984</v>
      </c>
      <c r="D2179">
        <v>2</v>
      </c>
      <c r="E2179">
        <v>150</v>
      </c>
      <c r="F2179" s="7">
        <v>74.819999999999993</v>
      </c>
      <c r="G2179" s="7">
        <v>211.04</v>
      </c>
      <c r="H2179" s="7">
        <v>74.819999999999993</v>
      </c>
      <c r="I2179" s="7">
        <v>211.04</v>
      </c>
      <c r="J2179" t="s">
        <v>2337</v>
      </c>
      <c r="K2179">
        <f t="shared" ref="K2179:K2242" si="136">D2179*E2179</f>
        <v>300</v>
      </c>
      <c r="L2179">
        <f t="shared" ref="L2179:L2242" si="137">(YEAR(B2179)-2020)*52+_xlfn.ISOWEEKNUM(B2179)</f>
        <v>23</v>
      </c>
      <c r="M2179">
        <f t="shared" ref="M2179:M2242" si="138">IF(J2179="Z-US$",1,1.22)</f>
        <v>1</v>
      </c>
      <c r="N2179" s="7">
        <f t="shared" ref="N2179:N2242" si="139">G2179*M2179</f>
        <v>211.04</v>
      </c>
    </row>
    <row r="2180" spans="1:14" x14ac:dyDescent="0.2">
      <c r="A2180" t="s">
        <v>396</v>
      </c>
      <c r="B2180" s="8">
        <v>43984</v>
      </c>
      <c r="C2180" s="8">
        <v>43984</v>
      </c>
      <c r="D2180">
        <v>2</v>
      </c>
      <c r="E2180">
        <v>1</v>
      </c>
      <c r="F2180" s="7">
        <v>23.28</v>
      </c>
      <c r="G2180" s="7">
        <v>30.7</v>
      </c>
      <c r="H2180" s="7">
        <v>23.28</v>
      </c>
      <c r="I2180" s="7">
        <v>30.7</v>
      </c>
      <c r="J2180" t="s">
        <v>2337</v>
      </c>
      <c r="K2180">
        <f t="shared" si="136"/>
        <v>2</v>
      </c>
      <c r="L2180">
        <f t="shared" si="137"/>
        <v>23</v>
      </c>
      <c r="M2180">
        <f t="shared" si="138"/>
        <v>1</v>
      </c>
      <c r="N2180" s="7">
        <f t="shared" si="139"/>
        <v>30.7</v>
      </c>
    </row>
    <row r="2181" spans="1:14" x14ac:dyDescent="0.2">
      <c r="A2181" t="s">
        <v>289</v>
      </c>
      <c r="B2181" s="8">
        <v>43984</v>
      </c>
      <c r="C2181" s="8">
        <v>43984</v>
      </c>
      <c r="D2181">
        <v>1532</v>
      </c>
      <c r="E2181">
        <v>1</v>
      </c>
      <c r="F2181" s="7">
        <v>869.72</v>
      </c>
      <c r="G2181" s="7">
        <v>2046.4</v>
      </c>
      <c r="H2181" s="7">
        <v>0.87</v>
      </c>
      <c r="I2181" s="7">
        <v>2.0499999999999998</v>
      </c>
      <c r="J2181" t="s">
        <v>2337</v>
      </c>
      <c r="K2181">
        <f t="shared" si="136"/>
        <v>1532</v>
      </c>
      <c r="L2181">
        <f t="shared" si="137"/>
        <v>23</v>
      </c>
      <c r="M2181">
        <f t="shared" si="138"/>
        <v>1</v>
      </c>
      <c r="N2181" s="7">
        <f t="shared" si="139"/>
        <v>2046.4</v>
      </c>
    </row>
    <row r="2182" spans="1:14" x14ac:dyDescent="0.2">
      <c r="A2182" t="s">
        <v>387</v>
      </c>
      <c r="B2182" s="8">
        <v>43984</v>
      </c>
      <c r="C2182" s="8">
        <v>43984</v>
      </c>
      <c r="D2182">
        <v>19</v>
      </c>
      <c r="E2182">
        <v>1</v>
      </c>
      <c r="F2182" s="7">
        <v>507.56</v>
      </c>
      <c r="G2182" s="7">
        <v>920.88</v>
      </c>
      <c r="H2182" s="7">
        <v>42.3</v>
      </c>
      <c r="I2182" s="7">
        <v>76.739999999999995</v>
      </c>
      <c r="J2182" t="s">
        <v>2337</v>
      </c>
      <c r="K2182">
        <f t="shared" si="136"/>
        <v>19</v>
      </c>
      <c r="L2182">
        <f t="shared" si="137"/>
        <v>23</v>
      </c>
      <c r="M2182">
        <f t="shared" si="138"/>
        <v>1</v>
      </c>
      <c r="N2182" s="7">
        <f t="shared" si="139"/>
        <v>920.88</v>
      </c>
    </row>
    <row r="2183" spans="1:14" x14ac:dyDescent="0.2">
      <c r="A2183" t="s">
        <v>251</v>
      </c>
      <c r="B2183" s="8">
        <v>43984</v>
      </c>
      <c r="C2183" s="8">
        <v>43985</v>
      </c>
      <c r="D2183">
        <v>73</v>
      </c>
      <c r="E2183">
        <v>1</v>
      </c>
      <c r="F2183" s="7">
        <v>40.28</v>
      </c>
      <c r="G2183" s="7">
        <v>108.2</v>
      </c>
      <c r="H2183" s="7">
        <v>0.86</v>
      </c>
      <c r="I2183" s="7">
        <v>2.2999999999999998</v>
      </c>
      <c r="J2183" t="s">
        <v>2337</v>
      </c>
      <c r="K2183">
        <f t="shared" si="136"/>
        <v>73</v>
      </c>
      <c r="L2183">
        <f t="shared" si="137"/>
        <v>23</v>
      </c>
      <c r="M2183">
        <f t="shared" si="138"/>
        <v>1</v>
      </c>
      <c r="N2183" s="7">
        <f t="shared" si="139"/>
        <v>108.2</v>
      </c>
    </row>
    <row r="2184" spans="1:14" x14ac:dyDescent="0.2">
      <c r="A2184" t="s">
        <v>928</v>
      </c>
      <c r="B2184" s="8">
        <v>43984</v>
      </c>
      <c r="C2184" s="8">
        <v>43985</v>
      </c>
      <c r="D2184">
        <v>2</v>
      </c>
      <c r="E2184">
        <v>1</v>
      </c>
      <c r="F2184" s="7">
        <v>26.13</v>
      </c>
      <c r="G2184" s="7">
        <v>0</v>
      </c>
      <c r="H2184" s="7">
        <v>26.12</v>
      </c>
      <c r="I2184" s="7">
        <v>0</v>
      </c>
      <c r="J2184" t="s">
        <v>2337</v>
      </c>
      <c r="K2184">
        <f t="shared" si="136"/>
        <v>2</v>
      </c>
      <c r="L2184">
        <f t="shared" si="137"/>
        <v>23</v>
      </c>
      <c r="M2184">
        <f t="shared" si="138"/>
        <v>1</v>
      </c>
      <c r="N2184" s="7">
        <f t="shared" si="139"/>
        <v>0</v>
      </c>
    </row>
    <row r="2185" spans="1:14" x14ac:dyDescent="0.2">
      <c r="A2185" t="s">
        <v>539</v>
      </c>
      <c r="B2185" s="8">
        <v>43984</v>
      </c>
      <c r="C2185" s="8">
        <v>43985</v>
      </c>
      <c r="D2185">
        <v>154</v>
      </c>
      <c r="E2185">
        <v>2</v>
      </c>
      <c r="F2185" s="7">
        <v>297.57</v>
      </c>
      <c r="G2185" s="7">
        <v>716.24</v>
      </c>
      <c r="H2185" s="7">
        <v>2.97</v>
      </c>
      <c r="I2185" s="7">
        <v>7.16</v>
      </c>
      <c r="J2185" t="s">
        <v>2337</v>
      </c>
      <c r="K2185">
        <f t="shared" si="136"/>
        <v>308</v>
      </c>
      <c r="L2185">
        <f t="shared" si="137"/>
        <v>23</v>
      </c>
      <c r="M2185">
        <f t="shared" si="138"/>
        <v>1</v>
      </c>
      <c r="N2185" s="7">
        <f t="shared" si="139"/>
        <v>716.24</v>
      </c>
    </row>
    <row r="2186" spans="1:14" x14ac:dyDescent="0.2">
      <c r="A2186" t="s">
        <v>197</v>
      </c>
      <c r="B2186" s="8">
        <v>43984</v>
      </c>
      <c r="C2186" s="8">
        <v>43985</v>
      </c>
      <c r="D2186">
        <v>613</v>
      </c>
      <c r="E2186">
        <v>2</v>
      </c>
      <c r="F2186" s="7">
        <v>1069.1400000000001</v>
      </c>
      <c r="G2186" s="7">
        <v>2046.4</v>
      </c>
      <c r="H2186" s="7">
        <v>2.66</v>
      </c>
      <c r="I2186" s="7">
        <v>5.12</v>
      </c>
      <c r="J2186" t="s">
        <v>2337</v>
      </c>
      <c r="K2186">
        <f t="shared" si="136"/>
        <v>1226</v>
      </c>
      <c r="L2186">
        <f t="shared" si="137"/>
        <v>23</v>
      </c>
      <c r="M2186">
        <f t="shared" si="138"/>
        <v>1</v>
      </c>
      <c r="N2186" s="7">
        <f t="shared" si="139"/>
        <v>2046.4</v>
      </c>
    </row>
    <row r="2187" spans="1:14" x14ac:dyDescent="0.2">
      <c r="A2187" t="s">
        <v>345</v>
      </c>
      <c r="B2187" s="8">
        <v>43985</v>
      </c>
      <c r="C2187" s="8">
        <v>43986</v>
      </c>
      <c r="D2187">
        <v>24512</v>
      </c>
      <c r="E2187">
        <v>1</v>
      </c>
      <c r="F2187" s="7">
        <v>15961.92</v>
      </c>
      <c r="G2187" s="7">
        <v>22510.400000000001</v>
      </c>
      <c r="H2187" s="7">
        <v>1</v>
      </c>
      <c r="I2187" s="7">
        <v>1.41</v>
      </c>
      <c r="J2187" t="s">
        <v>2337</v>
      </c>
      <c r="K2187">
        <f t="shared" si="136"/>
        <v>24512</v>
      </c>
      <c r="L2187">
        <f t="shared" si="137"/>
        <v>23</v>
      </c>
      <c r="M2187">
        <f t="shared" si="138"/>
        <v>1</v>
      </c>
      <c r="N2187" s="7">
        <f t="shared" si="139"/>
        <v>22510.400000000001</v>
      </c>
    </row>
    <row r="2188" spans="1:14" x14ac:dyDescent="0.2">
      <c r="A2188" t="s">
        <v>171</v>
      </c>
      <c r="B2188" s="8">
        <v>43985</v>
      </c>
      <c r="C2188" s="8">
        <v>43987</v>
      </c>
      <c r="D2188">
        <v>184</v>
      </c>
      <c r="E2188">
        <v>2</v>
      </c>
      <c r="F2188" s="7">
        <v>301.52</v>
      </c>
      <c r="G2188" s="7">
        <v>583.22</v>
      </c>
      <c r="H2188" s="7">
        <v>2.5099999999999998</v>
      </c>
      <c r="I2188" s="7">
        <v>4.8600000000000003</v>
      </c>
      <c r="J2188" t="s">
        <v>2337</v>
      </c>
      <c r="K2188">
        <f t="shared" si="136"/>
        <v>368</v>
      </c>
      <c r="L2188">
        <f t="shared" si="137"/>
        <v>23</v>
      </c>
      <c r="M2188">
        <f t="shared" si="138"/>
        <v>1</v>
      </c>
      <c r="N2188" s="7">
        <f t="shared" si="139"/>
        <v>583.22</v>
      </c>
    </row>
    <row r="2189" spans="1:14" x14ac:dyDescent="0.2">
      <c r="A2189" t="s">
        <v>936</v>
      </c>
      <c r="B2189" s="8">
        <v>43985</v>
      </c>
      <c r="C2189" s="8">
        <v>43985</v>
      </c>
      <c r="D2189">
        <v>39</v>
      </c>
      <c r="E2189">
        <v>1</v>
      </c>
      <c r="F2189" s="7">
        <v>399.69</v>
      </c>
      <c r="G2189" s="7">
        <v>703.45</v>
      </c>
      <c r="H2189" s="7">
        <v>15.99</v>
      </c>
      <c r="I2189" s="7">
        <v>28.14</v>
      </c>
      <c r="J2189" t="s">
        <v>2337</v>
      </c>
      <c r="K2189">
        <f t="shared" si="136"/>
        <v>39</v>
      </c>
      <c r="L2189">
        <f t="shared" si="137"/>
        <v>23</v>
      </c>
      <c r="M2189">
        <f t="shared" si="138"/>
        <v>1</v>
      </c>
      <c r="N2189" s="7">
        <f t="shared" si="139"/>
        <v>703.45</v>
      </c>
    </row>
    <row r="2190" spans="1:14" x14ac:dyDescent="0.2">
      <c r="A2190" t="s">
        <v>251</v>
      </c>
      <c r="B2190" s="8">
        <v>43985</v>
      </c>
      <c r="C2190" s="8">
        <v>43986</v>
      </c>
      <c r="D2190">
        <v>155</v>
      </c>
      <c r="E2190">
        <v>1</v>
      </c>
      <c r="F2190" s="7">
        <v>86.55</v>
      </c>
      <c r="G2190" s="7">
        <v>232.52</v>
      </c>
      <c r="H2190" s="7">
        <v>0.86</v>
      </c>
      <c r="I2190" s="7">
        <v>2.2999999999999998</v>
      </c>
      <c r="J2190" t="s">
        <v>2337</v>
      </c>
      <c r="K2190">
        <f t="shared" si="136"/>
        <v>155</v>
      </c>
      <c r="L2190">
        <f t="shared" si="137"/>
        <v>23</v>
      </c>
      <c r="M2190">
        <f t="shared" si="138"/>
        <v>1</v>
      </c>
      <c r="N2190" s="7">
        <f t="shared" si="139"/>
        <v>232.52</v>
      </c>
    </row>
    <row r="2191" spans="1:14" x14ac:dyDescent="0.2">
      <c r="A2191" t="s">
        <v>928</v>
      </c>
      <c r="B2191" s="8">
        <v>43985</v>
      </c>
      <c r="C2191" s="8">
        <v>43986</v>
      </c>
      <c r="D2191">
        <v>4</v>
      </c>
      <c r="E2191">
        <v>1</v>
      </c>
      <c r="F2191" s="7">
        <v>52.26</v>
      </c>
      <c r="G2191" s="7">
        <v>0</v>
      </c>
      <c r="H2191" s="7">
        <v>26.12</v>
      </c>
      <c r="I2191" s="7">
        <v>0</v>
      </c>
      <c r="J2191" t="s">
        <v>2337</v>
      </c>
      <c r="K2191">
        <f t="shared" si="136"/>
        <v>4</v>
      </c>
      <c r="L2191">
        <f t="shared" si="137"/>
        <v>23</v>
      </c>
      <c r="M2191">
        <f t="shared" si="138"/>
        <v>1</v>
      </c>
      <c r="N2191" s="7">
        <f t="shared" si="139"/>
        <v>0</v>
      </c>
    </row>
    <row r="2192" spans="1:14" x14ac:dyDescent="0.2">
      <c r="A2192" t="s">
        <v>206</v>
      </c>
      <c r="B2192" s="8">
        <v>43985</v>
      </c>
      <c r="C2192" s="8">
        <v>43986</v>
      </c>
      <c r="D2192">
        <v>122</v>
      </c>
      <c r="E2192">
        <v>1</v>
      </c>
      <c r="F2192" s="7">
        <v>90.44</v>
      </c>
      <c r="G2192" s="7">
        <v>252.6</v>
      </c>
      <c r="H2192" s="7">
        <v>1.1399999999999999</v>
      </c>
      <c r="I2192" s="7">
        <v>3.2</v>
      </c>
      <c r="J2192" t="s">
        <v>2337</v>
      </c>
      <c r="K2192">
        <f t="shared" si="136"/>
        <v>122</v>
      </c>
      <c r="L2192">
        <f t="shared" si="137"/>
        <v>23</v>
      </c>
      <c r="M2192">
        <f t="shared" si="138"/>
        <v>1</v>
      </c>
      <c r="N2192" s="7">
        <f t="shared" si="139"/>
        <v>252.6</v>
      </c>
    </row>
    <row r="2193" spans="1:14" x14ac:dyDescent="0.2">
      <c r="A2193" t="s">
        <v>197</v>
      </c>
      <c r="B2193" s="8">
        <v>43985</v>
      </c>
      <c r="C2193" s="8">
        <v>43985</v>
      </c>
      <c r="D2193">
        <v>2298</v>
      </c>
      <c r="E2193">
        <v>2</v>
      </c>
      <c r="F2193" s="7">
        <v>4009.28</v>
      </c>
      <c r="G2193" s="7">
        <v>7674</v>
      </c>
      <c r="H2193" s="7">
        <v>2.66</v>
      </c>
      <c r="I2193" s="7">
        <v>5.12</v>
      </c>
      <c r="J2193" t="s">
        <v>2337</v>
      </c>
      <c r="K2193">
        <f t="shared" si="136"/>
        <v>4596</v>
      </c>
      <c r="L2193">
        <f t="shared" si="137"/>
        <v>23</v>
      </c>
      <c r="M2193">
        <f t="shared" si="138"/>
        <v>1</v>
      </c>
      <c r="N2193" s="7">
        <f t="shared" si="139"/>
        <v>7674</v>
      </c>
    </row>
    <row r="2194" spans="1:14" x14ac:dyDescent="0.2">
      <c r="A2194" t="s">
        <v>798</v>
      </c>
      <c r="B2194" s="8">
        <v>43985</v>
      </c>
      <c r="C2194" s="8">
        <v>43991</v>
      </c>
      <c r="D2194">
        <v>31</v>
      </c>
      <c r="E2194">
        <v>1</v>
      </c>
      <c r="F2194" s="7">
        <v>106.16</v>
      </c>
      <c r="G2194" s="7">
        <v>511.6</v>
      </c>
      <c r="H2194" s="7">
        <v>5.31</v>
      </c>
      <c r="I2194" s="7">
        <v>25.58</v>
      </c>
      <c r="J2194" t="s">
        <v>2337</v>
      </c>
      <c r="K2194">
        <f t="shared" si="136"/>
        <v>31</v>
      </c>
      <c r="L2194">
        <f t="shared" si="137"/>
        <v>23</v>
      </c>
      <c r="M2194">
        <f t="shared" si="138"/>
        <v>1</v>
      </c>
      <c r="N2194" s="7">
        <f t="shared" si="139"/>
        <v>511.6</v>
      </c>
    </row>
    <row r="2195" spans="1:14" x14ac:dyDescent="0.2">
      <c r="A2195" t="s">
        <v>169</v>
      </c>
      <c r="B2195" s="8">
        <v>43985</v>
      </c>
      <c r="C2195" s="8">
        <v>43986</v>
      </c>
      <c r="D2195">
        <v>123</v>
      </c>
      <c r="E2195">
        <v>1</v>
      </c>
      <c r="F2195" s="7">
        <v>103.06</v>
      </c>
      <c r="G2195" s="7">
        <v>168.83</v>
      </c>
      <c r="H2195" s="7">
        <v>1.28</v>
      </c>
      <c r="I2195" s="7">
        <v>2.11</v>
      </c>
      <c r="J2195" t="s">
        <v>2337</v>
      </c>
      <c r="K2195">
        <f t="shared" si="136"/>
        <v>123</v>
      </c>
      <c r="L2195">
        <f t="shared" si="137"/>
        <v>23</v>
      </c>
      <c r="M2195">
        <f t="shared" si="138"/>
        <v>1</v>
      </c>
      <c r="N2195" s="7">
        <f t="shared" si="139"/>
        <v>168.83</v>
      </c>
    </row>
    <row r="2196" spans="1:14" x14ac:dyDescent="0.2">
      <c r="A2196" t="s">
        <v>169</v>
      </c>
      <c r="B2196" s="8">
        <v>43985</v>
      </c>
      <c r="C2196" s="8">
        <v>43986</v>
      </c>
      <c r="D2196">
        <v>13</v>
      </c>
      <c r="E2196">
        <v>1</v>
      </c>
      <c r="F2196" s="7">
        <v>10.31</v>
      </c>
      <c r="G2196" s="7">
        <v>21.49</v>
      </c>
      <c r="H2196" s="7">
        <v>1.28</v>
      </c>
      <c r="I2196" s="7">
        <v>2.69</v>
      </c>
      <c r="J2196" t="s">
        <v>2337</v>
      </c>
      <c r="K2196">
        <f t="shared" si="136"/>
        <v>13</v>
      </c>
      <c r="L2196">
        <f t="shared" si="137"/>
        <v>23</v>
      </c>
      <c r="M2196">
        <f t="shared" si="138"/>
        <v>1</v>
      </c>
      <c r="N2196" s="7">
        <f t="shared" si="139"/>
        <v>21.49</v>
      </c>
    </row>
    <row r="2197" spans="1:14" x14ac:dyDescent="0.2">
      <c r="A2197" t="s">
        <v>928</v>
      </c>
      <c r="B2197" s="8">
        <v>43985</v>
      </c>
      <c r="C2197" s="8">
        <v>43986</v>
      </c>
      <c r="D2197">
        <v>4</v>
      </c>
      <c r="E2197">
        <v>1</v>
      </c>
      <c r="F2197" s="7">
        <v>52.26</v>
      </c>
      <c r="G2197" s="7">
        <v>0</v>
      </c>
      <c r="H2197" s="7">
        <v>26.12</v>
      </c>
      <c r="I2197" s="7">
        <v>0</v>
      </c>
      <c r="J2197" t="s">
        <v>2337</v>
      </c>
      <c r="K2197">
        <f t="shared" si="136"/>
        <v>4</v>
      </c>
      <c r="L2197">
        <f t="shared" si="137"/>
        <v>23</v>
      </c>
      <c r="M2197">
        <f t="shared" si="138"/>
        <v>1</v>
      </c>
      <c r="N2197" s="7">
        <f t="shared" si="139"/>
        <v>0</v>
      </c>
    </row>
    <row r="2198" spans="1:14" x14ac:dyDescent="0.2">
      <c r="A2198" t="s">
        <v>169</v>
      </c>
      <c r="B2198" s="8">
        <v>43985</v>
      </c>
      <c r="C2198" s="8">
        <v>43986</v>
      </c>
      <c r="D2198">
        <v>62</v>
      </c>
      <c r="E2198">
        <v>1</v>
      </c>
      <c r="F2198" s="7">
        <v>51.53</v>
      </c>
      <c r="G2198" s="7">
        <v>84.41</v>
      </c>
      <c r="H2198" s="7">
        <v>1.28</v>
      </c>
      <c r="I2198" s="7">
        <v>2.11</v>
      </c>
      <c r="J2198" t="s">
        <v>2337</v>
      </c>
      <c r="K2198">
        <f t="shared" si="136"/>
        <v>62</v>
      </c>
      <c r="L2198">
        <f t="shared" si="137"/>
        <v>23</v>
      </c>
      <c r="M2198">
        <f t="shared" si="138"/>
        <v>1</v>
      </c>
      <c r="N2198" s="7">
        <f t="shared" si="139"/>
        <v>84.41</v>
      </c>
    </row>
    <row r="2199" spans="1:14" x14ac:dyDescent="0.2">
      <c r="A2199" t="s">
        <v>169</v>
      </c>
      <c r="B2199" s="8">
        <v>43985</v>
      </c>
      <c r="C2199" s="8">
        <v>43986</v>
      </c>
      <c r="D2199">
        <v>40</v>
      </c>
      <c r="E2199">
        <v>1</v>
      </c>
      <c r="F2199" s="7">
        <v>33.5</v>
      </c>
      <c r="G2199" s="7">
        <v>69.83</v>
      </c>
      <c r="H2199" s="7">
        <v>1.28</v>
      </c>
      <c r="I2199" s="7">
        <v>2.69</v>
      </c>
      <c r="J2199" t="s">
        <v>2337</v>
      </c>
      <c r="K2199">
        <f t="shared" si="136"/>
        <v>40</v>
      </c>
      <c r="L2199">
        <f t="shared" si="137"/>
        <v>23</v>
      </c>
      <c r="M2199">
        <f t="shared" si="138"/>
        <v>1</v>
      </c>
      <c r="N2199" s="7">
        <f t="shared" si="139"/>
        <v>69.83</v>
      </c>
    </row>
    <row r="2200" spans="1:14" x14ac:dyDescent="0.2">
      <c r="A2200" t="s">
        <v>650</v>
      </c>
      <c r="B2200" s="8">
        <v>43985</v>
      </c>
      <c r="C2200" s="8">
        <v>43986</v>
      </c>
      <c r="D2200">
        <v>33</v>
      </c>
      <c r="E2200">
        <v>1</v>
      </c>
      <c r="F2200" s="7">
        <v>22.33</v>
      </c>
      <c r="G2200" s="7">
        <v>36.26</v>
      </c>
      <c r="H2200" s="7">
        <v>1.06</v>
      </c>
      <c r="I2200" s="7">
        <v>1.73</v>
      </c>
      <c r="J2200" t="s">
        <v>2337</v>
      </c>
      <c r="K2200">
        <f t="shared" si="136"/>
        <v>33</v>
      </c>
      <c r="L2200">
        <f t="shared" si="137"/>
        <v>23</v>
      </c>
      <c r="M2200">
        <f t="shared" si="138"/>
        <v>1</v>
      </c>
      <c r="N2200" s="7">
        <f t="shared" si="139"/>
        <v>36.26</v>
      </c>
    </row>
    <row r="2201" spans="1:14" x14ac:dyDescent="0.2">
      <c r="A2201" t="s">
        <v>928</v>
      </c>
      <c r="B2201" s="8">
        <v>43985</v>
      </c>
      <c r="C2201" s="8">
        <v>43986</v>
      </c>
      <c r="D2201">
        <v>4</v>
      </c>
      <c r="E2201">
        <v>1</v>
      </c>
      <c r="F2201" s="7">
        <v>52.26</v>
      </c>
      <c r="G2201" s="7">
        <v>0</v>
      </c>
      <c r="H2201" s="7">
        <v>26.12</v>
      </c>
      <c r="I2201" s="7">
        <v>0</v>
      </c>
      <c r="J2201" t="s">
        <v>2337</v>
      </c>
      <c r="K2201">
        <f t="shared" si="136"/>
        <v>4</v>
      </c>
      <c r="L2201">
        <f t="shared" si="137"/>
        <v>23</v>
      </c>
      <c r="M2201">
        <f t="shared" si="138"/>
        <v>1</v>
      </c>
      <c r="N2201" s="7">
        <f t="shared" si="139"/>
        <v>0</v>
      </c>
    </row>
    <row r="2202" spans="1:14" x14ac:dyDescent="0.2">
      <c r="A2202" t="s">
        <v>288</v>
      </c>
      <c r="B2202" s="8">
        <v>43985</v>
      </c>
      <c r="C2202" s="8">
        <v>43986</v>
      </c>
      <c r="D2202">
        <v>5</v>
      </c>
      <c r="E2202">
        <v>100</v>
      </c>
      <c r="F2202" s="7">
        <v>257.08</v>
      </c>
      <c r="G2202" s="7">
        <v>671.48</v>
      </c>
      <c r="H2202" s="7">
        <v>85.69</v>
      </c>
      <c r="I2202" s="7">
        <v>223.83</v>
      </c>
      <c r="J2202" t="s">
        <v>2337</v>
      </c>
      <c r="K2202">
        <f t="shared" si="136"/>
        <v>500</v>
      </c>
      <c r="L2202">
        <f t="shared" si="137"/>
        <v>23</v>
      </c>
      <c r="M2202">
        <f t="shared" si="138"/>
        <v>1</v>
      </c>
      <c r="N2202" s="7">
        <f t="shared" si="139"/>
        <v>671.48</v>
      </c>
    </row>
    <row r="2203" spans="1:14" x14ac:dyDescent="0.2">
      <c r="A2203" t="s">
        <v>251</v>
      </c>
      <c r="B2203" s="8">
        <v>43985</v>
      </c>
      <c r="C2203" s="8">
        <v>43986</v>
      </c>
      <c r="D2203">
        <v>123</v>
      </c>
      <c r="E2203">
        <v>1</v>
      </c>
      <c r="F2203" s="7">
        <v>68.55</v>
      </c>
      <c r="G2203" s="7">
        <v>184.18</v>
      </c>
      <c r="H2203" s="7">
        <v>0.86</v>
      </c>
      <c r="I2203" s="7">
        <v>2.2999999999999998</v>
      </c>
      <c r="J2203" t="s">
        <v>2337</v>
      </c>
      <c r="K2203">
        <f t="shared" si="136"/>
        <v>123</v>
      </c>
      <c r="L2203">
        <f t="shared" si="137"/>
        <v>23</v>
      </c>
      <c r="M2203">
        <f t="shared" si="138"/>
        <v>1</v>
      </c>
      <c r="N2203" s="7">
        <f t="shared" si="139"/>
        <v>184.18</v>
      </c>
    </row>
    <row r="2204" spans="1:14" x14ac:dyDescent="0.2">
      <c r="A2204" t="s">
        <v>928</v>
      </c>
      <c r="B2204" s="8">
        <v>43985</v>
      </c>
      <c r="C2204" s="8">
        <v>43986</v>
      </c>
      <c r="D2204">
        <v>2</v>
      </c>
      <c r="E2204">
        <v>1</v>
      </c>
      <c r="F2204" s="7">
        <v>26.13</v>
      </c>
      <c r="G2204" s="7">
        <v>0</v>
      </c>
      <c r="H2204" s="7">
        <v>26.12</v>
      </c>
      <c r="I2204" s="7">
        <v>0</v>
      </c>
      <c r="J2204" t="s">
        <v>2337</v>
      </c>
      <c r="K2204">
        <f t="shared" si="136"/>
        <v>2</v>
      </c>
      <c r="L2204">
        <f t="shared" si="137"/>
        <v>23</v>
      </c>
      <c r="M2204">
        <f t="shared" si="138"/>
        <v>1</v>
      </c>
      <c r="N2204" s="7">
        <f t="shared" si="139"/>
        <v>0</v>
      </c>
    </row>
    <row r="2205" spans="1:14" x14ac:dyDescent="0.2">
      <c r="A2205" t="s">
        <v>262</v>
      </c>
      <c r="B2205" s="8">
        <v>43985</v>
      </c>
      <c r="C2205" s="8">
        <v>43986</v>
      </c>
      <c r="D2205">
        <v>112</v>
      </c>
      <c r="E2205">
        <v>1</v>
      </c>
      <c r="F2205" s="7">
        <v>71.89</v>
      </c>
      <c r="G2205" s="7">
        <v>168.06</v>
      </c>
      <c r="H2205" s="7">
        <v>0.99</v>
      </c>
      <c r="I2205" s="7">
        <v>2.2999999999999998</v>
      </c>
      <c r="J2205" t="s">
        <v>2337</v>
      </c>
      <c r="K2205">
        <f t="shared" si="136"/>
        <v>112</v>
      </c>
      <c r="L2205">
        <f t="shared" si="137"/>
        <v>23</v>
      </c>
      <c r="M2205">
        <f t="shared" si="138"/>
        <v>1</v>
      </c>
      <c r="N2205" s="7">
        <f t="shared" si="139"/>
        <v>168.06</v>
      </c>
    </row>
    <row r="2206" spans="1:14" x14ac:dyDescent="0.2">
      <c r="A2206" t="s">
        <v>928</v>
      </c>
      <c r="B2206" s="8">
        <v>43985</v>
      </c>
      <c r="C2206" s="8">
        <v>43986</v>
      </c>
      <c r="D2206">
        <v>4</v>
      </c>
      <c r="E2206">
        <v>1</v>
      </c>
      <c r="F2206" s="7">
        <v>52.26</v>
      </c>
      <c r="G2206" s="7">
        <v>0</v>
      </c>
      <c r="H2206" s="7">
        <v>26.12</v>
      </c>
      <c r="I2206" s="7">
        <v>0</v>
      </c>
      <c r="J2206" t="s">
        <v>2337</v>
      </c>
      <c r="K2206">
        <f t="shared" si="136"/>
        <v>4</v>
      </c>
      <c r="L2206">
        <f t="shared" si="137"/>
        <v>23</v>
      </c>
      <c r="M2206">
        <f t="shared" si="138"/>
        <v>1</v>
      </c>
      <c r="N2206" s="7">
        <f t="shared" si="139"/>
        <v>0</v>
      </c>
    </row>
    <row r="2207" spans="1:14" x14ac:dyDescent="0.2">
      <c r="A2207" t="s">
        <v>289</v>
      </c>
      <c r="B2207" s="8">
        <v>43986</v>
      </c>
      <c r="C2207" s="8">
        <v>43986</v>
      </c>
      <c r="D2207">
        <v>3064</v>
      </c>
      <c r="E2207">
        <v>1</v>
      </c>
      <c r="F2207" s="7">
        <v>1739.44</v>
      </c>
      <c r="G2207" s="7">
        <v>4092.8</v>
      </c>
      <c r="H2207" s="7">
        <v>0.87</v>
      </c>
      <c r="I2207" s="7">
        <v>2.0499999999999998</v>
      </c>
      <c r="J2207" t="s">
        <v>2337</v>
      </c>
      <c r="K2207">
        <f t="shared" si="136"/>
        <v>3064</v>
      </c>
      <c r="L2207">
        <f t="shared" si="137"/>
        <v>23</v>
      </c>
      <c r="M2207">
        <f t="shared" si="138"/>
        <v>1</v>
      </c>
      <c r="N2207" s="7">
        <f t="shared" si="139"/>
        <v>4092.8</v>
      </c>
    </row>
    <row r="2208" spans="1:14" x14ac:dyDescent="0.2">
      <c r="A2208" t="s">
        <v>249</v>
      </c>
      <c r="B2208" s="8">
        <v>43986</v>
      </c>
      <c r="C2208" s="8">
        <v>43987</v>
      </c>
      <c r="D2208">
        <v>460</v>
      </c>
      <c r="E2208">
        <v>1</v>
      </c>
      <c r="F2208" s="7">
        <v>257.08</v>
      </c>
      <c r="G2208" s="7">
        <v>537.17999999999995</v>
      </c>
      <c r="H2208" s="7">
        <v>0.86</v>
      </c>
      <c r="I2208" s="7">
        <v>1.79</v>
      </c>
      <c r="J2208" t="s">
        <v>2337</v>
      </c>
      <c r="K2208">
        <f t="shared" si="136"/>
        <v>460</v>
      </c>
      <c r="L2208">
        <f t="shared" si="137"/>
        <v>23</v>
      </c>
      <c r="M2208">
        <f t="shared" si="138"/>
        <v>1</v>
      </c>
      <c r="N2208" s="7">
        <f t="shared" si="139"/>
        <v>537.17999999999995</v>
      </c>
    </row>
    <row r="2209" spans="1:14" x14ac:dyDescent="0.2">
      <c r="A2209" t="s">
        <v>937</v>
      </c>
      <c r="B2209" s="8">
        <v>43986</v>
      </c>
      <c r="C2209" s="8">
        <v>43986</v>
      </c>
      <c r="D2209">
        <v>31</v>
      </c>
      <c r="E2209">
        <v>1</v>
      </c>
      <c r="F2209" s="7">
        <v>419.51</v>
      </c>
      <c r="G2209" s="7">
        <v>690.66</v>
      </c>
      <c r="H2209" s="7">
        <v>20.98</v>
      </c>
      <c r="I2209" s="7">
        <v>34.53</v>
      </c>
      <c r="J2209" t="s">
        <v>2337</v>
      </c>
      <c r="K2209">
        <f t="shared" si="136"/>
        <v>31</v>
      </c>
      <c r="L2209">
        <f t="shared" si="137"/>
        <v>23</v>
      </c>
      <c r="M2209">
        <f t="shared" si="138"/>
        <v>1</v>
      </c>
      <c r="N2209" s="7">
        <f t="shared" si="139"/>
        <v>690.66</v>
      </c>
    </row>
    <row r="2210" spans="1:14" x14ac:dyDescent="0.2">
      <c r="A2210" t="s">
        <v>698</v>
      </c>
      <c r="B2210" s="8">
        <v>43986</v>
      </c>
      <c r="C2210" s="8">
        <v>44000</v>
      </c>
      <c r="D2210">
        <v>46</v>
      </c>
      <c r="E2210">
        <v>1</v>
      </c>
      <c r="F2210" s="7">
        <v>814.6</v>
      </c>
      <c r="G2210" s="7">
        <v>1408.18</v>
      </c>
      <c r="H2210" s="7">
        <v>27.15</v>
      </c>
      <c r="I2210" s="7">
        <v>46.94</v>
      </c>
      <c r="J2210" t="s">
        <v>2337</v>
      </c>
      <c r="K2210">
        <f t="shared" si="136"/>
        <v>46</v>
      </c>
      <c r="L2210">
        <f t="shared" si="137"/>
        <v>23</v>
      </c>
      <c r="M2210">
        <f t="shared" si="138"/>
        <v>1</v>
      </c>
      <c r="N2210" s="7">
        <f t="shared" si="139"/>
        <v>1408.18</v>
      </c>
    </row>
    <row r="2211" spans="1:14" x14ac:dyDescent="0.2">
      <c r="A2211" t="s">
        <v>752</v>
      </c>
      <c r="B2211" s="8">
        <v>43986</v>
      </c>
      <c r="C2211" s="8">
        <v>44000</v>
      </c>
      <c r="D2211">
        <v>138</v>
      </c>
      <c r="E2211">
        <v>1</v>
      </c>
      <c r="F2211" s="7">
        <v>3308.26</v>
      </c>
      <c r="G2211" s="7">
        <v>5628.88</v>
      </c>
      <c r="H2211" s="7">
        <v>36.76</v>
      </c>
      <c r="I2211" s="7">
        <v>62.54</v>
      </c>
      <c r="J2211" t="s">
        <v>2337</v>
      </c>
      <c r="K2211">
        <f t="shared" si="136"/>
        <v>138</v>
      </c>
      <c r="L2211">
        <f t="shared" si="137"/>
        <v>23</v>
      </c>
      <c r="M2211">
        <f t="shared" si="138"/>
        <v>1</v>
      </c>
      <c r="N2211" s="7">
        <f t="shared" si="139"/>
        <v>5628.88</v>
      </c>
    </row>
    <row r="2212" spans="1:14" x14ac:dyDescent="0.2">
      <c r="A2212" t="s">
        <v>702</v>
      </c>
      <c r="B2212" s="8">
        <v>43986</v>
      </c>
      <c r="C2212" s="8">
        <v>44000</v>
      </c>
      <c r="D2212">
        <v>138</v>
      </c>
      <c r="E2212">
        <v>1</v>
      </c>
      <c r="F2212" s="7">
        <v>2443.79</v>
      </c>
      <c r="G2212" s="7">
        <v>4224.54</v>
      </c>
      <c r="H2212" s="7">
        <v>27.15</v>
      </c>
      <c r="I2212" s="7">
        <v>46.94</v>
      </c>
      <c r="J2212" t="s">
        <v>2337</v>
      </c>
      <c r="K2212">
        <f t="shared" si="136"/>
        <v>138</v>
      </c>
      <c r="L2212">
        <f t="shared" si="137"/>
        <v>23</v>
      </c>
      <c r="M2212">
        <f t="shared" si="138"/>
        <v>1</v>
      </c>
      <c r="N2212" s="7">
        <f t="shared" si="139"/>
        <v>4224.54</v>
      </c>
    </row>
    <row r="2213" spans="1:14" x14ac:dyDescent="0.2">
      <c r="A2213" t="s">
        <v>289</v>
      </c>
      <c r="B2213" s="8">
        <v>43986</v>
      </c>
      <c r="C2213" s="8">
        <v>43986</v>
      </c>
      <c r="D2213">
        <v>3064</v>
      </c>
      <c r="E2213">
        <v>1</v>
      </c>
      <c r="F2213" s="7">
        <v>1739.44</v>
      </c>
      <c r="G2213" s="7">
        <v>4092.8</v>
      </c>
      <c r="H2213" s="7">
        <v>0.87</v>
      </c>
      <c r="I2213" s="7">
        <v>2.0499999999999998</v>
      </c>
      <c r="J2213" t="s">
        <v>2337</v>
      </c>
      <c r="K2213">
        <f t="shared" si="136"/>
        <v>3064</v>
      </c>
      <c r="L2213">
        <f t="shared" si="137"/>
        <v>23</v>
      </c>
      <c r="M2213">
        <f t="shared" si="138"/>
        <v>1</v>
      </c>
      <c r="N2213" s="7">
        <f t="shared" si="139"/>
        <v>4092.8</v>
      </c>
    </row>
    <row r="2214" spans="1:14" x14ac:dyDescent="0.2">
      <c r="A2214" t="s">
        <v>396</v>
      </c>
      <c r="B2214" s="8">
        <v>43986</v>
      </c>
      <c r="C2214" s="8">
        <v>43986</v>
      </c>
      <c r="D2214">
        <v>184</v>
      </c>
      <c r="E2214">
        <v>1</v>
      </c>
      <c r="F2214" s="7">
        <v>2793.34</v>
      </c>
      <c r="G2214" s="7">
        <v>3376.56</v>
      </c>
      <c r="H2214" s="7">
        <v>23.28</v>
      </c>
      <c r="I2214" s="7">
        <v>28.14</v>
      </c>
      <c r="J2214" t="s">
        <v>2337</v>
      </c>
      <c r="K2214">
        <f t="shared" si="136"/>
        <v>184</v>
      </c>
      <c r="L2214">
        <f t="shared" si="137"/>
        <v>23</v>
      </c>
      <c r="M2214">
        <f t="shared" si="138"/>
        <v>1</v>
      </c>
      <c r="N2214" s="7">
        <f t="shared" si="139"/>
        <v>3376.56</v>
      </c>
    </row>
    <row r="2215" spans="1:14" x14ac:dyDescent="0.2">
      <c r="A2215" t="s">
        <v>169</v>
      </c>
      <c r="B2215" s="8">
        <v>43986</v>
      </c>
      <c r="C2215" s="8">
        <v>43986</v>
      </c>
      <c r="D2215">
        <v>1532</v>
      </c>
      <c r="E2215">
        <v>1</v>
      </c>
      <c r="F2215" s="7">
        <v>1288.21</v>
      </c>
      <c r="G2215" s="7">
        <v>2404.52</v>
      </c>
      <c r="H2215" s="7">
        <v>1.28</v>
      </c>
      <c r="I2215" s="7">
        <v>2.41</v>
      </c>
      <c r="J2215" t="s">
        <v>2337</v>
      </c>
      <c r="K2215">
        <f t="shared" si="136"/>
        <v>1532</v>
      </c>
      <c r="L2215">
        <f t="shared" si="137"/>
        <v>23</v>
      </c>
      <c r="M2215">
        <f t="shared" si="138"/>
        <v>1</v>
      </c>
      <c r="N2215" s="7">
        <f t="shared" si="139"/>
        <v>2404.52</v>
      </c>
    </row>
    <row r="2216" spans="1:14" x14ac:dyDescent="0.2">
      <c r="A2216" t="s">
        <v>251</v>
      </c>
      <c r="B2216" s="8">
        <v>43986</v>
      </c>
      <c r="C2216" s="8">
        <v>43986</v>
      </c>
      <c r="D2216">
        <v>3064</v>
      </c>
      <c r="E2216">
        <v>1</v>
      </c>
      <c r="F2216" s="7">
        <v>1713.86</v>
      </c>
      <c r="G2216" s="7">
        <v>3581.2</v>
      </c>
      <c r="H2216" s="7">
        <v>0.86</v>
      </c>
      <c r="I2216" s="7">
        <v>1.79</v>
      </c>
      <c r="J2216" t="s">
        <v>2337</v>
      </c>
      <c r="K2216">
        <f t="shared" si="136"/>
        <v>3064</v>
      </c>
      <c r="L2216">
        <f t="shared" si="137"/>
        <v>23</v>
      </c>
      <c r="M2216">
        <f t="shared" si="138"/>
        <v>1</v>
      </c>
      <c r="N2216" s="7">
        <f t="shared" si="139"/>
        <v>3581.2</v>
      </c>
    </row>
    <row r="2217" spans="1:14" x14ac:dyDescent="0.2">
      <c r="A2217" t="s">
        <v>288</v>
      </c>
      <c r="B2217" s="8">
        <v>43986</v>
      </c>
      <c r="C2217" s="8">
        <v>43987</v>
      </c>
      <c r="D2217">
        <v>289</v>
      </c>
      <c r="E2217">
        <v>1</v>
      </c>
      <c r="F2217" s="7">
        <v>161.1</v>
      </c>
      <c r="G2217" s="7">
        <v>577.09</v>
      </c>
      <c r="H2217" s="7">
        <v>0.86</v>
      </c>
      <c r="I2217" s="7">
        <v>3.07</v>
      </c>
      <c r="J2217" t="s">
        <v>2337</v>
      </c>
      <c r="K2217">
        <f t="shared" si="136"/>
        <v>289</v>
      </c>
      <c r="L2217">
        <f t="shared" si="137"/>
        <v>23</v>
      </c>
      <c r="M2217">
        <f t="shared" si="138"/>
        <v>1</v>
      </c>
      <c r="N2217" s="7">
        <f t="shared" si="139"/>
        <v>577.09</v>
      </c>
    </row>
    <row r="2218" spans="1:14" x14ac:dyDescent="0.2">
      <c r="A2218" t="s">
        <v>928</v>
      </c>
      <c r="B2218" s="8">
        <v>43986</v>
      </c>
      <c r="C2218" s="8">
        <v>43987</v>
      </c>
      <c r="D2218">
        <v>8</v>
      </c>
      <c r="E2218">
        <v>1</v>
      </c>
      <c r="F2218" s="7">
        <v>130.63999999999999</v>
      </c>
      <c r="G2218" s="7">
        <v>0</v>
      </c>
      <c r="H2218" s="7">
        <v>26.12</v>
      </c>
      <c r="I2218" s="7">
        <v>0</v>
      </c>
      <c r="J2218" t="s">
        <v>2337</v>
      </c>
      <c r="K2218">
        <f t="shared" si="136"/>
        <v>8</v>
      </c>
      <c r="L2218">
        <f t="shared" si="137"/>
        <v>23</v>
      </c>
      <c r="M2218">
        <f t="shared" si="138"/>
        <v>1</v>
      </c>
      <c r="N2218" s="7">
        <f t="shared" si="139"/>
        <v>0</v>
      </c>
    </row>
    <row r="2219" spans="1:14" x14ac:dyDescent="0.2">
      <c r="A2219" t="s">
        <v>251</v>
      </c>
      <c r="B2219" s="8">
        <v>43990</v>
      </c>
      <c r="C2219" s="8">
        <v>43990</v>
      </c>
      <c r="D2219">
        <v>766</v>
      </c>
      <c r="E2219">
        <v>1</v>
      </c>
      <c r="F2219" s="7">
        <v>428.47</v>
      </c>
      <c r="G2219" s="7">
        <v>959.25</v>
      </c>
      <c r="H2219" s="7">
        <v>0.86</v>
      </c>
      <c r="I2219" s="7">
        <v>1.92</v>
      </c>
      <c r="J2219" t="s">
        <v>2337</v>
      </c>
      <c r="K2219">
        <f t="shared" si="136"/>
        <v>766</v>
      </c>
      <c r="L2219">
        <f t="shared" si="137"/>
        <v>24</v>
      </c>
      <c r="M2219">
        <f t="shared" si="138"/>
        <v>1</v>
      </c>
      <c r="N2219" s="7">
        <f t="shared" si="139"/>
        <v>959.25</v>
      </c>
    </row>
    <row r="2220" spans="1:14" x14ac:dyDescent="0.2">
      <c r="A2220" t="s">
        <v>396</v>
      </c>
      <c r="B2220" s="8">
        <v>43990</v>
      </c>
      <c r="C2220" s="8">
        <v>44000</v>
      </c>
      <c r="D2220">
        <v>2</v>
      </c>
      <c r="E2220">
        <v>1</v>
      </c>
      <c r="F2220" s="7">
        <v>22.56</v>
      </c>
      <c r="G2220" s="7">
        <v>30.7</v>
      </c>
      <c r="H2220" s="7">
        <v>22.56</v>
      </c>
      <c r="I2220" s="7">
        <v>30.7</v>
      </c>
      <c r="J2220" t="s">
        <v>2337</v>
      </c>
      <c r="K2220">
        <f t="shared" si="136"/>
        <v>2</v>
      </c>
      <c r="L2220">
        <f t="shared" si="137"/>
        <v>24</v>
      </c>
      <c r="M2220">
        <f t="shared" si="138"/>
        <v>1</v>
      </c>
      <c r="N2220" s="7">
        <f t="shared" si="139"/>
        <v>30.7</v>
      </c>
    </row>
    <row r="2221" spans="1:14" x14ac:dyDescent="0.2">
      <c r="A2221" t="s">
        <v>539</v>
      </c>
      <c r="B2221" s="8">
        <v>43990</v>
      </c>
      <c r="C2221" s="8">
        <v>44000</v>
      </c>
      <c r="D2221">
        <v>307</v>
      </c>
      <c r="E2221">
        <v>1</v>
      </c>
      <c r="F2221" s="7">
        <v>297.57</v>
      </c>
      <c r="G2221" s="7">
        <v>716.24</v>
      </c>
      <c r="H2221" s="7">
        <v>1.48</v>
      </c>
      <c r="I2221" s="7">
        <v>3.58</v>
      </c>
      <c r="J2221" t="s">
        <v>2337</v>
      </c>
      <c r="K2221">
        <f t="shared" si="136"/>
        <v>307</v>
      </c>
      <c r="L2221">
        <f t="shared" si="137"/>
        <v>24</v>
      </c>
      <c r="M2221">
        <f t="shared" si="138"/>
        <v>1</v>
      </c>
      <c r="N2221" s="7">
        <f t="shared" si="139"/>
        <v>716.24</v>
      </c>
    </row>
    <row r="2222" spans="1:14" x14ac:dyDescent="0.2">
      <c r="A2222" t="s">
        <v>544</v>
      </c>
      <c r="B2222" s="8">
        <v>43990</v>
      </c>
      <c r="C2222" s="8">
        <v>44000</v>
      </c>
      <c r="D2222">
        <v>77</v>
      </c>
      <c r="E2222">
        <v>1</v>
      </c>
      <c r="F2222" s="7">
        <v>69.63</v>
      </c>
      <c r="G2222" s="7">
        <v>102.32</v>
      </c>
      <c r="H2222" s="7">
        <v>1.38</v>
      </c>
      <c r="I2222" s="7">
        <v>2.0499999999999998</v>
      </c>
      <c r="J2222" t="s">
        <v>2337</v>
      </c>
      <c r="K2222">
        <f t="shared" si="136"/>
        <v>77</v>
      </c>
      <c r="L2222">
        <f t="shared" si="137"/>
        <v>24</v>
      </c>
      <c r="M2222">
        <f t="shared" si="138"/>
        <v>1</v>
      </c>
      <c r="N2222" s="7">
        <f t="shared" si="139"/>
        <v>102.32</v>
      </c>
    </row>
    <row r="2223" spans="1:14" x14ac:dyDescent="0.2">
      <c r="A2223" t="s">
        <v>197</v>
      </c>
      <c r="B2223" s="8">
        <v>43990</v>
      </c>
      <c r="C2223" s="8">
        <v>44018</v>
      </c>
      <c r="D2223">
        <v>15320</v>
      </c>
      <c r="E2223">
        <v>1</v>
      </c>
      <c r="F2223" s="7">
        <v>12882.09</v>
      </c>
      <c r="G2223" s="7">
        <v>39649</v>
      </c>
      <c r="H2223" s="7">
        <v>1.28</v>
      </c>
      <c r="I2223" s="7">
        <v>3.97</v>
      </c>
      <c r="J2223" t="s">
        <v>2337</v>
      </c>
      <c r="K2223">
        <f t="shared" si="136"/>
        <v>15320</v>
      </c>
      <c r="L2223">
        <f t="shared" si="137"/>
        <v>24</v>
      </c>
      <c r="M2223">
        <f t="shared" si="138"/>
        <v>1</v>
      </c>
      <c r="N2223" s="7">
        <f t="shared" si="139"/>
        <v>39649</v>
      </c>
    </row>
    <row r="2224" spans="1:14" x14ac:dyDescent="0.2">
      <c r="A2224" t="s">
        <v>251</v>
      </c>
      <c r="B2224" s="8">
        <v>43990</v>
      </c>
      <c r="C2224" s="8">
        <v>43990</v>
      </c>
      <c r="D2224">
        <v>307</v>
      </c>
      <c r="E2224">
        <v>1</v>
      </c>
      <c r="F2224" s="7">
        <v>171.39</v>
      </c>
      <c r="G2224" s="7">
        <v>358.12</v>
      </c>
      <c r="H2224" s="7">
        <v>0.86</v>
      </c>
      <c r="I2224" s="7">
        <v>1.79</v>
      </c>
      <c r="J2224" t="s">
        <v>2337</v>
      </c>
      <c r="K2224">
        <f t="shared" si="136"/>
        <v>307</v>
      </c>
      <c r="L2224">
        <f t="shared" si="137"/>
        <v>24</v>
      </c>
      <c r="M2224">
        <f t="shared" si="138"/>
        <v>1</v>
      </c>
      <c r="N2224" s="7">
        <f t="shared" si="139"/>
        <v>358.12</v>
      </c>
    </row>
    <row r="2225" spans="1:14" x14ac:dyDescent="0.2">
      <c r="A2225" t="s">
        <v>396</v>
      </c>
      <c r="B2225" s="8">
        <v>43990</v>
      </c>
      <c r="C2225" s="8">
        <v>43990</v>
      </c>
      <c r="D2225">
        <v>5</v>
      </c>
      <c r="E2225">
        <v>1</v>
      </c>
      <c r="F2225" s="7">
        <v>67.69</v>
      </c>
      <c r="G2225" s="7">
        <v>92.09</v>
      </c>
      <c r="H2225" s="7">
        <v>22.56</v>
      </c>
      <c r="I2225" s="7">
        <v>30.7</v>
      </c>
      <c r="J2225" t="s">
        <v>2337</v>
      </c>
      <c r="K2225">
        <f t="shared" si="136"/>
        <v>5</v>
      </c>
      <c r="L2225">
        <f t="shared" si="137"/>
        <v>24</v>
      </c>
      <c r="M2225">
        <f t="shared" si="138"/>
        <v>1</v>
      </c>
      <c r="N2225" s="7">
        <f t="shared" si="139"/>
        <v>92.09</v>
      </c>
    </row>
    <row r="2226" spans="1:14" x14ac:dyDescent="0.2">
      <c r="A2226" t="s">
        <v>782</v>
      </c>
      <c r="B2226" s="8">
        <v>43990</v>
      </c>
      <c r="C2226" s="8">
        <v>44004</v>
      </c>
      <c r="D2226">
        <v>25</v>
      </c>
      <c r="E2226">
        <v>1</v>
      </c>
      <c r="F2226" s="7">
        <v>741.82</v>
      </c>
      <c r="G2226" s="7">
        <v>1238.07</v>
      </c>
      <c r="H2226" s="7">
        <v>46.36</v>
      </c>
      <c r="I2226" s="7">
        <v>77.38</v>
      </c>
      <c r="J2226" t="s">
        <v>2337</v>
      </c>
      <c r="K2226">
        <f t="shared" si="136"/>
        <v>25</v>
      </c>
      <c r="L2226">
        <f t="shared" si="137"/>
        <v>24</v>
      </c>
      <c r="M2226">
        <f t="shared" si="138"/>
        <v>1</v>
      </c>
      <c r="N2226" s="7">
        <f t="shared" si="139"/>
        <v>1238.07</v>
      </c>
    </row>
    <row r="2227" spans="1:14" x14ac:dyDescent="0.2">
      <c r="A2227" t="s">
        <v>942</v>
      </c>
      <c r="B2227" s="8">
        <v>43990</v>
      </c>
      <c r="C2227" s="8">
        <v>44004</v>
      </c>
      <c r="D2227">
        <v>13</v>
      </c>
      <c r="E2227">
        <v>1</v>
      </c>
      <c r="F2227" s="7">
        <v>185.1</v>
      </c>
      <c r="G2227" s="7">
        <v>439.98</v>
      </c>
      <c r="H2227" s="7">
        <v>23.14</v>
      </c>
      <c r="I2227" s="7">
        <v>55</v>
      </c>
      <c r="J2227" t="s">
        <v>2337</v>
      </c>
      <c r="K2227">
        <f t="shared" si="136"/>
        <v>13</v>
      </c>
      <c r="L2227">
        <f t="shared" si="137"/>
        <v>24</v>
      </c>
      <c r="M2227">
        <f t="shared" si="138"/>
        <v>1</v>
      </c>
      <c r="N2227" s="7">
        <f t="shared" si="139"/>
        <v>439.98</v>
      </c>
    </row>
    <row r="2228" spans="1:14" x14ac:dyDescent="0.2">
      <c r="A2228" t="s">
        <v>702</v>
      </c>
      <c r="B2228" s="8">
        <v>43990</v>
      </c>
      <c r="C2228" s="8">
        <v>44004</v>
      </c>
      <c r="D2228">
        <v>13</v>
      </c>
      <c r="E2228">
        <v>1</v>
      </c>
      <c r="F2228" s="7">
        <v>217.23</v>
      </c>
      <c r="G2228" s="7">
        <v>375.51</v>
      </c>
      <c r="H2228" s="7">
        <v>27.15</v>
      </c>
      <c r="I2228" s="7">
        <v>46.94</v>
      </c>
      <c r="J2228" t="s">
        <v>2337</v>
      </c>
      <c r="K2228">
        <f t="shared" si="136"/>
        <v>13</v>
      </c>
      <c r="L2228">
        <f t="shared" si="137"/>
        <v>24</v>
      </c>
      <c r="M2228">
        <f t="shared" si="138"/>
        <v>1</v>
      </c>
      <c r="N2228" s="7">
        <f t="shared" si="139"/>
        <v>375.51</v>
      </c>
    </row>
    <row r="2229" spans="1:14" x14ac:dyDescent="0.2">
      <c r="A2229" t="s">
        <v>942</v>
      </c>
      <c r="B2229" s="8">
        <v>43990</v>
      </c>
      <c r="C2229" s="8">
        <v>44004</v>
      </c>
      <c r="D2229">
        <v>5</v>
      </c>
      <c r="E2229">
        <v>1</v>
      </c>
      <c r="F2229" s="7">
        <v>69.41</v>
      </c>
      <c r="G2229" s="7">
        <v>164.99</v>
      </c>
      <c r="H2229" s="7">
        <v>23.14</v>
      </c>
      <c r="I2229" s="7">
        <v>55</v>
      </c>
      <c r="J2229" t="s">
        <v>2337</v>
      </c>
      <c r="K2229">
        <f t="shared" si="136"/>
        <v>5</v>
      </c>
      <c r="L2229">
        <f t="shared" si="137"/>
        <v>24</v>
      </c>
      <c r="M2229">
        <f t="shared" si="138"/>
        <v>1</v>
      </c>
      <c r="N2229" s="7">
        <f t="shared" si="139"/>
        <v>164.99</v>
      </c>
    </row>
    <row r="2230" spans="1:14" x14ac:dyDescent="0.2">
      <c r="A2230" t="s">
        <v>242</v>
      </c>
      <c r="B2230" s="8">
        <v>43991</v>
      </c>
      <c r="C2230" s="8">
        <v>43991</v>
      </c>
      <c r="D2230">
        <v>154</v>
      </c>
      <c r="E2230">
        <v>1</v>
      </c>
      <c r="F2230" s="7">
        <v>85.69</v>
      </c>
      <c r="G2230" s="7">
        <v>191.85</v>
      </c>
      <c r="H2230" s="7">
        <v>0.86</v>
      </c>
      <c r="I2230" s="7">
        <v>1.92</v>
      </c>
      <c r="J2230" t="s">
        <v>2337</v>
      </c>
      <c r="K2230">
        <f t="shared" si="136"/>
        <v>154</v>
      </c>
      <c r="L2230">
        <f t="shared" si="137"/>
        <v>24</v>
      </c>
      <c r="M2230">
        <f t="shared" si="138"/>
        <v>1</v>
      </c>
      <c r="N2230" s="7">
        <f t="shared" si="139"/>
        <v>191.85</v>
      </c>
    </row>
    <row r="2231" spans="1:14" x14ac:dyDescent="0.2">
      <c r="A2231" t="s">
        <v>718</v>
      </c>
      <c r="B2231" s="8">
        <v>43991</v>
      </c>
      <c r="C2231" s="8">
        <v>44005</v>
      </c>
      <c r="D2231">
        <v>31</v>
      </c>
      <c r="E2231">
        <v>1</v>
      </c>
      <c r="F2231" s="7">
        <v>447.14</v>
      </c>
      <c r="G2231" s="7">
        <v>821.12</v>
      </c>
      <c r="H2231" s="7">
        <v>22.36</v>
      </c>
      <c r="I2231" s="7">
        <v>41.06</v>
      </c>
      <c r="J2231" t="s">
        <v>2337</v>
      </c>
      <c r="K2231">
        <f t="shared" si="136"/>
        <v>31</v>
      </c>
      <c r="L2231">
        <f t="shared" si="137"/>
        <v>24</v>
      </c>
      <c r="M2231">
        <f t="shared" si="138"/>
        <v>1</v>
      </c>
      <c r="N2231" s="7">
        <f t="shared" si="139"/>
        <v>821.12</v>
      </c>
    </row>
    <row r="2232" spans="1:14" x14ac:dyDescent="0.2">
      <c r="A2232" t="s">
        <v>824</v>
      </c>
      <c r="B2232" s="8">
        <v>43991</v>
      </c>
      <c r="C2232" s="8">
        <v>44005</v>
      </c>
      <c r="D2232">
        <v>46</v>
      </c>
      <c r="E2232">
        <v>1</v>
      </c>
      <c r="F2232" s="7">
        <v>517.23</v>
      </c>
      <c r="G2232" s="7">
        <v>986.11</v>
      </c>
      <c r="H2232" s="7">
        <v>17.239999999999998</v>
      </c>
      <c r="I2232" s="7">
        <v>32.869999999999997</v>
      </c>
      <c r="J2232" t="s">
        <v>2337</v>
      </c>
      <c r="K2232">
        <f t="shared" si="136"/>
        <v>46</v>
      </c>
      <c r="L2232">
        <f t="shared" si="137"/>
        <v>24</v>
      </c>
      <c r="M2232">
        <f t="shared" si="138"/>
        <v>1</v>
      </c>
      <c r="N2232" s="7">
        <f t="shared" si="139"/>
        <v>986.11</v>
      </c>
    </row>
    <row r="2233" spans="1:14" x14ac:dyDescent="0.2">
      <c r="A2233" t="s">
        <v>842</v>
      </c>
      <c r="B2233" s="8">
        <v>43991</v>
      </c>
      <c r="C2233" s="8">
        <v>44005</v>
      </c>
      <c r="D2233">
        <v>31</v>
      </c>
      <c r="E2233">
        <v>1</v>
      </c>
      <c r="F2233" s="7">
        <v>494.21</v>
      </c>
      <c r="G2233" s="7">
        <v>959.25</v>
      </c>
      <c r="H2233" s="7">
        <v>24.71</v>
      </c>
      <c r="I2233" s="7">
        <v>47.96</v>
      </c>
      <c r="J2233" t="s">
        <v>2337</v>
      </c>
      <c r="K2233">
        <f t="shared" si="136"/>
        <v>31</v>
      </c>
      <c r="L2233">
        <f t="shared" si="137"/>
        <v>24</v>
      </c>
      <c r="M2233">
        <f t="shared" si="138"/>
        <v>1</v>
      </c>
      <c r="N2233" s="7">
        <f t="shared" si="139"/>
        <v>959.25</v>
      </c>
    </row>
    <row r="2234" spans="1:14" x14ac:dyDescent="0.2">
      <c r="A2234" t="s">
        <v>778</v>
      </c>
      <c r="B2234" s="8">
        <v>43991</v>
      </c>
      <c r="C2234" s="8">
        <v>44005</v>
      </c>
      <c r="D2234">
        <v>31</v>
      </c>
      <c r="E2234">
        <v>1</v>
      </c>
      <c r="F2234" s="7">
        <v>927.28</v>
      </c>
      <c r="G2234" s="7">
        <v>1547.59</v>
      </c>
      <c r="H2234" s="7">
        <v>46.36</v>
      </c>
      <c r="I2234" s="7">
        <v>77.38</v>
      </c>
      <c r="J2234" t="s">
        <v>2337</v>
      </c>
      <c r="K2234">
        <f t="shared" si="136"/>
        <v>31</v>
      </c>
      <c r="L2234">
        <f t="shared" si="137"/>
        <v>24</v>
      </c>
      <c r="M2234">
        <f t="shared" si="138"/>
        <v>1</v>
      </c>
      <c r="N2234" s="7">
        <f t="shared" si="139"/>
        <v>1547.59</v>
      </c>
    </row>
    <row r="2235" spans="1:14" x14ac:dyDescent="0.2">
      <c r="A2235" t="s">
        <v>169</v>
      </c>
      <c r="B2235" s="8">
        <v>43991</v>
      </c>
      <c r="C2235" s="8">
        <v>43992</v>
      </c>
      <c r="D2235">
        <v>246</v>
      </c>
      <c r="E2235">
        <v>1</v>
      </c>
      <c r="F2235" s="7">
        <v>206.11</v>
      </c>
      <c r="G2235" s="7">
        <v>337.66</v>
      </c>
      <c r="H2235" s="7">
        <v>1.28</v>
      </c>
      <c r="I2235" s="7">
        <v>2.11</v>
      </c>
      <c r="J2235" t="s">
        <v>2337</v>
      </c>
      <c r="K2235">
        <f t="shared" si="136"/>
        <v>246</v>
      </c>
      <c r="L2235">
        <f t="shared" si="137"/>
        <v>24</v>
      </c>
      <c r="M2235">
        <f t="shared" si="138"/>
        <v>1</v>
      </c>
      <c r="N2235" s="7">
        <f t="shared" si="139"/>
        <v>337.66</v>
      </c>
    </row>
    <row r="2236" spans="1:14" x14ac:dyDescent="0.2">
      <c r="A2236" t="s">
        <v>169</v>
      </c>
      <c r="B2236" s="8">
        <v>43991</v>
      </c>
      <c r="C2236" s="8">
        <v>43992</v>
      </c>
      <c r="D2236">
        <v>7</v>
      </c>
      <c r="E2236">
        <v>1</v>
      </c>
      <c r="F2236" s="7">
        <v>5.15</v>
      </c>
      <c r="G2236" s="7">
        <v>10.74</v>
      </c>
      <c r="H2236" s="7">
        <v>1.28</v>
      </c>
      <c r="I2236" s="7">
        <v>2.69</v>
      </c>
      <c r="J2236" t="s">
        <v>2337</v>
      </c>
      <c r="K2236">
        <f t="shared" si="136"/>
        <v>7</v>
      </c>
      <c r="L2236">
        <f t="shared" si="137"/>
        <v>24</v>
      </c>
      <c r="M2236">
        <f t="shared" si="138"/>
        <v>1</v>
      </c>
      <c r="N2236" s="7">
        <f t="shared" si="139"/>
        <v>10.74</v>
      </c>
    </row>
    <row r="2237" spans="1:14" x14ac:dyDescent="0.2">
      <c r="A2237" t="s">
        <v>650</v>
      </c>
      <c r="B2237" s="8">
        <v>43991</v>
      </c>
      <c r="C2237" s="8">
        <v>43992</v>
      </c>
      <c r="D2237">
        <v>83</v>
      </c>
      <c r="E2237">
        <v>1</v>
      </c>
      <c r="F2237" s="7">
        <v>57.4</v>
      </c>
      <c r="G2237" s="7">
        <v>93.24</v>
      </c>
      <c r="H2237" s="7">
        <v>1.06</v>
      </c>
      <c r="I2237" s="7">
        <v>1.73</v>
      </c>
      <c r="J2237" t="s">
        <v>2337</v>
      </c>
      <c r="K2237">
        <f t="shared" si="136"/>
        <v>83</v>
      </c>
      <c r="L2237">
        <f t="shared" si="137"/>
        <v>24</v>
      </c>
      <c r="M2237">
        <f t="shared" si="138"/>
        <v>1</v>
      </c>
      <c r="N2237" s="7">
        <f t="shared" si="139"/>
        <v>93.24</v>
      </c>
    </row>
    <row r="2238" spans="1:14" x14ac:dyDescent="0.2">
      <c r="A2238" t="s">
        <v>928</v>
      </c>
      <c r="B2238" s="8">
        <v>43991</v>
      </c>
      <c r="C2238" s="8">
        <v>43992</v>
      </c>
      <c r="D2238">
        <v>7</v>
      </c>
      <c r="E2238">
        <v>1</v>
      </c>
      <c r="F2238" s="7">
        <v>104.52</v>
      </c>
      <c r="G2238" s="7">
        <v>0</v>
      </c>
      <c r="H2238" s="7">
        <v>26.12</v>
      </c>
      <c r="I2238" s="7">
        <v>0</v>
      </c>
      <c r="J2238" t="s">
        <v>2337</v>
      </c>
      <c r="K2238">
        <f t="shared" si="136"/>
        <v>7</v>
      </c>
      <c r="L2238">
        <f t="shared" si="137"/>
        <v>24</v>
      </c>
      <c r="M2238">
        <f t="shared" si="138"/>
        <v>1</v>
      </c>
      <c r="N2238" s="7">
        <f t="shared" si="139"/>
        <v>0</v>
      </c>
    </row>
    <row r="2239" spans="1:14" x14ac:dyDescent="0.2">
      <c r="A2239" t="s">
        <v>353</v>
      </c>
      <c r="B2239" s="8">
        <v>43991</v>
      </c>
      <c r="C2239" s="8">
        <v>43991</v>
      </c>
      <c r="D2239">
        <v>460</v>
      </c>
      <c r="E2239">
        <v>1</v>
      </c>
      <c r="F2239" s="7">
        <v>241.73</v>
      </c>
      <c r="G2239" s="7">
        <v>556.37</v>
      </c>
      <c r="H2239" s="7">
        <v>0.81</v>
      </c>
      <c r="I2239" s="7">
        <v>1.86</v>
      </c>
      <c r="J2239" t="s">
        <v>2337</v>
      </c>
      <c r="K2239">
        <f t="shared" si="136"/>
        <v>460</v>
      </c>
      <c r="L2239">
        <f t="shared" si="137"/>
        <v>24</v>
      </c>
      <c r="M2239">
        <f t="shared" si="138"/>
        <v>1</v>
      </c>
      <c r="N2239" s="7">
        <f t="shared" si="139"/>
        <v>556.37</v>
      </c>
    </row>
    <row r="2240" spans="1:14" x14ac:dyDescent="0.2">
      <c r="A2240" t="s">
        <v>337</v>
      </c>
      <c r="B2240" s="8">
        <v>43991</v>
      </c>
      <c r="C2240" s="8">
        <v>43991</v>
      </c>
      <c r="D2240">
        <v>766</v>
      </c>
      <c r="E2240">
        <v>1</v>
      </c>
      <c r="F2240" s="7">
        <v>543.58000000000004</v>
      </c>
      <c r="G2240" s="7">
        <v>927.28</v>
      </c>
      <c r="H2240" s="7">
        <v>1.0900000000000001</v>
      </c>
      <c r="I2240" s="7">
        <v>1.86</v>
      </c>
      <c r="J2240" t="s">
        <v>2337</v>
      </c>
      <c r="K2240">
        <f t="shared" si="136"/>
        <v>766</v>
      </c>
      <c r="L2240">
        <f t="shared" si="137"/>
        <v>24</v>
      </c>
      <c r="M2240">
        <f t="shared" si="138"/>
        <v>1</v>
      </c>
      <c r="N2240" s="7">
        <f t="shared" si="139"/>
        <v>927.28</v>
      </c>
    </row>
    <row r="2241" spans="1:14" x14ac:dyDescent="0.2">
      <c r="A2241" t="s">
        <v>846</v>
      </c>
      <c r="B2241" s="8">
        <v>43991</v>
      </c>
      <c r="C2241" s="8">
        <v>44005</v>
      </c>
      <c r="D2241">
        <v>16</v>
      </c>
      <c r="E2241">
        <v>1</v>
      </c>
      <c r="F2241" s="7">
        <v>0</v>
      </c>
      <c r="G2241" s="7">
        <v>359.4</v>
      </c>
      <c r="H2241" s="7">
        <v>0</v>
      </c>
      <c r="I2241" s="7">
        <v>35.94</v>
      </c>
      <c r="J2241" t="s">
        <v>2337</v>
      </c>
      <c r="K2241">
        <f t="shared" si="136"/>
        <v>16</v>
      </c>
      <c r="L2241">
        <f t="shared" si="137"/>
        <v>24</v>
      </c>
      <c r="M2241">
        <f t="shared" si="138"/>
        <v>1</v>
      </c>
      <c r="N2241" s="7">
        <f t="shared" si="139"/>
        <v>359.4</v>
      </c>
    </row>
    <row r="2242" spans="1:14" x14ac:dyDescent="0.2">
      <c r="A2242" t="s">
        <v>836</v>
      </c>
      <c r="B2242" s="8">
        <v>43991</v>
      </c>
      <c r="C2242" s="8">
        <v>44005</v>
      </c>
      <c r="D2242">
        <v>13</v>
      </c>
      <c r="E2242">
        <v>1</v>
      </c>
      <c r="F2242" s="7">
        <v>187.14</v>
      </c>
      <c r="G2242" s="7">
        <v>319.24</v>
      </c>
      <c r="H2242" s="7">
        <v>23.39</v>
      </c>
      <c r="I2242" s="7">
        <v>39.909999999999997</v>
      </c>
      <c r="J2242" t="s">
        <v>2337</v>
      </c>
      <c r="K2242">
        <f t="shared" si="136"/>
        <v>13</v>
      </c>
      <c r="L2242">
        <f t="shared" si="137"/>
        <v>24</v>
      </c>
      <c r="M2242">
        <f t="shared" si="138"/>
        <v>1</v>
      </c>
      <c r="N2242" s="7">
        <f t="shared" si="139"/>
        <v>319.24</v>
      </c>
    </row>
    <row r="2243" spans="1:14" x14ac:dyDescent="0.2">
      <c r="A2243" t="s">
        <v>818</v>
      </c>
      <c r="B2243" s="8">
        <v>43991</v>
      </c>
      <c r="C2243" s="8">
        <v>44005</v>
      </c>
      <c r="D2243">
        <v>65</v>
      </c>
      <c r="E2243">
        <v>1</v>
      </c>
      <c r="F2243" s="7">
        <v>698.87</v>
      </c>
      <c r="G2243" s="7">
        <v>1251.6300000000001</v>
      </c>
      <c r="H2243" s="7">
        <v>16.64</v>
      </c>
      <c r="I2243" s="7">
        <v>29.8</v>
      </c>
      <c r="J2243" t="s">
        <v>2337</v>
      </c>
      <c r="K2243">
        <f t="shared" ref="K2243:K2306" si="140">D2243*E2243</f>
        <v>65</v>
      </c>
      <c r="L2243">
        <f t="shared" ref="L2243:L2306" si="141">(YEAR(B2243)-2020)*52+_xlfn.ISOWEEKNUM(B2243)</f>
        <v>24</v>
      </c>
      <c r="M2243">
        <f t="shared" ref="M2243:M2306" si="142">IF(J2243="Z-US$",1,1.22)</f>
        <v>1</v>
      </c>
      <c r="N2243" s="7">
        <f t="shared" ref="N2243:N2306" si="143">G2243*M2243</f>
        <v>1251.6300000000001</v>
      </c>
    </row>
    <row r="2244" spans="1:14" x14ac:dyDescent="0.2">
      <c r="A2244" t="s">
        <v>169</v>
      </c>
      <c r="B2244" s="8">
        <v>43991</v>
      </c>
      <c r="C2244" s="8">
        <v>44005</v>
      </c>
      <c r="D2244">
        <v>4</v>
      </c>
      <c r="E2244">
        <v>40</v>
      </c>
      <c r="F2244" s="7">
        <v>103.06</v>
      </c>
      <c r="G2244" s="7">
        <v>194.41</v>
      </c>
      <c r="H2244" s="7">
        <v>51.52</v>
      </c>
      <c r="I2244" s="7">
        <v>97.2</v>
      </c>
      <c r="J2244" t="s">
        <v>2337</v>
      </c>
      <c r="K2244">
        <f t="shared" si="140"/>
        <v>160</v>
      </c>
      <c r="L2244">
        <f t="shared" si="141"/>
        <v>24</v>
      </c>
      <c r="M2244">
        <f t="shared" si="142"/>
        <v>1</v>
      </c>
      <c r="N2244" s="7">
        <f t="shared" si="143"/>
        <v>194.41</v>
      </c>
    </row>
    <row r="2245" spans="1:14" x14ac:dyDescent="0.2">
      <c r="A2245" t="s">
        <v>396</v>
      </c>
      <c r="B2245" s="8">
        <v>43991</v>
      </c>
      <c r="C2245" s="8">
        <v>44005</v>
      </c>
      <c r="D2245">
        <v>14</v>
      </c>
      <c r="E2245">
        <v>1</v>
      </c>
      <c r="F2245" s="7">
        <v>203.05</v>
      </c>
      <c r="G2245" s="7">
        <v>276.26</v>
      </c>
      <c r="H2245" s="7">
        <v>22.56</v>
      </c>
      <c r="I2245" s="7">
        <v>30.7</v>
      </c>
      <c r="J2245" t="s">
        <v>2337</v>
      </c>
      <c r="K2245">
        <f t="shared" si="140"/>
        <v>14</v>
      </c>
      <c r="L2245">
        <f t="shared" si="141"/>
        <v>24</v>
      </c>
      <c r="M2245">
        <f t="shared" si="142"/>
        <v>1</v>
      </c>
      <c r="N2245" s="7">
        <f t="shared" si="143"/>
        <v>276.26</v>
      </c>
    </row>
    <row r="2246" spans="1:14" x14ac:dyDescent="0.2">
      <c r="A2246" t="s">
        <v>938</v>
      </c>
      <c r="B2246" s="8">
        <v>43991</v>
      </c>
      <c r="C2246" s="8">
        <v>44005</v>
      </c>
      <c r="D2246">
        <v>25</v>
      </c>
      <c r="E2246">
        <v>1</v>
      </c>
      <c r="F2246" s="7">
        <v>423.32</v>
      </c>
      <c r="G2246" s="7">
        <v>798.1</v>
      </c>
      <c r="H2246" s="7">
        <v>26.45</v>
      </c>
      <c r="I2246" s="7">
        <v>49.88</v>
      </c>
      <c r="J2246" t="s">
        <v>2337</v>
      </c>
      <c r="K2246">
        <f t="shared" si="140"/>
        <v>25</v>
      </c>
      <c r="L2246">
        <f t="shared" si="141"/>
        <v>24</v>
      </c>
      <c r="M2246">
        <f t="shared" si="142"/>
        <v>1</v>
      </c>
      <c r="N2246" s="7">
        <f t="shared" si="143"/>
        <v>798.1</v>
      </c>
    </row>
    <row r="2247" spans="1:14" x14ac:dyDescent="0.2">
      <c r="A2247" t="s">
        <v>544</v>
      </c>
      <c r="B2247" s="8">
        <v>43991</v>
      </c>
      <c r="C2247" s="8">
        <v>44000</v>
      </c>
      <c r="D2247">
        <v>77</v>
      </c>
      <c r="E2247">
        <v>1</v>
      </c>
      <c r="F2247" s="7">
        <v>69.63</v>
      </c>
      <c r="G2247" s="7">
        <v>102.32</v>
      </c>
      <c r="H2247" s="7">
        <v>1.38</v>
      </c>
      <c r="I2247" s="7">
        <v>2.0499999999999998</v>
      </c>
      <c r="J2247" t="s">
        <v>2337</v>
      </c>
      <c r="K2247">
        <f t="shared" si="140"/>
        <v>77</v>
      </c>
      <c r="L2247">
        <f t="shared" si="141"/>
        <v>24</v>
      </c>
      <c r="M2247">
        <f t="shared" si="142"/>
        <v>1</v>
      </c>
      <c r="N2247" s="7">
        <f t="shared" si="143"/>
        <v>102.32</v>
      </c>
    </row>
    <row r="2248" spans="1:14" x14ac:dyDescent="0.2">
      <c r="A2248" t="s">
        <v>396</v>
      </c>
      <c r="B2248" s="8">
        <v>43991</v>
      </c>
      <c r="C2248" s="8">
        <v>44000</v>
      </c>
      <c r="D2248">
        <v>2</v>
      </c>
      <c r="E2248">
        <v>1</v>
      </c>
      <c r="F2248" s="7">
        <v>22.56</v>
      </c>
      <c r="G2248" s="7">
        <v>30.7</v>
      </c>
      <c r="H2248" s="7">
        <v>22.56</v>
      </c>
      <c r="I2248" s="7">
        <v>30.7</v>
      </c>
      <c r="J2248" t="s">
        <v>2337</v>
      </c>
      <c r="K2248">
        <f t="shared" si="140"/>
        <v>2</v>
      </c>
      <c r="L2248">
        <f t="shared" si="141"/>
        <v>24</v>
      </c>
      <c r="M2248">
        <f t="shared" si="142"/>
        <v>1</v>
      </c>
      <c r="N2248" s="7">
        <f t="shared" si="143"/>
        <v>30.7</v>
      </c>
    </row>
    <row r="2249" spans="1:14" x14ac:dyDescent="0.2">
      <c r="A2249" t="s">
        <v>288</v>
      </c>
      <c r="B2249" s="8">
        <v>43992</v>
      </c>
      <c r="C2249" s="8">
        <v>43992</v>
      </c>
      <c r="D2249">
        <v>3064</v>
      </c>
      <c r="E2249">
        <v>1</v>
      </c>
      <c r="F2249" s="7">
        <v>1713.86</v>
      </c>
      <c r="G2249" s="7">
        <v>4092.8</v>
      </c>
      <c r="H2249" s="7">
        <v>0.86</v>
      </c>
      <c r="I2249" s="7">
        <v>2.0499999999999998</v>
      </c>
      <c r="J2249" t="s">
        <v>2337</v>
      </c>
      <c r="K2249">
        <f t="shared" si="140"/>
        <v>3064</v>
      </c>
      <c r="L2249">
        <f t="shared" si="141"/>
        <v>24</v>
      </c>
      <c r="M2249">
        <f t="shared" si="142"/>
        <v>1</v>
      </c>
      <c r="N2249" s="7">
        <f t="shared" si="143"/>
        <v>4092.8</v>
      </c>
    </row>
    <row r="2250" spans="1:14" x14ac:dyDescent="0.2">
      <c r="A2250" t="s">
        <v>396</v>
      </c>
      <c r="B2250" s="8">
        <v>43992</v>
      </c>
      <c r="C2250" s="8">
        <v>43992</v>
      </c>
      <c r="D2250">
        <v>184</v>
      </c>
      <c r="E2250">
        <v>1</v>
      </c>
      <c r="F2250" s="7">
        <v>2707.39</v>
      </c>
      <c r="G2250" s="7">
        <v>3376.56</v>
      </c>
      <c r="H2250" s="7">
        <v>22.56</v>
      </c>
      <c r="I2250" s="7">
        <v>28.14</v>
      </c>
      <c r="J2250" t="s">
        <v>2337</v>
      </c>
      <c r="K2250">
        <f t="shared" si="140"/>
        <v>184</v>
      </c>
      <c r="L2250">
        <f t="shared" si="141"/>
        <v>24</v>
      </c>
      <c r="M2250">
        <f t="shared" si="142"/>
        <v>1</v>
      </c>
      <c r="N2250" s="7">
        <f t="shared" si="143"/>
        <v>3376.56</v>
      </c>
    </row>
    <row r="2251" spans="1:14" x14ac:dyDescent="0.2">
      <c r="A2251" t="s">
        <v>355</v>
      </c>
      <c r="B2251" s="8">
        <v>43992</v>
      </c>
      <c r="C2251" s="8">
        <v>43992</v>
      </c>
      <c r="D2251">
        <v>2</v>
      </c>
      <c r="E2251">
        <v>150</v>
      </c>
      <c r="F2251" s="7">
        <v>166.91</v>
      </c>
      <c r="G2251" s="7">
        <v>259</v>
      </c>
      <c r="H2251" s="7">
        <v>166.91</v>
      </c>
      <c r="I2251" s="7">
        <v>259</v>
      </c>
      <c r="J2251" t="s">
        <v>2337</v>
      </c>
      <c r="K2251">
        <f t="shared" si="140"/>
        <v>300</v>
      </c>
      <c r="L2251">
        <f t="shared" si="141"/>
        <v>24</v>
      </c>
      <c r="M2251">
        <f t="shared" si="142"/>
        <v>1</v>
      </c>
      <c r="N2251" s="7">
        <f t="shared" si="143"/>
        <v>259</v>
      </c>
    </row>
    <row r="2252" spans="1:14" x14ac:dyDescent="0.2">
      <c r="A2252" t="s">
        <v>396</v>
      </c>
      <c r="B2252" s="8">
        <v>43992</v>
      </c>
      <c r="C2252" s="8">
        <v>43992</v>
      </c>
      <c r="D2252">
        <v>2</v>
      </c>
      <c r="E2252">
        <v>1</v>
      </c>
      <c r="F2252" s="7">
        <v>22.56</v>
      </c>
      <c r="G2252" s="7">
        <v>30.7</v>
      </c>
      <c r="H2252" s="7">
        <v>22.56</v>
      </c>
      <c r="I2252" s="7">
        <v>30.7</v>
      </c>
      <c r="J2252" t="s">
        <v>2337</v>
      </c>
      <c r="K2252">
        <f t="shared" si="140"/>
        <v>2</v>
      </c>
      <c r="L2252">
        <f t="shared" si="141"/>
        <v>24</v>
      </c>
      <c r="M2252">
        <f t="shared" si="142"/>
        <v>1</v>
      </c>
      <c r="N2252" s="7">
        <f t="shared" si="143"/>
        <v>30.7</v>
      </c>
    </row>
    <row r="2253" spans="1:14" x14ac:dyDescent="0.2">
      <c r="A2253" t="s">
        <v>288</v>
      </c>
      <c r="B2253" s="8">
        <v>43992</v>
      </c>
      <c r="C2253" s="8">
        <v>43992</v>
      </c>
      <c r="D2253">
        <v>8</v>
      </c>
      <c r="E2253">
        <v>100</v>
      </c>
      <c r="F2253" s="7">
        <v>428.47</v>
      </c>
      <c r="G2253" s="7">
        <v>1119.1300000000001</v>
      </c>
      <c r="H2253" s="7">
        <v>85.69</v>
      </c>
      <c r="I2253" s="7">
        <v>223.83</v>
      </c>
      <c r="J2253" t="s">
        <v>2337</v>
      </c>
      <c r="K2253">
        <f t="shared" si="140"/>
        <v>800</v>
      </c>
      <c r="L2253">
        <f t="shared" si="141"/>
        <v>24</v>
      </c>
      <c r="M2253">
        <f t="shared" si="142"/>
        <v>1</v>
      </c>
      <c r="N2253" s="7">
        <f t="shared" si="143"/>
        <v>1119.1300000000001</v>
      </c>
    </row>
    <row r="2254" spans="1:14" x14ac:dyDescent="0.2">
      <c r="A2254" t="s">
        <v>396</v>
      </c>
      <c r="B2254" s="8">
        <v>43992</v>
      </c>
      <c r="C2254" s="8">
        <v>43992</v>
      </c>
      <c r="D2254">
        <v>22</v>
      </c>
      <c r="E2254">
        <v>1</v>
      </c>
      <c r="F2254" s="7">
        <v>315.86</v>
      </c>
      <c r="G2254" s="7">
        <v>429.74</v>
      </c>
      <c r="H2254" s="7">
        <v>22.56</v>
      </c>
      <c r="I2254" s="7">
        <v>30.7</v>
      </c>
      <c r="J2254" t="s">
        <v>2337</v>
      </c>
      <c r="K2254">
        <f t="shared" si="140"/>
        <v>22</v>
      </c>
      <c r="L2254">
        <f t="shared" si="141"/>
        <v>24</v>
      </c>
      <c r="M2254">
        <f t="shared" si="142"/>
        <v>1</v>
      </c>
      <c r="N2254" s="7">
        <f t="shared" si="143"/>
        <v>429.74</v>
      </c>
    </row>
    <row r="2255" spans="1:14" x14ac:dyDescent="0.2">
      <c r="A2255" t="s">
        <v>161</v>
      </c>
      <c r="B2255" s="8">
        <v>43992</v>
      </c>
      <c r="C2255" s="8">
        <v>43992</v>
      </c>
      <c r="D2255">
        <v>766</v>
      </c>
      <c r="E2255">
        <v>2</v>
      </c>
      <c r="F2255" s="7">
        <v>1356.76</v>
      </c>
      <c r="G2255" s="7">
        <v>2110.35</v>
      </c>
      <c r="H2255" s="7">
        <v>2.71</v>
      </c>
      <c r="I2255" s="7">
        <v>4.22</v>
      </c>
      <c r="J2255" t="s">
        <v>2337</v>
      </c>
      <c r="K2255">
        <f t="shared" si="140"/>
        <v>1532</v>
      </c>
      <c r="L2255">
        <f t="shared" si="141"/>
        <v>24</v>
      </c>
      <c r="M2255">
        <f t="shared" si="142"/>
        <v>1</v>
      </c>
      <c r="N2255" s="7">
        <f t="shared" si="143"/>
        <v>2110.35</v>
      </c>
    </row>
    <row r="2256" spans="1:14" x14ac:dyDescent="0.2">
      <c r="A2256" t="s">
        <v>934</v>
      </c>
      <c r="B2256" s="8">
        <v>43992</v>
      </c>
      <c r="C2256" s="8">
        <v>43992</v>
      </c>
      <c r="D2256">
        <v>77</v>
      </c>
      <c r="E2256">
        <v>1</v>
      </c>
      <c r="F2256" s="7">
        <v>729.03</v>
      </c>
      <c r="G2256" s="7">
        <v>1215.05</v>
      </c>
      <c r="H2256" s="7">
        <v>14.58</v>
      </c>
      <c r="I2256" s="7">
        <v>24.3</v>
      </c>
      <c r="J2256" t="s">
        <v>2337</v>
      </c>
      <c r="K2256">
        <f t="shared" si="140"/>
        <v>77</v>
      </c>
      <c r="L2256">
        <f t="shared" si="141"/>
        <v>24</v>
      </c>
      <c r="M2256">
        <f t="shared" si="142"/>
        <v>1</v>
      </c>
      <c r="N2256" s="7">
        <f t="shared" si="143"/>
        <v>1215.05</v>
      </c>
    </row>
    <row r="2257" spans="1:14" x14ac:dyDescent="0.2">
      <c r="A2257" t="s">
        <v>262</v>
      </c>
      <c r="B2257" s="8">
        <v>43992</v>
      </c>
      <c r="C2257" s="8">
        <v>43993</v>
      </c>
      <c r="D2257">
        <v>112</v>
      </c>
      <c r="E2257">
        <v>1</v>
      </c>
      <c r="F2257" s="7">
        <v>71.89</v>
      </c>
      <c r="G2257" s="7">
        <v>168.06</v>
      </c>
      <c r="H2257" s="7">
        <v>0.99</v>
      </c>
      <c r="I2257" s="7">
        <v>2.2999999999999998</v>
      </c>
      <c r="J2257" t="s">
        <v>2337</v>
      </c>
      <c r="K2257">
        <f t="shared" si="140"/>
        <v>112</v>
      </c>
      <c r="L2257">
        <f t="shared" si="141"/>
        <v>24</v>
      </c>
      <c r="M2257">
        <f t="shared" si="142"/>
        <v>1</v>
      </c>
      <c r="N2257" s="7">
        <f t="shared" si="143"/>
        <v>168.06</v>
      </c>
    </row>
    <row r="2258" spans="1:14" x14ac:dyDescent="0.2">
      <c r="A2258" t="s">
        <v>928</v>
      </c>
      <c r="B2258" s="8">
        <v>43992</v>
      </c>
      <c r="C2258" s="8">
        <v>43993</v>
      </c>
      <c r="D2258">
        <v>4</v>
      </c>
      <c r="E2258">
        <v>1</v>
      </c>
      <c r="F2258" s="7">
        <v>52.26</v>
      </c>
      <c r="G2258" s="7">
        <v>0</v>
      </c>
      <c r="H2258" s="7">
        <v>26.12</v>
      </c>
      <c r="I2258" s="7">
        <v>0</v>
      </c>
      <c r="J2258" t="s">
        <v>2337</v>
      </c>
      <c r="K2258">
        <f t="shared" si="140"/>
        <v>4</v>
      </c>
      <c r="L2258">
        <f t="shared" si="141"/>
        <v>24</v>
      </c>
      <c r="M2258">
        <f t="shared" si="142"/>
        <v>1</v>
      </c>
      <c r="N2258" s="7">
        <f t="shared" si="143"/>
        <v>0</v>
      </c>
    </row>
    <row r="2259" spans="1:14" x14ac:dyDescent="0.2">
      <c r="A2259" t="s">
        <v>636</v>
      </c>
      <c r="B2259" s="8">
        <v>43993</v>
      </c>
      <c r="C2259" s="8">
        <v>43993</v>
      </c>
      <c r="D2259">
        <v>3064</v>
      </c>
      <c r="E2259">
        <v>1</v>
      </c>
      <c r="F2259" s="7">
        <v>1840.23</v>
      </c>
      <c r="G2259" s="7">
        <v>3581.2</v>
      </c>
      <c r="H2259" s="7">
        <v>0.91</v>
      </c>
      <c r="I2259" s="7">
        <v>1.79</v>
      </c>
      <c r="J2259" t="s">
        <v>2337</v>
      </c>
      <c r="K2259">
        <f t="shared" si="140"/>
        <v>3064</v>
      </c>
      <c r="L2259">
        <f t="shared" si="141"/>
        <v>24</v>
      </c>
      <c r="M2259">
        <f t="shared" si="142"/>
        <v>1</v>
      </c>
      <c r="N2259" s="7">
        <f t="shared" si="143"/>
        <v>3581.2</v>
      </c>
    </row>
    <row r="2260" spans="1:14" x14ac:dyDescent="0.2">
      <c r="A2260" t="s">
        <v>246</v>
      </c>
      <c r="B2260" s="8">
        <v>43993</v>
      </c>
      <c r="C2260" s="8">
        <v>43993</v>
      </c>
      <c r="D2260">
        <v>154</v>
      </c>
      <c r="E2260">
        <v>1</v>
      </c>
      <c r="F2260" s="7">
        <v>85.69</v>
      </c>
      <c r="G2260" s="7">
        <v>179.06</v>
      </c>
      <c r="H2260" s="7">
        <v>0.86</v>
      </c>
      <c r="I2260" s="7">
        <v>1.79</v>
      </c>
      <c r="J2260" t="s">
        <v>2337</v>
      </c>
      <c r="K2260">
        <f t="shared" si="140"/>
        <v>154</v>
      </c>
      <c r="L2260">
        <f t="shared" si="141"/>
        <v>24</v>
      </c>
      <c r="M2260">
        <f t="shared" si="142"/>
        <v>1</v>
      </c>
      <c r="N2260" s="7">
        <f t="shared" si="143"/>
        <v>179.06</v>
      </c>
    </row>
    <row r="2261" spans="1:14" x14ac:dyDescent="0.2">
      <c r="A2261" t="s">
        <v>239</v>
      </c>
      <c r="B2261" s="8">
        <v>43993</v>
      </c>
      <c r="C2261" s="8">
        <v>43993</v>
      </c>
      <c r="D2261">
        <v>766</v>
      </c>
      <c r="E2261">
        <v>1</v>
      </c>
      <c r="F2261" s="7">
        <v>351.73</v>
      </c>
      <c r="G2261" s="7">
        <v>639.5</v>
      </c>
      <c r="H2261" s="7">
        <v>0.7</v>
      </c>
      <c r="I2261" s="7">
        <v>1.28</v>
      </c>
      <c r="J2261" t="s">
        <v>2337</v>
      </c>
      <c r="K2261">
        <f t="shared" si="140"/>
        <v>766</v>
      </c>
      <c r="L2261">
        <f t="shared" si="141"/>
        <v>24</v>
      </c>
      <c r="M2261">
        <f t="shared" si="142"/>
        <v>1</v>
      </c>
      <c r="N2261" s="7">
        <f t="shared" si="143"/>
        <v>639.5</v>
      </c>
    </row>
    <row r="2262" spans="1:14" x14ac:dyDescent="0.2">
      <c r="A2262" t="s">
        <v>249</v>
      </c>
      <c r="B2262" s="8">
        <v>43993</v>
      </c>
      <c r="C2262" s="8">
        <v>43993</v>
      </c>
      <c r="D2262">
        <v>766</v>
      </c>
      <c r="E2262">
        <v>1</v>
      </c>
      <c r="F2262" s="7">
        <v>428.47</v>
      </c>
      <c r="G2262" s="7">
        <v>895.3</v>
      </c>
      <c r="H2262" s="7">
        <v>0.86</v>
      </c>
      <c r="I2262" s="7">
        <v>1.79</v>
      </c>
      <c r="J2262" t="s">
        <v>2337</v>
      </c>
      <c r="K2262">
        <f t="shared" si="140"/>
        <v>766</v>
      </c>
      <c r="L2262">
        <f t="shared" si="141"/>
        <v>24</v>
      </c>
      <c r="M2262">
        <f t="shared" si="142"/>
        <v>1</v>
      </c>
      <c r="N2262" s="7">
        <f t="shared" si="143"/>
        <v>895.3</v>
      </c>
    </row>
    <row r="2263" spans="1:14" x14ac:dyDescent="0.2">
      <c r="A2263" t="s">
        <v>289</v>
      </c>
      <c r="B2263" s="8">
        <v>43993</v>
      </c>
      <c r="C2263" s="8">
        <v>43993</v>
      </c>
      <c r="D2263">
        <v>1532</v>
      </c>
      <c r="E2263">
        <v>1</v>
      </c>
      <c r="F2263" s="7">
        <v>869.72</v>
      </c>
      <c r="G2263" s="7">
        <v>2110.35</v>
      </c>
      <c r="H2263" s="7">
        <v>0.87</v>
      </c>
      <c r="I2263" s="7">
        <v>2.11</v>
      </c>
      <c r="J2263" t="s">
        <v>2337</v>
      </c>
      <c r="K2263">
        <f t="shared" si="140"/>
        <v>1532</v>
      </c>
      <c r="L2263">
        <f t="shared" si="141"/>
        <v>24</v>
      </c>
      <c r="M2263">
        <f t="shared" si="142"/>
        <v>1</v>
      </c>
      <c r="N2263" s="7">
        <f t="shared" si="143"/>
        <v>2110.35</v>
      </c>
    </row>
    <row r="2264" spans="1:14" x14ac:dyDescent="0.2">
      <c r="A2264" t="s">
        <v>249</v>
      </c>
      <c r="B2264" s="8">
        <v>43993</v>
      </c>
      <c r="C2264" s="8">
        <v>43993</v>
      </c>
      <c r="D2264">
        <v>766</v>
      </c>
      <c r="E2264">
        <v>1</v>
      </c>
      <c r="F2264" s="7">
        <v>428.47</v>
      </c>
      <c r="G2264" s="7">
        <v>895.3</v>
      </c>
      <c r="H2264" s="7">
        <v>0.86</v>
      </c>
      <c r="I2264" s="7">
        <v>1.79</v>
      </c>
      <c r="J2264" t="s">
        <v>2337</v>
      </c>
      <c r="K2264">
        <f t="shared" si="140"/>
        <v>766</v>
      </c>
      <c r="L2264">
        <f t="shared" si="141"/>
        <v>24</v>
      </c>
      <c r="M2264">
        <f t="shared" si="142"/>
        <v>1</v>
      </c>
      <c r="N2264" s="7">
        <f t="shared" si="143"/>
        <v>895.3</v>
      </c>
    </row>
    <row r="2265" spans="1:14" x14ac:dyDescent="0.2">
      <c r="A2265" t="s">
        <v>528</v>
      </c>
      <c r="B2265" s="8">
        <v>43993</v>
      </c>
      <c r="C2265" s="8">
        <v>43993</v>
      </c>
      <c r="D2265">
        <v>393</v>
      </c>
      <c r="E2265">
        <v>1</v>
      </c>
      <c r="F2265" s="7">
        <v>994.85</v>
      </c>
      <c r="G2265" s="7">
        <v>2291.9699999999998</v>
      </c>
      <c r="H2265" s="7">
        <v>3.88</v>
      </c>
      <c r="I2265" s="7">
        <v>8.9499999999999993</v>
      </c>
      <c r="J2265" t="s">
        <v>2337</v>
      </c>
      <c r="K2265">
        <f t="shared" si="140"/>
        <v>393</v>
      </c>
      <c r="L2265">
        <f t="shared" si="141"/>
        <v>24</v>
      </c>
      <c r="M2265">
        <f t="shared" si="142"/>
        <v>1</v>
      </c>
      <c r="N2265" s="7">
        <f t="shared" si="143"/>
        <v>2291.9699999999998</v>
      </c>
    </row>
    <row r="2266" spans="1:14" x14ac:dyDescent="0.2">
      <c r="A2266" t="s">
        <v>529</v>
      </c>
      <c r="B2266" s="8">
        <v>43993</v>
      </c>
      <c r="C2266" s="8">
        <v>43993</v>
      </c>
      <c r="D2266">
        <v>393</v>
      </c>
      <c r="E2266">
        <v>1</v>
      </c>
      <c r="F2266" s="7">
        <v>932.99</v>
      </c>
      <c r="G2266" s="7">
        <v>1800.83</v>
      </c>
      <c r="H2266" s="7">
        <v>3.63</v>
      </c>
      <c r="I2266" s="7">
        <v>7.04</v>
      </c>
      <c r="J2266" t="s">
        <v>2337</v>
      </c>
      <c r="K2266">
        <f t="shared" si="140"/>
        <v>393</v>
      </c>
      <c r="L2266">
        <f t="shared" si="141"/>
        <v>24</v>
      </c>
      <c r="M2266">
        <f t="shared" si="142"/>
        <v>1</v>
      </c>
      <c r="N2266" s="7">
        <f t="shared" si="143"/>
        <v>1800.83</v>
      </c>
    </row>
    <row r="2267" spans="1:14" x14ac:dyDescent="0.2">
      <c r="A2267" t="s">
        <v>402</v>
      </c>
      <c r="B2267" s="8">
        <v>43993</v>
      </c>
      <c r="C2267" s="8">
        <v>43993</v>
      </c>
      <c r="D2267">
        <v>16</v>
      </c>
      <c r="E2267">
        <v>10</v>
      </c>
      <c r="F2267" s="7">
        <v>12.79</v>
      </c>
      <c r="G2267" s="7">
        <v>447.65</v>
      </c>
      <c r="H2267" s="7">
        <v>1.28</v>
      </c>
      <c r="I2267" s="7">
        <v>44.77</v>
      </c>
      <c r="J2267" t="s">
        <v>2337</v>
      </c>
      <c r="K2267">
        <f t="shared" si="140"/>
        <v>160</v>
      </c>
      <c r="L2267">
        <f t="shared" si="141"/>
        <v>24</v>
      </c>
      <c r="M2267">
        <f t="shared" si="142"/>
        <v>1</v>
      </c>
      <c r="N2267" s="7">
        <f t="shared" si="143"/>
        <v>447.65</v>
      </c>
    </row>
    <row r="2268" spans="1:14" x14ac:dyDescent="0.2">
      <c r="A2268" t="s">
        <v>524</v>
      </c>
      <c r="B2268" s="8">
        <v>43993</v>
      </c>
      <c r="C2268" s="8">
        <v>44004</v>
      </c>
      <c r="D2268">
        <v>197</v>
      </c>
      <c r="E2268">
        <v>1</v>
      </c>
      <c r="F2268" s="7">
        <v>484.26</v>
      </c>
      <c r="G2268" s="7">
        <v>1145.98</v>
      </c>
      <c r="H2268" s="7">
        <v>3.77</v>
      </c>
      <c r="I2268" s="7">
        <v>8.9499999999999993</v>
      </c>
      <c r="J2268" t="s">
        <v>2337</v>
      </c>
      <c r="K2268">
        <f t="shared" si="140"/>
        <v>197</v>
      </c>
      <c r="L2268">
        <f t="shared" si="141"/>
        <v>24</v>
      </c>
      <c r="M2268">
        <f t="shared" si="142"/>
        <v>1</v>
      </c>
      <c r="N2268" s="7">
        <f t="shared" si="143"/>
        <v>1145.98</v>
      </c>
    </row>
    <row r="2269" spans="1:14" x14ac:dyDescent="0.2">
      <c r="A2269" t="s">
        <v>525</v>
      </c>
      <c r="B2269" s="8">
        <v>43993</v>
      </c>
      <c r="C2269" s="8">
        <v>43993</v>
      </c>
      <c r="D2269">
        <v>99</v>
      </c>
      <c r="E2269">
        <v>1</v>
      </c>
      <c r="F2269" s="7">
        <v>226.66</v>
      </c>
      <c r="G2269" s="7">
        <v>450.21</v>
      </c>
      <c r="H2269" s="7">
        <v>3.53</v>
      </c>
      <c r="I2269" s="7">
        <v>7.04</v>
      </c>
      <c r="J2269" t="s">
        <v>2337</v>
      </c>
      <c r="K2269">
        <f t="shared" si="140"/>
        <v>99</v>
      </c>
      <c r="L2269">
        <f t="shared" si="141"/>
        <v>24</v>
      </c>
      <c r="M2269">
        <f t="shared" si="142"/>
        <v>1</v>
      </c>
      <c r="N2269" s="7">
        <f t="shared" si="143"/>
        <v>450.21</v>
      </c>
    </row>
    <row r="2270" spans="1:14" x14ac:dyDescent="0.2">
      <c r="A2270" t="s">
        <v>397</v>
      </c>
      <c r="B2270" s="8">
        <v>43993</v>
      </c>
      <c r="C2270" s="8">
        <v>43993</v>
      </c>
      <c r="D2270">
        <v>77</v>
      </c>
      <c r="E2270">
        <v>1</v>
      </c>
      <c r="F2270" s="7">
        <v>111.27</v>
      </c>
      <c r="G2270" s="7">
        <v>223.83</v>
      </c>
      <c r="H2270" s="7">
        <v>2.23</v>
      </c>
      <c r="I2270" s="7">
        <v>4.4800000000000004</v>
      </c>
      <c r="J2270" t="s">
        <v>2337</v>
      </c>
      <c r="K2270">
        <f t="shared" si="140"/>
        <v>77</v>
      </c>
      <c r="L2270">
        <f t="shared" si="141"/>
        <v>24</v>
      </c>
      <c r="M2270">
        <f t="shared" si="142"/>
        <v>1</v>
      </c>
      <c r="N2270" s="7">
        <f t="shared" si="143"/>
        <v>223.83</v>
      </c>
    </row>
    <row r="2271" spans="1:14" x14ac:dyDescent="0.2">
      <c r="A2271" t="s">
        <v>397</v>
      </c>
      <c r="B2271" s="8">
        <v>43993</v>
      </c>
      <c r="C2271" s="8">
        <v>43993</v>
      </c>
      <c r="D2271">
        <v>68</v>
      </c>
      <c r="E2271">
        <v>1</v>
      </c>
      <c r="F2271" s="7">
        <v>97.92</v>
      </c>
      <c r="G2271" s="7">
        <v>0</v>
      </c>
      <c r="H2271" s="7">
        <v>2.23</v>
      </c>
      <c r="I2271" s="7">
        <v>0</v>
      </c>
      <c r="J2271" t="s">
        <v>2337</v>
      </c>
      <c r="K2271">
        <f t="shared" si="140"/>
        <v>68</v>
      </c>
      <c r="L2271">
        <f t="shared" si="141"/>
        <v>24</v>
      </c>
      <c r="M2271">
        <f t="shared" si="142"/>
        <v>1</v>
      </c>
      <c r="N2271" s="7">
        <f t="shared" si="143"/>
        <v>0</v>
      </c>
    </row>
    <row r="2272" spans="1:14" x14ac:dyDescent="0.2">
      <c r="A2272" t="s">
        <v>537</v>
      </c>
      <c r="B2272" s="8">
        <v>43993</v>
      </c>
      <c r="C2272" s="8">
        <v>43993</v>
      </c>
      <c r="D2272">
        <v>148</v>
      </c>
      <c r="E2272">
        <v>1</v>
      </c>
      <c r="F2272" s="7">
        <v>0</v>
      </c>
      <c r="G2272" s="7">
        <v>1105.06</v>
      </c>
      <c r="H2272" s="7">
        <v>0</v>
      </c>
      <c r="I2272" s="7">
        <v>11.51</v>
      </c>
      <c r="J2272" t="s">
        <v>2337</v>
      </c>
      <c r="K2272">
        <f t="shared" si="140"/>
        <v>148</v>
      </c>
      <c r="L2272">
        <f t="shared" si="141"/>
        <v>24</v>
      </c>
      <c r="M2272">
        <f t="shared" si="142"/>
        <v>1</v>
      </c>
      <c r="N2272" s="7">
        <f t="shared" si="143"/>
        <v>1105.06</v>
      </c>
    </row>
    <row r="2273" spans="1:14" x14ac:dyDescent="0.2">
      <c r="A2273" t="s">
        <v>223</v>
      </c>
      <c r="B2273" s="8">
        <v>43993</v>
      </c>
      <c r="C2273" s="8">
        <v>43994</v>
      </c>
      <c r="D2273">
        <v>126</v>
      </c>
      <c r="E2273">
        <v>100</v>
      </c>
      <c r="F2273" s="7">
        <v>5768.29</v>
      </c>
      <c r="G2273" s="7">
        <v>8390.24</v>
      </c>
      <c r="H2273" s="7">
        <v>70.349999999999994</v>
      </c>
      <c r="I2273" s="7">
        <v>102.32</v>
      </c>
      <c r="J2273" t="s">
        <v>2337</v>
      </c>
      <c r="K2273">
        <f t="shared" si="140"/>
        <v>12600</v>
      </c>
      <c r="L2273">
        <f t="shared" si="141"/>
        <v>24</v>
      </c>
      <c r="M2273">
        <f t="shared" si="142"/>
        <v>1</v>
      </c>
      <c r="N2273" s="7">
        <f t="shared" si="143"/>
        <v>8390.24</v>
      </c>
    </row>
    <row r="2274" spans="1:14" x14ac:dyDescent="0.2">
      <c r="A2274" t="s">
        <v>220</v>
      </c>
      <c r="B2274" s="8">
        <v>43993</v>
      </c>
      <c r="C2274" s="8">
        <v>43994</v>
      </c>
      <c r="D2274">
        <v>126</v>
      </c>
      <c r="E2274">
        <v>100</v>
      </c>
      <c r="F2274" s="7">
        <v>5768.29</v>
      </c>
      <c r="G2274" s="7">
        <v>8390.24</v>
      </c>
      <c r="H2274" s="7">
        <v>70.349999999999994</v>
      </c>
      <c r="I2274" s="7">
        <v>102.32</v>
      </c>
      <c r="J2274" t="s">
        <v>2337</v>
      </c>
      <c r="K2274">
        <f t="shared" si="140"/>
        <v>12600</v>
      </c>
      <c r="L2274">
        <f t="shared" si="141"/>
        <v>24</v>
      </c>
      <c r="M2274">
        <f t="shared" si="142"/>
        <v>1</v>
      </c>
      <c r="N2274" s="7">
        <f t="shared" si="143"/>
        <v>8390.24</v>
      </c>
    </row>
    <row r="2275" spans="1:14" x14ac:dyDescent="0.2">
      <c r="A2275" t="s">
        <v>928</v>
      </c>
      <c r="B2275" s="8">
        <v>43993</v>
      </c>
      <c r="C2275" s="8">
        <v>43994</v>
      </c>
      <c r="D2275">
        <v>123</v>
      </c>
      <c r="E2275">
        <v>1</v>
      </c>
      <c r="F2275" s="7">
        <v>2090.27</v>
      </c>
      <c r="G2275" s="7">
        <v>3069.6</v>
      </c>
      <c r="H2275" s="7">
        <v>26.12</v>
      </c>
      <c r="I2275" s="7">
        <v>38.369999999999997</v>
      </c>
      <c r="J2275" t="s">
        <v>2337</v>
      </c>
      <c r="K2275">
        <f t="shared" si="140"/>
        <v>123</v>
      </c>
      <c r="L2275">
        <f t="shared" si="141"/>
        <v>24</v>
      </c>
      <c r="M2275">
        <f t="shared" si="142"/>
        <v>1</v>
      </c>
      <c r="N2275" s="7">
        <f t="shared" si="143"/>
        <v>3069.6</v>
      </c>
    </row>
    <row r="2276" spans="1:14" x14ac:dyDescent="0.2">
      <c r="A2276" t="s">
        <v>702</v>
      </c>
      <c r="B2276" s="8">
        <v>43993</v>
      </c>
      <c r="C2276" s="8">
        <v>44007</v>
      </c>
      <c r="D2276">
        <v>13</v>
      </c>
      <c r="E2276">
        <v>1</v>
      </c>
      <c r="F2276" s="7">
        <v>217.23</v>
      </c>
      <c r="G2276" s="7">
        <v>375.51</v>
      </c>
      <c r="H2276" s="7">
        <v>27.15</v>
      </c>
      <c r="I2276" s="7">
        <v>46.94</v>
      </c>
      <c r="J2276" t="s">
        <v>2337</v>
      </c>
      <c r="K2276">
        <f t="shared" si="140"/>
        <v>13</v>
      </c>
      <c r="L2276">
        <f t="shared" si="141"/>
        <v>24</v>
      </c>
      <c r="M2276">
        <f t="shared" si="142"/>
        <v>1</v>
      </c>
      <c r="N2276" s="7">
        <f t="shared" si="143"/>
        <v>375.51</v>
      </c>
    </row>
    <row r="2277" spans="1:14" x14ac:dyDescent="0.2">
      <c r="A2277" t="s">
        <v>942</v>
      </c>
      <c r="B2277" s="8">
        <v>43993</v>
      </c>
      <c r="C2277" s="8">
        <v>44007</v>
      </c>
      <c r="D2277">
        <v>7</v>
      </c>
      <c r="E2277">
        <v>1</v>
      </c>
      <c r="F2277" s="7">
        <v>92.55</v>
      </c>
      <c r="G2277" s="7">
        <v>219.99</v>
      </c>
      <c r="H2277" s="7">
        <v>23.14</v>
      </c>
      <c r="I2277" s="7">
        <v>55</v>
      </c>
      <c r="J2277" t="s">
        <v>2337</v>
      </c>
      <c r="K2277">
        <f t="shared" si="140"/>
        <v>7</v>
      </c>
      <c r="L2277">
        <f t="shared" si="141"/>
        <v>24</v>
      </c>
      <c r="M2277">
        <f t="shared" si="142"/>
        <v>1</v>
      </c>
      <c r="N2277" s="7">
        <f t="shared" si="143"/>
        <v>219.99</v>
      </c>
    </row>
    <row r="2278" spans="1:14" x14ac:dyDescent="0.2">
      <c r="A2278" t="s">
        <v>289</v>
      </c>
      <c r="B2278" s="8">
        <v>43993</v>
      </c>
      <c r="C2278" s="8">
        <v>43993</v>
      </c>
      <c r="D2278">
        <v>5</v>
      </c>
      <c r="E2278">
        <v>100</v>
      </c>
      <c r="F2278" s="7">
        <v>260.92</v>
      </c>
      <c r="G2278" s="7">
        <v>671.48</v>
      </c>
      <c r="H2278" s="7">
        <v>86.97</v>
      </c>
      <c r="I2278" s="7">
        <v>223.83</v>
      </c>
      <c r="J2278" t="s">
        <v>2337</v>
      </c>
      <c r="K2278">
        <f t="shared" si="140"/>
        <v>500</v>
      </c>
      <c r="L2278">
        <f t="shared" si="141"/>
        <v>24</v>
      </c>
      <c r="M2278">
        <f t="shared" si="142"/>
        <v>1</v>
      </c>
      <c r="N2278" s="7">
        <f t="shared" si="143"/>
        <v>671.48</v>
      </c>
    </row>
    <row r="2279" spans="1:14" x14ac:dyDescent="0.2">
      <c r="A2279" t="s">
        <v>256</v>
      </c>
      <c r="B2279" s="8">
        <v>43993</v>
      </c>
      <c r="C2279" s="8">
        <v>43994</v>
      </c>
      <c r="D2279">
        <v>1532</v>
      </c>
      <c r="E2279">
        <v>1</v>
      </c>
      <c r="F2279" s="7">
        <v>856.93</v>
      </c>
      <c r="G2279" s="7">
        <v>1406.9</v>
      </c>
      <c r="H2279" s="7">
        <v>0.86</v>
      </c>
      <c r="I2279" s="7">
        <v>1.41</v>
      </c>
      <c r="J2279" t="s">
        <v>2337</v>
      </c>
      <c r="K2279">
        <f t="shared" si="140"/>
        <v>1532</v>
      </c>
      <c r="L2279">
        <f t="shared" si="141"/>
        <v>24</v>
      </c>
      <c r="M2279">
        <f t="shared" si="142"/>
        <v>1</v>
      </c>
      <c r="N2279" s="7">
        <f t="shared" si="143"/>
        <v>1406.9</v>
      </c>
    </row>
    <row r="2280" spans="1:14" x14ac:dyDescent="0.2">
      <c r="A2280" t="s">
        <v>169</v>
      </c>
      <c r="B2280" s="8">
        <v>43993</v>
      </c>
      <c r="C2280" s="8">
        <v>43994</v>
      </c>
      <c r="D2280">
        <v>246</v>
      </c>
      <c r="E2280">
        <v>1</v>
      </c>
      <c r="F2280" s="7">
        <v>212.8</v>
      </c>
      <c r="G2280" s="7">
        <v>337.66</v>
      </c>
      <c r="H2280" s="7">
        <v>1.32</v>
      </c>
      <c r="I2280" s="7">
        <v>2.11</v>
      </c>
      <c r="J2280" t="s">
        <v>2337</v>
      </c>
      <c r="K2280">
        <f t="shared" si="140"/>
        <v>246</v>
      </c>
      <c r="L2280">
        <f t="shared" si="141"/>
        <v>24</v>
      </c>
      <c r="M2280">
        <f t="shared" si="142"/>
        <v>1</v>
      </c>
      <c r="N2280" s="7">
        <f t="shared" si="143"/>
        <v>337.66</v>
      </c>
    </row>
    <row r="2281" spans="1:14" x14ac:dyDescent="0.2">
      <c r="A2281" t="s">
        <v>934</v>
      </c>
      <c r="B2281" s="8">
        <v>43993</v>
      </c>
      <c r="C2281" s="8">
        <v>43994</v>
      </c>
      <c r="D2281">
        <v>4</v>
      </c>
      <c r="E2281">
        <v>1</v>
      </c>
      <c r="F2281" s="7">
        <v>29.16</v>
      </c>
      <c r="G2281" s="7">
        <v>51.16</v>
      </c>
      <c r="H2281" s="7">
        <v>14.58</v>
      </c>
      <c r="I2281" s="7">
        <v>25.58</v>
      </c>
      <c r="J2281" t="s">
        <v>2337</v>
      </c>
      <c r="K2281">
        <f t="shared" si="140"/>
        <v>4</v>
      </c>
      <c r="L2281">
        <f t="shared" si="141"/>
        <v>24</v>
      </c>
      <c r="M2281">
        <f t="shared" si="142"/>
        <v>1</v>
      </c>
      <c r="N2281" s="7">
        <f t="shared" si="143"/>
        <v>51.16</v>
      </c>
    </row>
    <row r="2282" spans="1:14" x14ac:dyDescent="0.2">
      <c r="A2282" t="s">
        <v>928</v>
      </c>
      <c r="B2282" s="8">
        <v>43993</v>
      </c>
      <c r="C2282" s="8">
        <v>43994</v>
      </c>
      <c r="D2282">
        <v>4</v>
      </c>
      <c r="E2282">
        <v>1</v>
      </c>
      <c r="F2282" s="7">
        <v>52.26</v>
      </c>
      <c r="G2282" s="7">
        <v>0</v>
      </c>
      <c r="H2282" s="7">
        <v>26.12</v>
      </c>
      <c r="I2282" s="7">
        <v>0</v>
      </c>
      <c r="J2282" t="s">
        <v>2337</v>
      </c>
      <c r="K2282">
        <f t="shared" si="140"/>
        <v>4</v>
      </c>
      <c r="L2282">
        <f t="shared" si="141"/>
        <v>24</v>
      </c>
      <c r="M2282">
        <f t="shared" si="142"/>
        <v>1</v>
      </c>
      <c r="N2282" s="7">
        <f t="shared" si="143"/>
        <v>0</v>
      </c>
    </row>
    <row r="2283" spans="1:14" x14ac:dyDescent="0.2">
      <c r="A2283" t="s">
        <v>355</v>
      </c>
      <c r="B2283" s="8">
        <v>43993</v>
      </c>
      <c r="C2283" s="8">
        <v>43994</v>
      </c>
      <c r="D2283">
        <v>2</v>
      </c>
      <c r="E2283">
        <v>150</v>
      </c>
      <c r="F2283" s="7">
        <v>166.91</v>
      </c>
      <c r="G2283" s="7">
        <v>259</v>
      </c>
      <c r="H2283" s="7">
        <v>166.91</v>
      </c>
      <c r="I2283" s="7">
        <v>259</v>
      </c>
      <c r="J2283" t="s">
        <v>2337</v>
      </c>
      <c r="K2283">
        <f t="shared" si="140"/>
        <v>300</v>
      </c>
      <c r="L2283">
        <f t="shared" si="141"/>
        <v>24</v>
      </c>
      <c r="M2283">
        <f t="shared" si="142"/>
        <v>1</v>
      </c>
      <c r="N2283" s="7">
        <f t="shared" si="143"/>
        <v>259</v>
      </c>
    </row>
    <row r="2284" spans="1:14" x14ac:dyDescent="0.2">
      <c r="A2284" t="s">
        <v>353</v>
      </c>
      <c r="B2284" s="8">
        <v>43993</v>
      </c>
      <c r="C2284" s="8">
        <v>43994</v>
      </c>
      <c r="D2284">
        <v>2</v>
      </c>
      <c r="E2284">
        <v>150</v>
      </c>
      <c r="F2284" s="7">
        <v>120.87</v>
      </c>
      <c r="G2284" s="7">
        <v>287.77999999999997</v>
      </c>
      <c r="H2284" s="7">
        <v>120.87</v>
      </c>
      <c r="I2284" s="7">
        <v>287.77999999999997</v>
      </c>
      <c r="J2284" t="s">
        <v>2337</v>
      </c>
      <c r="K2284">
        <f t="shared" si="140"/>
        <v>300</v>
      </c>
      <c r="L2284">
        <f t="shared" si="141"/>
        <v>24</v>
      </c>
      <c r="M2284">
        <f t="shared" si="142"/>
        <v>1</v>
      </c>
      <c r="N2284" s="7">
        <f t="shared" si="143"/>
        <v>287.77999999999997</v>
      </c>
    </row>
    <row r="2285" spans="1:14" x14ac:dyDescent="0.2">
      <c r="A2285" t="s">
        <v>192</v>
      </c>
      <c r="B2285" s="8">
        <v>43993</v>
      </c>
      <c r="C2285" s="8">
        <v>43993</v>
      </c>
      <c r="D2285">
        <v>920</v>
      </c>
      <c r="E2285">
        <v>1</v>
      </c>
      <c r="F2285" s="7">
        <v>628.19000000000005</v>
      </c>
      <c r="G2285" s="7">
        <v>1918.5</v>
      </c>
      <c r="H2285" s="7">
        <v>1.04</v>
      </c>
      <c r="I2285" s="7">
        <v>3.2</v>
      </c>
      <c r="J2285" t="s">
        <v>2337</v>
      </c>
      <c r="K2285">
        <f t="shared" si="140"/>
        <v>920</v>
      </c>
      <c r="L2285">
        <f t="shared" si="141"/>
        <v>24</v>
      </c>
      <c r="M2285">
        <f t="shared" si="142"/>
        <v>1</v>
      </c>
      <c r="N2285" s="7">
        <f t="shared" si="143"/>
        <v>1918.5</v>
      </c>
    </row>
    <row r="2286" spans="1:14" x14ac:dyDescent="0.2">
      <c r="A2286" t="s">
        <v>923</v>
      </c>
      <c r="B2286" s="8">
        <v>43994</v>
      </c>
      <c r="C2286" s="8">
        <v>43994</v>
      </c>
      <c r="D2286">
        <v>766</v>
      </c>
      <c r="E2286">
        <v>1</v>
      </c>
      <c r="F2286" s="7">
        <v>30005.34</v>
      </c>
      <c r="G2286" s="7">
        <v>47962.5</v>
      </c>
      <c r="H2286" s="7">
        <v>60.01</v>
      </c>
      <c r="I2286" s="7">
        <v>95.93</v>
      </c>
      <c r="J2286" t="s">
        <v>2337</v>
      </c>
      <c r="K2286">
        <f t="shared" si="140"/>
        <v>766</v>
      </c>
      <c r="L2286">
        <f t="shared" si="141"/>
        <v>24</v>
      </c>
      <c r="M2286">
        <f t="shared" si="142"/>
        <v>1</v>
      </c>
      <c r="N2286" s="7">
        <f t="shared" si="143"/>
        <v>47962.5</v>
      </c>
    </row>
    <row r="2287" spans="1:14" x14ac:dyDescent="0.2">
      <c r="A2287" t="s">
        <v>748</v>
      </c>
      <c r="B2287" s="8">
        <v>43994</v>
      </c>
      <c r="C2287" s="8">
        <v>44004</v>
      </c>
      <c r="D2287">
        <v>46</v>
      </c>
      <c r="E2287">
        <v>1</v>
      </c>
      <c r="F2287" s="7">
        <v>1102.75</v>
      </c>
      <c r="G2287" s="7">
        <v>1876.29</v>
      </c>
      <c r="H2287" s="7">
        <v>36.76</v>
      </c>
      <c r="I2287" s="7">
        <v>62.54</v>
      </c>
      <c r="J2287" t="s">
        <v>2337</v>
      </c>
      <c r="K2287">
        <f t="shared" si="140"/>
        <v>46</v>
      </c>
      <c r="L2287">
        <f t="shared" si="141"/>
        <v>24</v>
      </c>
      <c r="M2287">
        <f t="shared" si="142"/>
        <v>1</v>
      </c>
      <c r="N2287" s="7">
        <f t="shared" si="143"/>
        <v>1876.29</v>
      </c>
    </row>
    <row r="2288" spans="1:14" x14ac:dyDescent="0.2">
      <c r="A2288" t="s">
        <v>738</v>
      </c>
      <c r="B2288" s="8">
        <v>43994</v>
      </c>
      <c r="C2288" s="8">
        <v>44004</v>
      </c>
      <c r="D2288">
        <v>92</v>
      </c>
      <c r="E2288">
        <v>1</v>
      </c>
      <c r="F2288" s="7">
        <v>1917.73</v>
      </c>
      <c r="G2288" s="7">
        <v>3269.12</v>
      </c>
      <c r="H2288" s="7">
        <v>31.96</v>
      </c>
      <c r="I2288" s="7">
        <v>54.49</v>
      </c>
      <c r="J2288" t="s">
        <v>2337</v>
      </c>
      <c r="K2288">
        <f t="shared" si="140"/>
        <v>92</v>
      </c>
      <c r="L2288">
        <f t="shared" si="141"/>
        <v>24</v>
      </c>
      <c r="M2288">
        <f t="shared" si="142"/>
        <v>1</v>
      </c>
      <c r="N2288" s="7">
        <f t="shared" si="143"/>
        <v>3269.12</v>
      </c>
    </row>
    <row r="2289" spans="1:14" x14ac:dyDescent="0.2">
      <c r="A2289" t="s">
        <v>718</v>
      </c>
      <c r="B2289" s="8">
        <v>43994</v>
      </c>
      <c r="C2289" s="8">
        <v>44004</v>
      </c>
      <c r="D2289">
        <v>46</v>
      </c>
      <c r="E2289">
        <v>1</v>
      </c>
      <c r="F2289" s="7">
        <v>670.71</v>
      </c>
      <c r="G2289" s="7">
        <v>1231.68</v>
      </c>
      <c r="H2289" s="7">
        <v>22.36</v>
      </c>
      <c r="I2289" s="7">
        <v>41.06</v>
      </c>
      <c r="J2289" t="s">
        <v>2337</v>
      </c>
      <c r="K2289">
        <f t="shared" si="140"/>
        <v>46</v>
      </c>
      <c r="L2289">
        <f t="shared" si="141"/>
        <v>24</v>
      </c>
      <c r="M2289">
        <f t="shared" si="142"/>
        <v>1</v>
      </c>
      <c r="N2289" s="7">
        <f t="shared" si="143"/>
        <v>1231.68</v>
      </c>
    </row>
    <row r="2290" spans="1:14" x14ac:dyDescent="0.2">
      <c r="A2290" t="s">
        <v>742</v>
      </c>
      <c r="B2290" s="8">
        <v>43994</v>
      </c>
      <c r="C2290" s="8">
        <v>44004</v>
      </c>
      <c r="D2290">
        <v>92</v>
      </c>
      <c r="E2290">
        <v>1</v>
      </c>
      <c r="F2290" s="7">
        <v>1917.73</v>
      </c>
      <c r="G2290" s="7">
        <v>3269.12</v>
      </c>
      <c r="H2290" s="7">
        <v>31.96</v>
      </c>
      <c r="I2290" s="7">
        <v>54.49</v>
      </c>
      <c r="J2290" t="s">
        <v>2337</v>
      </c>
      <c r="K2290">
        <f t="shared" si="140"/>
        <v>92</v>
      </c>
      <c r="L2290">
        <f t="shared" si="141"/>
        <v>24</v>
      </c>
      <c r="M2290">
        <f t="shared" si="142"/>
        <v>1</v>
      </c>
      <c r="N2290" s="7">
        <f t="shared" si="143"/>
        <v>3269.12</v>
      </c>
    </row>
    <row r="2291" spans="1:14" x14ac:dyDescent="0.2">
      <c r="A2291" t="s">
        <v>722</v>
      </c>
      <c r="B2291" s="8">
        <v>43994</v>
      </c>
      <c r="C2291" s="8">
        <v>44004</v>
      </c>
      <c r="D2291">
        <v>92</v>
      </c>
      <c r="E2291">
        <v>1</v>
      </c>
      <c r="F2291" s="7">
        <v>1341.42</v>
      </c>
      <c r="G2291" s="7">
        <v>2463.35</v>
      </c>
      <c r="H2291" s="7">
        <v>22.36</v>
      </c>
      <c r="I2291" s="7">
        <v>41.06</v>
      </c>
      <c r="J2291" t="s">
        <v>2337</v>
      </c>
      <c r="K2291">
        <f t="shared" si="140"/>
        <v>92</v>
      </c>
      <c r="L2291">
        <f t="shared" si="141"/>
        <v>24</v>
      </c>
      <c r="M2291">
        <f t="shared" si="142"/>
        <v>1</v>
      </c>
      <c r="N2291" s="7">
        <f t="shared" si="143"/>
        <v>2463.35</v>
      </c>
    </row>
    <row r="2292" spans="1:14" x14ac:dyDescent="0.2">
      <c r="A2292" t="s">
        <v>712</v>
      </c>
      <c r="B2292" s="8">
        <v>43994</v>
      </c>
      <c r="C2292" s="8">
        <v>44004</v>
      </c>
      <c r="D2292">
        <v>62</v>
      </c>
      <c r="E2292">
        <v>1</v>
      </c>
      <c r="F2292" s="7">
        <v>702.43</v>
      </c>
      <c r="G2292" s="7">
        <v>1294.3499999999999</v>
      </c>
      <c r="H2292" s="7">
        <v>17.559999999999999</v>
      </c>
      <c r="I2292" s="7">
        <v>32.36</v>
      </c>
      <c r="J2292" t="s">
        <v>2337</v>
      </c>
      <c r="K2292">
        <f t="shared" si="140"/>
        <v>62</v>
      </c>
      <c r="L2292">
        <f t="shared" si="141"/>
        <v>24</v>
      </c>
      <c r="M2292">
        <f t="shared" si="142"/>
        <v>1</v>
      </c>
      <c r="N2292" s="7">
        <f t="shared" si="143"/>
        <v>1294.3499999999999</v>
      </c>
    </row>
    <row r="2293" spans="1:14" x14ac:dyDescent="0.2">
      <c r="A2293" t="s">
        <v>930</v>
      </c>
      <c r="B2293" s="8">
        <v>43994</v>
      </c>
      <c r="C2293" s="8">
        <v>44043</v>
      </c>
      <c r="D2293">
        <v>74</v>
      </c>
      <c r="E2293">
        <v>1</v>
      </c>
      <c r="F2293" s="7">
        <v>1432.94</v>
      </c>
      <c r="G2293" s="7">
        <v>1964.54</v>
      </c>
      <c r="H2293" s="7">
        <v>29.85</v>
      </c>
      <c r="I2293" s="7">
        <v>40.93</v>
      </c>
      <c r="J2293" t="s">
        <v>2337</v>
      </c>
      <c r="K2293">
        <f t="shared" si="140"/>
        <v>74</v>
      </c>
      <c r="L2293">
        <f t="shared" si="141"/>
        <v>24</v>
      </c>
      <c r="M2293">
        <f t="shared" si="142"/>
        <v>1</v>
      </c>
      <c r="N2293" s="7">
        <f t="shared" si="143"/>
        <v>1964.54</v>
      </c>
    </row>
    <row r="2294" spans="1:14" x14ac:dyDescent="0.2">
      <c r="A2294" t="s">
        <v>288</v>
      </c>
      <c r="B2294" s="8">
        <v>43994</v>
      </c>
      <c r="C2294" s="8">
        <v>43994</v>
      </c>
      <c r="D2294">
        <v>766</v>
      </c>
      <c r="E2294">
        <v>1</v>
      </c>
      <c r="F2294" s="7">
        <v>428.47</v>
      </c>
      <c r="G2294" s="7">
        <v>1119.1300000000001</v>
      </c>
      <c r="H2294" s="7">
        <v>0.86</v>
      </c>
      <c r="I2294" s="7">
        <v>2.2400000000000002</v>
      </c>
      <c r="J2294" t="s">
        <v>2337</v>
      </c>
      <c r="K2294">
        <f t="shared" si="140"/>
        <v>766</v>
      </c>
      <c r="L2294">
        <f t="shared" si="141"/>
        <v>24</v>
      </c>
      <c r="M2294">
        <f t="shared" si="142"/>
        <v>1</v>
      </c>
      <c r="N2294" s="7">
        <f t="shared" si="143"/>
        <v>1119.1300000000001</v>
      </c>
    </row>
    <row r="2295" spans="1:14" x14ac:dyDescent="0.2">
      <c r="A2295" t="s">
        <v>326</v>
      </c>
      <c r="B2295" s="8">
        <v>43994</v>
      </c>
      <c r="C2295" s="8">
        <v>43994</v>
      </c>
      <c r="D2295">
        <v>4</v>
      </c>
      <c r="E2295">
        <v>150</v>
      </c>
      <c r="F2295" s="7">
        <v>149.63999999999999</v>
      </c>
      <c r="G2295" s="7">
        <v>422.07</v>
      </c>
      <c r="H2295" s="7">
        <v>74.819999999999993</v>
      </c>
      <c r="I2295" s="7">
        <v>211.04</v>
      </c>
      <c r="J2295" t="s">
        <v>2337</v>
      </c>
      <c r="K2295">
        <f t="shared" si="140"/>
        <v>600</v>
      </c>
      <c r="L2295">
        <f t="shared" si="141"/>
        <v>24</v>
      </c>
      <c r="M2295">
        <f t="shared" si="142"/>
        <v>1</v>
      </c>
      <c r="N2295" s="7">
        <f t="shared" si="143"/>
        <v>422.07</v>
      </c>
    </row>
    <row r="2296" spans="1:14" x14ac:dyDescent="0.2">
      <c r="A2296" t="s">
        <v>169</v>
      </c>
      <c r="B2296" s="8">
        <v>43997</v>
      </c>
      <c r="C2296" s="8">
        <v>43997</v>
      </c>
      <c r="D2296">
        <v>54</v>
      </c>
      <c r="E2296">
        <v>40</v>
      </c>
      <c r="F2296" s="7">
        <v>1862.05</v>
      </c>
      <c r="G2296" s="7">
        <v>3402.14</v>
      </c>
      <c r="H2296" s="7">
        <v>53.19</v>
      </c>
      <c r="I2296" s="7">
        <v>97.2</v>
      </c>
      <c r="J2296" t="s">
        <v>2337</v>
      </c>
      <c r="K2296">
        <f t="shared" si="140"/>
        <v>2160</v>
      </c>
      <c r="L2296">
        <f t="shared" si="141"/>
        <v>25</v>
      </c>
      <c r="M2296">
        <f t="shared" si="142"/>
        <v>1</v>
      </c>
      <c r="N2296" s="7">
        <f t="shared" si="143"/>
        <v>3402.14</v>
      </c>
    </row>
    <row r="2297" spans="1:14" x14ac:dyDescent="0.2">
      <c r="A2297" t="s">
        <v>396</v>
      </c>
      <c r="B2297" s="8">
        <v>43997</v>
      </c>
      <c r="C2297" s="8">
        <v>43997</v>
      </c>
      <c r="D2297">
        <v>5</v>
      </c>
      <c r="E2297">
        <v>1</v>
      </c>
      <c r="F2297" s="7">
        <v>69.83</v>
      </c>
      <c r="G2297" s="7">
        <v>92.09</v>
      </c>
      <c r="H2297" s="7">
        <v>23.28</v>
      </c>
      <c r="I2297" s="7">
        <v>30.7</v>
      </c>
      <c r="J2297" t="s">
        <v>2337</v>
      </c>
      <c r="K2297">
        <f t="shared" si="140"/>
        <v>5</v>
      </c>
      <c r="L2297">
        <f t="shared" si="141"/>
        <v>25</v>
      </c>
      <c r="M2297">
        <f t="shared" si="142"/>
        <v>1</v>
      </c>
      <c r="N2297" s="7">
        <f t="shared" si="143"/>
        <v>92.09</v>
      </c>
    </row>
    <row r="2298" spans="1:14" x14ac:dyDescent="0.2">
      <c r="A2298" t="s">
        <v>289</v>
      </c>
      <c r="B2298" s="8">
        <v>43997</v>
      </c>
      <c r="C2298" s="8">
        <v>43997</v>
      </c>
      <c r="D2298">
        <v>154</v>
      </c>
      <c r="E2298">
        <v>1</v>
      </c>
      <c r="F2298" s="7">
        <v>86.97</v>
      </c>
      <c r="G2298" s="7">
        <v>223.83</v>
      </c>
      <c r="H2298" s="7">
        <v>0.87</v>
      </c>
      <c r="I2298" s="7">
        <v>2.2400000000000002</v>
      </c>
      <c r="J2298" t="s">
        <v>2337</v>
      </c>
      <c r="K2298">
        <f t="shared" si="140"/>
        <v>154</v>
      </c>
      <c r="L2298">
        <f t="shared" si="141"/>
        <v>25</v>
      </c>
      <c r="M2298">
        <f t="shared" si="142"/>
        <v>1</v>
      </c>
      <c r="N2298" s="7">
        <f t="shared" si="143"/>
        <v>223.83</v>
      </c>
    </row>
    <row r="2299" spans="1:14" x14ac:dyDescent="0.2">
      <c r="A2299" t="s">
        <v>288</v>
      </c>
      <c r="B2299" s="8">
        <v>43997</v>
      </c>
      <c r="C2299" s="8">
        <v>43997</v>
      </c>
      <c r="D2299">
        <v>203</v>
      </c>
      <c r="E2299">
        <v>1</v>
      </c>
      <c r="F2299" s="7">
        <v>113.12</v>
      </c>
      <c r="G2299" s="7">
        <v>405.19</v>
      </c>
      <c r="H2299" s="7">
        <v>0.86</v>
      </c>
      <c r="I2299" s="7">
        <v>3.07</v>
      </c>
      <c r="J2299" t="s">
        <v>2337</v>
      </c>
      <c r="K2299">
        <f t="shared" si="140"/>
        <v>203</v>
      </c>
      <c r="L2299">
        <f t="shared" si="141"/>
        <v>25</v>
      </c>
      <c r="M2299">
        <f t="shared" si="142"/>
        <v>1</v>
      </c>
      <c r="N2299" s="7">
        <f t="shared" si="143"/>
        <v>405.19</v>
      </c>
    </row>
    <row r="2300" spans="1:14" x14ac:dyDescent="0.2">
      <c r="A2300" t="s">
        <v>396</v>
      </c>
      <c r="B2300" s="8">
        <v>43997</v>
      </c>
      <c r="C2300" s="8">
        <v>43997</v>
      </c>
      <c r="D2300">
        <v>7</v>
      </c>
      <c r="E2300">
        <v>1</v>
      </c>
      <c r="F2300" s="7">
        <v>93.11</v>
      </c>
      <c r="G2300" s="7">
        <v>143.25</v>
      </c>
      <c r="H2300" s="7">
        <v>23.28</v>
      </c>
      <c r="I2300" s="7">
        <v>35.81</v>
      </c>
      <c r="J2300" t="s">
        <v>2337</v>
      </c>
      <c r="K2300">
        <f t="shared" si="140"/>
        <v>7</v>
      </c>
      <c r="L2300">
        <f t="shared" si="141"/>
        <v>25</v>
      </c>
      <c r="M2300">
        <f t="shared" si="142"/>
        <v>1</v>
      </c>
      <c r="N2300" s="7">
        <f t="shared" si="143"/>
        <v>143.25</v>
      </c>
    </row>
    <row r="2301" spans="1:14" x14ac:dyDescent="0.2">
      <c r="A2301" t="s">
        <v>948</v>
      </c>
      <c r="B2301" s="8">
        <v>43997</v>
      </c>
      <c r="C2301" s="8">
        <v>43997</v>
      </c>
      <c r="D2301">
        <v>4</v>
      </c>
      <c r="E2301">
        <v>1</v>
      </c>
      <c r="F2301" s="7">
        <v>44.51</v>
      </c>
      <c r="G2301" s="7">
        <v>90.81</v>
      </c>
      <c r="H2301" s="7">
        <v>22.26</v>
      </c>
      <c r="I2301" s="7">
        <v>45.41</v>
      </c>
      <c r="J2301" t="s">
        <v>2337</v>
      </c>
      <c r="K2301">
        <f t="shared" si="140"/>
        <v>4</v>
      </c>
      <c r="L2301">
        <f t="shared" si="141"/>
        <v>25</v>
      </c>
      <c r="M2301">
        <f t="shared" si="142"/>
        <v>1</v>
      </c>
      <c r="N2301" s="7">
        <f t="shared" si="143"/>
        <v>90.81</v>
      </c>
    </row>
    <row r="2302" spans="1:14" x14ac:dyDescent="0.2">
      <c r="A2302" t="s">
        <v>650</v>
      </c>
      <c r="B2302" s="8">
        <v>43997</v>
      </c>
      <c r="C2302" s="8">
        <v>43997</v>
      </c>
      <c r="D2302">
        <v>28</v>
      </c>
      <c r="E2302">
        <v>3</v>
      </c>
      <c r="F2302" s="7">
        <v>57.4</v>
      </c>
      <c r="G2302" s="7">
        <v>93.24</v>
      </c>
      <c r="H2302" s="7">
        <v>3.19</v>
      </c>
      <c r="I2302" s="7">
        <v>5.18</v>
      </c>
      <c r="J2302" t="s">
        <v>2337</v>
      </c>
      <c r="K2302">
        <f t="shared" si="140"/>
        <v>84</v>
      </c>
      <c r="L2302">
        <f t="shared" si="141"/>
        <v>25</v>
      </c>
      <c r="M2302">
        <f t="shared" si="142"/>
        <v>1</v>
      </c>
      <c r="N2302" s="7">
        <f t="shared" si="143"/>
        <v>93.24</v>
      </c>
    </row>
    <row r="2303" spans="1:14" x14ac:dyDescent="0.2">
      <c r="A2303" t="s">
        <v>169</v>
      </c>
      <c r="B2303" s="8">
        <v>43997</v>
      </c>
      <c r="C2303" s="8">
        <v>43997</v>
      </c>
      <c r="D2303">
        <v>129</v>
      </c>
      <c r="E2303">
        <v>2</v>
      </c>
      <c r="F2303" s="7">
        <v>223.44</v>
      </c>
      <c r="G2303" s="7">
        <v>451.23</v>
      </c>
      <c r="H2303" s="7">
        <v>2.65</v>
      </c>
      <c r="I2303" s="7">
        <v>5.37</v>
      </c>
      <c r="J2303" t="s">
        <v>2337</v>
      </c>
      <c r="K2303">
        <f t="shared" si="140"/>
        <v>258</v>
      </c>
      <c r="L2303">
        <f t="shared" si="141"/>
        <v>25</v>
      </c>
      <c r="M2303">
        <f t="shared" si="142"/>
        <v>1</v>
      </c>
      <c r="N2303" s="7">
        <f t="shared" si="143"/>
        <v>451.23</v>
      </c>
    </row>
    <row r="2304" spans="1:14" x14ac:dyDescent="0.2">
      <c r="A2304" t="s">
        <v>936</v>
      </c>
      <c r="B2304" s="8">
        <v>43997</v>
      </c>
      <c r="C2304" s="8">
        <v>43997</v>
      </c>
      <c r="D2304">
        <v>2</v>
      </c>
      <c r="E2304">
        <v>1</v>
      </c>
      <c r="F2304" s="7">
        <v>15.99</v>
      </c>
      <c r="G2304" s="7">
        <v>30.7</v>
      </c>
      <c r="H2304" s="7">
        <v>15.99</v>
      </c>
      <c r="I2304" s="7">
        <v>30.7</v>
      </c>
      <c r="J2304" t="s">
        <v>2337</v>
      </c>
      <c r="K2304">
        <f t="shared" si="140"/>
        <v>2</v>
      </c>
      <c r="L2304">
        <f t="shared" si="141"/>
        <v>25</v>
      </c>
      <c r="M2304">
        <f t="shared" si="142"/>
        <v>1</v>
      </c>
      <c r="N2304" s="7">
        <f t="shared" si="143"/>
        <v>30.7</v>
      </c>
    </row>
    <row r="2305" spans="1:14" x14ac:dyDescent="0.2">
      <c r="A2305" t="s">
        <v>396</v>
      </c>
      <c r="B2305" s="8">
        <v>43997</v>
      </c>
      <c r="C2305" s="8">
        <v>43997</v>
      </c>
      <c r="D2305">
        <v>5</v>
      </c>
      <c r="E2305">
        <v>1</v>
      </c>
      <c r="F2305" s="7">
        <v>69.83</v>
      </c>
      <c r="G2305" s="7">
        <v>107.44</v>
      </c>
      <c r="H2305" s="7">
        <v>23.28</v>
      </c>
      <c r="I2305" s="7">
        <v>35.81</v>
      </c>
      <c r="J2305" t="s">
        <v>2337</v>
      </c>
      <c r="K2305">
        <f t="shared" si="140"/>
        <v>5</v>
      </c>
      <c r="L2305">
        <f t="shared" si="141"/>
        <v>25</v>
      </c>
      <c r="M2305">
        <f t="shared" si="142"/>
        <v>1</v>
      </c>
      <c r="N2305" s="7">
        <f t="shared" si="143"/>
        <v>107.44</v>
      </c>
    </row>
    <row r="2306" spans="1:14" x14ac:dyDescent="0.2">
      <c r="A2306" t="s">
        <v>251</v>
      </c>
      <c r="B2306" s="8">
        <v>43997</v>
      </c>
      <c r="C2306" s="8">
        <v>43997</v>
      </c>
      <c r="D2306">
        <v>132</v>
      </c>
      <c r="E2306">
        <v>1</v>
      </c>
      <c r="F2306" s="7">
        <v>73.7</v>
      </c>
      <c r="G2306" s="7">
        <v>197.99</v>
      </c>
      <c r="H2306" s="7">
        <v>0.86</v>
      </c>
      <c r="I2306" s="7">
        <v>2.2999999999999998</v>
      </c>
      <c r="J2306" t="s">
        <v>2337</v>
      </c>
      <c r="K2306">
        <f t="shared" si="140"/>
        <v>132</v>
      </c>
      <c r="L2306">
        <f t="shared" si="141"/>
        <v>25</v>
      </c>
      <c r="M2306">
        <f t="shared" si="142"/>
        <v>1</v>
      </c>
      <c r="N2306" s="7">
        <f t="shared" si="143"/>
        <v>197.99</v>
      </c>
    </row>
    <row r="2307" spans="1:14" x14ac:dyDescent="0.2">
      <c r="A2307" t="s">
        <v>928</v>
      </c>
      <c r="B2307" s="8">
        <v>43997</v>
      </c>
      <c r="C2307" s="8">
        <v>43997</v>
      </c>
      <c r="D2307">
        <v>4</v>
      </c>
      <c r="E2307">
        <v>1</v>
      </c>
      <c r="F2307" s="7">
        <v>52.26</v>
      </c>
      <c r="G2307" s="7">
        <v>0</v>
      </c>
      <c r="H2307" s="7">
        <v>26.12</v>
      </c>
      <c r="I2307" s="7">
        <v>0</v>
      </c>
      <c r="J2307" t="s">
        <v>2337</v>
      </c>
      <c r="K2307">
        <f t="shared" ref="K2307:K2370" si="144">D2307*E2307</f>
        <v>4</v>
      </c>
      <c r="L2307">
        <f t="shared" ref="L2307:L2370" si="145">(YEAR(B2307)-2020)*52+_xlfn.ISOWEEKNUM(B2307)</f>
        <v>25</v>
      </c>
      <c r="M2307">
        <f t="shared" ref="M2307:M2370" si="146">IF(J2307="Z-US$",1,1.22)</f>
        <v>1</v>
      </c>
      <c r="N2307" s="7">
        <f t="shared" ref="N2307:N2370" si="147">G2307*M2307</f>
        <v>0</v>
      </c>
    </row>
    <row r="2308" spans="1:14" x14ac:dyDescent="0.2">
      <c r="A2308" t="s">
        <v>251</v>
      </c>
      <c r="B2308" s="8">
        <v>43997</v>
      </c>
      <c r="C2308" s="8">
        <v>43997</v>
      </c>
      <c r="D2308">
        <v>132</v>
      </c>
      <c r="E2308">
        <v>1</v>
      </c>
      <c r="F2308" s="7">
        <v>73.7</v>
      </c>
      <c r="G2308" s="7">
        <v>197.99</v>
      </c>
      <c r="H2308" s="7">
        <v>0.86</v>
      </c>
      <c r="I2308" s="7">
        <v>2.2999999999999998</v>
      </c>
      <c r="J2308" t="s">
        <v>2337</v>
      </c>
      <c r="K2308">
        <f t="shared" si="144"/>
        <v>132</v>
      </c>
      <c r="L2308">
        <f t="shared" si="145"/>
        <v>25</v>
      </c>
      <c r="M2308">
        <f t="shared" si="146"/>
        <v>1</v>
      </c>
      <c r="N2308" s="7">
        <f t="shared" si="147"/>
        <v>197.99</v>
      </c>
    </row>
    <row r="2309" spans="1:14" x14ac:dyDescent="0.2">
      <c r="A2309" t="s">
        <v>928</v>
      </c>
      <c r="B2309" s="8">
        <v>43997</v>
      </c>
      <c r="C2309" s="8">
        <v>43997</v>
      </c>
      <c r="D2309">
        <v>4</v>
      </c>
      <c r="E2309">
        <v>1</v>
      </c>
      <c r="F2309" s="7">
        <v>52.26</v>
      </c>
      <c r="G2309" s="7">
        <v>0</v>
      </c>
      <c r="H2309" s="7">
        <v>26.12</v>
      </c>
      <c r="I2309" s="7">
        <v>0</v>
      </c>
      <c r="J2309" t="s">
        <v>2337</v>
      </c>
      <c r="K2309">
        <f t="shared" si="144"/>
        <v>4</v>
      </c>
      <c r="L2309">
        <f t="shared" si="145"/>
        <v>25</v>
      </c>
      <c r="M2309">
        <f t="shared" si="146"/>
        <v>1</v>
      </c>
      <c r="N2309" s="7">
        <f t="shared" si="147"/>
        <v>0</v>
      </c>
    </row>
    <row r="2310" spans="1:14" x14ac:dyDescent="0.2">
      <c r="A2310" t="s">
        <v>396</v>
      </c>
      <c r="B2310" s="8">
        <v>43997</v>
      </c>
      <c r="C2310" s="8">
        <v>43997</v>
      </c>
      <c r="D2310">
        <v>295</v>
      </c>
      <c r="E2310">
        <v>1</v>
      </c>
      <c r="F2310" s="7">
        <v>4469.34</v>
      </c>
      <c r="G2310" s="7">
        <v>5402.5</v>
      </c>
      <c r="H2310" s="7">
        <v>23.28</v>
      </c>
      <c r="I2310" s="7">
        <v>28.14</v>
      </c>
      <c r="J2310" t="s">
        <v>2337</v>
      </c>
      <c r="K2310">
        <f t="shared" si="144"/>
        <v>295</v>
      </c>
      <c r="L2310">
        <f t="shared" si="145"/>
        <v>25</v>
      </c>
      <c r="M2310">
        <f t="shared" si="146"/>
        <v>1</v>
      </c>
      <c r="N2310" s="7">
        <f t="shared" si="147"/>
        <v>5402.5</v>
      </c>
    </row>
    <row r="2311" spans="1:14" x14ac:dyDescent="0.2">
      <c r="A2311" t="s">
        <v>923</v>
      </c>
      <c r="B2311" s="8">
        <v>43997</v>
      </c>
      <c r="C2311" s="8">
        <v>43997</v>
      </c>
      <c r="D2311">
        <v>37</v>
      </c>
      <c r="E2311">
        <v>1</v>
      </c>
      <c r="F2311" s="7">
        <v>1440.26</v>
      </c>
      <c r="G2311" s="7">
        <v>2087.33</v>
      </c>
      <c r="H2311" s="7">
        <v>60.01</v>
      </c>
      <c r="I2311" s="7">
        <v>86.97</v>
      </c>
      <c r="J2311" t="s">
        <v>2337</v>
      </c>
      <c r="K2311">
        <f t="shared" si="144"/>
        <v>37</v>
      </c>
      <c r="L2311">
        <f t="shared" si="145"/>
        <v>25</v>
      </c>
      <c r="M2311">
        <f t="shared" si="146"/>
        <v>1</v>
      </c>
      <c r="N2311" s="7">
        <f t="shared" si="147"/>
        <v>2087.33</v>
      </c>
    </row>
    <row r="2312" spans="1:14" x14ac:dyDescent="0.2">
      <c r="A2312" t="s">
        <v>262</v>
      </c>
      <c r="B2312" s="8">
        <v>43997</v>
      </c>
      <c r="C2312" s="8">
        <v>43998</v>
      </c>
      <c r="D2312">
        <v>112</v>
      </c>
      <c r="E2312">
        <v>1</v>
      </c>
      <c r="F2312" s="7">
        <v>71.89</v>
      </c>
      <c r="G2312" s="7">
        <v>168.06</v>
      </c>
      <c r="H2312" s="7">
        <v>0.99</v>
      </c>
      <c r="I2312" s="7">
        <v>2.2999999999999998</v>
      </c>
      <c r="J2312" t="s">
        <v>2337</v>
      </c>
      <c r="K2312">
        <f t="shared" si="144"/>
        <v>112</v>
      </c>
      <c r="L2312">
        <f t="shared" si="145"/>
        <v>25</v>
      </c>
      <c r="M2312">
        <f t="shared" si="146"/>
        <v>1</v>
      </c>
      <c r="N2312" s="7">
        <f t="shared" si="147"/>
        <v>168.06</v>
      </c>
    </row>
    <row r="2313" spans="1:14" x14ac:dyDescent="0.2">
      <c r="A2313" t="s">
        <v>928</v>
      </c>
      <c r="B2313" s="8">
        <v>43997</v>
      </c>
      <c r="C2313" s="8">
        <v>43998</v>
      </c>
      <c r="D2313">
        <v>4</v>
      </c>
      <c r="E2313">
        <v>1</v>
      </c>
      <c r="F2313" s="7">
        <v>52.26</v>
      </c>
      <c r="G2313" s="7">
        <v>0</v>
      </c>
      <c r="H2313" s="7">
        <v>26.12</v>
      </c>
      <c r="I2313" s="7">
        <v>0</v>
      </c>
      <c r="J2313" t="s">
        <v>2337</v>
      </c>
      <c r="K2313">
        <f t="shared" si="144"/>
        <v>4</v>
      </c>
      <c r="L2313">
        <f t="shared" si="145"/>
        <v>25</v>
      </c>
      <c r="M2313">
        <f t="shared" si="146"/>
        <v>1</v>
      </c>
      <c r="N2313" s="7">
        <f t="shared" si="147"/>
        <v>0</v>
      </c>
    </row>
    <row r="2314" spans="1:14" x14ac:dyDescent="0.2">
      <c r="A2314" t="s">
        <v>201</v>
      </c>
      <c r="B2314" s="8">
        <v>43997</v>
      </c>
      <c r="C2314" s="8">
        <v>43997</v>
      </c>
      <c r="D2314">
        <v>5</v>
      </c>
      <c r="E2314">
        <v>40</v>
      </c>
      <c r="F2314" s="7">
        <v>155.46</v>
      </c>
      <c r="G2314" s="7">
        <v>383.7</v>
      </c>
      <c r="H2314" s="7">
        <v>51.81</v>
      </c>
      <c r="I2314" s="7">
        <v>127.9</v>
      </c>
      <c r="J2314" t="s">
        <v>2337</v>
      </c>
      <c r="K2314">
        <f t="shared" si="144"/>
        <v>200</v>
      </c>
      <c r="L2314">
        <f t="shared" si="145"/>
        <v>25</v>
      </c>
      <c r="M2314">
        <f t="shared" si="146"/>
        <v>1</v>
      </c>
      <c r="N2314" s="7">
        <f t="shared" si="147"/>
        <v>383.7</v>
      </c>
    </row>
    <row r="2315" spans="1:14" x14ac:dyDescent="0.2">
      <c r="A2315" t="s">
        <v>353</v>
      </c>
      <c r="B2315" s="8">
        <v>43998</v>
      </c>
      <c r="C2315" s="8">
        <v>44006</v>
      </c>
      <c r="D2315">
        <v>13</v>
      </c>
      <c r="E2315">
        <v>150</v>
      </c>
      <c r="F2315" s="7">
        <v>966.92</v>
      </c>
      <c r="G2315" s="7">
        <v>2302.1999999999998</v>
      </c>
      <c r="H2315" s="7">
        <v>120.87</v>
      </c>
      <c r="I2315" s="7">
        <v>287.77999999999997</v>
      </c>
      <c r="J2315" t="s">
        <v>2337</v>
      </c>
      <c r="K2315">
        <f t="shared" si="144"/>
        <v>1950</v>
      </c>
      <c r="L2315">
        <f t="shared" si="145"/>
        <v>25</v>
      </c>
      <c r="M2315">
        <f t="shared" si="146"/>
        <v>1</v>
      </c>
      <c r="N2315" s="7">
        <f t="shared" si="147"/>
        <v>2302.1999999999998</v>
      </c>
    </row>
    <row r="2316" spans="1:14" x14ac:dyDescent="0.2">
      <c r="A2316" t="s">
        <v>112</v>
      </c>
      <c r="B2316" s="8">
        <v>43998</v>
      </c>
      <c r="C2316" s="8">
        <v>44011</v>
      </c>
      <c r="D2316">
        <v>613</v>
      </c>
      <c r="E2316">
        <v>1</v>
      </c>
      <c r="F2316" s="7">
        <v>162.69</v>
      </c>
      <c r="G2316" s="7">
        <v>1043.6600000000001</v>
      </c>
      <c r="H2316" s="7">
        <v>0.4</v>
      </c>
      <c r="I2316" s="7">
        <v>2.61</v>
      </c>
      <c r="J2316" t="s">
        <v>2337</v>
      </c>
      <c r="K2316">
        <f t="shared" si="144"/>
        <v>613</v>
      </c>
      <c r="L2316">
        <f t="shared" si="145"/>
        <v>25</v>
      </c>
      <c r="M2316">
        <f t="shared" si="146"/>
        <v>1</v>
      </c>
      <c r="N2316" s="7">
        <f t="shared" si="147"/>
        <v>1043.6600000000001</v>
      </c>
    </row>
    <row r="2317" spans="1:14" x14ac:dyDescent="0.2">
      <c r="A2317" t="s">
        <v>396</v>
      </c>
      <c r="B2317" s="8">
        <v>43998</v>
      </c>
      <c r="C2317" s="8">
        <v>44011</v>
      </c>
      <c r="D2317">
        <v>8</v>
      </c>
      <c r="E2317">
        <v>1</v>
      </c>
      <c r="F2317" s="7">
        <v>116.39</v>
      </c>
      <c r="G2317" s="7">
        <v>166.27</v>
      </c>
      <c r="H2317" s="7">
        <v>23.28</v>
      </c>
      <c r="I2317" s="7">
        <v>33.25</v>
      </c>
      <c r="J2317" t="s">
        <v>2337</v>
      </c>
      <c r="K2317">
        <f t="shared" si="144"/>
        <v>8</v>
      </c>
      <c r="L2317">
        <f t="shared" si="145"/>
        <v>25</v>
      </c>
      <c r="M2317">
        <f t="shared" si="146"/>
        <v>1</v>
      </c>
      <c r="N2317" s="7">
        <f t="shared" si="147"/>
        <v>166.27</v>
      </c>
    </row>
    <row r="2318" spans="1:14" x14ac:dyDescent="0.2">
      <c r="A2318" t="s">
        <v>289</v>
      </c>
      <c r="B2318" s="8">
        <v>43998</v>
      </c>
      <c r="C2318" s="8">
        <v>43998</v>
      </c>
      <c r="D2318">
        <v>613</v>
      </c>
      <c r="E2318">
        <v>1</v>
      </c>
      <c r="F2318" s="7">
        <v>347.89</v>
      </c>
      <c r="G2318" s="7">
        <v>895.3</v>
      </c>
      <c r="H2318" s="7">
        <v>0.87</v>
      </c>
      <c r="I2318" s="7">
        <v>2.2400000000000002</v>
      </c>
      <c r="J2318" t="s">
        <v>2337</v>
      </c>
      <c r="K2318">
        <f t="shared" si="144"/>
        <v>613</v>
      </c>
      <c r="L2318">
        <f t="shared" si="145"/>
        <v>25</v>
      </c>
      <c r="M2318">
        <f t="shared" si="146"/>
        <v>1</v>
      </c>
      <c r="N2318" s="7">
        <f t="shared" si="147"/>
        <v>895.3</v>
      </c>
    </row>
    <row r="2319" spans="1:14" x14ac:dyDescent="0.2">
      <c r="A2319" t="s">
        <v>818</v>
      </c>
      <c r="B2319" s="8">
        <v>43998</v>
      </c>
      <c r="C2319" s="8">
        <v>44012</v>
      </c>
      <c r="D2319">
        <v>37</v>
      </c>
      <c r="E2319">
        <v>1</v>
      </c>
      <c r="F2319" s="7">
        <v>399.36</v>
      </c>
      <c r="G2319" s="7">
        <v>715.22</v>
      </c>
      <c r="H2319" s="7">
        <v>16.64</v>
      </c>
      <c r="I2319" s="7">
        <v>29.8</v>
      </c>
      <c r="J2319" t="s">
        <v>2337</v>
      </c>
      <c r="K2319">
        <f t="shared" si="144"/>
        <v>37</v>
      </c>
      <c r="L2319">
        <f t="shared" si="145"/>
        <v>25</v>
      </c>
      <c r="M2319">
        <f t="shared" si="146"/>
        <v>1</v>
      </c>
      <c r="N2319" s="7">
        <f t="shared" si="147"/>
        <v>715.22</v>
      </c>
    </row>
    <row r="2320" spans="1:14" x14ac:dyDescent="0.2">
      <c r="A2320" t="s">
        <v>846</v>
      </c>
      <c r="B2320" s="8">
        <v>43998</v>
      </c>
      <c r="C2320" s="8">
        <v>44012</v>
      </c>
      <c r="D2320">
        <v>31</v>
      </c>
      <c r="E2320">
        <v>1</v>
      </c>
      <c r="F2320" s="7">
        <v>349.93</v>
      </c>
      <c r="G2320" s="7">
        <v>718.8</v>
      </c>
      <c r="H2320" s="7">
        <v>17.5</v>
      </c>
      <c r="I2320" s="7">
        <v>35.94</v>
      </c>
      <c r="J2320" t="s">
        <v>2337</v>
      </c>
      <c r="K2320">
        <f t="shared" si="144"/>
        <v>31</v>
      </c>
      <c r="L2320">
        <f t="shared" si="145"/>
        <v>25</v>
      </c>
      <c r="M2320">
        <f t="shared" si="146"/>
        <v>1</v>
      </c>
      <c r="N2320" s="7">
        <f t="shared" si="147"/>
        <v>718.8</v>
      </c>
    </row>
    <row r="2321" spans="1:14" x14ac:dyDescent="0.2">
      <c r="A2321" t="s">
        <v>938</v>
      </c>
      <c r="B2321" s="8">
        <v>43998</v>
      </c>
      <c r="C2321" s="8">
        <v>44012</v>
      </c>
      <c r="D2321">
        <v>10</v>
      </c>
      <c r="E2321">
        <v>1</v>
      </c>
      <c r="F2321" s="7">
        <v>158.75</v>
      </c>
      <c r="G2321" s="7">
        <v>299.29000000000002</v>
      </c>
      <c r="H2321" s="7">
        <v>26.45</v>
      </c>
      <c r="I2321" s="7">
        <v>49.88</v>
      </c>
      <c r="J2321" t="s">
        <v>2337</v>
      </c>
      <c r="K2321">
        <f t="shared" si="144"/>
        <v>10</v>
      </c>
      <c r="L2321">
        <f t="shared" si="145"/>
        <v>25</v>
      </c>
      <c r="M2321">
        <f t="shared" si="146"/>
        <v>1</v>
      </c>
      <c r="N2321" s="7">
        <f t="shared" si="147"/>
        <v>299.29000000000002</v>
      </c>
    </row>
    <row r="2322" spans="1:14" x14ac:dyDescent="0.2">
      <c r="A2322" t="s">
        <v>161</v>
      </c>
      <c r="B2322" s="8">
        <v>43999</v>
      </c>
      <c r="C2322" s="8">
        <v>43999</v>
      </c>
      <c r="D2322">
        <v>766</v>
      </c>
      <c r="E2322">
        <v>2</v>
      </c>
      <c r="F2322" s="7">
        <v>1356.76</v>
      </c>
      <c r="G2322" s="7">
        <v>2110.35</v>
      </c>
      <c r="H2322" s="7">
        <v>2.71</v>
      </c>
      <c r="I2322" s="7">
        <v>4.22</v>
      </c>
      <c r="J2322" t="s">
        <v>2337</v>
      </c>
      <c r="K2322">
        <f t="shared" si="144"/>
        <v>1532</v>
      </c>
      <c r="L2322">
        <f t="shared" si="145"/>
        <v>25</v>
      </c>
      <c r="M2322">
        <f t="shared" si="146"/>
        <v>1</v>
      </c>
      <c r="N2322" s="7">
        <f t="shared" si="147"/>
        <v>2110.35</v>
      </c>
    </row>
    <row r="2323" spans="1:14" x14ac:dyDescent="0.2">
      <c r="A2323" t="s">
        <v>238</v>
      </c>
      <c r="B2323" s="8">
        <v>43999</v>
      </c>
      <c r="C2323" s="8">
        <v>43999</v>
      </c>
      <c r="D2323">
        <v>766</v>
      </c>
      <c r="E2323">
        <v>1</v>
      </c>
      <c r="F2323" s="7">
        <v>351.73</v>
      </c>
      <c r="G2323" s="7">
        <v>639.5</v>
      </c>
      <c r="H2323" s="7">
        <v>0.7</v>
      </c>
      <c r="I2323" s="7">
        <v>1.28</v>
      </c>
      <c r="J2323" t="s">
        <v>2337</v>
      </c>
      <c r="K2323">
        <f t="shared" si="144"/>
        <v>766</v>
      </c>
      <c r="L2323">
        <f t="shared" si="145"/>
        <v>25</v>
      </c>
      <c r="M2323">
        <f t="shared" si="146"/>
        <v>1</v>
      </c>
      <c r="N2323" s="7">
        <f t="shared" si="147"/>
        <v>639.5</v>
      </c>
    </row>
    <row r="2324" spans="1:14" x14ac:dyDescent="0.2">
      <c r="A2324" t="s">
        <v>169</v>
      </c>
      <c r="B2324" s="8">
        <v>43999</v>
      </c>
      <c r="C2324" s="8">
        <v>43999</v>
      </c>
      <c r="D2324">
        <v>154</v>
      </c>
      <c r="E2324">
        <v>2</v>
      </c>
      <c r="F2324" s="7">
        <v>266.01</v>
      </c>
      <c r="G2324" s="7">
        <v>537.17999999999995</v>
      </c>
      <c r="H2324" s="7">
        <v>2.65</v>
      </c>
      <c r="I2324" s="7">
        <v>5.37</v>
      </c>
      <c r="J2324" t="s">
        <v>2337</v>
      </c>
      <c r="K2324">
        <f t="shared" si="144"/>
        <v>308</v>
      </c>
      <c r="L2324">
        <f t="shared" si="145"/>
        <v>25</v>
      </c>
      <c r="M2324">
        <f t="shared" si="146"/>
        <v>1</v>
      </c>
      <c r="N2324" s="7">
        <f t="shared" si="147"/>
        <v>537.17999999999995</v>
      </c>
    </row>
    <row r="2325" spans="1:14" x14ac:dyDescent="0.2">
      <c r="A2325" t="s">
        <v>396</v>
      </c>
      <c r="B2325" s="8">
        <v>43999</v>
      </c>
      <c r="C2325" s="8">
        <v>43999</v>
      </c>
      <c r="D2325">
        <v>8</v>
      </c>
      <c r="E2325">
        <v>1</v>
      </c>
      <c r="F2325" s="7">
        <v>116.39</v>
      </c>
      <c r="G2325" s="7">
        <v>179.06</v>
      </c>
      <c r="H2325" s="7">
        <v>23.28</v>
      </c>
      <c r="I2325" s="7">
        <v>35.81</v>
      </c>
      <c r="J2325" t="s">
        <v>2337</v>
      </c>
      <c r="K2325">
        <f t="shared" si="144"/>
        <v>8</v>
      </c>
      <c r="L2325">
        <f t="shared" si="145"/>
        <v>25</v>
      </c>
      <c r="M2325">
        <f t="shared" si="146"/>
        <v>1</v>
      </c>
      <c r="N2325" s="7">
        <f t="shared" si="147"/>
        <v>179.06</v>
      </c>
    </row>
    <row r="2326" spans="1:14" x14ac:dyDescent="0.2">
      <c r="A2326" t="s">
        <v>778</v>
      </c>
      <c r="B2326" s="8">
        <v>43999</v>
      </c>
      <c r="C2326" s="8">
        <v>44013</v>
      </c>
      <c r="D2326">
        <v>31</v>
      </c>
      <c r="E2326">
        <v>1</v>
      </c>
      <c r="F2326" s="7">
        <v>927.28</v>
      </c>
      <c r="G2326" s="7">
        <v>1547.59</v>
      </c>
      <c r="H2326" s="7">
        <v>46.36</v>
      </c>
      <c r="I2326" s="7">
        <v>77.38</v>
      </c>
      <c r="J2326" t="s">
        <v>2337</v>
      </c>
      <c r="K2326">
        <f t="shared" si="144"/>
        <v>31</v>
      </c>
      <c r="L2326">
        <f t="shared" si="145"/>
        <v>25</v>
      </c>
      <c r="M2326">
        <f t="shared" si="146"/>
        <v>1</v>
      </c>
      <c r="N2326" s="7">
        <f t="shared" si="147"/>
        <v>1547.59</v>
      </c>
    </row>
    <row r="2327" spans="1:14" x14ac:dyDescent="0.2">
      <c r="A2327" t="s">
        <v>842</v>
      </c>
      <c r="B2327" s="8">
        <v>43999</v>
      </c>
      <c r="C2327" s="8">
        <v>44013</v>
      </c>
      <c r="D2327">
        <v>31</v>
      </c>
      <c r="E2327">
        <v>1</v>
      </c>
      <c r="F2327" s="7">
        <v>494.21</v>
      </c>
      <c r="G2327" s="7">
        <v>959.25</v>
      </c>
      <c r="H2327" s="7">
        <v>24.71</v>
      </c>
      <c r="I2327" s="7">
        <v>47.96</v>
      </c>
      <c r="J2327" t="s">
        <v>2337</v>
      </c>
      <c r="K2327">
        <f t="shared" si="144"/>
        <v>31</v>
      </c>
      <c r="L2327">
        <f t="shared" si="145"/>
        <v>25</v>
      </c>
      <c r="M2327">
        <f t="shared" si="146"/>
        <v>1</v>
      </c>
      <c r="N2327" s="7">
        <f t="shared" si="147"/>
        <v>959.25</v>
      </c>
    </row>
    <row r="2328" spans="1:14" x14ac:dyDescent="0.2">
      <c r="A2328" t="s">
        <v>934</v>
      </c>
      <c r="B2328" s="8">
        <v>43999</v>
      </c>
      <c r="C2328" s="8">
        <v>44000</v>
      </c>
      <c r="D2328">
        <v>62</v>
      </c>
      <c r="E2328">
        <v>1</v>
      </c>
      <c r="F2328" s="7">
        <v>583.22</v>
      </c>
      <c r="G2328" s="7">
        <v>972.04</v>
      </c>
      <c r="H2328" s="7">
        <v>14.58</v>
      </c>
      <c r="I2328" s="7">
        <v>24.3</v>
      </c>
      <c r="J2328" t="s">
        <v>2337</v>
      </c>
      <c r="K2328">
        <f t="shared" si="144"/>
        <v>62</v>
      </c>
      <c r="L2328">
        <f t="shared" si="145"/>
        <v>25</v>
      </c>
      <c r="M2328">
        <f t="shared" si="146"/>
        <v>1</v>
      </c>
      <c r="N2328" s="7">
        <f t="shared" si="147"/>
        <v>972.04</v>
      </c>
    </row>
    <row r="2329" spans="1:14" x14ac:dyDescent="0.2">
      <c r="A2329" t="s">
        <v>239</v>
      </c>
      <c r="B2329" s="8">
        <v>43999</v>
      </c>
      <c r="C2329" s="8">
        <v>44000</v>
      </c>
      <c r="D2329">
        <v>766</v>
      </c>
      <c r="E2329">
        <v>1</v>
      </c>
      <c r="F2329" s="7">
        <v>351.73</v>
      </c>
      <c r="G2329" s="7">
        <v>639.5</v>
      </c>
      <c r="H2329" s="7">
        <v>0.7</v>
      </c>
      <c r="I2329" s="7">
        <v>1.28</v>
      </c>
      <c r="J2329" t="s">
        <v>2337</v>
      </c>
      <c r="K2329">
        <f t="shared" si="144"/>
        <v>766</v>
      </c>
      <c r="L2329">
        <f t="shared" si="145"/>
        <v>25</v>
      </c>
      <c r="M2329">
        <f t="shared" si="146"/>
        <v>1</v>
      </c>
      <c r="N2329" s="7">
        <f t="shared" si="147"/>
        <v>639.5</v>
      </c>
    </row>
    <row r="2330" spans="1:14" x14ac:dyDescent="0.2">
      <c r="A2330" t="s">
        <v>285</v>
      </c>
      <c r="B2330" s="8">
        <v>43999</v>
      </c>
      <c r="C2330" s="8">
        <v>44021</v>
      </c>
      <c r="D2330">
        <v>766</v>
      </c>
      <c r="E2330">
        <v>1</v>
      </c>
      <c r="F2330" s="7">
        <v>434.86</v>
      </c>
      <c r="G2330" s="7">
        <v>1055.18</v>
      </c>
      <c r="H2330" s="7">
        <v>0.87</v>
      </c>
      <c r="I2330" s="7">
        <v>2.11</v>
      </c>
      <c r="J2330" t="s">
        <v>2337</v>
      </c>
      <c r="K2330">
        <f t="shared" si="144"/>
        <v>766</v>
      </c>
      <c r="L2330">
        <f t="shared" si="145"/>
        <v>25</v>
      </c>
      <c r="M2330">
        <f t="shared" si="146"/>
        <v>1</v>
      </c>
      <c r="N2330" s="7">
        <f t="shared" si="147"/>
        <v>1055.18</v>
      </c>
    </row>
    <row r="2331" spans="1:14" x14ac:dyDescent="0.2">
      <c r="A2331" t="s">
        <v>251</v>
      </c>
      <c r="B2331" s="8">
        <v>43999</v>
      </c>
      <c r="C2331" s="8">
        <v>44000</v>
      </c>
      <c r="D2331">
        <v>27</v>
      </c>
      <c r="E2331">
        <v>1</v>
      </c>
      <c r="F2331" s="7">
        <v>14.57</v>
      </c>
      <c r="G2331" s="7">
        <v>39.14</v>
      </c>
      <c r="H2331" s="7">
        <v>0.86</v>
      </c>
      <c r="I2331" s="7">
        <v>2.2999999999999998</v>
      </c>
      <c r="J2331" t="s">
        <v>2337</v>
      </c>
      <c r="K2331">
        <f t="shared" si="144"/>
        <v>27</v>
      </c>
      <c r="L2331">
        <f t="shared" si="145"/>
        <v>25</v>
      </c>
      <c r="M2331">
        <f t="shared" si="146"/>
        <v>1</v>
      </c>
      <c r="N2331" s="7">
        <f t="shared" si="147"/>
        <v>39.14</v>
      </c>
    </row>
    <row r="2332" spans="1:14" x14ac:dyDescent="0.2">
      <c r="A2332" t="s">
        <v>148</v>
      </c>
      <c r="B2332" s="8">
        <v>43999</v>
      </c>
      <c r="C2332" s="8">
        <v>44000</v>
      </c>
      <c r="D2332">
        <v>37</v>
      </c>
      <c r="E2332">
        <v>2</v>
      </c>
      <c r="F2332" s="7">
        <v>53.45</v>
      </c>
      <c r="G2332" s="7">
        <v>67.53</v>
      </c>
      <c r="H2332" s="7">
        <v>2.23</v>
      </c>
      <c r="I2332" s="7">
        <v>2.81</v>
      </c>
      <c r="J2332" t="s">
        <v>2337</v>
      </c>
      <c r="K2332">
        <f t="shared" si="144"/>
        <v>74</v>
      </c>
      <c r="L2332">
        <f t="shared" si="145"/>
        <v>25</v>
      </c>
      <c r="M2332">
        <f t="shared" si="146"/>
        <v>1</v>
      </c>
      <c r="N2332" s="7">
        <f t="shared" si="147"/>
        <v>67.53</v>
      </c>
    </row>
    <row r="2333" spans="1:14" x14ac:dyDescent="0.2">
      <c r="A2333" t="s">
        <v>928</v>
      </c>
      <c r="B2333" s="8">
        <v>43999</v>
      </c>
      <c r="C2333" s="8">
        <v>44000</v>
      </c>
      <c r="D2333">
        <v>2</v>
      </c>
      <c r="E2333">
        <v>1</v>
      </c>
      <c r="F2333" s="7">
        <v>26.13</v>
      </c>
      <c r="G2333" s="7">
        <v>0</v>
      </c>
      <c r="H2333" s="7">
        <v>26.12</v>
      </c>
      <c r="I2333" s="7">
        <v>0</v>
      </c>
      <c r="J2333" t="s">
        <v>2337</v>
      </c>
      <c r="K2333">
        <f t="shared" si="144"/>
        <v>2</v>
      </c>
      <c r="L2333">
        <f t="shared" si="145"/>
        <v>25</v>
      </c>
      <c r="M2333">
        <f t="shared" si="146"/>
        <v>1</v>
      </c>
      <c r="N2333" s="7">
        <f t="shared" si="147"/>
        <v>0</v>
      </c>
    </row>
    <row r="2334" spans="1:14" x14ac:dyDescent="0.2">
      <c r="A2334" t="s">
        <v>288</v>
      </c>
      <c r="B2334" s="8">
        <v>43999</v>
      </c>
      <c r="C2334" s="8">
        <v>44000</v>
      </c>
      <c r="D2334">
        <v>183</v>
      </c>
      <c r="E2334">
        <v>1</v>
      </c>
      <c r="F2334" s="7">
        <v>101.98</v>
      </c>
      <c r="G2334" s="7">
        <v>365.28</v>
      </c>
      <c r="H2334" s="7">
        <v>0.86</v>
      </c>
      <c r="I2334" s="7">
        <v>3.07</v>
      </c>
      <c r="J2334" t="s">
        <v>2337</v>
      </c>
      <c r="K2334">
        <f t="shared" si="144"/>
        <v>183</v>
      </c>
      <c r="L2334">
        <f t="shared" si="145"/>
        <v>25</v>
      </c>
      <c r="M2334">
        <f t="shared" si="146"/>
        <v>1</v>
      </c>
      <c r="N2334" s="7">
        <f t="shared" si="147"/>
        <v>365.28</v>
      </c>
    </row>
    <row r="2335" spans="1:14" x14ac:dyDescent="0.2">
      <c r="A2335" t="s">
        <v>251</v>
      </c>
      <c r="B2335" s="8">
        <v>43999</v>
      </c>
      <c r="C2335" s="8">
        <v>44000</v>
      </c>
      <c r="D2335">
        <v>148</v>
      </c>
      <c r="E2335">
        <v>1</v>
      </c>
      <c r="F2335" s="7">
        <v>82.27</v>
      </c>
      <c r="G2335" s="7">
        <v>221.01</v>
      </c>
      <c r="H2335" s="7">
        <v>0.86</v>
      </c>
      <c r="I2335" s="7">
        <v>2.2999999999999998</v>
      </c>
      <c r="J2335" t="s">
        <v>2337</v>
      </c>
      <c r="K2335">
        <f t="shared" si="144"/>
        <v>148</v>
      </c>
      <c r="L2335">
        <f t="shared" si="145"/>
        <v>25</v>
      </c>
      <c r="M2335">
        <f t="shared" si="146"/>
        <v>1</v>
      </c>
      <c r="N2335" s="7">
        <f t="shared" si="147"/>
        <v>221.01</v>
      </c>
    </row>
    <row r="2336" spans="1:14" x14ac:dyDescent="0.2">
      <c r="A2336" t="s">
        <v>928</v>
      </c>
      <c r="B2336" s="8">
        <v>43999</v>
      </c>
      <c r="C2336" s="8">
        <v>44000</v>
      </c>
      <c r="D2336">
        <v>10</v>
      </c>
      <c r="E2336">
        <v>1</v>
      </c>
      <c r="F2336" s="7">
        <v>156.77000000000001</v>
      </c>
      <c r="G2336" s="7">
        <v>0</v>
      </c>
      <c r="H2336" s="7">
        <v>26.12</v>
      </c>
      <c r="I2336" s="7">
        <v>0</v>
      </c>
      <c r="J2336" t="s">
        <v>2337</v>
      </c>
      <c r="K2336">
        <f t="shared" si="144"/>
        <v>10</v>
      </c>
      <c r="L2336">
        <f t="shared" si="145"/>
        <v>25</v>
      </c>
      <c r="M2336">
        <f t="shared" si="146"/>
        <v>1</v>
      </c>
      <c r="N2336" s="7">
        <f t="shared" si="147"/>
        <v>0</v>
      </c>
    </row>
    <row r="2337" spans="1:14" x14ac:dyDescent="0.2">
      <c r="A2337" t="s">
        <v>288</v>
      </c>
      <c r="B2337" s="8">
        <v>43999</v>
      </c>
      <c r="C2337" s="8">
        <v>44000</v>
      </c>
      <c r="D2337">
        <v>296</v>
      </c>
      <c r="E2337">
        <v>1</v>
      </c>
      <c r="F2337" s="7">
        <v>165.39</v>
      </c>
      <c r="G2337" s="7">
        <v>592.42999999999995</v>
      </c>
      <c r="H2337" s="7">
        <v>0.86</v>
      </c>
      <c r="I2337" s="7">
        <v>3.07</v>
      </c>
      <c r="J2337" t="s">
        <v>2337</v>
      </c>
      <c r="K2337">
        <f t="shared" si="144"/>
        <v>296</v>
      </c>
      <c r="L2337">
        <f t="shared" si="145"/>
        <v>25</v>
      </c>
      <c r="M2337">
        <f t="shared" si="146"/>
        <v>1</v>
      </c>
      <c r="N2337" s="7">
        <f t="shared" si="147"/>
        <v>592.42999999999995</v>
      </c>
    </row>
    <row r="2338" spans="1:14" x14ac:dyDescent="0.2">
      <c r="A2338" t="s">
        <v>169</v>
      </c>
      <c r="B2338" s="8">
        <v>44000</v>
      </c>
      <c r="C2338" s="8">
        <v>44000</v>
      </c>
      <c r="D2338">
        <v>613</v>
      </c>
      <c r="E2338">
        <v>2</v>
      </c>
      <c r="F2338" s="7">
        <v>1064.03</v>
      </c>
      <c r="G2338" s="7">
        <v>1688.28</v>
      </c>
      <c r="H2338" s="7">
        <v>2.65</v>
      </c>
      <c r="I2338" s="7">
        <v>4.22</v>
      </c>
      <c r="J2338" t="s">
        <v>2337</v>
      </c>
      <c r="K2338">
        <f t="shared" si="144"/>
        <v>1226</v>
      </c>
      <c r="L2338">
        <f t="shared" si="145"/>
        <v>25</v>
      </c>
      <c r="M2338">
        <f t="shared" si="146"/>
        <v>1</v>
      </c>
      <c r="N2338" s="7">
        <f t="shared" si="147"/>
        <v>1688.28</v>
      </c>
    </row>
    <row r="2339" spans="1:14" x14ac:dyDescent="0.2">
      <c r="A2339" t="s">
        <v>353</v>
      </c>
      <c r="B2339" s="8">
        <v>44000</v>
      </c>
      <c r="C2339" s="8">
        <v>44000</v>
      </c>
      <c r="D2339">
        <v>460</v>
      </c>
      <c r="E2339">
        <v>1</v>
      </c>
      <c r="F2339" s="7">
        <v>241.73</v>
      </c>
      <c r="G2339" s="7">
        <v>556.37</v>
      </c>
      <c r="H2339" s="7">
        <v>0.81</v>
      </c>
      <c r="I2339" s="7">
        <v>1.86</v>
      </c>
      <c r="J2339" t="s">
        <v>2337</v>
      </c>
      <c r="K2339">
        <f t="shared" si="144"/>
        <v>460</v>
      </c>
      <c r="L2339">
        <f t="shared" si="145"/>
        <v>25</v>
      </c>
      <c r="M2339">
        <f t="shared" si="146"/>
        <v>1</v>
      </c>
      <c r="N2339" s="7">
        <f t="shared" si="147"/>
        <v>556.37</v>
      </c>
    </row>
    <row r="2340" spans="1:14" x14ac:dyDescent="0.2">
      <c r="A2340" t="s">
        <v>169</v>
      </c>
      <c r="B2340" s="8">
        <v>44000</v>
      </c>
      <c r="C2340" s="8">
        <v>44000</v>
      </c>
      <c r="D2340">
        <v>1532</v>
      </c>
      <c r="E2340">
        <v>1</v>
      </c>
      <c r="F2340" s="7">
        <v>1330.03</v>
      </c>
      <c r="G2340" s="7">
        <v>2404.52</v>
      </c>
      <c r="H2340" s="7">
        <v>1.32</v>
      </c>
      <c r="I2340" s="7">
        <v>2.41</v>
      </c>
      <c r="J2340" t="s">
        <v>2337</v>
      </c>
      <c r="K2340">
        <f t="shared" si="144"/>
        <v>1532</v>
      </c>
      <c r="L2340">
        <f t="shared" si="145"/>
        <v>25</v>
      </c>
      <c r="M2340">
        <f t="shared" si="146"/>
        <v>1</v>
      </c>
      <c r="N2340" s="7">
        <f t="shared" si="147"/>
        <v>2404.52</v>
      </c>
    </row>
    <row r="2341" spans="1:14" x14ac:dyDescent="0.2">
      <c r="A2341" t="s">
        <v>285</v>
      </c>
      <c r="B2341" s="8">
        <v>44000</v>
      </c>
      <c r="C2341" s="8">
        <v>44000</v>
      </c>
      <c r="D2341">
        <v>1532</v>
      </c>
      <c r="E2341">
        <v>1</v>
      </c>
      <c r="F2341" s="7">
        <v>869.72</v>
      </c>
      <c r="G2341" s="7">
        <v>2046.4</v>
      </c>
      <c r="H2341" s="7">
        <v>0.87</v>
      </c>
      <c r="I2341" s="7">
        <v>2.0499999999999998</v>
      </c>
      <c r="J2341" t="s">
        <v>2337</v>
      </c>
      <c r="K2341">
        <f t="shared" si="144"/>
        <v>1532</v>
      </c>
      <c r="L2341">
        <f t="shared" si="145"/>
        <v>25</v>
      </c>
      <c r="M2341">
        <f t="shared" si="146"/>
        <v>1</v>
      </c>
      <c r="N2341" s="7">
        <f t="shared" si="147"/>
        <v>2046.4</v>
      </c>
    </row>
    <row r="2342" spans="1:14" x14ac:dyDescent="0.2">
      <c r="A2342" t="s">
        <v>288</v>
      </c>
      <c r="B2342" s="8">
        <v>44000</v>
      </c>
      <c r="C2342" s="8">
        <v>44001</v>
      </c>
      <c r="D2342">
        <v>175</v>
      </c>
      <c r="E2342">
        <v>1</v>
      </c>
      <c r="F2342" s="7">
        <v>97.69</v>
      </c>
      <c r="G2342" s="7">
        <v>349.93</v>
      </c>
      <c r="H2342" s="7">
        <v>0.86</v>
      </c>
      <c r="I2342" s="7">
        <v>3.07</v>
      </c>
      <c r="J2342" t="s">
        <v>2337</v>
      </c>
      <c r="K2342">
        <f t="shared" si="144"/>
        <v>175</v>
      </c>
      <c r="L2342">
        <f t="shared" si="145"/>
        <v>25</v>
      </c>
      <c r="M2342">
        <f t="shared" si="146"/>
        <v>1</v>
      </c>
      <c r="N2342" s="7">
        <f t="shared" si="147"/>
        <v>349.93</v>
      </c>
    </row>
    <row r="2343" spans="1:14" x14ac:dyDescent="0.2">
      <c r="A2343" t="s">
        <v>928</v>
      </c>
      <c r="B2343" s="8">
        <v>44000</v>
      </c>
      <c r="C2343" s="8">
        <v>44001</v>
      </c>
      <c r="D2343">
        <v>5</v>
      </c>
      <c r="E2343">
        <v>1</v>
      </c>
      <c r="F2343" s="7">
        <v>78.39</v>
      </c>
      <c r="G2343" s="7">
        <v>0</v>
      </c>
      <c r="H2343" s="7">
        <v>26.12</v>
      </c>
      <c r="I2343" s="7">
        <v>0</v>
      </c>
      <c r="J2343" t="s">
        <v>2337</v>
      </c>
      <c r="K2343">
        <f t="shared" si="144"/>
        <v>5</v>
      </c>
      <c r="L2343">
        <f t="shared" si="145"/>
        <v>25</v>
      </c>
      <c r="M2343">
        <f t="shared" si="146"/>
        <v>1</v>
      </c>
      <c r="N2343" s="7">
        <f t="shared" si="147"/>
        <v>0</v>
      </c>
    </row>
    <row r="2344" spans="1:14" x14ac:dyDescent="0.2">
      <c r="A2344" t="s">
        <v>246</v>
      </c>
      <c r="B2344" s="8">
        <v>44001</v>
      </c>
      <c r="C2344" s="8">
        <v>44004</v>
      </c>
      <c r="D2344">
        <v>1532</v>
      </c>
      <c r="E2344">
        <v>1</v>
      </c>
      <c r="F2344" s="7">
        <v>856.93</v>
      </c>
      <c r="G2344" s="7">
        <v>1918.5</v>
      </c>
      <c r="H2344" s="7">
        <v>0.86</v>
      </c>
      <c r="I2344" s="7">
        <v>1.92</v>
      </c>
      <c r="J2344" t="s">
        <v>2337</v>
      </c>
      <c r="K2344">
        <f t="shared" si="144"/>
        <v>1532</v>
      </c>
      <c r="L2344">
        <f t="shared" si="145"/>
        <v>25</v>
      </c>
      <c r="M2344">
        <f t="shared" si="146"/>
        <v>1</v>
      </c>
      <c r="N2344" s="7">
        <f t="shared" si="147"/>
        <v>1918.5</v>
      </c>
    </row>
    <row r="2345" spans="1:14" x14ac:dyDescent="0.2">
      <c r="A2345" t="s">
        <v>291</v>
      </c>
      <c r="B2345" s="8">
        <v>44001</v>
      </c>
      <c r="C2345" s="8">
        <v>44004</v>
      </c>
      <c r="D2345">
        <v>1532</v>
      </c>
      <c r="E2345">
        <v>1</v>
      </c>
      <c r="F2345" s="7">
        <v>856.93</v>
      </c>
      <c r="G2345" s="7">
        <v>2813.8</v>
      </c>
      <c r="H2345" s="7">
        <v>0.86</v>
      </c>
      <c r="I2345" s="7">
        <v>2.81</v>
      </c>
      <c r="J2345" t="s">
        <v>2337</v>
      </c>
      <c r="K2345">
        <f t="shared" si="144"/>
        <v>1532</v>
      </c>
      <c r="L2345">
        <f t="shared" si="145"/>
        <v>25</v>
      </c>
      <c r="M2345">
        <f t="shared" si="146"/>
        <v>1</v>
      </c>
      <c r="N2345" s="7">
        <f t="shared" si="147"/>
        <v>2813.8</v>
      </c>
    </row>
    <row r="2346" spans="1:14" x14ac:dyDescent="0.2">
      <c r="A2346" t="s">
        <v>249</v>
      </c>
      <c r="B2346" s="8">
        <v>44001</v>
      </c>
      <c r="C2346" s="8">
        <v>44004</v>
      </c>
      <c r="D2346">
        <v>6128</v>
      </c>
      <c r="E2346">
        <v>1</v>
      </c>
      <c r="F2346" s="7">
        <v>3427.72</v>
      </c>
      <c r="G2346" s="7">
        <v>7162.4</v>
      </c>
      <c r="H2346" s="7">
        <v>0.86</v>
      </c>
      <c r="I2346" s="7">
        <v>1.79</v>
      </c>
      <c r="J2346" t="s">
        <v>2337</v>
      </c>
      <c r="K2346">
        <f t="shared" si="144"/>
        <v>6128</v>
      </c>
      <c r="L2346">
        <f t="shared" si="145"/>
        <v>25</v>
      </c>
      <c r="M2346">
        <f t="shared" si="146"/>
        <v>1</v>
      </c>
      <c r="N2346" s="7">
        <f t="shared" si="147"/>
        <v>7162.4</v>
      </c>
    </row>
    <row r="2347" spans="1:14" x14ac:dyDescent="0.2">
      <c r="A2347" t="s">
        <v>285</v>
      </c>
      <c r="B2347" s="8">
        <v>44001</v>
      </c>
      <c r="C2347" s="8">
        <v>44021</v>
      </c>
      <c r="D2347">
        <v>3064</v>
      </c>
      <c r="E2347">
        <v>1</v>
      </c>
      <c r="F2347" s="7">
        <v>1739.44</v>
      </c>
      <c r="G2347" s="7">
        <v>4220.7</v>
      </c>
      <c r="H2347" s="7">
        <v>0.87</v>
      </c>
      <c r="I2347" s="7">
        <v>2.11</v>
      </c>
      <c r="J2347" t="s">
        <v>2337</v>
      </c>
      <c r="K2347">
        <f t="shared" si="144"/>
        <v>3064</v>
      </c>
      <c r="L2347">
        <f t="shared" si="145"/>
        <v>25</v>
      </c>
      <c r="M2347">
        <f t="shared" si="146"/>
        <v>1</v>
      </c>
      <c r="N2347" s="7">
        <f t="shared" si="147"/>
        <v>4220.7</v>
      </c>
    </row>
    <row r="2348" spans="1:14" x14ac:dyDescent="0.2">
      <c r="A2348" t="s">
        <v>251</v>
      </c>
      <c r="B2348" s="8">
        <v>44001</v>
      </c>
      <c r="C2348" s="8">
        <v>44004</v>
      </c>
      <c r="D2348">
        <v>3064</v>
      </c>
      <c r="E2348">
        <v>1</v>
      </c>
      <c r="F2348" s="7">
        <v>1713.86</v>
      </c>
      <c r="G2348" s="7">
        <v>3581.2</v>
      </c>
      <c r="H2348" s="7">
        <v>0.86</v>
      </c>
      <c r="I2348" s="7">
        <v>1.79</v>
      </c>
      <c r="J2348" t="s">
        <v>2337</v>
      </c>
      <c r="K2348">
        <f t="shared" si="144"/>
        <v>3064</v>
      </c>
      <c r="L2348">
        <f t="shared" si="145"/>
        <v>25</v>
      </c>
      <c r="M2348">
        <f t="shared" si="146"/>
        <v>1</v>
      </c>
      <c r="N2348" s="7">
        <f t="shared" si="147"/>
        <v>3581.2</v>
      </c>
    </row>
    <row r="2349" spans="1:14" x14ac:dyDescent="0.2">
      <c r="A2349" t="s">
        <v>288</v>
      </c>
      <c r="B2349" s="8">
        <v>44001</v>
      </c>
      <c r="C2349" s="8">
        <v>44004</v>
      </c>
      <c r="D2349">
        <v>94</v>
      </c>
      <c r="E2349">
        <v>1</v>
      </c>
      <c r="F2349" s="7">
        <v>52.27</v>
      </c>
      <c r="G2349" s="7">
        <v>187.25</v>
      </c>
      <c r="H2349" s="7">
        <v>0.86</v>
      </c>
      <c r="I2349" s="7">
        <v>3.07</v>
      </c>
      <c r="J2349" t="s">
        <v>2337</v>
      </c>
      <c r="K2349">
        <f t="shared" si="144"/>
        <v>94</v>
      </c>
      <c r="L2349">
        <f t="shared" si="145"/>
        <v>25</v>
      </c>
      <c r="M2349">
        <f t="shared" si="146"/>
        <v>1</v>
      </c>
      <c r="N2349" s="7">
        <f t="shared" si="147"/>
        <v>187.25</v>
      </c>
    </row>
    <row r="2350" spans="1:14" x14ac:dyDescent="0.2">
      <c r="A2350" t="s">
        <v>928</v>
      </c>
      <c r="B2350" s="8">
        <v>44001</v>
      </c>
      <c r="C2350" s="8">
        <v>44004</v>
      </c>
      <c r="D2350">
        <v>5</v>
      </c>
      <c r="E2350">
        <v>1</v>
      </c>
      <c r="F2350" s="7">
        <v>78.39</v>
      </c>
      <c r="G2350" s="7">
        <v>0</v>
      </c>
      <c r="H2350" s="7">
        <v>26.12</v>
      </c>
      <c r="I2350" s="7">
        <v>0</v>
      </c>
      <c r="J2350" t="s">
        <v>2337</v>
      </c>
      <c r="K2350">
        <f t="shared" si="144"/>
        <v>5</v>
      </c>
      <c r="L2350">
        <f t="shared" si="145"/>
        <v>25</v>
      </c>
      <c r="M2350">
        <f t="shared" si="146"/>
        <v>1</v>
      </c>
      <c r="N2350" s="7">
        <f t="shared" si="147"/>
        <v>0</v>
      </c>
    </row>
    <row r="2351" spans="1:14" x14ac:dyDescent="0.2">
      <c r="A2351" t="s">
        <v>246</v>
      </c>
      <c r="B2351" s="8">
        <v>44004</v>
      </c>
      <c r="C2351" s="8">
        <v>44004</v>
      </c>
      <c r="D2351">
        <v>2</v>
      </c>
      <c r="E2351">
        <v>100</v>
      </c>
      <c r="F2351" s="7">
        <v>85.69</v>
      </c>
      <c r="G2351" s="7">
        <v>191.85</v>
      </c>
      <c r="H2351" s="7">
        <v>85.69</v>
      </c>
      <c r="I2351" s="7">
        <v>191.85</v>
      </c>
      <c r="J2351" t="s">
        <v>2337</v>
      </c>
      <c r="K2351">
        <f t="shared" si="144"/>
        <v>200</v>
      </c>
      <c r="L2351">
        <f t="shared" si="145"/>
        <v>26</v>
      </c>
      <c r="M2351">
        <f t="shared" si="146"/>
        <v>1</v>
      </c>
      <c r="N2351" s="7">
        <f t="shared" si="147"/>
        <v>191.85</v>
      </c>
    </row>
    <row r="2352" spans="1:14" x14ac:dyDescent="0.2">
      <c r="A2352" t="s">
        <v>239</v>
      </c>
      <c r="B2352" s="8">
        <v>44004</v>
      </c>
      <c r="C2352" s="8">
        <v>44004</v>
      </c>
      <c r="D2352">
        <v>613</v>
      </c>
      <c r="E2352">
        <v>1</v>
      </c>
      <c r="F2352" s="7">
        <v>281.38</v>
      </c>
      <c r="G2352" s="7">
        <v>486.02</v>
      </c>
      <c r="H2352" s="7">
        <v>0.7</v>
      </c>
      <c r="I2352" s="7">
        <v>1.22</v>
      </c>
      <c r="J2352" t="s">
        <v>2337</v>
      </c>
      <c r="K2352">
        <f t="shared" si="144"/>
        <v>613</v>
      </c>
      <c r="L2352">
        <f t="shared" si="145"/>
        <v>26</v>
      </c>
      <c r="M2352">
        <f t="shared" si="146"/>
        <v>1</v>
      </c>
      <c r="N2352" s="7">
        <f t="shared" si="147"/>
        <v>486.02</v>
      </c>
    </row>
    <row r="2353" spans="1:14" x14ac:dyDescent="0.2">
      <c r="A2353" t="s">
        <v>169</v>
      </c>
      <c r="B2353" s="8">
        <v>44004</v>
      </c>
      <c r="C2353" s="8">
        <v>44004</v>
      </c>
      <c r="D2353">
        <v>3064</v>
      </c>
      <c r="E2353">
        <v>1</v>
      </c>
      <c r="F2353" s="7">
        <v>2660.06</v>
      </c>
      <c r="G2353" s="7">
        <v>4809.04</v>
      </c>
      <c r="H2353" s="7">
        <v>1.32</v>
      </c>
      <c r="I2353" s="7">
        <v>2.41</v>
      </c>
      <c r="J2353" t="s">
        <v>2337</v>
      </c>
      <c r="K2353">
        <f t="shared" si="144"/>
        <v>3064</v>
      </c>
      <c r="L2353">
        <f t="shared" si="145"/>
        <v>26</v>
      </c>
      <c r="M2353">
        <f t="shared" si="146"/>
        <v>1</v>
      </c>
      <c r="N2353" s="7">
        <f t="shared" si="147"/>
        <v>4809.04</v>
      </c>
    </row>
    <row r="2354" spans="1:14" x14ac:dyDescent="0.2">
      <c r="A2354" t="s">
        <v>251</v>
      </c>
      <c r="B2354" s="8">
        <v>44004</v>
      </c>
      <c r="C2354" s="8">
        <v>44005</v>
      </c>
      <c r="D2354">
        <v>94</v>
      </c>
      <c r="E2354">
        <v>1</v>
      </c>
      <c r="F2354" s="7">
        <v>52.27</v>
      </c>
      <c r="G2354" s="7">
        <v>140.43</v>
      </c>
      <c r="H2354" s="7">
        <v>0.86</v>
      </c>
      <c r="I2354" s="7">
        <v>2.2999999999999998</v>
      </c>
      <c r="J2354" t="s">
        <v>2337</v>
      </c>
      <c r="K2354">
        <f t="shared" si="144"/>
        <v>94</v>
      </c>
      <c r="L2354">
        <f t="shared" si="145"/>
        <v>26</v>
      </c>
      <c r="M2354">
        <f t="shared" si="146"/>
        <v>1</v>
      </c>
      <c r="N2354" s="7">
        <f t="shared" si="147"/>
        <v>140.43</v>
      </c>
    </row>
    <row r="2355" spans="1:14" x14ac:dyDescent="0.2">
      <c r="A2355" t="s">
        <v>928</v>
      </c>
      <c r="B2355" s="8">
        <v>44004</v>
      </c>
      <c r="C2355" s="8">
        <v>44005</v>
      </c>
      <c r="D2355">
        <v>2</v>
      </c>
      <c r="E2355">
        <v>1</v>
      </c>
      <c r="F2355" s="7">
        <v>26.13</v>
      </c>
      <c r="G2355" s="7">
        <v>0</v>
      </c>
      <c r="H2355" s="7">
        <v>26.12</v>
      </c>
      <c r="I2355" s="7">
        <v>0</v>
      </c>
      <c r="J2355" t="s">
        <v>2337</v>
      </c>
      <c r="K2355">
        <f t="shared" si="144"/>
        <v>2</v>
      </c>
      <c r="L2355">
        <f t="shared" si="145"/>
        <v>26</v>
      </c>
      <c r="M2355">
        <f t="shared" si="146"/>
        <v>1</v>
      </c>
      <c r="N2355" s="7">
        <f t="shared" si="147"/>
        <v>0</v>
      </c>
    </row>
    <row r="2356" spans="1:14" x14ac:dyDescent="0.2">
      <c r="A2356" t="s">
        <v>385</v>
      </c>
      <c r="B2356" s="8">
        <v>44004</v>
      </c>
      <c r="C2356" s="8">
        <v>44004</v>
      </c>
      <c r="D2356">
        <v>31</v>
      </c>
      <c r="E2356">
        <v>5</v>
      </c>
      <c r="F2356" s="7">
        <v>19.440000000000001</v>
      </c>
      <c r="G2356" s="7">
        <v>987.39</v>
      </c>
      <c r="H2356" s="7">
        <v>0.97</v>
      </c>
      <c r="I2356" s="7">
        <v>49.37</v>
      </c>
      <c r="J2356" t="s">
        <v>2337</v>
      </c>
      <c r="K2356">
        <f t="shared" si="144"/>
        <v>155</v>
      </c>
      <c r="L2356">
        <f t="shared" si="145"/>
        <v>26</v>
      </c>
      <c r="M2356">
        <f t="shared" si="146"/>
        <v>1</v>
      </c>
      <c r="N2356" s="7">
        <f t="shared" si="147"/>
        <v>987.39</v>
      </c>
    </row>
    <row r="2357" spans="1:14" x14ac:dyDescent="0.2">
      <c r="A2357" t="s">
        <v>242</v>
      </c>
      <c r="B2357" s="8">
        <v>44004</v>
      </c>
      <c r="C2357" s="8">
        <v>44005</v>
      </c>
      <c r="D2357">
        <v>4</v>
      </c>
      <c r="E2357">
        <v>100</v>
      </c>
      <c r="F2357" s="7">
        <v>171.39</v>
      </c>
      <c r="G2357" s="7">
        <v>383.7</v>
      </c>
      <c r="H2357" s="7">
        <v>85.69</v>
      </c>
      <c r="I2357" s="7">
        <v>191.85</v>
      </c>
      <c r="J2357" t="s">
        <v>2337</v>
      </c>
      <c r="K2357">
        <f t="shared" si="144"/>
        <v>400</v>
      </c>
      <c r="L2357">
        <f t="shared" si="145"/>
        <v>26</v>
      </c>
      <c r="M2357">
        <f t="shared" si="146"/>
        <v>1</v>
      </c>
      <c r="N2357" s="7">
        <f t="shared" si="147"/>
        <v>383.7</v>
      </c>
    </row>
    <row r="2358" spans="1:14" x14ac:dyDescent="0.2">
      <c r="A2358" t="s">
        <v>251</v>
      </c>
      <c r="B2358" s="8">
        <v>44004</v>
      </c>
      <c r="C2358" s="8">
        <v>44004</v>
      </c>
      <c r="D2358">
        <v>27</v>
      </c>
      <c r="E2358">
        <v>1</v>
      </c>
      <c r="F2358" s="7">
        <v>14.57</v>
      </c>
      <c r="G2358" s="7">
        <v>39.14</v>
      </c>
      <c r="H2358" s="7">
        <v>0.86</v>
      </c>
      <c r="I2358" s="7">
        <v>2.2999999999999998</v>
      </c>
      <c r="J2358" t="s">
        <v>2337</v>
      </c>
      <c r="K2358">
        <f t="shared" si="144"/>
        <v>27</v>
      </c>
      <c r="L2358">
        <f t="shared" si="145"/>
        <v>26</v>
      </c>
      <c r="M2358">
        <f t="shared" si="146"/>
        <v>1</v>
      </c>
      <c r="N2358" s="7">
        <f t="shared" si="147"/>
        <v>39.14</v>
      </c>
    </row>
    <row r="2359" spans="1:14" x14ac:dyDescent="0.2">
      <c r="A2359" t="s">
        <v>254</v>
      </c>
      <c r="B2359" s="8">
        <v>44004</v>
      </c>
      <c r="C2359" s="8">
        <v>44004</v>
      </c>
      <c r="D2359">
        <v>37</v>
      </c>
      <c r="E2359">
        <v>1</v>
      </c>
      <c r="F2359" s="7">
        <v>27.93</v>
      </c>
      <c r="G2359" s="7">
        <v>55.25</v>
      </c>
      <c r="H2359" s="7">
        <v>1.1599999999999999</v>
      </c>
      <c r="I2359" s="7">
        <v>2.2999999999999998</v>
      </c>
      <c r="J2359" t="s">
        <v>2337</v>
      </c>
      <c r="K2359">
        <f t="shared" si="144"/>
        <v>37</v>
      </c>
      <c r="L2359">
        <f t="shared" si="145"/>
        <v>26</v>
      </c>
      <c r="M2359">
        <f t="shared" si="146"/>
        <v>1</v>
      </c>
      <c r="N2359" s="7">
        <f t="shared" si="147"/>
        <v>55.25</v>
      </c>
    </row>
    <row r="2360" spans="1:14" x14ac:dyDescent="0.2">
      <c r="A2360" t="s">
        <v>928</v>
      </c>
      <c r="B2360" s="8">
        <v>44004</v>
      </c>
      <c r="C2360" s="8">
        <v>44004</v>
      </c>
      <c r="D2360">
        <v>2</v>
      </c>
      <c r="E2360">
        <v>1</v>
      </c>
      <c r="F2360" s="7">
        <v>26.13</v>
      </c>
      <c r="G2360" s="7">
        <v>0</v>
      </c>
      <c r="H2360" s="7">
        <v>26.12</v>
      </c>
      <c r="I2360" s="7">
        <v>0</v>
      </c>
      <c r="J2360" t="s">
        <v>2337</v>
      </c>
      <c r="K2360">
        <f t="shared" si="144"/>
        <v>2</v>
      </c>
      <c r="L2360">
        <f t="shared" si="145"/>
        <v>26</v>
      </c>
      <c r="M2360">
        <f t="shared" si="146"/>
        <v>1</v>
      </c>
      <c r="N2360" s="7">
        <f t="shared" si="147"/>
        <v>0</v>
      </c>
    </row>
    <row r="2361" spans="1:14" x14ac:dyDescent="0.2">
      <c r="A2361" t="s">
        <v>396</v>
      </c>
      <c r="B2361" s="8">
        <v>44004</v>
      </c>
      <c r="C2361" s="8">
        <v>44004</v>
      </c>
      <c r="D2361">
        <v>37</v>
      </c>
      <c r="E2361">
        <v>1</v>
      </c>
      <c r="F2361" s="7">
        <v>558.66999999999996</v>
      </c>
      <c r="G2361" s="7">
        <v>736.7</v>
      </c>
      <c r="H2361" s="7">
        <v>23.28</v>
      </c>
      <c r="I2361" s="7">
        <v>30.7</v>
      </c>
      <c r="J2361" t="s">
        <v>2337</v>
      </c>
      <c r="K2361">
        <f t="shared" si="144"/>
        <v>37</v>
      </c>
      <c r="L2361">
        <f t="shared" si="145"/>
        <v>26</v>
      </c>
      <c r="M2361">
        <f t="shared" si="146"/>
        <v>1</v>
      </c>
      <c r="N2361" s="7">
        <f t="shared" si="147"/>
        <v>736.7</v>
      </c>
    </row>
    <row r="2362" spans="1:14" x14ac:dyDescent="0.2">
      <c r="A2362" t="s">
        <v>223</v>
      </c>
      <c r="B2362" s="8">
        <v>44004</v>
      </c>
      <c r="C2362" s="8">
        <v>44005</v>
      </c>
      <c r="D2362">
        <v>311</v>
      </c>
      <c r="E2362">
        <v>1</v>
      </c>
      <c r="F2362" s="7">
        <v>142.80000000000001</v>
      </c>
      <c r="G2362" s="7">
        <v>246.66</v>
      </c>
      <c r="H2362" s="7">
        <v>0.7</v>
      </c>
      <c r="I2362" s="7">
        <v>1.22</v>
      </c>
      <c r="J2362" t="s">
        <v>2337</v>
      </c>
      <c r="K2362">
        <f t="shared" si="144"/>
        <v>311</v>
      </c>
      <c r="L2362">
        <f t="shared" si="145"/>
        <v>26</v>
      </c>
      <c r="M2362">
        <f t="shared" si="146"/>
        <v>1</v>
      </c>
      <c r="N2362" s="7">
        <f t="shared" si="147"/>
        <v>246.66</v>
      </c>
    </row>
    <row r="2363" spans="1:14" x14ac:dyDescent="0.2">
      <c r="A2363" t="s">
        <v>650</v>
      </c>
      <c r="B2363" s="8">
        <v>44005</v>
      </c>
      <c r="C2363" s="8">
        <v>44005</v>
      </c>
      <c r="D2363">
        <v>53</v>
      </c>
      <c r="E2363">
        <v>60</v>
      </c>
      <c r="F2363" s="7">
        <v>2168.7399999999998</v>
      </c>
      <c r="G2363" s="7">
        <v>3261.45</v>
      </c>
      <c r="H2363" s="7">
        <v>63.78</v>
      </c>
      <c r="I2363" s="7">
        <v>95.93</v>
      </c>
      <c r="J2363" t="s">
        <v>2337</v>
      </c>
      <c r="K2363">
        <f t="shared" si="144"/>
        <v>3180</v>
      </c>
      <c r="L2363">
        <f t="shared" si="145"/>
        <v>26</v>
      </c>
      <c r="M2363">
        <f t="shared" si="146"/>
        <v>1</v>
      </c>
      <c r="N2363" s="7">
        <f t="shared" si="147"/>
        <v>3261.45</v>
      </c>
    </row>
    <row r="2364" spans="1:14" x14ac:dyDescent="0.2">
      <c r="A2364" t="s">
        <v>169</v>
      </c>
      <c r="B2364" s="8">
        <v>44005</v>
      </c>
      <c r="C2364" s="8">
        <v>44005</v>
      </c>
      <c r="D2364">
        <v>46</v>
      </c>
      <c r="E2364">
        <v>40</v>
      </c>
      <c r="F2364" s="7">
        <v>1596.04</v>
      </c>
      <c r="G2364" s="7">
        <v>2916.12</v>
      </c>
      <c r="H2364" s="7">
        <v>53.19</v>
      </c>
      <c r="I2364" s="7">
        <v>97.2</v>
      </c>
      <c r="J2364" t="s">
        <v>2337</v>
      </c>
      <c r="K2364">
        <f t="shared" si="144"/>
        <v>1840</v>
      </c>
      <c r="L2364">
        <f t="shared" si="145"/>
        <v>26</v>
      </c>
      <c r="M2364">
        <f t="shared" si="146"/>
        <v>1</v>
      </c>
      <c r="N2364" s="7">
        <f t="shared" si="147"/>
        <v>2916.12</v>
      </c>
    </row>
    <row r="2365" spans="1:14" x14ac:dyDescent="0.2">
      <c r="A2365" t="s">
        <v>396</v>
      </c>
      <c r="B2365" s="8">
        <v>44005</v>
      </c>
      <c r="C2365" s="8">
        <v>44005</v>
      </c>
      <c r="D2365">
        <v>230</v>
      </c>
      <c r="E2365">
        <v>1</v>
      </c>
      <c r="F2365" s="7">
        <v>3384.23</v>
      </c>
      <c r="G2365" s="7">
        <v>4604.3999999999996</v>
      </c>
      <c r="H2365" s="7">
        <v>22.56</v>
      </c>
      <c r="I2365" s="7">
        <v>30.7</v>
      </c>
      <c r="J2365" t="s">
        <v>2337</v>
      </c>
      <c r="K2365">
        <f t="shared" si="144"/>
        <v>230</v>
      </c>
      <c r="L2365">
        <f t="shared" si="145"/>
        <v>26</v>
      </c>
      <c r="M2365">
        <f t="shared" si="146"/>
        <v>1</v>
      </c>
      <c r="N2365" s="7">
        <f t="shared" si="147"/>
        <v>4604.3999999999996</v>
      </c>
    </row>
    <row r="2366" spans="1:14" x14ac:dyDescent="0.2">
      <c r="A2366" t="s">
        <v>698</v>
      </c>
      <c r="B2366" s="8">
        <v>44005</v>
      </c>
      <c r="C2366" s="8">
        <v>44019</v>
      </c>
      <c r="D2366">
        <v>77</v>
      </c>
      <c r="E2366">
        <v>1</v>
      </c>
      <c r="F2366" s="7">
        <v>1357.66</v>
      </c>
      <c r="G2366" s="7">
        <v>2468.4699999999998</v>
      </c>
      <c r="H2366" s="7">
        <v>27.15</v>
      </c>
      <c r="I2366" s="7">
        <v>49.37</v>
      </c>
      <c r="J2366" t="s">
        <v>2337</v>
      </c>
      <c r="K2366">
        <f t="shared" si="144"/>
        <v>77</v>
      </c>
      <c r="L2366">
        <f t="shared" si="145"/>
        <v>26</v>
      </c>
      <c r="M2366">
        <f t="shared" si="146"/>
        <v>1</v>
      </c>
      <c r="N2366" s="7">
        <f t="shared" si="147"/>
        <v>2468.4699999999998</v>
      </c>
    </row>
    <row r="2367" spans="1:14" x14ac:dyDescent="0.2">
      <c r="A2367" t="s">
        <v>748</v>
      </c>
      <c r="B2367" s="8">
        <v>44005</v>
      </c>
      <c r="C2367" s="8">
        <v>44019</v>
      </c>
      <c r="D2367">
        <v>46</v>
      </c>
      <c r="E2367">
        <v>1</v>
      </c>
      <c r="F2367" s="7">
        <v>1102.75</v>
      </c>
      <c r="G2367" s="7">
        <v>1918.5</v>
      </c>
      <c r="H2367" s="7">
        <v>36.76</v>
      </c>
      <c r="I2367" s="7">
        <v>63.95</v>
      </c>
      <c r="J2367" t="s">
        <v>2337</v>
      </c>
      <c r="K2367">
        <f t="shared" si="144"/>
        <v>46</v>
      </c>
      <c r="L2367">
        <f t="shared" si="145"/>
        <v>26</v>
      </c>
      <c r="M2367">
        <f t="shared" si="146"/>
        <v>1</v>
      </c>
      <c r="N2367" s="7">
        <f t="shared" si="147"/>
        <v>1918.5</v>
      </c>
    </row>
    <row r="2368" spans="1:14" x14ac:dyDescent="0.2">
      <c r="A2368" t="s">
        <v>251</v>
      </c>
      <c r="B2368" s="8">
        <v>44005</v>
      </c>
      <c r="C2368" s="8">
        <v>44006</v>
      </c>
      <c r="D2368">
        <v>73</v>
      </c>
      <c r="E2368">
        <v>1</v>
      </c>
      <c r="F2368" s="7">
        <v>40.28</v>
      </c>
      <c r="G2368" s="7">
        <v>108.2</v>
      </c>
      <c r="H2368" s="7">
        <v>0.86</v>
      </c>
      <c r="I2368" s="7">
        <v>2.2999999999999998</v>
      </c>
      <c r="J2368" t="s">
        <v>2337</v>
      </c>
      <c r="K2368">
        <f t="shared" si="144"/>
        <v>73</v>
      </c>
      <c r="L2368">
        <f t="shared" si="145"/>
        <v>26</v>
      </c>
      <c r="M2368">
        <f t="shared" si="146"/>
        <v>1</v>
      </c>
      <c r="N2368" s="7">
        <f t="shared" si="147"/>
        <v>108.2</v>
      </c>
    </row>
    <row r="2369" spans="1:14" x14ac:dyDescent="0.2">
      <c r="A2369" t="s">
        <v>262</v>
      </c>
      <c r="B2369" s="8">
        <v>44005</v>
      </c>
      <c r="C2369" s="8">
        <v>44006</v>
      </c>
      <c r="D2369">
        <v>30</v>
      </c>
      <c r="E2369">
        <v>1</v>
      </c>
      <c r="F2369" s="7">
        <v>18.71</v>
      </c>
      <c r="G2369" s="7">
        <v>43.74</v>
      </c>
      <c r="H2369" s="7">
        <v>0.99</v>
      </c>
      <c r="I2369" s="7">
        <v>2.2999999999999998</v>
      </c>
      <c r="J2369" t="s">
        <v>2337</v>
      </c>
      <c r="K2369">
        <f t="shared" si="144"/>
        <v>30</v>
      </c>
      <c r="L2369">
        <f t="shared" si="145"/>
        <v>26</v>
      </c>
      <c r="M2369">
        <f t="shared" si="146"/>
        <v>1</v>
      </c>
      <c r="N2369" s="7">
        <f t="shared" si="147"/>
        <v>43.74</v>
      </c>
    </row>
    <row r="2370" spans="1:14" x14ac:dyDescent="0.2">
      <c r="A2370" t="s">
        <v>928</v>
      </c>
      <c r="B2370" s="8">
        <v>44005</v>
      </c>
      <c r="C2370" s="8">
        <v>44006</v>
      </c>
      <c r="D2370">
        <v>2</v>
      </c>
      <c r="E2370">
        <v>1</v>
      </c>
      <c r="F2370" s="7">
        <v>26.13</v>
      </c>
      <c r="G2370" s="7">
        <v>0</v>
      </c>
      <c r="H2370" s="7">
        <v>26.12</v>
      </c>
      <c r="I2370" s="7">
        <v>0</v>
      </c>
      <c r="J2370" t="s">
        <v>2337</v>
      </c>
      <c r="K2370">
        <f t="shared" si="144"/>
        <v>2</v>
      </c>
      <c r="L2370">
        <f t="shared" si="145"/>
        <v>26</v>
      </c>
      <c r="M2370">
        <f t="shared" si="146"/>
        <v>1</v>
      </c>
      <c r="N2370" s="7">
        <f t="shared" si="147"/>
        <v>0</v>
      </c>
    </row>
    <row r="2371" spans="1:14" x14ac:dyDescent="0.2">
      <c r="A2371" t="s">
        <v>240</v>
      </c>
      <c r="B2371" s="8">
        <v>44005</v>
      </c>
      <c r="C2371" s="8">
        <v>44006</v>
      </c>
      <c r="D2371">
        <v>4</v>
      </c>
      <c r="E2371">
        <v>100</v>
      </c>
      <c r="F2371" s="7">
        <v>1.41</v>
      </c>
      <c r="G2371" s="7">
        <v>219.99</v>
      </c>
      <c r="H2371" s="7">
        <v>0.7</v>
      </c>
      <c r="I2371" s="7">
        <v>109.99</v>
      </c>
      <c r="J2371" t="s">
        <v>2337</v>
      </c>
      <c r="K2371">
        <f t="shared" ref="K2371:K2434" si="148">D2371*E2371</f>
        <v>400</v>
      </c>
      <c r="L2371">
        <f t="shared" ref="L2371:L2434" si="149">(YEAR(B2371)-2020)*52+_xlfn.ISOWEEKNUM(B2371)</f>
        <v>26</v>
      </c>
      <c r="M2371">
        <f t="shared" ref="M2371:M2434" si="150">IF(J2371="Z-US$",1,1.22)</f>
        <v>1</v>
      </c>
      <c r="N2371" s="7">
        <f t="shared" ref="N2371:N2434" si="151">G2371*M2371</f>
        <v>219.99</v>
      </c>
    </row>
    <row r="2372" spans="1:14" x14ac:dyDescent="0.2">
      <c r="A2372" t="s">
        <v>251</v>
      </c>
      <c r="B2372" s="8">
        <v>44005</v>
      </c>
      <c r="C2372" s="8">
        <v>44005</v>
      </c>
      <c r="D2372">
        <v>766</v>
      </c>
      <c r="E2372">
        <v>1</v>
      </c>
      <c r="F2372" s="7">
        <v>428.47</v>
      </c>
      <c r="G2372" s="7">
        <v>959.25</v>
      </c>
      <c r="H2372" s="7">
        <v>0.86</v>
      </c>
      <c r="I2372" s="7">
        <v>1.92</v>
      </c>
      <c r="J2372" t="s">
        <v>2337</v>
      </c>
      <c r="K2372">
        <f t="shared" si="148"/>
        <v>766</v>
      </c>
      <c r="L2372">
        <f t="shared" si="149"/>
        <v>26</v>
      </c>
      <c r="M2372">
        <f t="shared" si="150"/>
        <v>1</v>
      </c>
      <c r="N2372" s="7">
        <f t="shared" si="151"/>
        <v>959.25</v>
      </c>
    </row>
    <row r="2373" spans="1:14" x14ac:dyDescent="0.2">
      <c r="A2373" t="s">
        <v>223</v>
      </c>
      <c r="B2373" s="8">
        <v>44005</v>
      </c>
      <c r="C2373" s="8">
        <v>44006</v>
      </c>
      <c r="D2373">
        <v>368</v>
      </c>
      <c r="E2373">
        <v>1</v>
      </c>
      <c r="F2373" s="7">
        <v>168.83</v>
      </c>
      <c r="G2373" s="7">
        <v>291.61</v>
      </c>
      <c r="H2373" s="7">
        <v>0.7</v>
      </c>
      <c r="I2373" s="7">
        <v>1.22</v>
      </c>
      <c r="J2373" t="s">
        <v>2337</v>
      </c>
      <c r="K2373">
        <f t="shared" si="148"/>
        <v>368</v>
      </c>
      <c r="L2373">
        <f t="shared" si="149"/>
        <v>26</v>
      </c>
      <c r="M2373">
        <f t="shared" si="150"/>
        <v>1</v>
      </c>
      <c r="N2373" s="7">
        <f t="shared" si="151"/>
        <v>291.61</v>
      </c>
    </row>
    <row r="2374" spans="1:14" x14ac:dyDescent="0.2">
      <c r="A2374" t="s">
        <v>262</v>
      </c>
      <c r="B2374" s="8">
        <v>44005</v>
      </c>
      <c r="C2374" s="8">
        <v>44006</v>
      </c>
      <c r="D2374">
        <v>252</v>
      </c>
      <c r="E2374">
        <v>1</v>
      </c>
      <c r="F2374" s="7">
        <v>161.51</v>
      </c>
      <c r="G2374" s="7">
        <v>377.56</v>
      </c>
      <c r="H2374" s="7">
        <v>0.99</v>
      </c>
      <c r="I2374" s="7">
        <v>2.2999999999999998</v>
      </c>
      <c r="J2374" t="s">
        <v>2337</v>
      </c>
      <c r="K2374">
        <f t="shared" si="148"/>
        <v>252</v>
      </c>
      <c r="L2374">
        <f t="shared" si="149"/>
        <v>26</v>
      </c>
      <c r="M2374">
        <f t="shared" si="150"/>
        <v>1</v>
      </c>
      <c r="N2374" s="7">
        <f t="shared" si="151"/>
        <v>377.56</v>
      </c>
    </row>
    <row r="2375" spans="1:14" x14ac:dyDescent="0.2">
      <c r="A2375" t="s">
        <v>928</v>
      </c>
      <c r="B2375" s="8">
        <v>44005</v>
      </c>
      <c r="C2375" s="8">
        <v>44006</v>
      </c>
      <c r="D2375">
        <v>7</v>
      </c>
      <c r="E2375">
        <v>1</v>
      </c>
      <c r="F2375" s="7">
        <v>104.52</v>
      </c>
      <c r="G2375" s="7">
        <v>0</v>
      </c>
      <c r="H2375" s="7">
        <v>26.12</v>
      </c>
      <c r="I2375" s="7">
        <v>0</v>
      </c>
      <c r="J2375" t="s">
        <v>2337</v>
      </c>
      <c r="K2375">
        <f t="shared" si="148"/>
        <v>7</v>
      </c>
      <c r="L2375">
        <f t="shared" si="149"/>
        <v>26</v>
      </c>
      <c r="M2375">
        <f t="shared" si="150"/>
        <v>1</v>
      </c>
      <c r="N2375" s="7">
        <f t="shared" si="151"/>
        <v>0</v>
      </c>
    </row>
    <row r="2376" spans="1:14" x14ac:dyDescent="0.2">
      <c r="A2376" t="s">
        <v>251</v>
      </c>
      <c r="B2376" s="8">
        <v>44005</v>
      </c>
      <c r="C2376" s="8">
        <v>44006</v>
      </c>
      <c r="D2376">
        <v>91</v>
      </c>
      <c r="E2376">
        <v>1</v>
      </c>
      <c r="F2376" s="7">
        <v>50.56</v>
      </c>
      <c r="G2376" s="7">
        <v>135.83000000000001</v>
      </c>
      <c r="H2376" s="7">
        <v>0.86</v>
      </c>
      <c r="I2376" s="7">
        <v>2.2999999999999998</v>
      </c>
      <c r="J2376" t="s">
        <v>2337</v>
      </c>
      <c r="K2376">
        <f t="shared" si="148"/>
        <v>91</v>
      </c>
      <c r="L2376">
        <f t="shared" si="149"/>
        <v>26</v>
      </c>
      <c r="M2376">
        <f t="shared" si="150"/>
        <v>1</v>
      </c>
      <c r="N2376" s="7">
        <f t="shared" si="151"/>
        <v>135.83000000000001</v>
      </c>
    </row>
    <row r="2377" spans="1:14" x14ac:dyDescent="0.2">
      <c r="A2377" t="s">
        <v>251</v>
      </c>
      <c r="B2377" s="8">
        <v>44005</v>
      </c>
      <c r="C2377" s="8">
        <v>44006</v>
      </c>
      <c r="D2377">
        <v>46</v>
      </c>
      <c r="E2377">
        <v>1</v>
      </c>
      <c r="F2377" s="7">
        <v>25.71</v>
      </c>
      <c r="G2377" s="7">
        <v>69.069999999999993</v>
      </c>
      <c r="H2377" s="7">
        <v>0.86</v>
      </c>
      <c r="I2377" s="7">
        <v>2.2999999999999998</v>
      </c>
      <c r="J2377" t="s">
        <v>2337</v>
      </c>
      <c r="K2377">
        <f t="shared" si="148"/>
        <v>46</v>
      </c>
      <c r="L2377">
        <f t="shared" si="149"/>
        <v>26</v>
      </c>
      <c r="M2377">
        <f t="shared" si="150"/>
        <v>1</v>
      </c>
      <c r="N2377" s="7">
        <f t="shared" si="151"/>
        <v>69.069999999999993</v>
      </c>
    </row>
    <row r="2378" spans="1:14" x14ac:dyDescent="0.2">
      <c r="A2378" t="s">
        <v>945</v>
      </c>
      <c r="B2378" s="8">
        <v>44005</v>
      </c>
      <c r="C2378" s="8">
        <v>44005</v>
      </c>
      <c r="D2378">
        <v>77</v>
      </c>
      <c r="E2378">
        <v>1</v>
      </c>
      <c r="F2378" s="7">
        <v>856.93</v>
      </c>
      <c r="G2378" s="7">
        <v>1598.75</v>
      </c>
      <c r="H2378" s="7">
        <v>17.14</v>
      </c>
      <c r="I2378" s="7">
        <v>31.98</v>
      </c>
      <c r="J2378" t="s">
        <v>2337</v>
      </c>
      <c r="K2378">
        <f t="shared" si="148"/>
        <v>77</v>
      </c>
      <c r="L2378">
        <f t="shared" si="149"/>
        <v>26</v>
      </c>
      <c r="M2378">
        <f t="shared" si="150"/>
        <v>1</v>
      </c>
      <c r="N2378" s="7">
        <f t="shared" si="151"/>
        <v>1598.75</v>
      </c>
    </row>
    <row r="2379" spans="1:14" x14ac:dyDescent="0.2">
      <c r="A2379" t="s">
        <v>288</v>
      </c>
      <c r="B2379" s="8">
        <v>44006</v>
      </c>
      <c r="C2379" s="8">
        <v>44006</v>
      </c>
      <c r="D2379">
        <v>1532</v>
      </c>
      <c r="E2379">
        <v>1</v>
      </c>
      <c r="F2379" s="7">
        <v>856.93</v>
      </c>
      <c r="G2379" s="7">
        <v>2046.4</v>
      </c>
      <c r="H2379" s="7">
        <v>0.86</v>
      </c>
      <c r="I2379" s="7">
        <v>2.0499999999999998</v>
      </c>
      <c r="J2379" t="s">
        <v>2337</v>
      </c>
      <c r="K2379">
        <f t="shared" si="148"/>
        <v>1532</v>
      </c>
      <c r="L2379">
        <f t="shared" si="149"/>
        <v>26</v>
      </c>
      <c r="M2379">
        <f t="shared" si="150"/>
        <v>1</v>
      </c>
      <c r="N2379" s="7">
        <f t="shared" si="151"/>
        <v>2046.4</v>
      </c>
    </row>
    <row r="2380" spans="1:14" x14ac:dyDescent="0.2">
      <c r="A2380" t="s">
        <v>249</v>
      </c>
      <c r="B2380" s="8">
        <v>44006</v>
      </c>
      <c r="C2380" s="8">
        <v>44006</v>
      </c>
      <c r="D2380">
        <v>3064</v>
      </c>
      <c r="E2380">
        <v>1</v>
      </c>
      <c r="F2380" s="7">
        <v>1713.86</v>
      </c>
      <c r="G2380" s="7">
        <v>3581.2</v>
      </c>
      <c r="H2380" s="7">
        <v>0.86</v>
      </c>
      <c r="I2380" s="7">
        <v>1.79</v>
      </c>
      <c r="J2380" t="s">
        <v>2337</v>
      </c>
      <c r="K2380">
        <f t="shared" si="148"/>
        <v>3064</v>
      </c>
      <c r="L2380">
        <f t="shared" si="149"/>
        <v>26</v>
      </c>
      <c r="M2380">
        <f t="shared" si="150"/>
        <v>1</v>
      </c>
      <c r="N2380" s="7">
        <f t="shared" si="151"/>
        <v>3581.2</v>
      </c>
    </row>
    <row r="2381" spans="1:14" x14ac:dyDescent="0.2">
      <c r="A2381" t="s">
        <v>249</v>
      </c>
      <c r="B2381" s="8">
        <v>44006</v>
      </c>
      <c r="C2381" s="8">
        <v>44008</v>
      </c>
      <c r="D2381">
        <v>307</v>
      </c>
      <c r="E2381">
        <v>1</v>
      </c>
      <c r="F2381" s="7">
        <v>171.39</v>
      </c>
      <c r="G2381" s="7">
        <v>358.12</v>
      </c>
      <c r="H2381" s="7">
        <v>0.86</v>
      </c>
      <c r="I2381" s="7">
        <v>1.79</v>
      </c>
      <c r="J2381" t="s">
        <v>2337</v>
      </c>
      <c r="K2381">
        <f t="shared" si="148"/>
        <v>307</v>
      </c>
      <c r="L2381">
        <f t="shared" si="149"/>
        <v>26</v>
      </c>
      <c r="M2381">
        <f t="shared" si="150"/>
        <v>1</v>
      </c>
      <c r="N2381" s="7">
        <f t="shared" si="151"/>
        <v>358.12</v>
      </c>
    </row>
    <row r="2382" spans="1:14" x14ac:dyDescent="0.2">
      <c r="A2382" t="s">
        <v>169</v>
      </c>
      <c r="B2382" s="8">
        <v>44006</v>
      </c>
      <c r="C2382" s="8">
        <v>44006</v>
      </c>
      <c r="D2382">
        <v>51</v>
      </c>
      <c r="E2382">
        <v>2</v>
      </c>
      <c r="F2382" s="7">
        <v>87.78</v>
      </c>
      <c r="G2382" s="7">
        <v>177.27</v>
      </c>
      <c r="H2382" s="7">
        <v>2.65</v>
      </c>
      <c r="I2382" s="7">
        <v>5.37</v>
      </c>
      <c r="J2382" t="s">
        <v>2337</v>
      </c>
      <c r="K2382">
        <f t="shared" si="148"/>
        <v>102</v>
      </c>
      <c r="L2382">
        <f t="shared" si="149"/>
        <v>26</v>
      </c>
      <c r="M2382">
        <f t="shared" si="150"/>
        <v>1</v>
      </c>
      <c r="N2382" s="7">
        <f t="shared" si="151"/>
        <v>177.27</v>
      </c>
    </row>
    <row r="2383" spans="1:14" x14ac:dyDescent="0.2">
      <c r="A2383" t="s">
        <v>203</v>
      </c>
      <c r="B2383" s="8">
        <v>44006</v>
      </c>
      <c r="C2383" s="8">
        <v>44006</v>
      </c>
      <c r="D2383">
        <v>50</v>
      </c>
      <c r="E2383">
        <v>2</v>
      </c>
      <c r="F2383" s="7">
        <v>87.07</v>
      </c>
      <c r="G2383" s="7">
        <v>204.64</v>
      </c>
      <c r="H2383" s="7">
        <v>2.71</v>
      </c>
      <c r="I2383" s="7">
        <v>6.4</v>
      </c>
      <c r="J2383" t="s">
        <v>2337</v>
      </c>
      <c r="K2383">
        <f t="shared" si="148"/>
        <v>100</v>
      </c>
      <c r="L2383">
        <f t="shared" si="149"/>
        <v>26</v>
      </c>
      <c r="M2383">
        <f t="shared" si="150"/>
        <v>1</v>
      </c>
      <c r="N2383" s="7">
        <f t="shared" si="151"/>
        <v>204.64</v>
      </c>
    </row>
    <row r="2384" spans="1:14" x14ac:dyDescent="0.2">
      <c r="A2384" t="s">
        <v>928</v>
      </c>
      <c r="B2384" s="8">
        <v>44006</v>
      </c>
      <c r="C2384" s="8">
        <v>44006</v>
      </c>
      <c r="D2384">
        <v>4</v>
      </c>
      <c r="E2384">
        <v>1</v>
      </c>
      <c r="F2384" s="7">
        <v>52.26</v>
      </c>
      <c r="G2384" s="7">
        <v>0</v>
      </c>
      <c r="H2384" s="7">
        <v>26.12</v>
      </c>
      <c r="I2384" s="7">
        <v>0</v>
      </c>
      <c r="J2384" t="s">
        <v>2337</v>
      </c>
      <c r="K2384">
        <f t="shared" si="148"/>
        <v>4</v>
      </c>
      <c r="L2384">
        <f t="shared" si="149"/>
        <v>26</v>
      </c>
      <c r="M2384">
        <f t="shared" si="150"/>
        <v>1</v>
      </c>
      <c r="N2384" s="7">
        <f t="shared" si="151"/>
        <v>0</v>
      </c>
    </row>
    <row r="2385" spans="1:14" x14ac:dyDescent="0.2">
      <c r="A2385" t="s">
        <v>262</v>
      </c>
      <c r="B2385" s="8">
        <v>44006</v>
      </c>
      <c r="C2385" s="8">
        <v>44007</v>
      </c>
      <c r="D2385">
        <v>33</v>
      </c>
      <c r="E2385">
        <v>1</v>
      </c>
      <c r="F2385" s="7">
        <v>20.68</v>
      </c>
      <c r="G2385" s="7">
        <v>48.35</v>
      </c>
      <c r="H2385" s="7">
        <v>0.99</v>
      </c>
      <c r="I2385" s="7">
        <v>2.2999999999999998</v>
      </c>
      <c r="J2385" t="s">
        <v>2337</v>
      </c>
      <c r="K2385">
        <f t="shared" si="148"/>
        <v>33</v>
      </c>
      <c r="L2385">
        <f t="shared" si="149"/>
        <v>26</v>
      </c>
      <c r="M2385">
        <f t="shared" si="150"/>
        <v>1</v>
      </c>
      <c r="N2385" s="7">
        <f t="shared" si="151"/>
        <v>48.35</v>
      </c>
    </row>
    <row r="2386" spans="1:14" x14ac:dyDescent="0.2">
      <c r="A2386" t="s">
        <v>928</v>
      </c>
      <c r="B2386" s="8">
        <v>44006</v>
      </c>
      <c r="C2386" s="8">
        <v>44007</v>
      </c>
      <c r="D2386">
        <v>2</v>
      </c>
      <c r="E2386">
        <v>1</v>
      </c>
      <c r="F2386" s="7">
        <v>26.13</v>
      </c>
      <c r="G2386" s="7">
        <v>0</v>
      </c>
      <c r="H2386" s="7">
        <v>26.12</v>
      </c>
      <c r="I2386" s="7">
        <v>0</v>
      </c>
      <c r="J2386" t="s">
        <v>2337</v>
      </c>
      <c r="K2386">
        <f t="shared" si="148"/>
        <v>2</v>
      </c>
      <c r="L2386">
        <f t="shared" si="149"/>
        <v>26</v>
      </c>
      <c r="M2386">
        <f t="shared" si="150"/>
        <v>1</v>
      </c>
      <c r="N2386" s="7">
        <f t="shared" si="151"/>
        <v>0</v>
      </c>
    </row>
    <row r="2387" spans="1:14" x14ac:dyDescent="0.2">
      <c r="A2387" t="s">
        <v>262</v>
      </c>
      <c r="B2387" s="8">
        <v>44006</v>
      </c>
      <c r="C2387" s="8">
        <v>44007</v>
      </c>
      <c r="D2387">
        <v>80</v>
      </c>
      <c r="E2387">
        <v>1</v>
      </c>
      <c r="F2387" s="7">
        <v>51.21</v>
      </c>
      <c r="G2387" s="7">
        <v>119.71</v>
      </c>
      <c r="H2387" s="7">
        <v>0.99</v>
      </c>
      <c r="I2387" s="7">
        <v>2.2999999999999998</v>
      </c>
      <c r="J2387" t="s">
        <v>2337</v>
      </c>
      <c r="K2387">
        <f t="shared" si="148"/>
        <v>80</v>
      </c>
      <c r="L2387">
        <f t="shared" si="149"/>
        <v>26</v>
      </c>
      <c r="M2387">
        <f t="shared" si="150"/>
        <v>1</v>
      </c>
      <c r="N2387" s="7">
        <f t="shared" si="151"/>
        <v>119.71</v>
      </c>
    </row>
    <row r="2388" spans="1:14" x14ac:dyDescent="0.2">
      <c r="A2388" t="s">
        <v>928</v>
      </c>
      <c r="B2388" s="8">
        <v>44006</v>
      </c>
      <c r="C2388" s="8">
        <v>44007</v>
      </c>
      <c r="D2388">
        <v>2</v>
      </c>
      <c r="E2388">
        <v>1</v>
      </c>
      <c r="F2388" s="7">
        <v>26.13</v>
      </c>
      <c r="G2388" s="7">
        <v>0</v>
      </c>
      <c r="H2388" s="7">
        <v>26.12</v>
      </c>
      <c r="I2388" s="7">
        <v>0</v>
      </c>
      <c r="J2388" t="s">
        <v>2337</v>
      </c>
      <c r="K2388">
        <f t="shared" si="148"/>
        <v>2</v>
      </c>
      <c r="L2388">
        <f t="shared" si="149"/>
        <v>26</v>
      </c>
      <c r="M2388">
        <f t="shared" si="150"/>
        <v>1</v>
      </c>
      <c r="N2388" s="7">
        <f t="shared" si="151"/>
        <v>0</v>
      </c>
    </row>
    <row r="2389" spans="1:14" x14ac:dyDescent="0.2">
      <c r="A2389" t="s">
        <v>251</v>
      </c>
      <c r="B2389" s="8">
        <v>44006</v>
      </c>
      <c r="C2389" s="8">
        <v>44007</v>
      </c>
      <c r="D2389">
        <v>69</v>
      </c>
      <c r="E2389">
        <v>1</v>
      </c>
      <c r="F2389" s="7">
        <v>38.56</v>
      </c>
      <c r="G2389" s="7">
        <v>103.6</v>
      </c>
      <c r="H2389" s="7">
        <v>0.86</v>
      </c>
      <c r="I2389" s="7">
        <v>2.2999999999999998</v>
      </c>
      <c r="J2389" t="s">
        <v>2337</v>
      </c>
      <c r="K2389">
        <f t="shared" si="148"/>
        <v>69</v>
      </c>
      <c r="L2389">
        <f t="shared" si="149"/>
        <v>26</v>
      </c>
      <c r="M2389">
        <f t="shared" si="150"/>
        <v>1</v>
      </c>
      <c r="N2389" s="7">
        <f t="shared" si="151"/>
        <v>103.6</v>
      </c>
    </row>
    <row r="2390" spans="1:14" x14ac:dyDescent="0.2">
      <c r="A2390" t="s">
        <v>262</v>
      </c>
      <c r="B2390" s="8">
        <v>44006</v>
      </c>
      <c r="C2390" s="8">
        <v>44007</v>
      </c>
      <c r="D2390">
        <v>30</v>
      </c>
      <c r="E2390">
        <v>1</v>
      </c>
      <c r="F2390" s="7">
        <v>18.71</v>
      </c>
      <c r="G2390" s="7">
        <v>43.74</v>
      </c>
      <c r="H2390" s="7">
        <v>0.99</v>
      </c>
      <c r="I2390" s="7">
        <v>2.2999999999999998</v>
      </c>
      <c r="J2390" t="s">
        <v>2337</v>
      </c>
      <c r="K2390">
        <f t="shared" si="148"/>
        <v>30</v>
      </c>
      <c r="L2390">
        <f t="shared" si="149"/>
        <v>26</v>
      </c>
      <c r="M2390">
        <f t="shared" si="150"/>
        <v>1</v>
      </c>
      <c r="N2390" s="7">
        <f t="shared" si="151"/>
        <v>43.74</v>
      </c>
    </row>
    <row r="2391" spans="1:14" x14ac:dyDescent="0.2">
      <c r="A2391" t="s">
        <v>928</v>
      </c>
      <c r="B2391" s="8">
        <v>44006</v>
      </c>
      <c r="C2391" s="8">
        <v>44007</v>
      </c>
      <c r="D2391">
        <v>2</v>
      </c>
      <c r="E2391">
        <v>1</v>
      </c>
      <c r="F2391" s="7">
        <v>26.13</v>
      </c>
      <c r="G2391" s="7">
        <v>0</v>
      </c>
      <c r="H2391" s="7">
        <v>26.12</v>
      </c>
      <c r="I2391" s="7">
        <v>0</v>
      </c>
      <c r="J2391" t="s">
        <v>2337</v>
      </c>
      <c r="K2391">
        <f t="shared" si="148"/>
        <v>2</v>
      </c>
      <c r="L2391">
        <f t="shared" si="149"/>
        <v>26</v>
      </c>
      <c r="M2391">
        <f t="shared" si="150"/>
        <v>1</v>
      </c>
      <c r="N2391" s="7">
        <f t="shared" si="151"/>
        <v>0</v>
      </c>
    </row>
    <row r="2392" spans="1:14" x14ac:dyDescent="0.2">
      <c r="A2392" t="s">
        <v>207</v>
      </c>
      <c r="B2392" s="8">
        <v>44006</v>
      </c>
      <c r="C2392" s="8">
        <v>44006</v>
      </c>
      <c r="D2392">
        <v>2528</v>
      </c>
      <c r="E2392">
        <v>1</v>
      </c>
      <c r="F2392" s="7">
        <v>1857.11</v>
      </c>
      <c r="G2392" s="7">
        <v>2321.39</v>
      </c>
      <c r="H2392" s="7">
        <v>1.1299999999999999</v>
      </c>
      <c r="I2392" s="7">
        <v>1.41</v>
      </c>
      <c r="J2392" t="s">
        <v>2337</v>
      </c>
      <c r="K2392">
        <f t="shared" si="148"/>
        <v>2528</v>
      </c>
      <c r="L2392">
        <f t="shared" si="149"/>
        <v>26</v>
      </c>
      <c r="M2392">
        <f t="shared" si="150"/>
        <v>1</v>
      </c>
      <c r="N2392" s="7">
        <f t="shared" si="151"/>
        <v>2321.39</v>
      </c>
    </row>
    <row r="2393" spans="1:14" x14ac:dyDescent="0.2">
      <c r="A2393" t="s">
        <v>687</v>
      </c>
      <c r="B2393" s="8">
        <v>44006</v>
      </c>
      <c r="C2393" s="8">
        <v>44020</v>
      </c>
      <c r="D2393">
        <v>31</v>
      </c>
      <c r="E2393">
        <v>1</v>
      </c>
      <c r="F2393" s="7">
        <v>255.03</v>
      </c>
      <c r="G2393" s="7">
        <v>470.67</v>
      </c>
      <c r="H2393" s="7">
        <v>12.75</v>
      </c>
      <c r="I2393" s="7">
        <v>23.53</v>
      </c>
      <c r="J2393" t="s">
        <v>2337</v>
      </c>
      <c r="K2393">
        <f t="shared" si="148"/>
        <v>31</v>
      </c>
      <c r="L2393">
        <f t="shared" si="149"/>
        <v>26</v>
      </c>
      <c r="M2393">
        <f t="shared" si="150"/>
        <v>1</v>
      </c>
      <c r="N2393" s="7">
        <f t="shared" si="151"/>
        <v>470.67</v>
      </c>
    </row>
    <row r="2394" spans="1:14" x14ac:dyDescent="0.2">
      <c r="A2394" t="s">
        <v>708</v>
      </c>
      <c r="B2394" s="8">
        <v>44006</v>
      </c>
      <c r="C2394" s="8">
        <v>44020</v>
      </c>
      <c r="D2394">
        <v>31</v>
      </c>
      <c r="E2394">
        <v>1</v>
      </c>
      <c r="F2394" s="7">
        <v>351.21</v>
      </c>
      <c r="G2394" s="7">
        <v>647.16999999999996</v>
      </c>
      <c r="H2394" s="7">
        <v>17.559999999999999</v>
      </c>
      <c r="I2394" s="7">
        <v>32.36</v>
      </c>
      <c r="J2394" t="s">
        <v>2337</v>
      </c>
      <c r="K2394">
        <f t="shared" si="148"/>
        <v>31</v>
      </c>
      <c r="L2394">
        <f t="shared" si="149"/>
        <v>26</v>
      </c>
      <c r="M2394">
        <f t="shared" si="150"/>
        <v>1</v>
      </c>
      <c r="N2394" s="7">
        <f t="shared" si="151"/>
        <v>647.16999999999996</v>
      </c>
    </row>
    <row r="2395" spans="1:14" x14ac:dyDescent="0.2">
      <c r="A2395" t="s">
        <v>696</v>
      </c>
      <c r="B2395" s="8">
        <v>44006</v>
      </c>
      <c r="C2395" s="8">
        <v>44020</v>
      </c>
      <c r="D2395">
        <v>16</v>
      </c>
      <c r="E2395">
        <v>1</v>
      </c>
      <c r="F2395" s="7">
        <v>0</v>
      </c>
      <c r="G2395" s="7">
        <v>333.82</v>
      </c>
      <c r="H2395" s="7">
        <v>0</v>
      </c>
      <c r="I2395" s="7">
        <v>33.380000000000003</v>
      </c>
      <c r="J2395" t="s">
        <v>2337</v>
      </c>
      <c r="K2395">
        <f t="shared" si="148"/>
        <v>16</v>
      </c>
      <c r="L2395">
        <f t="shared" si="149"/>
        <v>26</v>
      </c>
      <c r="M2395">
        <f t="shared" si="150"/>
        <v>1</v>
      </c>
      <c r="N2395" s="7">
        <f t="shared" si="151"/>
        <v>333.82</v>
      </c>
    </row>
    <row r="2396" spans="1:14" x14ac:dyDescent="0.2">
      <c r="A2396" t="s">
        <v>736</v>
      </c>
      <c r="B2396" s="8">
        <v>44006</v>
      </c>
      <c r="C2396" s="8">
        <v>44020</v>
      </c>
      <c r="D2396">
        <v>16</v>
      </c>
      <c r="E2396">
        <v>1</v>
      </c>
      <c r="F2396" s="7">
        <v>0</v>
      </c>
      <c r="G2396" s="7">
        <v>374.75</v>
      </c>
      <c r="H2396" s="7">
        <v>0</v>
      </c>
      <c r="I2396" s="7">
        <v>37.479999999999997</v>
      </c>
      <c r="J2396" t="s">
        <v>2337</v>
      </c>
      <c r="K2396">
        <f t="shared" si="148"/>
        <v>16</v>
      </c>
      <c r="L2396">
        <f t="shared" si="149"/>
        <v>26</v>
      </c>
      <c r="M2396">
        <f t="shared" si="150"/>
        <v>1</v>
      </c>
      <c r="N2396" s="7">
        <f t="shared" si="151"/>
        <v>374.75</v>
      </c>
    </row>
    <row r="2397" spans="1:14" x14ac:dyDescent="0.2">
      <c r="A2397" t="s">
        <v>746</v>
      </c>
      <c r="B2397" s="8">
        <v>44006</v>
      </c>
      <c r="C2397" s="8">
        <v>44020</v>
      </c>
      <c r="D2397">
        <v>16</v>
      </c>
      <c r="E2397">
        <v>1</v>
      </c>
      <c r="F2397" s="7">
        <v>0</v>
      </c>
      <c r="G2397" s="7">
        <v>422.07</v>
      </c>
      <c r="H2397" s="7">
        <v>0</v>
      </c>
      <c r="I2397" s="7">
        <v>42.21</v>
      </c>
      <c r="J2397" t="s">
        <v>2337</v>
      </c>
      <c r="K2397">
        <f t="shared" si="148"/>
        <v>16</v>
      </c>
      <c r="L2397">
        <f t="shared" si="149"/>
        <v>26</v>
      </c>
      <c r="M2397">
        <f t="shared" si="150"/>
        <v>1</v>
      </c>
      <c r="N2397" s="7">
        <f t="shared" si="151"/>
        <v>422.07</v>
      </c>
    </row>
    <row r="2398" spans="1:14" x14ac:dyDescent="0.2">
      <c r="A2398" t="s">
        <v>782</v>
      </c>
      <c r="B2398" s="8">
        <v>44006</v>
      </c>
      <c r="C2398" s="8">
        <v>44020</v>
      </c>
      <c r="D2398">
        <v>62</v>
      </c>
      <c r="E2398">
        <v>1</v>
      </c>
      <c r="F2398" s="7">
        <v>1854.55</v>
      </c>
      <c r="G2398" s="7">
        <v>3095.18</v>
      </c>
      <c r="H2398" s="7">
        <v>46.36</v>
      </c>
      <c r="I2398" s="7">
        <v>77.38</v>
      </c>
      <c r="J2398" t="s">
        <v>2337</v>
      </c>
      <c r="K2398">
        <f t="shared" si="148"/>
        <v>62</v>
      </c>
      <c r="L2398">
        <f t="shared" si="149"/>
        <v>26</v>
      </c>
      <c r="M2398">
        <f t="shared" si="150"/>
        <v>1</v>
      </c>
      <c r="N2398" s="7">
        <f t="shared" si="151"/>
        <v>3095.18</v>
      </c>
    </row>
    <row r="2399" spans="1:14" x14ac:dyDescent="0.2">
      <c r="A2399" t="s">
        <v>702</v>
      </c>
      <c r="B2399" s="8">
        <v>44006</v>
      </c>
      <c r="C2399" s="8">
        <v>44020</v>
      </c>
      <c r="D2399">
        <v>138</v>
      </c>
      <c r="E2399">
        <v>1</v>
      </c>
      <c r="F2399" s="7">
        <v>2443.79</v>
      </c>
      <c r="G2399" s="7">
        <v>4224.54</v>
      </c>
      <c r="H2399" s="7">
        <v>27.15</v>
      </c>
      <c r="I2399" s="7">
        <v>46.94</v>
      </c>
      <c r="J2399" t="s">
        <v>2337</v>
      </c>
      <c r="K2399">
        <f t="shared" si="148"/>
        <v>138</v>
      </c>
      <c r="L2399">
        <f t="shared" si="149"/>
        <v>26</v>
      </c>
      <c r="M2399">
        <f t="shared" si="150"/>
        <v>1</v>
      </c>
      <c r="N2399" s="7">
        <f t="shared" si="151"/>
        <v>4224.54</v>
      </c>
    </row>
    <row r="2400" spans="1:14" x14ac:dyDescent="0.2">
      <c r="A2400" t="s">
        <v>718</v>
      </c>
      <c r="B2400" s="8">
        <v>44006</v>
      </c>
      <c r="C2400" s="8">
        <v>44020</v>
      </c>
      <c r="D2400">
        <v>46</v>
      </c>
      <c r="E2400">
        <v>1</v>
      </c>
      <c r="F2400" s="7">
        <v>670.71</v>
      </c>
      <c r="G2400" s="7">
        <v>1231.68</v>
      </c>
      <c r="H2400" s="7">
        <v>22.36</v>
      </c>
      <c r="I2400" s="7">
        <v>41.06</v>
      </c>
      <c r="J2400" t="s">
        <v>2337</v>
      </c>
      <c r="K2400">
        <f t="shared" si="148"/>
        <v>46</v>
      </c>
      <c r="L2400">
        <f t="shared" si="149"/>
        <v>26</v>
      </c>
      <c r="M2400">
        <f t="shared" si="150"/>
        <v>1</v>
      </c>
      <c r="N2400" s="7">
        <f t="shared" si="151"/>
        <v>1231.68</v>
      </c>
    </row>
    <row r="2401" spans="1:14" x14ac:dyDescent="0.2">
      <c r="A2401" t="s">
        <v>201</v>
      </c>
      <c r="B2401" s="8">
        <v>44006</v>
      </c>
      <c r="C2401" s="8">
        <v>44007</v>
      </c>
      <c r="D2401">
        <v>613</v>
      </c>
      <c r="E2401">
        <v>2</v>
      </c>
      <c r="F2401" s="7">
        <v>1036.4000000000001</v>
      </c>
      <c r="G2401" s="7">
        <v>2824.03</v>
      </c>
      <c r="H2401" s="7">
        <v>2.58</v>
      </c>
      <c r="I2401" s="7">
        <v>7.06</v>
      </c>
      <c r="J2401" t="s">
        <v>2337</v>
      </c>
      <c r="K2401">
        <f t="shared" si="148"/>
        <v>1226</v>
      </c>
      <c r="L2401">
        <f t="shared" si="149"/>
        <v>26</v>
      </c>
      <c r="M2401">
        <f t="shared" si="150"/>
        <v>1</v>
      </c>
      <c r="N2401" s="7">
        <f t="shared" si="151"/>
        <v>2824.03</v>
      </c>
    </row>
    <row r="2402" spans="1:14" x14ac:dyDescent="0.2">
      <c r="A2402" t="s">
        <v>251</v>
      </c>
      <c r="B2402" s="8">
        <v>44006</v>
      </c>
      <c r="C2402" s="8">
        <v>44007</v>
      </c>
      <c r="D2402">
        <v>37</v>
      </c>
      <c r="E2402">
        <v>1</v>
      </c>
      <c r="F2402" s="7">
        <v>20.57</v>
      </c>
      <c r="G2402" s="7">
        <v>55.25</v>
      </c>
      <c r="H2402" s="7">
        <v>0.86</v>
      </c>
      <c r="I2402" s="7">
        <v>2.2999999999999998</v>
      </c>
      <c r="J2402" t="s">
        <v>2337</v>
      </c>
      <c r="K2402">
        <f t="shared" si="148"/>
        <v>37</v>
      </c>
      <c r="L2402">
        <f t="shared" si="149"/>
        <v>26</v>
      </c>
      <c r="M2402">
        <f t="shared" si="150"/>
        <v>1</v>
      </c>
      <c r="N2402" s="7">
        <f t="shared" si="151"/>
        <v>55.25</v>
      </c>
    </row>
    <row r="2403" spans="1:14" x14ac:dyDescent="0.2">
      <c r="A2403" t="s">
        <v>928</v>
      </c>
      <c r="B2403" s="8">
        <v>44006</v>
      </c>
      <c r="C2403" s="8">
        <v>44007</v>
      </c>
      <c r="D2403">
        <v>2</v>
      </c>
      <c r="E2403">
        <v>1</v>
      </c>
      <c r="F2403" s="7">
        <v>26.13</v>
      </c>
      <c r="G2403" s="7">
        <v>0</v>
      </c>
      <c r="H2403" s="7">
        <v>26.12</v>
      </c>
      <c r="I2403" s="7">
        <v>0</v>
      </c>
      <c r="J2403" t="s">
        <v>2337</v>
      </c>
      <c r="K2403">
        <f t="shared" si="148"/>
        <v>2</v>
      </c>
      <c r="L2403">
        <f t="shared" si="149"/>
        <v>26</v>
      </c>
      <c r="M2403">
        <f t="shared" si="150"/>
        <v>1</v>
      </c>
      <c r="N2403" s="7">
        <f t="shared" si="151"/>
        <v>0</v>
      </c>
    </row>
    <row r="2404" spans="1:14" x14ac:dyDescent="0.2">
      <c r="A2404" t="s">
        <v>289</v>
      </c>
      <c r="B2404" s="8">
        <v>44006</v>
      </c>
      <c r="C2404" s="8">
        <v>44006</v>
      </c>
      <c r="D2404">
        <v>307</v>
      </c>
      <c r="E2404">
        <v>1</v>
      </c>
      <c r="F2404" s="7">
        <v>173.94</v>
      </c>
      <c r="G2404" s="7">
        <v>422.07</v>
      </c>
      <c r="H2404" s="7">
        <v>0.87</v>
      </c>
      <c r="I2404" s="7">
        <v>2.11</v>
      </c>
      <c r="J2404" t="s">
        <v>2337</v>
      </c>
      <c r="K2404">
        <f t="shared" si="148"/>
        <v>307</v>
      </c>
      <c r="L2404">
        <f t="shared" si="149"/>
        <v>26</v>
      </c>
      <c r="M2404">
        <f t="shared" si="150"/>
        <v>1</v>
      </c>
      <c r="N2404" s="7">
        <f t="shared" si="151"/>
        <v>422.07</v>
      </c>
    </row>
    <row r="2405" spans="1:14" x14ac:dyDescent="0.2">
      <c r="A2405" t="s">
        <v>251</v>
      </c>
      <c r="B2405" s="8">
        <v>44006</v>
      </c>
      <c r="C2405" s="8">
        <v>44007</v>
      </c>
      <c r="D2405">
        <v>69</v>
      </c>
      <c r="E2405">
        <v>1</v>
      </c>
      <c r="F2405" s="7">
        <v>38.56</v>
      </c>
      <c r="G2405" s="7">
        <v>103.6</v>
      </c>
      <c r="H2405" s="7">
        <v>0.86</v>
      </c>
      <c r="I2405" s="7">
        <v>2.2999999999999998</v>
      </c>
      <c r="J2405" t="s">
        <v>2337</v>
      </c>
      <c r="K2405">
        <f t="shared" si="148"/>
        <v>69</v>
      </c>
      <c r="L2405">
        <f t="shared" si="149"/>
        <v>26</v>
      </c>
      <c r="M2405">
        <f t="shared" si="150"/>
        <v>1</v>
      </c>
      <c r="N2405" s="7">
        <f t="shared" si="151"/>
        <v>103.6</v>
      </c>
    </row>
    <row r="2406" spans="1:14" x14ac:dyDescent="0.2">
      <c r="A2406" t="s">
        <v>928</v>
      </c>
      <c r="B2406" s="8">
        <v>44006</v>
      </c>
      <c r="C2406" s="8">
        <v>44007</v>
      </c>
      <c r="D2406">
        <v>2</v>
      </c>
      <c r="E2406">
        <v>1</v>
      </c>
      <c r="F2406" s="7">
        <v>26.13</v>
      </c>
      <c r="G2406" s="7">
        <v>0</v>
      </c>
      <c r="H2406" s="7">
        <v>26.12</v>
      </c>
      <c r="I2406" s="7">
        <v>0</v>
      </c>
      <c r="J2406" t="s">
        <v>2337</v>
      </c>
      <c r="K2406">
        <f t="shared" si="148"/>
        <v>2</v>
      </c>
      <c r="L2406">
        <f t="shared" si="149"/>
        <v>26</v>
      </c>
      <c r="M2406">
        <f t="shared" si="150"/>
        <v>1</v>
      </c>
      <c r="N2406" s="7">
        <f t="shared" si="151"/>
        <v>0</v>
      </c>
    </row>
    <row r="2407" spans="1:14" x14ac:dyDescent="0.2">
      <c r="A2407" t="s">
        <v>169</v>
      </c>
      <c r="B2407" s="8">
        <v>44006</v>
      </c>
      <c r="C2407" s="8">
        <v>44007</v>
      </c>
      <c r="D2407">
        <v>62</v>
      </c>
      <c r="E2407">
        <v>1</v>
      </c>
      <c r="F2407" s="7">
        <v>53.21</v>
      </c>
      <c r="G2407" s="7">
        <v>84.41</v>
      </c>
      <c r="H2407" s="7">
        <v>1.32</v>
      </c>
      <c r="I2407" s="7">
        <v>2.11</v>
      </c>
      <c r="J2407" t="s">
        <v>2337</v>
      </c>
      <c r="K2407">
        <f t="shared" si="148"/>
        <v>62</v>
      </c>
      <c r="L2407">
        <f t="shared" si="149"/>
        <v>26</v>
      </c>
      <c r="M2407">
        <f t="shared" si="150"/>
        <v>1</v>
      </c>
      <c r="N2407" s="7">
        <f t="shared" si="151"/>
        <v>84.41</v>
      </c>
    </row>
    <row r="2408" spans="1:14" x14ac:dyDescent="0.2">
      <c r="A2408" t="s">
        <v>169</v>
      </c>
      <c r="B2408" s="8">
        <v>44006</v>
      </c>
      <c r="C2408" s="8">
        <v>44007</v>
      </c>
      <c r="D2408">
        <v>30</v>
      </c>
      <c r="E2408">
        <v>1</v>
      </c>
      <c r="F2408" s="7">
        <v>25.27</v>
      </c>
      <c r="G2408" s="7">
        <v>51.03</v>
      </c>
      <c r="H2408" s="7">
        <v>1.32</v>
      </c>
      <c r="I2408" s="7">
        <v>2.69</v>
      </c>
      <c r="J2408" t="s">
        <v>2337</v>
      </c>
      <c r="K2408">
        <f t="shared" si="148"/>
        <v>30</v>
      </c>
      <c r="L2408">
        <f t="shared" si="149"/>
        <v>26</v>
      </c>
      <c r="M2408">
        <f t="shared" si="150"/>
        <v>1</v>
      </c>
      <c r="N2408" s="7">
        <f t="shared" si="151"/>
        <v>51.03</v>
      </c>
    </row>
    <row r="2409" spans="1:14" x14ac:dyDescent="0.2">
      <c r="A2409" t="s">
        <v>928</v>
      </c>
      <c r="B2409" s="8">
        <v>44006</v>
      </c>
      <c r="C2409" s="8">
        <v>44007</v>
      </c>
      <c r="D2409">
        <v>2</v>
      </c>
      <c r="E2409">
        <v>1</v>
      </c>
      <c r="F2409" s="7">
        <v>26.13</v>
      </c>
      <c r="G2409" s="7">
        <v>0</v>
      </c>
      <c r="H2409" s="7">
        <v>26.12</v>
      </c>
      <c r="I2409" s="7">
        <v>0</v>
      </c>
      <c r="J2409" t="s">
        <v>2337</v>
      </c>
      <c r="K2409">
        <f t="shared" si="148"/>
        <v>2</v>
      </c>
      <c r="L2409">
        <f t="shared" si="149"/>
        <v>26</v>
      </c>
      <c r="M2409">
        <f t="shared" si="150"/>
        <v>1</v>
      </c>
      <c r="N2409" s="7">
        <f t="shared" si="151"/>
        <v>0</v>
      </c>
    </row>
    <row r="2410" spans="1:14" x14ac:dyDescent="0.2">
      <c r="A2410" t="s">
        <v>288</v>
      </c>
      <c r="B2410" s="8">
        <v>44006</v>
      </c>
      <c r="C2410" s="8">
        <v>44007</v>
      </c>
      <c r="D2410">
        <v>37</v>
      </c>
      <c r="E2410">
        <v>1</v>
      </c>
      <c r="F2410" s="7">
        <v>20.57</v>
      </c>
      <c r="G2410" s="7">
        <v>73.67</v>
      </c>
      <c r="H2410" s="7">
        <v>0.86</v>
      </c>
      <c r="I2410" s="7">
        <v>3.07</v>
      </c>
      <c r="J2410" t="s">
        <v>2337</v>
      </c>
      <c r="K2410">
        <f t="shared" si="148"/>
        <v>37</v>
      </c>
      <c r="L2410">
        <f t="shared" si="149"/>
        <v>26</v>
      </c>
      <c r="M2410">
        <f t="shared" si="150"/>
        <v>1</v>
      </c>
      <c r="N2410" s="7">
        <f t="shared" si="151"/>
        <v>73.67</v>
      </c>
    </row>
    <row r="2411" spans="1:14" x14ac:dyDescent="0.2">
      <c r="A2411" t="s">
        <v>333</v>
      </c>
      <c r="B2411" s="8">
        <v>44006</v>
      </c>
      <c r="C2411" s="8">
        <v>44007</v>
      </c>
      <c r="D2411">
        <v>330</v>
      </c>
      <c r="E2411">
        <v>1</v>
      </c>
      <c r="F2411" s="7">
        <v>206.24</v>
      </c>
      <c r="G2411" s="7">
        <v>316.23</v>
      </c>
      <c r="H2411" s="7">
        <v>0.96</v>
      </c>
      <c r="I2411" s="7">
        <v>1.47</v>
      </c>
      <c r="J2411" t="s">
        <v>2337</v>
      </c>
      <c r="K2411">
        <f t="shared" si="148"/>
        <v>330</v>
      </c>
      <c r="L2411">
        <f t="shared" si="149"/>
        <v>26</v>
      </c>
      <c r="M2411">
        <f t="shared" si="150"/>
        <v>1</v>
      </c>
      <c r="N2411" s="7">
        <f t="shared" si="151"/>
        <v>316.23</v>
      </c>
    </row>
    <row r="2412" spans="1:14" x14ac:dyDescent="0.2">
      <c r="A2412" t="s">
        <v>928</v>
      </c>
      <c r="B2412" s="8">
        <v>44006</v>
      </c>
      <c r="C2412" s="8">
        <v>44007</v>
      </c>
      <c r="D2412">
        <v>5</v>
      </c>
      <c r="E2412">
        <v>1</v>
      </c>
      <c r="F2412" s="7">
        <v>78.39</v>
      </c>
      <c r="G2412" s="7">
        <v>0</v>
      </c>
      <c r="H2412" s="7">
        <v>26.12</v>
      </c>
      <c r="I2412" s="7">
        <v>0</v>
      </c>
      <c r="J2412" t="s">
        <v>2337</v>
      </c>
      <c r="K2412">
        <f t="shared" si="148"/>
        <v>5</v>
      </c>
      <c r="L2412">
        <f t="shared" si="149"/>
        <v>26</v>
      </c>
      <c r="M2412">
        <f t="shared" si="150"/>
        <v>1</v>
      </c>
      <c r="N2412" s="7">
        <f t="shared" si="151"/>
        <v>0</v>
      </c>
    </row>
    <row r="2413" spans="1:14" x14ac:dyDescent="0.2">
      <c r="A2413" t="s">
        <v>539</v>
      </c>
      <c r="B2413" s="8">
        <v>44006</v>
      </c>
      <c r="C2413" s="8">
        <v>44006</v>
      </c>
      <c r="D2413">
        <v>4137</v>
      </c>
      <c r="E2413">
        <v>2</v>
      </c>
      <c r="F2413" s="7">
        <v>8218.85</v>
      </c>
      <c r="G2413" s="7">
        <v>19338.48</v>
      </c>
      <c r="H2413" s="7">
        <v>3.04</v>
      </c>
      <c r="I2413" s="7">
        <v>7.16</v>
      </c>
      <c r="J2413" t="s">
        <v>2337</v>
      </c>
      <c r="K2413">
        <f t="shared" si="148"/>
        <v>8274</v>
      </c>
      <c r="L2413">
        <f t="shared" si="149"/>
        <v>26</v>
      </c>
      <c r="M2413">
        <f t="shared" si="150"/>
        <v>1</v>
      </c>
      <c r="N2413" s="7">
        <f t="shared" si="151"/>
        <v>19338.48</v>
      </c>
    </row>
    <row r="2414" spans="1:14" x14ac:dyDescent="0.2">
      <c r="A2414" t="s">
        <v>544</v>
      </c>
      <c r="B2414" s="8">
        <v>44006</v>
      </c>
      <c r="C2414" s="8">
        <v>44006</v>
      </c>
      <c r="D2414">
        <v>460</v>
      </c>
      <c r="E2414">
        <v>2</v>
      </c>
      <c r="F2414" s="7">
        <v>835.47</v>
      </c>
      <c r="G2414" s="7">
        <v>1227.8399999999999</v>
      </c>
      <c r="H2414" s="7">
        <v>2.78</v>
      </c>
      <c r="I2414" s="7">
        <v>4.09</v>
      </c>
      <c r="J2414" t="s">
        <v>2337</v>
      </c>
      <c r="K2414">
        <f t="shared" si="148"/>
        <v>920</v>
      </c>
      <c r="L2414">
        <f t="shared" si="149"/>
        <v>26</v>
      </c>
      <c r="M2414">
        <f t="shared" si="150"/>
        <v>1</v>
      </c>
      <c r="N2414" s="7">
        <f t="shared" si="151"/>
        <v>1227.8399999999999</v>
      </c>
    </row>
    <row r="2415" spans="1:14" x14ac:dyDescent="0.2">
      <c r="A2415" t="s">
        <v>202</v>
      </c>
      <c r="B2415" s="8">
        <v>44006</v>
      </c>
      <c r="C2415" s="8">
        <v>44006</v>
      </c>
      <c r="D2415">
        <v>1532</v>
      </c>
      <c r="E2415">
        <v>2</v>
      </c>
      <c r="F2415" s="7">
        <v>2631.16</v>
      </c>
      <c r="G2415" s="7">
        <v>6395</v>
      </c>
      <c r="H2415" s="7">
        <v>2.62</v>
      </c>
      <c r="I2415" s="7">
        <v>6.4</v>
      </c>
      <c r="J2415" t="s">
        <v>2337</v>
      </c>
      <c r="K2415">
        <f t="shared" si="148"/>
        <v>3064</v>
      </c>
      <c r="L2415">
        <f t="shared" si="149"/>
        <v>26</v>
      </c>
      <c r="M2415">
        <f t="shared" si="150"/>
        <v>1</v>
      </c>
      <c r="N2415" s="7">
        <f t="shared" si="151"/>
        <v>6395</v>
      </c>
    </row>
    <row r="2416" spans="1:14" x14ac:dyDescent="0.2">
      <c r="A2416" t="s">
        <v>636</v>
      </c>
      <c r="B2416" s="8">
        <v>44006</v>
      </c>
      <c r="C2416" s="8">
        <v>44006</v>
      </c>
      <c r="D2416">
        <v>460</v>
      </c>
      <c r="E2416">
        <v>2</v>
      </c>
      <c r="F2416" s="7">
        <v>552.07000000000005</v>
      </c>
      <c r="G2416" s="7">
        <v>1143.43</v>
      </c>
      <c r="H2416" s="7">
        <v>1.83</v>
      </c>
      <c r="I2416" s="7">
        <v>3.81</v>
      </c>
      <c r="J2416" t="s">
        <v>2337</v>
      </c>
      <c r="K2416">
        <f t="shared" si="148"/>
        <v>920</v>
      </c>
      <c r="L2416">
        <f t="shared" si="149"/>
        <v>26</v>
      </c>
      <c r="M2416">
        <f t="shared" si="150"/>
        <v>1</v>
      </c>
      <c r="N2416" s="7">
        <f t="shared" si="151"/>
        <v>1143.43</v>
      </c>
    </row>
    <row r="2417" spans="1:14" x14ac:dyDescent="0.2">
      <c r="A2417" t="s">
        <v>232</v>
      </c>
      <c r="B2417" s="8">
        <v>44006</v>
      </c>
      <c r="C2417" s="8">
        <v>44006</v>
      </c>
      <c r="D2417">
        <v>1359</v>
      </c>
      <c r="E2417">
        <v>1</v>
      </c>
      <c r="F2417" s="7">
        <v>623.96</v>
      </c>
      <c r="G2417" s="7">
        <v>1077.75</v>
      </c>
      <c r="H2417" s="7">
        <v>0.7</v>
      </c>
      <c r="I2417" s="7">
        <v>1.22</v>
      </c>
      <c r="J2417" t="s">
        <v>2337</v>
      </c>
      <c r="K2417">
        <f t="shared" si="148"/>
        <v>1359</v>
      </c>
      <c r="L2417">
        <f t="shared" si="149"/>
        <v>26</v>
      </c>
      <c r="M2417">
        <f t="shared" si="150"/>
        <v>1</v>
      </c>
      <c r="N2417" s="7">
        <f t="shared" si="151"/>
        <v>1077.75</v>
      </c>
    </row>
    <row r="2418" spans="1:14" x14ac:dyDescent="0.2">
      <c r="A2418" t="s">
        <v>249</v>
      </c>
      <c r="B2418" s="8">
        <v>44006</v>
      </c>
      <c r="C2418" s="8">
        <v>44006</v>
      </c>
      <c r="D2418">
        <v>267</v>
      </c>
      <c r="E2418">
        <v>1</v>
      </c>
      <c r="F2418" s="7">
        <v>149.11000000000001</v>
      </c>
      <c r="G2418" s="7">
        <v>333.82</v>
      </c>
      <c r="H2418" s="7">
        <v>0.86</v>
      </c>
      <c r="I2418" s="7">
        <v>1.92</v>
      </c>
      <c r="J2418" t="s">
        <v>2337</v>
      </c>
      <c r="K2418">
        <f t="shared" si="148"/>
        <v>267</v>
      </c>
      <c r="L2418">
        <f t="shared" si="149"/>
        <v>26</v>
      </c>
      <c r="M2418">
        <f t="shared" si="150"/>
        <v>1</v>
      </c>
      <c r="N2418" s="7">
        <f t="shared" si="151"/>
        <v>333.82</v>
      </c>
    </row>
    <row r="2419" spans="1:14" x14ac:dyDescent="0.2">
      <c r="A2419" t="s">
        <v>251</v>
      </c>
      <c r="B2419" s="8">
        <v>44006</v>
      </c>
      <c r="C2419" s="8">
        <v>44006</v>
      </c>
      <c r="D2419">
        <v>4773</v>
      </c>
      <c r="E2419">
        <v>1</v>
      </c>
      <c r="F2419" s="7">
        <v>2669.34</v>
      </c>
      <c r="G2419" s="7">
        <v>5976.13</v>
      </c>
      <c r="H2419" s="7">
        <v>0.86</v>
      </c>
      <c r="I2419" s="7">
        <v>1.92</v>
      </c>
      <c r="J2419" t="s">
        <v>2337</v>
      </c>
      <c r="K2419">
        <f t="shared" si="148"/>
        <v>4773</v>
      </c>
      <c r="L2419">
        <f t="shared" si="149"/>
        <v>26</v>
      </c>
      <c r="M2419">
        <f t="shared" si="150"/>
        <v>1</v>
      </c>
      <c r="N2419" s="7">
        <f t="shared" si="151"/>
        <v>5976.13</v>
      </c>
    </row>
    <row r="2420" spans="1:14" x14ac:dyDescent="0.2">
      <c r="A2420" t="s">
        <v>289</v>
      </c>
      <c r="B2420" s="8">
        <v>44006</v>
      </c>
      <c r="C2420" s="8">
        <v>44006</v>
      </c>
      <c r="D2420">
        <v>394</v>
      </c>
      <c r="E2420">
        <v>1</v>
      </c>
      <c r="F2420" s="7">
        <v>223.52</v>
      </c>
      <c r="G2420" s="7">
        <v>624.54</v>
      </c>
      <c r="H2420" s="7">
        <v>0.87</v>
      </c>
      <c r="I2420" s="7">
        <v>2.4300000000000002</v>
      </c>
      <c r="J2420" t="s">
        <v>2337</v>
      </c>
      <c r="K2420">
        <f t="shared" si="148"/>
        <v>394</v>
      </c>
      <c r="L2420">
        <f t="shared" si="149"/>
        <v>26</v>
      </c>
      <c r="M2420">
        <f t="shared" si="150"/>
        <v>1</v>
      </c>
      <c r="N2420" s="7">
        <f t="shared" si="151"/>
        <v>624.54</v>
      </c>
    </row>
    <row r="2421" spans="1:14" x14ac:dyDescent="0.2">
      <c r="A2421" t="s">
        <v>307</v>
      </c>
      <c r="B2421" s="8">
        <v>44006</v>
      </c>
      <c r="C2421" s="8">
        <v>44006</v>
      </c>
      <c r="D2421">
        <v>37</v>
      </c>
      <c r="E2421">
        <v>1</v>
      </c>
      <c r="F2421" s="7">
        <v>29.78</v>
      </c>
      <c r="G2421" s="7">
        <v>73.67</v>
      </c>
      <c r="H2421" s="7">
        <v>1.24</v>
      </c>
      <c r="I2421" s="7">
        <v>3.07</v>
      </c>
      <c r="J2421" t="s">
        <v>2337</v>
      </c>
      <c r="K2421">
        <f t="shared" si="148"/>
        <v>37</v>
      </c>
      <c r="L2421">
        <f t="shared" si="149"/>
        <v>26</v>
      </c>
      <c r="M2421">
        <f t="shared" si="150"/>
        <v>1</v>
      </c>
      <c r="N2421" s="7">
        <f t="shared" si="151"/>
        <v>73.67</v>
      </c>
    </row>
    <row r="2422" spans="1:14" x14ac:dyDescent="0.2">
      <c r="A2422" t="s">
        <v>351</v>
      </c>
      <c r="B2422" s="8">
        <v>44006</v>
      </c>
      <c r="C2422" s="8">
        <v>44006</v>
      </c>
      <c r="D2422">
        <v>270</v>
      </c>
      <c r="E2422">
        <v>1</v>
      </c>
      <c r="F2422" s="7">
        <v>173.33</v>
      </c>
      <c r="G2422" s="7">
        <v>247.61</v>
      </c>
      <c r="H2422" s="7">
        <v>0.99</v>
      </c>
      <c r="I2422" s="7">
        <v>1.41</v>
      </c>
      <c r="J2422" t="s">
        <v>2337</v>
      </c>
      <c r="K2422">
        <f t="shared" si="148"/>
        <v>270</v>
      </c>
      <c r="L2422">
        <f t="shared" si="149"/>
        <v>26</v>
      </c>
      <c r="M2422">
        <f t="shared" si="150"/>
        <v>1</v>
      </c>
      <c r="N2422" s="7">
        <f t="shared" si="151"/>
        <v>247.61</v>
      </c>
    </row>
    <row r="2423" spans="1:14" x14ac:dyDescent="0.2">
      <c r="A2423" t="s">
        <v>930</v>
      </c>
      <c r="B2423" s="8">
        <v>44006</v>
      </c>
      <c r="C2423" s="8">
        <v>44006</v>
      </c>
      <c r="D2423">
        <v>190</v>
      </c>
      <c r="E2423">
        <v>1</v>
      </c>
      <c r="F2423" s="7">
        <v>3701.76</v>
      </c>
      <c r="G2423" s="7">
        <v>5075.07</v>
      </c>
      <c r="H2423" s="7">
        <v>29.85</v>
      </c>
      <c r="I2423" s="7">
        <v>40.93</v>
      </c>
      <c r="J2423" t="s">
        <v>2337</v>
      </c>
      <c r="K2423">
        <f t="shared" si="148"/>
        <v>190</v>
      </c>
      <c r="L2423">
        <f t="shared" si="149"/>
        <v>26</v>
      </c>
      <c r="M2423">
        <f t="shared" si="150"/>
        <v>1</v>
      </c>
      <c r="N2423" s="7">
        <f t="shared" si="151"/>
        <v>5075.07</v>
      </c>
    </row>
    <row r="2424" spans="1:14" x14ac:dyDescent="0.2">
      <c r="A2424" t="s">
        <v>396</v>
      </c>
      <c r="B2424" s="8">
        <v>44006</v>
      </c>
      <c r="C2424" s="8">
        <v>44006</v>
      </c>
      <c r="D2424">
        <v>59</v>
      </c>
      <c r="E2424">
        <v>1</v>
      </c>
      <c r="F2424" s="7">
        <v>857.34</v>
      </c>
      <c r="G2424" s="7">
        <v>1166.45</v>
      </c>
      <c r="H2424" s="7">
        <v>22.56</v>
      </c>
      <c r="I2424" s="7">
        <v>30.7</v>
      </c>
      <c r="J2424" t="s">
        <v>2337</v>
      </c>
      <c r="K2424">
        <f t="shared" si="148"/>
        <v>59</v>
      </c>
      <c r="L2424">
        <f t="shared" si="149"/>
        <v>26</v>
      </c>
      <c r="M2424">
        <f t="shared" si="150"/>
        <v>1</v>
      </c>
      <c r="N2424" s="7">
        <f t="shared" si="151"/>
        <v>1166.45</v>
      </c>
    </row>
    <row r="2425" spans="1:14" x14ac:dyDescent="0.2">
      <c r="A2425" t="s">
        <v>537</v>
      </c>
      <c r="B2425" s="8">
        <v>44007</v>
      </c>
      <c r="C2425" s="8">
        <v>44007</v>
      </c>
      <c r="D2425">
        <v>1300</v>
      </c>
      <c r="E2425">
        <v>1</v>
      </c>
      <c r="F2425" s="7">
        <v>0</v>
      </c>
      <c r="G2425" s="7">
        <v>9761.33</v>
      </c>
      <c r="H2425" s="7">
        <v>0</v>
      </c>
      <c r="I2425" s="7">
        <v>11.51</v>
      </c>
      <c r="J2425" t="s">
        <v>2337</v>
      </c>
      <c r="K2425">
        <f t="shared" si="148"/>
        <v>1300</v>
      </c>
      <c r="L2425">
        <f t="shared" si="149"/>
        <v>26</v>
      </c>
      <c r="M2425">
        <f t="shared" si="150"/>
        <v>1</v>
      </c>
      <c r="N2425" s="7">
        <f t="shared" si="151"/>
        <v>9761.33</v>
      </c>
    </row>
    <row r="2426" spans="1:14" x14ac:dyDescent="0.2">
      <c r="A2426" t="s">
        <v>223</v>
      </c>
      <c r="B2426" s="8">
        <v>44007</v>
      </c>
      <c r="C2426" s="8">
        <v>44007</v>
      </c>
      <c r="D2426">
        <v>1532</v>
      </c>
      <c r="E2426">
        <v>1</v>
      </c>
      <c r="F2426" s="7">
        <v>703.45</v>
      </c>
      <c r="G2426" s="7">
        <v>1087.1500000000001</v>
      </c>
      <c r="H2426" s="7">
        <v>0.7</v>
      </c>
      <c r="I2426" s="7">
        <v>1.0900000000000001</v>
      </c>
      <c r="J2426" t="s">
        <v>2337</v>
      </c>
      <c r="K2426">
        <f t="shared" si="148"/>
        <v>1532</v>
      </c>
      <c r="L2426">
        <f t="shared" si="149"/>
        <v>26</v>
      </c>
      <c r="M2426">
        <f t="shared" si="150"/>
        <v>1</v>
      </c>
      <c r="N2426" s="7">
        <f t="shared" si="151"/>
        <v>1087.1500000000001</v>
      </c>
    </row>
    <row r="2427" spans="1:14" x14ac:dyDescent="0.2">
      <c r="A2427" t="s">
        <v>396</v>
      </c>
      <c r="B2427" s="8">
        <v>44007</v>
      </c>
      <c r="C2427" s="8">
        <v>44007</v>
      </c>
      <c r="D2427">
        <v>154</v>
      </c>
      <c r="E2427">
        <v>1</v>
      </c>
      <c r="F2427" s="7">
        <v>2256.16</v>
      </c>
      <c r="G2427" s="7">
        <v>2813.8</v>
      </c>
      <c r="H2427" s="7">
        <v>22.56</v>
      </c>
      <c r="I2427" s="7">
        <v>28.14</v>
      </c>
      <c r="J2427" t="s">
        <v>2337</v>
      </c>
      <c r="K2427">
        <f t="shared" si="148"/>
        <v>154</v>
      </c>
      <c r="L2427">
        <f t="shared" si="149"/>
        <v>26</v>
      </c>
      <c r="M2427">
        <f t="shared" si="150"/>
        <v>1</v>
      </c>
      <c r="N2427" s="7">
        <f t="shared" si="151"/>
        <v>2813.8</v>
      </c>
    </row>
    <row r="2428" spans="1:14" x14ac:dyDescent="0.2">
      <c r="A2428" t="s">
        <v>934</v>
      </c>
      <c r="B2428" s="8">
        <v>44007</v>
      </c>
      <c r="C2428" s="8">
        <v>44008</v>
      </c>
      <c r="D2428">
        <v>46</v>
      </c>
      <c r="E2428">
        <v>1</v>
      </c>
      <c r="F2428" s="7">
        <v>437.42</v>
      </c>
      <c r="G2428" s="7">
        <v>729.03</v>
      </c>
      <c r="H2428" s="7">
        <v>14.58</v>
      </c>
      <c r="I2428" s="7">
        <v>24.3</v>
      </c>
      <c r="J2428" t="s">
        <v>2337</v>
      </c>
      <c r="K2428">
        <f t="shared" si="148"/>
        <v>46</v>
      </c>
      <c r="L2428">
        <f t="shared" si="149"/>
        <v>26</v>
      </c>
      <c r="M2428">
        <f t="shared" si="150"/>
        <v>1</v>
      </c>
      <c r="N2428" s="7">
        <f t="shared" si="151"/>
        <v>729.03</v>
      </c>
    </row>
    <row r="2429" spans="1:14" x14ac:dyDescent="0.2">
      <c r="A2429" t="s">
        <v>169</v>
      </c>
      <c r="B2429" s="8">
        <v>44007</v>
      </c>
      <c r="C2429" s="8">
        <v>44008</v>
      </c>
      <c r="D2429">
        <v>4</v>
      </c>
      <c r="E2429">
        <v>200</v>
      </c>
      <c r="F2429" s="7">
        <v>532.01</v>
      </c>
      <c r="G2429" s="7">
        <v>972.04</v>
      </c>
      <c r="H2429" s="7">
        <v>266.01</v>
      </c>
      <c r="I2429" s="7">
        <v>486.02</v>
      </c>
      <c r="J2429" t="s">
        <v>2337</v>
      </c>
      <c r="K2429">
        <f t="shared" si="148"/>
        <v>800</v>
      </c>
      <c r="L2429">
        <f t="shared" si="149"/>
        <v>26</v>
      </c>
      <c r="M2429">
        <f t="shared" si="150"/>
        <v>1</v>
      </c>
      <c r="N2429" s="7">
        <f t="shared" si="151"/>
        <v>972.04</v>
      </c>
    </row>
    <row r="2430" spans="1:14" x14ac:dyDescent="0.2">
      <c r="A2430" t="s">
        <v>353</v>
      </c>
      <c r="B2430" s="8">
        <v>44007</v>
      </c>
      <c r="C2430" s="8">
        <v>44008</v>
      </c>
      <c r="D2430">
        <v>8</v>
      </c>
      <c r="E2430">
        <v>150</v>
      </c>
      <c r="F2430" s="7">
        <v>930.47</v>
      </c>
      <c r="G2430" s="7">
        <v>1055.18</v>
      </c>
      <c r="H2430" s="7">
        <v>186.1</v>
      </c>
      <c r="I2430" s="7">
        <v>211.04</v>
      </c>
      <c r="J2430" t="s">
        <v>2337</v>
      </c>
      <c r="K2430">
        <f t="shared" si="148"/>
        <v>1200</v>
      </c>
      <c r="L2430">
        <f t="shared" si="149"/>
        <v>26</v>
      </c>
      <c r="M2430">
        <f t="shared" si="150"/>
        <v>1</v>
      </c>
      <c r="N2430" s="7">
        <f t="shared" si="151"/>
        <v>1055.18</v>
      </c>
    </row>
    <row r="2431" spans="1:14" x14ac:dyDescent="0.2">
      <c r="A2431" t="s">
        <v>355</v>
      </c>
      <c r="B2431" s="8">
        <v>44007</v>
      </c>
      <c r="C2431" s="8">
        <v>44008</v>
      </c>
      <c r="D2431">
        <v>8</v>
      </c>
      <c r="E2431">
        <v>150</v>
      </c>
      <c r="F2431" s="7">
        <v>834.55</v>
      </c>
      <c r="G2431" s="7">
        <v>1294.99</v>
      </c>
      <c r="H2431" s="7">
        <v>166.91</v>
      </c>
      <c r="I2431" s="7">
        <v>259</v>
      </c>
      <c r="J2431" t="s">
        <v>2337</v>
      </c>
      <c r="K2431">
        <f t="shared" si="148"/>
        <v>1200</v>
      </c>
      <c r="L2431">
        <f t="shared" si="149"/>
        <v>26</v>
      </c>
      <c r="M2431">
        <f t="shared" si="150"/>
        <v>1</v>
      </c>
      <c r="N2431" s="7">
        <f t="shared" si="151"/>
        <v>1294.99</v>
      </c>
    </row>
    <row r="2432" spans="1:14" x14ac:dyDescent="0.2">
      <c r="A2432" t="s">
        <v>923</v>
      </c>
      <c r="B2432" s="8">
        <v>44007</v>
      </c>
      <c r="C2432" s="8">
        <v>44008</v>
      </c>
      <c r="D2432">
        <v>31</v>
      </c>
      <c r="E2432">
        <v>1</v>
      </c>
      <c r="F2432" s="7">
        <v>1200.21</v>
      </c>
      <c r="G2432" s="7">
        <v>1790.6</v>
      </c>
      <c r="H2432" s="7">
        <v>60.01</v>
      </c>
      <c r="I2432" s="7">
        <v>89.53</v>
      </c>
      <c r="J2432" t="s">
        <v>2337</v>
      </c>
      <c r="K2432">
        <f t="shared" si="148"/>
        <v>31</v>
      </c>
      <c r="L2432">
        <f t="shared" si="149"/>
        <v>26</v>
      </c>
      <c r="M2432">
        <f t="shared" si="150"/>
        <v>1</v>
      </c>
      <c r="N2432" s="7">
        <f t="shared" si="151"/>
        <v>1790.6</v>
      </c>
    </row>
    <row r="2433" spans="1:14" x14ac:dyDescent="0.2">
      <c r="A2433" t="s">
        <v>396</v>
      </c>
      <c r="B2433" s="8">
        <v>44007</v>
      </c>
      <c r="C2433" s="8">
        <v>44008</v>
      </c>
      <c r="D2433">
        <v>115</v>
      </c>
      <c r="E2433">
        <v>1</v>
      </c>
      <c r="F2433" s="7">
        <v>1692.12</v>
      </c>
      <c r="G2433" s="7">
        <v>2302.1999999999998</v>
      </c>
      <c r="H2433" s="7">
        <v>22.56</v>
      </c>
      <c r="I2433" s="7">
        <v>30.7</v>
      </c>
      <c r="J2433" t="s">
        <v>2337</v>
      </c>
      <c r="K2433">
        <f t="shared" si="148"/>
        <v>115</v>
      </c>
      <c r="L2433">
        <f t="shared" si="149"/>
        <v>26</v>
      </c>
      <c r="M2433">
        <f t="shared" si="150"/>
        <v>1</v>
      </c>
      <c r="N2433" s="7">
        <f t="shared" si="151"/>
        <v>2302.1999999999998</v>
      </c>
    </row>
    <row r="2434" spans="1:14" x14ac:dyDescent="0.2">
      <c r="A2434" t="s">
        <v>169</v>
      </c>
      <c r="B2434" s="8">
        <v>44007</v>
      </c>
      <c r="C2434" s="8">
        <v>44008</v>
      </c>
      <c r="D2434">
        <v>10</v>
      </c>
      <c r="E2434">
        <v>200</v>
      </c>
      <c r="F2434" s="7">
        <v>1596.04</v>
      </c>
      <c r="G2434" s="7">
        <v>2916.12</v>
      </c>
      <c r="H2434" s="7">
        <v>266.01</v>
      </c>
      <c r="I2434" s="7">
        <v>486.02</v>
      </c>
      <c r="J2434" t="s">
        <v>2337</v>
      </c>
      <c r="K2434">
        <f t="shared" si="148"/>
        <v>2000</v>
      </c>
      <c r="L2434">
        <f t="shared" si="149"/>
        <v>26</v>
      </c>
      <c r="M2434">
        <f t="shared" si="150"/>
        <v>1</v>
      </c>
      <c r="N2434" s="7">
        <f t="shared" si="151"/>
        <v>2916.12</v>
      </c>
    </row>
    <row r="2435" spans="1:14" x14ac:dyDescent="0.2">
      <c r="A2435" t="s">
        <v>169</v>
      </c>
      <c r="B2435" s="8">
        <v>44007</v>
      </c>
      <c r="C2435" s="8">
        <v>44008</v>
      </c>
      <c r="D2435">
        <v>63</v>
      </c>
      <c r="E2435">
        <v>2</v>
      </c>
      <c r="F2435" s="7">
        <v>109.06</v>
      </c>
      <c r="G2435" s="7">
        <v>220.24</v>
      </c>
      <c r="H2435" s="7">
        <v>2.65</v>
      </c>
      <c r="I2435" s="7">
        <v>5.37</v>
      </c>
      <c r="J2435" t="s">
        <v>2337</v>
      </c>
      <c r="K2435">
        <f t="shared" ref="K2435:K2498" si="152">D2435*E2435</f>
        <v>126</v>
      </c>
      <c r="L2435">
        <f t="shared" ref="L2435:L2498" si="153">(YEAR(B2435)-2020)*52+_xlfn.ISOWEEKNUM(B2435)</f>
        <v>26</v>
      </c>
      <c r="M2435">
        <f t="shared" ref="M2435:M2498" si="154">IF(J2435="Z-US$",1,1.22)</f>
        <v>1</v>
      </c>
      <c r="N2435" s="7">
        <f t="shared" ref="N2435:N2498" si="155">G2435*M2435</f>
        <v>220.24</v>
      </c>
    </row>
    <row r="2436" spans="1:14" x14ac:dyDescent="0.2">
      <c r="A2436" t="s">
        <v>203</v>
      </c>
      <c r="B2436" s="8">
        <v>44007</v>
      </c>
      <c r="C2436" s="8">
        <v>44008</v>
      </c>
      <c r="D2436">
        <v>63</v>
      </c>
      <c r="E2436">
        <v>2</v>
      </c>
      <c r="F2436" s="7">
        <v>111.57</v>
      </c>
      <c r="G2436" s="7">
        <v>262.2</v>
      </c>
      <c r="H2436" s="7">
        <v>2.71</v>
      </c>
      <c r="I2436" s="7">
        <v>6.4</v>
      </c>
      <c r="J2436" t="s">
        <v>2337</v>
      </c>
      <c r="K2436">
        <f t="shared" si="152"/>
        <v>126</v>
      </c>
      <c r="L2436">
        <f t="shared" si="153"/>
        <v>26</v>
      </c>
      <c r="M2436">
        <f t="shared" si="154"/>
        <v>1</v>
      </c>
      <c r="N2436" s="7">
        <f t="shared" si="155"/>
        <v>262.2</v>
      </c>
    </row>
    <row r="2437" spans="1:14" x14ac:dyDescent="0.2">
      <c r="A2437" t="s">
        <v>928</v>
      </c>
      <c r="B2437" s="8">
        <v>44007</v>
      </c>
      <c r="C2437" s="8">
        <v>44008</v>
      </c>
      <c r="D2437">
        <v>5</v>
      </c>
      <c r="E2437">
        <v>1</v>
      </c>
      <c r="F2437" s="7">
        <v>78.39</v>
      </c>
      <c r="G2437" s="7">
        <v>0</v>
      </c>
      <c r="H2437" s="7">
        <v>26.12</v>
      </c>
      <c r="I2437" s="7">
        <v>0</v>
      </c>
      <c r="J2437" t="s">
        <v>2337</v>
      </c>
      <c r="K2437">
        <f t="shared" si="152"/>
        <v>5</v>
      </c>
      <c r="L2437">
        <f t="shared" si="153"/>
        <v>26</v>
      </c>
      <c r="M2437">
        <f t="shared" si="154"/>
        <v>1</v>
      </c>
      <c r="N2437" s="7">
        <f t="shared" si="155"/>
        <v>0</v>
      </c>
    </row>
    <row r="2438" spans="1:14" x14ac:dyDescent="0.2">
      <c r="A2438" t="s">
        <v>251</v>
      </c>
      <c r="B2438" s="8">
        <v>44007</v>
      </c>
      <c r="C2438" s="8">
        <v>44008</v>
      </c>
      <c r="D2438">
        <v>145</v>
      </c>
      <c r="E2438">
        <v>1</v>
      </c>
      <c r="F2438" s="7">
        <v>80.55</v>
      </c>
      <c r="G2438" s="7">
        <v>216.41</v>
      </c>
      <c r="H2438" s="7">
        <v>0.86</v>
      </c>
      <c r="I2438" s="7">
        <v>2.2999999999999998</v>
      </c>
      <c r="J2438" t="s">
        <v>2337</v>
      </c>
      <c r="K2438">
        <f t="shared" si="152"/>
        <v>145</v>
      </c>
      <c r="L2438">
        <f t="shared" si="153"/>
        <v>26</v>
      </c>
      <c r="M2438">
        <f t="shared" si="154"/>
        <v>1</v>
      </c>
      <c r="N2438" s="7">
        <f t="shared" si="155"/>
        <v>216.41</v>
      </c>
    </row>
    <row r="2439" spans="1:14" x14ac:dyDescent="0.2">
      <c r="A2439" t="s">
        <v>206</v>
      </c>
      <c r="B2439" s="8">
        <v>44007</v>
      </c>
      <c r="C2439" s="8">
        <v>44008</v>
      </c>
      <c r="D2439">
        <v>158</v>
      </c>
      <c r="E2439">
        <v>1</v>
      </c>
      <c r="F2439" s="7">
        <v>124.36</v>
      </c>
      <c r="G2439" s="7">
        <v>329.34</v>
      </c>
      <c r="H2439" s="7">
        <v>1.2</v>
      </c>
      <c r="I2439" s="7">
        <v>3.2</v>
      </c>
      <c r="J2439" t="s">
        <v>2337</v>
      </c>
      <c r="K2439">
        <f t="shared" si="152"/>
        <v>158</v>
      </c>
      <c r="L2439">
        <f t="shared" si="153"/>
        <v>26</v>
      </c>
      <c r="M2439">
        <f t="shared" si="154"/>
        <v>1</v>
      </c>
      <c r="N2439" s="7">
        <f t="shared" si="155"/>
        <v>329.34</v>
      </c>
    </row>
    <row r="2440" spans="1:14" x14ac:dyDescent="0.2">
      <c r="A2440" t="s">
        <v>928</v>
      </c>
      <c r="B2440" s="8">
        <v>44007</v>
      </c>
      <c r="C2440" s="8">
        <v>44008</v>
      </c>
      <c r="D2440">
        <v>2</v>
      </c>
      <c r="E2440">
        <v>1</v>
      </c>
      <c r="F2440" s="7">
        <v>26.13</v>
      </c>
      <c r="G2440" s="7">
        <v>0</v>
      </c>
      <c r="H2440" s="7">
        <v>26.12</v>
      </c>
      <c r="I2440" s="7">
        <v>0</v>
      </c>
      <c r="J2440" t="s">
        <v>2337</v>
      </c>
      <c r="K2440">
        <f t="shared" si="152"/>
        <v>2</v>
      </c>
      <c r="L2440">
        <f t="shared" si="153"/>
        <v>26</v>
      </c>
      <c r="M2440">
        <f t="shared" si="154"/>
        <v>1</v>
      </c>
      <c r="N2440" s="7">
        <f t="shared" si="155"/>
        <v>0</v>
      </c>
    </row>
    <row r="2441" spans="1:14" x14ac:dyDescent="0.2">
      <c r="A2441" t="s">
        <v>923</v>
      </c>
      <c r="B2441" s="8">
        <v>44007</v>
      </c>
      <c r="C2441" s="8">
        <v>44008</v>
      </c>
      <c r="D2441">
        <v>2</v>
      </c>
      <c r="E2441">
        <v>1</v>
      </c>
      <c r="F2441" s="7">
        <v>60.01</v>
      </c>
      <c r="G2441" s="7">
        <v>104.88</v>
      </c>
      <c r="H2441" s="7">
        <v>60.01</v>
      </c>
      <c r="I2441" s="7">
        <v>104.88</v>
      </c>
      <c r="J2441" t="s">
        <v>2337</v>
      </c>
      <c r="K2441">
        <f t="shared" si="152"/>
        <v>2</v>
      </c>
      <c r="L2441">
        <f t="shared" si="153"/>
        <v>26</v>
      </c>
      <c r="M2441">
        <f t="shared" si="154"/>
        <v>1</v>
      </c>
      <c r="N2441" s="7">
        <f t="shared" si="155"/>
        <v>104.88</v>
      </c>
    </row>
    <row r="2442" spans="1:14" x14ac:dyDescent="0.2">
      <c r="A2442" t="s">
        <v>251</v>
      </c>
      <c r="B2442" s="8">
        <v>44007</v>
      </c>
      <c r="C2442" s="8">
        <v>44008</v>
      </c>
      <c r="D2442">
        <v>129</v>
      </c>
      <c r="E2442">
        <v>1</v>
      </c>
      <c r="F2442" s="7">
        <v>71.98</v>
      </c>
      <c r="G2442" s="7">
        <v>193.39</v>
      </c>
      <c r="H2442" s="7">
        <v>0.86</v>
      </c>
      <c r="I2442" s="7">
        <v>2.2999999999999998</v>
      </c>
      <c r="J2442" t="s">
        <v>2337</v>
      </c>
      <c r="K2442">
        <f t="shared" si="152"/>
        <v>129</v>
      </c>
      <c r="L2442">
        <f t="shared" si="153"/>
        <v>26</v>
      </c>
      <c r="M2442">
        <f t="shared" si="154"/>
        <v>1</v>
      </c>
      <c r="N2442" s="7">
        <f t="shared" si="155"/>
        <v>193.39</v>
      </c>
    </row>
    <row r="2443" spans="1:14" x14ac:dyDescent="0.2">
      <c r="A2443" t="s">
        <v>928</v>
      </c>
      <c r="B2443" s="8">
        <v>44007</v>
      </c>
      <c r="C2443" s="8">
        <v>44008</v>
      </c>
      <c r="D2443">
        <v>4</v>
      </c>
      <c r="E2443">
        <v>1</v>
      </c>
      <c r="F2443" s="7">
        <v>52.26</v>
      </c>
      <c r="G2443" s="7">
        <v>0</v>
      </c>
      <c r="H2443" s="7">
        <v>26.12</v>
      </c>
      <c r="I2443" s="7">
        <v>0</v>
      </c>
      <c r="J2443" t="s">
        <v>2337</v>
      </c>
      <c r="K2443">
        <f t="shared" si="152"/>
        <v>4</v>
      </c>
      <c r="L2443">
        <f t="shared" si="153"/>
        <v>26</v>
      </c>
      <c r="M2443">
        <f t="shared" si="154"/>
        <v>1</v>
      </c>
      <c r="N2443" s="7">
        <f t="shared" si="155"/>
        <v>0</v>
      </c>
    </row>
    <row r="2444" spans="1:14" x14ac:dyDescent="0.2">
      <c r="A2444" t="s">
        <v>251</v>
      </c>
      <c r="B2444" s="8">
        <v>44007</v>
      </c>
      <c r="C2444" s="8">
        <v>44008</v>
      </c>
      <c r="D2444">
        <v>88</v>
      </c>
      <c r="E2444">
        <v>1</v>
      </c>
      <c r="F2444" s="7">
        <v>48.85</v>
      </c>
      <c r="G2444" s="7">
        <v>131.22999999999999</v>
      </c>
      <c r="H2444" s="7">
        <v>0.86</v>
      </c>
      <c r="I2444" s="7">
        <v>2.2999999999999998</v>
      </c>
      <c r="J2444" t="s">
        <v>2337</v>
      </c>
      <c r="K2444">
        <f t="shared" si="152"/>
        <v>88</v>
      </c>
      <c r="L2444">
        <f t="shared" si="153"/>
        <v>26</v>
      </c>
      <c r="M2444">
        <f t="shared" si="154"/>
        <v>1</v>
      </c>
      <c r="N2444" s="7">
        <f t="shared" si="155"/>
        <v>131.22999999999999</v>
      </c>
    </row>
    <row r="2445" spans="1:14" x14ac:dyDescent="0.2">
      <c r="A2445" t="s">
        <v>928</v>
      </c>
      <c r="B2445" s="8">
        <v>44007</v>
      </c>
      <c r="C2445" s="8">
        <v>44008</v>
      </c>
      <c r="D2445">
        <v>2</v>
      </c>
      <c r="E2445">
        <v>1</v>
      </c>
      <c r="F2445" s="7">
        <v>26.13</v>
      </c>
      <c r="G2445" s="7">
        <v>0</v>
      </c>
      <c r="H2445" s="7">
        <v>26.12</v>
      </c>
      <c r="I2445" s="7">
        <v>0</v>
      </c>
      <c r="J2445" t="s">
        <v>2337</v>
      </c>
      <c r="K2445">
        <f t="shared" si="152"/>
        <v>2</v>
      </c>
      <c r="L2445">
        <f t="shared" si="153"/>
        <v>26</v>
      </c>
      <c r="M2445">
        <f t="shared" si="154"/>
        <v>1</v>
      </c>
      <c r="N2445" s="7">
        <f t="shared" si="155"/>
        <v>0</v>
      </c>
    </row>
    <row r="2446" spans="1:14" x14ac:dyDescent="0.2">
      <c r="A2446" t="s">
        <v>251</v>
      </c>
      <c r="B2446" s="8">
        <v>44007</v>
      </c>
      <c r="C2446" s="8">
        <v>44008</v>
      </c>
      <c r="D2446">
        <v>79</v>
      </c>
      <c r="E2446">
        <v>1</v>
      </c>
      <c r="F2446" s="7">
        <v>43.7</v>
      </c>
      <c r="G2446" s="7">
        <v>117.41</v>
      </c>
      <c r="H2446" s="7">
        <v>0.86</v>
      </c>
      <c r="I2446" s="7">
        <v>2.2999999999999998</v>
      </c>
      <c r="J2446" t="s">
        <v>2337</v>
      </c>
      <c r="K2446">
        <f t="shared" si="152"/>
        <v>79</v>
      </c>
      <c r="L2446">
        <f t="shared" si="153"/>
        <v>26</v>
      </c>
      <c r="M2446">
        <f t="shared" si="154"/>
        <v>1</v>
      </c>
      <c r="N2446" s="7">
        <f t="shared" si="155"/>
        <v>117.41</v>
      </c>
    </row>
    <row r="2447" spans="1:14" x14ac:dyDescent="0.2">
      <c r="A2447" t="s">
        <v>928</v>
      </c>
      <c r="B2447" s="8">
        <v>44007</v>
      </c>
      <c r="C2447" s="8">
        <v>44008</v>
      </c>
      <c r="D2447">
        <v>2</v>
      </c>
      <c r="E2447">
        <v>1</v>
      </c>
      <c r="F2447" s="7">
        <v>26.13</v>
      </c>
      <c r="G2447" s="7">
        <v>0</v>
      </c>
      <c r="H2447" s="7">
        <v>26.12</v>
      </c>
      <c r="I2447" s="7">
        <v>0</v>
      </c>
      <c r="J2447" t="s">
        <v>2337</v>
      </c>
      <c r="K2447">
        <f t="shared" si="152"/>
        <v>2</v>
      </c>
      <c r="L2447">
        <f t="shared" si="153"/>
        <v>26</v>
      </c>
      <c r="M2447">
        <f t="shared" si="154"/>
        <v>1</v>
      </c>
      <c r="N2447" s="7">
        <f t="shared" si="155"/>
        <v>0</v>
      </c>
    </row>
    <row r="2448" spans="1:14" x14ac:dyDescent="0.2">
      <c r="A2448" t="s">
        <v>169</v>
      </c>
      <c r="B2448" s="8">
        <v>44007</v>
      </c>
      <c r="C2448" s="8">
        <v>44008</v>
      </c>
      <c r="D2448">
        <v>62</v>
      </c>
      <c r="E2448">
        <v>1</v>
      </c>
      <c r="F2448" s="7">
        <v>53.21</v>
      </c>
      <c r="G2448" s="7">
        <v>84.41</v>
      </c>
      <c r="H2448" s="7">
        <v>1.32</v>
      </c>
      <c r="I2448" s="7">
        <v>2.11</v>
      </c>
      <c r="J2448" t="s">
        <v>2337</v>
      </c>
      <c r="K2448">
        <f t="shared" si="152"/>
        <v>62</v>
      </c>
      <c r="L2448">
        <f t="shared" si="153"/>
        <v>26</v>
      </c>
      <c r="M2448">
        <f t="shared" si="154"/>
        <v>1</v>
      </c>
      <c r="N2448" s="7">
        <f t="shared" si="155"/>
        <v>84.41</v>
      </c>
    </row>
    <row r="2449" spans="1:14" x14ac:dyDescent="0.2">
      <c r="A2449" t="s">
        <v>169</v>
      </c>
      <c r="B2449" s="8">
        <v>44007</v>
      </c>
      <c r="C2449" s="8">
        <v>44008</v>
      </c>
      <c r="D2449">
        <v>28</v>
      </c>
      <c r="E2449">
        <v>1</v>
      </c>
      <c r="F2449" s="7">
        <v>23.94</v>
      </c>
      <c r="G2449" s="7">
        <v>48.35</v>
      </c>
      <c r="H2449" s="7">
        <v>1.32</v>
      </c>
      <c r="I2449" s="7">
        <v>2.69</v>
      </c>
      <c r="J2449" t="s">
        <v>2337</v>
      </c>
      <c r="K2449">
        <f t="shared" si="152"/>
        <v>28</v>
      </c>
      <c r="L2449">
        <f t="shared" si="153"/>
        <v>26</v>
      </c>
      <c r="M2449">
        <f t="shared" si="154"/>
        <v>1</v>
      </c>
      <c r="N2449" s="7">
        <f t="shared" si="155"/>
        <v>48.35</v>
      </c>
    </row>
    <row r="2450" spans="1:14" x14ac:dyDescent="0.2">
      <c r="A2450" t="s">
        <v>650</v>
      </c>
      <c r="B2450" s="8">
        <v>44007</v>
      </c>
      <c r="C2450" s="8">
        <v>44008</v>
      </c>
      <c r="D2450">
        <v>19</v>
      </c>
      <c r="E2450">
        <v>1</v>
      </c>
      <c r="F2450" s="7">
        <v>12.75</v>
      </c>
      <c r="G2450" s="7">
        <v>20.72</v>
      </c>
      <c r="H2450" s="7">
        <v>1.06</v>
      </c>
      <c r="I2450" s="7">
        <v>1.73</v>
      </c>
      <c r="J2450" t="s">
        <v>2337</v>
      </c>
      <c r="K2450">
        <f t="shared" si="152"/>
        <v>19</v>
      </c>
      <c r="L2450">
        <f t="shared" si="153"/>
        <v>26</v>
      </c>
      <c r="M2450">
        <f t="shared" si="154"/>
        <v>1</v>
      </c>
      <c r="N2450" s="7">
        <f t="shared" si="155"/>
        <v>20.72</v>
      </c>
    </row>
    <row r="2451" spans="1:14" x14ac:dyDescent="0.2">
      <c r="A2451" t="s">
        <v>928</v>
      </c>
      <c r="B2451" s="8">
        <v>44007</v>
      </c>
      <c r="C2451" s="8">
        <v>44008</v>
      </c>
      <c r="D2451">
        <v>2</v>
      </c>
      <c r="E2451">
        <v>1</v>
      </c>
      <c r="F2451" s="7">
        <v>26.13</v>
      </c>
      <c r="G2451" s="7">
        <v>0</v>
      </c>
      <c r="H2451" s="7">
        <v>26.12</v>
      </c>
      <c r="I2451" s="7">
        <v>0</v>
      </c>
      <c r="J2451" t="s">
        <v>2337</v>
      </c>
      <c r="K2451">
        <f t="shared" si="152"/>
        <v>2</v>
      </c>
      <c r="L2451">
        <f t="shared" si="153"/>
        <v>26</v>
      </c>
      <c r="M2451">
        <f t="shared" si="154"/>
        <v>1</v>
      </c>
      <c r="N2451" s="7">
        <f t="shared" si="155"/>
        <v>0</v>
      </c>
    </row>
    <row r="2452" spans="1:14" x14ac:dyDescent="0.2">
      <c r="A2452" t="s">
        <v>251</v>
      </c>
      <c r="B2452" s="8">
        <v>44008</v>
      </c>
      <c r="C2452" s="8">
        <v>44008</v>
      </c>
      <c r="D2452">
        <v>766</v>
      </c>
      <c r="E2452">
        <v>1</v>
      </c>
      <c r="F2452" s="7">
        <v>428.47</v>
      </c>
      <c r="G2452" s="7">
        <v>959.25</v>
      </c>
      <c r="H2452" s="7">
        <v>0.86</v>
      </c>
      <c r="I2452" s="7">
        <v>1.92</v>
      </c>
      <c r="J2452" t="s">
        <v>2337</v>
      </c>
      <c r="K2452">
        <f t="shared" si="152"/>
        <v>766</v>
      </c>
      <c r="L2452">
        <f t="shared" si="153"/>
        <v>26</v>
      </c>
      <c r="M2452">
        <f t="shared" si="154"/>
        <v>1</v>
      </c>
      <c r="N2452" s="7">
        <f t="shared" si="155"/>
        <v>959.25</v>
      </c>
    </row>
    <row r="2453" spans="1:14" x14ac:dyDescent="0.2">
      <c r="A2453" t="s">
        <v>492</v>
      </c>
      <c r="B2453" s="8">
        <v>44008</v>
      </c>
      <c r="C2453" s="8">
        <v>44029</v>
      </c>
      <c r="D2453">
        <v>1275</v>
      </c>
      <c r="E2453">
        <v>1</v>
      </c>
      <c r="F2453" s="7">
        <v>5125.16</v>
      </c>
      <c r="G2453" s="7">
        <v>10641.28</v>
      </c>
      <c r="H2453" s="7">
        <v>6.15</v>
      </c>
      <c r="I2453" s="7">
        <v>12.79</v>
      </c>
      <c r="J2453" t="s">
        <v>2337</v>
      </c>
      <c r="K2453">
        <f t="shared" si="152"/>
        <v>1275</v>
      </c>
      <c r="L2453">
        <f t="shared" si="153"/>
        <v>26</v>
      </c>
      <c r="M2453">
        <f t="shared" si="154"/>
        <v>1</v>
      </c>
      <c r="N2453" s="7">
        <f t="shared" si="155"/>
        <v>10641.28</v>
      </c>
    </row>
    <row r="2454" spans="1:14" x14ac:dyDescent="0.2">
      <c r="A2454" t="s">
        <v>495</v>
      </c>
      <c r="B2454" s="8">
        <v>44008</v>
      </c>
      <c r="C2454" s="8">
        <v>44029</v>
      </c>
      <c r="D2454">
        <v>1287</v>
      </c>
      <c r="E2454">
        <v>1</v>
      </c>
      <c r="F2454" s="7">
        <v>4026.7</v>
      </c>
      <c r="G2454" s="7">
        <v>8594.8799999999992</v>
      </c>
      <c r="H2454" s="7">
        <v>4.78</v>
      </c>
      <c r="I2454" s="7">
        <v>10.23</v>
      </c>
      <c r="J2454" t="s">
        <v>2337</v>
      </c>
      <c r="K2454">
        <f t="shared" si="152"/>
        <v>1287</v>
      </c>
      <c r="L2454">
        <f t="shared" si="153"/>
        <v>26</v>
      </c>
      <c r="M2454">
        <f t="shared" si="154"/>
        <v>1</v>
      </c>
      <c r="N2454" s="7">
        <f t="shared" si="155"/>
        <v>8594.8799999999992</v>
      </c>
    </row>
    <row r="2455" spans="1:14" x14ac:dyDescent="0.2">
      <c r="A2455" t="s">
        <v>161</v>
      </c>
      <c r="B2455" s="8">
        <v>44008</v>
      </c>
      <c r="C2455" s="8">
        <v>44011</v>
      </c>
      <c r="D2455">
        <v>766</v>
      </c>
      <c r="E2455">
        <v>2</v>
      </c>
      <c r="F2455" s="7">
        <v>1356.76</v>
      </c>
      <c r="G2455" s="7">
        <v>2110.35</v>
      </c>
      <c r="H2455" s="7">
        <v>2.71</v>
      </c>
      <c r="I2455" s="7">
        <v>4.22</v>
      </c>
      <c r="J2455" t="s">
        <v>2337</v>
      </c>
      <c r="K2455">
        <f t="shared" si="152"/>
        <v>1532</v>
      </c>
      <c r="L2455">
        <f t="shared" si="153"/>
        <v>26</v>
      </c>
      <c r="M2455">
        <f t="shared" si="154"/>
        <v>1</v>
      </c>
      <c r="N2455" s="7">
        <f t="shared" si="155"/>
        <v>2110.35</v>
      </c>
    </row>
    <row r="2456" spans="1:14" x14ac:dyDescent="0.2">
      <c r="A2456" t="s">
        <v>251</v>
      </c>
      <c r="B2456" s="8">
        <v>44008</v>
      </c>
      <c r="C2456" s="8">
        <v>44011</v>
      </c>
      <c r="D2456">
        <v>766</v>
      </c>
      <c r="E2456">
        <v>1</v>
      </c>
      <c r="F2456" s="7">
        <v>428.47</v>
      </c>
      <c r="G2456" s="7">
        <v>895.3</v>
      </c>
      <c r="H2456" s="7">
        <v>0.86</v>
      </c>
      <c r="I2456" s="7">
        <v>1.79</v>
      </c>
      <c r="J2456" t="s">
        <v>2337</v>
      </c>
      <c r="K2456">
        <f t="shared" si="152"/>
        <v>766</v>
      </c>
      <c r="L2456">
        <f t="shared" si="153"/>
        <v>26</v>
      </c>
      <c r="M2456">
        <f t="shared" si="154"/>
        <v>1</v>
      </c>
      <c r="N2456" s="7">
        <f t="shared" si="155"/>
        <v>895.3</v>
      </c>
    </row>
    <row r="2457" spans="1:14" x14ac:dyDescent="0.2">
      <c r="A2457" t="s">
        <v>249</v>
      </c>
      <c r="B2457" s="8">
        <v>44008</v>
      </c>
      <c r="C2457" s="8">
        <v>44011</v>
      </c>
      <c r="D2457">
        <v>766</v>
      </c>
      <c r="E2457">
        <v>1</v>
      </c>
      <c r="F2457" s="7">
        <v>428.47</v>
      </c>
      <c r="G2457" s="7">
        <v>895.3</v>
      </c>
      <c r="H2457" s="7">
        <v>0.86</v>
      </c>
      <c r="I2457" s="7">
        <v>1.79</v>
      </c>
      <c r="J2457" t="s">
        <v>2337</v>
      </c>
      <c r="K2457">
        <f t="shared" si="152"/>
        <v>766</v>
      </c>
      <c r="L2457">
        <f t="shared" si="153"/>
        <v>26</v>
      </c>
      <c r="M2457">
        <f t="shared" si="154"/>
        <v>1</v>
      </c>
      <c r="N2457" s="7">
        <f t="shared" si="155"/>
        <v>895.3</v>
      </c>
    </row>
    <row r="2458" spans="1:14" x14ac:dyDescent="0.2">
      <c r="A2458" t="s">
        <v>396</v>
      </c>
      <c r="B2458" s="8">
        <v>44008</v>
      </c>
      <c r="C2458" s="8">
        <v>44011</v>
      </c>
      <c r="D2458">
        <v>148</v>
      </c>
      <c r="E2458">
        <v>1</v>
      </c>
      <c r="F2458" s="7">
        <v>2165.91</v>
      </c>
      <c r="G2458" s="7">
        <v>2946.82</v>
      </c>
      <c r="H2458" s="7">
        <v>22.56</v>
      </c>
      <c r="I2458" s="7">
        <v>30.7</v>
      </c>
      <c r="J2458" t="s">
        <v>2337</v>
      </c>
      <c r="K2458">
        <f t="shared" si="152"/>
        <v>148</v>
      </c>
      <c r="L2458">
        <f t="shared" si="153"/>
        <v>26</v>
      </c>
      <c r="M2458">
        <f t="shared" si="154"/>
        <v>1</v>
      </c>
      <c r="N2458" s="7">
        <f t="shared" si="155"/>
        <v>2946.82</v>
      </c>
    </row>
    <row r="2459" spans="1:14" x14ac:dyDescent="0.2">
      <c r="A2459" t="s">
        <v>158</v>
      </c>
      <c r="B2459" s="8">
        <v>44008</v>
      </c>
      <c r="C2459" s="8">
        <v>44011</v>
      </c>
      <c r="D2459">
        <v>766</v>
      </c>
      <c r="E2459">
        <v>2</v>
      </c>
      <c r="F2459" s="7">
        <v>1254.83</v>
      </c>
      <c r="G2459" s="7">
        <v>2110.35</v>
      </c>
      <c r="H2459" s="7">
        <v>2.5099999999999998</v>
      </c>
      <c r="I2459" s="7">
        <v>4.22</v>
      </c>
      <c r="J2459" t="s">
        <v>2337</v>
      </c>
      <c r="K2459">
        <f t="shared" si="152"/>
        <v>1532</v>
      </c>
      <c r="L2459">
        <f t="shared" si="153"/>
        <v>26</v>
      </c>
      <c r="M2459">
        <f t="shared" si="154"/>
        <v>1</v>
      </c>
      <c r="N2459" s="7">
        <f t="shared" si="155"/>
        <v>2110.35</v>
      </c>
    </row>
    <row r="2460" spans="1:14" x14ac:dyDescent="0.2">
      <c r="A2460" t="s">
        <v>492</v>
      </c>
      <c r="B2460" s="8">
        <v>44008</v>
      </c>
      <c r="C2460" s="8">
        <v>44015</v>
      </c>
      <c r="D2460">
        <v>1226</v>
      </c>
      <c r="E2460">
        <v>1</v>
      </c>
      <c r="F2460" s="7">
        <v>4928.04</v>
      </c>
      <c r="G2460" s="7">
        <v>10232</v>
      </c>
      <c r="H2460" s="7">
        <v>6.15</v>
      </c>
      <c r="I2460" s="7">
        <v>12.79</v>
      </c>
      <c r="J2460" t="s">
        <v>2337</v>
      </c>
      <c r="K2460">
        <f t="shared" si="152"/>
        <v>1226</v>
      </c>
      <c r="L2460">
        <f t="shared" si="153"/>
        <v>26</v>
      </c>
      <c r="M2460">
        <f t="shared" si="154"/>
        <v>1</v>
      </c>
      <c r="N2460" s="7">
        <f t="shared" si="155"/>
        <v>10232</v>
      </c>
    </row>
    <row r="2461" spans="1:14" x14ac:dyDescent="0.2">
      <c r="A2461" t="s">
        <v>495</v>
      </c>
      <c r="B2461" s="8">
        <v>44008</v>
      </c>
      <c r="C2461" s="8">
        <v>44015</v>
      </c>
      <c r="D2461">
        <v>1104</v>
      </c>
      <c r="E2461">
        <v>1</v>
      </c>
      <c r="F2461" s="7">
        <v>3451.46</v>
      </c>
      <c r="G2461" s="7">
        <v>7367.04</v>
      </c>
      <c r="H2461" s="7">
        <v>4.78</v>
      </c>
      <c r="I2461" s="7">
        <v>10.23</v>
      </c>
      <c r="J2461" t="s">
        <v>2337</v>
      </c>
      <c r="K2461">
        <f t="shared" si="152"/>
        <v>1104</v>
      </c>
      <c r="L2461">
        <f t="shared" si="153"/>
        <v>26</v>
      </c>
      <c r="M2461">
        <f t="shared" si="154"/>
        <v>1</v>
      </c>
      <c r="N2461" s="7">
        <f t="shared" si="155"/>
        <v>7367.04</v>
      </c>
    </row>
    <row r="2462" spans="1:14" x14ac:dyDescent="0.2">
      <c r="A2462" t="s">
        <v>232</v>
      </c>
      <c r="B2462" s="8">
        <v>44008</v>
      </c>
      <c r="C2462" s="8">
        <v>44008</v>
      </c>
      <c r="D2462">
        <v>920</v>
      </c>
      <c r="E2462">
        <v>1</v>
      </c>
      <c r="F2462" s="7">
        <v>422.07</v>
      </c>
      <c r="G2462" s="7">
        <v>613.91999999999996</v>
      </c>
      <c r="H2462" s="7">
        <v>0.7</v>
      </c>
      <c r="I2462" s="7">
        <v>1.02</v>
      </c>
      <c r="J2462" t="s">
        <v>2337</v>
      </c>
      <c r="K2462">
        <f t="shared" si="152"/>
        <v>920</v>
      </c>
      <c r="L2462">
        <f t="shared" si="153"/>
        <v>26</v>
      </c>
      <c r="M2462">
        <f t="shared" si="154"/>
        <v>1</v>
      </c>
      <c r="N2462" s="7">
        <f t="shared" si="155"/>
        <v>613.91999999999996</v>
      </c>
    </row>
    <row r="2463" spans="1:14" x14ac:dyDescent="0.2">
      <c r="A2463" t="s">
        <v>528</v>
      </c>
      <c r="B2463" s="8">
        <v>44008</v>
      </c>
      <c r="C2463" s="8">
        <v>44008</v>
      </c>
      <c r="D2463">
        <v>2</v>
      </c>
      <c r="E2463">
        <v>1</v>
      </c>
      <c r="F2463" s="7">
        <v>3.89</v>
      </c>
      <c r="G2463" s="7">
        <v>9.59</v>
      </c>
      <c r="H2463" s="7">
        <v>3.88</v>
      </c>
      <c r="I2463" s="7">
        <v>9.59</v>
      </c>
      <c r="J2463" t="s">
        <v>2337</v>
      </c>
      <c r="K2463">
        <f t="shared" si="152"/>
        <v>2</v>
      </c>
      <c r="L2463">
        <f t="shared" si="153"/>
        <v>26</v>
      </c>
      <c r="M2463">
        <f t="shared" si="154"/>
        <v>1</v>
      </c>
      <c r="N2463" s="7">
        <f t="shared" si="155"/>
        <v>9.59</v>
      </c>
    </row>
    <row r="2464" spans="1:14" x14ac:dyDescent="0.2">
      <c r="A2464" t="s">
        <v>529</v>
      </c>
      <c r="B2464" s="8">
        <v>44008</v>
      </c>
      <c r="C2464" s="8">
        <v>44008</v>
      </c>
      <c r="D2464">
        <v>13</v>
      </c>
      <c r="E2464">
        <v>1</v>
      </c>
      <c r="F2464" s="7">
        <v>29.16</v>
      </c>
      <c r="G2464" s="7">
        <v>83.01</v>
      </c>
      <c r="H2464" s="7">
        <v>3.63</v>
      </c>
      <c r="I2464" s="7">
        <v>10.37</v>
      </c>
      <c r="J2464" t="s">
        <v>2337</v>
      </c>
      <c r="K2464">
        <f t="shared" si="152"/>
        <v>13</v>
      </c>
      <c r="L2464">
        <f t="shared" si="153"/>
        <v>26</v>
      </c>
      <c r="M2464">
        <f t="shared" si="154"/>
        <v>1</v>
      </c>
      <c r="N2464" s="7">
        <f t="shared" si="155"/>
        <v>83.01</v>
      </c>
    </row>
    <row r="2465" spans="1:14" x14ac:dyDescent="0.2">
      <c r="A2465" t="s">
        <v>251</v>
      </c>
      <c r="B2465" s="8">
        <v>44008</v>
      </c>
      <c r="C2465" s="8">
        <v>44008</v>
      </c>
      <c r="D2465">
        <v>1090</v>
      </c>
      <c r="E2465">
        <v>1</v>
      </c>
      <c r="F2465" s="7">
        <v>609.28</v>
      </c>
      <c r="G2465" s="7">
        <v>1636.86</v>
      </c>
      <c r="H2465" s="7">
        <v>0.86</v>
      </c>
      <c r="I2465" s="7">
        <v>2.2999999999999998</v>
      </c>
      <c r="J2465" t="s">
        <v>2337</v>
      </c>
      <c r="K2465">
        <f t="shared" si="152"/>
        <v>1090</v>
      </c>
      <c r="L2465">
        <f t="shared" si="153"/>
        <v>26</v>
      </c>
      <c r="M2465">
        <f t="shared" si="154"/>
        <v>1</v>
      </c>
      <c r="N2465" s="7">
        <f t="shared" si="155"/>
        <v>1636.86</v>
      </c>
    </row>
    <row r="2466" spans="1:14" x14ac:dyDescent="0.2">
      <c r="A2466" t="s">
        <v>288</v>
      </c>
      <c r="B2466" s="8">
        <v>44008</v>
      </c>
      <c r="C2466" s="8">
        <v>44008</v>
      </c>
      <c r="D2466">
        <v>494</v>
      </c>
      <c r="E2466">
        <v>1</v>
      </c>
      <c r="F2466" s="7">
        <v>275.93</v>
      </c>
      <c r="G2466" s="7">
        <v>988.41</v>
      </c>
      <c r="H2466" s="7">
        <v>0.86</v>
      </c>
      <c r="I2466" s="7">
        <v>3.07</v>
      </c>
      <c r="J2466" t="s">
        <v>2337</v>
      </c>
      <c r="K2466">
        <f t="shared" si="152"/>
        <v>494</v>
      </c>
      <c r="L2466">
        <f t="shared" si="153"/>
        <v>26</v>
      </c>
      <c r="M2466">
        <f t="shared" si="154"/>
        <v>1</v>
      </c>
      <c r="N2466" s="7">
        <f t="shared" si="155"/>
        <v>988.41</v>
      </c>
    </row>
    <row r="2467" spans="1:14" x14ac:dyDescent="0.2">
      <c r="A2467" t="s">
        <v>387</v>
      </c>
      <c r="B2467" s="8">
        <v>44008</v>
      </c>
      <c r="C2467" s="8">
        <v>44008</v>
      </c>
      <c r="D2467">
        <v>2</v>
      </c>
      <c r="E2467">
        <v>1</v>
      </c>
      <c r="F2467" s="7">
        <v>42.3</v>
      </c>
      <c r="G2467" s="7">
        <v>85.69</v>
      </c>
      <c r="H2467" s="7">
        <v>42.3</v>
      </c>
      <c r="I2467" s="7">
        <v>85.69</v>
      </c>
      <c r="J2467" t="s">
        <v>2337</v>
      </c>
      <c r="K2467">
        <f t="shared" si="152"/>
        <v>2</v>
      </c>
      <c r="L2467">
        <f t="shared" si="153"/>
        <v>26</v>
      </c>
      <c r="M2467">
        <f t="shared" si="154"/>
        <v>1</v>
      </c>
      <c r="N2467" s="7">
        <f t="shared" si="155"/>
        <v>85.69</v>
      </c>
    </row>
    <row r="2468" spans="1:14" x14ac:dyDescent="0.2">
      <c r="A2468" t="s">
        <v>923</v>
      </c>
      <c r="B2468" s="8">
        <v>44008</v>
      </c>
      <c r="C2468" s="8">
        <v>44008</v>
      </c>
      <c r="D2468">
        <v>5</v>
      </c>
      <c r="E2468">
        <v>1</v>
      </c>
      <c r="F2468" s="7">
        <v>180.03</v>
      </c>
      <c r="G2468" s="7">
        <v>314.63</v>
      </c>
      <c r="H2468" s="7">
        <v>60.01</v>
      </c>
      <c r="I2468" s="7">
        <v>104.88</v>
      </c>
      <c r="J2468" t="s">
        <v>2337</v>
      </c>
      <c r="K2468">
        <f t="shared" si="152"/>
        <v>5</v>
      </c>
      <c r="L2468">
        <f t="shared" si="153"/>
        <v>26</v>
      </c>
      <c r="M2468">
        <f t="shared" si="154"/>
        <v>1</v>
      </c>
      <c r="N2468" s="7">
        <f t="shared" si="155"/>
        <v>314.63</v>
      </c>
    </row>
    <row r="2469" spans="1:14" x14ac:dyDescent="0.2">
      <c r="A2469" t="s">
        <v>396</v>
      </c>
      <c r="B2469" s="8">
        <v>44008</v>
      </c>
      <c r="C2469" s="8">
        <v>44008</v>
      </c>
      <c r="D2469">
        <v>23</v>
      </c>
      <c r="E2469">
        <v>1</v>
      </c>
      <c r="F2469" s="7">
        <v>338.42</v>
      </c>
      <c r="G2469" s="7">
        <v>548.12</v>
      </c>
      <c r="H2469" s="7">
        <v>22.56</v>
      </c>
      <c r="I2469" s="7">
        <v>36.54</v>
      </c>
      <c r="J2469" t="s">
        <v>2337</v>
      </c>
      <c r="K2469">
        <f t="shared" si="152"/>
        <v>23</v>
      </c>
      <c r="L2469">
        <f t="shared" si="153"/>
        <v>26</v>
      </c>
      <c r="M2469">
        <f t="shared" si="154"/>
        <v>1</v>
      </c>
      <c r="N2469" s="7">
        <f t="shared" si="155"/>
        <v>548.12</v>
      </c>
    </row>
    <row r="2470" spans="1:14" x14ac:dyDescent="0.2">
      <c r="A2470" t="s">
        <v>254</v>
      </c>
      <c r="B2470" s="8">
        <v>44008</v>
      </c>
      <c r="C2470" s="8">
        <v>44011</v>
      </c>
      <c r="D2470">
        <v>261</v>
      </c>
      <c r="E2470">
        <v>1</v>
      </c>
      <c r="F2470" s="7">
        <v>197.86</v>
      </c>
      <c r="G2470" s="7">
        <v>391.37</v>
      </c>
      <c r="H2470" s="7">
        <v>1.1599999999999999</v>
      </c>
      <c r="I2470" s="7">
        <v>2.2999999999999998</v>
      </c>
      <c r="J2470" t="s">
        <v>2337</v>
      </c>
      <c r="K2470">
        <f t="shared" si="152"/>
        <v>261</v>
      </c>
      <c r="L2470">
        <f t="shared" si="153"/>
        <v>26</v>
      </c>
      <c r="M2470">
        <f t="shared" si="154"/>
        <v>1</v>
      </c>
      <c r="N2470" s="7">
        <f t="shared" si="155"/>
        <v>391.37</v>
      </c>
    </row>
    <row r="2471" spans="1:14" x14ac:dyDescent="0.2">
      <c r="A2471" t="s">
        <v>928</v>
      </c>
      <c r="B2471" s="8">
        <v>44008</v>
      </c>
      <c r="C2471" s="8">
        <v>44011</v>
      </c>
      <c r="D2471">
        <v>7</v>
      </c>
      <c r="E2471">
        <v>1</v>
      </c>
      <c r="F2471" s="7">
        <v>104.52</v>
      </c>
      <c r="G2471" s="7">
        <v>0</v>
      </c>
      <c r="H2471" s="7">
        <v>26.12</v>
      </c>
      <c r="I2471" s="7">
        <v>0</v>
      </c>
      <c r="J2471" t="s">
        <v>2337</v>
      </c>
      <c r="K2471">
        <f t="shared" si="152"/>
        <v>7</v>
      </c>
      <c r="L2471">
        <f t="shared" si="153"/>
        <v>26</v>
      </c>
      <c r="M2471">
        <f t="shared" si="154"/>
        <v>1</v>
      </c>
      <c r="N2471" s="7">
        <f t="shared" si="155"/>
        <v>0</v>
      </c>
    </row>
    <row r="2472" spans="1:14" x14ac:dyDescent="0.2">
      <c r="A2472" t="s">
        <v>291</v>
      </c>
      <c r="B2472" s="8">
        <v>44011</v>
      </c>
      <c r="C2472" s="8">
        <v>44011</v>
      </c>
      <c r="D2472">
        <v>1532</v>
      </c>
      <c r="E2472">
        <v>1</v>
      </c>
      <c r="F2472" s="7">
        <v>856.93</v>
      </c>
      <c r="G2472" s="7">
        <v>2813.8</v>
      </c>
      <c r="H2472" s="7">
        <v>0.86</v>
      </c>
      <c r="I2472" s="7">
        <v>2.81</v>
      </c>
      <c r="J2472" t="s">
        <v>2337</v>
      </c>
      <c r="K2472">
        <f t="shared" si="152"/>
        <v>1532</v>
      </c>
      <c r="L2472">
        <f t="shared" si="153"/>
        <v>27</v>
      </c>
      <c r="M2472">
        <f t="shared" si="154"/>
        <v>1</v>
      </c>
      <c r="N2472" s="7">
        <f t="shared" si="155"/>
        <v>2813.8</v>
      </c>
    </row>
    <row r="2473" spans="1:14" x14ac:dyDescent="0.2">
      <c r="A2473" t="s">
        <v>262</v>
      </c>
      <c r="B2473" s="8">
        <v>44011</v>
      </c>
      <c r="C2473" s="8">
        <v>44011</v>
      </c>
      <c r="D2473">
        <v>1149</v>
      </c>
      <c r="E2473">
        <v>1</v>
      </c>
      <c r="F2473" s="7">
        <v>738.62</v>
      </c>
      <c r="G2473" s="7">
        <v>1525.21</v>
      </c>
      <c r="H2473" s="7">
        <v>0.99</v>
      </c>
      <c r="I2473" s="7">
        <v>2.0299999999999998</v>
      </c>
      <c r="J2473" t="s">
        <v>2337</v>
      </c>
      <c r="K2473">
        <f t="shared" si="152"/>
        <v>1149</v>
      </c>
      <c r="L2473">
        <f t="shared" si="153"/>
        <v>27</v>
      </c>
      <c r="M2473">
        <f t="shared" si="154"/>
        <v>1</v>
      </c>
      <c r="N2473" s="7">
        <f t="shared" si="155"/>
        <v>1525.21</v>
      </c>
    </row>
    <row r="2474" spans="1:14" x14ac:dyDescent="0.2">
      <c r="A2474" t="s">
        <v>223</v>
      </c>
      <c r="B2474" s="8">
        <v>44011</v>
      </c>
      <c r="C2474" s="8">
        <v>44011</v>
      </c>
      <c r="D2474">
        <v>1532</v>
      </c>
      <c r="E2474">
        <v>1</v>
      </c>
      <c r="F2474" s="7">
        <v>703.45</v>
      </c>
      <c r="G2474" s="7">
        <v>1087.1500000000001</v>
      </c>
      <c r="H2474" s="7">
        <v>0.7</v>
      </c>
      <c r="I2474" s="7">
        <v>1.0900000000000001</v>
      </c>
      <c r="J2474" t="s">
        <v>2337</v>
      </c>
      <c r="K2474">
        <f t="shared" si="152"/>
        <v>1532</v>
      </c>
      <c r="L2474">
        <f t="shared" si="153"/>
        <v>27</v>
      </c>
      <c r="M2474">
        <f t="shared" si="154"/>
        <v>1</v>
      </c>
      <c r="N2474" s="7">
        <f t="shared" si="155"/>
        <v>1087.1500000000001</v>
      </c>
    </row>
    <row r="2475" spans="1:14" x14ac:dyDescent="0.2">
      <c r="A2475" t="s">
        <v>288</v>
      </c>
      <c r="B2475" s="8">
        <v>44011</v>
      </c>
      <c r="C2475" s="8">
        <v>44012</v>
      </c>
      <c r="D2475">
        <v>175</v>
      </c>
      <c r="E2475">
        <v>1</v>
      </c>
      <c r="F2475" s="7">
        <v>97.69</v>
      </c>
      <c r="G2475" s="7">
        <v>349.93</v>
      </c>
      <c r="H2475" s="7">
        <v>0.86</v>
      </c>
      <c r="I2475" s="7">
        <v>3.07</v>
      </c>
      <c r="J2475" t="s">
        <v>2337</v>
      </c>
      <c r="K2475">
        <f t="shared" si="152"/>
        <v>175</v>
      </c>
      <c r="L2475">
        <f t="shared" si="153"/>
        <v>27</v>
      </c>
      <c r="M2475">
        <f t="shared" si="154"/>
        <v>1</v>
      </c>
      <c r="N2475" s="7">
        <f t="shared" si="155"/>
        <v>349.93</v>
      </c>
    </row>
    <row r="2476" spans="1:14" x14ac:dyDescent="0.2">
      <c r="A2476" t="s">
        <v>928</v>
      </c>
      <c r="B2476" s="8">
        <v>44011</v>
      </c>
      <c r="C2476" s="8">
        <v>44012</v>
      </c>
      <c r="D2476">
        <v>7</v>
      </c>
      <c r="E2476">
        <v>1</v>
      </c>
      <c r="F2476" s="7">
        <v>104.52</v>
      </c>
      <c r="G2476" s="7">
        <v>0</v>
      </c>
      <c r="H2476" s="7">
        <v>26.12</v>
      </c>
      <c r="I2476" s="7">
        <v>0</v>
      </c>
      <c r="J2476" t="s">
        <v>2337</v>
      </c>
      <c r="K2476">
        <f t="shared" si="152"/>
        <v>7</v>
      </c>
      <c r="L2476">
        <f t="shared" si="153"/>
        <v>27</v>
      </c>
      <c r="M2476">
        <f t="shared" si="154"/>
        <v>1</v>
      </c>
      <c r="N2476" s="7">
        <f t="shared" si="155"/>
        <v>0</v>
      </c>
    </row>
    <row r="2477" spans="1:14" x14ac:dyDescent="0.2">
      <c r="A2477" t="s">
        <v>288</v>
      </c>
      <c r="B2477" s="8">
        <v>44012</v>
      </c>
      <c r="C2477" s="8">
        <v>44012</v>
      </c>
      <c r="D2477">
        <v>298</v>
      </c>
      <c r="E2477">
        <v>1</v>
      </c>
      <c r="F2477" s="7">
        <v>166.24</v>
      </c>
      <c r="G2477" s="7">
        <v>595.5</v>
      </c>
      <c r="H2477" s="7">
        <v>0.86</v>
      </c>
      <c r="I2477" s="7">
        <v>3.07</v>
      </c>
      <c r="J2477" t="s">
        <v>2337</v>
      </c>
      <c r="K2477">
        <f t="shared" si="152"/>
        <v>298</v>
      </c>
      <c r="L2477">
        <f t="shared" si="153"/>
        <v>27</v>
      </c>
      <c r="M2477">
        <f t="shared" si="154"/>
        <v>1</v>
      </c>
      <c r="N2477" s="7">
        <f t="shared" si="155"/>
        <v>595.5</v>
      </c>
    </row>
    <row r="2478" spans="1:14" x14ac:dyDescent="0.2">
      <c r="A2478" t="s">
        <v>928</v>
      </c>
      <c r="B2478" s="8">
        <v>44012</v>
      </c>
      <c r="C2478" s="8">
        <v>44012</v>
      </c>
      <c r="D2478">
        <v>10</v>
      </c>
      <c r="E2478">
        <v>1</v>
      </c>
      <c r="F2478" s="7">
        <v>156.77000000000001</v>
      </c>
      <c r="G2478" s="7">
        <v>0</v>
      </c>
      <c r="H2478" s="7">
        <v>26.12</v>
      </c>
      <c r="I2478" s="7">
        <v>0</v>
      </c>
      <c r="J2478" t="s">
        <v>2337</v>
      </c>
      <c r="K2478">
        <f t="shared" si="152"/>
        <v>10</v>
      </c>
      <c r="L2478">
        <f t="shared" si="153"/>
        <v>27</v>
      </c>
      <c r="M2478">
        <f t="shared" si="154"/>
        <v>1</v>
      </c>
      <c r="N2478" s="7">
        <f t="shared" si="155"/>
        <v>0</v>
      </c>
    </row>
    <row r="2479" spans="1:14" x14ac:dyDescent="0.2">
      <c r="A2479" t="s">
        <v>288</v>
      </c>
      <c r="B2479" s="8">
        <v>44011</v>
      </c>
      <c r="C2479" s="8">
        <v>44012</v>
      </c>
      <c r="D2479">
        <v>175</v>
      </c>
      <c r="E2479">
        <v>1</v>
      </c>
      <c r="F2479" s="7">
        <v>97.69</v>
      </c>
      <c r="G2479" s="7">
        <v>349.93</v>
      </c>
      <c r="H2479" s="7">
        <v>0.86</v>
      </c>
      <c r="I2479" s="7">
        <v>3.07</v>
      </c>
      <c r="J2479" t="s">
        <v>2337</v>
      </c>
      <c r="K2479">
        <f t="shared" si="152"/>
        <v>175</v>
      </c>
      <c r="L2479">
        <f t="shared" si="153"/>
        <v>27</v>
      </c>
      <c r="M2479">
        <f t="shared" si="154"/>
        <v>1</v>
      </c>
      <c r="N2479" s="7">
        <f t="shared" si="155"/>
        <v>349.93</v>
      </c>
    </row>
    <row r="2480" spans="1:14" x14ac:dyDescent="0.2">
      <c r="A2480" t="s">
        <v>928</v>
      </c>
      <c r="B2480" s="8">
        <v>44011</v>
      </c>
      <c r="C2480" s="8">
        <v>44012</v>
      </c>
      <c r="D2480">
        <v>7</v>
      </c>
      <c r="E2480">
        <v>1</v>
      </c>
      <c r="F2480" s="7">
        <v>104.52</v>
      </c>
      <c r="G2480" s="7">
        <v>0</v>
      </c>
      <c r="H2480" s="7">
        <v>26.12</v>
      </c>
      <c r="I2480" s="7">
        <v>0</v>
      </c>
      <c r="J2480" t="s">
        <v>2337</v>
      </c>
      <c r="K2480">
        <f t="shared" si="152"/>
        <v>7</v>
      </c>
      <c r="L2480">
        <f t="shared" si="153"/>
        <v>27</v>
      </c>
      <c r="M2480">
        <f t="shared" si="154"/>
        <v>1</v>
      </c>
      <c r="N2480" s="7">
        <f t="shared" si="155"/>
        <v>0</v>
      </c>
    </row>
    <row r="2481" spans="1:14" x14ac:dyDescent="0.2">
      <c r="A2481" t="s">
        <v>251</v>
      </c>
      <c r="B2481" s="8">
        <v>44012</v>
      </c>
      <c r="C2481" s="8">
        <v>44012</v>
      </c>
      <c r="D2481">
        <v>71</v>
      </c>
      <c r="E2481">
        <v>1</v>
      </c>
      <c r="F2481" s="7">
        <v>39.42</v>
      </c>
      <c r="G2481" s="7">
        <v>105.9</v>
      </c>
      <c r="H2481" s="7">
        <v>0.86</v>
      </c>
      <c r="I2481" s="7">
        <v>2.2999999999999998</v>
      </c>
      <c r="J2481" t="s">
        <v>2337</v>
      </c>
      <c r="K2481">
        <f t="shared" si="152"/>
        <v>71</v>
      </c>
      <c r="L2481">
        <f t="shared" si="153"/>
        <v>27</v>
      </c>
      <c r="M2481">
        <f t="shared" si="154"/>
        <v>1</v>
      </c>
      <c r="N2481" s="7">
        <f t="shared" si="155"/>
        <v>105.9</v>
      </c>
    </row>
    <row r="2482" spans="1:14" x14ac:dyDescent="0.2">
      <c r="A2482" t="s">
        <v>928</v>
      </c>
      <c r="B2482" s="8">
        <v>44012</v>
      </c>
      <c r="C2482" s="8">
        <v>44012</v>
      </c>
      <c r="D2482">
        <v>2</v>
      </c>
      <c r="E2482">
        <v>1</v>
      </c>
      <c r="F2482" s="7">
        <v>26.13</v>
      </c>
      <c r="G2482" s="7">
        <v>0</v>
      </c>
      <c r="H2482" s="7">
        <v>26.12</v>
      </c>
      <c r="I2482" s="7">
        <v>0</v>
      </c>
      <c r="J2482" t="s">
        <v>2337</v>
      </c>
      <c r="K2482">
        <f t="shared" si="152"/>
        <v>2</v>
      </c>
      <c r="L2482">
        <f t="shared" si="153"/>
        <v>27</v>
      </c>
      <c r="M2482">
        <f t="shared" si="154"/>
        <v>1</v>
      </c>
      <c r="N2482" s="7">
        <f t="shared" si="155"/>
        <v>0</v>
      </c>
    </row>
    <row r="2483" spans="1:14" x14ac:dyDescent="0.2">
      <c r="A2483" t="s">
        <v>301</v>
      </c>
      <c r="B2483" s="8">
        <v>44012</v>
      </c>
      <c r="C2483" s="8">
        <v>44012</v>
      </c>
      <c r="D2483">
        <v>22</v>
      </c>
      <c r="E2483">
        <v>1</v>
      </c>
      <c r="F2483" s="7">
        <v>12.18</v>
      </c>
      <c r="G2483" s="7">
        <v>45.48</v>
      </c>
      <c r="H2483" s="7">
        <v>0.87</v>
      </c>
      <c r="I2483" s="7">
        <v>3.25</v>
      </c>
      <c r="J2483" t="s">
        <v>2337</v>
      </c>
      <c r="K2483">
        <f t="shared" si="152"/>
        <v>22</v>
      </c>
      <c r="L2483">
        <f t="shared" si="153"/>
        <v>27</v>
      </c>
      <c r="M2483">
        <f t="shared" si="154"/>
        <v>1</v>
      </c>
      <c r="N2483" s="7">
        <f t="shared" si="155"/>
        <v>45.48</v>
      </c>
    </row>
    <row r="2484" spans="1:14" x14ac:dyDescent="0.2">
      <c r="A2484" t="s">
        <v>928</v>
      </c>
      <c r="B2484" s="8">
        <v>44012</v>
      </c>
      <c r="C2484" s="8">
        <v>44018</v>
      </c>
      <c r="D2484">
        <v>2</v>
      </c>
      <c r="E2484">
        <v>1</v>
      </c>
      <c r="F2484" s="7">
        <v>26.13</v>
      </c>
      <c r="G2484" s="7">
        <v>0</v>
      </c>
      <c r="H2484" s="7">
        <v>26.12</v>
      </c>
      <c r="I2484" s="7">
        <v>0</v>
      </c>
      <c r="J2484" t="s">
        <v>2337</v>
      </c>
      <c r="K2484">
        <f t="shared" si="152"/>
        <v>2</v>
      </c>
      <c r="L2484">
        <f t="shared" si="153"/>
        <v>27</v>
      </c>
      <c r="M2484">
        <f t="shared" si="154"/>
        <v>1</v>
      </c>
      <c r="N2484" s="7">
        <f t="shared" si="155"/>
        <v>0</v>
      </c>
    </row>
    <row r="2485" spans="1:14" x14ac:dyDescent="0.2">
      <c r="A2485" t="s">
        <v>169</v>
      </c>
      <c r="B2485" s="8">
        <v>44011</v>
      </c>
      <c r="C2485" s="8">
        <v>44011</v>
      </c>
      <c r="D2485">
        <v>123</v>
      </c>
      <c r="E2485">
        <v>1</v>
      </c>
      <c r="F2485" s="7">
        <v>106.4</v>
      </c>
      <c r="G2485" s="7">
        <v>168.83</v>
      </c>
      <c r="H2485" s="7">
        <v>1.32</v>
      </c>
      <c r="I2485" s="7">
        <v>2.11</v>
      </c>
      <c r="J2485" t="s">
        <v>2337</v>
      </c>
      <c r="K2485">
        <f t="shared" si="152"/>
        <v>123</v>
      </c>
      <c r="L2485">
        <f t="shared" si="153"/>
        <v>27</v>
      </c>
      <c r="M2485">
        <f t="shared" si="154"/>
        <v>1</v>
      </c>
      <c r="N2485" s="7">
        <f t="shared" si="155"/>
        <v>168.83</v>
      </c>
    </row>
    <row r="2486" spans="1:14" x14ac:dyDescent="0.2">
      <c r="A2486" t="s">
        <v>928</v>
      </c>
      <c r="B2486" s="8">
        <v>44011</v>
      </c>
      <c r="C2486" s="8">
        <v>44011</v>
      </c>
      <c r="D2486">
        <v>4</v>
      </c>
      <c r="E2486">
        <v>1</v>
      </c>
      <c r="F2486" s="7">
        <v>52.26</v>
      </c>
      <c r="G2486" s="7">
        <v>0</v>
      </c>
      <c r="H2486" s="7">
        <v>26.12</v>
      </c>
      <c r="I2486" s="7">
        <v>0</v>
      </c>
      <c r="J2486" t="s">
        <v>2337</v>
      </c>
      <c r="K2486">
        <f t="shared" si="152"/>
        <v>4</v>
      </c>
      <c r="L2486">
        <f t="shared" si="153"/>
        <v>27</v>
      </c>
      <c r="M2486">
        <f t="shared" si="154"/>
        <v>1</v>
      </c>
      <c r="N2486" s="7">
        <f t="shared" si="155"/>
        <v>0</v>
      </c>
    </row>
    <row r="2487" spans="1:14" x14ac:dyDescent="0.2">
      <c r="A2487" t="s">
        <v>650</v>
      </c>
      <c r="B2487" s="8">
        <v>44012</v>
      </c>
      <c r="C2487" s="8">
        <v>44012</v>
      </c>
      <c r="D2487">
        <v>10</v>
      </c>
      <c r="E2487">
        <v>60</v>
      </c>
      <c r="F2487" s="7">
        <v>382.72</v>
      </c>
      <c r="G2487" s="7">
        <v>575.54999999999995</v>
      </c>
      <c r="H2487" s="7">
        <v>63.78</v>
      </c>
      <c r="I2487" s="7">
        <v>95.93</v>
      </c>
      <c r="J2487" t="s">
        <v>2337</v>
      </c>
      <c r="K2487">
        <f t="shared" si="152"/>
        <v>600</v>
      </c>
      <c r="L2487">
        <f t="shared" si="153"/>
        <v>27</v>
      </c>
      <c r="M2487">
        <f t="shared" si="154"/>
        <v>1</v>
      </c>
      <c r="N2487" s="7">
        <f t="shared" si="155"/>
        <v>575.54999999999995</v>
      </c>
    </row>
    <row r="2488" spans="1:14" x14ac:dyDescent="0.2">
      <c r="A2488" t="s">
        <v>396</v>
      </c>
      <c r="B2488" s="8">
        <v>44012</v>
      </c>
      <c r="C2488" s="8">
        <v>44012</v>
      </c>
      <c r="D2488">
        <v>2</v>
      </c>
      <c r="E2488">
        <v>1</v>
      </c>
      <c r="F2488" s="7">
        <v>22.56</v>
      </c>
      <c r="G2488" s="7">
        <v>30.7</v>
      </c>
      <c r="H2488" s="7">
        <v>22.56</v>
      </c>
      <c r="I2488" s="7">
        <v>30.7</v>
      </c>
      <c r="J2488" t="s">
        <v>2337</v>
      </c>
      <c r="K2488">
        <f t="shared" si="152"/>
        <v>2</v>
      </c>
      <c r="L2488">
        <f t="shared" si="153"/>
        <v>27</v>
      </c>
      <c r="M2488">
        <f t="shared" si="154"/>
        <v>1</v>
      </c>
      <c r="N2488" s="7">
        <f t="shared" si="155"/>
        <v>30.7</v>
      </c>
    </row>
    <row r="2489" spans="1:14" x14ac:dyDescent="0.2">
      <c r="A2489" t="s">
        <v>251</v>
      </c>
      <c r="B2489" s="8">
        <v>44012</v>
      </c>
      <c r="C2489" s="8">
        <v>44012</v>
      </c>
      <c r="D2489">
        <v>766</v>
      </c>
      <c r="E2489">
        <v>1</v>
      </c>
      <c r="F2489" s="7">
        <v>428.47</v>
      </c>
      <c r="G2489" s="7">
        <v>959.25</v>
      </c>
      <c r="H2489" s="7">
        <v>0.86</v>
      </c>
      <c r="I2489" s="7">
        <v>1.92</v>
      </c>
      <c r="J2489" t="s">
        <v>2337</v>
      </c>
      <c r="K2489">
        <f t="shared" si="152"/>
        <v>766</v>
      </c>
      <c r="L2489">
        <f t="shared" si="153"/>
        <v>27</v>
      </c>
      <c r="M2489">
        <f t="shared" si="154"/>
        <v>1</v>
      </c>
      <c r="N2489" s="7">
        <f t="shared" si="155"/>
        <v>959.25</v>
      </c>
    </row>
    <row r="2490" spans="1:14" x14ac:dyDescent="0.2">
      <c r="A2490" t="s">
        <v>169</v>
      </c>
      <c r="B2490" s="8">
        <v>44013</v>
      </c>
      <c r="C2490" s="8">
        <v>44013</v>
      </c>
      <c r="D2490">
        <v>7</v>
      </c>
      <c r="E2490">
        <v>200</v>
      </c>
      <c r="F2490" s="7">
        <v>1064.03</v>
      </c>
      <c r="G2490" s="7">
        <v>1944.08</v>
      </c>
      <c r="H2490" s="7">
        <v>266.01</v>
      </c>
      <c r="I2490" s="7">
        <v>486.02</v>
      </c>
      <c r="J2490" t="s">
        <v>2337</v>
      </c>
      <c r="K2490">
        <f t="shared" si="152"/>
        <v>1400</v>
      </c>
      <c r="L2490">
        <f t="shared" si="153"/>
        <v>27</v>
      </c>
      <c r="M2490">
        <f t="shared" si="154"/>
        <v>1</v>
      </c>
      <c r="N2490" s="7">
        <f t="shared" si="155"/>
        <v>1944.08</v>
      </c>
    </row>
    <row r="2491" spans="1:14" x14ac:dyDescent="0.2">
      <c r="A2491" t="s">
        <v>923</v>
      </c>
      <c r="B2491" s="8">
        <v>44013</v>
      </c>
      <c r="C2491" s="8">
        <v>44018</v>
      </c>
      <c r="D2491">
        <v>295</v>
      </c>
      <c r="E2491">
        <v>1</v>
      </c>
      <c r="F2491" s="7">
        <v>11522.05</v>
      </c>
      <c r="G2491" s="7">
        <v>17189.759999999998</v>
      </c>
      <c r="H2491" s="7">
        <v>60.01</v>
      </c>
      <c r="I2491" s="7">
        <v>89.53</v>
      </c>
      <c r="J2491" t="s">
        <v>2337</v>
      </c>
      <c r="K2491">
        <f t="shared" si="152"/>
        <v>295</v>
      </c>
      <c r="L2491">
        <f t="shared" si="153"/>
        <v>27</v>
      </c>
      <c r="M2491">
        <f t="shared" si="154"/>
        <v>1</v>
      </c>
      <c r="N2491" s="7">
        <f t="shared" si="155"/>
        <v>17189.759999999998</v>
      </c>
    </row>
    <row r="2492" spans="1:14" x14ac:dyDescent="0.2">
      <c r="A2492" t="s">
        <v>289</v>
      </c>
      <c r="B2492" s="8">
        <v>44013</v>
      </c>
      <c r="C2492" s="8">
        <v>44013</v>
      </c>
      <c r="D2492">
        <v>613</v>
      </c>
      <c r="E2492">
        <v>1</v>
      </c>
      <c r="F2492" s="7">
        <v>347.89</v>
      </c>
      <c r="G2492" s="7">
        <v>895.3</v>
      </c>
      <c r="H2492" s="7">
        <v>0.87</v>
      </c>
      <c r="I2492" s="7">
        <v>2.2400000000000002</v>
      </c>
      <c r="J2492" t="s">
        <v>2337</v>
      </c>
      <c r="K2492">
        <f t="shared" si="152"/>
        <v>613</v>
      </c>
      <c r="L2492">
        <f t="shared" si="153"/>
        <v>27</v>
      </c>
      <c r="M2492">
        <f t="shared" si="154"/>
        <v>1</v>
      </c>
      <c r="N2492" s="7">
        <f t="shared" si="155"/>
        <v>895.3</v>
      </c>
    </row>
    <row r="2493" spans="1:14" x14ac:dyDescent="0.2">
      <c r="A2493" t="s">
        <v>251</v>
      </c>
      <c r="B2493" s="8">
        <v>44013</v>
      </c>
      <c r="C2493" s="8">
        <v>44014</v>
      </c>
      <c r="D2493">
        <v>69</v>
      </c>
      <c r="E2493">
        <v>1</v>
      </c>
      <c r="F2493" s="7">
        <v>38.56</v>
      </c>
      <c r="G2493" s="7">
        <v>103.6</v>
      </c>
      <c r="H2493" s="7">
        <v>0.86</v>
      </c>
      <c r="I2493" s="7">
        <v>2.2999999999999998</v>
      </c>
      <c r="J2493" t="s">
        <v>2337</v>
      </c>
      <c r="K2493">
        <f t="shared" si="152"/>
        <v>69</v>
      </c>
      <c r="L2493">
        <f t="shared" si="153"/>
        <v>27</v>
      </c>
      <c r="M2493">
        <f t="shared" si="154"/>
        <v>1</v>
      </c>
      <c r="N2493" s="7">
        <f t="shared" si="155"/>
        <v>103.6</v>
      </c>
    </row>
    <row r="2494" spans="1:14" x14ac:dyDescent="0.2">
      <c r="A2494" t="s">
        <v>262</v>
      </c>
      <c r="B2494" s="8">
        <v>44013</v>
      </c>
      <c r="C2494" s="8">
        <v>44014</v>
      </c>
      <c r="D2494">
        <v>30</v>
      </c>
      <c r="E2494">
        <v>1</v>
      </c>
      <c r="F2494" s="7">
        <v>18.71</v>
      </c>
      <c r="G2494" s="7">
        <v>43.74</v>
      </c>
      <c r="H2494" s="7">
        <v>0.99</v>
      </c>
      <c r="I2494" s="7">
        <v>2.2999999999999998</v>
      </c>
      <c r="J2494" t="s">
        <v>2337</v>
      </c>
      <c r="K2494">
        <f t="shared" si="152"/>
        <v>30</v>
      </c>
      <c r="L2494">
        <f t="shared" si="153"/>
        <v>27</v>
      </c>
      <c r="M2494">
        <f t="shared" si="154"/>
        <v>1</v>
      </c>
      <c r="N2494" s="7">
        <f t="shared" si="155"/>
        <v>43.74</v>
      </c>
    </row>
    <row r="2495" spans="1:14" x14ac:dyDescent="0.2">
      <c r="A2495" t="s">
        <v>928</v>
      </c>
      <c r="B2495" s="8">
        <v>44013</v>
      </c>
      <c r="C2495" s="8">
        <v>44014</v>
      </c>
      <c r="D2495">
        <v>2</v>
      </c>
      <c r="E2495">
        <v>1</v>
      </c>
      <c r="F2495" s="7">
        <v>26.13</v>
      </c>
      <c r="G2495" s="7">
        <v>0</v>
      </c>
      <c r="H2495" s="7">
        <v>26.12</v>
      </c>
      <c r="I2495" s="7">
        <v>0</v>
      </c>
      <c r="J2495" t="s">
        <v>2337</v>
      </c>
      <c r="K2495">
        <f t="shared" si="152"/>
        <v>2</v>
      </c>
      <c r="L2495">
        <f t="shared" si="153"/>
        <v>27</v>
      </c>
      <c r="M2495">
        <f t="shared" si="154"/>
        <v>1</v>
      </c>
      <c r="N2495" s="7">
        <f t="shared" si="155"/>
        <v>0</v>
      </c>
    </row>
    <row r="2496" spans="1:14" x14ac:dyDescent="0.2">
      <c r="A2496" t="s">
        <v>251</v>
      </c>
      <c r="B2496" s="8">
        <v>44013</v>
      </c>
      <c r="C2496" s="8">
        <v>44014</v>
      </c>
      <c r="D2496">
        <v>154</v>
      </c>
      <c r="E2496">
        <v>1</v>
      </c>
      <c r="F2496" s="7">
        <v>85.69</v>
      </c>
      <c r="G2496" s="7">
        <v>230.22</v>
      </c>
      <c r="H2496" s="7">
        <v>0.86</v>
      </c>
      <c r="I2496" s="7">
        <v>2.2999999999999998</v>
      </c>
      <c r="J2496" t="s">
        <v>2337</v>
      </c>
      <c r="K2496">
        <f t="shared" si="152"/>
        <v>154</v>
      </c>
      <c r="L2496">
        <f t="shared" si="153"/>
        <v>27</v>
      </c>
      <c r="M2496">
        <f t="shared" si="154"/>
        <v>1</v>
      </c>
      <c r="N2496" s="7">
        <f t="shared" si="155"/>
        <v>230.22</v>
      </c>
    </row>
    <row r="2497" spans="1:14" x14ac:dyDescent="0.2">
      <c r="A2497" t="s">
        <v>928</v>
      </c>
      <c r="B2497" s="8">
        <v>44013</v>
      </c>
      <c r="C2497" s="8">
        <v>44014</v>
      </c>
      <c r="D2497">
        <v>4</v>
      </c>
      <c r="E2497">
        <v>1</v>
      </c>
      <c r="F2497" s="7">
        <v>52.26</v>
      </c>
      <c r="G2497" s="7">
        <v>0</v>
      </c>
      <c r="H2497" s="7">
        <v>26.12</v>
      </c>
      <c r="I2497" s="7">
        <v>0</v>
      </c>
      <c r="J2497" t="s">
        <v>2337</v>
      </c>
      <c r="K2497">
        <f t="shared" si="152"/>
        <v>4</v>
      </c>
      <c r="L2497">
        <f t="shared" si="153"/>
        <v>27</v>
      </c>
      <c r="M2497">
        <f t="shared" si="154"/>
        <v>1</v>
      </c>
      <c r="N2497" s="7">
        <f t="shared" si="155"/>
        <v>0</v>
      </c>
    </row>
    <row r="2498" spans="1:14" x14ac:dyDescent="0.2">
      <c r="A2498" t="s">
        <v>333</v>
      </c>
      <c r="B2498" s="8">
        <v>44014</v>
      </c>
      <c r="C2498" s="8">
        <v>44029</v>
      </c>
      <c r="D2498">
        <v>3677</v>
      </c>
      <c r="E2498">
        <v>1</v>
      </c>
      <c r="F2498" s="7">
        <v>2025.94</v>
      </c>
      <c r="G2498" s="7">
        <v>3223.08</v>
      </c>
      <c r="H2498" s="7">
        <v>0.84</v>
      </c>
      <c r="I2498" s="7">
        <v>1.34</v>
      </c>
      <c r="J2498" t="s">
        <v>2337</v>
      </c>
      <c r="K2498">
        <f t="shared" si="152"/>
        <v>3677</v>
      </c>
      <c r="L2498">
        <f t="shared" si="153"/>
        <v>27</v>
      </c>
      <c r="M2498">
        <f t="shared" si="154"/>
        <v>1</v>
      </c>
      <c r="N2498" s="7">
        <f t="shared" si="155"/>
        <v>3223.08</v>
      </c>
    </row>
    <row r="2499" spans="1:14" x14ac:dyDescent="0.2">
      <c r="A2499" t="s">
        <v>158</v>
      </c>
      <c r="B2499" s="8">
        <v>44014</v>
      </c>
      <c r="C2499" s="8">
        <v>44014</v>
      </c>
      <c r="D2499">
        <v>766</v>
      </c>
      <c r="E2499">
        <v>2</v>
      </c>
      <c r="F2499" s="7">
        <v>1254.83</v>
      </c>
      <c r="G2499" s="7">
        <v>2110.35</v>
      </c>
      <c r="H2499" s="7">
        <v>2.5099999999999998</v>
      </c>
      <c r="I2499" s="7">
        <v>4.22</v>
      </c>
      <c r="J2499" t="s">
        <v>2337</v>
      </c>
      <c r="K2499">
        <f t="shared" ref="K2499:K2562" si="156">D2499*E2499</f>
        <v>1532</v>
      </c>
      <c r="L2499">
        <f t="shared" ref="L2499:L2562" si="157">(YEAR(B2499)-2020)*52+_xlfn.ISOWEEKNUM(B2499)</f>
        <v>27</v>
      </c>
      <c r="M2499">
        <f t="shared" ref="M2499:M2562" si="158">IF(J2499="Z-US$",1,1.22)</f>
        <v>1</v>
      </c>
      <c r="N2499" s="7">
        <f t="shared" ref="N2499:N2562" si="159">G2499*M2499</f>
        <v>2110.35</v>
      </c>
    </row>
    <row r="2500" spans="1:14" x14ac:dyDescent="0.2">
      <c r="A2500" t="s">
        <v>288</v>
      </c>
      <c r="B2500" s="8">
        <v>44014</v>
      </c>
      <c r="C2500" s="8">
        <v>44018</v>
      </c>
      <c r="D2500">
        <v>2</v>
      </c>
      <c r="E2500">
        <v>100</v>
      </c>
      <c r="F2500" s="7">
        <v>85.69</v>
      </c>
      <c r="G2500" s="7">
        <v>223.83</v>
      </c>
      <c r="H2500" s="7">
        <v>85.69</v>
      </c>
      <c r="I2500" s="7">
        <v>223.83</v>
      </c>
      <c r="J2500" t="s">
        <v>2337</v>
      </c>
      <c r="K2500">
        <f t="shared" si="156"/>
        <v>200</v>
      </c>
      <c r="L2500">
        <f t="shared" si="157"/>
        <v>27</v>
      </c>
      <c r="M2500">
        <f t="shared" si="158"/>
        <v>1</v>
      </c>
      <c r="N2500" s="7">
        <f t="shared" si="159"/>
        <v>223.83</v>
      </c>
    </row>
    <row r="2501" spans="1:14" x14ac:dyDescent="0.2">
      <c r="A2501" t="s">
        <v>923</v>
      </c>
      <c r="B2501" s="8">
        <v>44018</v>
      </c>
      <c r="C2501" s="8">
        <v>44018</v>
      </c>
      <c r="D2501">
        <v>37</v>
      </c>
      <c r="E2501">
        <v>1</v>
      </c>
      <c r="F2501" s="7">
        <v>1440.26</v>
      </c>
      <c r="G2501" s="7">
        <v>2087.33</v>
      </c>
      <c r="H2501" s="7">
        <v>60.01</v>
      </c>
      <c r="I2501" s="7">
        <v>86.97</v>
      </c>
      <c r="J2501" t="s">
        <v>2337</v>
      </c>
      <c r="K2501">
        <f t="shared" si="156"/>
        <v>37</v>
      </c>
      <c r="L2501">
        <f t="shared" si="157"/>
        <v>28</v>
      </c>
      <c r="M2501">
        <f t="shared" si="158"/>
        <v>1</v>
      </c>
      <c r="N2501" s="7">
        <f t="shared" si="159"/>
        <v>2087.33</v>
      </c>
    </row>
    <row r="2502" spans="1:14" x14ac:dyDescent="0.2">
      <c r="A2502" t="s">
        <v>948</v>
      </c>
      <c r="B2502" s="8">
        <v>44018</v>
      </c>
      <c r="C2502" s="8">
        <v>44018</v>
      </c>
      <c r="D2502">
        <v>10</v>
      </c>
      <c r="E2502">
        <v>1</v>
      </c>
      <c r="F2502" s="7">
        <v>133.53</v>
      </c>
      <c r="G2502" s="7">
        <v>253.24</v>
      </c>
      <c r="H2502" s="7">
        <v>22.26</v>
      </c>
      <c r="I2502" s="7">
        <v>42.21</v>
      </c>
      <c r="J2502" t="s">
        <v>2337</v>
      </c>
      <c r="K2502">
        <f t="shared" si="156"/>
        <v>10</v>
      </c>
      <c r="L2502">
        <f t="shared" si="157"/>
        <v>28</v>
      </c>
      <c r="M2502">
        <f t="shared" si="158"/>
        <v>1</v>
      </c>
      <c r="N2502" s="7">
        <f t="shared" si="159"/>
        <v>253.24</v>
      </c>
    </row>
    <row r="2503" spans="1:14" x14ac:dyDescent="0.2">
      <c r="A2503" t="s">
        <v>251</v>
      </c>
      <c r="B2503" s="8">
        <v>44018</v>
      </c>
      <c r="C2503" s="8">
        <v>44018</v>
      </c>
      <c r="D2503">
        <v>1532</v>
      </c>
      <c r="E2503">
        <v>1</v>
      </c>
      <c r="F2503" s="7">
        <v>856.93</v>
      </c>
      <c r="G2503" s="7">
        <v>1918.5</v>
      </c>
      <c r="H2503" s="7">
        <v>0.86</v>
      </c>
      <c r="I2503" s="7">
        <v>1.92</v>
      </c>
      <c r="J2503" t="s">
        <v>2337</v>
      </c>
      <c r="K2503">
        <f t="shared" si="156"/>
        <v>1532</v>
      </c>
      <c r="L2503">
        <f t="shared" si="157"/>
        <v>28</v>
      </c>
      <c r="M2503">
        <f t="shared" si="158"/>
        <v>1</v>
      </c>
      <c r="N2503" s="7">
        <f t="shared" si="159"/>
        <v>1918.5</v>
      </c>
    </row>
    <row r="2504" spans="1:14" x14ac:dyDescent="0.2">
      <c r="A2504" t="s">
        <v>748</v>
      </c>
      <c r="B2504" s="8">
        <v>44018</v>
      </c>
      <c r="C2504" s="8">
        <v>44032</v>
      </c>
      <c r="D2504">
        <v>46</v>
      </c>
      <c r="E2504">
        <v>1</v>
      </c>
      <c r="F2504" s="7">
        <v>1102.75</v>
      </c>
      <c r="G2504" s="7">
        <v>1918.5</v>
      </c>
      <c r="H2504" s="7">
        <v>36.76</v>
      </c>
      <c r="I2504" s="7">
        <v>63.95</v>
      </c>
      <c r="J2504" t="s">
        <v>2337</v>
      </c>
      <c r="K2504">
        <f t="shared" si="156"/>
        <v>46</v>
      </c>
      <c r="L2504">
        <f t="shared" si="157"/>
        <v>28</v>
      </c>
      <c r="M2504">
        <f t="shared" si="158"/>
        <v>1</v>
      </c>
      <c r="N2504" s="7">
        <f t="shared" si="159"/>
        <v>1918.5</v>
      </c>
    </row>
    <row r="2505" spans="1:14" x14ac:dyDescent="0.2">
      <c r="A2505" t="s">
        <v>748</v>
      </c>
      <c r="B2505" s="8">
        <v>44018</v>
      </c>
      <c r="C2505" s="8">
        <v>44032</v>
      </c>
      <c r="D2505">
        <v>46</v>
      </c>
      <c r="E2505">
        <v>1</v>
      </c>
      <c r="F2505" s="7">
        <v>1102.75</v>
      </c>
      <c r="G2505" s="7">
        <v>1918.5</v>
      </c>
      <c r="H2505" s="7">
        <v>36.76</v>
      </c>
      <c r="I2505" s="7">
        <v>63.95</v>
      </c>
      <c r="J2505" t="s">
        <v>2337</v>
      </c>
      <c r="K2505">
        <f t="shared" si="156"/>
        <v>46</v>
      </c>
      <c r="L2505">
        <f t="shared" si="157"/>
        <v>28</v>
      </c>
      <c r="M2505">
        <f t="shared" si="158"/>
        <v>1</v>
      </c>
      <c r="N2505" s="7">
        <f t="shared" si="159"/>
        <v>1918.5</v>
      </c>
    </row>
    <row r="2506" spans="1:14" x14ac:dyDescent="0.2">
      <c r="A2506" t="s">
        <v>288</v>
      </c>
      <c r="B2506" s="8">
        <v>44018</v>
      </c>
      <c r="C2506" s="8">
        <v>44018</v>
      </c>
      <c r="D2506">
        <v>616</v>
      </c>
      <c r="E2506">
        <v>1</v>
      </c>
      <c r="F2506" s="7">
        <v>344.49</v>
      </c>
      <c r="G2506" s="7">
        <v>822.65</v>
      </c>
      <c r="H2506" s="7">
        <v>0.86</v>
      </c>
      <c r="I2506" s="7">
        <v>2.0499999999999998</v>
      </c>
      <c r="J2506" t="s">
        <v>2337</v>
      </c>
      <c r="K2506">
        <f t="shared" si="156"/>
        <v>616</v>
      </c>
      <c r="L2506">
        <f t="shared" si="157"/>
        <v>28</v>
      </c>
      <c r="M2506">
        <f t="shared" si="158"/>
        <v>1</v>
      </c>
      <c r="N2506" s="7">
        <f t="shared" si="159"/>
        <v>822.65</v>
      </c>
    </row>
    <row r="2507" spans="1:14" x14ac:dyDescent="0.2">
      <c r="A2507" t="s">
        <v>396</v>
      </c>
      <c r="B2507" s="8">
        <v>44018</v>
      </c>
      <c r="C2507" s="8">
        <v>44018</v>
      </c>
      <c r="D2507">
        <v>19</v>
      </c>
      <c r="E2507">
        <v>1</v>
      </c>
      <c r="F2507" s="7">
        <v>270.74</v>
      </c>
      <c r="G2507" s="7">
        <v>368.35</v>
      </c>
      <c r="H2507" s="7">
        <v>22.56</v>
      </c>
      <c r="I2507" s="7">
        <v>30.7</v>
      </c>
      <c r="J2507" t="s">
        <v>2337</v>
      </c>
      <c r="K2507">
        <f t="shared" si="156"/>
        <v>19</v>
      </c>
      <c r="L2507">
        <f t="shared" si="157"/>
        <v>28</v>
      </c>
      <c r="M2507">
        <f t="shared" si="158"/>
        <v>1</v>
      </c>
      <c r="N2507" s="7">
        <f t="shared" si="159"/>
        <v>368.35</v>
      </c>
    </row>
    <row r="2508" spans="1:14" x14ac:dyDescent="0.2">
      <c r="A2508" t="s">
        <v>169</v>
      </c>
      <c r="B2508" s="8">
        <v>44018</v>
      </c>
      <c r="C2508" s="8">
        <v>44019</v>
      </c>
      <c r="D2508">
        <v>92</v>
      </c>
      <c r="E2508">
        <v>1</v>
      </c>
      <c r="F2508" s="7">
        <v>79.8</v>
      </c>
      <c r="G2508" s="7">
        <v>161.15</v>
      </c>
      <c r="H2508" s="7">
        <v>1.32</v>
      </c>
      <c r="I2508" s="7">
        <v>2.69</v>
      </c>
      <c r="J2508" t="s">
        <v>2337</v>
      </c>
      <c r="K2508">
        <f t="shared" si="156"/>
        <v>92</v>
      </c>
      <c r="L2508">
        <f t="shared" si="157"/>
        <v>28</v>
      </c>
      <c r="M2508">
        <f t="shared" si="158"/>
        <v>1</v>
      </c>
      <c r="N2508" s="7">
        <f t="shared" si="159"/>
        <v>161.15</v>
      </c>
    </row>
    <row r="2509" spans="1:14" x14ac:dyDescent="0.2">
      <c r="A2509" t="s">
        <v>928</v>
      </c>
      <c r="B2509" s="8">
        <v>44018</v>
      </c>
      <c r="C2509" s="8">
        <v>44019</v>
      </c>
      <c r="D2509">
        <v>2</v>
      </c>
      <c r="E2509">
        <v>1</v>
      </c>
      <c r="F2509" s="7">
        <v>26.13</v>
      </c>
      <c r="G2509" s="7">
        <v>0</v>
      </c>
      <c r="H2509" s="7">
        <v>26.12</v>
      </c>
      <c r="I2509" s="7">
        <v>0</v>
      </c>
      <c r="J2509" t="s">
        <v>2337</v>
      </c>
      <c r="K2509">
        <f t="shared" si="156"/>
        <v>2</v>
      </c>
      <c r="L2509">
        <f t="shared" si="157"/>
        <v>28</v>
      </c>
      <c r="M2509">
        <f t="shared" si="158"/>
        <v>1</v>
      </c>
      <c r="N2509" s="7">
        <f t="shared" si="159"/>
        <v>0</v>
      </c>
    </row>
    <row r="2510" spans="1:14" x14ac:dyDescent="0.2">
      <c r="A2510" t="s">
        <v>529</v>
      </c>
      <c r="B2510" s="8">
        <v>44018</v>
      </c>
      <c r="C2510" s="8">
        <v>44018</v>
      </c>
      <c r="D2510">
        <v>50</v>
      </c>
      <c r="E2510">
        <v>1</v>
      </c>
      <c r="F2510" s="7">
        <v>116.62</v>
      </c>
      <c r="G2510" s="7">
        <v>225.1</v>
      </c>
      <c r="H2510" s="7">
        <v>3.63</v>
      </c>
      <c r="I2510" s="7">
        <v>7.04</v>
      </c>
      <c r="J2510" t="s">
        <v>2337</v>
      </c>
      <c r="K2510">
        <f t="shared" si="156"/>
        <v>50</v>
      </c>
      <c r="L2510">
        <f t="shared" si="157"/>
        <v>28</v>
      </c>
      <c r="M2510">
        <f t="shared" si="158"/>
        <v>1</v>
      </c>
      <c r="N2510" s="7">
        <f t="shared" si="159"/>
        <v>225.1</v>
      </c>
    </row>
    <row r="2511" spans="1:14" x14ac:dyDescent="0.2">
      <c r="A2511" t="s">
        <v>285</v>
      </c>
      <c r="B2511" s="8">
        <v>44018</v>
      </c>
      <c r="C2511" s="8">
        <v>44018</v>
      </c>
      <c r="D2511">
        <v>5362</v>
      </c>
      <c r="E2511">
        <v>1</v>
      </c>
      <c r="F2511" s="7">
        <v>3044.02</v>
      </c>
      <c r="G2511" s="7">
        <v>7162.4</v>
      </c>
      <c r="H2511" s="7">
        <v>0.87</v>
      </c>
      <c r="I2511" s="7">
        <v>2.0499999999999998</v>
      </c>
      <c r="J2511" t="s">
        <v>2337</v>
      </c>
      <c r="K2511">
        <f t="shared" si="156"/>
        <v>5362</v>
      </c>
      <c r="L2511">
        <f t="shared" si="157"/>
        <v>28</v>
      </c>
      <c r="M2511">
        <f t="shared" si="158"/>
        <v>1</v>
      </c>
      <c r="N2511" s="7">
        <f t="shared" si="159"/>
        <v>7162.4</v>
      </c>
    </row>
    <row r="2512" spans="1:14" x14ac:dyDescent="0.2">
      <c r="A2512" t="s">
        <v>291</v>
      </c>
      <c r="B2512" s="8">
        <v>44018</v>
      </c>
      <c r="C2512" s="8">
        <v>44018</v>
      </c>
      <c r="D2512">
        <v>3064</v>
      </c>
      <c r="E2512">
        <v>1</v>
      </c>
      <c r="F2512" s="7">
        <v>1713.86</v>
      </c>
      <c r="G2512" s="7">
        <v>4092.8</v>
      </c>
      <c r="H2512" s="7">
        <v>0.86</v>
      </c>
      <c r="I2512" s="7">
        <v>2.0499999999999998</v>
      </c>
      <c r="J2512" t="s">
        <v>2337</v>
      </c>
      <c r="K2512">
        <f t="shared" si="156"/>
        <v>3064</v>
      </c>
      <c r="L2512">
        <f t="shared" si="157"/>
        <v>28</v>
      </c>
      <c r="M2512">
        <f t="shared" si="158"/>
        <v>1</v>
      </c>
      <c r="N2512" s="7">
        <f t="shared" si="159"/>
        <v>4092.8</v>
      </c>
    </row>
    <row r="2513" spans="1:14" x14ac:dyDescent="0.2">
      <c r="A2513" t="s">
        <v>650</v>
      </c>
      <c r="B2513" s="8">
        <v>44018</v>
      </c>
      <c r="C2513" s="8">
        <v>44019</v>
      </c>
      <c r="D2513">
        <v>42</v>
      </c>
      <c r="E2513">
        <v>1</v>
      </c>
      <c r="F2513" s="7">
        <v>28.7</v>
      </c>
      <c r="G2513" s="7">
        <v>46.62</v>
      </c>
      <c r="H2513" s="7">
        <v>1.06</v>
      </c>
      <c r="I2513" s="7">
        <v>1.73</v>
      </c>
      <c r="J2513" t="s">
        <v>2337</v>
      </c>
      <c r="K2513">
        <f t="shared" si="156"/>
        <v>42</v>
      </c>
      <c r="L2513">
        <f t="shared" si="157"/>
        <v>28</v>
      </c>
      <c r="M2513">
        <f t="shared" si="158"/>
        <v>1</v>
      </c>
      <c r="N2513" s="7">
        <f t="shared" si="159"/>
        <v>46.62</v>
      </c>
    </row>
    <row r="2514" spans="1:14" x14ac:dyDescent="0.2">
      <c r="A2514" t="s">
        <v>169</v>
      </c>
      <c r="B2514" s="8">
        <v>44018</v>
      </c>
      <c r="C2514" s="8">
        <v>44019</v>
      </c>
      <c r="D2514">
        <v>43</v>
      </c>
      <c r="E2514">
        <v>1</v>
      </c>
      <c r="F2514" s="7">
        <v>37.24</v>
      </c>
      <c r="G2514" s="7">
        <v>75.209999999999994</v>
      </c>
      <c r="H2514" s="7">
        <v>1.32</v>
      </c>
      <c r="I2514" s="7">
        <v>2.69</v>
      </c>
      <c r="J2514" t="s">
        <v>2337</v>
      </c>
      <c r="K2514">
        <f t="shared" si="156"/>
        <v>43</v>
      </c>
      <c r="L2514">
        <f t="shared" si="157"/>
        <v>28</v>
      </c>
      <c r="M2514">
        <f t="shared" si="158"/>
        <v>1</v>
      </c>
      <c r="N2514" s="7">
        <f t="shared" si="159"/>
        <v>75.209999999999994</v>
      </c>
    </row>
    <row r="2515" spans="1:14" x14ac:dyDescent="0.2">
      <c r="A2515" t="s">
        <v>288</v>
      </c>
      <c r="B2515" s="8">
        <v>44018</v>
      </c>
      <c r="C2515" s="8">
        <v>44019</v>
      </c>
      <c r="D2515">
        <v>233</v>
      </c>
      <c r="E2515">
        <v>1</v>
      </c>
      <c r="F2515" s="7">
        <v>130.25</v>
      </c>
      <c r="G2515" s="7">
        <v>466.58</v>
      </c>
      <c r="H2515" s="7">
        <v>0.86</v>
      </c>
      <c r="I2515" s="7">
        <v>3.07</v>
      </c>
      <c r="J2515" t="s">
        <v>2337</v>
      </c>
      <c r="K2515">
        <f t="shared" si="156"/>
        <v>233</v>
      </c>
      <c r="L2515">
        <f t="shared" si="157"/>
        <v>28</v>
      </c>
      <c r="M2515">
        <f t="shared" si="158"/>
        <v>1</v>
      </c>
      <c r="N2515" s="7">
        <f t="shared" si="159"/>
        <v>466.58</v>
      </c>
    </row>
    <row r="2516" spans="1:14" x14ac:dyDescent="0.2">
      <c r="A2516" t="s">
        <v>928</v>
      </c>
      <c r="B2516" s="8">
        <v>44018</v>
      </c>
      <c r="C2516" s="8">
        <v>44019</v>
      </c>
      <c r="D2516">
        <v>8</v>
      </c>
      <c r="E2516">
        <v>1</v>
      </c>
      <c r="F2516" s="7">
        <v>130.63999999999999</v>
      </c>
      <c r="G2516" s="7">
        <v>0</v>
      </c>
      <c r="H2516" s="7">
        <v>26.12</v>
      </c>
      <c r="I2516" s="7">
        <v>0</v>
      </c>
      <c r="J2516" t="s">
        <v>2337</v>
      </c>
      <c r="K2516">
        <f t="shared" si="156"/>
        <v>8</v>
      </c>
      <c r="L2516">
        <f t="shared" si="157"/>
        <v>28</v>
      </c>
      <c r="M2516">
        <f t="shared" si="158"/>
        <v>1</v>
      </c>
      <c r="N2516" s="7">
        <f t="shared" si="159"/>
        <v>0</v>
      </c>
    </row>
    <row r="2517" spans="1:14" x14ac:dyDescent="0.2">
      <c r="A2517" t="s">
        <v>169</v>
      </c>
      <c r="B2517" s="8">
        <v>44018</v>
      </c>
      <c r="C2517" s="8">
        <v>44019</v>
      </c>
      <c r="D2517">
        <v>246</v>
      </c>
      <c r="E2517">
        <v>1</v>
      </c>
      <c r="F2517" s="7">
        <v>212.8</v>
      </c>
      <c r="G2517" s="7">
        <v>337.66</v>
      </c>
      <c r="H2517" s="7">
        <v>1.32</v>
      </c>
      <c r="I2517" s="7">
        <v>2.11</v>
      </c>
      <c r="J2517" t="s">
        <v>2337</v>
      </c>
      <c r="K2517">
        <f t="shared" si="156"/>
        <v>246</v>
      </c>
      <c r="L2517">
        <f t="shared" si="157"/>
        <v>28</v>
      </c>
      <c r="M2517">
        <f t="shared" si="158"/>
        <v>1</v>
      </c>
      <c r="N2517" s="7">
        <f t="shared" si="159"/>
        <v>337.66</v>
      </c>
    </row>
    <row r="2518" spans="1:14" x14ac:dyDescent="0.2">
      <c r="A2518" t="s">
        <v>169</v>
      </c>
      <c r="B2518" s="8">
        <v>44018</v>
      </c>
      <c r="C2518" s="8">
        <v>44019</v>
      </c>
      <c r="D2518">
        <v>30</v>
      </c>
      <c r="E2518">
        <v>1</v>
      </c>
      <c r="F2518" s="7">
        <v>25.27</v>
      </c>
      <c r="G2518" s="7">
        <v>51.03</v>
      </c>
      <c r="H2518" s="7">
        <v>1.32</v>
      </c>
      <c r="I2518" s="7">
        <v>2.69</v>
      </c>
      <c r="J2518" t="s">
        <v>2337</v>
      </c>
      <c r="K2518">
        <f t="shared" si="156"/>
        <v>30</v>
      </c>
      <c r="L2518">
        <f t="shared" si="157"/>
        <v>28</v>
      </c>
      <c r="M2518">
        <f t="shared" si="158"/>
        <v>1</v>
      </c>
      <c r="N2518" s="7">
        <f t="shared" si="159"/>
        <v>51.03</v>
      </c>
    </row>
    <row r="2519" spans="1:14" x14ac:dyDescent="0.2">
      <c r="A2519" t="s">
        <v>928</v>
      </c>
      <c r="B2519" s="8">
        <v>44018</v>
      </c>
      <c r="C2519" s="8">
        <v>44019</v>
      </c>
      <c r="D2519">
        <v>5</v>
      </c>
      <c r="E2519">
        <v>1</v>
      </c>
      <c r="F2519" s="7">
        <v>78.39</v>
      </c>
      <c r="G2519" s="7">
        <v>0</v>
      </c>
      <c r="H2519" s="7">
        <v>26.12</v>
      </c>
      <c r="I2519" s="7">
        <v>0</v>
      </c>
      <c r="J2519" t="s">
        <v>2337</v>
      </c>
      <c r="K2519">
        <f t="shared" si="156"/>
        <v>5</v>
      </c>
      <c r="L2519">
        <f t="shared" si="157"/>
        <v>28</v>
      </c>
      <c r="M2519">
        <f t="shared" si="158"/>
        <v>1</v>
      </c>
      <c r="N2519" s="7">
        <f t="shared" si="159"/>
        <v>0</v>
      </c>
    </row>
    <row r="2520" spans="1:14" x14ac:dyDescent="0.2">
      <c r="A2520" t="s">
        <v>169</v>
      </c>
      <c r="B2520" s="8">
        <v>44018</v>
      </c>
      <c r="C2520" s="8">
        <v>44019</v>
      </c>
      <c r="D2520">
        <v>62</v>
      </c>
      <c r="E2520">
        <v>1</v>
      </c>
      <c r="F2520" s="7">
        <v>53.21</v>
      </c>
      <c r="G2520" s="7">
        <v>84.41</v>
      </c>
      <c r="H2520" s="7">
        <v>1.32</v>
      </c>
      <c r="I2520" s="7">
        <v>2.11</v>
      </c>
      <c r="J2520" t="s">
        <v>2337</v>
      </c>
      <c r="K2520">
        <f t="shared" si="156"/>
        <v>62</v>
      </c>
      <c r="L2520">
        <f t="shared" si="157"/>
        <v>28</v>
      </c>
      <c r="M2520">
        <f t="shared" si="158"/>
        <v>1</v>
      </c>
      <c r="N2520" s="7">
        <f t="shared" si="159"/>
        <v>84.41</v>
      </c>
    </row>
    <row r="2521" spans="1:14" x14ac:dyDescent="0.2">
      <c r="A2521" t="s">
        <v>169</v>
      </c>
      <c r="B2521" s="8">
        <v>44018</v>
      </c>
      <c r="C2521" s="8">
        <v>44019</v>
      </c>
      <c r="D2521">
        <v>11</v>
      </c>
      <c r="E2521">
        <v>1</v>
      </c>
      <c r="F2521" s="7">
        <v>9.31</v>
      </c>
      <c r="G2521" s="7">
        <v>18.8</v>
      </c>
      <c r="H2521" s="7">
        <v>1.32</v>
      </c>
      <c r="I2521" s="7">
        <v>2.69</v>
      </c>
      <c r="J2521" t="s">
        <v>2337</v>
      </c>
      <c r="K2521">
        <f t="shared" si="156"/>
        <v>11</v>
      </c>
      <c r="L2521">
        <f t="shared" si="157"/>
        <v>28</v>
      </c>
      <c r="M2521">
        <f t="shared" si="158"/>
        <v>1</v>
      </c>
      <c r="N2521" s="7">
        <f t="shared" si="159"/>
        <v>18.8</v>
      </c>
    </row>
    <row r="2522" spans="1:14" x14ac:dyDescent="0.2">
      <c r="A2522" t="s">
        <v>650</v>
      </c>
      <c r="B2522" s="8">
        <v>44018</v>
      </c>
      <c r="C2522" s="8">
        <v>44019</v>
      </c>
      <c r="D2522">
        <v>20</v>
      </c>
      <c r="E2522">
        <v>1</v>
      </c>
      <c r="F2522" s="7">
        <v>13.83</v>
      </c>
      <c r="G2522" s="7">
        <v>22.45</v>
      </c>
      <c r="H2522" s="7">
        <v>1.06</v>
      </c>
      <c r="I2522" s="7">
        <v>1.73</v>
      </c>
      <c r="J2522" t="s">
        <v>2337</v>
      </c>
      <c r="K2522">
        <f t="shared" si="156"/>
        <v>20</v>
      </c>
      <c r="L2522">
        <f t="shared" si="157"/>
        <v>28</v>
      </c>
      <c r="M2522">
        <f t="shared" si="158"/>
        <v>1</v>
      </c>
      <c r="N2522" s="7">
        <f t="shared" si="159"/>
        <v>22.45</v>
      </c>
    </row>
    <row r="2523" spans="1:14" x14ac:dyDescent="0.2">
      <c r="A2523" t="s">
        <v>928</v>
      </c>
      <c r="B2523" s="8">
        <v>44018</v>
      </c>
      <c r="C2523" s="8">
        <v>44019</v>
      </c>
      <c r="D2523">
        <v>2</v>
      </c>
      <c r="E2523">
        <v>1</v>
      </c>
      <c r="F2523" s="7">
        <v>26.13</v>
      </c>
      <c r="G2523" s="7">
        <v>0</v>
      </c>
      <c r="H2523" s="7">
        <v>26.12</v>
      </c>
      <c r="I2523" s="7">
        <v>0</v>
      </c>
      <c r="J2523" t="s">
        <v>2337</v>
      </c>
      <c r="K2523">
        <f t="shared" si="156"/>
        <v>2</v>
      </c>
      <c r="L2523">
        <f t="shared" si="157"/>
        <v>28</v>
      </c>
      <c r="M2523">
        <f t="shared" si="158"/>
        <v>1</v>
      </c>
      <c r="N2523" s="7">
        <f t="shared" si="159"/>
        <v>0</v>
      </c>
    </row>
    <row r="2524" spans="1:14" x14ac:dyDescent="0.2">
      <c r="A2524" t="s">
        <v>175</v>
      </c>
      <c r="B2524" s="8">
        <v>44018</v>
      </c>
      <c r="C2524" s="8">
        <v>44018</v>
      </c>
      <c r="D2524">
        <v>307</v>
      </c>
      <c r="E2524">
        <v>1</v>
      </c>
      <c r="F2524" s="7">
        <v>255.8</v>
      </c>
      <c r="G2524" s="7">
        <v>255.8</v>
      </c>
      <c r="H2524" s="7">
        <v>1.28</v>
      </c>
      <c r="I2524" s="7">
        <v>1.28</v>
      </c>
      <c r="J2524" t="s">
        <v>2337</v>
      </c>
      <c r="K2524">
        <f t="shared" si="156"/>
        <v>307</v>
      </c>
      <c r="L2524">
        <f t="shared" si="157"/>
        <v>28</v>
      </c>
      <c r="M2524">
        <f t="shared" si="158"/>
        <v>1</v>
      </c>
      <c r="N2524" s="7">
        <f t="shared" si="159"/>
        <v>255.8</v>
      </c>
    </row>
    <row r="2525" spans="1:14" x14ac:dyDescent="0.2">
      <c r="A2525" t="s">
        <v>936</v>
      </c>
      <c r="B2525" s="8">
        <v>44018</v>
      </c>
      <c r="C2525" s="8">
        <v>44018</v>
      </c>
      <c r="D2525">
        <v>7</v>
      </c>
      <c r="E2525">
        <v>1</v>
      </c>
      <c r="F2525" s="7">
        <v>63.95</v>
      </c>
      <c r="G2525" s="7">
        <v>112.55</v>
      </c>
      <c r="H2525" s="7">
        <v>15.99</v>
      </c>
      <c r="I2525" s="7">
        <v>28.14</v>
      </c>
      <c r="J2525" t="s">
        <v>2337</v>
      </c>
      <c r="K2525">
        <f t="shared" si="156"/>
        <v>7</v>
      </c>
      <c r="L2525">
        <f t="shared" si="157"/>
        <v>28</v>
      </c>
      <c r="M2525">
        <f t="shared" si="158"/>
        <v>1</v>
      </c>
      <c r="N2525" s="7">
        <f t="shared" si="159"/>
        <v>112.55</v>
      </c>
    </row>
    <row r="2526" spans="1:14" x14ac:dyDescent="0.2">
      <c r="A2526" t="s">
        <v>251</v>
      </c>
      <c r="B2526" s="8">
        <v>44018</v>
      </c>
      <c r="C2526" s="8">
        <v>44019</v>
      </c>
      <c r="D2526">
        <v>149</v>
      </c>
      <c r="E2526">
        <v>1</v>
      </c>
      <c r="F2526" s="7">
        <v>83.12</v>
      </c>
      <c r="G2526" s="7">
        <v>223.31</v>
      </c>
      <c r="H2526" s="7">
        <v>0.86</v>
      </c>
      <c r="I2526" s="7">
        <v>2.2999999999999998</v>
      </c>
      <c r="J2526" t="s">
        <v>2337</v>
      </c>
      <c r="K2526">
        <f t="shared" si="156"/>
        <v>149</v>
      </c>
      <c r="L2526">
        <f t="shared" si="157"/>
        <v>28</v>
      </c>
      <c r="M2526">
        <f t="shared" si="158"/>
        <v>1</v>
      </c>
      <c r="N2526" s="7">
        <f t="shared" si="159"/>
        <v>223.31</v>
      </c>
    </row>
    <row r="2527" spans="1:14" x14ac:dyDescent="0.2">
      <c r="A2527" t="s">
        <v>928</v>
      </c>
      <c r="B2527" s="8">
        <v>44018</v>
      </c>
      <c r="C2527" s="8">
        <v>44019</v>
      </c>
      <c r="D2527">
        <v>4</v>
      </c>
      <c r="E2527">
        <v>1</v>
      </c>
      <c r="F2527" s="7">
        <v>52.26</v>
      </c>
      <c r="G2527" s="7">
        <v>0</v>
      </c>
      <c r="H2527" s="7">
        <v>26.12</v>
      </c>
      <c r="I2527" s="7">
        <v>0</v>
      </c>
      <c r="J2527" t="s">
        <v>2337</v>
      </c>
      <c r="K2527">
        <f t="shared" si="156"/>
        <v>4</v>
      </c>
      <c r="L2527">
        <f t="shared" si="157"/>
        <v>28</v>
      </c>
      <c r="M2527">
        <f t="shared" si="158"/>
        <v>1</v>
      </c>
      <c r="N2527" s="7">
        <f t="shared" si="159"/>
        <v>0</v>
      </c>
    </row>
    <row r="2528" spans="1:14" x14ac:dyDescent="0.2">
      <c r="A2528" t="s">
        <v>238</v>
      </c>
      <c r="B2528" s="8">
        <v>44018</v>
      </c>
      <c r="C2528" s="8">
        <v>44018</v>
      </c>
      <c r="D2528">
        <v>3064</v>
      </c>
      <c r="E2528">
        <v>1</v>
      </c>
      <c r="F2528" s="7">
        <v>1406.9</v>
      </c>
      <c r="G2528" s="7">
        <v>2174.3000000000002</v>
      </c>
      <c r="H2528" s="7">
        <v>0.7</v>
      </c>
      <c r="I2528" s="7">
        <v>1.0900000000000001</v>
      </c>
      <c r="J2528" t="s">
        <v>2337</v>
      </c>
      <c r="K2528">
        <f t="shared" si="156"/>
        <v>3064</v>
      </c>
      <c r="L2528">
        <f t="shared" si="157"/>
        <v>28</v>
      </c>
      <c r="M2528">
        <f t="shared" si="158"/>
        <v>1</v>
      </c>
      <c r="N2528" s="7">
        <f t="shared" si="159"/>
        <v>2174.3000000000002</v>
      </c>
    </row>
    <row r="2529" spans="1:14" x14ac:dyDescent="0.2">
      <c r="A2529" t="s">
        <v>147</v>
      </c>
      <c r="B2529" s="8">
        <v>44018</v>
      </c>
      <c r="C2529" s="8">
        <v>44018</v>
      </c>
      <c r="D2529">
        <v>307</v>
      </c>
      <c r="E2529">
        <v>1</v>
      </c>
      <c r="F2529" s="7">
        <v>222.8</v>
      </c>
      <c r="G2529" s="7">
        <v>358.12</v>
      </c>
      <c r="H2529" s="7">
        <v>1.1100000000000001</v>
      </c>
      <c r="I2529" s="7">
        <v>1.79</v>
      </c>
      <c r="J2529" t="s">
        <v>2337</v>
      </c>
      <c r="K2529">
        <f t="shared" si="156"/>
        <v>307</v>
      </c>
      <c r="L2529">
        <f t="shared" si="157"/>
        <v>28</v>
      </c>
      <c r="M2529">
        <f t="shared" si="158"/>
        <v>1</v>
      </c>
      <c r="N2529" s="7">
        <f t="shared" si="159"/>
        <v>358.12</v>
      </c>
    </row>
    <row r="2530" spans="1:14" x14ac:dyDescent="0.2">
      <c r="A2530" t="s">
        <v>232</v>
      </c>
      <c r="B2530" s="8">
        <v>44018</v>
      </c>
      <c r="C2530" s="8">
        <v>44018</v>
      </c>
      <c r="D2530">
        <v>3064</v>
      </c>
      <c r="E2530">
        <v>1</v>
      </c>
      <c r="F2530" s="7">
        <v>1406.9</v>
      </c>
      <c r="G2530" s="7">
        <v>2430.1</v>
      </c>
      <c r="H2530" s="7">
        <v>0.7</v>
      </c>
      <c r="I2530" s="7">
        <v>1.22</v>
      </c>
      <c r="J2530" t="s">
        <v>2337</v>
      </c>
      <c r="K2530">
        <f t="shared" si="156"/>
        <v>3064</v>
      </c>
      <c r="L2530">
        <f t="shared" si="157"/>
        <v>28</v>
      </c>
      <c r="M2530">
        <f t="shared" si="158"/>
        <v>1</v>
      </c>
      <c r="N2530" s="7">
        <f t="shared" si="159"/>
        <v>2430.1</v>
      </c>
    </row>
    <row r="2531" spans="1:14" x14ac:dyDescent="0.2">
      <c r="A2531" t="s">
        <v>233</v>
      </c>
      <c r="B2531" s="8">
        <v>44018</v>
      </c>
      <c r="C2531" s="8">
        <v>44018</v>
      </c>
      <c r="D2531">
        <v>1532</v>
      </c>
      <c r="E2531">
        <v>1</v>
      </c>
      <c r="F2531" s="7">
        <v>703.45</v>
      </c>
      <c r="G2531" s="7">
        <v>1215.05</v>
      </c>
      <c r="H2531" s="7">
        <v>0.7</v>
      </c>
      <c r="I2531" s="7">
        <v>1.22</v>
      </c>
      <c r="J2531" t="s">
        <v>2337</v>
      </c>
      <c r="K2531">
        <f t="shared" si="156"/>
        <v>1532</v>
      </c>
      <c r="L2531">
        <f t="shared" si="157"/>
        <v>28</v>
      </c>
      <c r="M2531">
        <f t="shared" si="158"/>
        <v>1</v>
      </c>
      <c r="N2531" s="7">
        <f t="shared" si="159"/>
        <v>1215.05</v>
      </c>
    </row>
    <row r="2532" spans="1:14" x14ac:dyDescent="0.2">
      <c r="A2532" t="s">
        <v>396</v>
      </c>
      <c r="B2532" s="8">
        <v>44018</v>
      </c>
      <c r="C2532" s="8">
        <v>44018</v>
      </c>
      <c r="D2532">
        <v>221</v>
      </c>
      <c r="E2532">
        <v>1</v>
      </c>
      <c r="F2532" s="7">
        <v>3248.87</v>
      </c>
      <c r="G2532" s="7">
        <v>4051.87</v>
      </c>
      <c r="H2532" s="7">
        <v>22.56</v>
      </c>
      <c r="I2532" s="7">
        <v>28.14</v>
      </c>
      <c r="J2532" t="s">
        <v>2337</v>
      </c>
      <c r="K2532">
        <f t="shared" si="156"/>
        <v>221</v>
      </c>
      <c r="L2532">
        <f t="shared" si="157"/>
        <v>28</v>
      </c>
      <c r="M2532">
        <f t="shared" si="158"/>
        <v>1</v>
      </c>
      <c r="N2532" s="7">
        <f t="shared" si="159"/>
        <v>4051.87</v>
      </c>
    </row>
    <row r="2533" spans="1:14" x14ac:dyDescent="0.2">
      <c r="A2533" t="s">
        <v>233</v>
      </c>
      <c r="B2533" s="8">
        <v>44018</v>
      </c>
      <c r="C2533" s="8">
        <v>44036</v>
      </c>
      <c r="D2533">
        <v>1073</v>
      </c>
      <c r="E2533">
        <v>1</v>
      </c>
      <c r="F2533" s="7">
        <v>492.42</v>
      </c>
      <c r="G2533" s="7">
        <v>761.01</v>
      </c>
      <c r="H2533" s="7">
        <v>0.7</v>
      </c>
      <c r="I2533" s="7">
        <v>1.0900000000000001</v>
      </c>
      <c r="J2533" t="s">
        <v>2337</v>
      </c>
      <c r="K2533">
        <f t="shared" si="156"/>
        <v>1073</v>
      </c>
      <c r="L2533">
        <f t="shared" si="157"/>
        <v>28</v>
      </c>
      <c r="M2533">
        <f t="shared" si="158"/>
        <v>1</v>
      </c>
      <c r="N2533" s="7">
        <f t="shared" si="159"/>
        <v>761.01</v>
      </c>
    </row>
    <row r="2534" spans="1:14" x14ac:dyDescent="0.2">
      <c r="A2534" t="s">
        <v>261</v>
      </c>
      <c r="B2534" s="8">
        <v>44018</v>
      </c>
      <c r="C2534" s="8">
        <v>44018</v>
      </c>
      <c r="D2534">
        <v>730</v>
      </c>
      <c r="E2534">
        <v>1</v>
      </c>
      <c r="F2534" s="7">
        <v>468.78</v>
      </c>
      <c r="G2534" s="7">
        <v>791.45</v>
      </c>
      <c r="H2534" s="7">
        <v>0.99</v>
      </c>
      <c r="I2534" s="7">
        <v>1.66</v>
      </c>
      <c r="J2534" t="s">
        <v>2337</v>
      </c>
      <c r="K2534">
        <f t="shared" si="156"/>
        <v>730</v>
      </c>
      <c r="L2534">
        <f t="shared" si="157"/>
        <v>28</v>
      </c>
      <c r="M2534">
        <f t="shared" si="158"/>
        <v>1</v>
      </c>
      <c r="N2534" s="7">
        <f t="shared" si="159"/>
        <v>791.45</v>
      </c>
    </row>
    <row r="2535" spans="1:14" x14ac:dyDescent="0.2">
      <c r="A2535" t="s">
        <v>242</v>
      </c>
      <c r="B2535" s="8">
        <v>44019</v>
      </c>
      <c r="C2535" s="8">
        <v>44019</v>
      </c>
      <c r="D2535">
        <v>4</v>
      </c>
      <c r="E2535">
        <v>100</v>
      </c>
      <c r="F2535" s="7">
        <v>171.39</v>
      </c>
      <c r="G2535" s="7">
        <v>383.7</v>
      </c>
      <c r="H2535" s="7">
        <v>85.69</v>
      </c>
      <c r="I2535" s="7">
        <v>191.85</v>
      </c>
      <c r="J2535" t="s">
        <v>2337</v>
      </c>
      <c r="K2535">
        <f t="shared" si="156"/>
        <v>400</v>
      </c>
      <c r="L2535">
        <f t="shared" si="157"/>
        <v>28</v>
      </c>
      <c r="M2535">
        <f t="shared" si="158"/>
        <v>1</v>
      </c>
      <c r="N2535" s="7">
        <f t="shared" si="159"/>
        <v>383.7</v>
      </c>
    </row>
    <row r="2536" spans="1:14" x14ac:dyDescent="0.2">
      <c r="A2536" t="s">
        <v>299</v>
      </c>
      <c r="B2536" s="8">
        <v>44019</v>
      </c>
      <c r="C2536" s="8">
        <v>44019</v>
      </c>
      <c r="D2536">
        <v>4</v>
      </c>
      <c r="E2536">
        <v>30</v>
      </c>
      <c r="F2536" s="7">
        <v>22.26</v>
      </c>
      <c r="G2536" s="7">
        <v>168.83</v>
      </c>
      <c r="H2536" s="7">
        <v>11.13</v>
      </c>
      <c r="I2536" s="7">
        <v>84.41</v>
      </c>
      <c r="J2536" t="s">
        <v>2337</v>
      </c>
      <c r="K2536">
        <f t="shared" si="156"/>
        <v>120</v>
      </c>
      <c r="L2536">
        <f t="shared" si="157"/>
        <v>28</v>
      </c>
      <c r="M2536">
        <f t="shared" si="158"/>
        <v>1</v>
      </c>
      <c r="N2536" s="7">
        <f t="shared" si="159"/>
        <v>168.83</v>
      </c>
    </row>
    <row r="2537" spans="1:14" x14ac:dyDescent="0.2">
      <c r="A2537" t="s">
        <v>169</v>
      </c>
      <c r="B2537" s="8">
        <v>44019</v>
      </c>
      <c r="C2537" s="8">
        <v>44020</v>
      </c>
      <c r="D2537">
        <v>246</v>
      </c>
      <c r="E2537">
        <v>1</v>
      </c>
      <c r="F2537" s="7">
        <v>212.8</v>
      </c>
      <c r="G2537" s="7">
        <v>337.66</v>
      </c>
      <c r="H2537" s="7">
        <v>1.32</v>
      </c>
      <c r="I2537" s="7">
        <v>2.11</v>
      </c>
      <c r="J2537" t="s">
        <v>2337</v>
      </c>
      <c r="K2537">
        <f t="shared" si="156"/>
        <v>246</v>
      </c>
      <c r="L2537">
        <f t="shared" si="157"/>
        <v>28</v>
      </c>
      <c r="M2537">
        <f t="shared" si="158"/>
        <v>1</v>
      </c>
      <c r="N2537" s="7">
        <f t="shared" si="159"/>
        <v>337.66</v>
      </c>
    </row>
    <row r="2538" spans="1:14" x14ac:dyDescent="0.2">
      <c r="A2538" t="s">
        <v>169</v>
      </c>
      <c r="B2538" s="8">
        <v>44019</v>
      </c>
      <c r="C2538" s="8">
        <v>44020</v>
      </c>
      <c r="D2538">
        <v>4</v>
      </c>
      <c r="E2538">
        <v>1</v>
      </c>
      <c r="F2538" s="7">
        <v>2.66</v>
      </c>
      <c r="G2538" s="7">
        <v>5.37</v>
      </c>
      <c r="H2538" s="7">
        <v>1.32</v>
      </c>
      <c r="I2538" s="7">
        <v>2.69</v>
      </c>
      <c r="J2538" t="s">
        <v>2337</v>
      </c>
      <c r="K2538">
        <f t="shared" si="156"/>
        <v>4</v>
      </c>
      <c r="L2538">
        <f t="shared" si="157"/>
        <v>28</v>
      </c>
      <c r="M2538">
        <f t="shared" si="158"/>
        <v>1</v>
      </c>
      <c r="N2538" s="7">
        <f t="shared" si="159"/>
        <v>5.37</v>
      </c>
    </row>
    <row r="2539" spans="1:14" x14ac:dyDescent="0.2">
      <c r="A2539" t="s">
        <v>928</v>
      </c>
      <c r="B2539" s="8">
        <v>44019</v>
      </c>
      <c r="C2539" s="8">
        <v>44020</v>
      </c>
      <c r="D2539">
        <v>4</v>
      </c>
      <c r="E2539">
        <v>1</v>
      </c>
      <c r="F2539" s="7">
        <v>52.26</v>
      </c>
      <c r="G2539" s="7">
        <v>0</v>
      </c>
      <c r="H2539" s="7">
        <v>26.12</v>
      </c>
      <c r="I2539" s="7">
        <v>0</v>
      </c>
      <c r="J2539" t="s">
        <v>2337</v>
      </c>
      <c r="K2539">
        <f t="shared" si="156"/>
        <v>4</v>
      </c>
      <c r="L2539">
        <f t="shared" si="157"/>
        <v>28</v>
      </c>
      <c r="M2539">
        <f t="shared" si="158"/>
        <v>1</v>
      </c>
      <c r="N2539" s="7">
        <f t="shared" si="159"/>
        <v>0</v>
      </c>
    </row>
    <row r="2540" spans="1:14" x14ac:dyDescent="0.2">
      <c r="A2540" t="s">
        <v>262</v>
      </c>
      <c r="B2540" s="8">
        <v>44019</v>
      </c>
      <c r="C2540" s="8">
        <v>44019</v>
      </c>
      <c r="D2540">
        <v>154</v>
      </c>
      <c r="E2540">
        <v>1</v>
      </c>
      <c r="F2540" s="7">
        <v>98.48</v>
      </c>
      <c r="G2540" s="7">
        <v>166.27</v>
      </c>
      <c r="H2540" s="7">
        <v>0.99</v>
      </c>
      <c r="I2540" s="7">
        <v>1.66</v>
      </c>
      <c r="J2540" t="s">
        <v>2337</v>
      </c>
      <c r="K2540">
        <f t="shared" si="156"/>
        <v>154</v>
      </c>
      <c r="L2540">
        <f t="shared" si="157"/>
        <v>28</v>
      </c>
      <c r="M2540">
        <f t="shared" si="158"/>
        <v>1</v>
      </c>
      <c r="N2540" s="7">
        <f t="shared" si="159"/>
        <v>166.27</v>
      </c>
    </row>
    <row r="2541" spans="1:14" x14ac:dyDescent="0.2">
      <c r="A2541" t="s">
        <v>923</v>
      </c>
      <c r="B2541" s="8">
        <v>44019</v>
      </c>
      <c r="C2541" s="8">
        <v>44029</v>
      </c>
      <c r="D2541">
        <v>4</v>
      </c>
      <c r="E2541">
        <v>1</v>
      </c>
      <c r="F2541" s="7">
        <v>120.02</v>
      </c>
      <c r="G2541" s="7">
        <v>193.39</v>
      </c>
      <c r="H2541" s="7">
        <v>60.01</v>
      </c>
      <c r="I2541" s="7">
        <v>96.69</v>
      </c>
      <c r="J2541" t="s">
        <v>2337</v>
      </c>
      <c r="K2541">
        <f t="shared" si="156"/>
        <v>4</v>
      </c>
      <c r="L2541">
        <f t="shared" si="157"/>
        <v>28</v>
      </c>
      <c r="M2541">
        <f t="shared" si="158"/>
        <v>1</v>
      </c>
      <c r="N2541" s="7">
        <f t="shared" si="159"/>
        <v>193.39</v>
      </c>
    </row>
    <row r="2542" spans="1:14" x14ac:dyDescent="0.2">
      <c r="A2542" t="s">
        <v>576</v>
      </c>
      <c r="B2542" s="8">
        <v>44019</v>
      </c>
      <c r="C2542" s="8">
        <v>44029</v>
      </c>
      <c r="D2542">
        <v>613</v>
      </c>
      <c r="E2542">
        <v>1</v>
      </c>
      <c r="F2542" s="7">
        <v>445.6</v>
      </c>
      <c r="G2542" s="7">
        <v>511.6</v>
      </c>
      <c r="H2542" s="7">
        <v>1.1100000000000001</v>
      </c>
      <c r="I2542" s="7">
        <v>1.28</v>
      </c>
      <c r="J2542" t="s">
        <v>2337</v>
      </c>
      <c r="K2542">
        <f t="shared" si="156"/>
        <v>613</v>
      </c>
      <c r="L2542">
        <f t="shared" si="157"/>
        <v>28</v>
      </c>
      <c r="M2542">
        <f t="shared" si="158"/>
        <v>1</v>
      </c>
      <c r="N2542" s="7">
        <f t="shared" si="159"/>
        <v>511.6</v>
      </c>
    </row>
    <row r="2543" spans="1:14" x14ac:dyDescent="0.2">
      <c r="A2543" t="s">
        <v>232</v>
      </c>
      <c r="B2543" s="8">
        <v>44019</v>
      </c>
      <c r="C2543" s="8">
        <v>44019</v>
      </c>
      <c r="D2543">
        <v>10724</v>
      </c>
      <c r="E2543">
        <v>1</v>
      </c>
      <c r="F2543" s="7">
        <v>4924.1499999999996</v>
      </c>
      <c r="G2543" s="7">
        <v>7610.05</v>
      </c>
      <c r="H2543" s="7">
        <v>0.7</v>
      </c>
      <c r="I2543" s="7">
        <v>1.0900000000000001</v>
      </c>
      <c r="J2543" t="s">
        <v>2337</v>
      </c>
      <c r="K2543">
        <f t="shared" si="156"/>
        <v>10724</v>
      </c>
      <c r="L2543">
        <f t="shared" si="157"/>
        <v>28</v>
      </c>
      <c r="M2543">
        <f t="shared" si="158"/>
        <v>1</v>
      </c>
      <c r="N2543" s="7">
        <f t="shared" si="159"/>
        <v>7610.05</v>
      </c>
    </row>
    <row r="2544" spans="1:14" x14ac:dyDescent="0.2">
      <c r="A2544" t="s">
        <v>288</v>
      </c>
      <c r="B2544" s="8">
        <v>44019</v>
      </c>
      <c r="C2544" s="8">
        <v>44019</v>
      </c>
      <c r="D2544">
        <v>4596</v>
      </c>
      <c r="E2544">
        <v>1</v>
      </c>
      <c r="F2544" s="7">
        <v>2570.79</v>
      </c>
      <c r="G2544" s="7">
        <v>6139.2</v>
      </c>
      <c r="H2544" s="7">
        <v>0.86</v>
      </c>
      <c r="I2544" s="7">
        <v>2.0499999999999998</v>
      </c>
      <c r="J2544" t="s">
        <v>2337</v>
      </c>
      <c r="K2544">
        <f t="shared" si="156"/>
        <v>4596</v>
      </c>
      <c r="L2544">
        <f t="shared" si="157"/>
        <v>28</v>
      </c>
      <c r="M2544">
        <f t="shared" si="158"/>
        <v>1</v>
      </c>
      <c r="N2544" s="7">
        <f t="shared" si="159"/>
        <v>6139.2</v>
      </c>
    </row>
    <row r="2545" spans="1:14" x14ac:dyDescent="0.2">
      <c r="A2545" t="s">
        <v>251</v>
      </c>
      <c r="B2545" s="8">
        <v>44019</v>
      </c>
      <c r="C2545" s="8">
        <v>44020</v>
      </c>
      <c r="D2545">
        <v>77</v>
      </c>
      <c r="E2545">
        <v>100</v>
      </c>
      <c r="F2545" s="7">
        <v>4284.6499999999996</v>
      </c>
      <c r="G2545" s="7">
        <v>8953</v>
      </c>
      <c r="H2545" s="7">
        <v>85.69</v>
      </c>
      <c r="I2545" s="7">
        <v>179.06</v>
      </c>
      <c r="J2545" t="s">
        <v>2337</v>
      </c>
      <c r="K2545">
        <f t="shared" si="156"/>
        <v>7700</v>
      </c>
      <c r="L2545">
        <f t="shared" si="157"/>
        <v>28</v>
      </c>
      <c r="M2545">
        <f t="shared" si="158"/>
        <v>1</v>
      </c>
      <c r="N2545" s="7">
        <f t="shared" si="159"/>
        <v>8953</v>
      </c>
    </row>
    <row r="2546" spans="1:14" x14ac:dyDescent="0.2">
      <c r="A2546" t="s">
        <v>288</v>
      </c>
      <c r="B2546" s="8">
        <v>44019</v>
      </c>
      <c r="C2546" s="8">
        <v>44020</v>
      </c>
      <c r="D2546">
        <v>62</v>
      </c>
      <c r="E2546">
        <v>100</v>
      </c>
      <c r="F2546" s="7">
        <v>3427.72</v>
      </c>
      <c r="G2546" s="7">
        <v>7674</v>
      </c>
      <c r="H2546" s="7">
        <v>85.69</v>
      </c>
      <c r="I2546" s="7">
        <v>191.85</v>
      </c>
      <c r="J2546" t="s">
        <v>2337</v>
      </c>
      <c r="K2546">
        <f t="shared" si="156"/>
        <v>6200</v>
      </c>
      <c r="L2546">
        <f t="shared" si="157"/>
        <v>28</v>
      </c>
      <c r="M2546">
        <f t="shared" si="158"/>
        <v>1</v>
      </c>
      <c r="N2546" s="7">
        <f t="shared" si="159"/>
        <v>7674</v>
      </c>
    </row>
    <row r="2547" spans="1:14" x14ac:dyDescent="0.2">
      <c r="A2547" t="s">
        <v>355</v>
      </c>
      <c r="B2547" s="8">
        <v>44019</v>
      </c>
      <c r="C2547" s="8">
        <v>44020</v>
      </c>
      <c r="D2547">
        <v>1839</v>
      </c>
      <c r="E2547">
        <v>1</v>
      </c>
      <c r="F2547" s="7">
        <v>1335.28</v>
      </c>
      <c r="G2547" s="7">
        <v>2071.98</v>
      </c>
      <c r="H2547" s="7">
        <v>1.1100000000000001</v>
      </c>
      <c r="I2547" s="7">
        <v>1.73</v>
      </c>
      <c r="J2547" t="s">
        <v>2337</v>
      </c>
      <c r="K2547">
        <f t="shared" si="156"/>
        <v>1839</v>
      </c>
      <c r="L2547">
        <f t="shared" si="157"/>
        <v>28</v>
      </c>
      <c r="M2547">
        <f t="shared" si="158"/>
        <v>1</v>
      </c>
      <c r="N2547" s="7">
        <f t="shared" si="159"/>
        <v>2071.98</v>
      </c>
    </row>
    <row r="2548" spans="1:14" x14ac:dyDescent="0.2">
      <c r="A2548" t="s">
        <v>353</v>
      </c>
      <c r="B2548" s="8">
        <v>44019</v>
      </c>
      <c r="C2548" s="8">
        <v>44020</v>
      </c>
      <c r="D2548">
        <v>2069</v>
      </c>
      <c r="E2548">
        <v>1</v>
      </c>
      <c r="F2548" s="7">
        <v>1674.85</v>
      </c>
      <c r="G2548" s="7">
        <v>2589.98</v>
      </c>
      <c r="H2548" s="7">
        <v>1.24</v>
      </c>
      <c r="I2548" s="7">
        <v>1.92</v>
      </c>
      <c r="J2548" t="s">
        <v>2337</v>
      </c>
      <c r="K2548">
        <f t="shared" si="156"/>
        <v>2069</v>
      </c>
      <c r="L2548">
        <f t="shared" si="157"/>
        <v>28</v>
      </c>
      <c r="M2548">
        <f t="shared" si="158"/>
        <v>1</v>
      </c>
      <c r="N2548" s="7">
        <f t="shared" si="159"/>
        <v>2589.98</v>
      </c>
    </row>
    <row r="2549" spans="1:14" x14ac:dyDescent="0.2">
      <c r="A2549" t="s">
        <v>101</v>
      </c>
      <c r="B2549" s="8">
        <v>44019</v>
      </c>
      <c r="C2549" s="8">
        <v>44020</v>
      </c>
      <c r="D2549">
        <v>2452</v>
      </c>
      <c r="E2549">
        <v>1</v>
      </c>
      <c r="F2549" s="7">
        <v>437.93</v>
      </c>
      <c r="G2549" s="7">
        <v>859.49</v>
      </c>
      <c r="H2549" s="7">
        <v>0.27</v>
      </c>
      <c r="I2549" s="7">
        <v>0.54</v>
      </c>
      <c r="J2549" t="s">
        <v>2337</v>
      </c>
      <c r="K2549">
        <f t="shared" si="156"/>
        <v>2452</v>
      </c>
      <c r="L2549">
        <f t="shared" si="157"/>
        <v>28</v>
      </c>
      <c r="M2549">
        <f t="shared" si="158"/>
        <v>1</v>
      </c>
      <c r="N2549" s="7">
        <f t="shared" si="159"/>
        <v>859.49</v>
      </c>
    </row>
    <row r="2550" spans="1:14" x14ac:dyDescent="0.2">
      <c r="A2550" t="s">
        <v>396</v>
      </c>
      <c r="B2550" s="8">
        <v>44019</v>
      </c>
      <c r="C2550" s="8">
        <v>44020</v>
      </c>
      <c r="D2550">
        <v>77</v>
      </c>
      <c r="E2550">
        <v>1</v>
      </c>
      <c r="F2550" s="7">
        <v>1128.08</v>
      </c>
      <c r="G2550" s="7">
        <v>1406.9</v>
      </c>
      <c r="H2550" s="7">
        <v>22.56</v>
      </c>
      <c r="I2550" s="7">
        <v>28.14</v>
      </c>
      <c r="J2550" t="s">
        <v>2337</v>
      </c>
      <c r="K2550">
        <f t="shared" si="156"/>
        <v>77</v>
      </c>
      <c r="L2550">
        <f t="shared" si="157"/>
        <v>28</v>
      </c>
      <c r="M2550">
        <f t="shared" si="158"/>
        <v>1</v>
      </c>
      <c r="N2550" s="7">
        <f t="shared" si="159"/>
        <v>1406.9</v>
      </c>
    </row>
    <row r="2551" spans="1:14" x14ac:dyDescent="0.2">
      <c r="A2551" t="s">
        <v>923</v>
      </c>
      <c r="B2551" s="8">
        <v>44019</v>
      </c>
      <c r="C2551" s="8">
        <v>44020</v>
      </c>
      <c r="D2551">
        <v>23</v>
      </c>
      <c r="E2551">
        <v>1</v>
      </c>
      <c r="F2551" s="7">
        <v>900.16</v>
      </c>
      <c r="G2551" s="7">
        <v>1342.95</v>
      </c>
      <c r="H2551" s="7">
        <v>60.01</v>
      </c>
      <c r="I2551" s="7">
        <v>89.53</v>
      </c>
      <c r="J2551" t="s">
        <v>2337</v>
      </c>
      <c r="K2551">
        <f t="shared" si="156"/>
        <v>23</v>
      </c>
      <c r="L2551">
        <f t="shared" si="157"/>
        <v>28</v>
      </c>
      <c r="M2551">
        <f t="shared" si="158"/>
        <v>1</v>
      </c>
      <c r="N2551" s="7">
        <f t="shared" si="159"/>
        <v>1342.95</v>
      </c>
    </row>
    <row r="2552" spans="1:14" x14ac:dyDescent="0.2">
      <c r="A2552" t="s">
        <v>934</v>
      </c>
      <c r="B2552" s="8">
        <v>44019</v>
      </c>
      <c r="C2552" s="8">
        <v>44020</v>
      </c>
      <c r="D2552">
        <v>77</v>
      </c>
      <c r="E2552">
        <v>1</v>
      </c>
      <c r="F2552" s="7">
        <v>729.03</v>
      </c>
      <c r="G2552" s="7">
        <v>1215.05</v>
      </c>
      <c r="H2552" s="7">
        <v>14.58</v>
      </c>
      <c r="I2552" s="7">
        <v>24.3</v>
      </c>
      <c r="J2552" t="s">
        <v>2337</v>
      </c>
      <c r="K2552">
        <f t="shared" si="156"/>
        <v>77</v>
      </c>
      <c r="L2552">
        <f t="shared" si="157"/>
        <v>28</v>
      </c>
      <c r="M2552">
        <f t="shared" si="158"/>
        <v>1</v>
      </c>
      <c r="N2552" s="7">
        <f t="shared" si="159"/>
        <v>1215.05</v>
      </c>
    </row>
    <row r="2553" spans="1:14" x14ac:dyDescent="0.2">
      <c r="A2553" t="s">
        <v>288</v>
      </c>
      <c r="B2553" s="8">
        <v>44019</v>
      </c>
      <c r="C2553" s="8">
        <v>44035</v>
      </c>
      <c r="D2553">
        <v>4</v>
      </c>
      <c r="E2553">
        <v>100</v>
      </c>
      <c r="F2553" s="7">
        <v>171.39</v>
      </c>
      <c r="G2553" s="7">
        <v>383.7</v>
      </c>
      <c r="H2553" s="7">
        <v>85.69</v>
      </c>
      <c r="I2553" s="7">
        <v>191.85</v>
      </c>
      <c r="J2553" t="s">
        <v>2337</v>
      </c>
      <c r="K2553">
        <f t="shared" si="156"/>
        <v>400</v>
      </c>
      <c r="L2553">
        <f t="shared" si="157"/>
        <v>28</v>
      </c>
      <c r="M2553">
        <f t="shared" si="158"/>
        <v>1</v>
      </c>
      <c r="N2553" s="7">
        <f t="shared" si="159"/>
        <v>383.7</v>
      </c>
    </row>
    <row r="2554" spans="1:14" x14ac:dyDescent="0.2">
      <c r="A2554" t="s">
        <v>152</v>
      </c>
      <c r="B2554" s="8">
        <v>44019</v>
      </c>
      <c r="C2554" s="8">
        <v>44019</v>
      </c>
      <c r="D2554">
        <v>613</v>
      </c>
      <c r="E2554">
        <v>1</v>
      </c>
      <c r="F2554" s="7">
        <v>516.72</v>
      </c>
      <c r="G2554" s="7">
        <v>1099.94</v>
      </c>
      <c r="H2554" s="7">
        <v>1.29</v>
      </c>
      <c r="I2554" s="7">
        <v>2.75</v>
      </c>
      <c r="J2554" t="s">
        <v>2337</v>
      </c>
      <c r="K2554">
        <f t="shared" si="156"/>
        <v>613</v>
      </c>
      <c r="L2554">
        <f t="shared" si="157"/>
        <v>28</v>
      </c>
      <c r="M2554">
        <f t="shared" si="158"/>
        <v>1</v>
      </c>
      <c r="N2554" s="7">
        <f t="shared" si="159"/>
        <v>1099.94</v>
      </c>
    </row>
    <row r="2555" spans="1:14" x14ac:dyDescent="0.2">
      <c r="A2555" t="s">
        <v>216</v>
      </c>
      <c r="B2555" s="8">
        <v>44020</v>
      </c>
      <c r="C2555" s="8">
        <v>44020</v>
      </c>
      <c r="D2555">
        <v>154</v>
      </c>
      <c r="E2555">
        <v>1</v>
      </c>
      <c r="F2555" s="7">
        <v>0</v>
      </c>
      <c r="G2555" s="7">
        <v>102.32</v>
      </c>
      <c r="H2555" s="7">
        <v>0</v>
      </c>
      <c r="I2555" s="7">
        <v>1.02</v>
      </c>
      <c r="J2555" t="s">
        <v>2337</v>
      </c>
      <c r="K2555">
        <f t="shared" si="156"/>
        <v>154</v>
      </c>
      <c r="L2555">
        <f t="shared" si="157"/>
        <v>28</v>
      </c>
      <c r="M2555">
        <f t="shared" si="158"/>
        <v>1</v>
      </c>
      <c r="N2555" s="7">
        <f t="shared" si="159"/>
        <v>102.32</v>
      </c>
    </row>
    <row r="2556" spans="1:14" x14ac:dyDescent="0.2">
      <c r="A2556" t="s">
        <v>326</v>
      </c>
      <c r="B2556" s="8">
        <v>44020</v>
      </c>
      <c r="C2556" s="8">
        <v>44021</v>
      </c>
      <c r="D2556">
        <v>2</v>
      </c>
      <c r="E2556">
        <v>150</v>
      </c>
      <c r="F2556" s="7">
        <v>74.819999999999993</v>
      </c>
      <c r="G2556" s="7">
        <v>211.04</v>
      </c>
      <c r="H2556" s="7">
        <v>74.819999999999993</v>
      </c>
      <c r="I2556" s="7">
        <v>211.04</v>
      </c>
      <c r="J2556" t="s">
        <v>2337</v>
      </c>
      <c r="K2556">
        <f t="shared" si="156"/>
        <v>300</v>
      </c>
      <c r="L2556">
        <f t="shared" si="157"/>
        <v>28</v>
      </c>
      <c r="M2556">
        <f t="shared" si="158"/>
        <v>1</v>
      </c>
      <c r="N2556" s="7">
        <f t="shared" si="159"/>
        <v>211.04</v>
      </c>
    </row>
    <row r="2557" spans="1:14" x14ac:dyDescent="0.2">
      <c r="A2557" t="s">
        <v>782</v>
      </c>
      <c r="B2557" s="8">
        <v>44020</v>
      </c>
      <c r="C2557" s="8">
        <v>44029</v>
      </c>
      <c r="D2557">
        <v>46</v>
      </c>
      <c r="E2557">
        <v>1</v>
      </c>
      <c r="F2557" s="7">
        <v>1390.91</v>
      </c>
      <c r="G2557" s="7">
        <v>2321.39</v>
      </c>
      <c r="H2557" s="7">
        <v>46.36</v>
      </c>
      <c r="I2557" s="7">
        <v>77.38</v>
      </c>
      <c r="J2557" t="s">
        <v>2337</v>
      </c>
      <c r="K2557">
        <f t="shared" si="156"/>
        <v>46</v>
      </c>
      <c r="L2557">
        <f t="shared" si="157"/>
        <v>28</v>
      </c>
      <c r="M2557">
        <f t="shared" si="158"/>
        <v>1</v>
      </c>
      <c r="N2557" s="7">
        <f t="shared" si="159"/>
        <v>2321.39</v>
      </c>
    </row>
    <row r="2558" spans="1:14" x14ac:dyDescent="0.2">
      <c r="A2558" t="s">
        <v>698</v>
      </c>
      <c r="B2558" s="8">
        <v>44020</v>
      </c>
      <c r="C2558" s="8">
        <v>44034</v>
      </c>
      <c r="D2558">
        <v>31</v>
      </c>
      <c r="E2558">
        <v>1</v>
      </c>
      <c r="F2558" s="7">
        <v>543.05999999999995</v>
      </c>
      <c r="G2558" s="7">
        <v>938.79</v>
      </c>
      <c r="H2558" s="7">
        <v>27.15</v>
      </c>
      <c r="I2558" s="7">
        <v>46.94</v>
      </c>
      <c r="J2558" t="s">
        <v>2337</v>
      </c>
      <c r="K2558">
        <f t="shared" si="156"/>
        <v>31</v>
      </c>
      <c r="L2558">
        <f t="shared" si="157"/>
        <v>28</v>
      </c>
      <c r="M2558">
        <f t="shared" si="158"/>
        <v>1</v>
      </c>
      <c r="N2558" s="7">
        <f t="shared" si="159"/>
        <v>938.79</v>
      </c>
    </row>
    <row r="2559" spans="1:14" x14ac:dyDescent="0.2">
      <c r="A2559" t="s">
        <v>708</v>
      </c>
      <c r="B2559" s="8">
        <v>44020</v>
      </c>
      <c r="C2559" s="8">
        <v>44034</v>
      </c>
      <c r="D2559">
        <v>31</v>
      </c>
      <c r="E2559">
        <v>1</v>
      </c>
      <c r="F2559" s="7">
        <v>351.21</v>
      </c>
      <c r="G2559" s="7">
        <v>647.16999999999996</v>
      </c>
      <c r="H2559" s="7">
        <v>17.559999999999999</v>
      </c>
      <c r="I2559" s="7">
        <v>32.36</v>
      </c>
      <c r="J2559" t="s">
        <v>2337</v>
      </c>
      <c r="K2559">
        <f t="shared" si="156"/>
        <v>31</v>
      </c>
      <c r="L2559">
        <f t="shared" si="157"/>
        <v>28</v>
      </c>
      <c r="M2559">
        <f t="shared" si="158"/>
        <v>1</v>
      </c>
      <c r="N2559" s="7">
        <f t="shared" si="159"/>
        <v>647.16999999999996</v>
      </c>
    </row>
    <row r="2560" spans="1:14" x14ac:dyDescent="0.2">
      <c r="A2560" t="s">
        <v>752</v>
      </c>
      <c r="B2560" s="8">
        <v>44020</v>
      </c>
      <c r="C2560" s="8">
        <v>44034</v>
      </c>
      <c r="D2560">
        <v>92</v>
      </c>
      <c r="E2560">
        <v>1</v>
      </c>
      <c r="F2560" s="7">
        <v>2205.5100000000002</v>
      </c>
      <c r="G2560" s="7">
        <v>3752.59</v>
      </c>
      <c r="H2560" s="7">
        <v>36.76</v>
      </c>
      <c r="I2560" s="7">
        <v>62.54</v>
      </c>
      <c r="J2560" t="s">
        <v>2337</v>
      </c>
      <c r="K2560">
        <f t="shared" si="156"/>
        <v>92</v>
      </c>
      <c r="L2560">
        <f t="shared" si="157"/>
        <v>28</v>
      </c>
      <c r="M2560">
        <f t="shared" si="158"/>
        <v>1</v>
      </c>
      <c r="N2560" s="7">
        <f t="shared" si="159"/>
        <v>3752.59</v>
      </c>
    </row>
    <row r="2561" spans="1:14" x14ac:dyDescent="0.2">
      <c r="A2561" t="s">
        <v>742</v>
      </c>
      <c r="B2561" s="8">
        <v>44020</v>
      </c>
      <c r="C2561" s="8">
        <v>44034</v>
      </c>
      <c r="D2561">
        <v>138</v>
      </c>
      <c r="E2561">
        <v>1</v>
      </c>
      <c r="F2561" s="7">
        <v>2876.6</v>
      </c>
      <c r="G2561" s="7">
        <v>4903.6899999999996</v>
      </c>
      <c r="H2561" s="7">
        <v>31.96</v>
      </c>
      <c r="I2561" s="7">
        <v>54.49</v>
      </c>
      <c r="J2561" t="s">
        <v>2337</v>
      </c>
      <c r="K2561">
        <f t="shared" si="156"/>
        <v>138</v>
      </c>
      <c r="L2561">
        <f t="shared" si="157"/>
        <v>28</v>
      </c>
      <c r="M2561">
        <f t="shared" si="158"/>
        <v>1</v>
      </c>
      <c r="N2561" s="7">
        <f t="shared" si="159"/>
        <v>4903.6899999999996</v>
      </c>
    </row>
    <row r="2562" spans="1:14" x14ac:dyDescent="0.2">
      <c r="A2562" t="s">
        <v>702</v>
      </c>
      <c r="B2562" s="8">
        <v>44020</v>
      </c>
      <c r="C2562" s="8">
        <v>44034</v>
      </c>
      <c r="D2562">
        <v>138</v>
      </c>
      <c r="E2562">
        <v>1</v>
      </c>
      <c r="F2562" s="7">
        <v>2443.79</v>
      </c>
      <c r="G2562" s="7">
        <v>4224.54</v>
      </c>
      <c r="H2562" s="7">
        <v>27.15</v>
      </c>
      <c r="I2562" s="7">
        <v>46.94</v>
      </c>
      <c r="J2562" t="s">
        <v>2337</v>
      </c>
      <c r="K2562">
        <f t="shared" si="156"/>
        <v>138</v>
      </c>
      <c r="L2562">
        <f t="shared" si="157"/>
        <v>28</v>
      </c>
      <c r="M2562">
        <f t="shared" si="158"/>
        <v>1</v>
      </c>
      <c r="N2562" s="7">
        <f t="shared" si="159"/>
        <v>4224.54</v>
      </c>
    </row>
    <row r="2563" spans="1:14" x14ac:dyDescent="0.2">
      <c r="A2563" t="s">
        <v>722</v>
      </c>
      <c r="B2563" s="8">
        <v>44020</v>
      </c>
      <c r="C2563" s="8">
        <v>44034</v>
      </c>
      <c r="D2563">
        <v>92</v>
      </c>
      <c r="E2563">
        <v>1</v>
      </c>
      <c r="F2563" s="7">
        <v>1341.42</v>
      </c>
      <c r="G2563" s="7">
        <v>2463.35</v>
      </c>
      <c r="H2563" s="7">
        <v>22.36</v>
      </c>
      <c r="I2563" s="7">
        <v>41.06</v>
      </c>
      <c r="J2563" t="s">
        <v>2337</v>
      </c>
      <c r="K2563">
        <f t="shared" ref="K2563:K2626" si="160">D2563*E2563</f>
        <v>92</v>
      </c>
      <c r="L2563">
        <f t="shared" ref="L2563:L2626" si="161">(YEAR(B2563)-2020)*52+_xlfn.ISOWEEKNUM(B2563)</f>
        <v>28</v>
      </c>
      <c r="M2563">
        <f t="shared" ref="M2563:M2626" si="162">IF(J2563="Z-US$",1,1.22)</f>
        <v>1</v>
      </c>
      <c r="N2563" s="7">
        <f t="shared" ref="N2563:N2626" si="163">G2563*M2563</f>
        <v>2463.35</v>
      </c>
    </row>
    <row r="2564" spans="1:14" x14ac:dyDescent="0.2">
      <c r="A2564" t="s">
        <v>712</v>
      </c>
      <c r="B2564" s="8">
        <v>44020</v>
      </c>
      <c r="C2564" s="8">
        <v>44034</v>
      </c>
      <c r="D2564">
        <v>62</v>
      </c>
      <c r="E2564">
        <v>1</v>
      </c>
      <c r="F2564" s="7">
        <v>702.43</v>
      </c>
      <c r="G2564" s="7">
        <v>1294.3499999999999</v>
      </c>
      <c r="H2564" s="7">
        <v>17.559999999999999</v>
      </c>
      <c r="I2564" s="7">
        <v>32.36</v>
      </c>
      <c r="J2564" t="s">
        <v>2337</v>
      </c>
      <c r="K2564">
        <f t="shared" si="160"/>
        <v>62</v>
      </c>
      <c r="L2564">
        <f t="shared" si="161"/>
        <v>28</v>
      </c>
      <c r="M2564">
        <f t="shared" si="162"/>
        <v>1</v>
      </c>
      <c r="N2564" s="7">
        <f t="shared" si="163"/>
        <v>1294.3499999999999</v>
      </c>
    </row>
    <row r="2565" spans="1:14" x14ac:dyDescent="0.2">
      <c r="A2565" t="s">
        <v>692</v>
      </c>
      <c r="B2565" s="8">
        <v>44020</v>
      </c>
      <c r="C2565" s="8">
        <v>44034</v>
      </c>
      <c r="D2565">
        <v>31</v>
      </c>
      <c r="E2565">
        <v>1</v>
      </c>
      <c r="F2565" s="7">
        <v>255.03</v>
      </c>
      <c r="G2565" s="7">
        <v>470.67</v>
      </c>
      <c r="H2565" s="7">
        <v>12.75</v>
      </c>
      <c r="I2565" s="7">
        <v>23.53</v>
      </c>
      <c r="J2565" t="s">
        <v>2337</v>
      </c>
      <c r="K2565">
        <f t="shared" si="160"/>
        <v>31</v>
      </c>
      <c r="L2565">
        <f t="shared" si="161"/>
        <v>28</v>
      </c>
      <c r="M2565">
        <f t="shared" si="162"/>
        <v>1</v>
      </c>
      <c r="N2565" s="7">
        <f t="shared" si="163"/>
        <v>470.67</v>
      </c>
    </row>
    <row r="2566" spans="1:14" x14ac:dyDescent="0.2">
      <c r="A2566" t="s">
        <v>345</v>
      </c>
      <c r="B2566" s="8">
        <v>44020</v>
      </c>
      <c r="C2566" s="8">
        <v>44021</v>
      </c>
      <c r="D2566">
        <v>24512</v>
      </c>
      <c r="E2566">
        <v>1</v>
      </c>
      <c r="F2566" s="7">
        <v>15961.92</v>
      </c>
      <c r="G2566" s="7">
        <v>22510.400000000001</v>
      </c>
      <c r="H2566" s="7">
        <v>1</v>
      </c>
      <c r="I2566" s="7">
        <v>1.41</v>
      </c>
      <c r="J2566" t="s">
        <v>2337</v>
      </c>
      <c r="K2566">
        <f t="shared" si="160"/>
        <v>24512</v>
      </c>
      <c r="L2566">
        <f t="shared" si="161"/>
        <v>28</v>
      </c>
      <c r="M2566">
        <f t="shared" si="162"/>
        <v>1</v>
      </c>
      <c r="N2566" s="7">
        <f t="shared" si="163"/>
        <v>22510.400000000001</v>
      </c>
    </row>
    <row r="2567" spans="1:14" x14ac:dyDescent="0.2">
      <c r="A2567" t="s">
        <v>345</v>
      </c>
      <c r="B2567" s="8">
        <v>44020</v>
      </c>
      <c r="C2567" s="8">
        <v>44036</v>
      </c>
      <c r="D2567">
        <v>11644</v>
      </c>
      <c r="E2567">
        <v>1</v>
      </c>
      <c r="F2567" s="7">
        <v>7581.91</v>
      </c>
      <c r="G2567" s="7">
        <v>10692.44</v>
      </c>
      <c r="H2567" s="7">
        <v>1</v>
      </c>
      <c r="I2567" s="7">
        <v>1.41</v>
      </c>
      <c r="J2567" t="s">
        <v>2337</v>
      </c>
      <c r="K2567">
        <f t="shared" si="160"/>
        <v>11644</v>
      </c>
      <c r="L2567">
        <f t="shared" si="161"/>
        <v>28</v>
      </c>
      <c r="M2567">
        <f t="shared" si="162"/>
        <v>1</v>
      </c>
      <c r="N2567" s="7">
        <f t="shared" si="163"/>
        <v>10692.44</v>
      </c>
    </row>
    <row r="2568" spans="1:14" x14ac:dyDescent="0.2">
      <c r="A2568" t="s">
        <v>169</v>
      </c>
      <c r="B2568" s="8">
        <v>44021</v>
      </c>
      <c r="C2568" s="8">
        <v>44021</v>
      </c>
      <c r="D2568">
        <v>4</v>
      </c>
      <c r="E2568">
        <v>40</v>
      </c>
      <c r="F2568" s="7">
        <v>106.4</v>
      </c>
      <c r="G2568" s="7">
        <v>194.41</v>
      </c>
      <c r="H2568" s="7">
        <v>53.19</v>
      </c>
      <c r="I2568" s="7">
        <v>97.2</v>
      </c>
      <c r="J2568" t="s">
        <v>2337</v>
      </c>
      <c r="K2568">
        <f t="shared" si="160"/>
        <v>160</v>
      </c>
      <c r="L2568">
        <f t="shared" si="161"/>
        <v>28</v>
      </c>
      <c r="M2568">
        <f t="shared" si="162"/>
        <v>1</v>
      </c>
      <c r="N2568" s="7">
        <f t="shared" si="163"/>
        <v>194.41</v>
      </c>
    </row>
    <row r="2569" spans="1:14" x14ac:dyDescent="0.2">
      <c r="A2569" t="s">
        <v>396</v>
      </c>
      <c r="B2569" s="8">
        <v>44021</v>
      </c>
      <c r="C2569" s="8">
        <v>44021</v>
      </c>
      <c r="D2569">
        <v>4</v>
      </c>
      <c r="E2569">
        <v>1</v>
      </c>
      <c r="F2569" s="7">
        <v>45.12</v>
      </c>
      <c r="G2569" s="7">
        <v>61.39</v>
      </c>
      <c r="H2569" s="7">
        <v>22.56</v>
      </c>
      <c r="I2569" s="7">
        <v>30.7</v>
      </c>
      <c r="J2569" t="s">
        <v>2337</v>
      </c>
      <c r="K2569">
        <f t="shared" si="160"/>
        <v>4</v>
      </c>
      <c r="L2569">
        <f t="shared" si="161"/>
        <v>28</v>
      </c>
      <c r="M2569">
        <f t="shared" si="162"/>
        <v>1</v>
      </c>
      <c r="N2569" s="7">
        <f t="shared" si="163"/>
        <v>61.39</v>
      </c>
    </row>
    <row r="2570" spans="1:14" x14ac:dyDescent="0.2">
      <c r="A2570" t="s">
        <v>251</v>
      </c>
      <c r="B2570" s="8">
        <v>44021</v>
      </c>
      <c r="C2570" s="8">
        <v>44022</v>
      </c>
      <c r="D2570">
        <v>178</v>
      </c>
      <c r="E2570">
        <v>1</v>
      </c>
      <c r="F2570" s="7">
        <v>99.4</v>
      </c>
      <c r="G2570" s="7">
        <v>267.06</v>
      </c>
      <c r="H2570" s="7">
        <v>0.86</v>
      </c>
      <c r="I2570" s="7">
        <v>2.2999999999999998</v>
      </c>
      <c r="J2570" t="s">
        <v>2337</v>
      </c>
      <c r="K2570">
        <f t="shared" si="160"/>
        <v>178</v>
      </c>
      <c r="L2570">
        <f t="shared" si="161"/>
        <v>28</v>
      </c>
      <c r="M2570">
        <f t="shared" si="162"/>
        <v>1</v>
      </c>
      <c r="N2570" s="7">
        <f t="shared" si="163"/>
        <v>267.06</v>
      </c>
    </row>
    <row r="2571" spans="1:14" x14ac:dyDescent="0.2">
      <c r="A2571" t="s">
        <v>928</v>
      </c>
      <c r="B2571" s="8">
        <v>44021</v>
      </c>
      <c r="C2571" s="8">
        <v>44022</v>
      </c>
      <c r="D2571">
        <v>4</v>
      </c>
      <c r="E2571">
        <v>1</v>
      </c>
      <c r="F2571" s="7">
        <v>52.26</v>
      </c>
      <c r="G2571" s="7">
        <v>0</v>
      </c>
      <c r="H2571" s="7">
        <v>26.12</v>
      </c>
      <c r="I2571" s="7">
        <v>0</v>
      </c>
      <c r="J2571" t="s">
        <v>2337</v>
      </c>
      <c r="K2571">
        <f t="shared" si="160"/>
        <v>4</v>
      </c>
      <c r="L2571">
        <f t="shared" si="161"/>
        <v>28</v>
      </c>
      <c r="M2571">
        <f t="shared" si="162"/>
        <v>1</v>
      </c>
      <c r="N2571" s="7">
        <f t="shared" si="163"/>
        <v>0</v>
      </c>
    </row>
    <row r="2572" spans="1:14" x14ac:dyDescent="0.2">
      <c r="A2572" t="s">
        <v>289</v>
      </c>
      <c r="B2572" s="8">
        <v>44021</v>
      </c>
      <c r="C2572" s="8">
        <v>44021</v>
      </c>
      <c r="D2572">
        <v>766</v>
      </c>
      <c r="E2572">
        <v>1</v>
      </c>
      <c r="F2572" s="7">
        <v>434.86</v>
      </c>
      <c r="G2572" s="7">
        <v>1055.18</v>
      </c>
      <c r="H2572" s="7">
        <v>0.87</v>
      </c>
      <c r="I2572" s="7">
        <v>2.11</v>
      </c>
      <c r="J2572" t="s">
        <v>2337</v>
      </c>
      <c r="K2572">
        <f t="shared" si="160"/>
        <v>766</v>
      </c>
      <c r="L2572">
        <f t="shared" si="161"/>
        <v>28</v>
      </c>
      <c r="M2572">
        <f t="shared" si="162"/>
        <v>1</v>
      </c>
      <c r="N2572" s="7">
        <f t="shared" si="163"/>
        <v>1055.18</v>
      </c>
    </row>
    <row r="2573" spans="1:14" x14ac:dyDescent="0.2">
      <c r="A2573" t="s">
        <v>687</v>
      </c>
      <c r="B2573" s="8">
        <v>44021</v>
      </c>
      <c r="C2573" s="8">
        <v>44035</v>
      </c>
      <c r="D2573">
        <v>31</v>
      </c>
      <c r="E2573">
        <v>1</v>
      </c>
      <c r="F2573" s="7">
        <v>255.03</v>
      </c>
      <c r="G2573" s="7">
        <v>493.69</v>
      </c>
      <c r="H2573" s="7">
        <v>12.75</v>
      </c>
      <c r="I2573" s="7">
        <v>24.69</v>
      </c>
      <c r="J2573" t="s">
        <v>2337</v>
      </c>
      <c r="K2573">
        <f t="shared" si="160"/>
        <v>31</v>
      </c>
      <c r="L2573">
        <f t="shared" si="161"/>
        <v>28</v>
      </c>
      <c r="M2573">
        <f t="shared" si="162"/>
        <v>1</v>
      </c>
      <c r="N2573" s="7">
        <f t="shared" si="163"/>
        <v>493.69</v>
      </c>
    </row>
    <row r="2574" spans="1:14" x14ac:dyDescent="0.2">
      <c r="A2574" t="s">
        <v>130</v>
      </c>
      <c r="B2574" s="8">
        <v>44021</v>
      </c>
      <c r="C2574" s="8">
        <v>44021</v>
      </c>
      <c r="D2574">
        <v>4</v>
      </c>
      <c r="E2574">
        <v>100</v>
      </c>
      <c r="F2574" s="7">
        <v>57.56</v>
      </c>
      <c r="G2574" s="7">
        <v>153.47999999999999</v>
      </c>
      <c r="H2574" s="7">
        <v>28.78</v>
      </c>
      <c r="I2574" s="7">
        <v>76.739999999999995</v>
      </c>
      <c r="J2574" t="s">
        <v>2337</v>
      </c>
      <c r="K2574">
        <f t="shared" si="160"/>
        <v>400</v>
      </c>
      <c r="L2574">
        <f t="shared" si="161"/>
        <v>28</v>
      </c>
      <c r="M2574">
        <f t="shared" si="162"/>
        <v>1</v>
      </c>
      <c r="N2574" s="7">
        <f t="shared" si="163"/>
        <v>153.47999999999999</v>
      </c>
    </row>
    <row r="2575" spans="1:14" x14ac:dyDescent="0.2">
      <c r="A2575" t="s">
        <v>752</v>
      </c>
      <c r="B2575" s="8">
        <v>44021</v>
      </c>
      <c r="C2575" s="8">
        <v>44035</v>
      </c>
      <c r="D2575">
        <v>16</v>
      </c>
      <c r="E2575">
        <v>1</v>
      </c>
      <c r="F2575" s="7">
        <v>367.59</v>
      </c>
      <c r="G2575" s="7">
        <v>639.5</v>
      </c>
      <c r="H2575" s="7">
        <v>36.76</v>
      </c>
      <c r="I2575" s="7">
        <v>63.95</v>
      </c>
      <c r="J2575" t="s">
        <v>2337</v>
      </c>
      <c r="K2575">
        <f t="shared" si="160"/>
        <v>16</v>
      </c>
      <c r="L2575">
        <f t="shared" si="161"/>
        <v>28</v>
      </c>
      <c r="M2575">
        <f t="shared" si="162"/>
        <v>1</v>
      </c>
      <c r="N2575" s="7">
        <f t="shared" si="163"/>
        <v>639.5</v>
      </c>
    </row>
    <row r="2576" spans="1:14" x14ac:dyDescent="0.2">
      <c r="A2576" t="s">
        <v>938</v>
      </c>
      <c r="B2576" s="8">
        <v>44021</v>
      </c>
      <c r="C2576" s="8">
        <v>44035</v>
      </c>
      <c r="D2576">
        <v>13</v>
      </c>
      <c r="E2576">
        <v>1</v>
      </c>
      <c r="F2576" s="7">
        <v>211.66</v>
      </c>
      <c r="G2576" s="7">
        <v>399.05</v>
      </c>
      <c r="H2576" s="7">
        <v>26.45</v>
      </c>
      <c r="I2576" s="7">
        <v>49.88</v>
      </c>
      <c r="J2576" t="s">
        <v>2337</v>
      </c>
      <c r="K2576">
        <f t="shared" si="160"/>
        <v>13</v>
      </c>
      <c r="L2576">
        <f t="shared" si="161"/>
        <v>28</v>
      </c>
      <c r="M2576">
        <f t="shared" si="162"/>
        <v>1</v>
      </c>
      <c r="N2576" s="7">
        <f t="shared" si="163"/>
        <v>399.05</v>
      </c>
    </row>
    <row r="2577" spans="1:14" x14ac:dyDescent="0.2">
      <c r="A2577" t="s">
        <v>169</v>
      </c>
      <c r="B2577" s="8">
        <v>44021</v>
      </c>
      <c r="C2577" s="8">
        <v>44022</v>
      </c>
      <c r="D2577">
        <v>246</v>
      </c>
      <c r="E2577">
        <v>1</v>
      </c>
      <c r="F2577" s="7">
        <v>212.8</v>
      </c>
      <c r="G2577" s="7">
        <v>337.66</v>
      </c>
      <c r="H2577" s="7">
        <v>1.32</v>
      </c>
      <c r="I2577" s="7">
        <v>2.11</v>
      </c>
      <c r="J2577" t="s">
        <v>2337</v>
      </c>
      <c r="K2577">
        <f t="shared" si="160"/>
        <v>246</v>
      </c>
      <c r="L2577">
        <f t="shared" si="161"/>
        <v>28</v>
      </c>
      <c r="M2577">
        <f t="shared" si="162"/>
        <v>1</v>
      </c>
      <c r="N2577" s="7">
        <f t="shared" si="163"/>
        <v>337.66</v>
      </c>
    </row>
    <row r="2578" spans="1:14" x14ac:dyDescent="0.2">
      <c r="A2578" t="s">
        <v>936</v>
      </c>
      <c r="B2578" s="8">
        <v>44021</v>
      </c>
      <c r="C2578" s="8">
        <v>44022</v>
      </c>
      <c r="D2578">
        <v>7</v>
      </c>
      <c r="E2578">
        <v>1</v>
      </c>
      <c r="F2578" s="7">
        <v>63.95</v>
      </c>
      <c r="G2578" s="7">
        <v>122.78</v>
      </c>
      <c r="H2578" s="7">
        <v>15.99</v>
      </c>
      <c r="I2578" s="7">
        <v>30.7</v>
      </c>
      <c r="J2578" t="s">
        <v>2337</v>
      </c>
      <c r="K2578">
        <f t="shared" si="160"/>
        <v>7</v>
      </c>
      <c r="L2578">
        <f t="shared" si="161"/>
        <v>28</v>
      </c>
      <c r="M2578">
        <f t="shared" si="162"/>
        <v>1</v>
      </c>
      <c r="N2578" s="7">
        <f t="shared" si="163"/>
        <v>122.78</v>
      </c>
    </row>
    <row r="2579" spans="1:14" x14ac:dyDescent="0.2">
      <c r="A2579" t="s">
        <v>169</v>
      </c>
      <c r="B2579" s="8">
        <v>44021</v>
      </c>
      <c r="C2579" s="8">
        <v>44022</v>
      </c>
      <c r="D2579">
        <v>123</v>
      </c>
      <c r="E2579">
        <v>1</v>
      </c>
      <c r="F2579" s="7">
        <v>106.4</v>
      </c>
      <c r="G2579" s="7">
        <v>168.83</v>
      </c>
      <c r="H2579" s="7">
        <v>1.32</v>
      </c>
      <c r="I2579" s="7">
        <v>2.11</v>
      </c>
      <c r="J2579" t="s">
        <v>2337</v>
      </c>
      <c r="K2579">
        <f t="shared" si="160"/>
        <v>123</v>
      </c>
      <c r="L2579">
        <f t="shared" si="161"/>
        <v>28</v>
      </c>
      <c r="M2579">
        <f t="shared" si="162"/>
        <v>1</v>
      </c>
      <c r="N2579" s="7">
        <f t="shared" si="163"/>
        <v>168.83</v>
      </c>
    </row>
    <row r="2580" spans="1:14" x14ac:dyDescent="0.2">
      <c r="A2580" t="s">
        <v>169</v>
      </c>
      <c r="B2580" s="8">
        <v>44021</v>
      </c>
      <c r="C2580" s="8">
        <v>44022</v>
      </c>
      <c r="D2580">
        <v>2</v>
      </c>
      <c r="E2580">
        <v>1</v>
      </c>
      <c r="F2580" s="7">
        <v>1.33</v>
      </c>
      <c r="G2580" s="7">
        <v>2.69</v>
      </c>
      <c r="H2580" s="7">
        <v>1.32</v>
      </c>
      <c r="I2580" s="7">
        <v>2.69</v>
      </c>
      <c r="J2580" t="s">
        <v>2337</v>
      </c>
      <c r="K2580">
        <f t="shared" si="160"/>
        <v>2</v>
      </c>
      <c r="L2580">
        <f t="shared" si="161"/>
        <v>28</v>
      </c>
      <c r="M2580">
        <f t="shared" si="162"/>
        <v>1</v>
      </c>
      <c r="N2580" s="7">
        <f t="shared" si="163"/>
        <v>2.69</v>
      </c>
    </row>
    <row r="2581" spans="1:14" x14ac:dyDescent="0.2">
      <c r="A2581" t="s">
        <v>928</v>
      </c>
      <c r="B2581" s="8">
        <v>44021</v>
      </c>
      <c r="C2581" s="8">
        <v>44022</v>
      </c>
      <c r="D2581">
        <v>2</v>
      </c>
      <c r="E2581">
        <v>1</v>
      </c>
      <c r="F2581" s="7">
        <v>26.13</v>
      </c>
      <c r="G2581" s="7">
        <v>0</v>
      </c>
      <c r="H2581" s="7">
        <v>26.12</v>
      </c>
      <c r="I2581" s="7">
        <v>0</v>
      </c>
      <c r="J2581" t="s">
        <v>2337</v>
      </c>
      <c r="K2581">
        <f t="shared" si="160"/>
        <v>2</v>
      </c>
      <c r="L2581">
        <f t="shared" si="161"/>
        <v>28</v>
      </c>
      <c r="M2581">
        <f t="shared" si="162"/>
        <v>1</v>
      </c>
      <c r="N2581" s="7">
        <f t="shared" si="163"/>
        <v>0</v>
      </c>
    </row>
    <row r="2582" spans="1:14" x14ac:dyDescent="0.2">
      <c r="A2582" t="s">
        <v>289</v>
      </c>
      <c r="B2582" s="8">
        <v>44022</v>
      </c>
      <c r="C2582" s="8">
        <v>44025</v>
      </c>
      <c r="D2582">
        <v>1532</v>
      </c>
      <c r="E2582">
        <v>1</v>
      </c>
      <c r="F2582" s="7">
        <v>869.72</v>
      </c>
      <c r="G2582" s="7">
        <v>2110.35</v>
      </c>
      <c r="H2582" s="7">
        <v>0.87</v>
      </c>
      <c r="I2582" s="7">
        <v>2.11</v>
      </c>
      <c r="J2582" t="s">
        <v>2337</v>
      </c>
      <c r="K2582">
        <f t="shared" si="160"/>
        <v>1532</v>
      </c>
      <c r="L2582">
        <f t="shared" si="161"/>
        <v>28</v>
      </c>
      <c r="M2582">
        <f t="shared" si="162"/>
        <v>1</v>
      </c>
      <c r="N2582" s="7">
        <f t="shared" si="163"/>
        <v>2110.35</v>
      </c>
    </row>
    <row r="2583" spans="1:14" x14ac:dyDescent="0.2">
      <c r="A2583" t="s">
        <v>161</v>
      </c>
      <c r="B2583" s="8">
        <v>44022</v>
      </c>
      <c r="C2583" s="8">
        <v>44025</v>
      </c>
      <c r="D2583">
        <v>1532</v>
      </c>
      <c r="E2583">
        <v>2</v>
      </c>
      <c r="F2583" s="7">
        <v>2713.53</v>
      </c>
      <c r="G2583" s="7">
        <v>4220.7</v>
      </c>
      <c r="H2583" s="7">
        <v>2.71</v>
      </c>
      <c r="I2583" s="7">
        <v>4.22</v>
      </c>
      <c r="J2583" t="s">
        <v>2337</v>
      </c>
      <c r="K2583">
        <f t="shared" si="160"/>
        <v>3064</v>
      </c>
      <c r="L2583">
        <f t="shared" si="161"/>
        <v>28</v>
      </c>
      <c r="M2583">
        <f t="shared" si="162"/>
        <v>1</v>
      </c>
      <c r="N2583" s="7">
        <f t="shared" si="163"/>
        <v>4220.7</v>
      </c>
    </row>
    <row r="2584" spans="1:14" x14ac:dyDescent="0.2">
      <c r="A2584" t="s">
        <v>285</v>
      </c>
      <c r="B2584" s="8">
        <v>44022</v>
      </c>
      <c r="C2584" s="8">
        <v>44025</v>
      </c>
      <c r="D2584">
        <v>766</v>
      </c>
      <c r="E2584">
        <v>1</v>
      </c>
      <c r="F2584" s="7">
        <v>434.86</v>
      </c>
      <c r="G2584" s="7">
        <v>1055.18</v>
      </c>
      <c r="H2584" s="7">
        <v>0.87</v>
      </c>
      <c r="I2584" s="7">
        <v>2.11</v>
      </c>
      <c r="J2584" t="s">
        <v>2337</v>
      </c>
      <c r="K2584">
        <f t="shared" si="160"/>
        <v>766</v>
      </c>
      <c r="L2584">
        <f t="shared" si="161"/>
        <v>28</v>
      </c>
      <c r="M2584">
        <f t="shared" si="162"/>
        <v>1</v>
      </c>
      <c r="N2584" s="7">
        <f t="shared" si="163"/>
        <v>1055.18</v>
      </c>
    </row>
    <row r="2585" spans="1:14" x14ac:dyDescent="0.2">
      <c r="A2585" t="s">
        <v>238</v>
      </c>
      <c r="B2585" s="8">
        <v>44022</v>
      </c>
      <c r="C2585" s="8">
        <v>44025</v>
      </c>
      <c r="D2585">
        <v>766</v>
      </c>
      <c r="E2585">
        <v>1</v>
      </c>
      <c r="F2585" s="7">
        <v>351.73</v>
      </c>
      <c r="G2585" s="7">
        <v>639.5</v>
      </c>
      <c r="H2585" s="7">
        <v>0.7</v>
      </c>
      <c r="I2585" s="7">
        <v>1.28</v>
      </c>
      <c r="J2585" t="s">
        <v>2337</v>
      </c>
      <c r="K2585">
        <f t="shared" si="160"/>
        <v>766</v>
      </c>
      <c r="L2585">
        <f t="shared" si="161"/>
        <v>28</v>
      </c>
      <c r="M2585">
        <f t="shared" si="162"/>
        <v>1</v>
      </c>
      <c r="N2585" s="7">
        <f t="shared" si="163"/>
        <v>639.5</v>
      </c>
    </row>
    <row r="2586" spans="1:14" x14ac:dyDescent="0.2">
      <c r="A2586" t="s">
        <v>396</v>
      </c>
      <c r="B2586" s="8">
        <v>44022</v>
      </c>
      <c r="C2586" s="8">
        <v>44025</v>
      </c>
      <c r="D2586">
        <v>148</v>
      </c>
      <c r="E2586">
        <v>1</v>
      </c>
      <c r="F2586" s="7">
        <v>2165.91</v>
      </c>
      <c r="G2586" s="7">
        <v>2946.82</v>
      </c>
      <c r="H2586" s="7">
        <v>22.56</v>
      </c>
      <c r="I2586" s="7">
        <v>30.7</v>
      </c>
      <c r="J2586" t="s">
        <v>2337</v>
      </c>
      <c r="K2586">
        <f t="shared" si="160"/>
        <v>148</v>
      </c>
      <c r="L2586">
        <f t="shared" si="161"/>
        <v>28</v>
      </c>
      <c r="M2586">
        <f t="shared" si="162"/>
        <v>1</v>
      </c>
      <c r="N2586" s="7">
        <f t="shared" si="163"/>
        <v>2946.82</v>
      </c>
    </row>
    <row r="2587" spans="1:14" x14ac:dyDescent="0.2">
      <c r="A2587" t="s">
        <v>161</v>
      </c>
      <c r="B2587" s="8">
        <v>44022</v>
      </c>
      <c r="C2587" s="8">
        <v>44036</v>
      </c>
      <c r="D2587">
        <v>1532</v>
      </c>
      <c r="E2587">
        <v>2</v>
      </c>
      <c r="F2587" s="7">
        <v>2713.53</v>
      </c>
      <c r="G2587" s="7">
        <v>4220.7</v>
      </c>
      <c r="H2587" s="7">
        <v>2.71</v>
      </c>
      <c r="I2587" s="7">
        <v>4.22</v>
      </c>
      <c r="J2587" t="s">
        <v>2337</v>
      </c>
      <c r="K2587">
        <f t="shared" si="160"/>
        <v>3064</v>
      </c>
      <c r="L2587">
        <f t="shared" si="161"/>
        <v>28</v>
      </c>
      <c r="M2587">
        <f t="shared" si="162"/>
        <v>1</v>
      </c>
      <c r="N2587" s="7">
        <f t="shared" si="163"/>
        <v>4220.7</v>
      </c>
    </row>
    <row r="2588" spans="1:14" x14ac:dyDescent="0.2">
      <c r="A2588" t="s">
        <v>708</v>
      </c>
      <c r="B2588" s="8">
        <v>44022</v>
      </c>
      <c r="C2588" s="8">
        <v>44036</v>
      </c>
      <c r="D2588">
        <v>31</v>
      </c>
      <c r="E2588">
        <v>1</v>
      </c>
      <c r="F2588" s="7">
        <v>351.21</v>
      </c>
      <c r="G2588" s="7">
        <v>647.16999999999996</v>
      </c>
      <c r="H2588" s="7">
        <v>17.559999999999999</v>
      </c>
      <c r="I2588" s="7">
        <v>32.36</v>
      </c>
      <c r="J2588" t="s">
        <v>2337</v>
      </c>
      <c r="K2588">
        <f t="shared" si="160"/>
        <v>31</v>
      </c>
      <c r="L2588">
        <f t="shared" si="161"/>
        <v>28</v>
      </c>
      <c r="M2588">
        <f t="shared" si="162"/>
        <v>1</v>
      </c>
      <c r="N2588" s="7">
        <f t="shared" si="163"/>
        <v>647.16999999999996</v>
      </c>
    </row>
    <row r="2589" spans="1:14" x14ac:dyDescent="0.2">
      <c r="A2589" t="s">
        <v>728</v>
      </c>
      <c r="B2589" s="8">
        <v>44022</v>
      </c>
      <c r="C2589" s="8">
        <v>44036</v>
      </c>
      <c r="D2589">
        <v>16</v>
      </c>
      <c r="E2589">
        <v>1</v>
      </c>
      <c r="F2589" s="7">
        <v>246.08</v>
      </c>
      <c r="G2589" s="7">
        <v>416.95</v>
      </c>
      <c r="H2589" s="7">
        <v>24.61</v>
      </c>
      <c r="I2589" s="7">
        <v>41.7</v>
      </c>
      <c r="J2589" t="s">
        <v>2337</v>
      </c>
      <c r="K2589">
        <f t="shared" si="160"/>
        <v>16</v>
      </c>
      <c r="L2589">
        <f t="shared" si="161"/>
        <v>28</v>
      </c>
      <c r="M2589">
        <f t="shared" si="162"/>
        <v>1</v>
      </c>
      <c r="N2589" s="7">
        <f t="shared" si="163"/>
        <v>416.95</v>
      </c>
    </row>
    <row r="2590" spans="1:14" x14ac:dyDescent="0.2">
      <c r="A2590" t="s">
        <v>698</v>
      </c>
      <c r="B2590" s="8">
        <v>44022</v>
      </c>
      <c r="C2590" s="8">
        <v>44036</v>
      </c>
      <c r="D2590">
        <v>16</v>
      </c>
      <c r="E2590">
        <v>1</v>
      </c>
      <c r="F2590" s="7">
        <v>271.52999999999997</v>
      </c>
      <c r="G2590" s="7">
        <v>469.39</v>
      </c>
      <c r="H2590" s="7">
        <v>27.15</v>
      </c>
      <c r="I2590" s="7">
        <v>46.94</v>
      </c>
      <c r="J2590" t="s">
        <v>2337</v>
      </c>
      <c r="K2590">
        <f t="shared" si="160"/>
        <v>16</v>
      </c>
      <c r="L2590">
        <f t="shared" si="161"/>
        <v>28</v>
      </c>
      <c r="M2590">
        <f t="shared" si="162"/>
        <v>1</v>
      </c>
      <c r="N2590" s="7">
        <f t="shared" si="163"/>
        <v>469.39</v>
      </c>
    </row>
    <row r="2591" spans="1:14" x14ac:dyDescent="0.2">
      <c r="A2591" t="s">
        <v>738</v>
      </c>
      <c r="B2591" s="8">
        <v>44022</v>
      </c>
      <c r="C2591" s="8">
        <v>44036</v>
      </c>
      <c r="D2591">
        <v>16</v>
      </c>
      <c r="E2591">
        <v>1</v>
      </c>
      <c r="F2591" s="7">
        <v>319.62</v>
      </c>
      <c r="G2591" s="7">
        <v>544.85</v>
      </c>
      <c r="H2591" s="7">
        <v>31.96</v>
      </c>
      <c r="I2591" s="7">
        <v>54.49</v>
      </c>
      <c r="J2591" t="s">
        <v>2337</v>
      </c>
      <c r="K2591">
        <f t="shared" si="160"/>
        <v>16</v>
      </c>
      <c r="L2591">
        <f t="shared" si="161"/>
        <v>28</v>
      </c>
      <c r="M2591">
        <f t="shared" si="162"/>
        <v>1</v>
      </c>
      <c r="N2591" s="7">
        <f t="shared" si="163"/>
        <v>544.85</v>
      </c>
    </row>
    <row r="2592" spans="1:14" x14ac:dyDescent="0.2">
      <c r="A2592" t="s">
        <v>938</v>
      </c>
      <c r="B2592" s="8">
        <v>44022</v>
      </c>
      <c r="C2592" s="8">
        <v>44022</v>
      </c>
      <c r="D2592">
        <v>77</v>
      </c>
      <c r="E2592">
        <v>1</v>
      </c>
      <c r="F2592" s="7">
        <v>1322.9</v>
      </c>
      <c r="G2592" s="7">
        <v>2494.0500000000002</v>
      </c>
      <c r="H2592" s="7">
        <v>26.45</v>
      </c>
      <c r="I2592" s="7">
        <v>49.88</v>
      </c>
      <c r="J2592" t="s">
        <v>2337</v>
      </c>
      <c r="K2592">
        <f t="shared" si="160"/>
        <v>77</v>
      </c>
      <c r="L2592">
        <f t="shared" si="161"/>
        <v>28</v>
      </c>
      <c r="M2592">
        <f t="shared" si="162"/>
        <v>1</v>
      </c>
      <c r="N2592" s="7">
        <f t="shared" si="163"/>
        <v>2494.0500000000002</v>
      </c>
    </row>
    <row r="2593" spans="1:14" x14ac:dyDescent="0.2">
      <c r="A2593" t="s">
        <v>169</v>
      </c>
      <c r="B2593" s="8">
        <v>44022</v>
      </c>
      <c r="C2593" s="8">
        <v>44022</v>
      </c>
      <c r="D2593">
        <v>154</v>
      </c>
      <c r="E2593">
        <v>2</v>
      </c>
      <c r="F2593" s="7">
        <v>266.01</v>
      </c>
      <c r="G2593" s="7">
        <v>537.17999999999995</v>
      </c>
      <c r="H2593" s="7">
        <v>2.65</v>
      </c>
      <c r="I2593" s="7">
        <v>5.37</v>
      </c>
      <c r="J2593" t="s">
        <v>2337</v>
      </c>
      <c r="K2593">
        <f t="shared" si="160"/>
        <v>308</v>
      </c>
      <c r="L2593">
        <f t="shared" si="161"/>
        <v>28</v>
      </c>
      <c r="M2593">
        <f t="shared" si="162"/>
        <v>1</v>
      </c>
      <c r="N2593" s="7">
        <f t="shared" si="163"/>
        <v>537.17999999999995</v>
      </c>
    </row>
    <row r="2594" spans="1:14" x14ac:dyDescent="0.2">
      <c r="A2594" t="s">
        <v>396</v>
      </c>
      <c r="B2594" s="8">
        <v>44022</v>
      </c>
      <c r="C2594" s="8">
        <v>44022</v>
      </c>
      <c r="D2594">
        <v>5</v>
      </c>
      <c r="E2594">
        <v>1</v>
      </c>
      <c r="F2594" s="7">
        <v>67.69</v>
      </c>
      <c r="G2594" s="7">
        <v>107.44</v>
      </c>
      <c r="H2594" s="7">
        <v>22.56</v>
      </c>
      <c r="I2594" s="7">
        <v>35.81</v>
      </c>
      <c r="J2594" t="s">
        <v>2337</v>
      </c>
      <c r="K2594">
        <f t="shared" si="160"/>
        <v>5</v>
      </c>
      <c r="L2594">
        <f t="shared" si="161"/>
        <v>28</v>
      </c>
      <c r="M2594">
        <f t="shared" si="162"/>
        <v>1</v>
      </c>
      <c r="N2594" s="7">
        <f t="shared" si="163"/>
        <v>107.44</v>
      </c>
    </row>
    <row r="2595" spans="1:14" x14ac:dyDescent="0.2">
      <c r="A2595" t="s">
        <v>934</v>
      </c>
      <c r="B2595" s="8">
        <v>44022</v>
      </c>
      <c r="C2595" s="8">
        <v>44022</v>
      </c>
      <c r="D2595">
        <v>46</v>
      </c>
      <c r="E2595">
        <v>1</v>
      </c>
      <c r="F2595" s="7">
        <v>437.42</v>
      </c>
      <c r="G2595" s="7">
        <v>729.03</v>
      </c>
      <c r="H2595" s="7">
        <v>14.58</v>
      </c>
      <c r="I2595" s="7">
        <v>24.3</v>
      </c>
      <c r="J2595" t="s">
        <v>2337</v>
      </c>
      <c r="K2595">
        <f t="shared" si="160"/>
        <v>46</v>
      </c>
      <c r="L2595">
        <f t="shared" si="161"/>
        <v>28</v>
      </c>
      <c r="M2595">
        <f t="shared" si="162"/>
        <v>1</v>
      </c>
      <c r="N2595" s="7">
        <f t="shared" si="163"/>
        <v>729.03</v>
      </c>
    </row>
    <row r="2596" spans="1:14" x14ac:dyDescent="0.2">
      <c r="A2596" t="s">
        <v>699</v>
      </c>
      <c r="B2596" s="8">
        <v>44022</v>
      </c>
      <c r="C2596" s="8">
        <v>44036</v>
      </c>
      <c r="D2596">
        <v>46</v>
      </c>
      <c r="E2596">
        <v>1</v>
      </c>
      <c r="F2596" s="7">
        <v>493.82</v>
      </c>
      <c r="G2596" s="7">
        <v>1001.46</v>
      </c>
      <c r="H2596" s="7">
        <v>16.46</v>
      </c>
      <c r="I2596" s="7">
        <v>33.380000000000003</v>
      </c>
      <c r="J2596" t="s">
        <v>2337</v>
      </c>
      <c r="K2596">
        <f t="shared" si="160"/>
        <v>46</v>
      </c>
      <c r="L2596">
        <f t="shared" si="161"/>
        <v>28</v>
      </c>
      <c r="M2596">
        <f t="shared" si="162"/>
        <v>1</v>
      </c>
      <c r="N2596" s="7">
        <f t="shared" si="163"/>
        <v>1001.46</v>
      </c>
    </row>
    <row r="2597" spans="1:14" x14ac:dyDescent="0.2">
      <c r="A2597" t="s">
        <v>148</v>
      </c>
      <c r="B2597" s="8">
        <v>44022</v>
      </c>
      <c r="C2597" s="8">
        <v>44022</v>
      </c>
      <c r="D2597">
        <v>92</v>
      </c>
      <c r="E2597">
        <v>1</v>
      </c>
      <c r="F2597" s="7">
        <v>66.819999999999993</v>
      </c>
      <c r="G2597" s="7">
        <v>80.58</v>
      </c>
      <c r="H2597" s="7">
        <v>1.1100000000000001</v>
      </c>
      <c r="I2597" s="7">
        <v>1.34</v>
      </c>
      <c r="J2597" t="s">
        <v>2337</v>
      </c>
      <c r="K2597">
        <f t="shared" si="160"/>
        <v>92</v>
      </c>
      <c r="L2597">
        <f t="shared" si="161"/>
        <v>28</v>
      </c>
      <c r="M2597">
        <f t="shared" si="162"/>
        <v>1</v>
      </c>
      <c r="N2597" s="7">
        <f t="shared" si="163"/>
        <v>80.58</v>
      </c>
    </row>
    <row r="2598" spans="1:14" x14ac:dyDescent="0.2">
      <c r="A2598" t="s">
        <v>201</v>
      </c>
      <c r="B2598" s="8">
        <v>44022</v>
      </c>
      <c r="C2598" s="8">
        <v>44025</v>
      </c>
      <c r="D2598">
        <v>24512</v>
      </c>
      <c r="E2598">
        <v>1</v>
      </c>
      <c r="F2598" s="7">
        <v>20380.099999999999</v>
      </c>
      <c r="G2598" s="7">
        <v>63438.400000000001</v>
      </c>
      <c r="H2598" s="7">
        <v>1.27</v>
      </c>
      <c r="I2598" s="7">
        <v>3.97</v>
      </c>
      <c r="J2598" t="s">
        <v>2337</v>
      </c>
      <c r="K2598">
        <f t="shared" si="160"/>
        <v>24512</v>
      </c>
      <c r="L2598">
        <f t="shared" si="161"/>
        <v>28</v>
      </c>
      <c r="M2598">
        <f t="shared" si="162"/>
        <v>1</v>
      </c>
      <c r="N2598" s="7">
        <f t="shared" si="163"/>
        <v>63438.400000000001</v>
      </c>
    </row>
    <row r="2599" spans="1:14" x14ac:dyDescent="0.2">
      <c r="A2599" t="s">
        <v>289</v>
      </c>
      <c r="B2599" s="8">
        <v>44025</v>
      </c>
      <c r="C2599" s="8">
        <v>44026</v>
      </c>
      <c r="D2599">
        <v>37</v>
      </c>
      <c r="E2599">
        <v>100</v>
      </c>
      <c r="F2599" s="7">
        <v>2087.33</v>
      </c>
      <c r="G2599" s="7">
        <v>5371.8</v>
      </c>
      <c r="H2599" s="7">
        <v>86.97</v>
      </c>
      <c r="I2599" s="7">
        <v>223.83</v>
      </c>
      <c r="J2599" t="s">
        <v>2337</v>
      </c>
      <c r="K2599">
        <f t="shared" si="160"/>
        <v>3700</v>
      </c>
      <c r="L2599">
        <f t="shared" si="161"/>
        <v>29</v>
      </c>
      <c r="M2599">
        <f t="shared" si="162"/>
        <v>1</v>
      </c>
      <c r="N2599" s="7">
        <f t="shared" si="163"/>
        <v>5371.8</v>
      </c>
    </row>
    <row r="2600" spans="1:14" x14ac:dyDescent="0.2">
      <c r="A2600" t="s">
        <v>240</v>
      </c>
      <c r="B2600" s="8">
        <v>44025</v>
      </c>
      <c r="C2600" s="8">
        <v>44025</v>
      </c>
      <c r="D2600">
        <v>766</v>
      </c>
      <c r="E2600">
        <v>1</v>
      </c>
      <c r="F2600" s="7">
        <v>351.73</v>
      </c>
      <c r="G2600" s="7">
        <v>543.58000000000004</v>
      </c>
      <c r="H2600" s="7">
        <v>0.7</v>
      </c>
      <c r="I2600" s="7">
        <v>1.0900000000000001</v>
      </c>
      <c r="J2600" t="s">
        <v>2337</v>
      </c>
      <c r="K2600">
        <f t="shared" si="160"/>
        <v>766</v>
      </c>
      <c r="L2600">
        <f t="shared" si="161"/>
        <v>29</v>
      </c>
      <c r="M2600">
        <f t="shared" si="162"/>
        <v>1</v>
      </c>
      <c r="N2600" s="7">
        <f t="shared" si="163"/>
        <v>543.58000000000004</v>
      </c>
    </row>
    <row r="2601" spans="1:14" x14ac:dyDescent="0.2">
      <c r="A2601" t="s">
        <v>288</v>
      </c>
      <c r="B2601" s="8">
        <v>44025</v>
      </c>
      <c r="C2601" s="8">
        <v>44025</v>
      </c>
      <c r="D2601">
        <v>766</v>
      </c>
      <c r="E2601">
        <v>1</v>
      </c>
      <c r="F2601" s="7">
        <v>428.47</v>
      </c>
      <c r="G2601" s="7">
        <v>1023.2</v>
      </c>
      <c r="H2601" s="7">
        <v>0.86</v>
      </c>
      <c r="I2601" s="7">
        <v>2.0499999999999998</v>
      </c>
      <c r="J2601" t="s">
        <v>2337</v>
      </c>
      <c r="K2601">
        <f t="shared" si="160"/>
        <v>766</v>
      </c>
      <c r="L2601">
        <f t="shared" si="161"/>
        <v>29</v>
      </c>
      <c r="M2601">
        <f t="shared" si="162"/>
        <v>1</v>
      </c>
      <c r="N2601" s="7">
        <f t="shared" si="163"/>
        <v>1023.2</v>
      </c>
    </row>
    <row r="2602" spans="1:14" x14ac:dyDescent="0.2">
      <c r="A2602" t="s">
        <v>288</v>
      </c>
      <c r="B2602" s="8">
        <v>44025</v>
      </c>
      <c r="C2602" s="8">
        <v>44036</v>
      </c>
      <c r="D2602">
        <v>766</v>
      </c>
      <c r="E2602">
        <v>1</v>
      </c>
      <c r="F2602" s="7">
        <v>428.47</v>
      </c>
      <c r="G2602" s="7">
        <v>1023.2</v>
      </c>
      <c r="H2602" s="7">
        <v>0.86</v>
      </c>
      <c r="I2602" s="7">
        <v>2.0499999999999998</v>
      </c>
      <c r="J2602" t="s">
        <v>2337</v>
      </c>
      <c r="K2602">
        <f t="shared" si="160"/>
        <v>766</v>
      </c>
      <c r="L2602">
        <f t="shared" si="161"/>
        <v>29</v>
      </c>
      <c r="M2602">
        <f t="shared" si="162"/>
        <v>1</v>
      </c>
      <c r="N2602" s="7">
        <f t="shared" si="163"/>
        <v>1023.2</v>
      </c>
    </row>
    <row r="2603" spans="1:14" x14ac:dyDescent="0.2">
      <c r="A2603" t="s">
        <v>237</v>
      </c>
      <c r="B2603" s="8">
        <v>44025</v>
      </c>
      <c r="C2603" s="8">
        <v>44026</v>
      </c>
      <c r="D2603">
        <v>3064</v>
      </c>
      <c r="E2603">
        <v>1</v>
      </c>
      <c r="F2603" s="7">
        <v>1406.9</v>
      </c>
      <c r="G2603" s="7">
        <v>2506.84</v>
      </c>
      <c r="H2603" s="7">
        <v>0.7</v>
      </c>
      <c r="I2603" s="7">
        <v>1.25</v>
      </c>
      <c r="J2603" t="s">
        <v>2337</v>
      </c>
      <c r="K2603">
        <f t="shared" si="160"/>
        <v>3064</v>
      </c>
      <c r="L2603">
        <f t="shared" si="161"/>
        <v>29</v>
      </c>
      <c r="M2603">
        <f t="shared" si="162"/>
        <v>1</v>
      </c>
      <c r="N2603" s="7">
        <f t="shared" si="163"/>
        <v>2506.84</v>
      </c>
    </row>
    <row r="2604" spans="1:14" x14ac:dyDescent="0.2">
      <c r="A2604" t="s">
        <v>396</v>
      </c>
      <c r="B2604" s="8">
        <v>44025</v>
      </c>
      <c r="C2604" s="8">
        <v>44026</v>
      </c>
      <c r="D2604">
        <v>19</v>
      </c>
      <c r="E2604">
        <v>1</v>
      </c>
      <c r="F2604" s="7">
        <v>270.74</v>
      </c>
      <c r="G2604" s="7">
        <v>449.39</v>
      </c>
      <c r="H2604" s="7">
        <v>22.56</v>
      </c>
      <c r="I2604" s="7">
        <v>37.450000000000003</v>
      </c>
      <c r="J2604" t="s">
        <v>2337</v>
      </c>
      <c r="K2604">
        <f t="shared" si="160"/>
        <v>19</v>
      </c>
      <c r="L2604">
        <f t="shared" si="161"/>
        <v>29</v>
      </c>
      <c r="M2604">
        <f t="shared" si="162"/>
        <v>1</v>
      </c>
      <c r="N2604" s="7">
        <f t="shared" si="163"/>
        <v>449.39</v>
      </c>
    </row>
    <row r="2605" spans="1:14" x14ac:dyDescent="0.2">
      <c r="A2605" t="s">
        <v>650</v>
      </c>
      <c r="B2605" s="8">
        <v>44025</v>
      </c>
      <c r="C2605" s="8">
        <v>44026</v>
      </c>
      <c r="D2605">
        <v>5</v>
      </c>
      <c r="E2605">
        <v>60</v>
      </c>
      <c r="F2605" s="7">
        <v>191.36</v>
      </c>
      <c r="G2605" s="7">
        <v>287.77999999999997</v>
      </c>
      <c r="H2605" s="7">
        <v>63.78</v>
      </c>
      <c r="I2605" s="7">
        <v>95.93</v>
      </c>
      <c r="J2605" t="s">
        <v>2337</v>
      </c>
      <c r="K2605">
        <f t="shared" si="160"/>
        <v>300</v>
      </c>
      <c r="L2605">
        <f t="shared" si="161"/>
        <v>29</v>
      </c>
      <c r="M2605">
        <f t="shared" si="162"/>
        <v>1</v>
      </c>
      <c r="N2605" s="7">
        <f t="shared" si="163"/>
        <v>287.77999999999997</v>
      </c>
    </row>
    <row r="2606" spans="1:14" x14ac:dyDescent="0.2">
      <c r="A2606" t="s">
        <v>169</v>
      </c>
      <c r="B2606" s="8">
        <v>44025</v>
      </c>
      <c r="C2606" s="8">
        <v>44026</v>
      </c>
      <c r="D2606">
        <v>23</v>
      </c>
      <c r="E2606">
        <v>40</v>
      </c>
      <c r="F2606" s="7">
        <v>798.02</v>
      </c>
      <c r="G2606" s="7">
        <v>1458.06</v>
      </c>
      <c r="H2606" s="7">
        <v>53.19</v>
      </c>
      <c r="I2606" s="7">
        <v>97.2</v>
      </c>
      <c r="J2606" t="s">
        <v>2337</v>
      </c>
      <c r="K2606">
        <f t="shared" si="160"/>
        <v>920</v>
      </c>
      <c r="L2606">
        <f t="shared" si="161"/>
        <v>29</v>
      </c>
      <c r="M2606">
        <f t="shared" si="162"/>
        <v>1</v>
      </c>
      <c r="N2606" s="7">
        <f t="shared" si="163"/>
        <v>1458.06</v>
      </c>
    </row>
    <row r="2607" spans="1:14" x14ac:dyDescent="0.2">
      <c r="A2607" t="s">
        <v>923</v>
      </c>
      <c r="B2607" s="8">
        <v>44026</v>
      </c>
      <c r="C2607" s="8">
        <v>44026</v>
      </c>
      <c r="D2607">
        <v>4</v>
      </c>
      <c r="E2607">
        <v>1</v>
      </c>
      <c r="F2607" s="7">
        <v>120.02</v>
      </c>
      <c r="G2607" s="7">
        <v>179.06</v>
      </c>
      <c r="H2607" s="7">
        <v>60.01</v>
      </c>
      <c r="I2607" s="7">
        <v>89.53</v>
      </c>
      <c r="J2607" t="s">
        <v>2337</v>
      </c>
      <c r="K2607">
        <f t="shared" si="160"/>
        <v>4</v>
      </c>
      <c r="L2607">
        <f t="shared" si="161"/>
        <v>29</v>
      </c>
      <c r="M2607">
        <f t="shared" si="162"/>
        <v>1</v>
      </c>
      <c r="N2607" s="7">
        <f t="shared" si="163"/>
        <v>179.06</v>
      </c>
    </row>
    <row r="2608" spans="1:14" x14ac:dyDescent="0.2">
      <c r="A2608" t="s">
        <v>169</v>
      </c>
      <c r="B2608" s="8">
        <v>44026</v>
      </c>
      <c r="C2608" s="8">
        <v>44026</v>
      </c>
      <c r="D2608">
        <v>4</v>
      </c>
      <c r="E2608">
        <v>200</v>
      </c>
      <c r="F2608" s="7">
        <v>532.01</v>
      </c>
      <c r="G2608" s="7">
        <v>972.04</v>
      </c>
      <c r="H2608" s="7">
        <v>266.01</v>
      </c>
      <c r="I2608" s="7">
        <v>486.02</v>
      </c>
      <c r="J2608" t="s">
        <v>2337</v>
      </c>
      <c r="K2608">
        <f t="shared" si="160"/>
        <v>800</v>
      </c>
      <c r="L2608">
        <f t="shared" si="161"/>
        <v>29</v>
      </c>
      <c r="M2608">
        <f t="shared" si="162"/>
        <v>1</v>
      </c>
      <c r="N2608" s="7">
        <f t="shared" si="163"/>
        <v>972.04</v>
      </c>
    </row>
    <row r="2609" spans="1:14" x14ac:dyDescent="0.2">
      <c r="A2609" t="s">
        <v>251</v>
      </c>
      <c r="B2609" s="8">
        <v>44026</v>
      </c>
      <c r="C2609" s="8">
        <v>44026</v>
      </c>
      <c r="D2609">
        <v>2</v>
      </c>
      <c r="E2609">
        <v>500</v>
      </c>
      <c r="F2609" s="7">
        <v>428.47</v>
      </c>
      <c r="G2609" s="7">
        <v>959.25</v>
      </c>
      <c r="H2609" s="7">
        <v>428.47</v>
      </c>
      <c r="I2609" s="7">
        <v>959.25</v>
      </c>
      <c r="J2609" t="s">
        <v>2337</v>
      </c>
      <c r="K2609">
        <f t="shared" si="160"/>
        <v>1000</v>
      </c>
      <c r="L2609">
        <f t="shared" si="161"/>
        <v>29</v>
      </c>
      <c r="M2609">
        <f t="shared" si="162"/>
        <v>1</v>
      </c>
      <c r="N2609" s="7">
        <f t="shared" si="163"/>
        <v>959.25</v>
      </c>
    </row>
    <row r="2610" spans="1:14" x14ac:dyDescent="0.2">
      <c r="A2610" t="s">
        <v>396</v>
      </c>
      <c r="B2610" s="8">
        <v>44018</v>
      </c>
      <c r="C2610" s="8">
        <v>44018</v>
      </c>
      <c r="D2610">
        <v>92</v>
      </c>
      <c r="E2610">
        <v>1</v>
      </c>
      <c r="F2610" s="7">
        <v>1353.69</v>
      </c>
      <c r="G2610" s="7">
        <v>1841.76</v>
      </c>
      <c r="H2610" s="7">
        <v>22.56</v>
      </c>
      <c r="I2610" s="7">
        <v>30.7</v>
      </c>
      <c r="J2610" t="s">
        <v>2337</v>
      </c>
      <c r="K2610">
        <f t="shared" si="160"/>
        <v>92</v>
      </c>
      <c r="L2610">
        <f t="shared" si="161"/>
        <v>28</v>
      </c>
      <c r="M2610">
        <f t="shared" si="162"/>
        <v>1</v>
      </c>
      <c r="N2610" s="7">
        <f t="shared" si="163"/>
        <v>1841.76</v>
      </c>
    </row>
    <row r="2611" spans="1:14" x14ac:dyDescent="0.2">
      <c r="A2611" t="s">
        <v>938</v>
      </c>
      <c r="B2611" s="8">
        <v>44018</v>
      </c>
      <c r="C2611" s="8">
        <v>44018</v>
      </c>
      <c r="D2611">
        <v>77</v>
      </c>
      <c r="E2611">
        <v>1</v>
      </c>
      <c r="F2611" s="7">
        <v>1322.9</v>
      </c>
      <c r="G2611" s="7">
        <v>2494.0500000000002</v>
      </c>
      <c r="H2611" s="7">
        <v>26.45</v>
      </c>
      <c r="I2611" s="7">
        <v>49.88</v>
      </c>
      <c r="J2611" t="s">
        <v>2337</v>
      </c>
      <c r="K2611">
        <f t="shared" si="160"/>
        <v>77</v>
      </c>
      <c r="L2611">
        <f t="shared" si="161"/>
        <v>28</v>
      </c>
      <c r="M2611">
        <f t="shared" si="162"/>
        <v>1</v>
      </c>
      <c r="N2611" s="7">
        <f t="shared" si="163"/>
        <v>2494.0500000000002</v>
      </c>
    </row>
    <row r="2612" spans="1:14" x14ac:dyDescent="0.2">
      <c r="A2612" t="s">
        <v>289</v>
      </c>
      <c r="B2612" s="8">
        <v>44018</v>
      </c>
      <c r="C2612" s="8">
        <v>44018</v>
      </c>
      <c r="D2612">
        <v>4</v>
      </c>
      <c r="E2612">
        <v>500</v>
      </c>
      <c r="F2612" s="7">
        <v>869.72</v>
      </c>
      <c r="G2612" s="7">
        <v>2238.25</v>
      </c>
      <c r="H2612" s="7">
        <v>434.86</v>
      </c>
      <c r="I2612" s="7">
        <v>1119.1300000000001</v>
      </c>
      <c r="J2612" t="s">
        <v>2337</v>
      </c>
      <c r="K2612">
        <f t="shared" si="160"/>
        <v>2000</v>
      </c>
      <c r="L2612">
        <f t="shared" si="161"/>
        <v>28</v>
      </c>
      <c r="M2612">
        <f t="shared" si="162"/>
        <v>1</v>
      </c>
      <c r="N2612" s="7">
        <f t="shared" si="163"/>
        <v>2238.25</v>
      </c>
    </row>
    <row r="2613" spans="1:14" x14ac:dyDescent="0.2">
      <c r="A2613" t="s">
        <v>387</v>
      </c>
      <c r="B2613" s="8">
        <v>44018</v>
      </c>
      <c r="C2613" s="8">
        <v>44018</v>
      </c>
      <c r="D2613">
        <v>10</v>
      </c>
      <c r="E2613">
        <v>1</v>
      </c>
      <c r="F2613" s="7">
        <v>253.78</v>
      </c>
      <c r="G2613" s="7">
        <v>460.44</v>
      </c>
      <c r="H2613" s="7">
        <v>42.3</v>
      </c>
      <c r="I2613" s="7">
        <v>76.739999999999995</v>
      </c>
      <c r="J2613" t="s">
        <v>2337</v>
      </c>
      <c r="K2613">
        <f t="shared" si="160"/>
        <v>10</v>
      </c>
      <c r="L2613">
        <f t="shared" si="161"/>
        <v>28</v>
      </c>
      <c r="M2613">
        <f t="shared" si="162"/>
        <v>1</v>
      </c>
      <c r="N2613" s="7">
        <f t="shared" si="163"/>
        <v>460.44</v>
      </c>
    </row>
    <row r="2614" spans="1:14" x14ac:dyDescent="0.2">
      <c r="A2614" t="s">
        <v>934</v>
      </c>
      <c r="B2614" s="8">
        <v>44026</v>
      </c>
      <c r="C2614" s="8">
        <v>44027</v>
      </c>
      <c r="D2614">
        <v>77</v>
      </c>
      <c r="E2614">
        <v>1</v>
      </c>
      <c r="F2614" s="7">
        <v>729.03</v>
      </c>
      <c r="G2614" s="7">
        <v>1215.05</v>
      </c>
      <c r="H2614" s="7">
        <v>14.58</v>
      </c>
      <c r="I2614" s="7">
        <v>24.3</v>
      </c>
      <c r="J2614" t="s">
        <v>2337</v>
      </c>
      <c r="K2614">
        <f t="shared" si="160"/>
        <v>77</v>
      </c>
      <c r="L2614">
        <f t="shared" si="161"/>
        <v>29</v>
      </c>
      <c r="M2614">
        <f t="shared" si="162"/>
        <v>1</v>
      </c>
      <c r="N2614" s="7">
        <f t="shared" si="163"/>
        <v>1215.05</v>
      </c>
    </row>
    <row r="2615" spans="1:14" x14ac:dyDescent="0.2">
      <c r="A2615" t="s">
        <v>169</v>
      </c>
      <c r="B2615" s="8">
        <v>44026</v>
      </c>
      <c r="C2615" s="8">
        <v>44027</v>
      </c>
      <c r="D2615">
        <v>4</v>
      </c>
      <c r="E2615">
        <v>200</v>
      </c>
      <c r="F2615" s="7">
        <v>532.01</v>
      </c>
      <c r="G2615" s="7">
        <v>972.04</v>
      </c>
      <c r="H2615" s="7">
        <v>266.01</v>
      </c>
      <c r="I2615" s="7">
        <v>486.02</v>
      </c>
      <c r="J2615" t="s">
        <v>2337</v>
      </c>
      <c r="K2615">
        <f t="shared" si="160"/>
        <v>800</v>
      </c>
      <c r="L2615">
        <f t="shared" si="161"/>
        <v>29</v>
      </c>
      <c r="M2615">
        <f t="shared" si="162"/>
        <v>1</v>
      </c>
      <c r="N2615" s="7">
        <f t="shared" si="163"/>
        <v>972.04</v>
      </c>
    </row>
    <row r="2616" spans="1:14" x14ac:dyDescent="0.2">
      <c r="A2616" t="s">
        <v>288</v>
      </c>
      <c r="B2616" s="8">
        <v>44026</v>
      </c>
      <c r="C2616" s="8">
        <v>44027</v>
      </c>
      <c r="D2616">
        <v>8</v>
      </c>
      <c r="E2616">
        <v>100</v>
      </c>
      <c r="F2616" s="7">
        <v>428.47</v>
      </c>
      <c r="G2616" s="7">
        <v>1119.1300000000001</v>
      </c>
      <c r="H2616" s="7">
        <v>85.69</v>
      </c>
      <c r="I2616" s="7">
        <v>223.83</v>
      </c>
      <c r="J2616" t="s">
        <v>2337</v>
      </c>
      <c r="K2616">
        <f t="shared" si="160"/>
        <v>800</v>
      </c>
      <c r="L2616">
        <f t="shared" si="161"/>
        <v>29</v>
      </c>
      <c r="M2616">
        <f t="shared" si="162"/>
        <v>1</v>
      </c>
      <c r="N2616" s="7">
        <f t="shared" si="163"/>
        <v>1119.1300000000001</v>
      </c>
    </row>
    <row r="2617" spans="1:14" x14ac:dyDescent="0.2">
      <c r="A2617" t="s">
        <v>288</v>
      </c>
      <c r="B2617" s="8">
        <v>44032</v>
      </c>
      <c r="C2617" s="8">
        <v>44036</v>
      </c>
      <c r="D2617">
        <v>8</v>
      </c>
      <c r="E2617">
        <v>100</v>
      </c>
      <c r="F2617" s="7">
        <v>428.47</v>
      </c>
      <c r="G2617" s="7">
        <v>1119.1300000000001</v>
      </c>
      <c r="H2617" s="7">
        <v>85.69</v>
      </c>
      <c r="I2617" s="7">
        <v>223.83</v>
      </c>
      <c r="J2617" t="s">
        <v>2337</v>
      </c>
      <c r="K2617">
        <f t="shared" si="160"/>
        <v>800</v>
      </c>
      <c r="L2617">
        <f t="shared" si="161"/>
        <v>30</v>
      </c>
      <c r="M2617">
        <f t="shared" si="162"/>
        <v>1</v>
      </c>
      <c r="N2617" s="7">
        <f t="shared" si="163"/>
        <v>1119.1300000000001</v>
      </c>
    </row>
    <row r="2618" spans="1:14" x14ac:dyDescent="0.2">
      <c r="A2618" t="s">
        <v>297</v>
      </c>
      <c r="B2618" s="8">
        <v>44026</v>
      </c>
      <c r="C2618" s="8">
        <v>44027</v>
      </c>
      <c r="D2618">
        <v>4</v>
      </c>
      <c r="E2618">
        <v>30</v>
      </c>
      <c r="F2618" s="7">
        <v>22.26</v>
      </c>
      <c r="G2618" s="7">
        <v>168.83</v>
      </c>
      <c r="H2618" s="7">
        <v>11.13</v>
      </c>
      <c r="I2618" s="7">
        <v>84.41</v>
      </c>
      <c r="J2618" t="s">
        <v>2337</v>
      </c>
      <c r="K2618">
        <f t="shared" si="160"/>
        <v>120</v>
      </c>
      <c r="L2618">
        <f t="shared" si="161"/>
        <v>29</v>
      </c>
      <c r="M2618">
        <f t="shared" si="162"/>
        <v>1</v>
      </c>
      <c r="N2618" s="7">
        <f t="shared" si="163"/>
        <v>168.83</v>
      </c>
    </row>
    <row r="2619" spans="1:14" x14ac:dyDescent="0.2">
      <c r="A2619" t="s">
        <v>544</v>
      </c>
      <c r="B2619" s="8">
        <v>44027</v>
      </c>
      <c r="C2619" s="8">
        <v>44027</v>
      </c>
      <c r="D2619">
        <v>77</v>
      </c>
      <c r="E2619">
        <v>1</v>
      </c>
      <c r="F2619" s="7">
        <v>70.2</v>
      </c>
      <c r="G2619" s="7">
        <v>102.32</v>
      </c>
      <c r="H2619" s="7">
        <v>1.39</v>
      </c>
      <c r="I2619" s="7">
        <v>2.0499999999999998</v>
      </c>
      <c r="J2619" t="s">
        <v>2337</v>
      </c>
      <c r="K2619">
        <f t="shared" si="160"/>
        <v>77</v>
      </c>
      <c r="L2619">
        <f t="shared" si="161"/>
        <v>29</v>
      </c>
      <c r="M2619">
        <f t="shared" si="162"/>
        <v>1</v>
      </c>
      <c r="N2619" s="7">
        <f t="shared" si="163"/>
        <v>102.32</v>
      </c>
    </row>
    <row r="2620" spans="1:14" x14ac:dyDescent="0.2">
      <c r="A2620" t="s">
        <v>539</v>
      </c>
      <c r="B2620" s="8">
        <v>44027</v>
      </c>
      <c r="C2620" s="8">
        <v>44027</v>
      </c>
      <c r="D2620">
        <v>77</v>
      </c>
      <c r="E2620">
        <v>1</v>
      </c>
      <c r="F2620" s="7">
        <v>74.5</v>
      </c>
      <c r="G2620" s="7">
        <v>179.06</v>
      </c>
      <c r="H2620" s="7">
        <v>1.48</v>
      </c>
      <c r="I2620" s="7">
        <v>3.58</v>
      </c>
      <c r="J2620" t="s">
        <v>2337</v>
      </c>
      <c r="K2620">
        <f t="shared" si="160"/>
        <v>77</v>
      </c>
      <c r="L2620">
        <f t="shared" si="161"/>
        <v>29</v>
      </c>
      <c r="M2620">
        <f t="shared" si="162"/>
        <v>1</v>
      </c>
      <c r="N2620" s="7">
        <f t="shared" si="163"/>
        <v>179.06</v>
      </c>
    </row>
    <row r="2621" spans="1:14" x14ac:dyDescent="0.2">
      <c r="A2621" t="s">
        <v>923</v>
      </c>
      <c r="B2621" s="8">
        <v>44027</v>
      </c>
      <c r="C2621" s="8">
        <v>44027</v>
      </c>
      <c r="D2621">
        <v>2</v>
      </c>
      <c r="E2621">
        <v>1</v>
      </c>
      <c r="F2621" s="7">
        <v>60.01</v>
      </c>
      <c r="G2621" s="7">
        <v>86.97</v>
      </c>
      <c r="H2621" s="7">
        <v>60.01</v>
      </c>
      <c r="I2621" s="7">
        <v>86.97</v>
      </c>
      <c r="J2621" t="s">
        <v>2337</v>
      </c>
      <c r="K2621">
        <f t="shared" si="160"/>
        <v>2</v>
      </c>
      <c r="L2621">
        <f t="shared" si="161"/>
        <v>29</v>
      </c>
      <c r="M2621">
        <f t="shared" si="162"/>
        <v>1</v>
      </c>
      <c r="N2621" s="7">
        <f t="shared" si="163"/>
        <v>86.97</v>
      </c>
    </row>
    <row r="2622" spans="1:14" x14ac:dyDescent="0.2">
      <c r="A2622" t="s">
        <v>223</v>
      </c>
      <c r="B2622" s="8">
        <v>44027</v>
      </c>
      <c r="C2622" s="8">
        <v>44027</v>
      </c>
      <c r="D2622">
        <v>3064</v>
      </c>
      <c r="E2622">
        <v>1</v>
      </c>
      <c r="F2622" s="7">
        <v>1406.9</v>
      </c>
      <c r="G2622" s="7">
        <v>2046.4</v>
      </c>
      <c r="H2622" s="7">
        <v>0.7</v>
      </c>
      <c r="I2622" s="7">
        <v>1.02</v>
      </c>
      <c r="J2622" t="s">
        <v>2337</v>
      </c>
      <c r="K2622">
        <f t="shared" si="160"/>
        <v>3064</v>
      </c>
      <c r="L2622">
        <f t="shared" si="161"/>
        <v>29</v>
      </c>
      <c r="M2622">
        <f t="shared" si="162"/>
        <v>1</v>
      </c>
      <c r="N2622" s="7">
        <f t="shared" si="163"/>
        <v>2046.4</v>
      </c>
    </row>
    <row r="2623" spans="1:14" x14ac:dyDescent="0.2">
      <c r="A2623" t="s">
        <v>396</v>
      </c>
      <c r="B2623" s="8">
        <v>44027</v>
      </c>
      <c r="C2623" s="8">
        <v>44027</v>
      </c>
      <c r="D2623">
        <v>7</v>
      </c>
      <c r="E2623">
        <v>1</v>
      </c>
      <c r="F2623" s="7">
        <v>90.25</v>
      </c>
      <c r="G2623" s="7">
        <v>143.25</v>
      </c>
      <c r="H2623" s="7">
        <v>22.56</v>
      </c>
      <c r="I2623" s="7">
        <v>35.81</v>
      </c>
      <c r="J2623" t="s">
        <v>2337</v>
      </c>
      <c r="K2623">
        <f t="shared" si="160"/>
        <v>7</v>
      </c>
      <c r="L2623">
        <f t="shared" si="161"/>
        <v>29</v>
      </c>
      <c r="M2623">
        <f t="shared" si="162"/>
        <v>1</v>
      </c>
      <c r="N2623" s="7">
        <f t="shared" si="163"/>
        <v>143.25</v>
      </c>
    </row>
    <row r="2624" spans="1:14" x14ac:dyDescent="0.2">
      <c r="A2624" t="s">
        <v>288</v>
      </c>
      <c r="B2624" s="8">
        <v>44028</v>
      </c>
      <c r="C2624" s="8">
        <v>44029</v>
      </c>
      <c r="D2624">
        <v>83</v>
      </c>
      <c r="E2624">
        <v>1</v>
      </c>
      <c r="F2624" s="7">
        <v>46.27</v>
      </c>
      <c r="G2624" s="7">
        <v>165.76</v>
      </c>
      <c r="H2624" s="7">
        <v>0.86</v>
      </c>
      <c r="I2624" s="7">
        <v>3.07</v>
      </c>
      <c r="J2624" t="s">
        <v>2337</v>
      </c>
      <c r="K2624">
        <f t="shared" si="160"/>
        <v>83</v>
      </c>
      <c r="L2624">
        <f t="shared" si="161"/>
        <v>29</v>
      </c>
      <c r="M2624">
        <f t="shared" si="162"/>
        <v>1</v>
      </c>
      <c r="N2624" s="7">
        <f t="shared" si="163"/>
        <v>165.76</v>
      </c>
    </row>
    <row r="2625" spans="1:14" x14ac:dyDescent="0.2">
      <c r="A2625" t="s">
        <v>928</v>
      </c>
      <c r="B2625" s="8">
        <v>44028</v>
      </c>
      <c r="C2625" s="8">
        <v>44029</v>
      </c>
      <c r="D2625">
        <v>4</v>
      </c>
      <c r="E2625">
        <v>1</v>
      </c>
      <c r="F2625" s="7">
        <v>52.26</v>
      </c>
      <c r="G2625" s="7">
        <v>0</v>
      </c>
      <c r="H2625" s="7">
        <v>26.12</v>
      </c>
      <c r="I2625" s="7">
        <v>0</v>
      </c>
      <c r="J2625" t="s">
        <v>2337</v>
      </c>
      <c r="K2625">
        <f t="shared" si="160"/>
        <v>4</v>
      </c>
      <c r="L2625">
        <f t="shared" si="161"/>
        <v>29</v>
      </c>
      <c r="M2625">
        <f t="shared" si="162"/>
        <v>1</v>
      </c>
      <c r="N2625" s="7">
        <f t="shared" si="163"/>
        <v>0</v>
      </c>
    </row>
    <row r="2626" spans="1:14" x14ac:dyDescent="0.2">
      <c r="A2626" t="s">
        <v>301</v>
      </c>
      <c r="B2626" s="8">
        <v>44028</v>
      </c>
      <c r="C2626" s="8">
        <v>44028</v>
      </c>
      <c r="D2626">
        <v>10</v>
      </c>
      <c r="E2626">
        <v>30</v>
      </c>
      <c r="F2626" s="7">
        <v>156.55000000000001</v>
      </c>
      <c r="G2626" s="7">
        <v>506.48</v>
      </c>
      <c r="H2626" s="7">
        <v>26.09</v>
      </c>
      <c r="I2626" s="7">
        <v>84.41</v>
      </c>
      <c r="J2626" t="s">
        <v>2337</v>
      </c>
      <c r="K2626">
        <f t="shared" si="160"/>
        <v>300</v>
      </c>
      <c r="L2626">
        <f t="shared" si="161"/>
        <v>29</v>
      </c>
      <c r="M2626">
        <f t="shared" si="162"/>
        <v>1</v>
      </c>
      <c r="N2626" s="7">
        <f t="shared" si="163"/>
        <v>506.48</v>
      </c>
    </row>
    <row r="2627" spans="1:14" x14ac:dyDescent="0.2">
      <c r="A2627" t="s">
        <v>396</v>
      </c>
      <c r="B2627" s="8">
        <v>44028</v>
      </c>
      <c r="C2627" s="8">
        <v>44028</v>
      </c>
      <c r="D2627">
        <v>10</v>
      </c>
      <c r="E2627">
        <v>1</v>
      </c>
      <c r="F2627" s="7">
        <v>135.37</v>
      </c>
      <c r="G2627" s="7">
        <v>184.18</v>
      </c>
      <c r="H2627" s="7">
        <v>22.56</v>
      </c>
      <c r="I2627" s="7">
        <v>30.7</v>
      </c>
      <c r="J2627" t="s">
        <v>2337</v>
      </c>
      <c r="K2627">
        <f t="shared" ref="K2627:K2690" si="164">D2627*E2627</f>
        <v>10</v>
      </c>
      <c r="L2627">
        <f t="shared" ref="L2627:L2690" si="165">(YEAR(B2627)-2020)*52+_xlfn.ISOWEEKNUM(B2627)</f>
        <v>29</v>
      </c>
      <c r="M2627">
        <f t="shared" ref="M2627:M2690" si="166">IF(J2627="Z-US$",1,1.22)</f>
        <v>1</v>
      </c>
      <c r="N2627" s="7">
        <f t="shared" ref="N2627:N2690" si="167">G2627*M2627</f>
        <v>184.18</v>
      </c>
    </row>
    <row r="2628" spans="1:14" x14ac:dyDescent="0.2">
      <c r="A2628" t="s">
        <v>948</v>
      </c>
      <c r="B2628" s="8">
        <v>44028</v>
      </c>
      <c r="C2628" s="8">
        <v>44028</v>
      </c>
      <c r="D2628">
        <v>51</v>
      </c>
      <c r="E2628">
        <v>1</v>
      </c>
      <c r="F2628" s="7">
        <v>734.4</v>
      </c>
      <c r="G2628" s="7">
        <v>1519.45</v>
      </c>
      <c r="H2628" s="7">
        <v>22.26</v>
      </c>
      <c r="I2628" s="7">
        <v>46.04</v>
      </c>
      <c r="J2628" t="s">
        <v>2337</v>
      </c>
      <c r="K2628">
        <f t="shared" si="164"/>
        <v>51</v>
      </c>
      <c r="L2628">
        <f t="shared" si="165"/>
        <v>29</v>
      </c>
      <c r="M2628">
        <f t="shared" si="166"/>
        <v>1</v>
      </c>
      <c r="N2628" s="7">
        <f t="shared" si="167"/>
        <v>1519.45</v>
      </c>
    </row>
    <row r="2629" spans="1:14" x14ac:dyDescent="0.2">
      <c r="A2629" t="s">
        <v>251</v>
      </c>
      <c r="B2629" s="8">
        <v>44028</v>
      </c>
      <c r="C2629" s="8">
        <v>44028</v>
      </c>
      <c r="D2629">
        <v>920</v>
      </c>
      <c r="E2629">
        <v>1</v>
      </c>
      <c r="F2629" s="7">
        <v>514.16</v>
      </c>
      <c r="G2629" s="7">
        <v>1074.3599999999999</v>
      </c>
      <c r="H2629" s="7">
        <v>0.86</v>
      </c>
      <c r="I2629" s="7">
        <v>1.79</v>
      </c>
      <c r="J2629" t="s">
        <v>2337</v>
      </c>
      <c r="K2629">
        <f t="shared" si="164"/>
        <v>920</v>
      </c>
      <c r="L2629">
        <f t="shared" si="165"/>
        <v>29</v>
      </c>
      <c r="M2629">
        <f t="shared" si="166"/>
        <v>1</v>
      </c>
      <c r="N2629" s="7">
        <f t="shared" si="167"/>
        <v>1074.3599999999999</v>
      </c>
    </row>
    <row r="2630" spans="1:14" x14ac:dyDescent="0.2">
      <c r="A2630" t="s">
        <v>525</v>
      </c>
      <c r="B2630" s="8">
        <v>44028</v>
      </c>
      <c r="C2630" s="8">
        <v>44028</v>
      </c>
      <c r="D2630">
        <v>785</v>
      </c>
      <c r="E2630">
        <v>1</v>
      </c>
      <c r="F2630" s="7">
        <v>1136.1600000000001</v>
      </c>
      <c r="G2630" s="7">
        <v>3601.66</v>
      </c>
      <c r="H2630" s="7">
        <v>2.21</v>
      </c>
      <c r="I2630" s="7">
        <v>7.04</v>
      </c>
      <c r="J2630" t="s">
        <v>2337</v>
      </c>
      <c r="K2630">
        <f t="shared" si="164"/>
        <v>785</v>
      </c>
      <c r="L2630">
        <f t="shared" si="165"/>
        <v>29</v>
      </c>
      <c r="M2630">
        <f t="shared" si="166"/>
        <v>1</v>
      </c>
      <c r="N2630" s="7">
        <f t="shared" si="167"/>
        <v>3601.66</v>
      </c>
    </row>
    <row r="2631" spans="1:14" x14ac:dyDescent="0.2">
      <c r="A2631" t="s">
        <v>524</v>
      </c>
      <c r="B2631" s="8">
        <v>44028</v>
      </c>
      <c r="C2631" s="8">
        <v>44028</v>
      </c>
      <c r="D2631">
        <v>295</v>
      </c>
      <c r="E2631">
        <v>1</v>
      </c>
      <c r="F2631" s="7">
        <v>706.47</v>
      </c>
      <c r="G2631" s="7">
        <v>1718.98</v>
      </c>
      <c r="H2631" s="7">
        <v>3.67</v>
      </c>
      <c r="I2631" s="7">
        <v>8.9499999999999993</v>
      </c>
      <c r="J2631" t="s">
        <v>2337</v>
      </c>
      <c r="K2631">
        <f t="shared" si="164"/>
        <v>295</v>
      </c>
      <c r="L2631">
        <f t="shared" si="165"/>
        <v>29</v>
      </c>
      <c r="M2631">
        <f t="shared" si="166"/>
        <v>1</v>
      </c>
      <c r="N2631" s="7">
        <f t="shared" si="167"/>
        <v>1718.98</v>
      </c>
    </row>
    <row r="2632" spans="1:14" x14ac:dyDescent="0.2">
      <c r="A2632" t="s">
        <v>288</v>
      </c>
      <c r="B2632" s="8">
        <v>44028</v>
      </c>
      <c r="C2632" s="8">
        <v>44029</v>
      </c>
      <c r="D2632">
        <v>79</v>
      </c>
      <c r="E2632">
        <v>1</v>
      </c>
      <c r="F2632" s="7">
        <v>43.7</v>
      </c>
      <c r="G2632" s="7">
        <v>156.55000000000001</v>
      </c>
      <c r="H2632" s="7">
        <v>0.86</v>
      </c>
      <c r="I2632" s="7">
        <v>3.07</v>
      </c>
      <c r="J2632" t="s">
        <v>2337</v>
      </c>
      <c r="K2632">
        <f t="shared" si="164"/>
        <v>79</v>
      </c>
      <c r="L2632">
        <f t="shared" si="165"/>
        <v>29</v>
      </c>
      <c r="M2632">
        <f t="shared" si="166"/>
        <v>1</v>
      </c>
      <c r="N2632" s="7">
        <f t="shared" si="167"/>
        <v>156.55000000000001</v>
      </c>
    </row>
    <row r="2633" spans="1:14" x14ac:dyDescent="0.2">
      <c r="A2633" t="s">
        <v>249</v>
      </c>
      <c r="B2633" s="8">
        <v>44028</v>
      </c>
      <c r="C2633" s="8">
        <v>44035</v>
      </c>
      <c r="D2633">
        <v>154</v>
      </c>
      <c r="E2633">
        <v>1</v>
      </c>
      <c r="F2633" s="7">
        <v>85.69</v>
      </c>
      <c r="G2633" s="7">
        <v>191.85</v>
      </c>
      <c r="H2633" s="7">
        <v>0.86</v>
      </c>
      <c r="I2633" s="7">
        <v>1.92</v>
      </c>
      <c r="J2633" t="s">
        <v>2337</v>
      </c>
      <c r="K2633">
        <f t="shared" si="164"/>
        <v>154</v>
      </c>
      <c r="L2633">
        <f t="shared" si="165"/>
        <v>29</v>
      </c>
      <c r="M2633">
        <f t="shared" si="166"/>
        <v>1</v>
      </c>
      <c r="N2633" s="7">
        <f t="shared" si="167"/>
        <v>191.85</v>
      </c>
    </row>
    <row r="2634" spans="1:14" x14ac:dyDescent="0.2">
      <c r="A2634" t="s">
        <v>345</v>
      </c>
      <c r="B2634" s="8">
        <v>44029</v>
      </c>
      <c r="C2634" s="8">
        <v>44040</v>
      </c>
      <c r="D2634">
        <v>583</v>
      </c>
      <c r="E2634">
        <v>1</v>
      </c>
      <c r="F2634" s="7">
        <v>379.1</v>
      </c>
      <c r="G2634" s="7">
        <v>563.78</v>
      </c>
      <c r="H2634" s="7">
        <v>1</v>
      </c>
      <c r="I2634" s="7">
        <v>1.48</v>
      </c>
      <c r="J2634" t="s">
        <v>2337</v>
      </c>
      <c r="K2634">
        <f t="shared" si="164"/>
        <v>583</v>
      </c>
      <c r="L2634">
        <f t="shared" si="165"/>
        <v>29</v>
      </c>
      <c r="M2634">
        <f t="shared" si="166"/>
        <v>1</v>
      </c>
      <c r="N2634" s="7">
        <f t="shared" si="167"/>
        <v>563.78</v>
      </c>
    </row>
    <row r="2635" spans="1:14" x14ac:dyDescent="0.2">
      <c r="A2635" t="s">
        <v>345</v>
      </c>
      <c r="B2635" s="8">
        <v>44029</v>
      </c>
      <c r="C2635" s="8">
        <v>44029</v>
      </c>
      <c r="D2635">
        <v>583</v>
      </c>
      <c r="E2635">
        <v>1</v>
      </c>
      <c r="F2635" s="7">
        <v>379.1</v>
      </c>
      <c r="G2635" s="7">
        <v>563.78</v>
      </c>
      <c r="H2635" s="7">
        <v>1</v>
      </c>
      <c r="I2635" s="7">
        <v>1.48</v>
      </c>
      <c r="J2635" t="s">
        <v>2337</v>
      </c>
      <c r="K2635">
        <f t="shared" si="164"/>
        <v>583</v>
      </c>
      <c r="L2635">
        <f t="shared" si="165"/>
        <v>29</v>
      </c>
      <c r="M2635">
        <f t="shared" si="166"/>
        <v>1</v>
      </c>
      <c r="N2635" s="7">
        <f t="shared" si="167"/>
        <v>563.78</v>
      </c>
    </row>
    <row r="2636" spans="1:14" x14ac:dyDescent="0.2">
      <c r="A2636" t="s">
        <v>169</v>
      </c>
      <c r="B2636" s="8">
        <v>44029</v>
      </c>
      <c r="C2636" s="8">
        <v>44032</v>
      </c>
      <c r="D2636">
        <v>184</v>
      </c>
      <c r="E2636">
        <v>1</v>
      </c>
      <c r="F2636" s="7">
        <v>154.58000000000001</v>
      </c>
      <c r="G2636" s="7">
        <v>253.24</v>
      </c>
      <c r="H2636" s="7">
        <v>1.28</v>
      </c>
      <c r="I2636" s="7">
        <v>2.11</v>
      </c>
      <c r="J2636" t="s">
        <v>2337</v>
      </c>
      <c r="K2636">
        <f t="shared" si="164"/>
        <v>184</v>
      </c>
      <c r="L2636">
        <f t="shared" si="165"/>
        <v>29</v>
      </c>
      <c r="M2636">
        <f t="shared" si="166"/>
        <v>1</v>
      </c>
      <c r="N2636" s="7">
        <f t="shared" si="167"/>
        <v>253.24</v>
      </c>
    </row>
    <row r="2637" spans="1:14" x14ac:dyDescent="0.2">
      <c r="A2637" t="s">
        <v>169</v>
      </c>
      <c r="B2637" s="8">
        <v>44029</v>
      </c>
      <c r="C2637" s="8">
        <v>44032</v>
      </c>
      <c r="D2637">
        <v>19</v>
      </c>
      <c r="E2637">
        <v>1</v>
      </c>
      <c r="F2637" s="7">
        <v>15.46</v>
      </c>
      <c r="G2637" s="7">
        <v>32.229999999999997</v>
      </c>
      <c r="H2637" s="7">
        <v>1.28</v>
      </c>
      <c r="I2637" s="7">
        <v>2.69</v>
      </c>
      <c r="J2637" t="s">
        <v>2337</v>
      </c>
      <c r="K2637">
        <f t="shared" si="164"/>
        <v>19</v>
      </c>
      <c r="L2637">
        <f t="shared" si="165"/>
        <v>29</v>
      </c>
      <c r="M2637">
        <f t="shared" si="166"/>
        <v>1</v>
      </c>
      <c r="N2637" s="7">
        <f t="shared" si="167"/>
        <v>32.229999999999997</v>
      </c>
    </row>
    <row r="2638" spans="1:14" x14ac:dyDescent="0.2">
      <c r="A2638" t="s">
        <v>650</v>
      </c>
      <c r="B2638" s="8">
        <v>44029</v>
      </c>
      <c r="C2638" s="8">
        <v>44032</v>
      </c>
      <c r="D2638">
        <v>65</v>
      </c>
      <c r="E2638">
        <v>1</v>
      </c>
      <c r="F2638" s="7">
        <v>44.65</v>
      </c>
      <c r="G2638" s="7">
        <v>72.52</v>
      </c>
      <c r="H2638" s="7">
        <v>1.06</v>
      </c>
      <c r="I2638" s="7">
        <v>1.73</v>
      </c>
      <c r="J2638" t="s">
        <v>2337</v>
      </c>
      <c r="K2638">
        <f t="shared" si="164"/>
        <v>65</v>
      </c>
      <c r="L2638">
        <f t="shared" si="165"/>
        <v>29</v>
      </c>
      <c r="M2638">
        <f t="shared" si="166"/>
        <v>1</v>
      </c>
      <c r="N2638" s="7">
        <f t="shared" si="167"/>
        <v>72.52</v>
      </c>
    </row>
    <row r="2639" spans="1:14" x14ac:dyDescent="0.2">
      <c r="A2639" t="s">
        <v>928</v>
      </c>
      <c r="B2639" s="8">
        <v>44029</v>
      </c>
      <c r="C2639" s="8">
        <v>44032</v>
      </c>
      <c r="D2639">
        <v>7</v>
      </c>
      <c r="E2639">
        <v>1</v>
      </c>
      <c r="F2639" s="7">
        <v>104.52</v>
      </c>
      <c r="G2639" s="7">
        <v>0</v>
      </c>
      <c r="H2639" s="7">
        <v>26.12</v>
      </c>
      <c r="I2639" s="7">
        <v>0</v>
      </c>
      <c r="J2639" t="s">
        <v>2337</v>
      </c>
      <c r="K2639">
        <f t="shared" si="164"/>
        <v>7</v>
      </c>
      <c r="L2639">
        <f t="shared" si="165"/>
        <v>29</v>
      </c>
      <c r="M2639">
        <f t="shared" si="166"/>
        <v>1</v>
      </c>
      <c r="N2639" s="7">
        <f t="shared" si="167"/>
        <v>0</v>
      </c>
    </row>
    <row r="2640" spans="1:14" x14ac:dyDescent="0.2">
      <c r="A2640" t="s">
        <v>396</v>
      </c>
      <c r="B2640" s="8">
        <v>44029</v>
      </c>
      <c r="C2640" s="8">
        <v>44032</v>
      </c>
      <c r="D2640">
        <v>2</v>
      </c>
      <c r="E2640">
        <v>1</v>
      </c>
      <c r="F2640" s="7">
        <v>22.56</v>
      </c>
      <c r="G2640" s="7">
        <v>35.81</v>
      </c>
      <c r="H2640" s="7">
        <v>22.56</v>
      </c>
      <c r="I2640" s="7">
        <v>35.81</v>
      </c>
      <c r="J2640" t="s">
        <v>2337</v>
      </c>
      <c r="K2640">
        <f t="shared" si="164"/>
        <v>2</v>
      </c>
      <c r="L2640">
        <f t="shared" si="165"/>
        <v>29</v>
      </c>
      <c r="M2640">
        <f t="shared" si="166"/>
        <v>1</v>
      </c>
      <c r="N2640" s="7">
        <f t="shared" si="167"/>
        <v>35.81</v>
      </c>
    </row>
    <row r="2641" spans="1:14" x14ac:dyDescent="0.2">
      <c r="A2641" t="s">
        <v>285</v>
      </c>
      <c r="B2641" s="8">
        <v>44029</v>
      </c>
      <c r="C2641" s="8">
        <v>44036</v>
      </c>
      <c r="D2641">
        <v>3064</v>
      </c>
      <c r="E2641">
        <v>1</v>
      </c>
      <c r="F2641" s="7">
        <v>1739.44</v>
      </c>
      <c r="G2641" s="7">
        <v>4220.7</v>
      </c>
      <c r="H2641" s="7">
        <v>0.87</v>
      </c>
      <c r="I2641" s="7">
        <v>2.11</v>
      </c>
      <c r="J2641" t="s">
        <v>2337</v>
      </c>
      <c r="K2641">
        <f t="shared" si="164"/>
        <v>3064</v>
      </c>
      <c r="L2641">
        <f t="shared" si="165"/>
        <v>29</v>
      </c>
      <c r="M2641">
        <f t="shared" si="166"/>
        <v>1</v>
      </c>
      <c r="N2641" s="7">
        <f t="shared" si="167"/>
        <v>4220.7</v>
      </c>
    </row>
    <row r="2642" spans="1:14" x14ac:dyDescent="0.2">
      <c r="A2642" t="s">
        <v>251</v>
      </c>
      <c r="B2642" s="8">
        <v>44029</v>
      </c>
      <c r="C2642" s="8">
        <v>44032</v>
      </c>
      <c r="D2642">
        <v>3064</v>
      </c>
      <c r="E2642">
        <v>1</v>
      </c>
      <c r="F2642" s="7">
        <v>1713.86</v>
      </c>
      <c r="G2642" s="7">
        <v>3581.2</v>
      </c>
      <c r="H2642" s="7">
        <v>0.86</v>
      </c>
      <c r="I2642" s="7">
        <v>1.79</v>
      </c>
      <c r="J2642" t="s">
        <v>2337</v>
      </c>
      <c r="K2642">
        <f t="shared" si="164"/>
        <v>3064</v>
      </c>
      <c r="L2642">
        <f t="shared" si="165"/>
        <v>29</v>
      </c>
      <c r="M2642">
        <f t="shared" si="166"/>
        <v>1</v>
      </c>
      <c r="N2642" s="7">
        <f t="shared" si="167"/>
        <v>3581.2</v>
      </c>
    </row>
    <row r="2643" spans="1:14" x14ac:dyDescent="0.2">
      <c r="A2643" t="s">
        <v>396</v>
      </c>
      <c r="B2643" s="8">
        <v>44029</v>
      </c>
      <c r="C2643" s="8">
        <v>44032</v>
      </c>
      <c r="D2643">
        <v>307</v>
      </c>
      <c r="E2643">
        <v>1</v>
      </c>
      <c r="F2643" s="7">
        <v>4512.3100000000004</v>
      </c>
      <c r="G2643" s="7">
        <v>6139.2</v>
      </c>
      <c r="H2643" s="7">
        <v>22.56</v>
      </c>
      <c r="I2643" s="7">
        <v>30.7</v>
      </c>
      <c r="J2643" t="s">
        <v>2337</v>
      </c>
      <c r="K2643">
        <f t="shared" si="164"/>
        <v>307</v>
      </c>
      <c r="L2643">
        <f t="shared" si="165"/>
        <v>29</v>
      </c>
      <c r="M2643">
        <f t="shared" si="166"/>
        <v>1</v>
      </c>
      <c r="N2643" s="7">
        <f t="shared" si="167"/>
        <v>6139.2</v>
      </c>
    </row>
    <row r="2644" spans="1:14" x14ac:dyDescent="0.2">
      <c r="A2644" t="s">
        <v>942</v>
      </c>
      <c r="B2644" s="8">
        <v>44029</v>
      </c>
      <c r="C2644" s="8">
        <v>44032</v>
      </c>
      <c r="D2644">
        <v>31</v>
      </c>
      <c r="E2644">
        <v>1</v>
      </c>
      <c r="F2644" s="7">
        <v>462.74</v>
      </c>
      <c r="G2644" s="7">
        <v>1074.3599999999999</v>
      </c>
      <c r="H2644" s="7">
        <v>23.14</v>
      </c>
      <c r="I2644" s="7">
        <v>53.72</v>
      </c>
      <c r="J2644" t="s">
        <v>2337</v>
      </c>
      <c r="K2644">
        <f t="shared" si="164"/>
        <v>31</v>
      </c>
      <c r="L2644">
        <f t="shared" si="165"/>
        <v>29</v>
      </c>
      <c r="M2644">
        <f t="shared" si="166"/>
        <v>1</v>
      </c>
      <c r="N2644" s="7">
        <f t="shared" si="167"/>
        <v>1074.3599999999999</v>
      </c>
    </row>
    <row r="2645" spans="1:14" x14ac:dyDescent="0.2">
      <c r="A2645" t="s">
        <v>289</v>
      </c>
      <c r="B2645" s="8">
        <v>44032</v>
      </c>
      <c r="C2645" s="8">
        <v>44033</v>
      </c>
      <c r="D2645">
        <v>2298</v>
      </c>
      <c r="E2645">
        <v>1</v>
      </c>
      <c r="F2645" s="7">
        <v>1304.58</v>
      </c>
      <c r="G2645" s="7">
        <v>3165.53</v>
      </c>
      <c r="H2645" s="7">
        <v>0.87</v>
      </c>
      <c r="I2645" s="7">
        <v>2.11</v>
      </c>
      <c r="J2645" t="s">
        <v>2337</v>
      </c>
      <c r="K2645">
        <f t="shared" si="164"/>
        <v>2298</v>
      </c>
      <c r="L2645">
        <f t="shared" si="165"/>
        <v>30</v>
      </c>
      <c r="M2645">
        <f t="shared" si="166"/>
        <v>1</v>
      </c>
      <c r="N2645" s="7">
        <f t="shared" si="167"/>
        <v>3165.53</v>
      </c>
    </row>
    <row r="2646" spans="1:14" x14ac:dyDescent="0.2">
      <c r="A2646" t="s">
        <v>934</v>
      </c>
      <c r="B2646" s="8">
        <v>44032</v>
      </c>
      <c r="C2646" s="8">
        <v>44033</v>
      </c>
      <c r="D2646">
        <v>62</v>
      </c>
      <c r="E2646">
        <v>1</v>
      </c>
      <c r="F2646" s="7">
        <v>583.22</v>
      </c>
      <c r="G2646" s="7">
        <v>972.04</v>
      </c>
      <c r="H2646" s="7">
        <v>14.58</v>
      </c>
      <c r="I2646" s="7">
        <v>24.3</v>
      </c>
      <c r="J2646" t="s">
        <v>2337</v>
      </c>
      <c r="K2646">
        <f t="shared" si="164"/>
        <v>62</v>
      </c>
      <c r="L2646">
        <f t="shared" si="165"/>
        <v>30</v>
      </c>
      <c r="M2646">
        <f t="shared" si="166"/>
        <v>1</v>
      </c>
      <c r="N2646" s="7">
        <f t="shared" si="167"/>
        <v>972.04</v>
      </c>
    </row>
    <row r="2647" spans="1:14" x14ac:dyDescent="0.2">
      <c r="A2647" t="s">
        <v>495</v>
      </c>
      <c r="B2647" s="8">
        <v>44032</v>
      </c>
      <c r="C2647" s="8">
        <v>44067</v>
      </c>
      <c r="D2647">
        <v>1287</v>
      </c>
      <c r="E2647">
        <v>1</v>
      </c>
      <c r="F2647" s="7">
        <v>4026.7</v>
      </c>
      <c r="G2647" s="7">
        <v>8594.8799999999992</v>
      </c>
      <c r="H2647" s="7">
        <v>4.78</v>
      </c>
      <c r="I2647" s="7">
        <v>10.23</v>
      </c>
      <c r="J2647" t="s">
        <v>2337</v>
      </c>
      <c r="K2647">
        <f t="shared" si="164"/>
        <v>1287</v>
      </c>
      <c r="L2647">
        <f t="shared" si="165"/>
        <v>30</v>
      </c>
      <c r="M2647">
        <f t="shared" si="166"/>
        <v>1</v>
      </c>
      <c r="N2647" s="7">
        <f t="shared" si="167"/>
        <v>8594.8799999999992</v>
      </c>
    </row>
    <row r="2648" spans="1:14" x14ac:dyDescent="0.2">
      <c r="A2648" t="s">
        <v>492</v>
      </c>
      <c r="B2648" s="8">
        <v>44032</v>
      </c>
      <c r="C2648" s="8">
        <v>44067</v>
      </c>
      <c r="D2648">
        <v>491</v>
      </c>
      <c r="E2648">
        <v>1</v>
      </c>
      <c r="F2648" s="7">
        <v>1971.22</v>
      </c>
      <c r="G2648" s="7">
        <v>4092.8</v>
      </c>
      <c r="H2648" s="7">
        <v>6.15</v>
      </c>
      <c r="I2648" s="7">
        <v>12.79</v>
      </c>
      <c r="J2648" t="s">
        <v>2337</v>
      </c>
      <c r="K2648">
        <f t="shared" si="164"/>
        <v>491</v>
      </c>
      <c r="L2648">
        <f t="shared" si="165"/>
        <v>30</v>
      </c>
      <c r="M2648">
        <f t="shared" si="166"/>
        <v>1</v>
      </c>
      <c r="N2648" s="7">
        <f t="shared" si="167"/>
        <v>4092.8</v>
      </c>
    </row>
    <row r="2649" spans="1:14" x14ac:dyDescent="0.2">
      <c r="A2649" t="s">
        <v>385</v>
      </c>
      <c r="B2649" s="8">
        <v>44032</v>
      </c>
      <c r="C2649" s="8">
        <v>44033</v>
      </c>
      <c r="D2649">
        <v>27</v>
      </c>
      <c r="E2649">
        <v>5</v>
      </c>
      <c r="F2649" s="7">
        <v>991.48</v>
      </c>
      <c r="G2649" s="7">
        <v>839.28</v>
      </c>
      <c r="H2649" s="7">
        <v>58.32</v>
      </c>
      <c r="I2649" s="7">
        <v>49.37</v>
      </c>
      <c r="J2649" t="s">
        <v>2337</v>
      </c>
      <c r="K2649">
        <f t="shared" si="164"/>
        <v>135</v>
      </c>
      <c r="L2649">
        <f t="shared" si="165"/>
        <v>30</v>
      </c>
      <c r="M2649">
        <f t="shared" si="166"/>
        <v>1</v>
      </c>
      <c r="N2649" s="7">
        <f t="shared" si="167"/>
        <v>839.28</v>
      </c>
    </row>
    <row r="2650" spans="1:14" x14ac:dyDescent="0.2">
      <c r="A2650" t="s">
        <v>197</v>
      </c>
      <c r="B2650" s="8">
        <v>44032</v>
      </c>
      <c r="C2650" s="8">
        <v>44033</v>
      </c>
      <c r="D2650">
        <v>766</v>
      </c>
      <c r="E2650">
        <v>2</v>
      </c>
      <c r="F2650" s="7">
        <v>632.98</v>
      </c>
      <c r="G2650" s="7">
        <v>2558</v>
      </c>
      <c r="H2650" s="7">
        <v>1.25</v>
      </c>
      <c r="I2650" s="7">
        <v>5.12</v>
      </c>
      <c r="J2650" t="s">
        <v>2337</v>
      </c>
      <c r="K2650">
        <f t="shared" si="164"/>
        <v>1532</v>
      </c>
      <c r="L2650">
        <f t="shared" si="165"/>
        <v>30</v>
      </c>
      <c r="M2650">
        <f t="shared" si="166"/>
        <v>1</v>
      </c>
      <c r="N2650" s="7">
        <f t="shared" si="167"/>
        <v>2558</v>
      </c>
    </row>
    <row r="2651" spans="1:14" x14ac:dyDescent="0.2">
      <c r="A2651" t="s">
        <v>722</v>
      </c>
      <c r="B2651" s="8">
        <v>44032</v>
      </c>
      <c r="C2651" s="8">
        <v>44046</v>
      </c>
      <c r="D2651">
        <v>138</v>
      </c>
      <c r="E2651">
        <v>1</v>
      </c>
      <c r="F2651" s="7">
        <v>2012.12</v>
      </c>
      <c r="G2651" s="7">
        <v>3695.03</v>
      </c>
      <c r="H2651" s="7">
        <v>22.36</v>
      </c>
      <c r="I2651" s="7">
        <v>41.06</v>
      </c>
      <c r="J2651" t="s">
        <v>2337</v>
      </c>
      <c r="K2651">
        <f t="shared" si="164"/>
        <v>138</v>
      </c>
      <c r="L2651">
        <f t="shared" si="165"/>
        <v>30</v>
      </c>
      <c r="M2651">
        <f t="shared" si="166"/>
        <v>1</v>
      </c>
      <c r="N2651" s="7">
        <f t="shared" si="167"/>
        <v>3695.03</v>
      </c>
    </row>
    <row r="2652" spans="1:14" x14ac:dyDescent="0.2">
      <c r="A2652" t="s">
        <v>738</v>
      </c>
      <c r="B2652" s="8">
        <v>44032</v>
      </c>
      <c r="C2652" s="8">
        <v>44046</v>
      </c>
      <c r="D2652">
        <v>46</v>
      </c>
      <c r="E2652">
        <v>1</v>
      </c>
      <c r="F2652" s="7">
        <v>958.87</v>
      </c>
      <c r="G2652" s="7">
        <v>1634.56</v>
      </c>
      <c r="H2652" s="7">
        <v>31.96</v>
      </c>
      <c r="I2652" s="7">
        <v>54.49</v>
      </c>
      <c r="J2652" t="s">
        <v>2337</v>
      </c>
      <c r="K2652">
        <f t="shared" si="164"/>
        <v>46</v>
      </c>
      <c r="L2652">
        <f t="shared" si="165"/>
        <v>30</v>
      </c>
      <c r="M2652">
        <f t="shared" si="166"/>
        <v>1</v>
      </c>
      <c r="N2652" s="7">
        <f t="shared" si="167"/>
        <v>1634.56</v>
      </c>
    </row>
    <row r="2653" spans="1:14" x14ac:dyDescent="0.2">
      <c r="A2653" t="s">
        <v>742</v>
      </c>
      <c r="B2653" s="8">
        <v>44032</v>
      </c>
      <c r="C2653" s="8">
        <v>44046</v>
      </c>
      <c r="D2653">
        <v>138</v>
      </c>
      <c r="E2653">
        <v>1</v>
      </c>
      <c r="F2653" s="7">
        <v>2876.6</v>
      </c>
      <c r="G2653" s="7">
        <v>4903.6899999999996</v>
      </c>
      <c r="H2653" s="7">
        <v>31.96</v>
      </c>
      <c r="I2653" s="7">
        <v>54.49</v>
      </c>
      <c r="J2653" t="s">
        <v>2337</v>
      </c>
      <c r="K2653">
        <f t="shared" si="164"/>
        <v>138</v>
      </c>
      <c r="L2653">
        <f t="shared" si="165"/>
        <v>30</v>
      </c>
      <c r="M2653">
        <f t="shared" si="166"/>
        <v>1</v>
      </c>
      <c r="N2653" s="7">
        <f t="shared" si="167"/>
        <v>4903.6899999999996</v>
      </c>
    </row>
    <row r="2654" spans="1:14" x14ac:dyDescent="0.2">
      <c r="A2654" t="s">
        <v>782</v>
      </c>
      <c r="B2654" s="8">
        <v>44032</v>
      </c>
      <c r="C2654" s="8">
        <v>44046</v>
      </c>
      <c r="D2654">
        <v>46</v>
      </c>
      <c r="E2654">
        <v>1</v>
      </c>
      <c r="F2654" s="7">
        <v>1390.91</v>
      </c>
      <c r="G2654" s="7">
        <v>2321.39</v>
      </c>
      <c r="H2654" s="7">
        <v>46.36</v>
      </c>
      <c r="I2654" s="7">
        <v>77.38</v>
      </c>
      <c r="J2654" t="s">
        <v>2337</v>
      </c>
      <c r="K2654">
        <f t="shared" si="164"/>
        <v>46</v>
      </c>
      <c r="L2654">
        <f t="shared" si="165"/>
        <v>30</v>
      </c>
      <c r="M2654">
        <f t="shared" si="166"/>
        <v>1</v>
      </c>
      <c r="N2654" s="7">
        <f t="shared" si="167"/>
        <v>2321.39</v>
      </c>
    </row>
    <row r="2655" spans="1:14" x14ac:dyDescent="0.2">
      <c r="A2655" t="s">
        <v>837</v>
      </c>
      <c r="B2655" s="8">
        <v>44032</v>
      </c>
      <c r="C2655" s="8">
        <v>44032</v>
      </c>
      <c r="D2655">
        <v>31</v>
      </c>
      <c r="E2655">
        <v>1</v>
      </c>
      <c r="F2655" s="7">
        <v>213.34</v>
      </c>
      <c r="G2655" s="7">
        <v>585.78</v>
      </c>
      <c r="H2655" s="7">
        <v>10.67</v>
      </c>
      <c r="I2655" s="7">
        <v>29.29</v>
      </c>
      <c r="J2655" t="s">
        <v>2337</v>
      </c>
      <c r="K2655">
        <f t="shared" si="164"/>
        <v>31</v>
      </c>
      <c r="L2655">
        <f t="shared" si="165"/>
        <v>30</v>
      </c>
      <c r="M2655">
        <f t="shared" si="166"/>
        <v>1</v>
      </c>
      <c r="N2655" s="7">
        <f t="shared" si="167"/>
        <v>585.78</v>
      </c>
    </row>
    <row r="2656" spans="1:14" x14ac:dyDescent="0.2">
      <c r="A2656" t="s">
        <v>712</v>
      </c>
      <c r="B2656" s="8">
        <v>44032</v>
      </c>
      <c r="C2656" s="8">
        <v>44046</v>
      </c>
      <c r="D2656">
        <v>8</v>
      </c>
      <c r="E2656">
        <v>1</v>
      </c>
      <c r="F2656" s="7">
        <v>87.8</v>
      </c>
      <c r="G2656" s="7">
        <v>190.57</v>
      </c>
      <c r="H2656" s="7">
        <v>17.559999999999999</v>
      </c>
      <c r="I2656" s="7">
        <v>38.11</v>
      </c>
      <c r="J2656" t="s">
        <v>2337</v>
      </c>
      <c r="K2656">
        <f t="shared" si="164"/>
        <v>8</v>
      </c>
      <c r="L2656">
        <f t="shared" si="165"/>
        <v>30</v>
      </c>
      <c r="M2656">
        <f t="shared" si="166"/>
        <v>1</v>
      </c>
      <c r="N2656" s="7">
        <f t="shared" si="167"/>
        <v>190.57</v>
      </c>
    </row>
    <row r="2657" spans="1:14" x14ac:dyDescent="0.2">
      <c r="A2657" t="s">
        <v>98</v>
      </c>
      <c r="B2657" s="8">
        <v>44033</v>
      </c>
      <c r="C2657" s="8">
        <v>44050</v>
      </c>
      <c r="D2657">
        <v>9192</v>
      </c>
      <c r="E2657">
        <v>1</v>
      </c>
      <c r="F2657" s="7">
        <v>1642.24</v>
      </c>
      <c r="G2657" s="7">
        <v>3223.08</v>
      </c>
      <c r="H2657" s="7">
        <v>0.27</v>
      </c>
      <c r="I2657" s="7">
        <v>0.54</v>
      </c>
      <c r="J2657" t="s">
        <v>2337</v>
      </c>
      <c r="K2657">
        <f t="shared" si="164"/>
        <v>9192</v>
      </c>
      <c r="L2657">
        <f t="shared" si="165"/>
        <v>30</v>
      </c>
      <c r="M2657">
        <f t="shared" si="166"/>
        <v>1</v>
      </c>
      <c r="N2657" s="7">
        <f t="shared" si="167"/>
        <v>3223.08</v>
      </c>
    </row>
    <row r="2658" spans="1:14" x14ac:dyDescent="0.2">
      <c r="A2658" t="s">
        <v>223</v>
      </c>
      <c r="B2658" s="8">
        <v>44033</v>
      </c>
      <c r="C2658" s="8">
        <v>44034</v>
      </c>
      <c r="D2658">
        <v>307</v>
      </c>
      <c r="E2658">
        <v>1</v>
      </c>
      <c r="F2658" s="7">
        <v>140.69</v>
      </c>
      <c r="G2658" s="7">
        <v>217.43</v>
      </c>
      <c r="H2658" s="7">
        <v>0.7</v>
      </c>
      <c r="I2658" s="7">
        <v>1.0900000000000001</v>
      </c>
      <c r="J2658" t="s">
        <v>2337</v>
      </c>
      <c r="K2658">
        <f t="shared" si="164"/>
        <v>307</v>
      </c>
      <c r="L2658">
        <f t="shared" si="165"/>
        <v>30</v>
      </c>
      <c r="M2658">
        <f t="shared" si="166"/>
        <v>1</v>
      </c>
      <c r="N2658" s="7">
        <f t="shared" si="167"/>
        <v>217.43</v>
      </c>
    </row>
    <row r="2659" spans="1:14" x14ac:dyDescent="0.2">
      <c r="A2659" t="s">
        <v>289</v>
      </c>
      <c r="B2659" s="8">
        <v>44033</v>
      </c>
      <c r="C2659" s="8">
        <v>44033</v>
      </c>
      <c r="D2659">
        <v>1226</v>
      </c>
      <c r="E2659">
        <v>1</v>
      </c>
      <c r="F2659" s="7">
        <v>695.78</v>
      </c>
      <c r="G2659" s="7">
        <v>1790.6</v>
      </c>
      <c r="H2659" s="7">
        <v>0.87</v>
      </c>
      <c r="I2659" s="7">
        <v>2.2400000000000002</v>
      </c>
      <c r="J2659" t="s">
        <v>2337</v>
      </c>
      <c r="K2659">
        <f t="shared" si="164"/>
        <v>1226</v>
      </c>
      <c r="L2659">
        <f t="shared" si="165"/>
        <v>30</v>
      </c>
      <c r="M2659">
        <f t="shared" si="166"/>
        <v>1</v>
      </c>
      <c r="N2659" s="7">
        <f t="shared" si="167"/>
        <v>1790.6</v>
      </c>
    </row>
    <row r="2660" spans="1:14" x14ac:dyDescent="0.2">
      <c r="A2660" t="s">
        <v>396</v>
      </c>
      <c r="B2660" s="8">
        <v>44034</v>
      </c>
      <c r="C2660" s="8">
        <v>44034</v>
      </c>
      <c r="D2660">
        <v>221</v>
      </c>
      <c r="E2660">
        <v>1</v>
      </c>
      <c r="F2660" s="7">
        <v>3248.87</v>
      </c>
      <c r="G2660" s="7">
        <v>4051.87</v>
      </c>
      <c r="H2660" s="7">
        <v>22.56</v>
      </c>
      <c r="I2660" s="7">
        <v>28.14</v>
      </c>
      <c r="J2660" t="s">
        <v>2337</v>
      </c>
      <c r="K2660">
        <f t="shared" si="164"/>
        <v>221</v>
      </c>
      <c r="L2660">
        <f t="shared" si="165"/>
        <v>30</v>
      </c>
      <c r="M2660">
        <f t="shared" si="166"/>
        <v>1</v>
      </c>
      <c r="N2660" s="7">
        <f t="shared" si="167"/>
        <v>4051.87</v>
      </c>
    </row>
    <row r="2661" spans="1:14" x14ac:dyDescent="0.2">
      <c r="A2661" t="s">
        <v>285</v>
      </c>
      <c r="B2661" s="8">
        <v>44018</v>
      </c>
      <c r="C2661" s="8">
        <v>44018</v>
      </c>
      <c r="D2661">
        <v>4903</v>
      </c>
      <c r="E2661">
        <v>1</v>
      </c>
      <c r="F2661" s="7">
        <v>2783.1</v>
      </c>
      <c r="G2661" s="7">
        <v>6548.48</v>
      </c>
      <c r="H2661" s="7">
        <v>0.87</v>
      </c>
      <c r="I2661" s="7">
        <v>2.0499999999999998</v>
      </c>
      <c r="J2661" t="s">
        <v>2337</v>
      </c>
      <c r="K2661">
        <f t="shared" si="164"/>
        <v>4903</v>
      </c>
      <c r="L2661">
        <f t="shared" si="165"/>
        <v>28</v>
      </c>
      <c r="M2661">
        <f t="shared" si="166"/>
        <v>1</v>
      </c>
      <c r="N2661" s="7">
        <f t="shared" si="167"/>
        <v>6548.48</v>
      </c>
    </row>
    <row r="2662" spans="1:14" x14ac:dyDescent="0.2">
      <c r="A2662" t="s">
        <v>98</v>
      </c>
      <c r="B2662" s="8">
        <v>44034</v>
      </c>
      <c r="C2662" s="8">
        <v>44057</v>
      </c>
      <c r="D2662">
        <v>30640</v>
      </c>
      <c r="E2662">
        <v>1</v>
      </c>
      <c r="F2662" s="7">
        <v>5474.12</v>
      </c>
      <c r="G2662" s="7">
        <v>10743.6</v>
      </c>
      <c r="H2662" s="7">
        <v>0.27</v>
      </c>
      <c r="I2662" s="7">
        <v>0.54</v>
      </c>
      <c r="J2662" t="s">
        <v>2337</v>
      </c>
      <c r="K2662">
        <f t="shared" si="164"/>
        <v>30640</v>
      </c>
      <c r="L2662">
        <f t="shared" si="165"/>
        <v>30</v>
      </c>
      <c r="M2662">
        <f t="shared" si="166"/>
        <v>1</v>
      </c>
      <c r="N2662" s="7">
        <f t="shared" si="167"/>
        <v>10743.6</v>
      </c>
    </row>
    <row r="2663" spans="1:14" x14ac:dyDescent="0.2">
      <c r="A2663" t="s">
        <v>98</v>
      </c>
      <c r="B2663" s="8">
        <v>44034</v>
      </c>
      <c r="C2663" s="8">
        <v>44089</v>
      </c>
      <c r="D2663">
        <v>30640</v>
      </c>
      <c r="E2663">
        <v>1</v>
      </c>
      <c r="F2663" s="7">
        <v>5474.12</v>
      </c>
      <c r="G2663" s="7">
        <v>10743.6</v>
      </c>
      <c r="H2663" s="7">
        <v>0.27</v>
      </c>
      <c r="I2663" s="7">
        <v>0.54</v>
      </c>
      <c r="J2663" t="s">
        <v>2337</v>
      </c>
      <c r="K2663">
        <f t="shared" si="164"/>
        <v>30640</v>
      </c>
      <c r="L2663">
        <f t="shared" si="165"/>
        <v>30</v>
      </c>
      <c r="M2663">
        <f t="shared" si="166"/>
        <v>1</v>
      </c>
      <c r="N2663" s="7">
        <f t="shared" si="167"/>
        <v>10743.6</v>
      </c>
    </row>
    <row r="2664" spans="1:14" x14ac:dyDescent="0.2">
      <c r="A2664" t="s">
        <v>289</v>
      </c>
      <c r="B2664" s="8">
        <v>44034</v>
      </c>
      <c r="C2664" s="8">
        <v>44034</v>
      </c>
      <c r="D2664">
        <v>766</v>
      </c>
      <c r="E2664">
        <v>1</v>
      </c>
      <c r="F2664" s="7">
        <v>434.86</v>
      </c>
      <c r="G2664" s="7">
        <v>1055.18</v>
      </c>
      <c r="H2664" s="7">
        <v>0.87</v>
      </c>
      <c r="I2664" s="7">
        <v>2.11</v>
      </c>
      <c r="J2664" t="s">
        <v>2337</v>
      </c>
      <c r="K2664">
        <f t="shared" si="164"/>
        <v>766</v>
      </c>
      <c r="L2664">
        <f t="shared" si="165"/>
        <v>30</v>
      </c>
      <c r="M2664">
        <f t="shared" si="166"/>
        <v>1</v>
      </c>
      <c r="N2664" s="7">
        <f t="shared" si="167"/>
        <v>1055.18</v>
      </c>
    </row>
    <row r="2665" spans="1:14" x14ac:dyDescent="0.2">
      <c r="A2665" t="s">
        <v>923</v>
      </c>
      <c r="B2665" s="8">
        <v>44034</v>
      </c>
      <c r="C2665" s="8">
        <v>44034</v>
      </c>
      <c r="D2665">
        <v>8</v>
      </c>
      <c r="E2665">
        <v>1</v>
      </c>
      <c r="F2665" s="7">
        <v>300.05</v>
      </c>
      <c r="G2665" s="7">
        <v>434.86</v>
      </c>
      <c r="H2665" s="7">
        <v>60.01</v>
      </c>
      <c r="I2665" s="7">
        <v>86.97</v>
      </c>
      <c r="J2665" t="s">
        <v>2337</v>
      </c>
      <c r="K2665">
        <f t="shared" si="164"/>
        <v>8</v>
      </c>
      <c r="L2665">
        <f t="shared" si="165"/>
        <v>30</v>
      </c>
      <c r="M2665">
        <f t="shared" si="166"/>
        <v>1</v>
      </c>
      <c r="N2665" s="7">
        <f t="shared" si="167"/>
        <v>434.86</v>
      </c>
    </row>
    <row r="2666" spans="1:14" x14ac:dyDescent="0.2">
      <c r="A2666" t="s">
        <v>396</v>
      </c>
      <c r="B2666" s="8">
        <v>44034</v>
      </c>
      <c r="C2666" s="8">
        <v>44035</v>
      </c>
      <c r="D2666">
        <v>368</v>
      </c>
      <c r="E2666">
        <v>1</v>
      </c>
      <c r="F2666" s="7">
        <v>5414.77</v>
      </c>
      <c r="G2666" s="7">
        <v>7980.96</v>
      </c>
      <c r="H2666" s="7">
        <v>22.56</v>
      </c>
      <c r="I2666" s="7">
        <v>33.25</v>
      </c>
      <c r="J2666" t="s">
        <v>2337</v>
      </c>
      <c r="K2666">
        <f t="shared" si="164"/>
        <v>368</v>
      </c>
      <c r="L2666">
        <f t="shared" si="165"/>
        <v>30</v>
      </c>
      <c r="M2666">
        <f t="shared" si="166"/>
        <v>1</v>
      </c>
      <c r="N2666" s="7">
        <f t="shared" si="167"/>
        <v>7980.96</v>
      </c>
    </row>
    <row r="2667" spans="1:14" x14ac:dyDescent="0.2">
      <c r="A2667" t="s">
        <v>112</v>
      </c>
      <c r="B2667" s="8">
        <v>44034</v>
      </c>
      <c r="C2667" s="8">
        <v>44035</v>
      </c>
      <c r="D2667">
        <v>307</v>
      </c>
      <c r="E2667">
        <v>1</v>
      </c>
      <c r="F2667" s="7">
        <v>81.34</v>
      </c>
      <c r="G2667" s="7">
        <v>483.46</v>
      </c>
      <c r="H2667" s="7">
        <v>0.4</v>
      </c>
      <c r="I2667" s="7">
        <v>2.42</v>
      </c>
      <c r="J2667" t="s">
        <v>2337</v>
      </c>
      <c r="K2667">
        <f t="shared" si="164"/>
        <v>307</v>
      </c>
      <c r="L2667">
        <f t="shared" si="165"/>
        <v>30</v>
      </c>
      <c r="M2667">
        <f t="shared" si="166"/>
        <v>1</v>
      </c>
      <c r="N2667" s="7">
        <f t="shared" si="167"/>
        <v>483.46</v>
      </c>
    </row>
    <row r="2668" spans="1:14" x14ac:dyDescent="0.2">
      <c r="A2668" t="s">
        <v>233</v>
      </c>
      <c r="B2668" s="8">
        <v>44034</v>
      </c>
      <c r="C2668" s="8">
        <v>44034</v>
      </c>
      <c r="D2668">
        <v>6128</v>
      </c>
      <c r="E2668">
        <v>1</v>
      </c>
      <c r="F2668" s="7">
        <v>2813.8</v>
      </c>
      <c r="G2668" s="7">
        <v>4348.6000000000004</v>
      </c>
      <c r="H2668" s="7">
        <v>0.7</v>
      </c>
      <c r="I2668" s="7">
        <v>1.0900000000000001</v>
      </c>
      <c r="J2668" t="s">
        <v>2337</v>
      </c>
      <c r="K2668">
        <f t="shared" si="164"/>
        <v>6128</v>
      </c>
      <c r="L2668">
        <f t="shared" si="165"/>
        <v>30</v>
      </c>
      <c r="M2668">
        <f t="shared" si="166"/>
        <v>1</v>
      </c>
      <c r="N2668" s="7">
        <f t="shared" si="167"/>
        <v>4348.6000000000004</v>
      </c>
    </row>
    <row r="2669" spans="1:14" x14ac:dyDescent="0.2">
      <c r="A2669" t="s">
        <v>387</v>
      </c>
      <c r="B2669" s="8">
        <v>44034</v>
      </c>
      <c r="C2669" s="8">
        <v>44034</v>
      </c>
      <c r="D2669">
        <v>5</v>
      </c>
      <c r="E2669">
        <v>1</v>
      </c>
      <c r="F2669" s="7">
        <v>126.89</v>
      </c>
      <c r="G2669" s="7">
        <v>230.22</v>
      </c>
      <c r="H2669" s="7">
        <v>42.3</v>
      </c>
      <c r="I2669" s="7">
        <v>76.739999999999995</v>
      </c>
      <c r="J2669" t="s">
        <v>2337</v>
      </c>
      <c r="K2669">
        <f t="shared" si="164"/>
        <v>5</v>
      </c>
      <c r="L2669">
        <f t="shared" si="165"/>
        <v>30</v>
      </c>
      <c r="M2669">
        <f t="shared" si="166"/>
        <v>1</v>
      </c>
      <c r="N2669" s="7">
        <f t="shared" si="167"/>
        <v>230.22</v>
      </c>
    </row>
    <row r="2670" spans="1:14" x14ac:dyDescent="0.2">
      <c r="A2670" t="s">
        <v>636</v>
      </c>
      <c r="B2670" s="8">
        <v>44034</v>
      </c>
      <c r="C2670" s="8">
        <v>44034</v>
      </c>
      <c r="D2670">
        <v>307</v>
      </c>
      <c r="E2670">
        <v>1</v>
      </c>
      <c r="F2670" s="7">
        <v>252.68</v>
      </c>
      <c r="G2670" s="7">
        <v>358.12</v>
      </c>
      <c r="H2670" s="7">
        <v>1.25</v>
      </c>
      <c r="I2670" s="7">
        <v>1.79</v>
      </c>
      <c r="J2670" t="s">
        <v>2337</v>
      </c>
      <c r="K2670">
        <f t="shared" si="164"/>
        <v>307</v>
      </c>
      <c r="L2670">
        <f t="shared" si="165"/>
        <v>30</v>
      </c>
      <c r="M2670">
        <f t="shared" si="166"/>
        <v>1</v>
      </c>
      <c r="N2670" s="7">
        <f t="shared" si="167"/>
        <v>358.12</v>
      </c>
    </row>
    <row r="2671" spans="1:14" x14ac:dyDescent="0.2">
      <c r="A2671" t="s">
        <v>396</v>
      </c>
      <c r="B2671" s="8">
        <v>44034</v>
      </c>
      <c r="C2671" s="8">
        <v>44034</v>
      </c>
      <c r="D2671">
        <v>74</v>
      </c>
      <c r="E2671">
        <v>1</v>
      </c>
      <c r="F2671" s="7">
        <v>1082.96</v>
      </c>
      <c r="G2671" s="7">
        <v>1473.41</v>
      </c>
      <c r="H2671" s="7">
        <v>22.56</v>
      </c>
      <c r="I2671" s="7">
        <v>30.7</v>
      </c>
      <c r="J2671" t="s">
        <v>2337</v>
      </c>
      <c r="K2671">
        <f t="shared" si="164"/>
        <v>74</v>
      </c>
      <c r="L2671">
        <f t="shared" si="165"/>
        <v>30</v>
      </c>
      <c r="M2671">
        <f t="shared" si="166"/>
        <v>1</v>
      </c>
      <c r="N2671" s="7">
        <f t="shared" si="167"/>
        <v>1473.41</v>
      </c>
    </row>
    <row r="2672" spans="1:14" x14ac:dyDescent="0.2">
      <c r="A2672" t="s">
        <v>192</v>
      </c>
      <c r="B2672" s="8">
        <v>44034</v>
      </c>
      <c r="C2672" s="8">
        <v>44034</v>
      </c>
      <c r="D2672">
        <v>8</v>
      </c>
      <c r="E2672">
        <v>200</v>
      </c>
      <c r="F2672" s="7">
        <v>1046.99</v>
      </c>
      <c r="G2672" s="7">
        <v>3197.5</v>
      </c>
      <c r="H2672" s="7">
        <v>209.4</v>
      </c>
      <c r="I2672" s="7">
        <v>639.5</v>
      </c>
      <c r="J2672" t="s">
        <v>2337</v>
      </c>
      <c r="K2672">
        <f t="shared" si="164"/>
        <v>1600</v>
      </c>
      <c r="L2672">
        <f t="shared" si="165"/>
        <v>30</v>
      </c>
      <c r="M2672">
        <f t="shared" si="166"/>
        <v>1</v>
      </c>
      <c r="N2672" s="7">
        <f t="shared" si="167"/>
        <v>3197.5</v>
      </c>
    </row>
    <row r="2673" spans="1:14" x14ac:dyDescent="0.2">
      <c r="A2673" t="s">
        <v>528</v>
      </c>
      <c r="B2673" s="8">
        <v>44034</v>
      </c>
      <c r="C2673" s="8">
        <v>44034</v>
      </c>
      <c r="D2673">
        <v>197</v>
      </c>
      <c r="E2673">
        <v>1</v>
      </c>
      <c r="F2673" s="7">
        <v>497.43</v>
      </c>
      <c r="G2673" s="7">
        <v>1145.98</v>
      </c>
      <c r="H2673" s="7">
        <v>3.88</v>
      </c>
      <c r="I2673" s="7">
        <v>8.9499999999999993</v>
      </c>
      <c r="J2673" t="s">
        <v>2337</v>
      </c>
      <c r="K2673">
        <f t="shared" si="164"/>
        <v>197</v>
      </c>
      <c r="L2673">
        <f t="shared" si="165"/>
        <v>30</v>
      </c>
      <c r="M2673">
        <f t="shared" si="166"/>
        <v>1</v>
      </c>
      <c r="N2673" s="7">
        <f t="shared" si="167"/>
        <v>1145.98</v>
      </c>
    </row>
    <row r="2674" spans="1:14" x14ac:dyDescent="0.2">
      <c r="A2674" t="s">
        <v>942</v>
      </c>
      <c r="B2674" s="8">
        <v>44034</v>
      </c>
      <c r="C2674" s="8">
        <v>44035</v>
      </c>
      <c r="D2674">
        <v>19</v>
      </c>
      <c r="E2674">
        <v>1</v>
      </c>
      <c r="F2674" s="7">
        <v>277.64999999999998</v>
      </c>
      <c r="G2674" s="7">
        <v>659.96</v>
      </c>
      <c r="H2674" s="7">
        <v>23.14</v>
      </c>
      <c r="I2674" s="7">
        <v>55</v>
      </c>
      <c r="J2674" t="s">
        <v>2337</v>
      </c>
      <c r="K2674">
        <f t="shared" si="164"/>
        <v>19</v>
      </c>
      <c r="L2674">
        <f t="shared" si="165"/>
        <v>30</v>
      </c>
      <c r="M2674">
        <f t="shared" si="166"/>
        <v>1</v>
      </c>
      <c r="N2674" s="7">
        <f t="shared" si="167"/>
        <v>659.96</v>
      </c>
    </row>
    <row r="2675" spans="1:14" x14ac:dyDescent="0.2">
      <c r="A2675" t="s">
        <v>636</v>
      </c>
      <c r="B2675" s="8">
        <v>44034</v>
      </c>
      <c r="C2675" s="8">
        <v>44043</v>
      </c>
      <c r="D2675">
        <v>11</v>
      </c>
      <c r="E2675">
        <v>40</v>
      </c>
      <c r="F2675" s="7">
        <v>353.75</v>
      </c>
      <c r="G2675" s="7">
        <v>533.6</v>
      </c>
      <c r="H2675" s="7">
        <v>50.53</v>
      </c>
      <c r="I2675" s="7">
        <v>76.23</v>
      </c>
      <c r="J2675" t="s">
        <v>2337</v>
      </c>
      <c r="K2675">
        <f t="shared" si="164"/>
        <v>440</v>
      </c>
      <c r="L2675">
        <f t="shared" si="165"/>
        <v>30</v>
      </c>
      <c r="M2675">
        <f t="shared" si="166"/>
        <v>1</v>
      </c>
      <c r="N2675" s="7">
        <f t="shared" si="167"/>
        <v>533.6</v>
      </c>
    </row>
    <row r="2676" spans="1:14" x14ac:dyDescent="0.2">
      <c r="A2676" t="s">
        <v>842</v>
      </c>
      <c r="B2676" s="8">
        <v>44035</v>
      </c>
      <c r="C2676" s="8">
        <v>44046</v>
      </c>
      <c r="D2676">
        <v>92</v>
      </c>
      <c r="E2676">
        <v>1</v>
      </c>
      <c r="F2676" s="7">
        <v>1482.62</v>
      </c>
      <c r="G2676" s="7">
        <v>2877.75</v>
      </c>
      <c r="H2676" s="7">
        <v>24.71</v>
      </c>
      <c r="I2676" s="7">
        <v>47.96</v>
      </c>
      <c r="J2676" t="s">
        <v>2337</v>
      </c>
      <c r="K2676">
        <f t="shared" si="164"/>
        <v>92</v>
      </c>
      <c r="L2676">
        <f t="shared" si="165"/>
        <v>30</v>
      </c>
      <c r="M2676">
        <f t="shared" si="166"/>
        <v>1</v>
      </c>
      <c r="N2676" s="7">
        <f t="shared" si="167"/>
        <v>2877.75</v>
      </c>
    </row>
    <row r="2677" spans="1:14" x14ac:dyDescent="0.2">
      <c r="A2677" t="s">
        <v>708</v>
      </c>
      <c r="B2677" s="8">
        <v>44035</v>
      </c>
      <c r="C2677" s="8">
        <v>44049</v>
      </c>
      <c r="D2677">
        <v>31</v>
      </c>
      <c r="E2677">
        <v>1</v>
      </c>
      <c r="F2677" s="7">
        <v>351.21</v>
      </c>
      <c r="G2677" s="7">
        <v>647.16999999999996</v>
      </c>
      <c r="H2677" s="7">
        <v>17.559999999999999</v>
      </c>
      <c r="I2677" s="7">
        <v>32.36</v>
      </c>
      <c r="J2677" t="s">
        <v>2337</v>
      </c>
      <c r="K2677">
        <f t="shared" si="164"/>
        <v>31</v>
      </c>
      <c r="L2677">
        <f t="shared" si="165"/>
        <v>30</v>
      </c>
      <c r="M2677">
        <f t="shared" si="166"/>
        <v>1</v>
      </c>
      <c r="N2677" s="7">
        <f t="shared" si="167"/>
        <v>647.16999999999996</v>
      </c>
    </row>
    <row r="2678" spans="1:14" x14ac:dyDescent="0.2">
      <c r="A2678" t="s">
        <v>718</v>
      </c>
      <c r="B2678" s="8">
        <v>44035</v>
      </c>
      <c r="C2678" s="8">
        <v>44049</v>
      </c>
      <c r="D2678">
        <v>31</v>
      </c>
      <c r="E2678">
        <v>1</v>
      </c>
      <c r="F2678" s="7">
        <v>447.14</v>
      </c>
      <c r="G2678" s="7">
        <v>821.12</v>
      </c>
      <c r="H2678" s="7">
        <v>22.36</v>
      </c>
      <c r="I2678" s="7">
        <v>41.06</v>
      </c>
      <c r="J2678" t="s">
        <v>2337</v>
      </c>
      <c r="K2678">
        <f t="shared" si="164"/>
        <v>31</v>
      </c>
      <c r="L2678">
        <f t="shared" si="165"/>
        <v>30</v>
      </c>
      <c r="M2678">
        <f t="shared" si="166"/>
        <v>1</v>
      </c>
      <c r="N2678" s="7">
        <f t="shared" si="167"/>
        <v>821.12</v>
      </c>
    </row>
    <row r="2679" spans="1:14" x14ac:dyDescent="0.2">
      <c r="A2679" t="s">
        <v>698</v>
      </c>
      <c r="B2679" s="8">
        <v>44035</v>
      </c>
      <c r="C2679" s="8">
        <v>44049</v>
      </c>
      <c r="D2679">
        <v>16</v>
      </c>
      <c r="E2679">
        <v>1</v>
      </c>
      <c r="F2679" s="7">
        <v>271.66000000000003</v>
      </c>
      <c r="G2679" s="7">
        <v>469.39</v>
      </c>
      <c r="H2679" s="7">
        <v>27.17</v>
      </c>
      <c r="I2679" s="7">
        <v>46.94</v>
      </c>
      <c r="J2679" t="s">
        <v>2337</v>
      </c>
      <c r="K2679">
        <f t="shared" si="164"/>
        <v>16</v>
      </c>
      <c r="L2679">
        <f t="shared" si="165"/>
        <v>30</v>
      </c>
      <c r="M2679">
        <f t="shared" si="166"/>
        <v>1</v>
      </c>
      <c r="N2679" s="7">
        <f t="shared" si="167"/>
        <v>469.39</v>
      </c>
    </row>
    <row r="2680" spans="1:14" x14ac:dyDescent="0.2">
      <c r="A2680" t="s">
        <v>824</v>
      </c>
      <c r="B2680" s="8">
        <v>44035</v>
      </c>
      <c r="C2680" s="8">
        <v>44049</v>
      </c>
      <c r="D2680">
        <v>46</v>
      </c>
      <c r="E2680">
        <v>1</v>
      </c>
      <c r="F2680" s="7">
        <v>517.23</v>
      </c>
      <c r="G2680" s="7">
        <v>986.11</v>
      </c>
      <c r="H2680" s="7">
        <v>17.239999999999998</v>
      </c>
      <c r="I2680" s="7">
        <v>32.869999999999997</v>
      </c>
      <c r="J2680" t="s">
        <v>2337</v>
      </c>
      <c r="K2680">
        <f t="shared" si="164"/>
        <v>46</v>
      </c>
      <c r="L2680">
        <f t="shared" si="165"/>
        <v>30</v>
      </c>
      <c r="M2680">
        <f t="shared" si="166"/>
        <v>1</v>
      </c>
      <c r="N2680" s="7">
        <f t="shared" si="167"/>
        <v>986.11</v>
      </c>
    </row>
    <row r="2681" spans="1:14" x14ac:dyDescent="0.2">
      <c r="A2681" t="s">
        <v>860</v>
      </c>
      <c r="B2681" s="8">
        <v>44035</v>
      </c>
      <c r="C2681" s="8">
        <v>44049</v>
      </c>
      <c r="D2681">
        <v>16</v>
      </c>
      <c r="E2681">
        <v>1</v>
      </c>
      <c r="F2681" s="7">
        <v>341.62</v>
      </c>
      <c r="G2681" s="7">
        <v>635.66</v>
      </c>
      <c r="H2681" s="7">
        <v>34.159999999999997</v>
      </c>
      <c r="I2681" s="7">
        <v>63.57</v>
      </c>
      <c r="J2681" t="s">
        <v>2337</v>
      </c>
      <c r="K2681">
        <f t="shared" si="164"/>
        <v>16</v>
      </c>
      <c r="L2681">
        <f t="shared" si="165"/>
        <v>30</v>
      </c>
      <c r="M2681">
        <f t="shared" si="166"/>
        <v>1</v>
      </c>
      <c r="N2681" s="7">
        <f t="shared" si="167"/>
        <v>635.66</v>
      </c>
    </row>
    <row r="2682" spans="1:14" x14ac:dyDescent="0.2">
      <c r="A2682" t="s">
        <v>728</v>
      </c>
      <c r="B2682" s="8">
        <v>44035</v>
      </c>
      <c r="C2682" s="8">
        <v>44049</v>
      </c>
      <c r="D2682">
        <v>31</v>
      </c>
      <c r="E2682">
        <v>1</v>
      </c>
      <c r="F2682" s="7">
        <v>492.16</v>
      </c>
      <c r="G2682" s="7">
        <v>833.91</v>
      </c>
      <c r="H2682" s="7">
        <v>24.61</v>
      </c>
      <c r="I2682" s="7">
        <v>41.7</v>
      </c>
      <c r="J2682" t="s">
        <v>2337</v>
      </c>
      <c r="K2682">
        <f t="shared" si="164"/>
        <v>31</v>
      </c>
      <c r="L2682">
        <f t="shared" si="165"/>
        <v>30</v>
      </c>
      <c r="M2682">
        <f t="shared" si="166"/>
        <v>1</v>
      </c>
      <c r="N2682" s="7">
        <f t="shared" si="167"/>
        <v>833.91</v>
      </c>
    </row>
    <row r="2683" spans="1:14" x14ac:dyDescent="0.2">
      <c r="A2683" t="s">
        <v>669</v>
      </c>
      <c r="B2683" s="8">
        <v>44035</v>
      </c>
      <c r="C2683" s="8">
        <v>44049</v>
      </c>
      <c r="D2683">
        <v>31</v>
      </c>
      <c r="E2683">
        <v>1</v>
      </c>
      <c r="F2683" s="7">
        <v>159.11000000000001</v>
      </c>
      <c r="G2683" s="7">
        <v>373.47</v>
      </c>
      <c r="H2683" s="7">
        <v>7.96</v>
      </c>
      <c r="I2683" s="7">
        <v>18.670000000000002</v>
      </c>
      <c r="J2683" t="s">
        <v>2337</v>
      </c>
      <c r="K2683">
        <f t="shared" si="164"/>
        <v>31</v>
      </c>
      <c r="L2683">
        <f t="shared" si="165"/>
        <v>30</v>
      </c>
      <c r="M2683">
        <f t="shared" si="166"/>
        <v>1</v>
      </c>
      <c r="N2683" s="7">
        <f t="shared" si="167"/>
        <v>373.47</v>
      </c>
    </row>
    <row r="2684" spans="1:14" x14ac:dyDescent="0.2">
      <c r="A2684" t="s">
        <v>778</v>
      </c>
      <c r="B2684" s="8">
        <v>44035</v>
      </c>
      <c r="C2684" s="8">
        <v>44049</v>
      </c>
      <c r="D2684">
        <v>16</v>
      </c>
      <c r="E2684">
        <v>1</v>
      </c>
      <c r="F2684" s="7">
        <v>463.64</v>
      </c>
      <c r="G2684" s="7">
        <v>773.8</v>
      </c>
      <c r="H2684" s="7">
        <v>46.36</v>
      </c>
      <c r="I2684" s="7">
        <v>77.38</v>
      </c>
      <c r="J2684" t="s">
        <v>2337</v>
      </c>
      <c r="K2684">
        <f t="shared" si="164"/>
        <v>16</v>
      </c>
      <c r="L2684">
        <f t="shared" si="165"/>
        <v>30</v>
      </c>
      <c r="M2684">
        <f t="shared" si="166"/>
        <v>1</v>
      </c>
      <c r="N2684" s="7">
        <f t="shared" si="167"/>
        <v>773.8</v>
      </c>
    </row>
    <row r="2685" spans="1:14" x14ac:dyDescent="0.2">
      <c r="A2685" t="s">
        <v>758</v>
      </c>
      <c r="B2685" s="8">
        <v>44035</v>
      </c>
      <c r="C2685" s="8">
        <v>44049</v>
      </c>
      <c r="D2685">
        <v>46</v>
      </c>
      <c r="E2685">
        <v>1</v>
      </c>
      <c r="F2685" s="7">
        <v>1246.6400000000001</v>
      </c>
      <c r="G2685" s="7">
        <v>2083.4899999999998</v>
      </c>
      <c r="H2685" s="7">
        <v>41.56</v>
      </c>
      <c r="I2685" s="7">
        <v>69.45</v>
      </c>
      <c r="J2685" t="s">
        <v>2337</v>
      </c>
      <c r="K2685">
        <f t="shared" si="164"/>
        <v>46</v>
      </c>
      <c r="L2685">
        <f t="shared" si="165"/>
        <v>30</v>
      </c>
      <c r="M2685">
        <f t="shared" si="166"/>
        <v>1</v>
      </c>
      <c r="N2685" s="7">
        <f t="shared" si="167"/>
        <v>2083.4899999999998</v>
      </c>
    </row>
    <row r="2686" spans="1:14" x14ac:dyDescent="0.2">
      <c r="A2686" t="s">
        <v>928</v>
      </c>
      <c r="B2686" s="8">
        <v>44035</v>
      </c>
      <c r="C2686" s="8">
        <v>44035</v>
      </c>
      <c r="D2686">
        <v>2</v>
      </c>
      <c r="E2686">
        <v>1</v>
      </c>
      <c r="F2686" s="7">
        <v>26.13</v>
      </c>
      <c r="G2686" s="7">
        <v>38.369999999999997</v>
      </c>
      <c r="H2686" s="7">
        <v>26.12</v>
      </c>
      <c r="I2686" s="7">
        <v>38.369999999999997</v>
      </c>
      <c r="J2686" t="s">
        <v>2337</v>
      </c>
      <c r="K2686">
        <f t="shared" si="164"/>
        <v>2</v>
      </c>
      <c r="L2686">
        <f t="shared" si="165"/>
        <v>30</v>
      </c>
      <c r="M2686">
        <f t="shared" si="166"/>
        <v>1</v>
      </c>
      <c r="N2686" s="7">
        <f t="shared" si="167"/>
        <v>38.369999999999997</v>
      </c>
    </row>
    <row r="2687" spans="1:14" x14ac:dyDescent="0.2">
      <c r="A2687" t="s">
        <v>738</v>
      </c>
      <c r="B2687" s="8">
        <v>44035</v>
      </c>
      <c r="C2687" s="8">
        <v>44035</v>
      </c>
      <c r="D2687">
        <v>46</v>
      </c>
      <c r="E2687">
        <v>1</v>
      </c>
      <c r="F2687" s="7">
        <v>958.87</v>
      </c>
      <c r="G2687" s="7">
        <v>1692.12</v>
      </c>
      <c r="H2687" s="7">
        <v>31.96</v>
      </c>
      <c r="I2687" s="7">
        <v>56.4</v>
      </c>
      <c r="J2687" t="s">
        <v>2337</v>
      </c>
      <c r="K2687">
        <f t="shared" si="164"/>
        <v>46</v>
      </c>
      <c r="L2687">
        <f t="shared" si="165"/>
        <v>30</v>
      </c>
      <c r="M2687">
        <f t="shared" si="166"/>
        <v>1</v>
      </c>
      <c r="N2687" s="7">
        <f t="shared" si="167"/>
        <v>1692.12</v>
      </c>
    </row>
    <row r="2688" spans="1:14" x14ac:dyDescent="0.2">
      <c r="A2688" t="s">
        <v>529</v>
      </c>
      <c r="B2688" s="8">
        <v>44035</v>
      </c>
      <c r="C2688" s="8">
        <v>44036</v>
      </c>
      <c r="D2688">
        <v>344</v>
      </c>
      <c r="E2688">
        <v>1</v>
      </c>
      <c r="F2688" s="7">
        <v>816.37</v>
      </c>
      <c r="G2688" s="7">
        <v>1575.73</v>
      </c>
      <c r="H2688" s="7">
        <v>3.63</v>
      </c>
      <c r="I2688" s="7">
        <v>7.04</v>
      </c>
      <c r="J2688" t="s">
        <v>2337</v>
      </c>
      <c r="K2688">
        <f t="shared" si="164"/>
        <v>344</v>
      </c>
      <c r="L2688">
        <f t="shared" si="165"/>
        <v>30</v>
      </c>
      <c r="M2688">
        <f t="shared" si="166"/>
        <v>1</v>
      </c>
      <c r="N2688" s="7">
        <f t="shared" si="167"/>
        <v>1575.73</v>
      </c>
    </row>
    <row r="2689" spans="1:14" x14ac:dyDescent="0.2">
      <c r="A2689" t="s">
        <v>913</v>
      </c>
      <c r="B2689" s="8">
        <v>44035</v>
      </c>
      <c r="C2689" s="8">
        <v>44036</v>
      </c>
      <c r="D2689">
        <v>22</v>
      </c>
      <c r="E2689">
        <v>1</v>
      </c>
      <c r="F2689" s="7">
        <v>446.41</v>
      </c>
      <c r="G2689" s="7">
        <v>734.15</v>
      </c>
      <c r="H2689" s="7">
        <v>31.89</v>
      </c>
      <c r="I2689" s="7">
        <v>52.44</v>
      </c>
      <c r="J2689" t="s">
        <v>2337</v>
      </c>
      <c r="K2689">
        <f t="shared" si="164"/>
        <v>22</v>
      </c>
      <c r="L2689">
        <f t="shared" si="165"/>
        <v>30</v>
      </c>
      <c r="M2689">
        <f t="shared" si="166"/>
        <v>1</v>
      </c>
      <c r="N2689" s="7">
        <f t="shared" si="167"/>
        <v>734.15</v>
      </c>
    </row>
    <row r="2690" spans="1:14" x14ac:dyDescent="0.2">
      <c r="A2690" t="s">
        <v>399</v>
      </c>
      <c r="B2690" s="8">
        <v>44035</v>
      </c>
      <c r="C2690" s="8">
        <v>44036</v>
      </c>
      <c r="D2690">
        <v>31</v>
      </c>
      <c r="E2690">
        <v>1</v>
      </c>
      <c r="F2690" s="7">
        <v>19.190000000000001</v>
      </c>
      <c r="G2690" s="7">
        <v>43.49</v>
      </c>
      <c r="H2690" s="7">
        <v>0.96</v>
      </c>
      <c r="I2690" s="7">
        <v>2.17</v>
      </c>
      <c r="J2690" t="s">
        <v>2337</v>
      </c>
      <c r="K2690">
        <f t="shared" si="164"/>
        <v>31</v>
      </c>
      <c r="L2690">
        <f t="shared" si="165"/>
        <v>30</v>
      </c>
      <c r="M2690">
        <f t="shared" si="166"/>
        <v>1</v>
      </c>
      <c r="N2690" s="7">
        <f t="shared" si="167"/>
        <v>43.49</v>
      </c>
    </row>
    <row r="2691" spans="1:14" x14ac:dyDescent="0.2">
      <c r="A2691" t="s">
        <v>402</v>
      </c>
      <c r="B2691" s="8">
        <v>44035</v>
      </c>
      <c r="C2691" s="8">
        <v>44036</v>
      </c>
      <c r="D2691">
        <v>16</v>
      </c>
      <c r="E2691">
        <v>1</v>
      </c>
      <c r="F2691" s="7">
        <v>8.6999999999999993</v>
      </c>
      <c r="G2691" s="7">
        <v>44.77</v>
      </c>
      <c r="H2691" s="7">
        <v>0.87</v>
      </c>
      <c r="I2691" s="7">
        <v>4.4800000000000004</v>
      </c>
      <c r="J2691" t="s">
        <v>2337</v>
      </c>
      <c r="K2691">
        <f t="shared" ref="K2691:K2754" si="168">D2691*E2691</f>
        <v>16</v>
      </c>
      <c r="L2691">
        <f t="shared" ref="L2691:L2754" si="169">(YEAR(B2691)-2020)*52+_xlfn.ISOWEEKNUM(B2691)</f>
        <v>30</v>
      </c>
      <c r="M2691">
        <f t="shared" ref="M2691:M2754" si="170">IF(J2691="Z-US$",1,1.22)</f>
        <v>1</v>
      </c>
      <c r="N2691" s="7">
        <f t="shared" ref="N2691:N2754" si="171">G2691*M2691</f>
        <v>44.77</v>
      </c>
    </row>
    <row r="2692" spans="1:14" x14ac:dyDescent="0.2">
      <c r="A2692" t="s">
        <v>405</v>
      </c>
      <c r="B2692" s="8">
        <v>44035</v>
      </c>
      <c r="C2692" s="8">
        <v>44036</v>
      </c>
      <c r="D2692">
        <v>31</v>
      </c>
      <c r="E2692">
        <v>1</v>
      </c>
      <c r="F2692" s="7">
        <v>21.23</v>
      </c>
      <c r="G2692" s="7">
        <v>94.65</v>
      </c>
      <c r="H2692" s="7">
        <v>1.06</v>
      </c>
      <c r="I2692" s="7">
        <v>4.7300000000000004</v>
      </c>
      <c r="J2692" t="s">
        <v>2337</v>
      </c>
      <c r="K2692">
        <f t="shared" si="168"/>
        <v>31</v>
      </c>
      <c r="L2692">
        <f t="shared" si="169"/>
        <v>30</v>
      </c>
      <c r="M2692">
        <f t="shared" si="170"/>
        <v>1</v>
      </c>
      <c r="N2692" s="7">
        <f t="shared" si="171"/>
        <v>94.65</v>
      </c>
    </row>
    <row r="2693" spans="1:14" x14ac:dyDescent="0.2">
      <c r="A2693" t="s">
        <v>397</v>
      </c>
      <c r="B2693" s="8">
        <v>44035</v>
      </c>
      <c r="C2693" s="8">
        <v>44036</v>
      </c>
      <c r="D2693">
        <v>22</v>
      </c>
      <c r="E2693">
        <v>1</v>
      </c>
      <c r="F2693" s="7">
        <v>31.16</v>
      </c>
      <c r="G2693" s="7">
        <v>0</v>
      </c>
      <c r="H2693" s="7">
        <v>2.23</v>
      </c>
      <c r="I2693" s="7">
        <v>0</v>
      </c>
      <c r="J2693" t="s">
        <v>2337</v>
      </c>
      <c r="K2693">
        <f t="shared" si="168"/>
        <v>22</v>
      </c>
      <c r="L2693">
        <f t="shared" si="169"/>
        <v>30</v>
      </c>
      <c r="M2693">
        <f t="shared" si="170"/>
        <v>1</v>
      </c>
      <c r="N2693" s="7">
        <f t="shared" si="171"/>
        <v>0</v>
      </c>
    </row>
    <row r="2694" spans="1:14" x14ac:dyDescent="0.2">
      <c r="A2694" t="s">
        <v>752</v>
      </c>
      <c r="B2694" s="8">
        <v>44032</v>
      </c>
      <c r="C2694" s="8">
        <v>44032</v>
      </c>
      <c r="D2694">
        <v>184</v>
      </c>
      <c r="E2694">
        <v>1</v>
      </c>
      <c r="F2694" s="7">
        <v>4412.55</v>
      </c>
      <c r="G2694" s="7">
        <v>7505.17</v>
      </c>
      <c r="H2694" s="7">
        <v>36.770000000000003</v>
      </c>
      <c r="I2694" s="7">
        <v>62.54</v>
      </c>
      <c r="J2694" t="s">
        <v>2337</v>
      </c>
      <c r="K2694">
        <f t="shared" si="168"/>
        <v>184</v>
      </c>
      <c r="L2694">
        <f t="shared" si="169"/>
        <v>30</v>
      </c>
      <c r="M2694">
        <f t="shared" si="170"/>
        <v>1</v>
      </c>
      <c r="N2694" s="7">
        <f t="shared" si="171"/>
        <v>7505.17</v>
      </c>
    </row>
    <row r="2695" spans="1:14" x14ac:dyDescent="0.2">
      <c r="A2695" t="s">
        <v>169</v>
      </c>
      <c r="B2695" s="8">
        <v>44036</v>
      </c>
      <c r="C2695" s="8">
        <v>44036</v>
      </c>
      <c r="D2695">
        <v>1532</v>
      </c>
      <c r="E2695">
        <v>1</v>
      </c>
      <c r="F2695" s="7">
        <v>1288.21</v>
      </c>
      <c r="G2695" s="7">
        <v>2404.52</v>
      </c>
      <c r="H2695" s="7">
        <v>1.28</v>
      </c>
      <c r="I2695" s="7">
        <v>2.41</v>
      </c>
      <c r="J2695" t="s">
        <v>2337</v>
      </c>
      <c r="K2695">
        <f t="shared" si="168"/>
        <v>1532</v>
      </c>
      <c r="L2695">
        <f t="shared" si="169"/>
        <v>30</v>
      </c>
      <c r="M2695">
        <f t="shared" si="170"/>
        <v>1</v>
      </c>
      <c r="N2695" s="7">
        <f t="shared" si="171"/>
        <v>2404.52</v>
      </c>
    </row>
    <row r="2696" spans="1:14" x14ac:dyDescent="0.2">
      <c r="A2696" t="s">
        <v>396</v>
      </c>
      <c r="B2696" s="8">
        <v>44034</v>
      </c>
      <c r="C2696" s="8">
        <v>44034</v>
      </c>
      <c r="D2696">
        <v>74</v>
      </c>
      <c r="E2696">
        <v>1</v>
      </c>
      <c r="F2696" s="7">
        <v>1082.96</v>
      </c>
      <c r="G2696" s="7">
        <v>1350.62</v>
      </c>
      <c r="H2696" s="7">
        <v>22.56</v>
      </c>
      <c r="I2696" s="7">
        <v>28.14</v>
      </c>
      <c r="J2696" t="s">
        <v>2337</v>
      </c>
      <c r="K2696">
        <f t="shared" si="168"/>
        <v>74</v>
      </c>
      <c r="L2696">
        <f t="shared" si="169"/>
        <v>30</v>
      </c>
      <c r="M2696">
        <f t="shared" si="170"/>
        <v>1</v>
      </c>
      <c r="N2696" s="7">
        <f t="shared" si="171"/>
        <v>1350.62</v>
      </c>
    </row>
    <row r="2697" spans="1:14" x14ac:dyDescent="0.2">
      <c r="A2697" t="s">
        <v>782</v>
      </c>
      <c r="B2697" s="8">
        <v>44036</v>
      </c>
      <c r="C2697" s="8">
        <v>44050</v>
      </c>
      <c r="D2697">
        <v>23</v>
      </c>
      <c r="E2697">
        <v>1</v>
      </c>
      <c r="F2697" s="7">
        <v>695.46</v>
      </c>
      <c r="G2697" s="7">
        <v>1208.6600000000001</v>
      </c>
      <c r="H2697" s="7">
        <v>46.36</v>
      </c>
      <c r="I2697" s="7">
        <v>80.58</v>
      </c>
      <c r="J2697" t="s">
        <v>2337</v>
      </c>
      <c r="K2697">
        <f t="shared" si="168"/>
        <v>23</v>
      </c>
      <c r="L2697">
        <f t="shared" si="169"/>
        <v>30</v>
      </c>
      <c r="M2697">
        <f t="shared" si="170"/>
        <v>1</v>
      </c>
      <c r="N2697" s="7">
        <f t="shared" si="171"/>
        <v>1208.6600000000001</v>
      </c>
    </row>
    <row r="2698" spans="1:14" x14ac:dyDescent="0.2">
      <c r="A2698" t="s">
        <v>251</v>
      </c>
      <c r="B2698" s="8">
        <v>44036</v>
      </c>
      <c r="C2698" s="8">
        <v>44039</v>
      </c>
      <c r="D2698">
        <v>85</v>
      </c>
      <c r="E2698">
        <v>1</v>
      </c>
      <c r="F2698" s="7">
        <v>47.13</v>
      </c>
      <c r="G2698" s="7">
        <v>126.62</v>
      </c>
      <c r="H2698" s="7">
        <v>0.86</v>
      </c>
      <c r="I2698" s="7">
        <v>2.2999999999999998</v>
      </c>
      <c r="J2698" t="s">
        <v>2337</v>
      </c>
      <c r="K2698">
        <f t="shared" si="168"/>
        <v>85</v>
      </c>
      <c r="L2698">
        <f t="shared" si="169"/>
        <v>30</v>
      </c>
      <c r="M2698">
        <f t="shared" si="170"/>
        <v>1</v>
      </c>
      <c r="N2698" s="7">
        <f t="shared" si="171"/>
        <v>126.62</v>
      </c>
    </row>
    <row r="2699" spans="1:14" x14ac:dyDescent="0.2">
      <c r="A2699" t="s">
        <v>928</v>
      </c>
      <c r="B2699" s="8">
        <v>44036</v>
      </c>
      <c r="C2699" s="8">
        <v>44039</v>
      </c>
      <c r="D2699">
        <v>2</v>
      </c>
      <c r="E2699">
        <v>1</v>
      </c>
      <c r="F2699" s="7">
        <v>26.13</v>
      </c>
      <c r="G2699" s="7">
        <v>0</v>
      </c>
      <c r="H2699" s="7">
        <v>26.12</v>
      </c>
      <c r="I2699" s="7">
        <v>0</v>
      </c>
      <c r="J2699" t="s">
        <v>2337</v>
      </c>
      <c r="K2699">
        <f t="shared" si="168"/>
        <v>2</v>
      </c>
      <c r="L2699">
        <f t="shared" si="169"/>
        <v>30</v>
      </c>
      <c r="M2699">
        <f t="shared" si="170"/>
        <v>1</v>
      </c>
      <c r="N2699" s="7">
        <f t="shared" si="171"/>
        <v>0</v>
      </c>
    </row>
    <row r="2700" spans="1:14" x14ac:dyDescent="0.2">
      <c r="A2700" t="s">
        <v>345</v>
      </c>
      <c r="B2700" s="8">
        <v>44036</v>
      </c>
      <c r="C2700" s="8">
        <v>44036</v>
      </c>
      <c r="D2700">
        <v>3095</v>
      </c>
      <c r="E2700">
        <v>1</v>
      </c>
      <c r="F2700" s="7">
        <v>2015.19</v>
      </c>
      <c r="G2700" s="7">
        <v>2996.95</v>
      </c>
      <c r="H2700" s="7">
        <v>1</v>
      </c>
      <c r="I2700" s="7">
        <v>1.48</v>
      </c>
      <c r="J2700" t="s">
        <v>2337</v>
      </c>
      <c r="K2700">
        <f t="shared" si="168"/>
        <v>3095</v>
      </c>
      <c r="L2700">
        <f t="shared" si="169"/>
        <v>30</v>
      </c>
      <c r="M2700">
        <f t="shared" si="170"/>
        <v>1</v>
      </c>
      <c r="N2700" s="7">
        <f t="shared" si="171"/>
        <v>2996.95</v>
      </c>
    </row>
    <row r="2701" spans="1:14" x14ac:dyDescent="0.2">
      <c r="A2701" t="s">
        <v>223</v>
      </c>
      <c r="B2701" s="8">
        <v>44036</v>
      </c>
      <c r="C2701" s="8">
        <v>44036</v>
      </c>
      <c r="D2701">
        <v>3064</v>
      </c>
      <c r="E2701">
        <v>1</v>
      </c>
      <c r="F2701" s="7">
        <v>1406.9</v>
      </c>
      <c r="G2701" s="7">
        <v>2046.4</v>
      </c>
      <c r="H2701" s="7">
        <v>0.7</v>
      </c>
      <c r="I2701" s="7">
        <v>1.02</v>
      </c>
      <c r="J2701" t="s">
        <v>2337</v>
      </c>
      <c r="K2701">
        <f t="shared" si="168"/>
        <v>3064</v>
      </c>
      <c r="L2701">
        <f t="shared" si="169"/>
        <v>30</v>
      </c>
      <c r="M2701">
        <f t="shared" si="170"/>
        <v>1</v>
      </c>
      <c r="N2701" s="7">
        <f t="shared" si="171"/>
        <v>2046.4</v>
      </c>
    </row>
    <row r="2702" spans="1:14" x14ac:dyDescent="0.2">
      <c r="A2702" t="s">
        <v>636</v>
      </c>
      <c r="B2702" s="8">
        <v>44036</v>
      </c>
      <c r="C2702" s="8">
        <v>44036</v>
      </c>
      <c r="D2702">
        <v>3064</v>
      </c>
      <c r="E2702">
        <v>1</v>
      </c>
      <c r="F2702" s="7">
        <v>2526.79</v>
      </c>
      <c r="G2702" s="7">
        <v>3811.42</v>
      </c>
      <c r="H2702" s="7">
        <v>1.25</v>
      </c>
      <c r="I2702" s="7">
        <v>1.91</v>
      </c>
      <c r="J2702" t="s">
        <v>2337</v>
      </c>
      <c r="K2702">
        <f t="shared" si="168"/>
        <v>3064</v>
      </c>
      <c r="L2702">
        <f t="shared" si="169"/>
        <v>30</v>
      </c>
      <c r="M2702">
        <f t="shared" si="170"/>
        <v>1</v>
      </c>
      <c r="N2702" s="7">
        <f t="shared" si="171"/>
        <v>3811.42</v>
      </c>
    </row>
    <row r="2703" spans="1:14" x14ac:dyDescent="0.2">
      <c r="A2703" t="s">
        <v>353</v>
      </c>
      <c r="B2703" s="8">
        <v>44036</v>
      </c>
      <c r="C2703" s="8">
        <v>44036</v>
      </c>
      <c r="D2703">
        <v>1839</v>
      </c>
      <c r="E2703">
        <v>1</v>
      </c>
      <c r="F2703" s="7">
        <v>1488.76</v>
      </c>
      <c r="G2703" s="7">
        <v>2225.46</v>
      </c>
      <c r="H2703" s="7">
        <v>1.24</v>
      </c>
      <c r="I2703" s="7">
        <v>1.86</v>
      </c>
      <c r="J2703" t="s">
        <v>2337</v>
      </c>
      <c r="K2703">
        <f t="shared" si="168"/>
        <v>1839</v>
      </c>
      <c r="L2703">
        <f t="shared" si="169"/>
        <v>30</v>
      </c>
      <c r="M2703">
        <f t="shared" si="170"/>
        <v>1</v>
      </c>
      <c r="N2703" s="7">
        <f t="shared" si="171"/>
        <v>2225.46</v>
      </c>
    </row>
    <row r="2704" spans="1:14" x14ac:dyDescent="0.2">
      <c r="A2704" t="s">
        <v>169</v>
      </c>
      <c r="B2704" s="8">
        <v>44036</v>
      </c>
      <c r="C2704" s="8">
        <v>44039</v>
      </c>
      <c r="D2704">
        <v>16</v>
      </c>
      <c r="E2704">
        <v>200</v>
      </c>
      <c r="F2704" s="7">
        <v>2576.42</v>
      </c>
      <c r="G2704" s="7">
        <v>4860.2</v>
      </c>
      <c r="H2704" s="7">
        <v>257.64</v>
      </c>
      <c r="I2704" s="7">
        <v>486.02</v>
      </c>
      <c r="J2704" t="s">
        <v>2337</v>
      </c>
      <c r="K2704">
        <f t="shared" si="168"/>
        <v>3200</v>
      </c>
      <c r="L2704">
        <f t="shared" si="169"/>
        <v>30</v>
      </c>
      <c r="M2704">
        <f t="shared" si="170"/>
        <v>1</v>
      </c>
      <c r="N2704" s="7">
        <f t="shared" si="171"/>
        <v>4860.2</v>
      </c>
    </row>
    <row r="2705" spans="1:14" x14ac:dyDescent="0.2">
      <c r="A2705" t="s">
        <v>636</v>
      </c>
      <c r="B2705" s="8">
        <v>44036</v>
      </c>
      <c r="C2705" s="8">
        <v>44036</v>
      </c>
      <c r="D2705">
        <v>3064</v>
      </c>
      <c r="E2705">
        <v>1</v>
      </c>
      <c r="F2705" s="7">
        <v>2526.79</v>
      </c>
      <c r="G2705" s="7">
        <v>3811.42</v>
      </c>
      <c r="H2705" s="7">
        <v>1.25</v>
      </c>
      <c r="I2705" s="7">
        <v>1.91</v>
      </c>
      <c r="J2705" t="s">
        <v>2337</v>
      </c>
      <c r="K2705">
        <f t="shared" si="168"/>
        <v>3064</v>
      </c>
      <c r="L2705">
        <f t="shared" si="169"/>
        <v>30</v>
      </c>
      <c r="M2705">
        <f t="shared" si="170"/>
        <v>1</v>
      </c>
      <c r="N2705" s="7">
        <f t="shared" si="171"/>
        <v>3811.42</v>
      </c>
    </row>
    <row r="2706" spans="1:14" x14ac:dyDescent="0.2">
      <c r="A2706" t="s">
        <v>650</v>
      </c>
      <c r="B2706" s="8">
        <v>44036</v>
      </c>
      <c r="C2706" s="8">
        <v>44039</v>
      </c>
      <c r="D2706">
        <v>4</v>
      </c>
      <c r="E2706">
        <v>300</v>
      </c>
      <c r="F2706" s="7">
        <v>637.86</v>
      </c>
      <c r="G2706" s="7">
        <v>959.25</v>
      </c>
      <c r="H2706" s="7">
        <v>318.93</v>
      </c>
      <c r="I2706" s="7">
        <v>479.63</v>
      </c>
      <c r="J2706" t="s">
        <v>2337</v>
      </c>
      <c r="K2706">
        <f t="shared" si="168"/>
        <v>1200</v>
      </c>
      <c r="L2706">
        <f t="shared" si="169"/>
        <v>30</v>
      </c>
      <c r="M2706">
        <f t="shared" si="170"/>
        <v>1</v>
      </c>
      <c r="N2706" s="7">
        <f t="shared" si="171"/>
        <v>959.25</v>
      </c>
    </row>
    <row r="2707" spans="1:14" x14ac:dyDescent="0.2">
      <c r="A2707" t="s">
        <v>169</v>
      </c>
      <c r="B2707" s="8">
        <v>44036</v>
      </c>
      <c r="C2707" s="8">
        <v>44039</v>
      </c>
      <c r="D2707">
        <v>123</v>
      </c>
      <c r="E2707">
        <v>1</v>
      </c>
      <c r="F2707" s="7">
        <v>103.06</v>
      </c>
      <c r="G2707" s="7">
        <v>168.83</v>
      </c>
      <c r="H2707" s="7">
        <v>1.28</v>
      </c>
      <c r="I2707" s="7">
        <v>2.11</v>
      </c>
      <c r="J2707" t="s">
        <v>2337</v>
      </c>
      <c r="K2707">
        <f t="shared" si="168"/>
        <v>123</v>
      </c>
      <c r="L2707">
        <f t="shared" si="169"/>
        <v>30</v>
      </c>
      <c r="M2707">
        <f t="shared" si="170"/>
        <v>1</v>
      </c>
      <c r="N2707" s="7">
        <f t="shared" si="171"/>
        <v>168.83</v>
      </c>
    </row>
    <row r="2708" spans="1:14" x14ac:dyDescent="0.2">
      <c r="A2708" t="s">
        <v>169</v>
      </c>
      <c r="B2708" s="8">
        <v>44036</v>
      </c>
      <c r="C2708" s="8">
        <v>44039</v>
      </c>
      <c r="D2708">
        <v>23</v>
      </c>
      <c r="E2708">
        <v>1</v>
      </c>
      <c r="F2708" s="7">
        <v>19.329999999999998</v>
      </c>
      <c r="G2708" s="7">
        <v>40.29</v>
      </c>
      <c r="H2708" s="7">
        <v>1.28</v>
      </c>
      <c r="I2708" s="7">
        <v>2.69</v>
      </c>
      <c r="J2708" t="s">
        <v>2337</v>
      </c>
      <c r="K2708">
        <f t="shared" si="168"/>
        <v>23</v>
      </c>
      <c r="L2708">
        <f t="shared" si="169"/>
        <v>30</v>
      </c>
      <c r="M2708">
        <f t="shared" si="170"/>
        <v>1</v>
      </c>
      <c r="N2708" s="7">
        <f t="shared" si="171"/>
        <v>40.29</v>
      </c>
    </row>
    <row r="2709" spans="1:14" x14ac:dyDescent="0.2">
      <c r="A2709" t="s">
        <v>936</v>
      </c>
      <c r="B2709" s="8">
        <v>44036</v>
      </c>
      <c r="C2709" s="8">
        <v>44039</v>
      </c>
      <c r="D2709">
        <v>2</v>
      </c>
      <c r="E2709">
        <v>1</v>
      </c>
      <c r="F2709" s="7">
        <v>15.99</v>
      </c>
      <c r="G2709" s="7">
        <v>30.7</v>
      </c>
      <c r="H2709" s="7">
        <v>15.99</v>
      </c>
      <c r="I2709" s="7">
        <v>30.7</v>
      </c>
      <c r="J2709" t="s">
        <v>2337</v>
      </c>
      <c r="K2709">
        <f t="shared" si="168"/>
        <v>2</v>
      </c>
      <c r="L2709">
        <f t="shared" si="169"/>
        <v>30</v>
      </c>
      <c r="M2709">
        <f t="shared" si="170"/>
        <v>1</v>
      </c>
      <c r="N2709" s="7">
        <f t="shared" si="171"/>
        <v>30.7</v>
      </c>
    </row>
    <row r="2710" spans="1:14" x14ac:dyDescent="0.2">
      <c r="A2710" t="s">
        <v>928</v>
      </c>
      <c r="B2710" s="8">
        <v>44036</v>
      </c>
      <c r="C2710" s="8">
        <v>44039</v>
      </c>
      <c r="D2710">
        <v>2</v>
      </c>
      <c r="E2710">
        <v>1</v>
      </c>
      <c r="F2710" s="7">
        <v>26.13</v>
      </c>
      <c r="G2710" s="7">
        <v>0</v>
      </c>
      <c r="H2710" s="7">
        <v>26.12</v>
      </c>
      <c r="I2710" s="7">
        <v>0</v>
      </c>
      <c r="J2710" t="s">
        <v>2337</v>
      </c>
      <c r="K2710">
        <f t="shared" si="168"/>
        <v>2</v>
      </c>
      <c r="L2710">
        <f t="shared" si="169"/>
        <v>30</v>
      </c>
      <c r="M2710">
        <f t="shared" si="170"/>
        <v>1</v>
      </c>
      <c r="N2710" s="7">
        <f t="shared" si="171"/>
        <v>0</v>
      </c>
    </row>
    <row r="2711" spans="1:14" x14ac:dyDescent="0.2">
      <c r="A2711" t="s">
        <v>387</v>
      </c>
      <c r="B2711" s="8">
        <v>44039</v>
      </c>
      <c r="C2711" s="8">
        <v>44039</v>
      </c>
      <c r="D2711">
        <v>4</v>
      </c>
      <c r="E2711">
        <v>1</v>
      </c>
      <c r="F2711" s="7">
        <v>84.59</v>
      </c>
      <c r="G2711" s="7">
        <v>153.47999999999999</v>
      </c>
      <c r="H2711" s="7">
        <v>42.3</v>
      </c>
      <c r="I2711" s="7">
        <v>76.739999999999995</v>
      </c>
      <c r="J2711" t="s">
        <v>2337</v>
      </c>
      <c r="K2711">
        <f t="shared" si="168"/>
        <v>4</v>
      </c>
      <c r="L2711">
        <f t="shared" si="169"/>
        <v>31</v>
      </c>
      <c r="M2711">
        <f t="shared" si="170"/>
        <v>1</v>
      </c>
      <c r="N2711" s="7">
        <f t="shared" si="171"/>
        <v>153.47999999999999</v>
      </c>
    </row>
    <row r="2712" spans="1:14" x14ac:dyDescent="0.2">
      <c r="A2712" t="s">
        <v>387</v>
      </c>
      <c r="B2712" s="8">
        <v>44036</v>
      </c>
      <c r="C2712" s="8">
        <v>44036</v>
      </c>
      <c r="D2712">
        <v>2</v>
      </c>
      <c r="E2712">
        <v>1</v>
      </c>
      <c r="F2712" s="7">
        <v>42.3</v>
      </c>
      <c r="G2712" s="7">
        <v>76.739999999999995</v>
      </c>
      <c r="H2712" s="7">
        <v>42.3</v>
      </c>
      <c r="I2712" s="7">
        <v>76.739999999999995</v>
      </c>
      <c r="J2712" t="s">
        <v>2337</v>
      </c>
      <c r="K2712">
        <f t="shared" si="168"/>
        <v>2</v>
      </c>
      <c r="L2712">
        <f t="shared" si="169"/>
        <v>30</v>
      </c>
      <c r="M2712">
        <f t="shared" si="170"/>
        <v>1</v>
      </c>
      <c r="N2712" s="7">
        <f t="shared" si="171"/>
        <v>76.739999999999995</v>
      </c>
    </row>
    <row r="2713" spans="1:14" x14ac:dyDescent="0.2">
      <c r="A2713" t="s">
        <v>262</v>
      </c>
      <c r="B2713" s="8">
        <v>44039</v>
      </c>
      <c r="C2713" s="8">
        <v>44040</v>
      </c>
      <c r="D2713">
        <v>1532</v>
      </c>
      <c r="E2713">
        <v>1</v>
      </c>
      <c r="F2713" s="7">
        <v>984.83</v>
      </c>
      <c r="G2713" s="7">
        <v>1726.65</v>
      </c>
      <c r="H2713" s="7">
        <v>0.99</v>
      </c>
      <c r="I2713" s="7">
        <v>1.73</v>
      </c>
      <c r="J2713" t="s">
        <v>2337</v>
      </c>
      <c r="K2713">
        <f t="shared" si="168"/>
        <v>1532</v>
      </c>
      <c r="L2713">
        <f t="shared" si="169"/>
        <v>31</v>
      </c>
      <c r="M2713">
        <f t="shared" si="170"/>
        <v>1</v>
      </c>
      <c r="N2713" s="7">
        <f t="shared" si="171"/>
        <v>1726.65</v>
      </c>
    </row>
    <row r="2714" spans="1:14" x14ac:dyDescent="0.2">
      <c r="A2714" t="s">
        <v>186</v>
      </c>
      <c r="B2714" s="8">
        <v>44039</v>
      </c>
      <c r="C2714" s="8">
        <v>44039</v>
      </c>
      <c r="D2714">
        <v>368</v>
      </c>
      <c r="E2714">
        <v>1</v>
      </c>
      <c r="F2714" s="7">
        <v>314</v>
      </c>
      <c r="G2714" s="7">
        <v>745.91</v>
      </c>
      <c r="H2714" s="7">
        <v>1.31</v>
      </c>
      <c r="I2714" s="7">
        <v>3.11</v>
      </c>
      <c r="J2714" t="s">
        <v>2337</v>
      </c>
      <c r="K2714">
        <f t="shared" si="168"/>
        <v>368</v>
      </c>
      <c r="L2714">
        <f t="shared" si="169"/>
        <v>31</v>
      </c>
      <c r="M2714">
        <f t="shared" si="170"/>
        <v>1</v>
      </c>
      <c r="N2714" s="7">
        <f t="shared" si="171"/>
        <v>745.91</v>
      </c>
    </row>
    <row r="2715" spans="1:14" x14ac:dyDescent="0.2">
      <c r="A2715" t="s">
        <v>650</v>
      </c>
      <c r="B2715" s="8">
        <v>44039</v>
      </c>
      <c r="C2715" s="8">
        <v>44040</v>
      </c>
      <c r="D2715">
        <v>11</v>
      </c>
      <c r="E2715">
        <v>60</v>
      </c>
      <c r="F2715" s="7">
        <v>446.5</v>
      </c>
      <c r="G2715" s="7">
        <v>671.48</v>
      </c>
      <c r="H2715" s="7">
        <v>63.78</v>
      </c>
      <c r="I2715" s="7">
        <v>95.93</v>
      </c>
      <c r="J2715" t="s">
        <v>2337</v>
      </c>
      <c r="K2715">
        <f t="shared" si="168"/>
        <v>660</v>
      </c>
      <c r="L2715">
        <f t="shared" si="169"/>
        <v>31</v>
      </c>
      <c r="M2715">
        <f t="shared" si="170"/>
        <v>1</v>
      </c>
      <c r="N2715" s="7">
        <f t="shared" si="171"/>
        <v>671.48</v>
      </c>
    </row>
    <row r="2716" spans="1:14" x14ac:dyDescent="0.2">
      <c r="A2716" t="s">
        <v>525</v>
      </c>
      <c r="B2716" s="8">
        <v>44028</v>
      </c>
      <c r="C2716" s="8">
        <v>44028</v>
      </c>
      <c r="D2716">
        <v>491</v>
      </c>
      <c r="E2716">
        <v>1</v>
      </c>
      <c r="F2716" s="7">
        <v>905.12</v>
      </c>
      <c r="G2716" s="7">
        <v>2251.04</v>
      </c>
      <c r="H2716" s="7">
        <v>2.83</v>
      </c>
      <c r="I2716" s="7">
        <v>7.04</v>
      </c>
      <c r="J2716" t="s">
        <v>2337</v>
      </c>
      <c r="K2716">
        <f t="shared" si="168"/>
        <v>491</v>
      </c>
      <c r="L2716">
        <f t="shared" si="169"/>
        <v>29</v>
      </c>
      <c r="M2716">
        <f t="shared" si="170"/>
        <v>1</v>
      </c>
      <c r="N2716" s="7">
        <f t="shared" si="171"/>
        <v>2251.04</v>
      </c>
    </row>
    <row r="2717" spans="1:14" x14ac:dyDescent="0.2">
      <c r="A2717" t="s">
        <v>524</v>
      </c>
      <c r="B2717" s="8">
        <v>44028</v>
      </c>
      <c r="C2717" s="8">
        <v>44028</v>
      </c>
      <c r="D2717">
        <v>99</v>
      </c>
      <c r="E2717">
        <v>1</v>
      </c>
      <c r="F2717" s="7">
        <v>235.49</v>
      </c>
      <c r="G2717" s="7">
        <v>572.99</v>
      </c>
      <c r="H2717" s="7">
        <v>3.67</v>
      </c>
      <c r="I2717" s="7">
        <v>8.9499999999999993</v>
      </c>
      <c r="J2717" t="s">
        <v>2337</v>
      </c>
      <c r="K2717">
        <f t="shared" si="168"/>
        <v>99</v>
      </c>
      <c r="L2717">
        <f t="shared" si="169"/>
        <v>29</v>
      </c>
      <c r="M2717">
        <f t="shared" si="170"/>
        <v>1</v>
      </c>
      <c r="N2717" s="7">
        <f t="shared" si="171"/>
        <v>572.99</v>
      </c>
    </row>
    <row r="2718" spans="1:14" x14ac:dyDescent="0.2">
      <c r="A2718" t="s">
        <v>280</v>
      </c>
      <c r="B2718" s="8">
        <v>44028</v>
      </c>
      <c r="C2718" s="8">
        <v>44028</v>
      </c>
      <c r="D2718">
        <v>154</v>
      </c>
      <c r="E2718">
        <v>1</v>
      </c>
      <c r="F2718" s="7">
        <v>86.97</v>
      </c>
      <c r="G2718" s="7">
        <v>211.04</v>
      </c>
      <c r="H2718" s="7">
        <v>0.87</v>
      </c>
      <c r="I2718" s="7">
        <v>2.11</v>
      </c>
      <c r="J2718" t="s">
        <v>2337</v>
      </c>
      <c r="K2718">
        <f t="shared" si="168"/>
        <v>154</v>
      </c>
      <c r="L2718">
        <f t="shared" si="169"/>
        <v>29</v>
      </c>
      <c r="M2718">
        <f t="shared" si="170"/>
        <v>1</v>
      </c>
      <c r="N2718" s="7">
        <f t="shared" si="171"/>
        <v>211.04</v>
      </c>
    </row>
    <row r="2719" spans="1:14" x14ac:dyDescent="0.2">
      <c r="A2719" t="s">
        <v>396</v>
      </c>
      <c r="B2719" s="8">
        <v>44028</v>
      </c>
      <c r="C2719" s="8">
        <v>44028</v>
      </c>
      <c r="D2719">
        <v>2</v>
      </c>
      <c r="E2719">
        <v>1</v>
      </c>
      <c r="F2719" s="7">
        <v>22.56</v>
      </c>
      <c r="G2719" s="7">
        <v>30.7</v>
      </c>
      <c r="H2719" s="7">
        <v>22.56</v>
      </c>
      <c r="I2719" s="7">
        <v>30.7</v>
      </c>
      <c r="J2719" t="s">
        <v>2337</v>
      </c>
      <c r="K2719">
        <f t="shared" si="168"/>
        <v>2</v>
      </c>
      <c r="L2719">
        <f t="shared" si="169"/>
        <v>29</v>
      </c>
      <c r="M2719">
        <f t="shared" si="170"/>
        <v>1</v>
      </c>
      <c r="N2719" s="7">
        <f t="shared" si="171"/>
        <v>30.7</v>
      </c>
    </row>
    <row r="2720" spans="1:14" x14ac:dyDescent="0.2">
      <c r="A2720" t="s">
        <v>396</v>
      </c>
      <c r="B2720" s="8">
        <v>44040</v>
      </c>
      <c r="C2720" s="8">
        <v>44040</v>
      </c>
      <c r="D2720">
        <v>2</v>
      </c>
      <c r="E2720">
        <v>1</v>
      </c>
      <c r="F2720" s="7">
        <v>22.56</v>
      </c>
      <c r="G2720" s="7">
        <v>30.7</v>
      </c>
      <c r="H2720" s="7">
        <v>22.56</v>
      </c>
      <c r="I2720" s="7">
        <v>30.7</v>
      </c>
      <c r="J2720" t="s">
        <v>2337</v>
      </c>
      <c r="K2720">
        <f t="shared" si="168"/>
        <v>2</v>
      </c>
      <c r="L2720">
        <f t="shared" si="169"/>
        <v>31</v>
      </c>
      <c r="M2720">
        <f t="shared" si="170"/>
        <v>1</v>
      </c>
      <c r="N2720" s="7">
        <f t="shared" si="171"/>
        <v>30.7</v>
      </c>
    </row>
    <row r="2721" spans="1:14" x14ac:dyDescent="0.2">
      <c r="A2721" t="s">
        <v>169</v>
      </c>
      <c r="B2721" s="8">
        <v>44040</v>
      </c>
      <c r="C2721" s="8">
        <v>44040</v>
      </c>
      <c r="D2721">
        <v>37</v>
      </c>
      <c r="E2721">
        <v>40</v>
      </c>
      <c r="F2721" s="7">
        <v>1236.68</v>
      </c>
      <c r="G2721" s="7">
        <v>2332.9</v>
      </c>
      <c r="H2721" s="7">
        <v>51.52</v>
      </c>
      <c r="I2721" s="7">
        <v>97.2</v>
      </c>
      <c r="J2721" t="s">
        <v>2337</v>
      </c>
      <c r="K2721">
        <f t="shared" si="168"/>
        <v>1480</v>
      </c>
      <c r="L2721">
        <f t="shared" si="169"/>
        <v>31</v>
      </c>
      <c r="M2721">
        <f t="shared" si="170"/>
        <v>1</v>
      </c>
      <c r="N2721" s="7">
        <f t="shared" si="171"/>
        <v>2332.9</v>
      </c>
    </row>
    <row r="2722" spans="1:14" x14ac:dyDescent="0.2">
      <c r="A2722" t="s">
        <v>289</v>
      </c>
      <c r="B2722" s="8">
        <v>44040</v>
      </c>
      <c r="C2722" s="8">
        <v>44040</v>
      </c>
      <c r="D2722">
        <v>1532</v>
      </c>
      <c r="E2722">
        <v>1</v>
      </c>
      <c r="F2722" s="7">
        <v>869.72</v>
      </c>
      <c r="G2722" s="7">
        <v>2110.35</v>
      </c>
      <c r="H2722" s="7">
        <v>0.87</v>
      </c>
      <c r="I2722" s="7">
        <v>2.11</v>
      </c>
      <c r="J2722" t="s">
        <v>2337</v>
      </c>
      <c r="K2722">
        <f t="shared" si="168"/>
        <v>1532</v>
      </c>
      <c r="L2722">
        <f t="shared" si="169"/>
        <v>31</v>
      </c>
      <c r="M2722">
        <f t="shared" si="170"/>
        <v>1</v>
      </c>
      <c r="N2722" s="7">
        <f t="shared" si="171"/>
        <v>2110.35</v>
      </c>
    </row>
    <row r="2723" spans="1:14" x14ac:dyDescent="0.2">
      <c r="A2723" t="s">
        <v>289</v>
      </c>
      <c r="B2723" s="8">
        <v>44033</v>
      </c>
      <c r="C2723" s="8">
        <v>44033</v>
      </c>
      <c r="D2723">
        <v>766</v>
      </c>
      <c r="E2723">
        <v>1</v>
      </c>
      <c r="F2723" s="7">
        <v>434.86</v>
      </c>
      <c r="G2723" s="7">
        <v>1119.1300000000001</v>
      </c>
      <c r="H2723" s="7">
        <v>0.87</v>
      </c>
      <c r="I2723" s="7">
        <v>2.2400000000000002</v>
      </c>
      <c r="J2723" t="s">
        <v>2337</v>
      </c>
      <c r="K2723">
        <f t="shared" si="168"/>
        <v>766</v>
      </c>
      <c r="L2723">
        <f t="shared" si="169"/>
        <v>30</v>
      </c>
      <c r="M2723">
        <f t="shared" si="170"/>
        <v>1</v>
      </c>
      <c r="N2723" s="7">
        <f t="shared" si="171"/>
        <v>1119.1300000000001</v>
      </c>
    </row>
    <row r="2724" spans="1:14" x14ac:dyDescent="0.2">
      <c r="A2724" t="s">
        <v>387</v>
      </c>
      <c r="B2724" s="8">
        <v>44040</v>
      </c>
      <c r="C2724" s="8">
        <v>44040</v>
      </c>
      <c r="D2724">
        <v>2</v>
      </c>
      <c r="E2724">
        <v>1</v>
      </c>
      <c r="F2724" s="7">
        <v>42.3</v>
      </c>
      <c r="G2724" s="7">
        <v>76.739999999999995</v>
      </c>
      <c r="H2724" s="7">
        <v>42.3</v>
      </c>
      <c r="I2724" s="7">
        <v>76.739999999999995</v>
      </c>
      <c r="J2724" t="s">
        <v>2337</v>
      </c>
      <c r="K2724">
        <f t="shared" si="168"/>
        <v>2</v>
      </c>
      <c r="L2724">
        <f t="shared" si="169"/>
        <v>31</v>
      </c>
      <c r="M2724">
        <f t="shared" si="170"/>
        <v>1</v>
      </c>
      <c r="N2724" s="7">
        <f t="shared" si="171"/>
        <v>76.739999999999995</v>
      </c>
    </row>
    <row r="2725" spans="1:14" x14ac:dyDescent="0.2">
      <c r="A2725" t="s">
        <v>247</v>
      </c>
      <c r="B2725" s="8">
        <v>44040</v>
      </c>
      <c r="C2725" s="8">
        <v>44041</v>
      </c>
      <c r="D2725">
        <v>4596</v>
      </c>
      <c r="E2725">
        <v>1</v>
      </c>
      <c r="F2725" s="7">
        <v>2570.79</v>
      </c>
      <c r="G2725" s="7">
        <v>6331.05</v>
      </c>
      <c r="H2725" s="7">
        <v>0.86</v>
      </c>
      <c r="I2725" s="7">
        <v>2.11</v>
      </c>
      <c r="J2725" t="s">
        <v>2337</v>
      </c>
      <c r="K2725">
        <f t="shared" si="168"/>
        <v>4596</v>
      </c>
      <c r="L2725">
        <f t="shared" si="169"/>
        <v>31</v>
      </c>
      <c r="M2725">
        <f t="shared" si="170"/>
        <v>1</v>
      </c>
      <c r="N2725" s="7">
        <f t="shared" si="171"/>
        <v>6331.05</v>
      </c>
    </row>
    <row r="2726" spans="1:14" x14ac:dyDescent="0.2">
      <c r="A2726" t="s">
        <v>262</v>
      </c>
      <c r="B2726" s="8">
        <v>44040</v>
      </c>
      <c r="C2726" s="8">
        <v>44041</v>
      </c>
      <c r="D2726">
        <v>1532</v>
      </c>
      <c r="E2726">
        <v>1</v>
      </c>
      <c r="F2726" s="7">
        <v>984.83</v>
      </c>
      <c r="G2726" s="7">
        <v>2033.61</v>
      </c>
      <c r="H2726" s="7">
        <v>0.99</v>
      </c>
      <c r="I2726" s="7">
        <v>2.0299999999999998</v>
      </c>
      <c r="J2726" t="s">
        <v>2337</v>
      </c>
      <c r="K2726">
        <f t="shared" si="168"/>
        <v>1532</v>
      </c>
      <c r="L2726">
        <f t="shared" si="169"/>
        <v>31</v>
      </c>
      <c r="M2726">
        <f t="shared" si="170"/>
        <v>1</v>
      </c>
      <c r="N2726" s="7">
        <f t="shared" si="171"/>
        <v>2033.61</v>
      </c>
    </row>
    <row r="2727" spans="1:14" x14ac:dyDescent="0.2">
      <c r="A2727" t="s">
        <v>528</v>
      </c>
      <c r="B2727" s="8">
        <v>43993</v>
      </c>
      <c r="C2727" s="8">
        <v>43993</v>
      </c>
      <c r="D2727">
        <v>99</v>
      </c>
      <c r="E2727">
        <v>1</v>
      </c>
      <c r="F2727" s="7">
        <v>248.71</v>
      </c>
      <c r="G2727" s="7">
        <v>572.99</v>
      </c>
      <c r="H2727" s="7">
        <v>3.88</v>
      </c>
      <c r="I2727" s="7">
        <v>8.9499999999999993</v>
      </c>
      <c r="J2727" t="s">
        <v>2337</v>
      </c>
      <c r="K2727">
        <f t="shared" si="168"/>
        <v>99</v>
      </c>
      <c r="L2727">
        <f t="shared" si="169"/>
        <v>24</v>
      </c>
      <c r="M2727">
        <f t="shared" si="170"/>
        <v>1</v>
      </c>
      <c r="N2727" s="7">
        <f t="shared" si="171"/>
        <v>572.99</v>
      </c>
    </row>
    <row r="2728" spans="1:14" x14ac:dyDescent="0.2">
      <c r="A2728" t="s">
        <v>271</v>
      </c>
      <c r="B2728" s="8">
        <v>44040</v>
      </c>
      <c r="C2728" s="8">
        <v>44040</v>
      </c>
      <c r="D2728">
        <v>3830</v>
      </c>
      <c r="E2728">
        <v>1</v>
      </c>
      <c r="F2728" s="7">
        <v>5563.65</v>
      </c>
      <c r="G2728" s="7">
        <v>3773.05</v>
      </c>
      <c r="H2728" s="7">
        <v>2.23</v>
      </c>
      <c r="I2728" s="7">
        <v>1.51</v>
      </c>
      <c r="J2728" t="s">
        <v>2337</v>
      </c>
      <c r="K2728">
        <f t="shared" si="168"/>
        <v>3830</v>
      </c>
      <c r="L2728">
        <f t="shared" si="169"/>
        <v>31</v>
      </c>
      <c r="M2728">
        <f t="shared" si="170"/>
        <v>1</v>
      </c>
      <c r="N2728" s="7">
        <f t="shared" si="171"/>
        <v>3773.05</v>
      </c>
    </row>
    <row r="2729" spans="1:14" x14ac:dyDescent="0.2">
      <c r="A2729" t="s">
        <v>708</v>
      </c>
      <c r="B2729" s="8">
        <v>44040</v>
      </c>
      <c r="C2729" s="8">
        <v>44055</v>
      </c>
      <c r="D2729">
        <v>31</v>
      </c>
      <c r="E2729">
        <v>1</v>
      </c>
      <c r="F2729" s="7">
        <v>351.21</v>
      </c>
      <c r="G2729" s="7">
        <v>647.16999999999996</v>
      </c>
      <c r="H2729" s="7">
        <v>17.559999999999999</v>
      </c>
      <c r="I2729" s="7">
        <v>32.36</v>
      </c>
      <c r="J2729" t="s">
        <v>2337</v>
      </c>
      <c r="K2729">
        <f t="shared" si="168"/>
        <v>31</v>
      </c>
      <c r="L2729">
        <f t="shared" si="169"/>
        <v>31</v>
      </c>
      <c r="M2729">
        <f t="shared" si="170"/>
        <v>1</v>
      </c>
      <c r="N2729" s="7">
        <f t="shared" si="171"/>
        <v>647.16999999999996</v>
      </c>
    </row>
    <row r="2730" spans="1:14" x14ac:dyDescent="0.2">
      <c r="A2730" t="s">
        <v>718</v>
      </c>
      <c r="B2730" s="8">
        <v>44040</v>
      </c>
      <c r="C2730" s="8">
        <v>44055</v>
      </c>
      <c r="D2730">
        <v>31</v>
      </c>
      <c r="E2730">
        <v>1</v>
      </c>
      <c r="F2730" s="7">
        <v>447.14</v>
      </c>
      <c r="G2730" s="7">
        <v>821.12</v>
      </c>
      <c r="H2730" s="7">
        <v>22.36</v>
      </c>
      <c r="I2730" s="7">
        <v>41.06</v>
      </c>
      <c r="J2730" t="s">
        <v>2337</v>
      </c>
      <c r="K2730">
        <f t="shared" si="168"/>
        <v>31</v>
      </c>
      <c r="L2730">
        <f t="shared" si="169"/>
        <v>31</v>
      </c>
      <c r="M2730">
        <f t="shared" si="170"/>
        <v>1</v>
      </c>
      <c r="N2730" s="7">
        <f t="shared" si="171"/>
        <v>821.12</v>
      </c>
    </row>
    <row r="2731" spans="1:14" x14ac:dyDescent="0.2">
      <c r="A2731" t="s">
        <v>728</v>
      </c>
      <c r="B2731" s="8">
        <v>44040</v>
      </c>
      <c r="C2731" s="8">
        <v>44055</v>
      </c>
      <c r="D2731">
        <v>16</v>
      </c>
      <c r="E2731">
        <v>1</v>
      </c>
      <c r="F2731" s="7">
        <v>246.08</v>
      </c>
      <c r="G2731" s="7">
        <v>416.95</v>
      </c>
      <c r="H2731" s="7">
        <v>24.61</v>
      </c>
      <c r="I2731" s="7">
        <v>41.7</v>
      </c>
      <c r="J2731" t="s">
        <v>2337</v>
      </c>
      <c r="K2731">
        <f t="shared" si="168"/>
        <v>16</v>
      </c>
      <c r="L2731">
        <f t="shared" si="169"/>
        <v>31</v>
      </c>
      <c r="M2731">
        <f t="shared" si="170"/>
        <v>1</v>
      </c>
      <c r="N2731" s="7">
        <f t="shared" si="171"/>
        <v>416.95</v>
      </c>
    </row>
    <row r="2732" spans="1:14" x14ac:dyDescent="0.2">
      <c r="A2732" t="s">
        <v>698</v>
      </c>
      <c r="B2732" s="8">
        <v>44040</v>
      </c>
      <c r="C2732" s="8">
        <v>44055</v>
      </c>
      <c r="D2732">
        <v>16</v>
      </c>
      <c r="E2732">
        <v>1</v>
      </c>
      <c r="F2732" s="7">
        <v>271.66000000000003</v>
      </c>
      <c r="G2732" s="7">
        <v>469.39</v>
      </c>
      <c r="H2732" s="7">
        <v>27.17</v>
      </c>
      <c r="I2732" s="7">
        <v>46.94</v>
      </c>
      <c r="J2732" t="s">
        <v>2337</v>
      </c>
      <c r="K2732">
        <f t="shared" si="168"/>
        <v>16</v>
      </c>
      <c r="L2732">
        <f t="shared" si="169"/>
        <v>31</v>
      </c>
      <c r="M2732">
        <f t="shared" si="170"/>
        <v>1</v>
      </c>
      <c r="N2732" s="7">
        <f t="shared" si="171"/>
        <v>469.39</v>
      </c>
    </row>
    <row r="2733" spans="1:14" x14ac:dyDescent="0.2">
      <c r="A2733" t="s">
        <v>842</v>
      </c>
      <c r="B2733" s="8">
        <v>44040</v>
      </c>
      <c r="C2733" s="8">
        <v>44055</v>
      </c>
      <c r="D2733">
        <v>62</v>
      </c>
      <c r="E2733">
        <v>1</v>
      </c>
      <c r="F2733" s="7">
        <v>988.41</v>
      </c>
      <c r="G2733" s="7">
        <v>1918.5</v>
      </c>
      <c r="H2733" s="7">
        <v>24.71</v>
      </c>
      <c r="I2733" s="7">
        <v>47.96</v>
      </c>
      <c r="J2733" t="s">
        <v>2337</v>
      </c>
      <c r="K2733">
        <f t="shared" si="168"/>
        <v>62</v>
      </c>
      <c r="L2733">
        <f t="shared" si="169"/>
        <v>31</v>
      </c>
      <c r="M2733">
        <f t="shared" si="170"/>
        <v>1</v>
      </c>
      <c r="N2733" s="7">
        <f t="shared" si="171"/>
        <v>1918.5</v>
      </c>
    </row>
    <row r="2734" spans="1:14" x14ac:dyDescent="0.2">
      <c r="A2734" t="s">
        <v>758</v>
      </c>
      <c r="B2734" s="8">
        <v>44040</v>
      </c>
      <c r="C2734" s="8">
        <v>44055</v>
      </c>
      <c r="D2734">
        <v>16</v>
      </c>
      <c r="E2734">
        <v>1</v>
      </c>
      <c r="F2734" s="7">
        <v>415.55</v>
      </c>
      <c r="G2734" s="7">
        <v>694.5</v>
      </c>
      <c r="H2734" s="7">
        <v>41.56</v>
      </c>
      <c r="I2734" s="7">
        <v>69.45</v>
      </c>
      <c r="J2734" t="s">
        <v>2337</v>
      </c>
      <c r="K2734">
        <f t="shared" si="168"/>
        <v>16</v>
      </c>
      <c r="L2734">
        <f t="shared" si="169"/>
        <v>31</v>
      </c>
      <c r="M2734">
        <f t="shared" si="170"/>
        <v>1</v>
      </c>
      <c r="N2734" s="7">
        <f t="shared" si="171"/>
        <v>694.5</v>
      </c>
    </row>
    <row r="2735" spans="1:14" x14ac:dyDescent="0.2">
      <c r="A2735" t="s">
        <v>528</v>
      </c>
      <c r="B2735" s="8">
        <v>44034</v>
      </c>
      <c r="C2735" s="8">
        <v>44034</v>
      </c>
      <c r="D2735">
        <v>197</v>
      </c>
      <c r="E2735">
        <v>1</v>
      </c>
      <c r="F2735" s="7">
        <v>497.43</v>
      </c>
      <c r="G2735" s="7">
        <v>1145.98</v>
      </c>
      <c r="H2735" s="7">
        <v>3.88</v>
      </c>
      <c r="I2735" s="7">
        <v>8.9499999999999993</v>
      </c>
      <c r="J2735" t="s">
        <v>2337</v>
      </c>
      <c r="K2735">
        <f t="shared" si="168"/>
        <v>197</v>
      </c>
      <c r="L2735">
        <f t="shared" si="169"/>
        <v>30</v>
      </c>
      <c r="M2735">
        <f t="shared" si="170"/>
        <v>1</v>
      </c>
      <c r="N2735" s="7">
        <f t="shared" si="171"/>
        <v>1145.98</v>
      </c>
    </row>
    <row r="2736" spans="1:14" x14ac:dyDescent="0.2">
      <c r="A2736" t="s">
        <v>192</v>
      </c>
      <c r="B2736" s="8">
        <v>44040</v>
      </c>
      <c r="C2736" s="8">
        <v>44041</v>
      </c>
      <c r="D2736">
        <v>1532</v>
      </c>
      <c r="E2736">
        <v>1</v>
      </c>
      <c r="F2736" s="7">
        <v>1267.23</v>
      </c>
      <c r="G2736" s="7">
        <v>2558</v>
      </c>
      <c r="H2736" s="7">
        <v>1.27</v>
      </c>
      <c r="I2736" s="7">
        <v>2.56</v>
      </c>
      <c r="J2736" t="s">
        <v>2337</v>
      </c>
      <c r="K2736">
        <f t="shared" si="168"/>
        <v>1532</v>
      </c>
      <c r="L2736">
        <f t="shared" si="169"/>
        <v>31</v>
      </c>
      <c r="M2736">
        <f t="shared" si="170"/>
        <v>1</v>
      </c>
      <c r="N2736" s="7">
        <f t="shared" si="171"/>
        <v>2558</v>
      </c>
    </row>
    <row r="2737" spans="1:14" x14ac:dyDescent="0.2">
      <c r="A2737" t="s">
        <v>285</v>
      </c>
      <c r="B2737" s="8">
        <v>44040</v>
      </c>
      <c r="C2737" s="8">
        <v>44041</v>
      </c>
      <c r="D2737">
        <v>766</v>
      </c>
      <c r="E2737">
        <v>1</v>
      </c>
      <c r="F2737" s="7">
        <v>434.86</v>
      </c>
      <c r="G2737" s="7">
        <v>1055.18</v>
      </c>
      <c r="H2737" s="7">
        <v>0.87</v>
      </c>
      <c r="I2737" s="7">
        <v>2.11</v>
      </c>
      <c r="J2737" t="s">
        <v>2337</v>
      </c>
      <c r="K2737">
        <f t="shared" si="168"/>
        <v>766</v>
      </c>
      <c r="L2737">
        <f t="shared" si="169"/>
        <v>31</v>
      </c>
      <c r="M2737">
        <f t="shared" si="170"/>
        <v>1</v>
      </c>
      <c r="N2737" s="7">
        <f t="shared" si="171"/>
        <v>1055.18</v>
      </c>
    </row>
    <row r="2738" spans="1:14" x14ac:dyDescent="0.2">
      <c r="A2738" t="s">
        <v>396</v>
      </c>
      <c r="B2738" s="8">
        <v>44040</v>
      </c>
      <c r="C2738" s="8">
        <v>44041</v>
      </c>
      <c r="D2738">
        <v>148</v>
      </c>
      <c r="E2738">
        <v>1</v>
      </c>
      <c r="F2738" s="7">
        <v>2165.91</v>
      </c>
      <c r="G2738" s="7">
        <v>2946.82</v>
      </c>
      <c r="H2738" s="7">
        <v>22.56</v>
      </c>
      <c r="I2738" s="7">
        <v>30.7</v>
      </c>
      <c r="J2738" t="s">
        <v>2337</v>
      </c>
      <c r="K2738">
        <f t="shared" si="168"/>
        <v>148</v>
      </c>
      <c r="L2738">
        <f t="shared" si="169"/>
        <v>31</v>
      </c>
      <c r="M2738">
        <f t="shared" si="170"/>
        <v>1</v>
      </c>
      <c r="N2738" s="7">
        <f t="shared" si="171"/>
        <v>2946.82</v>
      </c>
    </row>
    <row r="2739" spans="1:14" x14ac:dyDescent="0.2">
      <c r="A2739" t="s">
        <v>251</v>
      </c>
      <c r="B2739" s="8">
        <v>44040</v>
      </c>
      <c r="C2739" s="8">
        <v>44041</v>
      </c>
      <c r="D2739">
        <v>154</v>
      </c>
      <c r="E2739">
        <v>1</v>
      </c>
      <c r="F2739" s="7">
        <v>85.69</v>
      </c>
      <c r="G2739" s="7">
        <v>211.04</v>
      </c>
      <c r="H2739" s="7">
        <v>0.86</v>
      </c>
      <c r="I2739" s="7">
        <v>2.11</v>
      </c>
      <c r="J2739" t="s">
        <v>2337</v>
      </c>
      <c r="K2739">
        <f t="shared" si="168"/>
        <v>154</v>
      </c>
      <c r="L2739">
        <f t="shared" si="169"/>
        <v>31</v>
      </c>
      <c r="M2739">
        <f t="shared" si="170"/>
        <v>1</v>
      </c>
      <c r="N2739" s="7">
        <f t="shared" si="171"/>
        <v>211.04</v>
      </c>
    </row>
    <row r="2740" spans="1:14" x14ac:dyDescent="0.2">
      <c r="A2740" t="s">
        <v>928</v>
      </c>
      <c r="B2740" s="8">
        <v>44040</v>
      </c>
      <c r="C2740" s="8">
        <v>44041</v>
      </c>
      <c r="D2740">
        <v>4</v>
      </c>
      <c r="E2740">
        <v>1</v>
      </c>
      <c r="F2740" s="7">
        <v>52.26</v>
      </c>
      <c r="G2740" s="7">
        <v>0</v>
      </c>
      <c r="H2740" s="7">
        <v>26.12</v>
      </c>
      <c r="I2740" s="7">
        <v>0</v>
      </c>
      <c r="J2740" t="s">
        <v>2337</v>
      </c>
      <c r="K2740">
        <f t="shared" si="168"/>
        <v>4</v>
      </c>
      <c r="L2740">
        <f t="shared" si="169"/>
        <v>31</v>
      </c>
      <c r="M2740">
        <f t="shared" si="170"/>
        <v>1</v>
      </c>
      <c r="N2740" s="7">
        <f t="shared" si="171"/>
        <v>0</v>
      </c>
    </row>
    <row r="2741" spans="1:14" x14ac:dyDescent="0.2">
      <c r="A2741" t="s">
        <v>934</v>
      </c>
      <c r="B2741" s="8">
        <v>44032</v>
      </c>
      <c r="C2741" s="8">
        <v>44041</v>
      </c>
      <c r="D2741">
        <v>37</v>
      </c>
      <c r="E2741">
        <v>1</v>
      </c>
      <c r="F2741" s="7">
        <v>349.93</v>
      </c>
      <c r="G2741" s="7">
        <v>583.22</v>
      </c>
      <c r="H2741" s="7">
        <v>14.58</v>
      </c>
      <c r="I2741" s="7">
        <v>24.3</v>
      </c>
      <c r="J2741" t="s">
        <v>2337</v>
      </c>
      <c r="K2741">
        <f t="shared" si="168"/>
        <v>37</v>
      </c>
      <c r="L2741">
        <f t="shared" si="169"/>
        <v>30</v>
      </c>
      <c r="M2741">
        <f t="shared" si="170"/>
        <v>1</v>
      </c>
      <c r="N2741" s="7">
        <f t="shared" si="171"/>
        <v>583.22</v>
      </c>
    </row>
    <row r="2742" spans="1:14" x14ac:dyDescent="0.2">
      <c r="A2742" t="s">
        <v>164</v>
      </c>
      <c r="B2742" s="8">
        <v>44040</v>
      </c>
      <c r="C2742" s="8">
        <v>44043</v>
      </c>
      <c r="D2742">
        <v>46</v>
      </c>
      <c r="E2742">
        <v>40</v>
      </c>
      <c r="F2742" s="7">
        <v>1506.41</v>
      </c>
      <c r="G2742" s="7">
        <v>2916.12</v>
      </c>
      <c r="H2742" s="7">
        <v>50.21</v>
      </c>
      <c r="I2742" s="7">
        <v>97.2</v>
      </c>
      <c r="J2742" t="s">
        <v>2337</v>
      </c>
      <c r="K2742">
        <f t="shared" si="168"/>
        <v>1840</v>
      </c>
      <c r="L2742">
        <f t="shared" si="169"/>
        <v>31</v>
      </c>
      <c r="M2742">
        <f t="shared" si="170"/>
        <v>1</v>
      </c>
      <c r="N2742" s="7">
        <f t="shared" si="171"/>
        <v>2916.12</v>
      </c>
    </row>
    <row r="2743" spans="1:14" x14ac:dyDescent="0.2">
      <c r="A2743" t="s">
        <v>752</v>
      </c>
      <c r="B2743" s="8">
        <v>44041</v>
      </c>
      <c r="C2743" s="8">
        <v>44055</v>
      </c>
      <c r="D2743">
        <v>16</v>
      </c>
      <c r="E2743">
        <v>1</v>
      </c>
      <c r="F2743" s="7">
        <v>367.71</v>
      </c>
      <c r="G2743" s="7">
        <v>639.5</v>
      </c>
      <c r="H2743" s="7">
        <v>36.770000000000003</v>
      </c>
      <c r="I2743" s="7">
        <v>63.95</v>
      </c>
      <c r="J2743" t="s">
        <v>2337</v>
      </c>
      <c r="K2743">
        <f t="shared" si="168"/>
        <v>16</v>
      </c>
      <c r="L2743">
        <f t="shared" si="169"/>
        <v>31</v>
      </c>
      <c r="M2743">
        <f t="shared" si="170"/>
        <v>1</v>
      </c>
      <c r="N2743" s="7">
        <f t="shared" si="171"/>
        <v>639.5</v>
      </c>
    </row>
    <row r="2744" spans="1:14" x14ac:dyDescent="0.2">
      <c r="A2744" t="s">
        <v>539</v>
      </c>
      <c r="B2744" s="8">
        <v>44041</v>
      </c>
      <c r="C2744" s="8">
        <v>44041</v>
      </c>
      <c r="D2744">
        <v>1379</v>
      </c>
      <c r="E2744">
        <v>2</v>
      </c>
      <c r="F2744" s="7">
        <v>2739.62</v>
      </c>
      <c r="G2744" s="7">
        <v>6446.16</v>
      </c>
      <c r="H2744" s="7">
        <v>3.04</v>
      </c>
      <c r="I2744" s="7">
        <v>7.16</v>
      </c>
      <c r="J2744" t="s">
        <v>2337</v>
      </c>
      <c r="K2744">
        <f t="shared" si="168"/>
        <v>2758</v>
      </c>
      <c r="L2744">
        <f t="shared" si="169"/>
        <v>31</v>
      </c>
      <c r="M2744">
        <f t="shared" si="170"/>
        <v>1</v>
      </c>
      <c r="N2744" s="7">
        <f t="shared" si="171"/>
        <v>6446.16</v>
      </c>
    </row>
    <row r="2745" spans="1:14" x14ac:dyDescent="0.2">
      <c r="A2745" t="s">
        <v>544</v>
      </c>
      <c r="B2745" s="8">
        <v>44041</v>
      </c>
      <c r="C2745" s="8">
        <v>44041</v>
      </c>
      <c r="D2745">
        <v>920</v>
      </c>
      <c r="E2745">
        <v>2</v>
      </c>
      <c r="F2745" s="7">
        <v>1670.94</v>
      </c>
      <c r="G2745" s="7">
        <v>2455.6799999999998</v>
      </c>
      <c r="H2745" s="7">
        <v>2.78</v>
      </c>
      <c r="I2745" s="7">
        <v>4.09</v>
      </c>
      <c r="J2745" t="s">
        <v>2337</v>
      </c>
      <c r="K2745">
        <f t="shared" si="168"/>
        <v>1840</v>
      </c>
      <c r="L2745">
        <f t="shared" si="169"/>
        <v>31</v>
      </c>
      <c r="M2745">
        <f t="shared" si="170"/>
        <v>1</v>
      </c>
      <c r="N2745" s="7">
        <f t="shared" si="171"/>
        <v>2455.6799999999998</v>
      </c>
    </row>
    <row r="2746" spans="1:14" x14ac:dyDescent="0.2">
      <c r="A2746" t="s">
        <v>149</v>
      </c>
      <c r="B2746" s="8">
        <v>44041</v>
      </c>
      <c r="C2746" s="8">
        <v>44041</v>
      </c>
      <c r="D2746">
        <v>276</v>
      </c>
      <c r="E2746">
        <v>2</v>
      </c>
      <c r="F2746" s="7">
        <v>405.19</v>
      </c>
      <c r="G2746" s="7">
        <v>598.57000000000005</v>
      </c>
      <c r="H2746" s="7">
        <v>2.25</v>
      </c>
      <c r="I2746" s="7">
        <v>3.33</v>
      </c>
      <c r="J2746" t="s">
        <v>2337</v>
      </c>
      <c r="K2746">
        <f t="shared" si="168"/>
        <v>552</v>
      </c>
      <c r="L2746">
        <f t="shared" si="169"/>
        <v>31</v>
      </c>
      <c r="M2746">
        <f t="shared" si="170"/>
        <v>1</v>
      </c>
      <c r="N2746" s="7">
        <f t="shared" si="171"/>
        <v>598.57000000000005</v>
      </c>
    </row>
    <row r="2747" spans="1:14" x14ac:dyDescent="0.2">
      <c r="A2747" t="s">
        <v>169</v>
      </c>
      <c r="B2747" s="8">
        <v>44041</v>
      </c>
      <c r="C2747" s="8">
        <v>44041</v>
      </c>
      <c r="D2747">
        <v>154</v>
      </c>
      <c r="E2747">
        <v>2</v>
      </c>
      <c r="F2747" s="7">
        <v>257.64</v>
      </c>
      <c r="G2747" s="7">
        <v>511.6</v>
      </c>
      <c r="H2747" s="7">
        <v>2.57</v>
      </c>
      <c r="I2747" s="7">
        <v>5.12</v>
      </c>
      <c r="J2747" t="s">
        <v>2337</v>
      </c>
      <c r="K2747">
        <f t="shared" si="168"/>
        <v>308</v>
      </c>
      <c r="L2747">
        <f t="shared" si="169"/>
        <v>31</v>
      </c>
      <c r="M2747">
        <f t="shared" si="170"/>
        <v>1</v>
      </c>
      <c r="N2747" s="7">
        <f t="shared" si="171"/>
        <v>511.6</v>
      </c>
    </row>
    <row r="2748" spans="1:14" x14ac:dyDescent="0.2">
      <c r="A2748" t="s">
        <v>202</v>
      </c>
      <c r="B2748" s="8">
        <v>44041</v>
      </c>
      <c r="C2748" s="8">
        <v>44041</v>
      </c>
      <c r="D2748">
        <v>1686</v>
      </c>
      <c r="E2748">
        <v>2</v>
      </c>
      <c r="F2748" s="7">
        <v>2894.28</v>
      </c>
      <c r="G2748" s="7">
        <v>7034.5</v>
      </c>
      <c r="H2748" s="7">
        <v>2.62</v>
      </c>
      <c r="I2748" s="7">
        <v>6.4</v>
      </c>
      <c r="J2748" t="s">
        <v>2337</v>
      </c>
      <c r="K2748">
        <f t="shared" si="168"/>
        <v>3372</v>
      </c>
      <c r="L2748">
        <f t="shared" si="169"/>
        <v>31</v>
      </c>
      <c r="M2748">
        <f t="shared" si="170"/>
        <v>1</v>
      </c>
      <c r="N2748" s="7">
        <f t="shared" si="171"/>
        <v>7034.5</v>
      </c>
    </row>
    <row r="2749" spans="1:14" x14ac:dyDescent="0.2">
      <c r="A2749" t="s">
        <v>636</v>
      </c>
      <c r="B2749" s="8">
        <v>44041</v>
      </c>
      <c r="C2749" s="8">
        <v>44041</v>
      </c>
      <c r="D2749">
        <v>154</v>
      </c>
      <c r="E2749">
        <v>2</v>
      </c>
      <c r="F2749" s="7">
        <v>252.68</v>
      </c>
      <c r="G2749" s="7">
        <v>381.14</v>
      </c>
      <c r="H2749" s="7">
        <v>2.52</v>
      </c>
      <c r="I2749" s="7">
        <v>3.81</v>
      </c>
      <c r="J2749" t="s">
        <v>2337</v>
      </c>
      <c r="K2749">
        <f t="shared" si="168"/>
        <v>308</v>
      </c>
      <c r="L2749">
        <f t="shared" si="169"/>
        <v>31</v>
      </c>
      <c r="M2749">
        <f t="shared" si="170"/>
        <v>1</v>
      </c>
      <c r="N2749" s="7">
        <f t="shared" si="171"/>
        <v>381.14</v>
      </c>
    </row>
    <row r="2750" spans="1:14" x14ac:dyDescent="0.2">
      <c r="A2750" t="s">
        <v>229</v>
      </c>
      <c r="B2750" s="8">
        <v>44041</v>
      </c>
      <c r="C2750" s="8">
        <v>44041</v>
      </c>
      <c r="D2750">
        <v>56</v>
      </c>
      <c r="E2750">
        <v>1</v>
      </c>
      <c r="F2750" s="7">
        <v>25.32</v>
      </c>
      <c r="G2750" s="7">
        <v>43.74</v>
      </c>
      <c r="H2750" s="7">
        <v>0.7</v>
      </c>
      <c r="I2750" s="7">
        <v>1.22</v>
      </c>
      <c r="J2750" t="s">
        <v>2337</v>
      </c>
      <c r="K2750">
        <f t="shared" si="168"/>
        <v>56</v>
      </c>
      <c r="L2750">
        <f t="shared" si="169"/>
        <v>31</v>
      </c>
      <c r="M2750">
        <f t="shared" si="170"/>
        <v>1</v>
      </c>
      <c r="N2750" s="7">
        <f t="shared" si="171"/>
        <v>43.74</v>
      </c>
    </row>
    <row r="2751" spans="1:14" x14ac:dyDescent="0.2">
      <c r="A2751" t="s">
        <v>232</v>
      </c>
      <c r="B2751" s="8">
        <v>44041</v>
      </c>
      <c r="C2751" s="8">
        <v>44041</v>
      </c>
      <c r="D2751">
        <v>4010</v>
      </c>
      <c r="E2751">
        <v>1</v>
      </c>
      <c r="F2751" s="7">
        <v>1840.93</v>
      </c>
      <c r="G2751" s="7">
        <v>3012.43</v>
      </c>
      <c r="H2751" s="7">
        <v>0.7</v>
      </c>
      <c r="I2751" s="7">
        <v>1.1499999999999999</v>
      </c>
      <c r="J2751" t="s">
        <v>2337</v>
      </c>
      <c r="K2751">
        <f t="shared" si="168"/>
        <v>4010</v>
      </c>
      <c r="L2751">
        <f t="shared" si="169"/>
        <v>31</v>
      </c>
      <c r="M2751">
        <f t="shared" si="170"/>
        <v>1</v>
      </c>
      <c r="N2751" s="7">
        <f t="shared" si="171"/>
        <v>3012.43</v>
      </c>
    </row>
    <row r="2752" spans="1:14" x14ac:dyDescent="0.2">
      <c r="A2752" t="s">
        <v>249</v>
      </c>
      <c r="B2752" s="8">
        <v>44041</v>
      </c>
      <c r="C2752" s="8">
        <v>44041</v>
      </c>
      <c r="D2752">
        <v>296</v>
      </c>
      <c r="E2752">
        <v>1</v>
      </c>
      <c r="F2752" s="7">
        <v>165.39</v>
      </c>
      <c r="G2752" s="7">
        <v>370.27</v>
      </c>
      <c r="H2752" s="7">
        <v>0.86</v>
      </c>
      <c r="I2752" s="7">
        <v>1.92</v>
      </c>
      <c r="J2752" t="s">
        <v>2337</v>
      </c>
      <c r="K2752">
        <f t="shared" si="168"/>
        <v>296</v>
      </c>
      <c r="L2752">
        <f t="shared" si="169"/>
        <v>31</v>
      </c>
      <c r="M2752">
        <f t="shared" si="170"/>
        <v>1</v>
      </c>
      <c r="N2752" s="7">
        <f t="shared" si="171"/>
        <v>370.27</v>
      </c>
    </row>
    <row r="2753" spans="1:14" x14ac:dyDescent="0.2">
      <c r="A2753" t="s">
        <v>251</v>
      </c>
      <c r="B2753" s="8">
        <v>44041</v>
      </c>
      <c r="C2753" s="8">
        <v>44041</v>
      </c>
      <c r="D2753">
        <v>8822</v>
      </c>
      <c r="E2753">
        <v>1</v>
      </c>
      <c r="F2753" s="7">
        <v>4934.2</v>
      </c>
      <c r="G2753" s="7">
        <v>11046.72</v>
      </c>
      <c r="H2753" s="7">
        <v>0.86</v>
      </c>
      <c r="I2753" s="7">
        <v>1.92</v>
      </c>
      <c r="J2753" t="s">
        <v>2337</v>
      </c>
      <c r="K2753">
        <f t="shared" si="168"/>
        <v>8822</v>
      </c>
      <c r="L2753">
        <f t="shared" si="169"/>
        <v>31</v>
      </c>
      <c r="M2753">
        <f t="shared" si="170"/>
        <v>1</v>
      </c>
      <c r="N2753" s="7">
        <f t="shared" si="171"/>
        <v>11046.72</v>
      </c>
    </row>
    <row r="2754" spans="1:14" x14ac:dyDescent="0.2">
      <c r="A2754" t="s">
        <v>351</v>
      </c>
      <c r="B2754" s="8">
        <v>44041</v>
      </c>
      <c r="C2754" s="8">
        <v>44041</v>
      </c>
      <c r="D2754">
        <v>1226</v>
      </c>
      <c r="E2754">
        <v>1</v>
      </c>
      <c r="F2754" s="7">
        <v>787.86</v>
      </c>
      <c r="G2754" s="7">
        <v>1125.52</v>
      </c>
      <c r="H2754" s="7">
        <v>0.99</v>
      </c>
      <c r="I2754" s="7">
        <v>1.41</v>
      </c>
      <c r="J2754" t="s">
        <v>2337</v>
      </c>
      <c r="K2754">
        <f t="shared" si="168"/>
        <v>1226</v>
      </c>
      <c r="L2754">
        <f t="shared" si="169"/>
        <v>31</v>
      </c>
      <c r="M2754">
        <f t="shared" si="170"/>
        <v>1</v>
      </c>
      <c r="N2754" s="7">
        <f t="shared" si="171"/>
        <v>1125.52</v>
      </c>
    </row>
    <row r="2755" spans="1:14" x14ac:dyDescent="0.2">
      <c r="A2755" t="s">
        <v>923</v>
      </c>
      <c r="B2755" s="8">
        <v>44041</v>
      </c>
      <c r="C2755" s="8">
        <v>44041</v>
      </c>
      <c r="D2755">
        <v>11</v>
      </c>
      <c r="E2755">
        <v>1</v>
      </c>
      <c r="F2755" s="7">
        <v>420.08</v>
      </c>
      <c r="G2755" s="7">
        <v>626.71</v>
      </c>
      <c r="H2755" s="7">
        <v>60.01</v>
      </c>
      <c r="I2755" s="7">
        <v>89.53</v>
      </c>
      <c r="J2755" t="s">
        <v>2337</v>
      </c>
      <c r="K2755">
        <f t="shared" ref="K2755:K2818" si="172">D2755*E2755</f>
        <v>11</v>
      </c>
      <c r="L2755">
        <f t="shared" ref="L2755:L2818" si="173">(YEAR(B2755)-2020)*52+_xlfn.ISOWEEKNUM(B2755)</f>
        <v>31</v>
      </c>
      <c r="M2755">
        <f t="shared" ref="M2755:M2818" si="174">IF(J2755="Z-US$",1,1.22)</f>
        <v>1</v>
      </c>
      <c r="N2755" s="7">
        <f t="shared" ref="N2755:N2818" si="175">G2755*M2755</f>
        <v>626.71</v>
      </c>
    </row>
    <row r="2756" spans="1:14" x14ac:dyDescent="0.2">
      <c r="A2756" t="s">
        <v>930</v>
      </c>
      <c r="B2756" s="8">
        <v>44041</v>
      </c>
      <c r="C2756" s="8">
        <v>44041</v>
      </c>
      <c r="D2756">
        <v>226</v>
      </c>
      <c r="E2756">
        <v>1</v>
      </c>
      <c r="F2756" s="7">
        <v>4388.38</v>
      </c>
      <c r="G2756" s="7">
        <v>6016.42</v>
      </c>
      <c r="H2756" s="7">
        <v>29.85</v>
      </c>
      <c r="I2756" s="7">
        <v>40.93</v>
      </c>
      <c r="J2756" t="s">
        <v>2337</v>
      </c>
      <c r="K2756">
        <f t="shared" si="172"/>
        <v>226</v>
      </c>
      <c r="L2756">
        <f t="shared" si="173"/>
        <v>31</v>
      </c>
      <c r="M2756">
        <f t="shared" si="174"/>
        <v>1</v>
      </c>
      <c r="N2756" s="7">
        <f t="shared" si="175"/>
        <v>6016.42</v>
      </c>
    </row>
    <row r="2757" spans="1:14" x14ac:dyDescent="0.2">
      <c r="A2757" t="s">
        <v>396</v>
      </c>
      <c r="B2757" s="8">
        <v>44041</v>
      </c>
      <c r="C2757" s="8">
        <v>44041</v>
      </c>
      <c r="D2757">
        <v>111</v>
      </c>
      <c r="E2757">
        <v>1</v>
      </c>
      <c r="F2757" s="7">
        <v>1624.43</v>
      </c>
      <c r="G2757" s="7">
        <v>2210.11</v>
      </c>
      <c r="H2757" s="7">
        <v>22.56</v>
      </c>
      <c r="I2757" s="7">
        <v>30.7</v>
      </c>
      <c r="J2757" t="s">
        <v>2337</v>
      </c>
      <c r="K2757">
        <f t="shared" si="172"/>
        <v>111</v>
      </c>
      <c r="L2757">
        <f t="shared" si="173"/>
        <v>31</v>
      </c>
      <c r="M2757">
        <f t="shared" si="174"/>
        <v>1</v>
      </c>
      <c r="N2757" s="7">
        <f t="shared" si="175"/>
        <v>2210.11</v>
      </c>
    </row>
    <row r="2758" spans="1:14" x14ac:dyDescent="0.2">
      <c r="A2758" t="s">
        <v>399</v>
      </c>
      <c r="B2758" s="8">
        <v>44041</v>
      </c>
      <c r="C2758" s="8">
        <v>44041</v>
      </c>
      <c r="D2758">
        <v>16</v>
      </c>
      <c r="E2758">
        <v>1</v>
      </c>
      <c r="F2758" s="7">
        <v>9.59</v>
      </c>
      <c r="G2758" s="7">
        <v>20.21</v>
      </c>
      <c r="H2758" s="7">
        <v>0.96</v>
      </c>
      <c r="I2758" s="7">
        <v>2.02</v>
      </c>
      <c r="J2758" t="s">
        <v>2337</v>
      </c>
      <c r="K2758">
        <f t="shared" si="172"/>
        <v>16</v>
      </c>
      <c r="L2758">
        <f t="shared" si="173"/>
        <v>31</v>
      </c>
      <c r="M2758">
        <f t="shared" si="174"/>
        <v>1</v>
      </c>
      <c r="N2758" s="7">
        <f t="shared" si="175"/>
        <v>20.21</v>
      </c>
    </row>
    <row r="2759" spans="1:14" x14ac:dyDescent="0.2">
      <c r="A2759" t="s">
        <v>77</v>
      </c>
      <c r="B2759" s="8">
        <v>44041</v>
      </c>
      <c r="C2759" s="8">
        <v>44041</v>
      </c>
      <c r="D2759">
        <v>16</v>
      </c>
      <c r="E2759">
        <v>1</v>
      </c>
      <c r="F2759" s="7">
        <v>9.59</v>
      </c>
      <c r="G2759" s="7">
        <v>20.14</v>
      </c>
      <c r="H2759" s="7">
        <v>0.96</v>
      </c>
      <c r="I2759" s="7">
        <v>2.0099999999999998</v>
      </c>
      <c r="J2759" t="s">
        <v>2337</v>
      </c>
      <c r="K2759">
        <f t="shared" si="172"/>
        <v>16</v>
      </c>
      <c r="L2759">
        <f t="shared" si="173"/>
        <v>31</v>
      </c>
      <c r="M2759">
        <f t="shared" si="174"/>
        <v>1</v>
      </c>
      <c r="N2759" s="7">
        <f t="shared" si="175"/>
        <v>20.14</v>
      </c>
    </row>
    <row r="2760" spans="1:14" x14ac:dyDescent="0.2">
      <c r="A2760" t="s">
        <v>79</v>
      </c>
      <c r="B2760" s="8">
        <v>44041</v>
      </c>
      <c r="C2760" s="8">
        <v>44041</v>
      </c>
      <c r="D2760">
        <v>16</v>
      </c>
      <c r="E2760">
        <v>1</v>
      </c>
      <c r="F2760" s="7">
        <v>97.33</v>
      </c>
      <c r="G2760" s="7">
        <v>35.81</v>
      </c>
      <c r="H2760" s="7">
        <v>9.73</v>
      </c>
      <c r="I2760" s="7">
        <v>3.58</v>
      </c>
      <c r="J2760" t="s">
        <v>2337</v>
      </c>
      <c r="K2760">
        <f t="shared" si="172"/>
        <v>16</v>
      </c>
      <c r="L2760">
        <f t="shared" si="173"/>
        <v>31</v>
      </c>
      <c r="M2760">
        <f t="shared" si="174"/>
        <v>1</v>
      </c>
      <c r="N2760" s="7">
        <f t="shared" si="175"/>
        <v>35.81</v>
      </c>
    </row>
    <row r="2761" spans="1:14" x14ac:dyDescent="0.2">
      <c r="A2761" t="s">
        <v>528</v>
      </c>
      <c r="B2761" s="8">
        <v>44041</v>
      </c>
      <c r="C2761" s="8">
        <v>44041</v>
      </c>
      <c r="D2761">
        <v>28</v>
      </c>
      <c r="E2761">
        <v>1</v>
      </c>
      <c r="F2761" s="7">
        <v>69.95</v>
      </c>
      <c r="G2761" s="7">
        <v>172.67</v>
      </c>
      <c r="H2761" s="7">
        <v>3.88</v>
      </c>
      <c r="I2761" s="7">
        <v>9.59</v>
      </c>
      <c r="J2761" t="s">
        <v>2337</v>
      </c>
      <c r="K2761">
        <f t="shared" si="172"/>
        <v>28</v>
      </c>
      <c r="L2761">
        <f t="shared" si="173"/>
        <v>31</v>
      </c>
      <c r="M2761">
        <f t="shared" si="174"/>
        <v>1</v>
      </c>
      <c r="N2761" s="7">
        <f t="shared" si="175"/>
        <v>172.67</v>
      </c>
    </row>
    <row r="2762" spans="1:14" x14ac:dyDescent="0.2">
      <c r="A2762" t="s">
        <v>529</v>
      </c>
      <c r="B2762" s="8">
        <v>44041</v>
      </c>
      <c r="C2762" s="8">
        <v>44041</v>
      </c>
      <c r="D2762">
        <v>86</v>
      </c>
      <c r="E2762">
        <v>1</v>
      </c>
      <c r="F2762" s="7">
        <v>204.09</v>
      </c>
      <c r="G2762" s="7">
        <v>581.01</v>
      </c>
      <c r="H2762" s="7">
        <v>3.63</v>
      </c>
      <c r="I2762" s="7">
        <v>10.37</v>
      </c>
      <c r="J2762" t="s">
        <v>2337</v>
      </c>
      <c r="K2762">
        <f t="shared" si="172"/>
        <v>86</v>
      </c>
      <c r="L2762">
        <f t="shared" si="173"/>
        <v>31</v>
      </c>
      <c r="M2762">
        <f t="shared" si="174"/>
        <v>1</v>
      </c>
      <c r="N2762" s="7">
        <f t="shared" si="175"/>
        <v>581.01</v>
      </c>
    </row>
    <row r="2763" spans="1:14" x14ac:dyDescent="0.2">
      <c r="A2763" t="s">
        <v>712</v>
      </c>
      <c r="B2763" s="8">
        <v>44041</v>
      </c>
      <c r="C2763" s="8">
        <v>44041</v>
      </c>
      <c r="D2763">
        <v>25</v>
      </c>
      <c r="E2763">
        <v>1</v>
      </c>
      <c r="F2763" s="7">
        <v>280.97000000000003</v>
      </c>
      <c r="G2763" s="7">
        <v>609.83000000000004</v>
      </c>
      <c r="H2763" s="7">
        <v>17.559999999999999</v>
      </c>
      <c r="I2763" s="7">
        <v>38.11</v>
      </c>
      <c r="J2763" t="s">
        <v>2337</v>
      </c>
      <c r="K2763">
        <f t="shared" si="172"/>
        <v>25</v>
      </c>
      <c r="L2763">
        <f t="shared" si="173"/>
        <v>31</v>
      </c>
      <c r="M2763">
        <f t="shared" si="174"/>
        <v>1</v>
      </c>
      <c r="N2763" s="7">
        <f t="shared" si="175"/>
        <v>609.83000000000004</v>
      </c>
    </row>
    <row r="2764" spans="1:14" x14ac:dyDescent="0.2">
      <c r="A2764" t="s">
        <v>722</v>
      </c>
      <c r="B2764" s="8">
        <v>44041</v>
      </c>
      <c r="C2764" s="8">
        <v>44041</v>
      </c>
      <c r="D2764">
        <v>13</v>
      </c>
      <c r="E2764">
        <v>1</v>
      </c>
      <c r="F2764" s="7">
        <v>178.86</v>
      </c>
      <c r="G2764" s="7">
        <v>386.77</v>
      </c>
      <c r="H2764" s="7">
        <v>22.36</v>
      </c>
      <c r="I2764" s="7">
        <v>48.35</v>
      </c>
      <c r="J2764" t="s">
        <v>2337</v>
      </c>
      <c r="K2764">
        <f t="shared" si="172"/>
        <v>13</v>
      </c>
      <c r="L2764">
        <f t="shared" si="173"/>
        <v>31</v>
      </c>
      <c r="M2764">
        <f t="shared" si="174"/>
        <v>1</v>
      </c>
      <c r="N2764" s="7">
        <f t="shared" si="175"/>
        <v>386.77</v>
      </c>
    </row>
    <row r="2765" spans="1:14" x14ac:dyDescent="0.2">
      <c r="A2765" t="s">
        <v>249</v>
      </c>
      <c r="B2765" s="8">
        <v>44041</v>
      </c>
      <c r="C2765" s="8">
        <v>44041</v>
      </c>
      <c r="D2765">
        <v>40</v>
      </c>
      <c r="E2765">
        <v>1</v>
      </c>
      <c r="F2765" s="7">
        <v>22.28</v>
      </c>
      <c r="G2765" s="7">
        <v>59.86</v>
      </c>
      <c r="H2765" s="7">
        <v>0.86</v>
      </c>
      <c r="I2765" s="7">
        <v>2.2999999999999998</v>
      </c>
      <c r="J2765" t="s">
        <v>2337</v>
      </c>
      <c r="K2765">
        <f t="shared" si="172"/>
        <v>40</v>
      </c>
      <c r="L2765">
        <f t="shared" si="173"/>
        <v>31</v>
      </c>
      <c r="M2765">
        <f t="shared" si="174"/>
        <v>1</v>
      </c>
      <c r="N2765" s="7">
        <f t="shared" si="175"/>
        <v>59.86</v>
      </c>
    </row>
    <row r="2766" spans="1:14" x14ac:dyDescent="0.2">
      <c r="A2766" t="s">
        <v>288</v>
      </c>
      <c r="B2766" s="8">
        <v>44041</v>
      </c>
      <c r="C2766" s="8">
        <v>44041</v>
      </c>
      <c r="D2766">
        <v>1781</v>
      </c>
      <c r="E2766">
        <v>1</v>
      </c>
      <c r="F2766" s="7">
        <v>995.75</v>
      </c>
      <c r="G2766" s="7">
        <v>3566.88</v>
      </c>
      <c r="H2766" s="7">
        <v>0.86</v>
      </c>
      <c r="I2766" s="7">
        <v>3.07</v>
      </c>
      <c r="J2766" t="s">
        <v>2337</v>
      </c>
      <c r="K2766">
        <f t="shared" si="172"/>
        <v>1781</v>
      </c>
      <c r="L2766">
        <f t="shared" si="173"/>
        <v>31</v>
      </c>
      <c r="M2766">
        <f t="shared" si="174"/>
        <v>1</v>
      </c>
      <c r="N2766" s="7">
        <f t="shared" si="175"/>
        <v>3566.88</v>
      </c>
    </row>
    <row r="2767" spans="1:14" x14ac:dyDescent="0.2">
      <c r="A2767" t="s">
        <v>387</v>
      </c>
      <c r="B2767" s="8">
        <v>44041</v>
      </c>
      <c r="C2767" s="8">
        <v>44041</v>
      </c>
      <c r="D2767">
        <v>7</v>
      </c>
      <c r="E2767">
        <v>1</v>
      </c>
      <c r="F2767" s="7">
        <v>169.19</v>
      </c>
      <c r="G2767" s="7">
        <v>342.77</v>
      </c>
      <c r="H2767" s="7">
        <v>42.3</v>
      </c>
      <c r="I2767" s="7">
        <v>85.69</v>
      </c>
      <c r="J2767" t="s">
        <v>2337</v>
      </c>
      <c r="K2767">
        <f t="shared" si="172"/>
        <v>7</v>
      </c>
      <c r="L2767">
        <f t="shared" si="173"/>
        <v>31</v>
      </c>
      <c r="M2767">
        <f t="shared" si="174"/>
        <v>1</v>
      </c>
      <c r="N2767" s="7">
        <f t="shared" si="175"/>
        <v>342.77</v>
      </c>
    </row>
    <row r="2768" spans="1:14" x14ac:dyDescent="0.2">
      <c r="A2768" t="s">
        <v>923</v>
      </c>
      <c r="B2768" s="8">
        <v>44041</v>
      </c>
      <c r="C2768" s="8">
        <v>44041</v>
      </c>
      <c r="D2768">
        <v>10</v>
      </c>
      <c r="E2768">
        <v>1</v>
      </c>
      <c r="F2768" s="7">
        <v>360.06</v>
      </c>
      <c r="G2768" s="7">
        <v>629.27</v>
      </c>
      <c r="H2768" s="7">
        <v>60.01</v>
      </c>
      <c r="I2768" s="7">
        <v>104.88</v>
      </c>
      <c r="J2768" t="s">
        <v>2337</v>
      </c>
      <c r="K2768">
        <f t="shared" si="172"/>
        <v>10</v>
      </c>
      <c r="L2768">
        <f t="shared" si="173"/>
        <v>31</v>
      </c>
      <c r="M2768">
        <f t="shared" si="174"/>
        <v>1</v>
      </c>
      <c r="N2768" s="7">
        <f t="shared" si="175"/>
        <v>629.27</v>
      </c>
    </row>
    <row r="2769" spans="1:14" x14ac:dyDescent="0.2">
      <c r="A2769" t="s">
        <v>396</v>
      </c>
      <c r="B2769" s="8">
        <v>44041</v>
      </c>
      <c r="C2769" s="8">
        <v>44041</v>
      </c>
      <c r="D2769">
        <v>27</v>
      </c>
      <c r="E2769">
        <v>1</v>
      </c>
      <c r="F2769" s="7">
        <v>383.55</v>
      </c>
      <c r="G2769" s="7">
        <v>621.20000000000005</v>
      </c>
      <c r="H2769" s="7">
        <v>22.56</v>
      </c>
      <c r="I2769" s="7">
        <v>36.54</v>
      </c>
      <c r="J2769" t="s">
        <v>2337</v>
      </c>
      <c r="K2769">
        <f t="shared" si="172"/>
        <v>27</v>
      </c>
      <c r="L2769">
        <f t="shared" si="173"/>
        <v>31</v>
      </c>
      <c r="M2769">
        <f t="shared" si="174"/>
        <v>1</v>
      </c>
      <c r="N2769" s="7">
        <f t="shared" si="175"/>
        <v>621.20000000000005</v>
      </c>
    </row>
    <row r="2770" spans="1:14" x14ac:dyDescent="0.2">
      <c r="A2770" t="s">
        <v>936</v>
      </c>
      <c r="B2770" s="8">
        <v>44041</v>
      </c>
      <c r="C2770" s="8">
        <v>44041</v>
      </c>
      <c r="D2770">
        <v>2</v>
      </c>
      <c r="E2770">
        <v>1</v>
      </c>
      <c r="F2770" s="7">
        <v>15.99</v>
      </c>
      <c r="G2770" s="7">
        <v>30.7</v>
      </c>
      <c r="H2770" s="7">
        <v>15.99</v>
      </c>
      <c r="I2770" s="7">
        <v>30.7</v>
      </c>
      <c r="J2770" t="s">
        <v>2337</v>
      </c>
      <c r="K2770">
        <f t="shared" si="172"/>
        <v>2</v>
      </c>
      <c r="L2770">
        <f t="shared" si="173"/>
        <v>31</v>
      </c>
      <c r="M2770">
        <f t="shared" si="174"/>
        <v>1</v>
      </c>
      <c r="N2770" s="7">
        <f t="shared" si="175"/>
        <v>30.7</v>
      </c>
    </row>
    <row r="2771" spans="1:14" x14ac:dyDescent="0.2">
      <c r="A2771" t="s">
        <v>942</v>
      </c>
      <c r="B2771" s="8">
        <v>44041</v>
      </c>
      <c r="C2771" s="8">
        <v>44041</v>
      </c>
      <c r="D2771">
        <v>10</v>
      </c>
      <c r="E2771">
        <v>1</v>
      </c>
      <c r="F2771" s="7">
        <v>138.82</v>
      </c>
      <c r="G2771" s="7">
        <v>353</v>
      </c>
      <c r="H2771" s="7">
        <v>23.14</v>
      </c>
      <c r="I2771" s="7">
        <v>58.83</v>
      </c>
      <c r="J2771" t="s">
        <v>2337</v>
      </c>
      <c r="K2771">
        <f t="shared" si="172"/>
        <v>10</v>
      </c>
      <c r="L2771">
        <f t="shared" si="173"/>
        <v>31</v>
      </c>
      <c r="M2771">
        <f t="shared" si="174"/>
        <v>1</v>
      </c>
      <c r="N2771" s="7">
        <f t="shared" si="175"/>
        <v>353</v>
      </c>
    </row>
    <row r="2772" spans="1:14" x14ac:dyDescent="0.2">
      <c r="A2772" t="s">
        <v>708</v>
      </c>
      <c r="B2772" s="8">
        <v>44035</v>
      </c>
      <c r="C2772" s="8">
        <v>44049</v>
      </c>
      <c r="D2772">
        <v>31</v>
      </c>
      <c r="E2772">
        <v>1</v>
      </c>
      <c r="F2772" s="7">
        <v>351.21</v>
      </c>
      <c r="G2772" s="7">
        <v>647.16999999999996</v>
      </c>
      <c r="H2772" s="7">
        <v>17.559999999999999</v>
      </c>
      <c r="I2772" s="7">
        <v>32.36</v>
      </c>
      <c r="J2772" t="s">
        <v>2337</v>
      </c>
      <c r="K2772">
        <f t="shared" si="172"/>
        <v>31</v>
      </c>
      <c r="L2772">
        <f t="shared" si="173"/>
        <v>30</v>
      </c>
      <c r="M2772">
        <f t="shared" si="174"/>
        <v>1</v>
      </c>
      <c r="N2772" s="7">
        <f t="shared" si="175"/>
        <v>647.16999999999996</v>
      </c>
    </row>
    <row r="2773" spans="1:14" x14ac:dyDescent="0.2">
      <c r="A2773" t="s">
        <v>718</v>
      </c>
      <c r="B2773" s="8">
        <v>44035</v>
      </c>
      <c r="C2773" s="8">
        <v>44049</v>
      </c>
      <c r="D2773">
        <v>31</v>
      </c>
      <c r="E2773">
        <v>1</v>
      </c>
      <c r="F2773" s="7">
        <v>447.14</v>
      </c>
      <c r="G2773" s="7">
        <v>821.12</v>
      </c>
      <c r="H2773" s="7">
        <v>22.36</v>
      </c>
      <c r="I2773" s="7">
        <v>41.06</v>
      </c>
      <c r="J2773" t="s">
        <v>2337</v>
      </c>
      <c r="K2773">
        <f t="shared" si="172"/>
        <v>31</v>
      </c>
      <c r="L2773">
        <f t="shared" si="173"/>
        <v>30</v>
      </c>
      <c r="M2773">
        <f t="shared" si="174"/>
        <v>1</v>
      </c>
      <c r="N2773" s="7">
        <f t="shared" si="175"/>
        <v>821.12</v>
      </c>
    </row>
    <row r="2774" spans="1:14" x14ac:dyDescent="0.2">
      <c r="A2774" t="s">
        <v>698</v>
      </c>
      <c r="B2774" s="8">
        <v>44035</v>
      </c>
      <c r="C2774" s="8">
        <v>44049</v>
      </c>
      <c r="D2774">
        <v>16</v>
      </c>
      <c r="E2774">
        <v>1</v>
      </c>
      <c r="F2774" s="7">
        <v>271.66000000000003</v>
      </c>
      <c r="G2774" s="7">
        <v>469.39</v>
      </c>
      <c r="H2774" s="7">
        <v>27.17</v>
      </c>
      <c r="I2774" s="7">
        <v>46.94</v>
      </c>
      <c r="J2774" t="s">
        <v>2337</v>
      </c>
      <c r="K2774">
        <f t="shared" si="172"/>
        <v>16</v>
      </c>
      <c r="L2774">
        <f t="shared" si="173"/>
        <v>30</v>
      </c>
      <c r="M2774">
        <f t="shared" si="174"/>
        <v>1</v>
      </c>
      <c r="N2774" s="7">
        <f t="shared" si="175"/>
        <v>469.39</v>
      </c>
    </row>
    <row r="2775" spans="1:14" x14ac:dyDescent="0.2">
      <c r="A2775" t="s">
        <v>824</v>
      </c>
      <c r="B2775" s="8">
        <v>44035</v>
      </c>
      <c r="C2775" s="8">
        <v>44049</v>
      </c>
      <c r="D2775">
        <v>46</v>
      </c>
      <c r="E2775">
        <v>1</v>
      </c>
      <c r="F2775" s="7">
        <v>517.23</v>
      </c>
      <c r="G2775" s="7">
        <v>986.11</v>
      </c>
      <c r="H2775" s="7">
        <v>17.239999999999998</v>
      </c>
      <c r="I2775" s="7">
        <v>32.869999999999997</v>
      </c>
      <c r="J2775" t="s">
        <v>2337</v>
      </c>
      <c r="K2775">
        <f t="shared" si="172"/>
        <v>46</v>
      </c>
      <c r="L2775">
        <f t="shared" si="173"/>
        <v>30</v>
      </c>
      <c r="M2775">
        <f t="shared" si="174"/>
        <v>1</v>
      </c>
      <c r="N2775" s="7">
        <f t="shared" si="175"/>
        <v>986.11</v>
      </c>
    </row>
    <row r="2776" spans="1:14" x14ac:dyDescent="0.2">
      <c r="A2776" t="s">
        <v>860</v>
      </c>
      <c r="B2776" s="8">
        <v>44035</v>
      </c>
      <c r="C2776" s="8">
        <v>44049</v>
      </c>
      <c r="D2776">
        <v>16</v>
      </c>
      <c r="E2776">
        <v>1</v>
      </c>
      <c r="F2776" s="7">
        <v>341.62</v>
      </c>
      <c r="G2776" s="7">
        <v>635.66</v>
      </c>
      <c r="H2776" s="7">
        <v>34.159999999999997</v>
      </c>
      <c r="I2776" s="7">
        <v>63.57</v>
      </c>
      <c r="J2776" t="s">
        <v>2337</v>
      </c>
      <c r="K2776">
        <f t="shared" si="172"/>
        <v>16</v>
      </c>
      <c r="L2776">
        <f t="shared" si="173"/>
        <v>30</v>
      </c>
      <c r="M2776">
        <f t="shared" si="174"/>
        <v>1</v>
      </c>
      <c r="N2776" s="7">
        <f t="shared" si="175"/>
        <v>635.66</v>
      </c>
    </row>
    <row r="2777" spans="1:14" x14ac:dyDescent="0.2">
      <c r="A2777" t="s">
        <v>728</v>
      </c>
      <c r="B2777" s="8">
        <v>44035</v>
      </c>
      <c r="C2777" s="8">
        <v>44049</v>
      </c>
      <c r="D2777">
        <v>31</v>
      </c>
      <c r="E2777">
        <v>1</v>
      </c>
      <c r="F2777" s="7">
        <v>492.16</v>
      </c>
      <c r="G2777" s="7">
        <v>833.91</v>
      </c>
      <c r="H2777" s="7">
        <v>24.61</v>
      </c>
      <c r="I2777" s="7">
        <v>41.7</v>
      </c>
      <c r="J2777" t="s">
        <v>2337</v>
      </c>
      <c r="K2777">
        <f t="shared" si="172"/>
        <v>31</v>
      </c>
      <c r="L2777">
        <f t="shared" si="173"/>
        <v>30</v>
      </c>
      <c r="M2777">
        <f t="shared" si="174"/>
        <v>1</v>
      </c>
      <c r="N2777" s="7">
        <f t="shared" si="175"/>
        <v>833.91</v>
      </c>
    </row>
    <row r="2778" spans="1:14" x14ac:dyDescent="0.2">
      <c r="A2778" t="s">
        <v>669</v>
      </c>
      <c r="B2778" s="8">
        <v>44035</v>
      </c>
      <c r="C2778" s="8">
        <v>44049</v>
      </c>
      <c r="D2778">
        <v>31</v>
      </c>
      <c r="E2778">
        <v>1</v>
      </c>
      <c r="F2778" s="7">
        <v>159.11000000000001</v>
      </c>
      <c r="G2778" s="7">
        <v>373.47</v>
      </c>
      <c r="H2778" s="7">
        <v>7.96</v>
      </c>
      <c r="I2778" s="7">
        <v>18.670000000000002</v>
      </c>
      <c r="J2778" t="s">
        <v>2337</v>
      </c>
      <c r="K2778">
        <f t="shared" si="172"/>
        <v>31</v>
      </c>
      <c r="L2778">
        <f t="shared" si="173"/>
        <v>30</v>
      </c>
      <c r="M2778">
        <f t="shared" si="174"/>
        <v>1</v>
      </c>
      <c r="N2778" s="7">
        <f t="shared" si="175"/>
        <v>373.47</v>
      </c>
    </row>
    <row r="2779" spans="1:14" x14ac:dyDescent="0.2">
      <c r="A2779" t="s">
        <v>712</v>
      </c>
      <c r="B2779" s="8">
        <v>44041</v>
      </c>
      <c r="C2779" s="8">
        <v>44055</v>
      </c>
      <c r="D2779">
        <v>16</v>
      </c>
      <c r="E2779">
        <v>1</v>
      </c>
      <c r="F2779" s="7">
        <v>175.61</v>
      </c>
      <c r="G2779" s="7">
        <v>323.58999999999997</v>
      </c>
      <c r="H2779" s="7">
        <v>17.559999999999999</v>
      </c>
      <c r="I2779" s="7">
        <v>32.36</v>
      </c>
      <c r="J2779" t="s">
        <v>2337</v>
      </c>
      <c r="K2779">
        <f t="shared" si="172"/>
        <v>16</v>
      </c>
      <c r="L2779">
        <f t="shared" si="173"/>
        <v>31</v>
      </c>
      <c r="M2779">
        <f t="shared" si="174"/>
        <v>1</v>
      </c>
      <c r="N2779" s="7">
        <f t="shared" si="175"/>
        <v>323.58999999999997</v>
      </c>
    </row>
    <row r="2780" spans="1:14" x14ac:dyDescent="0.2">
      <c r="A2780" t="s">
        <v>942</v>
      </c>
      <c r="B2780" s="8">
        <v>44041</v>
      </c>
      <c r="C2780" s="8">
        <v>44055</v>
      </c>
      <c r="D2780">
        <v>4</v>
      </c>
      <c r="E2780">
        <v>1</v>
      </c>
      <c r="F2780" s="7">
        <v>46.27</v>
      </c>
      <c r="G2780" s="7">
        <v>109.99</v>
      </c>
      <c r="H2780" s="7">
        <v>23.14</v>
      </c>
      <c r="I2780" s="7">
        <v>55</v>
      </c>
      <c r="J2780" t="s">
        <v>2337</v>
      </c>
      <c r="K2780">
        <f t="shared" si="172"/>
        <v>4</v>
      </c>
      <c r="L2780">
        <f t="shared" si="173"/>
        <v>31</v>
      </c>
      <c r="M2780">
        <f t="shared" si="174"/>
        <v>1</v>
      </c>
      <c r="N2780" s="7">
        <f t="shared" si="175"/>
        <v>109.99</v>
      </c>
    </row>
    <row r="2781" spans="1:14" x14ac:dyDescent="0.2">
      <c r="A2781" t="s">
        <v>155</v>
      </c>
      <c r="B2781" s="8">
        <v>44041</v>
      </c>
      <c r="C2781" s="8">
        <v>44041</v>
      </c>
      <c r="D2781">
        <v>307</v>
      </c>
      <c r="E2781">
        <v>1</v>
      </c>
      <c r="F2781" s="7">
        <v>250.97</v>
      </c>
      <c r="G2781" s="7">
        <v>486.02</v>
      </c>
      <c r="H2781" s="7">
        <v>1.25</v>
      </c>
      <c r="I2781" s="7">
        <v>2.4300000000000002</v>
      </c>
      <c r="J2781" t="s">
        <v>2337</v>
      </c>
      <c r="K2781">
        <f t="shared" si="172"/>
        <v>307</v>
      </c>
      <c r="L2781">
        <f t="shared" si="173"/>
        <v>31</v>
      </c>
      <c r="M2781">
        <f t="shared" si="174"/>
        <v>1</v>
      </c>
      <c r="N2781" s="7">
        <f t="shared" si="175"/>
        <v>486.02</v>
      </c>
    </row>
    <row r="2782" spans="1:14" x14ac:dyDescent="0.2">
      <c r="A2782" t="s">
        <v>251</v>
      </c>
      <c r="B2782" s="8">
        <v>44041</v>
      </c>
      <c r="C2782" s="8">
        <v>44042</v>
      </c>
      <c r="D2782">
        <v>154</v>
      </c>
      <c r="E2782">
        <v>1</v>
      </c>
      <c r="F2782" s="7">
        <v>85.69</v>
      </c>
      <c r="G2782" s="7">
        <v>211.04</v>
      </c>
      <c r="H2782" s="7">
        <v>0.86</v>
      </c>
      <c r="I2782" s="7">
        <v>2.11</v>
      </c>
      <c r="J2782" t="s">
        <v>2337</v>
      </c>
      <c r="K2782">
        <f t="shared" si="172"/>
        <v>154</v>
      </c>
      <c r="L2782">
        <f t="shared" si="173"/>
        <v>31</v>
      </c>
      <c r="M2782">
        <f t="shared" si="174"/>
        <v>1</v>
      </c>
      <c r="N2782" s="7">
        <f t="shared" si="175"/>
        <v>211.04</v>
      </c>
    </row>
    <row r="2783" spans="1:14" x14ac:dyDescent="0.2">
      <c r="A2783" t="s">
        <v>928</v>
      </c>
      <c r="B2783" s="8">
        <v>44041</v>
      </c>
      <c r="C2783" s="8">
        <v>44042</v>
      </c>
      <c r="D2783">
        <v>4</v>
      </c>
      <c r="E2783">
        <v>1</v>
      </c>
      <c r="F2783" s="7">
        <v>52.26</v>
      </c>
      <c r="G2783" s="7">
        <v>0</v>
      </c>
      <c r="H2783" s="7">
        <v>26.12</v>
      </c>
      <c r="I2783" s="7">
        <v>0</v>
      </c>
      <c r="J2783" t="s">
        <v>2337</v>
      </c>
      <c r="K2783">
        <f t="shared" si="172"/>
        <v>4</v>
      </c>
      <c r="L2783">
        <f t="shared" si="173"/>
        <v>31</v>
      </c>
      <c r="M2783">
        <f t="shared" si="174"/>
        <v>1</v>
      </c>
      <c r="N2783" s="7">
        <f t="shared" si="175"/>
        <v>0</v>
      </c>
    </row>
    <row r="2784" spans="1:14" x14ac:dyDescent="0.2">
      <c r="A2784" t="s">
        <v>387</v>
      </c>
      <c r="B2784" s="8">
        <v>44042</v>
      </c>
      <c r="C2784" s="8">
        <v>44050</v>
      </c>
      <c r="D2784">
        <v>2</v>
      </c>
      <c r="E2784">
        <v>1</v>
      </c>
      <c r="F2784" s="7">
        <v>42.3</v>
      </c>
      <c r="G2784" s="7">
        <v>76.739999999999995</v>
      </c>
      <c r="H2784" s="7">
        <v>42.3</v>
      </c>
      <c r="I2784" s="7">
        <v>76.739999999999995</v>
      </c>
      <c r="J2784" t="s">
        <v>2337</v>
      </c>
      <c r="K2784">
        <f t="shared" si="172"/>
        <v>2</v>
      </c>
      <c r="L2784">
        <f t="shared" si="173"/>
        <v>31</v>
      </c>
      <c r="M2784">
        <f t="shared" si="174"/>
        <v>1</v>
      </c>
      <c r="N2784" s="7">
        <f t="shared" si="175"/>
        <v>76.739999999999995</v>
      </c>
    </row>
    <row r="2785" spans="1:14" x14ac:dyDescent="0.2">
      <c r="A2785" t="s">
        <v>167</v>
      </c>
      <c r="B2785" s="8">
        <v>44042</v>
      </c>
      <c r="C2785" s="8">
        <v>44042</v>
      </c>
      <c r="D2785">
        <v>16</v>
      </c>
      <c r="E2785">
        <v>40</v>
      </c>
      <c r="F2785" s="7">
        <v>14.58</v>
      </c>
      <c r="G2785" s="7">
        <v>972.04</v>
      </c>
      <c r="H2785" s="7">
        <v>1.46</v>
      </c>
      <c r="I2785" s="7">
        <v>97.2</v>
      </c>
      <c r="J2785" t="s">
        <v>2337</v>
      </c>
      <c r="K2785">
        <f t="shared" si="172"/>
        <v>640</v>
      </c>
      <c r="L2785">
        <f t="shared" si="173"/>
        <v>31</v>
      </c>
      <c r="M2785">
        <f t="shared" si="174"/>
        <v>1</v>
      </c>
      <c r="N2785" s="7">
        <f t="shared" si="175"/>
        <v>972.04</v>
      </c>
    </row>
    <row r="2786" spans="1:14" x14ac:dyDescent="0.2">
      <c r="A2786" t="s">
        <v>928</v>
      </c>
      <c r="B2786" s="8">
        <v>44042</v>
      </c>
      <c r="C2786" s="8">
        <v>44042</v>
      </c>
      <c r="D2786">
        <v>4</v>
      </c>
      <c r="E2786">
        <v>1</v>
      </c>
      <c r="F2786" s="7">
        <v>52.26</v>
      </c>
      <c r="G2786" s="7">
        <v>76.739999999999995</v>
      </c>
      <c r="H2786" s="7">
        <v>26.12</v>
      </c>
      <c r="I2786" s="7">
        <v>38.369999999999997</v>
      </c>
      <c r="J2786" t="s">
        <v>2337</v>
      </c>
      <c r="K2786">
        <f t="shared" si="172"/>
        <v>4</v>
      </c>
      <c r="L2786">
        <f t="shared" si="173"/>
        <v>31</v>
      </c>
      <c r="M2786">
        <f t="shared" si="174"/>
        <v>1</v>
      </c>
      <c r="N2786" s="7">
        <f t="shared" si="175"/>
        <v>76.739999999999995</v>
      </c>
    </row>
    <row r="2787" spans="1:14" x14ac:dyDescent="0.2">
      <c r="A2787" t="s">
        <v>169</v>
      </c>
      <c r="B2787" s="8">
        <v>44042</v>
      </c>
      <c r="C2787" s="8">
        <v>44043</v>
      </c>
      <c r="D2787">
        <v>4596</v>
      </c>
      <c r="E2787">
        <v>2</v>
      </c>
      <c r="F2787" s="7">
        <v>7729.25</v>
      </c>
      <c r="G2787" s="7">
        <v>14580.6</v>
      </c>
      <c r="H2787" s="7">
        <v>2.57</v>
      </c>
      <c r="I2787" s="7">
        <v>4.8600000000000003</v>
      </c>
      <c r="J2787" t="s">
        <v>2337</v>
      </c>
      <c r="K2787">
        <f t="shared" si="172"/>
        <v>9192</v>
      </c>
      <c r="L2787">
        <f t="shared" si="173"/>
        <v>31</v>
      </c>
      <c r="M2787">
        <f t="shared" si="174"/>
        <v>1</v>
      </c>
      <c r="N2787" s="7">
        <f t="shared" si="175"/>
        <v>14580.6</v>
      </c>
    </row>
    <row r="2788" spans="1:14" x14ac:dyDescent="0.2">
      <c r="A2788" t="s">
        <v>169</v>
      </c>
      <c r="B2788" s="8">
        <v>44042</v>
      </c>
      <c r="C2788" s="8">
        <v>44043</v>
      </c>
      <c r="D2788">
        <v>1532</v>
      </c>
      <c r="E2788">
        <v>1</v>
      </c>
      <c r="F2788" s="7">
        <v>1288.21</v>
      </c>
      <c r="G2788" s="7">
        <v>2430.1</v>
      </c>
      <c r="H2788" s="7">
        <v>1.28</v>
      </c>
      <c r="I2788" s="7">
        <v>2.4300000000000002</v>
      </c>
      <c r="J2788" t="s">
        <v>2337</v>
      </c>
      <c r="K2788">
        <f t="shared" si="172"/>
        <v>1532</v>
      </c>
      <c r="L2788">
        <f t="shared" si="173"/>
        <v>31</v>
      </c>
      <c r="M2788">
        <f t="shared" si="174"/>
        <v>1</v>
      </c>
      <c r="N2788" s="7">
        <f t="shared" si="175"/>
        <v>2430.1</v>
      </c>
    </row>
    <row r="2789" spans="1:14" x14ac:dyDescent="0.2">
      <c r="A2789" t="s">
        <v>248</v>
      </c>
      <c r="B2789" s="8">
        <v>44042</v>
      </c>
      <c r="C2789" s="8">
        <v>44043</v>
      </c>
      <c r="D2789">
        <v>307</v>
      </c>
      <c r="E2789">
        <v>1</v>
      </c>
      <c r="F2789" s="7">
        <v>171.39</v>
      </c>
      <c r="G2789" s="7">
        <v>358.12</v>
      </c>
      <c r="H2789" s="7">
        <v>0.86</v>
      </c>
      <c r="I2789" s="7">
        <v>1.79</v>
      </c>
      <c r="J2789" t="s">
        <v>2337</v>
      </c>
      <c r="K2789">
        <f t="shared" si="172"/>
        <v>307</v>
      </c>
      <c r="L2789">
        <f t="shared" si="173"/>
        <v>31</v>
      </c>
      <c r="M2789">
        <f t="shared" si="174"/>
        <v>1</v>
      </c>
      <c r="N2789" s="7">
        <f t="shared" si="175"/>
        <v>358.12</v>
      </c>
    </row>
    <row r="2790" spans="1:14" x14ac:dyDescent="0.2">
      <c r="A2790" t="s">
        <v>246</v>
      </c>
      <c r="B2790" s="8">
        <v>44042</v>
      </c>
      <c r="C2790" s="8">
        <v>44043</v>
      </c>
      <c r="D2790">
        <v>460</v>
      </c>
      <c r="E2790">
        <v>1</v>
      </c>
      <c r="F2790" s="7">
        <v>257.08</v>
      </c>
      <c r="G2790" s="7">
        <v>537.17999999999995</v>
      </c>
      <c r="H2790" s="7">
        <v>0.86</v>
      </c>
      <c r="I2790" s="7">
        <v>1.79</v>
      </c>
      <c r="J2790" t="s">
        <v>2337</v>
      </c>
      <c r="K2790">
        <f t="shared" si="172"/>
        <v>460</v>
      </c>
      <c r="L2790">
        <f t="shared" si="173"/>
        <v>31</v>
      </c>
      <c r="M2790">
        <f t="shared" si="174"/>
        <v>1</v>
      </c>
      <c r="N2790" s="7">
        <f t="shared" si="175"/>
        <v>537.17999999999995</v>
      </c>
    </row>
    <row r="2791" spans="1:14" x14ac:dyDescent="0.2">
      <c r="A2791" t="s">
        <v>246</v>
      </c>
      <c r="B2791" s="8">
        <v>44042</v>
      </c>
      <c r="C2791" s="8">
        <v>44043</v>
      </c>
      <c r="D2791">
        <v>307</v>
      </c>
      <c r="E2791">
        <v>1</v>
      </c>
      <c r="F2791" s="7">
        <v>171.39</v>
      </c>
      <c r="G2791" s="7">
        <v>358.12</v>
      </c>
      <c r="H2791" s="7">
        <v>0.86</v>
      </c>
      <c r="I2791" s="7">
        <v>1.79</v>
      </c>
      <c r="J2791" t="s">
        <v>2337</v>
      </c>
      <c r="K2791">
        <f t="shared" si="172"/>
        <v>307</v>
      </c>
      <c r="L2791">
        <f t="shared" si="173"/>
        <v>31</v>
      </c>
      <c r="M2791">
        <f t="shared" si="174"/>
        <v>1</v>
      </c>
      <c r="N2791" s="7">
        <f t="shared" si="175"/>
        <v>358.12</v>
      </c>
    </row>
    <row r="2792" spans="1:14" x14ac:dyDescent="0.2">
      <c r="A2792" t="s">
        <v>254</v>
      </c>
      <c r="B2792" s="8">
        <v>44042</v>
      </c>
      <c r="C2792" s="8">
        <v>44042</v>
      </c>
      <c r="D2792">
        <v>13788</v>
      </c>
      <c r="E2792">
        <v>1</v>
      </c>
      <c r="F2792" s="7">
        <v>10475.01</v>
      </c>
      <c r="G2792" s="7">
        <v>18993.150000000001</v>
      </c>
      <c r="H2792" s="7">
        <v>1.1599999999999999</v>
      </c>
      <c r="I2792" s="7">
        <v>2.11</v>
      </c>
      <c r="J2792" t="s">
        <v>2337</v>
      </c>
      <c r="K2792">
        <f t="shared" si="172"/>
        <v>13788</v>
      </c>
      <c r="L2792">
        <f t="shared" si="173"/>
        <v>31</v>
      </c>
      <c r="M2792">
        <f t="shared" si="174"/>
        <v>1</v>
      </c>
      <c r="N2792" s="7">
        <f t="shared" si="175"/>
        <v>18993.150000000001</v>
      </c>
    </row>
    <row r="2793" spans="1:14" x14ac:dyDescent="0.2">
      <c r="A2793" t="s">
        <v>307</v>
      </c>
      <c r="B2793" s="8">
        <v>44042</v>
      </c>
      <c r="C2793" s="8">
        <v>44050</v>
      </c>
      <c r="D2793">
        <v>33</v>
      </c>
      <c r="E2793">
        <v>1</v>
      </c>
      <c r="F2793" s="7">
        <v>26.05</v>
      </c>
      <c r="G2793" s="7">
        <v>68.22</v>
      </c>
      <c r="H2793" s="7">
        <v>1.24</v>
      </c>
      <c r="I2793" s="7">
        <v>3.25</v>
      </c>
      <c r="J2793" t="s">
        <v>2337</v>
      </c>
      <c r="K2793">
        <f t="shared" si="172"/>
        <v>33</v>
      </c>
      <c r="L2793">
        <f t="shared" si="173"/>
        <v>31</v>
      </c>
      <c r="M2793">
        <f t="shared" si="174"/>
        <v>1</v>
      </c>
      <c r="N2793" s="7">
        <f t="shared" si="175"/>
        <v>68.22</v>
      </c>
    </row>
    <row r="2794" spans="1:14" x14ac:dyDescent="0.2">
      <c r="A2794" t="s">
        <v>928</v>
      </c>
      <c r="B2794" s="8">
        <v>44042</v>
      </c>
      <c r="C2794" s="8">
        <v>44050</v>
      </c>
      <c r="D2794">
        <v>4</v>
      </c>
      <c r="E2794">
        <v>1</v>
      </c>
      <c r="F2794" s="7">
        <v>23.76</v>
      </c>
      <c r="G2794" s="7">
        <v>0</v>
      </c>
      <c r="H2794" s="7">
        <v>11.88</v>
      </c>
      <c r="I2794" s="7">
        <v>0</v>
      </c>
      <c r="J2794" t="s">
        <v>2337</v>
      </c>
      <c r="K2794">
        <f t="shared" si="172"/>
        <v>4</v>
      </c>
      <c r="L2794">
        <f t="shared" si="173"/>
        <v>31</v>
      </c>
      <c r="M2794">
        <f t="shared" si="174"/>
        <v>1</v>
      </c>
      <c r="N2794" s="7">
        <f t="shared" si="175"/>
        <v>0</v>
      </c>
    </row>
    <row r="2795" spans="1:14" x14ac:dyDescent="0.2">
      <c r="A2795" t="s">
        <v>938</v>
      </c>
      <c r="B2795" s="8">
        <v>43930</v>
      </c>
      <c r="C2795" s="8">
        <v>44083</v>
      </c>
      <c r="D2795">
        <v>383</v>
      </c>
      <c r="E2795">
        <v>1</v>
      </c>
      <c r="F2795" s="7">
        <v>6614.48</v>
      </c>
      <c r="G2795" s="7">
        <v>9576.51</v>
      </c>
      <c r="H2795" s="7">
        <v>26.45</v>
      </c>
      <c r="I2795" s="7">
        <v>38.31</v>
      </c>
      <c r="J2795" t="s">
        <v>2337</v>
      </c>
      <c r="K2795">
        <f t="shared" si="172"/>
        <v>383</v>
      </c>
      <c r="L2795">
        <f t="shared" si="173"/>
        <v>15</v>
      </c>
      <c r="M2795">
        <f t="shared" si="174"/>
        <v>1</v>
      </c>
      <c r="N2795" s="7">
        <f t="shared" si="175"/>
        <v>9576.51</v>
      </c>
    </row>
    <row r="2796" spans="1:14" x14ac:dyDescent="0.2">
      <c r="A2796" t="s">
        <v>938</v>
      </c>
      <c r="B2796" s="8">
        <v>43930</v>
      </c>
      <c r="C2796" s="8">
        <v>44113</v>
      </c>
      <c r="D2796">
        <v>383</v>
      </c>
      <c r="E2796">
        <v>1</v>
      </c>
      <c r="F2796" s="7">
        <v>6614.48</v>
      </c>
      <c r="G2796" s="7">
        <v>9576.51</v>
      </c>
      <c r="H2796" s="7">
        <v>26.45</v>
      </c>
      <c r="I2796" s="7">
        <v>38.31</v>
      </c>
      <c r="J2796" t="s">
        <v>2337</v>
      </c>
      <c r="K2796">
        <f t="shared" si="172"/>
        <v>383</v>
      </c>
      <c r="L2796">
        <f t="shared" si="173"/>
        <v>15</v>
      </c>
      <c r="M2796">
        <f t="shared" si="174"/>
        <v>1</v>
      </c>
      <c r="N2796" s="7">
        <f t="shared" si="175"/>
        <v>9576.51</v>
      </c>
    </row>
    <row r="2797" spans="1:14" x14ac:dyDescent="0.2">
      <c r="A2797" t="s">
        <v>938</v>
      </c>
      <c r="B2797" s="8">
        <v>43930</v>
      </c>
      <c r="C2797" s="8">
        <v>44144</v>
      </c>
      <c r="D2797">
        <v>383</v>
      </c>
      <c r="E2797">
        <v>1</v>
      </c>
      <c r="F2797" s="7">
        <v>6614.48</v>
      </c>
      <c r="G2797" s="7">
        <v>9576.51</v>
      </c>
      <c r="H2797" s="7">
        <v>26.45</v>
      </c>
      <c r="I2797" s="7">
        <v>38.31</v>
      </c>
      <c r="J2797" t="s">
        <v>2337</v>
      </c>
      <c r="K2797">
        <f t="shared" si="172"/>
        <v>383</v>
      </c>
      <c r="L2797">
        <f t="shared" si="173"/>
        <v>15</v>
      </c>
      <c r="M2797">
        <f t="shared" si="174"/>
        <v>1</v>
      </c>
      <c r="N2797" s="7">
        <f t="shared" si="175"/>
        <v>9576.51</v>
      </c>
    </row>
    <row r="2798" spans="1:14" x14ac:dyDescent="0.2">
      <c r="A2798" t="s">
        <v>232</v>
      </c>
      <c r="B2798" s="8">
        <v>44043</v>
      </c>
      <c r="C2798" s="8">
        <v>44043</v>
      </c>
      <c r="D2798">
        <v>15320</v>
      </c>
      <c r="E2798">
        <v>1</v>
      </c>
      <c r="F2798" s="7">
        <v>7034.5</v>
      </c>
      <c r="G2798" s="7">
        <v>10871.5</v>
      </c>
      <c r="H2798" s="7">
        <v>0.7</v>
      </c>
      <c r="I2798" s="7">
        <v>1.0900000000000001</v>
      </c>
      <c r="J2798" t="s">
        <v>2337</v>
      </c>
      <c r="K2798">
        <f t="shared" si="172"/>
        <v>15320</v>
      </c>
      <c r="L2798">
        <f t="shared" si="173"/>
        <v>31</v>
      </c>
      <c r="M2798">
        <f t="shared" si="174"/>
        <v>1</v>
      </c>
      <c r="N2798" s="7">
        <f t="shared" si="175"/>
        <v>10871.5</v>
      </c>
    </row>
    <row r="2799" spans="1:14" x14ac:dyDescent="0.2">
      <c r="A2799" t="s">
        <v>809</v>
      </c>
      <c r="B2799" s="8">
        <v>44043</v>
      </c>
      <c r="C2799" s="8">
        <v>44057</v>
      </c>
      <c r="D2799">
        <v>13</v>
      </c>
      <c r="E2799">
        <v>1</v>
      </c>
      <c r="F2799" s="7">
        <v>113.98</v>
      </c>
      <c r="G2799" s="7">
        <v>210.78</v>
      </c>
      <c r="H2799" s="7">
        <v>14.25</v>
      </c>
      <c r="I2799" s="7">
        <v>26.35</v>
      </c>
      <c r="J2799" t="s">
        <v>2337</v>
      </c>
      <c r="K2799">
        <f t="shared" si="172"/>
        <v>13</v>
      </c>
      <c r="L2799">
        <f t="shared" si="173"/>
        <v>31</v>
      </c>
      <c r="M2799">
        <f t="shared" si="174"/>
        <v>1</v>
      </c>
      <c r="N2799" s="7">
        <f t="shared" si="175"/>
        <v>210.78</v>
      </c>
    </row>
    <row r="2800" spans="1:14" x14ac:dyDescent="0.2">
      <c r="A2800" t="s">
        <v>942</v>
      </c>
      <c r="B2800" s="8">
        <v>44043</v>
      </c>
      <c r="C2800" s="8">
        <v>44057</v>
      </c>
      <c r="D2800">
        <v>4</v>
      </c>
      <c r="E2800">
        <v>1</v>
      </c>
      <c r="F2800" s="7">
        <v>46.27</v>
      </c>
      <c r="G2800" s="7">
        <v>109.99</v>
      </c>
      <c r="H2800" s="7">
        <v>23.14</v>
      </c>
      <c r="I2800" s="7">
        <v>55</v>
      </c>
      <c r="J2800" t="s">
        <v>2337</v>
      </c>
      <c r="K2800">
        <f t="shared" si="172"/>
        <v>4</v>
      </c>
      <c r="L2800">
        <f t="shared" si="173"/>
        <v>31</v>
      </c>
      <c r="M2800">
        <f t="shared" si="174"/>
        <v>1</v>
      </c>
      <c r="N2800" s="7">
        <f t="shared" si="175"/>
        <v>109.99</v>
      </c>
    </row>
    <row r="2801" spans="1:14" x14ac:dyDescent="0.2">
      <c r="A2801" t="s">
        <v>201</v>
      </c>
      <c r="B2801" s="8">
        <v>44043</v>
      </c>
      <c r="C2801" s="8">
        <v>44043</v>
      </c>
      <c r="D2801">
        <v>184</v>
      </c>
      <c r="E2801">
        <v>1</v>
      </c>
      <c r="F2801" s="7">
        <v>155.46</v>
      </c>
      <c r="G2801" s="7">
        <v>383.7</v>
      </c>
      <c r="H2801" s="7">
        <v>1.29</v>
      </c>
      <c r="I2801" s="7">
        <v>3.2</v>
      </c>
      <c r="J2801" t="s">
        <v>2337</v>
      </c>
      <c r="K2801">
        <f t="shared" si="172"/>
        <v>184</v>
      </c>
      <c r="L2801">
        <f t="shared" si="173"/>
        <v>31</v>
      </c>
      <c r="M2801">
        <f t="shared" si="174"/>
        <v>1</v>
      </c>
      <c r="N2801" s="7">
        <f t="shared" si="175"/>
        <v>383.7</v>
      </c>
    </row>
    <row r="2802" spans="1:14" x14ac:dyDescent="0.2">
      <c r="A2802" t="s">
        <v>172</v>
      </c>
      <c r="B2802" s="8">
        <v>44043</v>
      </c>
      <c r="C2802" s="8">
        <v>44050</v>
      </c>
      <c r="D2802">
        <v>920</v>
      </c>
      <c r="E2802">
        <v>1</v>
      </c>
      <c r="F2802" s="7">
        <v>777.3</v>
      </c>
      <c r="G2802" s="7">
        <v>1611.54</v>
      </c>
      <c r="H2802" s="7">
        <v>1.29</v>
      </c>
      <c r="I2802" s="7">
        <v>2.69</v>
      </c>
      <c r="J2802" t="s">
        <v>2337</v>
      </c>
      <c r="K2802">
        <f t="shared" si="172"/>
        <v>920</v>
      </c>
      <c r="L2802">
        <f t="shared" si="173"/>
        <v>31</v>
      </c>
      <c r="M2802">
        <f t="shared" si="174"/>
        <v>1</v>
      </c>
      <c r="N2802" s="7">
        <f t="shared" si="175"/>
        <v>1611.54</v>
      </c>
    </row>
    <row r="2803" spans="1:14" x14ac:dyDescent="0.2">
      <c r="A2803" t="s">
        <v>353</v>
      </c>
      <c r="B2803" s="8">
        <v>44043</v>
      </c>
      <c r="C2803" s="8">
        <v>44050</v>
      </c>
      <c r="D2803">
        <v>2298</v>
      </c>
      <c r="E2803">
        <v>1</v>
      </c>
      <c r="F2803" s="7">
        <v>1860.95</v>
      </c>
      <c r="G2803" s="7">
        <v>2973.68</v>
      </c>
      <c r="H2803" s="7">
        <v>1.24</v>
      </c>
      <c r="I2803" s="7">
        <v>1.98</v>
      </c>
      <c r="J2803" t="s">
        <v>2337</v>
      </c>
      <c r="K2803">
        <f t="shared" si="172"/>
        <v>2298</v>
      </c>
      <c r="L2803">
        <f t="shared" si="173"/>
        <v>31</v>
      </c>
      <c r="M2803">
        <f t="shared" si="174"/>
        <v>1</v>
      </c>
      <c r="N2803" s="7">
        <f t="shared" si="175"/>
        <v>2973.68</v>
      </c>
    </row>
    <row r="2804" spans="1:14" x14ac:dyDescent="0.2">
      <c r="A2804" t="s">
        <v>355</v>
      </c>
      <c r="B2804" s="8">
        <v>44043</v>
      </c>
      <c r="C2804" s="8">
        <v>44050</v>
      </c>
      <c r="D2804">
        <v>2069</v>
      </c>
      <c r="E2804">
        <v>1</v>
      </c>
      <c r="F2804" s="7">
        <v>1502.19</v>
      </c>
      <c r="G2804" s="7">
        <v>2417.31</v>
      </c>
      <c r="H2804" s="7">
        <v>1.1100000000000001</v>
      </c>
      <c r="I2804" s="7">
        <v>1.79</v>
      </c>
      <c r="J2804" t="s">
        <v>2337</v>
      </c>
      <c r="K2804">
        <f t="shared" si="172"/>
        <v>2069</v>
      </c>
      <c r="L2804">
        <f t="shared" si="173"/>
        <v>31</v>
      </c>
      <c r="M2804">
        <f t="shared" si="174"/>
        <v>1</v>
      </c>
      <c r="N2804" s="7">
        <f t="shared" si="175"/>
        <v>2417.31</v>
      </c>
    </row>
    <row r="2805" spans="1:14" x14ac:dyDescent="0.2">
      <c r="A2805" t="s">
        <v>192</v>
      </c>
      <c r="B2805" s="8">
        <v>44043</v>
      </c>
      <c r="C2805" s="8">
        <v>44046</v>
      </c>
      <c r="D2805">
        <v>10</v>
      </c>
      <c r="E2805">
        <v>40</v>
      </c>
      <c r="F2805" s="7">
        <v>251.27</v>
      </c>
      <c r="G2805" s="7">
        <v>767.4</v>
      </c>
      <c r="H2805" s="7">
        <v>41.87</v>
      </c>
      <c r="I2805" s="7">
        <v>127.9</v>
      </c>
      <c r="J2805" t="s">
        <v>2337</v>
      </c>
      <c r="K2805">
        <f t="shared" si="172"/>
        <v>400</v>
      </c>
      <c r="L2805">
        <f t="shared" si="173"/>
        <v>31</v>
      </c>
      <c r="M2805">
        <f t="shared" si="174"/>
        <v>1</v>
      </c>
      <c r="N2805" s="7">
        <f t="shared" si="175"/>
        <v>767.4</v>
      </c>
    </row>
    <row r="2806" spans="1:14" x14ac:dyDescent="0.2">
      <c r="A2806" t="s">
        <v>923</v>
      </c>
      <c r="B2806" s="8">
        <v>44043</v>
      </c>
      <c r="C2806" s="8">
        <v>44046</v>
      </c>
      <c r="D2806">
        <v>4</v>
      </c>
      <c r="E2806">
        <v>1</v>
      </c>
      <c r="F2806" s="7">
        <v>120.02</v>
      </c>
      <c r="G2806" s="7">
        <v>179.06</v>
      </c>
      <c r="H2806" s="7">
        <v>60.01</v>
      </c>
      <c r="I2806" s="7">
        <v>89.53</v>
      </c>
      <c r="J2806" t="s">
        <v>2337</v>
      </c>
      <c r="K2806">
        <f t="shared" si="172"/>
        <v>4</v>
      </c>
      <c r="L2806">
        <f t="shared" si="173"/>
        <v>31</v>
      </c>
      <c r="M2806">
        <f t="shared" si="174"/>
        <v>1</v>
      </c>
      <c r="N2806" s="7">
        <f t="shared" si="175"/>
        <v>179.06</v>
      </c>
    </row>
    <row r="2807" spans="1:14" x14ac:dyDescent="0.2">
      <c r="A2807" t="s">
        <v>437</v>
      </c>
      <c r="B2807" s="8">
        <v>44043</v>
      </c>
      <c r="C2807" s="8">
        <v>44046</v>
      </c>
      <c r="D2807">
        <v>46</v>
      </c>
      <c r="E2807">
        <v>1</v>
      </c>
      <c r="F2807" s="7">
        <v>35.299999999999997</v>
      </c>
      <c r="G2807" s="7">
        <v>103.6</v>
      </c>
      <c r="H2807" s="7">
        <v>1.18</v>
      </c>
      <c r="I2807" s="7">
        <v>3.45</v>
      </c>
      <c r="J2807" t="s">
        <v>2337</v>
      </c>
      <c r="K2807">
        <f t="shared" si="172"/>
        <v>46</v>
      </c>
      <c r="L2807">
        <f t="shared" si="173"/>
        <v>31</v>
      </c>
      <c r="M2807">
        <f t="shared" si="174"/>
        <v>1</v>
      </c>
      <c r="N2807" s="7">
        <f t="shared" si="175"/>
        <v>103.6</v>
      </c>
    </row>
    <row r="2808" spans="1:14" x14ac:dyDescent="0.2">
      <c r="A2808" t="s">
        <v>396</v>
      </c>
      <c r="B2808" s="8">
        <v>44043</v>
      </c>
      <c r="C2808" s="8">
        <v>44046</v>
      </c>
      <c r="D2808">
        <v>2</v>
      </c>
      <c r="E2808">
        <v>1</v>
      </c>
      <c r="F2808" s="7">
        <v>22.56</v>
      </c>
      <c r="G2808" s="7">
        <v>30.7</v>
      </c>
      <c r="H2808" s="7">
        <v>22.56</v>
      </c>
      <c r="I2808" s="7">
        <v>30.7</v>
      </c>
      <c r="J2808" t="s">
        <v>2337</v>
      </c>
      <c r="K2808">
        <f t="shared" si="172"/>
        <v>2</v>
      </c>
      <c r="L2808">
        <f t="shared" si="173"/>
        <v>31</v>
      </c>
      <c r="M2808">
        <f t="shared" si="174"/>
        <v>1</v>
      </c>
      <c r="N2808" s="7">
        <f t="shared" si="175"/>
        <v>30.7</v>
      </c>
    </row>
    <row r="2809" spans="1:14" x14ac:dyDescent="0.2">
      <c r="A2809" t="s">
        <v>152</v>
      </c>
      <c r="B2809" s="8">
        <v>44043</v>
      </c>
      <c r="C2809" s="8">
        <v>44046</v>
      </c>
      <c r="D2809">
        <v>65</v>
      </c>
      <c r="E2809">
        <v>1</v>
      </c>
      <c r="F2809" s="7">
        <v>54.26</v>
      </c>
      <c r="G2809" s="7">
        <v>102.06</v>
      </c>
      <c r="H2809" s="7">
        <v>1.29</v>
      </c>
      <c r="I2809" s="7">
        <v>2.4300000000000002</v>
      </c>
      <c r="J2809" t="s">
        <v>2337</v>
      </c>
      <c r="K2809">
        <f t="shared" si="172"/>
        <v>65</v>
      </c>
      <c r="L2809">
        <f t="shared" si="173"/>
        <v>31</v>
      </c>
      <c r="M2809">
        <f t="shared" si="174"/>
        <v>1</v>
      </c>
      <c r="N2809" s="7">
        <f t="shared" si="175"/>
        <v>102.06</v>
      </c>
    </row>
    <row r="2810" spans="1:14" x14ac:dyDescent="0.2">
      <c r="A2810" t="s">
        <v>742</v>
      </c>
      <c r="B2810" s="8">
        <v>44043</v>
      </c>
      <c r="C2810" s="8">
        <v>44057</v>
      </c>
      <c r="D2810">
        <v>31</v>
      </c>
      <c r="E2810">
        <v>1</v>
      </c>
      <c r="F2810" s="7">
        <v>639.24</v>
      </c>
      <c r="G2810" s="7">
        <v>1128.08</v>
      </c>
      <c r="H2810" s="7">
        <v>31.96</v>
      </c>
      <c r="I2810" s="7">
        <v>56.4</v>
      </c>
      <c r="J2810" t="s">
        <v>2337</v>
      </c>
      <c r="K2810">
        <f t="shared" si="172"/>
        <v>31</v>
      </c>
      <c r="L2810">
        <f t="shared" si="173"/>
        <v>31</v>
      </c>
      <c r="M2810">
        <f t="shared" si="174"/>
        <v>1</v>
      </c>
      <c r="N2810" s="7">
        <f t="shared" si="175"/>
        <v>1128.08</v>
      </c>
    </row>
    <row r="2811" spans="1:14" x14ac:dyDescent="0.2">
      <c r="A2811" t="s">
        <v>722</v>
      </c>
      <c r="B2811" s="8">
        <v>44043</v>
      </c>
      <c r="C2811" s="8">
        <v>44057</v>
      </c>
      <c r="D2811">
        <v>16</v>
      </c>
      <c r="E2811">
        <v>1</v>
      </c>
      <c r="F2811" s="7">
        <v>223.57</v>
      </c>
      <c r="G2811" s="7">
        <v>410.56</v>
      </c>
      <c r="H2811" s="7">
        <v>22.36</v>
      </c>
      <c r="I2811" s="7">
        <v>41.06</v>
      </c>
      <c r="J2811" t="s">
        <v>2337</v>
      </c>
      <c r="K2811">
        <f t="shared" si="172"/>
        <v>16</v>
      </c>
      <c r="L2811">
        <f t="shared" si="173"/>
        <v>31</v>
      </c>
      <c r="M2811">
        <f t="shared" si="174"/>
        <v>1</v>
      </c>
      <c r="N2811" s="7">
        <f t="shared" si="175"/>
        <v>410.56</v>
      </c>
    </row>
    <row r="2812" spans="1:14" x14ac:dyDescent="0.2">
      <c r="A2812" t="s">
        <v>732</v>
      </c>
      <c r="B2812" s="8">
        <v>44043</v>
      </c>
      <c r="C2812" s="8">
        <v>44057</v>
      </c>
      <c r="D2812">
        <v>16</v>
      </c>
      <c r="E2812">
        <v>1</v>
      </c>
      <c r="F2812" s="7">
        <v>246.08</v>
      </c>
      <c r="G2812" s="7">
        <v>445.09</v>
      </c>
      <c r="H2812" s="7">
        <v>24.61</v>
      </c>
      <c r="I2812" s="7">
        <v>44.51</v>
      </c>
      <c r="J2812" t="s">
        <v>2337</v>
      </c>
      <c r="K2812">
        <f t="shared" si="172"/>
        <v>16</v>
      </c>
      <c r="L2812">
        <f t="shared" si="173"/>
        <v>31</v>
      </c>
      <c r="M2812">
        <f t="shared" si="174"/>
        <v>1</v>
      </c>
      <c r="N2812" s="7">
        <f t="shared" si="175"/>
        <v>445.09</v>
      </c>
    </row>
    <row r="2813" spans="1:14" x14ac:dyDescent="0.2">
      <c r="A2813" t="s">
        <v>702</v>
      </c>
      <c r="B2813" s="8">
        <v>44043</v>
      </c>
      <c r="C2813" s="8">
        <v>44057</v>
      </c>
      <c r="D2813">
        <v>16</v>
      </c>
      <c r="E2813">
        <v>1</v>
      </c>
      <c r="F2813" s="7">
        <v>271.66000000000003</v>
      </c>
      <c r="G2813" s="7">
        <v>493.69</v>
      </c>
      <c r="H2813" s="7">
        <v>27.17</v>
      </c>
      <c r="I2813" s="7">
        <v>49.37</v>
      </c>
      <c r="J2813" t="s">
        <v>2337</v>
      </c>
      <c r="K2813">
        <f t="shared" si="172"/>
        <v>16</v>
      </c>
      <c r="L2813">
        <f t="shared" si="173"/>
        <v>31</v>
      </c>
      <c r="M2813">
        <f t="shared" si="174"/>
        <v>1</v>
      </c>
      <c r="N2813" s="7">
        <f t="shared" si="175"/>
        <v>493.69</v>
      </c>
    </row>
    <row r="2814" spans="1:14" x14ac:dyDescent="0.2">
      <c r="A2814" t="s">
        <v>752</v>
      </c>
      <c r="B2814" s="8">
        <v>44043</v>
      </c>
      <c r="C2814" s="8">
        <v>44057</v>
      </c>
      <c r="D2814">
        <v>31</v>
      </c>
      <c r="E2814">
        <v>1</v>
      </c>
      <c r="F2814" s="7">
        <v>735.43</v>
      </c>
      <c r="G2814" s="7">
        <v>1279</v>
      </c>
      <c r="H2814" s="7">
        <v>36.770000000000003</v>
      </c>
      <c r="I2814" s="7">
        <v>63.95</v>
      </c>
      <c r="J2814" t="s">
        <v>2337</v>
      </c>
      <c r="K2814">
        <f t="shared" si="172"/>
        <v>31</v>
      </c>
      <c r="L2814">
        <f t="shared" si="173"/>
        <v>31</v>
      </c>
      <c r="M2814">
        <f t="shared" si="174"/>
        <v>1</v>
      </c>
      <c r="N2814" s="7">
        <f t="shared" si="175"/>
        <v>1279</v>
      </c>
    </row>
    <row r="2815" spans="1:14" x14ac:dyDescent="0.2">
      <c r="A2815" t="s">
        <v>772</v>
      </c>
      <c r="B2815" s="8">
        <v>44043</v>
      </c>
      <c r="C2815" s="8">
        <v>44057</v>
      </c>
      <c r="D2815">
        <v>16</v>
      </c>
      <c r="E2815">
        <v>1</v>
      </c>
      <c r="F2815" s="7">
        <v>461.34</v>
      </c>
      <c r="G2815" s="7">
        <v>801.93</v>
      </c>
      <c r="H2815" s="7">
        <v>46.13</v>
      </c>
      <c r="I2815" s="7">
        <v>80.19</v>
      </c>
      <c r="J2815" t="s">
        <v>2337</v>
      </c>
      <c r="K2815">
        <f t="shared" si="172"/>
        <v>16</v>
      </c>
      <c r="L2815">
        <f t="shared" si="173"/>
        <v>31</v>
      </c>
      <c r="M2815">
        <f t="shared" si="174"/>
        <v>1</v>
      </c>
      <c r="N2815" s="7">
        <f t="shared" si="175"/>
        <v>801.93</v>
      </c>
    </row>
    <row r="2816" spans="1:14" x14ac:dyDescent="0.2">
      <c r="A2816" t="s">
        <v>782</v>
      </c>
      <c r="B2816" s="8">
        <v>44043</v>
      </c>
      <c r="C2816" s="8">
        <v>44057</v>
      </c>
      <c r="D2816">
        <v>23</v>
      </c>
      <c r="E2816">
        <v>1</v>
      </c>
      <c r="F2816" s="7">
        <v>695.46</v>
      </c>
      <c r="G2816" s="7">
        <v>1208.6600000000001</v>
      </c>
      <c r="H2816" s="7">
        <v>46.36</v>
      </c>
      <c r="I2816" s="7">
        <v>80.58</v>
      </c>
      <c r="J2816" t="s">
        <v>2337</v>
      </c>
      <c r="K2816">
        <f t="shared" si="172"/>
        <v>23</v>
      </c>
      <c r="L2816">
        <f t="shared" si="173"/>
        <v>31</v>
      </c>
      <c r="M2816">
        <f t="shared" si="174"/>
        <v>1</v>
      </c>
      <c r="N2816" s="7">
        <f t="shared" si="175"/>
        <v>1208.6600000000001</v>
      </c>
    </row>
    <row r="2817" spans="1:14" x14ac:dyDescent="0.2">
      <c r="A2817" t="s">
        <v>285</v>
      </c>
      <c r="B2817" s="8">
        <v>44046</v>
      </c>
      <c r="C2817" s="8">
        <v>44048</v>
      </c>
      <c r="D2817">
        <v>766</v>
      </c>
      <c r="E2817">
        <v>1</v>
      </c>
      <c r="F2817" s="7">
        <v>434.86</v>
      </c>
      <c r="G2817" s="7">
        <v>1055.18</v>
      </c>
      <c r="H2817" s="7">
        <v>0.87</v>
      </c>
      <c r="I2817" s="7">
        <v>2.11</v>
      </c>
      <c r="J2817" t="s">
        <v>2337</v>
      </c>
      <c r="K2817">
        <f t="shared" si="172"/>
        <v>766</v>
      </c>
      <c r="L2817">
        <f t="shared" si="173"/>
        <v>32</v>
      </c>
      <c r="M2817">
        <f t="shared" si="174"/>
        <v>1</v>
      </c>
      <c r="N2817" s="7">
        <f t="shared" si="175"/>
        <v>1055.18</v>
      </c>
    </row>
    <row r="2818" spans="1:14" x14ac:dyDescent="0.2">
      <c r="A2818" t="s">
        <v>251</v>
      </c>
      <c r="B2818" s="8">
        <v>44046</v>
      </c>
      <c r="C2818" s="8">
        <v>44048</v>
      </c>
      <c r="D2818">
        <v>766</v>
      </c>
      <c r="E2818">
        <v>1</v>
      </c>
      <c r="F2818" s="7">
        <v>428.47</v>
      </c>
      <c r="G2818" s="7">
        <v>895.3</v>
      </c>
      <c r="H2818" s="7">
        <v>0.86</v>
      </c>
      <c r="I2818" s="7">
        <v>1.79</v>
      </c>
      <c r="J2818" t="s">
        <v>2337</v>
      </c>
      <c r="K2818">
        <f t="shared" si="172"/>
        <v>766</v>
      </c>
      <c r="L2818">
        <f t="shared" si="173"/>
        <v>32</v>
      </c>
      <c r="M2818">
        <f t="shared" si="174"/>
        <v>1</v>
      </c>
      <c r="N2818" s="7">
        <f t="shared" si="175"/>
        <v>895.3</v>
      </c>
    </row>
    <row r="2819" spans="1:14" x14ac:dyDescent="0.2">
      <c r="A2819" t="s">
        <v>249</v>
      </c>
      <c r="B2819" s="8">
        <v>44046</v>
      </c>
      <c r="C2819" s="8">
        <v>44048</v>
      </c>
      <c r="D2819">
        <v>766</v>
      </c>
      <c r="E2819">
        <v>1</v>
      </c>
      <c r="F2819" s="7">
        <v>428.47</v>
      </c>
      <c r="G2819" s="7">
        <v>895.3</v>
      </c>
      <c r="H2819" s="7">
        <v>0.86</v>
      </c>
      <c r="I2819" s="7">
        <v>1.79</v>
      </c>
      <c r="J2819" t="s">
        <v>2337</v>
      </c>
      <c r="K2819">
        <f t="shared" ref="K2819:K2882" si="176">D2819*E2819</f>
        <v>766</v>
      </c>
      <c r="L2819">
        <f t="shared" ref="L2819:L2882" si="177">(YEAR(B2819)-2020)*52+_xlfn.ISOWEEKNUM(B2819)</f>
        <v>32</v>
      </c>
      <c r="M2819">
        <f t="shared" ref="M2819:M2882" si="178">IF(J2819="Z-US$",1,1.22)</f>
        <v>1</v>
      </c>
      <c r="N2819" s="7">
        <f t="shared" ref="N2819:N2882" si="179">G2819*M2819</f>
        <v>895.3</v>
      </c>
    </row>
    <row r="2820" spans="1:14" x14ac:dyDescent="0.2">
      <c r="A2820" t="s">
        <v>238</v>
      </c>
      <c r="B2820" s="8">
        <v>44046</v>
      </c>
      <c r="C2820" s="8">
        <v>44048</v>
      </c>
      <c r="D2820">
        <v>766</v>
      </c>
      <c r="E2820">
        <v>1</v>
      </c>
      <c r="F2820" s="7">
        <v>351.73</v>
      </c>
      <c r="G2820" s="7">
        <v>639.5</v>
      </c>
      <c r="H2820" s="7">
        <v>0.7</v>
      </c>
      <c r="I2820" s="7">
        <v>1.28</v>
      </c>
      <c r="J2820" t="s">
        <v>2337</v>
      </c>
      <c r="K2820">
        <f t="shared" si="176"/>
        <v>766</v>
      </c>
      <c r="L2820">
        <f t="shared" si="177"/>
        <v>32</v>
      </c>
      <c r="M2820">
        <f t="shared" si="178"/>
        <v>1</v>
      </c>
      <c r="N2820" s="7">
        <f t="shared" si="179"/>
        <v>639.5</v>
      </c>
    </row>
    <row r="2821" spans="1:14" x14ac:dyDescent="0.2">
      <c r="A2821" t="s">
        <v>201</v>
      </c>
      <c r="B2821" s="8">
        <v>44046</v>
      </c>
      <c r="C2821" s="8">
        <v>44050</v>
      </c>
      <c r="D2821">
        <v>62</v>
      </c>
      <c r="E2821">
        <v>1</v>
      </c>
      <c r="F2821" s="7">
        <v>51.83</v>
      </c>
      <c r="G2821" s="7">
        <v>127.9</v>
      </c>
      <c r="H2821" s="7">
        <v>1.29</v>
      </c>
      <c r="I2821" s="7">
        <v>3.2</v>
      </c>
      <c r="J2821" t="s">
        <v>2337</v>
      </c>
      <c r="K2821">
        <f t="shared" si="176"/>
        <v>62</v>
      </c>
      <c r="L2821">
        <f t="shared" si="177"/>
        <v>32</v>
      </c>
      <c r="M2821">
        <f t="shared" si="178"/>
        <v>1</v>
      </c>
      <c r="N2821" s="7">
        <f t="shared" si="179"/>
        <v>127.9</v>
      </c>
    </row>
    <row r="2822" spans="1:14" x14ac:dyDescent="0.2">
      <c r="A2822" t="s">
        <v>539</v>
      </c>
      <c r="B2822" s="8">
        <v>44046</v>
      </c>
      <c r="C2822" s="8">
        <v>44055</v>
      </c>
      <c r="D2822">
        <v>230</v>
      </c>
      <c r="E2822">
        <v>1</v>
      </c>
      <c r="F2822" s="7">
        <v>228.3</v>
      </c>
      <c r="G2822" s="7">
        <v>537.17999999999995</v>
      </c>
      <c r="H2822" s="7">
        <v>1.52</v>
      </c>
      <c r="I2822" s="7">
        <v>3.58</v>
      </c>
      <c r="J2822" t="s">
        <v>2337</v>
      </c>
      <c r="K2822">
        <f t="shared" si="176"/>
        <v>230</v>
      </c>
      <c r="L2822">
        <f t="shared" si="177"/>
        <v>32</v>
      </c>
      <c r="M2822">
        <f t="shared" si="178"/>
        <v>1</v>
      </c>
      <c r="N2822" s="7">
        <f t="shared" si="179"/>
        <v>537.17999999999995</v>
      </c>
    </row>
    <row r="2823" spans="1:14" x14ac:dyDescent="0.2">
      <c r="A2823" t="s">
        <v>544</v>
      </c>
      <c r="B2823" s="8">
        <v>44046</v>
      </c>
      <c r="C2823" s="8">
        <v>44055</v>
      </c>
      <c r="D2823">
        <v>77</v>
      </c>
      <c r="E2823">
        <v>1</v>
      </c>
      <c r="F2823" s="7">
        <v>69.63</v>
      </c>
      <c r="G2823" s="7">
        <v>102.32</v>
      </c>
      <c r="H2823" s="7">
        <v>1.38</v>
      </c>
      <c r="I2823" s="7">
        <v>2.0499999999999998</v>
      </c>
      <c r="J2823" t="s">
        <v>2337</v>
      </c>
      <c r="K2823">
        <f t="shared" si="176"/>
        <v>77</v>
      </c>
      <c r="L2823">
        <f t="shared" si="177"/>
        <v>32</v>
      </c>
      <c r="M2823">
        <f t="shared" si="178"/>
        <v>1</v>
      </c>
      <c r="N2823" s="7">
        <f t="shared" si="179"/>
        <v>102.32</v>
      </c>
    </row>
    <row r="2824" spans="1:14" x14ac:dyDescent="0.2">
      <c r="A2824" t="s">
        <v>396</v>
      </c>
      <c r="B2824" s="8">
        <v>44046</v>
      </c>
      <c r="C2824" s="8">
        <v>44055</v>
      </c>
      <c r="D2824">
        <v>4</v>
      </c>
      <c r="E2824">
        <v>1</v>
      </c>
      <c r="F2824" s="7">
        <v>45.12</v>
      </c>
      <c r="G2824" s="7">
        <v>61.39</v>
      </c>
      <c r="H2824" s="7">
        <v>22.56</v>
      </c>
      <c r="I2824" s="7">
        <v>30.7</v>
      </c>
      <c r="J2824" t="s">
        <v>2337</v>
      </c>
      <c r="K2824">
        <f t="shared" si="176"/>
        <v>4</v>
      </c>
      <c r="L2824">
        <f t="shared" si="177"/>
        <v>32</v>
      </c>
      <c r="M2824">
        <f t="shared" si="178"/>
        <v>1</v>
      </c>
      <c r="N2824" s="7">
        <f t="shared" si="179"/>
        <v>61.39</v>
      </c>
    </row>
    <row r="2825" spans="1:14" x14ac:dyDescent="0.2">
      <c r="A2825" t="s">
        <v>251</v>
      </c>
      <c r="B2825" s="8">
        <v>44046</v>
      </c>
      <c r="C2825" s="8">
        <v>44047</v>
      </c>
      <c r="D2825">
        <v>5362</v>
      </c>
      <c r="E2825">
        <v>1</v>
      </c>
      <c r="F2825" s="7">
        <v>2999.26</v>
      </c>
      <c r="G2825" s="7">
        <v>8953</v>
      </c>
      <c r="H2825" s="7">
        <v>0.86</v>
      </c>
      <c r="I2825" s="7">
        <v>2.56</v>
      </c>
      <c r="J2825" t="s">
        <v>2337</v>
      </c>
      <c r="K2825">
        <f t="shared" si="176"/>
        <v>5362</v>
      </c>
      <c r="L2825">
        <f t="shared" si="177"/>
        <v>32</v>
      </c>
      <c r="M2825">
        <f t="shared" si="178"/>
        <v>1</v>
      </c>
      <c r="N2825" s="7">
        <f t="shared" si="179"/>
        <v>8953</v>
      </c>
    </row>
    <row r="2826" spans="1:14" x14ac:dyDescent="0.2">
      <c r="A2826" t="s">
        <v>239</v>
      </c>
      <c r="B2826" s="8">
        <v>44046</v>
      </c>
      <c r="C2826" s="8">
        <v>44050</v>
      </c>
      <c r="D2826">
        <v>154</v>
      </c>
      <c r="E2826">
        <v>1</v>
      </c>
      <c r="F2826" s="7">
        <v>70.349999999999994</v>
      </c>
      <c r="G2826" s="7">
        <v>102.32</v>
      </c>
      <c r="H2826" s="7">
        <v>0.7</v>
      </c>
      <c r="I2826" s="7">
        <v>1.02</v>
      </c>
      <c r="J2826" t="s">
        <v>2337</v>
      </c>
      <c r="K2826">
        <f t="shared" si="176"/>
        <v>154</v>
      </c>
      <c r="L2826">
        <f t="shared" si="177"/>
        <v>32</v>
      </c>
      <c r="M2826">
        <f t="shared" si="178"/>
        <v>1</v>
      </c>
      <c r="N2826" s="7">
        <f t="shared" si="179"/>
        <v>102.32</v>
      </c>
    </row>
    <row r="2827" spans="1:14" x14ac:dyDescent="0.2">
      <c r="A2827" t="s">
        <v>284</v>
      </c>
      <c r="B2827" s="8">
        <v>44047</v>
      </c>
      <c r="C2827" s="8">
        <v>44047</v>
      </c>
      <c r="D2827">
        <v>460</v>
      </c>
      <c r="E2827">
        <v>1</v>
      </c>
      <c r="F2827" s="7">
        <v>257.08</v>
      </c>
      <c r="G2827" s="7">
        <v>613.91999999999996</v>
      </c>
      <c r="H2827" s="7">
        <v>0.86</v>
      </c>
      <c r="I2827" s="7">
        <v>2.0499999999999998</v>
      </c>
      <c r="J2827" t="s">
        <v>2337</v>
      </c>
      <c r="K2827">
        <f t="shared" si="176"/>
        <v>460</v>
      </c>
      <c r="L2827">
        <f t="shared" si="177"/>
        <v>32</v>
      </c>
      <c r="M2827">
        <f t="shared" si="178"/>
        <v>1</v>
      </c>
      <c r="N2827" s="7">
        <f t="shared" si="179"/>
        <v>613.91999999999996</v>
      </c>
    </row>
    <row r="2828" spans="1:14" x14ac:dyDescent="0.2">
      <c r="A2828" t="s">
        <v>738</v>
      </c>
      <c r="B2828" s="8">
        <v>44047</v>
      </c>
      <c r="C2828" s="8">
        <v>44062</v>
      </c>
      <c r="D2828">
        <v>46</v>
      </c>
      <c r="E2828">
        <v>1</v>
      </c>
      <c r="F2828" s="7">
        <v>958.87</v>
      </c>
      <c r="G2828" s="7">
        <v>1692.12</v>
      </c>
      <c r="H2828" s="7">
        <v>31.96</v>
      </c>
      <c r="I2828" s="7">
        <v>56.4</v>
      </c>
      <c r="J2828" t="s">
        <v>2337</v>
      </c>
      <c r="K2828">
        <f t="shared" si="176"/>
        <v>46</v>
      </c>
      <c r="L2828">
        <f t="shared" si="177"/>
        <v>32</v>
      </c>
      <c r="M2828">
        <f t="shared" si="178"/>
        <v>1</v>
      </c>
      <c r="N2828" s="7">
        <f t="shared" si="179"/>
        <v>1692.12</v>
      </c>
    </row>
    <row r="2829" spans="1:14" x14ac:dyDescent="0.2">
      <c r="A2829" t="s">
        <v>752</v>
      </c>
      <c r="B2829" s="8">
        <v>44047</v>
      </c>
      <c r="C2829" s="8">
        <v>44050</v>
      </c>
      <c r="D2829">
        <v>230</v>
      </c>
      <c r="E2829">
        <v>1</v>
      </c>
      <c r="F2829" s="7">
        <v>5515.69</v>
      </c>
      <c r="G2829" s="7">
        <v>9381.4699999999993</v>
      </c>
      <c r="H2829" s="7">
        <v>36.770000000000003</v>
      </c>
      <c r="I2829" s="7">
        <v>62.54</v>
      </c>
      <c r="J2829" t="s">
        <v>2337</v>
      </c>
      <c r="K2829">
        <f t="shared" si="176"/>
        <v>230</v>
      </c>
      <c r="L2829">
        <f t="shared" si="177"/>
        <v>32</v>
      </c>
      <c r="M2829">
        <f t="shared" si="178"/>
        <v>1</v>
      </c>
      <c r="N2829" s="7">
        <f t="shared" si="179"/>
        <v>9381.4699999999993</v>
      </c>
    </row>
    <row r="2830" spans="1:14" x14ac:dyDescent="0.2">
      <c r="A2830" t="s">
        <v>738</v>
      </c>
      <c r="B2830" s="8">
        <v>44047</v>
      </c>
      <c r="C2830" s="8">
        <v>44061</v>
      </c>
      <c r="D2830">
        <v>46</v>
      </c>
      <c r="E2830">
        <v>1</v>
      </c>
      <c r="F2830" s="7">
        <v>958.87</v>
      </c>
      <c r="G2830" s="7">
        <v>1634.56</v>
      </c>
      <c r="H2830" s="7">
        <v>31.96</v>
      </c>
      <c r="I2830" s="7">
        <v>54.49</v>
      </c>
      <c r="J2830" t="s">
        <v>2337</v>
      </c>
      <c r="K2830">
        <f t="shared" si="176"/>
        <v>46</v>
      </c>
      <c r="L2830">
        <f t="shared" si="177"/>
        <v>32</v>
      </c>
      <c r="M2830">
        <f t="shared" si="178"/>
        <v>1</v>
      </c>
      <c r="N2830" s="7">
        <f t="shared" si="179"/>
        <v>1634.56</v>
      </c>
    </row>
    <row r="2831" spans="1:14" x14ac:dyDescent="0.2">
      <c r="A2831" t="s">
        <v>728</v>
      </c>
      <c r="B2831" s="8">
        <v>44047</v>
      </c>
      <c r="C2831" s="8">
        <v>44061</v>
      </c>
      <c r="D2831">
        <v>46</v>
      </c>
      <c r="E2831">
        <v>1</v>
      </c>
      <c r="F2831" s="7">
        <v>738.24</v>
      </c>
      <c r="G2831" s="7">
        <v>1250.8599999999999</v>
      </c>
      <c r="H2831" s="7">
        <v>24.61</v>
      </c>
      <c r="I2831" s="7">
        <v>41.7</v>
      </c>
      <c r="J2831" t="s">
        <v>2337</v>
      </c>
      <c r="K2831">
        <f t="shared" si="176"/>
        <v>46</v>
      </c>
      <c r="L2831">
        <f t="shared" si="177"/>
        <v>32</v>
      </c>
      <c r="M2831">
        <f t="shared" si="178"/>
        <v>1</v>
      </c>
      <c r="N2831" s="7">
        <f t="shared" si="179"/>
        <v>1250.8599999999999</v>
      </c>
    </row>
    <row r="2832" spans="1:14" x14ac:dyDescent="0.2">
      <c r="A2832" t="s">
        <v>708</v>
      </c>
      <c r="B2832" s="8">
        <v>44047</v>
      </c>
      <c r="C2832" s="8">
        <v>44061</v>
      </c>
      <c r="D2832">
        <v>62</v>
      </c>
      <c r="E2832">
        <v>1</v>
      </c>
      <c r="F2832" s="7">
        <v>702.43</v>
      </c>
      <c r="G2832" s="7">
        <v>1294.3499999999999</v>
      </c>
      <c r="H2832" s="7">
        <v>17.559999999999999</v>
      </c>
      <c r="I2832" s="7">
        <v>32.36</v>
      </c>
      <c r="J2832" t="s">
        <v>2337</v>
      </c>
      <c r="K2832">
        <f t="shared" si="176"/>
        <v>62</v>
      </c>
      <c r="L2832">
        <f t="shared" si="177"/>
        <v>32</v>
      </c>
      <c r="M2832">
        <f t="shared" si="178"/>
        <v>1</v>
      </c>
      <c r="N2832" s="7">
        <f t="shared" si="179"/>
        <v>1294.3499999999999</v>
      </c>
    </row>
    <row r="2833" spans="1:14" x14ac:dyDescent="0.2">
      <c r="A2833" t="s">
        <v>742</v>
      </c>
      <c r="B2833" s="8">
        <v>44047</v>
      </c>
      <c r="C2833" s="8">
        <v>44061</v>
      </c>
      <c r="D2833">
        <v>92</v>
      </c>
      <c r="E2833">
        <v>1</v>
      </c>
      <c r="F2833" s="7">
        <v>1917.73</v>
      </c>
      <c r="G2833" s="7">
        <v>3269.12</v>
      </c>
      <c r="H2833" s="7">
        <v>31.96</v>
      </c>
      <c r="I2833" s="7">
        <v>54.49</v>
      </c>
      <c r="J2833" t="s">
        <v>2337</v>
      </c>
      <c r="K2833">
        <f t="shared" si="176"/>
        <v>92</v>
      </c>
      <c r="L2833">
        <f t="shared" si="177"/>
        <v>32</v>
      </c>
      <c r="M2833">
        <f t="shared" si="178"/>
        <v>1</v>
      </c>
      <c r="N2833" s="7">
        <f t="shared" si="179"/>
        <v>3269.12</v>
      </c>
    </row>
    <row r="2834" spans="1:14" x14ac:dyDescent="0.2">
      <c r="A2834" t="s">
        <v>702</v>
      </c>
      <c r="B2834" s="8">
        <v>44047</v>
      </c>
      <c r="C2834" s="8">
        <v>44061</v>
      </c>
      <c r="D2834">
        <v>154</v>
      </c>
      <c r="E2834">
        <v>1</v>
      </c>
      <c r="F2834" s="7">
        <v>2716.6</v>
      </c>
      <c r="G2834" s="7">
        <v>4693.93</v>
      </c>
      <c r="H2834" s="7">
        <v>27.17</v>
      </c>
      <c r="I2834" s="7">
        <v>46.94</v>
      </c>
      <c r="J2834" t="s">
        <v>2337</v>
      </c>
      <c r="K2834">
        <f t="shared" si="176"/>
        <v>154</v>
      </c>
      <c r="L2834">
        <f t="shared" si="177"/>
        <v>32</v>
      </c>
      <c r="M2834">
        <f t="shared" si="178"/>
        <v>1</v>
      </c>
      <c r="N2834" s="7">
        <f t="shared" si="179"/>
        <v>4693.93</v>
      </c>
    </row>
    <row r="2835" spans="1:14" x14ac:dyDescent="0.2">
      <c r="A2835" t="s">
        <v>712</v>
      </c>
      <c r="B2835" s="8">
        <v>44047</v>
      </c>
      <c r="C2835" s="8">
        <v>44061</v>
      </c>
      <c r="D2835">
        <v>62</v>
      </c>
      <c r="E2835">
        <v>1</v>
      </c>
      <c r="F2835" s="7">
        <v>702.43</v>
      </c>
      <c r="G2835" s="7">
        <v>1294.3499999999999</v>
      </c>
      <c r="H2835" s="7">
        <v>17.559999999999999</v>
      </c>
      <c r="I2835" s="7">
        <v>32.36</v>
      </c>
      <c r="J2835" t="s">
        <v>2337</v>
      </c>
      <c r="K2835">
        <f t="shared" si="176"/>
        <v>62</v>
      </c>
      <c r="L2835">
        <f t="shared" si="177"/>
        <v>32</v>
      </c>
      <c r="M2835">
        <f t="shared" si="178"/>
        <v>1</v>
      </c>
      <c r="N2835" s="7">
        <f t="shared" si="179"/>
        <v>1294.3499999999999</v>
      </c>
    </row>
    <row r="2836" spans="1:14" x14ac:dyDescent="0.2">
      <c r="A2836" t="s">
        <v>702</v>
      </c>
      <c r="B2836" s="8">
        <v>44047</v>
      </c>
      <c r="C2836" s="8">
        <v>44061</v>
      </c>
      <c r="D2836">
        <v>62</v>
      </c>
      <c r="E2836">
        <v>1</v>
      </c>
      <c r="F2836" s="7">
        <v>606.25</v>
      </c>
      <c r="G2836" s="7">
        <v>1099.94</v>
      </c>
      <c r="H2836" s="7">
        <v>15.16</v>
      </c>
      <c r="I2836" s="7">
        <v>27.5</v>
      </c>
      <c r="J2836" t="s">
        <v>2337</v>
      </c>
      <c r="K2836">
        <f t="shared" si="176"/>
        <v>62</v>
      </c>
      <c r="L2836">
        <f t="shared" si="177"/>
        <v>32</v>
      </c>
      <c r="M2836">
        <f t="shared" si="178"/>
        <v>1</v>
      </c>
      <c r="N2836" s="7">
        <f t="shared" si="179"/>
        <v>1099.94</v>
      </c>
    </row>
    <row r="2837" spans="1:14" x14ac:dyDescent="0.2">
      <c r="A2837" t="s">
        <v>758</v>
      </c>
      <c r="B2837" s="8">
        <v>44047</v>
      </c>
      <c r="C2837" s="8">
        <v>44061</v>
      </c>
      <c r="D2837">
        <v>23</v>
      </c>
      <c r="E2837">
        <v>1</v>
      </c>
      <c r="F2837" s="7">
        <v>623.32000000000005</v>
      </c>
      <c r="G2837" s="7">
        <v>1041.75</v>
      </c>
      <c r="H2837" s="7">
        <v>41.56</v>
      </c>
      <c r="I2837" s="7">
        <v>69.45</v>
      </c>
      <c r="J2837" t="s">
        <v>2337</v>
      </c>
      <c r="K2837">
        <f t="shared" si="176"/>
        <v>23</v>
      </c>
      <c r="L2837">
        <f t="shared" si="177"/>
        <v>32</v>
      </c>
      <c r="M2837">
        <f t="shared" si="178"/>
        <v>1</v>
      </c>
      <c r="N2837" s="7">
        <f t="shared" si="179"/>
        <v>1041.75</v>
      </c>
    </row>
    <row r="2838" spans="1:14" x14ac:dyDescent="0.2">
      <c r="A2838" t="s">
        <v>333</v>
      </c>
      <c r="B2838" s="8">
        <v>44047</v>
      </c>
      <c r="C2838" s="8">
        <v>44048</v>
      </c>
      <c r="D2838">
        <v>460</v>
      </c>
      <c r="E2838">
        <v>1</v>
      </c>
      <c r="F2838" s="7">
        <v>253.24</v>
      </c>
      <c r="G2838" s="7">
        <v>402.89</v>
      </c>
      <c r="H2838" s="7">
        <v>0.84</v>
      </c>
      <c r="I2838" s="7">
        <v>1.34</v>
      </c>
      <c r="J2838" t="s">
        <v>2337</v>
      </c>
      <c r="K2838">
        <f t="shared" si="176"/>
        <v>460</v>
      </c>
      <c r="L2838">
        <f t="shared" si="177"/>
        <v>32</v>
      </c>
      <c r="M2838">
        <f t="shared" si="178"/>
        <v>1</v>
      </c>
      <c r="N2838" s="7">
        <f t="shared" si="179"/>
        <v>402.89</v>
      </c>
    </row>
    <row r="2839" spans="1:14" x14ac:dyDescent="0.2">
      <c r="A2839" t="s">
        <v>232</v>
      </c>
      <c r="B2839" s="8">
        <v>44047</v>
      </c>
      <c r="C2839" s="8">
        <v>44048</v>
      </c>
      <c r="D2839">
        <v>3677</v>
      </c>
      <c r="E2839">
        <v>1</v>
      </c>
      <c r="F2839" s="7">
        <v>1688.28</v>
      </c>
      <c r="G2839" s="7">
        <v>2609.16</v>
      </c>
      <c r="H2839" s="7">
        <v>0.7</v>
      </c>
      <c r="I2839" s="7">
        <v>1.0900000000000001</v>
      </c>
      <c r="J2839" t="s">
        <v>2337</v>
      </c>
      <c r="K2839">
        <f t="shared" si="176"/>
        <v>3677</v>
      </c>
      <c r="L2839">
        <f t="shared" si="177"/>
        <v>32</v>
      </c>
      <c r="M2839">
        <f t="shared" si="178"/>
        <v>1</v>
      </c>
      <c r="N2839" s="7">
        <f t="shared" si="179"/>
        <v>2609.16</v>
      </c>
    </row>
    <row r="2840" spans="1:14" x14ac:dyDescent="0.2">
      <c r="A2840" t="s">
        <v>251</v>
      </c>
      <c r="B2840" s="8">
        <v>44047</v>
      </c>
      <c r="C2840" s="8">
        <v>44049</v>
      </c>
      <c r="D2840">
        <v>175</v>
      </c>
      <c r="E2840">
        <v>1</v>
      </c>
      <c r="F2840" s="7">
        <v>97.69</v>
      </c>
      <c r="G2840" s="7">
        <v>262.45</v>
      </c>
      <c r="H2840" s="7">
        <v>0.86</v>
      </c>
      <c r="I2840" s="7">
        <v>2.2999999999999998</v>
      </c>
      <c r="J2840" t="s">
        <v>2337</v>
      </c>
      <c r="K2840">
        <f t="shared" si="176"/>
        <v>175</v>
      </c>
      <c r="L2840">
        <f t="shared" si="177"/>
        <v>32</v>
      </c>
      <c r="M2840">
        <f t="shared" si="178"/>
        <v>1</v>
      </c>
      <c r="N2840" s="7">
        <f t="shared" si="179"/>
        <v>262.45</v>
      </c>
    </row>
    <row r="2841" spans="1:14" x14ac:dyDescent="0.2">
      <c r="A2841" t="s">
        <v>928</v>
      </c>
      <c r="B2841" s="8">
        <v>44047</v>
      </c>
      <c r="C2841" s="8">
        <v>44049</v>
      </c>
      <c r="D2841">
        <v>4</v>
      </c>
      <c r="E2841">
        <v>1</v>
      </c>
      <c r="F2841" s="7">
        <v>23.76</v>
      </c>
      <c r="G2841" s="7">
        <v>0</v>
      </c>
      <c r="H2841" s="7">
        <v>11.88</v>
      </c>
      <c r="I2841" s="7">
        <v>0</v>
      </c>
      <c r="J2841" t="s">
        <v>2337</v>
      </c>
      <c r="K2841">
        <f t="shared" si="176"/>
        <v>4</v>
      </c>
      <c r="L2841">
        <f t="shared" si="177"/>
        <v>32</v>
      </c>
      <c r="M2841">
        <f t="shared" si="178"/>
        <v>1</v>
      </c>
      <c r="N2841" s="7">
        <f t="shared" si="179"/>
        <v>0</v>
      </c>
    </row>
    <row r="2842" spans="1:14" x14ac:dyDescent="0.2">
      <c r="A2842" t="s">
        <v>387</v>
      </c>
      <c r="B2842" s="8">
        <v>44047</v>
      </c>
      <c r="C2842" s="8">
        <v>44049</v>
      </c>
      <c r="D2842">
        <v>4</v>
      </c>
      <c r="E2842">
        <v>1</v>
      </c>
      <c r="F2842" s="7">
        <v>84.59</v>
      </c>
      <c r="G2842" s="7">
        <v>153.47999999999999</v>
      </c>
      <c r="H2842" s="7">
        <v>42.3</v>
      </c>
      <c r="I2842" s="7">
        <v>76.739999999999995</v>
      </c>
      <c r="J2842" t="s">
        <v>2337</v>
      </c>
      <c r="K2842">
        <f t="shared" si="176"/>
        <v>4</v>
      </c>
      <c r="L2842">
        <f t="shared" si="177"/>
        <v>32</v>
      </c>
      <c r="M2842">
        <f t="shared" si="178"/>
        <v>1</v>
      </c>
      <c r="N2842" s="7">
        <f t="shared" si="179"/>
        <v>153.47999999999999</v>
      </c>
    </row>
    <row r="2843" spans="1:14" x14ac:dyDescent="0.2">
      <c r="A2843" t="s">
        <v>636</v>
      </c>
      <c r="B2843" s="8">
        <v>44048</v>
      </c>
      <c r="C2843" s="8">
        <v>44053</v>
      </c>
      <c r="D2843">
        <v>2452</v>
      </c>
      <c r="E2843">
        <v>1</v>
      </c>
      <c r="F2843" s="7">
        <v>2021.43</v>
      </c>
      <c r="G2843" s="7">
        <v>3049.14</v>
      </c>
      <c r="H2843" s="7">
        <v>1.25</v>
      </c>
      <c r="I2843" s="7">
        <v>1.91</v>
      </c>
      <c r="J2843" t="s">
        <v>2337</v>
      </c>
      <c r="K2843">
        <f t="shared" si="176"/>
        <v>2452</v>
      </c>
      <c r="L2843">
        <f t="shared" si="177"/>
        <v>32</v>
      </c>
      <c r="M2843">
        <f t="shared" si="178"/>
        <v>1</v>
      </c>
      <c r="N2843" s="7">
        <f t="shared" si="179"/>
        <v>3049.14</v>
      </c>
    </row>
    <row r="2844" spans="1:14" x14ac:dyDescent="0.2">
      <c r="A2844" t="s">
        <v>246</v>
      </c>
      <c r="B2844" s="8">
        <v>44048</v>
      </c>
      <c r="C2844" s="8">
        <v>44050</v>
      </c>
      <c r="D2844">
        <v>460</v>
      </c>
      <c r="E2844">
        <v>1</v>
      </c>
      <c r="F2844" s="7">
        <v>257.08</v>
      </c>
      <c r="G2844" s="7">
        <v>575.54999999999995</v>
      </c>
      <c r="H2844" s="7">
        <v>0.86</v>
      </c>
      <c r="I2844" s="7">
        <v>1.92</v>
      </c>
      <c r="J2844" t="s">
        <v>2337</v>
      </c>
      <c r="K2844">
        <f t="shared" si="176"/>
        <v>460</v>
      </c>
      <c r="L2844">
        <f t="shared" si="177"/>
        <v>32</v>
      </c>
      <c r="M2844">
        <f t="shared" si="178"/>
        <v>1</v>
      </c>
      <c r="N2844" s="7">
        <f t="shared" si="179"/>
        <v>575.54999999999995</v>
      </c>
    </row>
    <row r="2845" spans="1:14" x14ac:dyDescent="0.2">
      <c r="A2845" t="s">
        <v>289</v>
      </c>
      <c r="B2845" s="8">
        <v>44048</v>
      </c>
      <c r="C2845" s="8">
        <v>44050</v>
      </c>
      <c r="D2845">
        <v>766</v>
      </c>
      <c r="E2845">
        <v>1</v>
      </c>
      <c r="F2845" s="7">
        <v>434.86</v>
      </c>
      <c r="G2845" s="7">
        <v>1055.18</v>
      </c>
      <c r="H2845" s="7">
        <v>0.87</v>
      </c>
      <c r="I2845" s="7">
        <v>2.11</v>
      </c>
      <c r="J2845" t="s">
        <v>2337</v>
      </c>
      <c r="K2845">
        <f t="shared" si="176"/>
        <v>766</v>
      </c>
      <c r="L2845">
        <f t="shared" si="177"/>
        <v>32</v>
      </c>
      <c r="M2845">
        <f t="shared" si="178"/>
        <v>1</v>
      </c>
      <c r="N2845" s="7">
        <f t="shared" si="179"/>
        <v>1055.18</v>
      </c>
    </row>
    <row r="2846" spans="1:14" x14ac:dyDescent="0.2">
      <c r="A2846" t="s">
        <v>251</v>
      </c>
      <c r="B2846" s="8">
        <v>44048</v>
      </c>
      <c r="C2846" s="8">
        <v>44049</v>
      </c>
      <c r="D2846">
        <v>7</v>
      </c>
      <c r="E2846">
        <v>1</v>
      </c>
      <c r="F2846" s="7">
        <v>3.43</v>
      </c>
      <c r="G2846" s="7">
        <v>9.2100000000000009</v>
      </c>
      <c r="H2846" s="7">
        <v>0.86</v>
      </c>
      <c r="I2846" s="7">
        <v>2.2999999999999998</v>
      </c>
      <c r="J2846" t="s">
        <v>2337</v>
      </c>
      <c r="K2846">
        <f t="shared" si="176"/>
        <v>7</v>
      </c>
      <c r="L2846">
        <f t="shared" si="177"/>
        <v>32</v>
      </c>
      <c r="M2846">
        <f t="shared" si="178"/>
        <v>1</v>
      </c>
      <c r="N2846" s="7">
        <f t="shared" si="179"/>
        <v>9.2100000000000009</v>
      </c>
    </row>
    <row r="2847" spans="1:14" x14ac:dyDescent="0.2">
      <c r="A2847" t="s">
        <v>928</v>
      </c>
      <c r="B2847" s="8">
        <v>44048</v>
      </c>
      <c r="C2847" s="8">
        <v>44049</v>
      </c>
      <c r="D2847">
        <v>2</v>
      </c>
      <c r="E2847">
        <v>1</v>
      </c>
      <c r="F2847" s="7">
        <v>11.88</v>
      </c>
      <c r="G2847" s="7">
        <v>0</v>
      </c>
      <c r="H2847" s="7">
        <v>11.88</v>
      </c>
      <c r="I2847" s="7">
        <v>0</v>
      </c>
      <c r="J2847" t="s">
        <v>2337</v>
      </c>
      <c r="K2847">
        <f t="shared" si="176"/>
        <v>2</v>
      </c>
      <c r="L2847">
        <f t="shared" si="177"/>
        <v>32</v>
      </c>
      <c r="M2847">
        <f t="shared" si="178"/>
        <v>1</v>
      </c>
      <c r="N2847" s="7">
        <f t="shared" si="179"/>
        <v>0</v>
      </c>
    </row>
    <row r="2848" spans="1:14" x14ac:dyDescent="0.2">
      <c r="A2848" t="s">
        <v>169</v>
      </c>
      <c r="B2848" s="8">
        <v>44048</v>
      </c>
      <c r="C2848" s="8">
        <v>44050</v>
      </c>
      <c r="D2848">
        <v>206</v>
      </c>
      <c r="E2848">
        <v>1</v>
      </c>
      <c r="F2848" s="7">
        <v>172.61</v>
      </c>
      <c r="G2848" s="7">
        <v>359.91</v>
      </c>
      <c r="H2848" s="7">
        <v>1.28</v>
      </c>
      <c r="I2848" s="7">
        <v>2.69</v>
      </c>
      <c r="J2848" t="s">
        <v>2337</v>
      </c>
      <c r="K2848">
        <f t="shared" si="176"/>
        <v>206</v>
      </c>
      <c r="L2848">
        <f t="shared" si="177"/>
        <v>32</v>
      </c>
      <c r="M2848">
        <f t="shared" si="178"/>
        <v>1</v>
      </c>
      <c r="N2848" s="7">
        <f t="shared" si="179"/>
        <v>359.91</v>
      </c>
    </row>
    <row r="2849" spans="1:14" x14ac:dyDescent="0.2">
      <c r="A2849" t="s">
        <v>928</v>
      </c>
      <c r="B2849" s="8">
        <v>44048</v>
      </c>
      <c r="C2849" s="8">
        <v>44050</v>
      </c>
      <c r="D2849">
        <v>4</v>
      </c>
      <c r="E2849">
        <v>1</v>
      </c>
      <c r="F2849" s="7">
        <v>23.76</v>
      </c>
      <c r="G2849" s="7">
        <v>0</v>
      </c>
      <c r="H2849" s="7">
        <v>11.88</v>
      </c>
      <c r="I2849" s="7">
        <v>0</v>
      </c>
      <c r="J2849" t="s">
        <v>2337</v>
      </c>
      <c r="K2849">
        <f t="shared" si="176"/>
        <v>4</v>
      </c>
      <c r="L2849">
        <f t="shared" si="177"/>
        <v>32</v>
      </c>
      <c r="M2849">
        <f t="shared" si="178"/>
        <v>1</v>
      </c>
      <c r="N2849" s="7">
        <f t="shared" si="179"/>
        <v>0</v>
      </c>
    </row>
    <row r="2850" spans="1:14" x14ac:dyDescent="0.2">
      <c r="A2850" t="s">
        <v>164</v>
      </c>
      <c r="B2850" s="8">
        <v>44048</v>
      </c>
      <c r="C2850" s="8">
        <v>44050</v>
      </c>
      <c r="D2850">
        <v>1839</v>
      </c>
      <c r="E2850">
        <v>1</v>
      </c>
      <c r="F2850" s="7">
        <v>1505.79</v>
      </c>
      <c r="G2850" s="7">
        <v>2916.12</v>
      </c>
      <c r="H2850" s="7">
        <v>1.25</v>
      </c>
      <c r="I2850" s="7">
        <v>2.4300000000000002</v>
      </c>
      <c r="J2850" t="s">
        <v>2337</v>
      </c>
      <c r="K2850">
        <f t="shared" si="176"/>
        <v>1839</v>
      </c>
      <c r="L2850">
        <f t="shared" si="177"/>
        <v>32</v>
      </c>
      <c r="M2850">
        <f t="shared" si="178"/>
        <v>1</v>
      </c>
      <c r="N2850" s="7">
        <f t="shared" si="179"/>
        <v>2916.12</v>
      </c>
    </row>
    <row r="2851" spans="1:14" x14ac:dyDescent="0.2">
      <c r="A2851" t="s">
        <v>251</v>
      </c>
      <c r="B2851" s="8">
        <v>44048</v>
      </c>
      <c r="C2851" s="8">
        <v>44050</v>
      </c>
      <c r="D2851">
        <v>125</v>
      </c>
      <c r="E2851">
        <v>1</v>
      </c>
      <c r="F2851" s="7">
        <v>69.41</v>
      </c>
      <c r="G2851" s="7">
        <v>186.48</v>
      </c>
      <c r="H2851" s="7">
        <v>0.86</v>
      </c>
      <c r="I2851" s="7">
        <v>2.2999999999999998</v>
      </c>
      <c r="J2851" t="s">
        <v>2337</v>
      </c>
      <c r="K2851">
        <f t="shared" si="176"/>
        <v>125</v>
      </c>
      <c r="L2851">
        <f t="shared" si="177"/>
        <v>32</v>
      </c>
      <c r="M2851">
        <f t="shared" si="178"/>
        <v>1</v>
      </c>
      <c r="N2851" s="7">
        <f t="shared" si="179"/>
        <v>186.48</v>
      </c>
    </row>
    <row r="2852" spans="1:14" x14ac:dyDescent="0.2">
      <c r="A2852" t="s">
        <v>928</v>
      </c>
      <c r="B2852" s="8">
        <v>44048</v>
      </c>
      <c r="C2852" s="8">
        <v>44050</v>
      </c>
      <c r="D2852">
        <v>4</v>
      </c>
      <c r="E2852">
        <v>1</v>
      </c>
      <c r="F2852" s="7">
        <v>23.76</v>
      </c>
      <c r="G2852" s="7">
        <v>0</v>
      </c>
      <c r="H2852" s="7">
        <v>11.88</v>
      </c>
      <c r="I2852" s="7">
        <v>0</v>
      </c>
      <c r="J2852" t="s">
        <v>2337</v>
      </c>
      <c r="K2852">
        <f t="shared" si="176"/>
        <v>4</v>
      </c>
      <c r="L2852">
        <f t="shared" si="177"/>
        <v>32</v>
      </c>
      <c r="M2852">
        <f t="shared" si="178"/>
        <v>1</v>
      </c>
      <c r="N2852" s="7">
        <f t="shared" si="179"/>
        <v>0</v>
      </c>
    </row>
    <row r="2853" spans="1:14" x14ac:dyDescent="0.2">
      <c r="A2853" t="s">
        <v>396</v>
      </c>
      <c r="B2853" s="8">
        <v>44048</v>
      </c>
      <c r="C2853" s="8">
        <v>44053</v>
      </c>
      <c r="D2853">
        <v>169</v>
      </c>
      <c r="E2853">
        <v>1</v>
      </c>
      <c r="F2853" s="7">
        <v>2481.77</v>
      </c>
      <c r="G2853" s="7">
        <v>3376.56</v>
      </c>
      <c r="H2853" s="7">
        <v>22.56</v>
      </c>
      <c r="I2853" s="7">
        <v>30.7</v>
      </c>
      <c r="J2853" t="s">
        <v>2337</v>
      </c>
      <c r="K2853">
        <f t="shared" si="176"/>
        <v>169</v>
      </c>
      <c r="L2853">
        <f t="shared" si="177"/>
        <v>32</v>
      </c>
      <c r="M2853">
        <f t="shared" si="178"/>
        <v>1</v>
      </c>
      <c r="N2853" s="7">
        <f t="shared" si="179"/>
        <v>3376.56</v>
      </c>
    </row>
    <row r="2854" spans="1:14" x14ac:dyDescent="0.2">
      <c r="A2854" t="s">
        <v>396</v>
      </c>
      <c r="B2854" s="8">
        <v>44048</v>
      </c>
      <c r="C2854" s="8">
        <v>44053</v>
      </c>
      <c r="D2854">
        <v>169</v>
      </c>
      <c r="E2854">
        <v>1</v>
      </c>
      <c r="F2854" s="7">
        <v>2481.77</v>
      </c>
      <c r="G2854" s="7">
        <v>3376.56</v>
      </c>
      <c r="H2854" s="7">
        <v>22.56</v>
      </c>
      <c r="I2854" s="7">
        <v>30.7</v>
      </c>
      <c r="J2854" t="s">
        <v>2337</v>
      </c>
      <c r="K2854">
        <f t="shared" si="176"/>
        <v>169</v>
      </c>
      <c r="L2854">
        <f t="shared" si="177"/>
        <v>32</v>
      </c>
      <c r="M2854">
        <f t="shared" si="178"/>
        <v>1</v>
      </c>
      <c r="N2854" s="7">
        <f t="shared" si="179"/>
        <v>3376.56</v>
      </c>
    </row>
    <row r="2855" spans="1:14" x14ac:dyDescent="0.2">
      <c r="A2855" t="s">
        <v>396</v>
      </c>
      <c r="B2855" s="8">
        <v>44048</v>
      </c>
      <c r="C2855" s="8">
        <v>44053</v>
      </c>
      <c r="D2855">
        <v>154</v>
      </c>
      <c r="E2855">
        <v>1</v>
      </c>
      <c r="F2855" s="7">
        <v>2256.16</v>
      </c>
      <c r="G2855" s="7">
        <v>3069.6</v>
      </c>
      <c r="H2855" s="7">
        <v>22.56</v>
      </c>
      <c r="I2855" s="7">
        <v>30.7</v>
      </c>
      <c r="J2855" t="s">
        <v>2337</v>
      </c>
      <c r="K2855">
        <f t="shared" si="176"/>
        <v>154</v>
      </c>
      <c r="L2855">
        <f t="shared" si="177"/>
        <v>32</v>
      </c>
      <c r="M2855">
        <f t="shared" si="178"/>
        <v>1</v>
      </c>
      <c r="N2855" s="7">
        <f t="shared" si="179"/>
        <v>3069.6</v>
      </c>
    </row>
    <row r="2856" spans="1:14" x14ac:dyDescent="0.2">
      <c r="A2856" t="s">
        <v>251</v>
      </c>
      <c r="B2856" s="8">
        <v>44048</v>
      </c>
      <c r="C2856" s="8">
        <v>44053</v>
      </c>
      <c r="D2856">
        <v>1532</v>
      </c>
      <c r="E2856">
        <v>1</v>
      </c>
      <c r="F2856" s="7">
        <v>856.93</v>
      </c>
      <c r="G2856" s="7">
        <v>1918.5</v>
      </c>
      <c r="H2856" s="7">
        <v>0.86</v>
      </c>
      <c r="I2856" s="7">
        <v>1.92</v>
      </c>
      <c r="J2856" t="s">
        <v>2337</v>
      </c>
      <c r="K2856">
        <f t="shared" si="176"/>
        <v>1532</v>
      </c>
      <c r="L2856">
        <f t="shared" si="177"/>
        <v>32</v>
      </c>
      <c r="M2856">
        <f t="shared" si="178"/>
        <v>1</v>
      </c>
      <c r="N2856" s="7">
        <f t="shared" si="179"/>
        <v>1918.5</v>
      </c>
    </row>
    <row r="2857" spans="1:14" x14ac:dyDescent="0.2">
      <c r="A2857" t="s">
        <v>934</v>
      </c>
      <c r="B2857" s="8">
        <v>44049</v>
      </c>
      <c r="C2857" s="8">
        <v>44053</v>
      </c>
      <c r="D2857">
        <v>39</v>
      </c>
      <c r="E2857">
        <v>1</v>
      </c>
      <c r="F2857" s="7">
        <v>364.52</v>
      </c>
      <c r="G2857" s="7">
        <v>607.53</v>
      </c>
      <c r="H2857" s="7">
        <v>14.58</v>
      </c>
      <c r="I2857" s="7">
        <v>24.3</v>
      </c>
      <c r="J2857" t="s">
        <v>2337</v>
      </c>
      <c r="K2857">
        <f t="shared" si="176"/>
        <v>39</v>
      </c>
      <c r="L2857">
        <f t="shared" si="177"/>
        <v>32</v>
      </c>
      <c r="M2857">
        <f t="shared" si="178"/>
        <v>1</v>
      </c>
      <c r="N2857" s="7">
        <f t="shared" si="179"/>
        <v>607.53</v>
      </c>
    </row>
    <row r="2858" spans="1:14" x14ac:dyDescent="0.2">
      <c r="A2858" t="s">
        <v>288</v>
      </c>
      <c r="B2858" s="8">
        <v>44049</v>
      </c>
      <c r="C2858" s="8">
        <v>44053</v>
      </c>
      <c r="D2858">
        <v>3064</v>
      </c>
      <c r="E2858">
        <v>1</v>
      </c>
      <c r="F2858" s="7">
        <v>1713.86</v>
      </c>
      <c r="G2858" s="7">
        <v>4476.5</v>
      </c>
      <c r="H2858" s="7">
        <v>0.86</v>
      </c>
      <c r="I2858" s="7">
        <v>2.2400000000000002</v>
      </c>
      <c r="J2858" t="s">
        <v>2337</v>
      </c>
      <c r="K2858">
        <f t="shared" si="176"/>
        <v>3064</v>
      </c>
      <c r="L2858">
        <f t="shared" si="177"/>
        <v>32</v>
      </c>
      <c r="M2858">
        <f t="shared" si="178"/>
        <v>1</v>
      </c>
      <c r="N2858" s="7">
        <f t="shared" si="179"/>
        <v>4476.5</v>
      </c>
    </row>
    <row r="2859" spans="1:14" x14ac:dyDescent="0.2">
      <c r="A2859" t="s">
        <v>353</v>
      </c>
      <c r="B2859" s="8">
        <v>44049</v>
      </c>
      <c r="C2859" s="8">
        <v>44053</v>
      </c>
      <c r="D2859">
        <v>1149</v>
      </c>
      <c r="E2859">
        <v>1</v>
      </c>
      <c r="F2859" s="7">
        <v>930.47</v>
      </c>
      <c r="G2859" s="7">
        <v>1438.88</v>
      </c>
      <c r="H2859" s="7">
        <v>1.24</v>
      </c>
      <c r="I2859" s="7">
        <v>1.92</v>
      </c>
      <c r="J2859" t="s">
        <v>2337</v>
      </c>
      <c r="K2859">
        <f t="shared" si="176"/>
        <v>1149</v>
      </c>
      <c r="L2859">
        <f t="shared" si="177"/>
        <v>32</v>
      </c>
      <c r="M2859">
        <f t="shared" si="178"/>
        <v>1</v>
      </c>
      <c r="N2859" s="7">
        <f t="shared" si="179"/>
        <v>1438.88</v>
      </c>
    </row>
    <row r="2860" spans="1:14" x14ac:dyDescent="0.2">
      <c r="A2860" t="s">
        <v>355</v>
      </c>
      <c r="B2860" s="8">
        <v>44049</v>
      </c>
      <c r="C2860" s="8">
        <v>44053</v>
      </c>
      <c r="D2860">
        <v>1149</v>
      </c>
      <c r="E2860">
        <v>1</v>
      </c>
      <c r="F2860" s="7">
        <v>834.55</v>
      </c>
      <c r="G2860" s="7">
        <v>1294.99</v>
      </c>
      <c r="H2860" s="7">
        <v>1.1100000000000001</v>
      </c>
      <c r="I2860" s="7">
        <v>1.73</v>
      </c>
      <c r="J2860" t="s">
        <v>2337</v>
      </c>
      <c r="K2860">
        <f t="shared" si="176"/>
        <v>1149</v>
      </c>
      <c r="L2860">
        <f t="shared" si="177"/>
        <v>32</v>
      </c>
      <c r="M2860">
        <f t="shared" si="178"/>
        <v>1</v>
      </c>
      <c r="N2860" s="7">
        <f t="shared" si="179"/>
        <v>1294.99</v>
      </c>
    </row>
    <row r="2861" spans="1:14" x14ac:dyDescent="0.2">
      <c r="A2861" t="s">
        <v>938</v>
      </c>
      <c r="B2861" s="8">
        <v>44049</v>
      </c>
      <c r="C2861" s="8">
        <v>44053</v>
      </c>
      <c r="D2861">
        <v>46</v>
      </c>
      <c r="E2861">
        <v>1</v>
      </c>
      <c r="F2861" s="7">
        <v>793.74</v>
      </c>
      <c r="G2861" s="7">
        <v>1496.43</v>
      </c>
      <c r="H2861" s="7">
        <v>26.45</v>
      </c>
      <c r="I2861" s="7">
        <v>49.88</v>
      </c>
      <c r="J2861" t="s">
        <v>2337</v>
      </c>
      <c r="K2861">
        <f t="shared" si="176"/>
        <v>46</v>
      </c>
      <c r="L2861">
        <f t="shared" si="177"/>
        <v>32</v>
      </c>
      <c r="M2861">
        <f t="shared" si="178"/>
        <v>1</v>
      </c>
      <c r="N2861" s="7">
        <f t="shared" si="179"/>
        <v>1496.43</v>
      </c>
    </row>
    <row r="2862" spans="1:14" x14ac:dyDescent="0.2">
      <c r="A2862" t="s">
        <v>169</v>
      </c>
      <c r="B2862" s="8">
        <v>44049</v>
      </c>
      <c r="C2862" s="8">
        <v>44053</v>
      </c>
      <c r="D2862">
        <v>307</v>
      </c>
      <c r="E2862">
        <v>1</v>
      </c>
      <c r="F2862" s="7">
        <v>257.64</v>
      </c>
      <c r="G2862" s="7">
        <v>486.02</v>
      </c>
      <c r="H2862" s="7">
        <v>1.28</v>
      </c>
      <c r="I2862" s="7">
        <v>2.4300000000000002</v>
      </c>
      <c r="J2862" t="s">
        <v>2337</v>
      </c>
      <c r="K2862">
        <f t="shared" si="176"/>
        <v>307</v>
      </c>
      <c r="L2862">
        <f t="shared" si="177"/>
        <v>32</v>
      </c>
      <c r="M2862">
        <f t="shared" si="178"/>
        <v>1</v>
      </c>
      <c r="N2862" s="7">
        <f t="shared" si="179"/>
        <v>486.02</v>
      </c>
    </row>
    <row r="2863" spans="1:14" x14ac:dyDescent="0.2">
      <c r="A2863" t="s">
        <v>738</v>
      </c>
      <c r="B2863" s="8">
        <v>44049</v>
      </c>
      <c r="C2863" s="8">
        <v>44063</v>
      </c>
      <c r="D2863">
        <v>16</v>
      </c>
      <c r="E2863">
        <v>1</v>
      </c>
      <c r="F2863" s="7">
        <v>319.62</v>
      </c>
      <c r="G2863" s="7">
        <v>564.04</v>
      </c>
      <c r="H2863" s="7">
        <v>31.96</v>
      </c>
      <c r="I2863" s="7">
        <v>56.4</v>
      </c>
      <c r="J2863" t="s">
        <v>2337</v>
      </c>
      <c r="K2863">
        <f t="shared" si="176"/>
        <v>16</v>
      </c>
      <c r="L2863">
        <f t="shared" si="177"/>
        <v>32</v>
      </c>
      <c r="M2863">
        <f t="shared" si="178"/>
        <v>1</v>
      </c>
      <c r="N2863" s="7">
        <f t="shared" si="179"/>
        <v>564.04</v>
      </c>
    </row>
    <row r="2864" spans="1:14" x14ac:dyDescent="0.2">
      <c r="A2864" t="s">
        <v>748</v>
      </c>
      <c r="B2864" s="8">
        <v>44049</v>
      </c>
      <c r="C2864" s="8">
        <v>44053</v>
      </c>
      <c r="D2864">
        <v>16</v>
      </c>
      <c r="E2864">
        <v>1</v>
      </c>
      <c r="F2864" s="7">
        <v>367.59</v>
      </c>
      <c r="G2864" s="7">
        <v>639.5</v>
      </c>
      <c r="H2864" s="7">
        <v>36.76</v>
      </c>
      <c r="I2864" s="7">
        <v>63.95</v>
      </c>
      <c r="J2864" t="s">
        <v>2337</v>
      </c>
      <c r="K2864">
        <f t="shared" si="176"/>
        <v>16</v>
      </c>
      <c r="L2864">
        <f t="shared" si="177"/>
        <v>32</v>
      </c>
      <c r="M2864">
        <f t="shared" si="178"/>
        <v>1</v>
      </c>
      <c r="N2864" s="7">
        <f t="shared" si="179"/>
        <v>639.5</v>
      </c>
    </row>
    <row r="2865" spans="1:14" x14ac:dyDescent="0.2">
      <c r="A2865" t="s">
        <v>289</v>
      </c>
      <c r="B2865" s="8">
        <v>44049</v>
      </c>
      <c r="C2865" s="8">
        <v>44053</v>
      </c>
      <c r="D2865">
        <v>766</v>
      </c>
      <c r="E2865">
        <v>1</v>
      </c>
      <c r="F2865" s="7">
        <v>434.86</v>
      </c>
      <c r="G2865" s="7">
        <v>1119.1300000000001</v>
      </c>
      <c r="H2865" s="7">
        <v>0.87</v>
      </c>
      <c r="I2865" s="7">
        <v>2.2400000000000002</v>
      </c>
      <c r="J2865" t="s">
        <v>2337</v>
      </c>
      <c r="K2865">
        <f t="shared" si="176"/>
        <v>766</v>
      </c>
      <c r="L2865">
        <f t="shared" si="177"/>
        <v>32</v>
      </c>
      <c r="M2865">
        <f t="shared" si="178"/>
        <v>1</v>
      </c>
      <c r="N2865" s="7">
        <f t="shared" si="179"/>
        <v>1119.1300000000001</v>
      </c>
    </row>
    <row r="2866" spans="1:14" x14ac:dyDescent="0.2">
      <c r="A2866" t="s">
        <v>169</v>
      </c>
      <c r="B2866" s="8">
        <v>44049</v>
      </c>
      <c r="C2866" s="8">
        <v>44050</v>
      </c>
      <c r="D2866">
        <v>154</v>
      </c>
      <c r="E2866">
        <v>40</v>
      </c>
      <c r="F2866" s="7">
        <v>5152.84</v>
      </c>
      <c r="G2866" s="7">
        <v>9720.4</v>
      </c>
      <c r="H2866" s="7">
        <v>51.52</v>
      </c>
      <c r="I2866" s="7">
        <v>97.2</v>
      </c>
      <c r="J2866" t="s">
        <v>2337</v>
      </c>
      <c r="K2866">
        <f t="shared" si="176"/>
        <v>6160</v>
      </c>
      <c r="L2866">
        <f t="shared" si="177"/>
        <v>32</v>
      </c>
      <c r="M2866">
        <f t="shared" si="178"/>
        <v>1</v>
      </c>
      <c r="N2866" s="7">
        <f t="shared" si="179"/>
        <v>9720.4</v>
      </c>
    </row>
    <row r="2867" spans="1:14" x14ac:dyDescent="0.2">
      <c r="A2867" t="s">
        <v>650</v>
      </c>
      <c r="B2867" s="8">
        <v>44049</v>
      </c>
      <c r="C2867" s="8">
        <v>44050</v>
      </c>
      <c r="D2867">
        <v>1104</v>
      </c>
      <c r="E2867">
        <v>1</v>
      </c>
      <c r="F2867" s="7">
        <v>765.43</v>
      </c>
      <c r="G2867" s="7">
        <v>1151.0999999999999</v>
      </c>
      <c r="H2867" s="7">
        <v>1.06</v>
      </c>
      <c r="I2867" s="7">
        <v>1.6</v>
      </c>
      <c r="J2867" t="s">
        <v>2337</v>
      </c>
      <c r="K2867">
        <f t="shared" si="176"/>
        <v>1104</v>
      </c>
      <c r="L2867">
        <f t="shared" si="177"/>
        <v>32</v>
      </c>
      <c r="M2867">
        <f t="shared" si="178"/>
        <v>1</v>
      </c>
      <c r="N2867" s="7">
        <f t="shared" si="179"/>
        <v>1151.0999999999999</v>
      </c>
    </row>
    <row r="2868" spans="1:14" x14ac:dyDescent="0.2">
      <c r="A2868" t="s">
        <v>325</v>
      </c>
      <c r="B2868" s="8">
        <v>44049</v>
      </c>
      <c r="C2868" s="8">
        <v>44050</v>
      </c>
      <c r="D2868">
        <v>460</v>
      </c>
      <c r="E2868">
        <v>1</v>
      </c>
      <c r="F2868" s="7">
        <v>222.55</v>
      </c>
      <c r="G2868" s="7">
        <v>402.89</v>
      </c>
      <c r="H2868" s="7">
        <v>0.74</v>
      </c>
      <c r="I2868" s="7">
        <v>1.34</v>
      </c>
      <c r="J2868" t="s">
        <v>2337</v>
      </c>
      <c r="K2868">
        <f t="shared" si="176"/>
        <v>460</v>
      </c>
      <c r="L2868">
        <f t="shared" si="177"/>
        <v>32</v>
      </c>
      <c r="M2868">
        <f t="shared" si="178"/>
        <v>1</v>
      </c>
      <c r="N2868" s="7">
        <f t="shared" si="179"/>
        <v>402.89</v>
      </c>
    </row>
    <row r="2869" spans="1:14" x14ac:dyDescent="0.2">
      <c r="A2869" t="s">
        <v>271</v>
      </c>
      <c r="B2869" s="8">
        <v>44049</v>
      </c>
      <c r="C2869" s="8">
        <v>44053</v>
      </c>
      <c r="D2869">
        <v>3371</v>
      </c>
      <c r="E2869">
        <v>1</v>
      </c>
      <c r="F2869" s="7">
        <v>2082.21</v>
      </c>
      <c r="G2869" s="7">
        <v>3320.28</v>
      </c>
      <c r="H2869" s="7">
        <v>0.95</v>
      </c>
      <c r="I2869" s="7">
        <v>1.51</v>
      </c>
      <c r="J2869" t="s">
        <v>2337</v>
      </c>
      <c r="K2869">
        <f t="shared" si="176"/>
        <v>3371</v>
      </c>
      <c r="L2869">
        <f t="shared" si="177"/>
        <v>32</v>
      </c>
      <c r="M2869">
        <f t="shared" si="178"/>
        <v>1</v>
      </c>
      <c r="N2869" s="7">
        <f t="shared" si="179"/>
        <v>3320.28</v>
      </c>
    </row>
    <row r="2870" spans="1:14" x14ac:dyDescent="0.2">
      <c r="A2870" t="s">
        <v>169</v>
      </c>
      <c r="B2870" s="8">
        <v>44049</v>
      </c>
      <c r="C2870" s="8">
        <v>44053</v>
      </c>
      <c r="D2870">
        <v>123</v>
      </c>
      <c r="E2870">
        <v>1</v>
      </c>
      <c r="F2870" s="7">
        <v>103.06</v>
      </c>
      <c r="G2870" s="7">
        <v>168.83</v>
      </c>
      <c r="H2870" s="7">
        <v>1.28</v>
      </c>
      <c r="I2870" s="7">
        <v>2.11</v>
      </c>
      <c r="J2870" t="s">
        <v>2337</v>
      </c>
      <c r="K2870">
        <f t="shared" si="176"/>
        <v>123</v>
      </c>
      <c r="L2870">
        <f t="shared" si="177"/>
        <v>32</v>
      </c>
      <c r="M2870">
        <f t="shared" si="178"/>
        <v>1</v>
      </c>
      <c r="N2870" s="7">
        <f t="shared" si="179"/>
        <v>168.83</v>
      </c>
    </row>
    <row r="2871" spans="1:14" x14ac:dyDescent="0.2">
      <c r="A2871" t="s">
        <v>169</v>
      </c>
      <c r="B2871" s="8">
        <v>44049</v>
      </c>
      <c r="C2871" s="8">
        <v>44053</v>
      </c>
      <c r="D2871">
        <v>17</v>
      </c>
      <c r="E2871">
        <v>1</v>
      </c>
      <c r="F2871" s="7">
        <v>14.17</v>
      </c>
      <c r="G2871" s="7">
        <v>29.55</v>
      </c>
      <c r="H2871" s="7">
        <v>1.28</v>
      </c>
      <c r="I2871" s="7">
        <v>2.69</v>
      </c>
      <c r="J2871" t="s">
        <v>2337</v>
      </c>
      <c r="K2871">
        <f t="shared" si="176"/>
        <v>17</v>
      </c>
      <c r="L2871">
        <f t="shared" si="177"/>
        <v>32</v>
      </c>
      <c r="M2871">
        <f t="shared" si="178"/>
        <v>1</v>
      </c>
      <c r="N2871" s="7">
        <f t="shared" si="179"/>
        <v>29.55</v>
      </c>
    </row>
    <row r="2872" spans="1:14" x14ac:dyDescent="0.2">
      <c r="A2872" t="s">
        <v>928</v>
      </c>
      <c r="B2872" s="8">
        <v>44049</v>
      </c>
      <c r="C2872" s="8">
        <v>44053</v>
      </c>
      <c r="D2872">
        <v>4</v>
      </c>
      <c r="E2872">
        <v>1</v>
      </c>
      <c r="F2872" s="7">
        <v>23.76</v>
      </c>
      <c r="G2872" s="7">
        <v>0</v>
      </c>
      <c r="H2872" s="7">
        <v>11.88</v>
      </c>
      <c r="I2872" s="7">
        <v>0</v>
      </c>
      <c r="J2872" t="s">
        <v>2337</v>
      </c>
      <c r="K2872">
        <f t="shared" si="176"/>
        <v>4</v>
      </c>
      <c r="L2872">
        <f t="shared" si="177"/>
        <v>32</v>
      </c>
      <c r="M2872">
        <f t="shared" si="178"/>
        <v>1</v>
      </c>
      <c r="N2872" s="7">
        <f t="shared" si="179"/>
        <v>0</v>
      </c>
    </row>
    <row r="2873" spans="1:14" x14ac:dyDescent="0.2">
      <c r="A2873" t="s">
        <v>169</v>
      </c>
      <c r="B2873" s="8">
        <v>44049</v>
      </c>
      <c r="C2873" s="8">
        <v>44053</v>
      </c>
      <c r="D2873">
        <v>62</v>
      </c>
      <c r="E2873">
        <v>1</v>
      </c>
      <c r="F2873" s="7">
        <v>51.53</v>
      </c>
      <c r="G2873" s="7">
        <v>84.41</v>
      </c>
      <c r="H2873" s="7">
        <v>1.28</v>
      </c>
      <c r="I2873" s="7">
        <v>2.11</v>
      </c>
      <c r="J2873" t="s">
        <v>2337</v>
      </c>
      <c r="K2873">
        <f t="shared" si="176"/>
        <v>62</v>
      </c>
      <c r="L2873">
        <f t="shared" si="177"/>
        <v>32</v>
      </c>
      <c r="M2873">
        <f t="shared" si="178"/>
        <v>1</v>
      </c>
      <c r="N2873" s="7">
        <f t="shared" si="179"/>
        <v>84.41</v>
      </c>
    </row>
    <row r="2874" spans="1:14" x14ac:dyDescent="0.2">
      <c r="A2874" t="s">
        <v>169</v>
      </c>
      <c r="B2874" s="8">
        <v>44049</v>
      </c>
      <c r="C2874" s="8">
        <v>44053</v>
      </c>
      <c r="D2874">
        <v>33</v>
      </c>
      <c r="E2874">
        <v>1</v>
      </c>
      <c r="F2874" s="7">
        <v>27.05</v>
      </c>
      <c r="G2874" s="7">
        <v>56.4</v>
      </c>
      <c r="H2874" s="7">
        <v>1.28</v>
      </c>
      <c r="I2874" s="7">
        <v>2.69</v>
      </c>
      <c r="J2874" t="s">
        <v>2337</v>
      </c>
      <c r="K2874">
        <f t="shared" si="176"/>
        <v>33</v>
      </c>
      <c r="L2874">
        <f t="shared" si="177"/>
        <v>32</v>
      </c>
      <c r="M2874">
        <f t="shared" si="178"/>
        <v>1</v>
      </c>
      <c r="N2874" s="7">
        <f t="shared" si="179"/>
        <v>56.4</v>
      </c>
    </row>
    <row r="2875" spans="1:14" x14ac:dyDescent="0.2">
      <c r="A2875" t="s">
        <v>928</v>
      </c>
      <c r="B2875" s="8">
        <v>44049</v>
      </c>
      <c r="C2875" s="8">
        <v>44053</v>
      </c>
      <c r="D2875">
        <v>2</v>
      </c>
      <c r="E2875">
        <v>1</v>
      </c>
      <c r="F2875" s="7">
        <v>11.88</v>
      </c>
      <c r="G2875" s="7">
        <v>0</v>
      </c>
      <c r="H2875" s="7">
        <v>11.88</v>
      </c>
      <c r="I2875" s="7">
        <v>0</v>
      </c>
      <c r="J2875" t="s">
        <v>2337</v>
      </c>
      <c r="K2875">
        <f t="shared" si="176"/>
        <v>2</v>
      </c>
      <c r="L2875">
        <f t="shared" si="177"/>
        <v>32</v>
      </c>
      <c r="M2875">
        <f t="shared" si="178"/>
        <v>1</v>
      </c>
      <c r="N2875" s="7">
        <f t="shared" si="179"/>
        <v>0</v>
      </c>
    </row>
    <row r="2876" spans="1:14" x14ac:dyDescent="0.2">
      <c r="A2876" t="s">
        <v>169</v>
      </c>
      <c r="B2876" s="8">
        <v>44049</v>
      </c>
      <c r="C2876" s="8">
        <v>44053</v>
      </c>
      <c r="D2876">
        <v>62</v>
      </c>
      <c r="E2876">
        <v>1</v>
      </c>
      <c r="F2876" s="7">
        <v>51.53</v>
      </c>
      <c r="G2876" s="7">
        <v>84.41</v>
      </c>
      <c r="H2876" s="7">
        <v>1.28</v>
      </c>
      <c r="I2876" s="7">
        <v>2.11</v>
      </c>
      <c r="J2876" t="s">
        <v>2337</v>
      </c>
      <c r="K2876">
        <f t="shared" si="176"/>
        <v>62</v>
      </c>
      <c r="L2876">
        <f t="shared" si="177"/>
        <v>32</v>
      </c>
      <c r="M2876">
        <f t="shared" si="178"/>
        <v>1</v>
      </c>
      <c r="N2876" s="7">
        <f t="shared" si="179"/>
        <v>84.41</v>
      </c>
    </row>
    <row r="2877" spans="1:14" x14ac:dyDescent="0.2">
      <c r="A2877" t="s">
        <v>169</v>
      </c>
      <c r="B2877" s="8">
        <v>44049</v>
      </c>
      <c r="C2877" s="8">
        <v>44053</v>
      </c>
      <c r="D2877">
        <v>28</v>
      </c>
      <c r="E2877">
        <v>1</v>
      </c>
      <c r="F2877" s="7">
        <v>23.19</v>
      </c>
      <c r="G2877" s="7">
        <v>48.35</v>
      </c>
      <c r="H2877" s="7">
        <v>1.28</v>
      </c>
      <c r="I2877" s="7">
        <v>2.69</v>
      </c>
      <c r="J2877" t="s">
        <v>2337</v>
      </c>
      <c r="K2877">
        <f t="shared" si="176"/>
        <v>28</v>
      </c>
      <c r="L2877">
        <f t="shared" si="177"/>
        <v>32</v>
      </c>
      <c r="M2877">
        <f t="shared" si="178"/>
        <v>1</v>
      </c>
      <c r="N2877" s="7">
        <f t="shared" si="179"/>
        <v>48.35</v>
      </c>
    </row>
    <row r="2878" spans="1:14" x14ac:dyDescent="0.2">
      <c r="A2878" t="s">
        <v>650</v>
      </c>
      <c r="B2878" s="8">
        <v>44049</v>
      </c>
      <c r="C2878" s="8">
        <v>44053</v>
      </c>
      <c r="D2878">
        <v>19</v>
      </c>
      <c r="E2878">
        <v>1</v>
      </c>
      <c r="F2878" s="7">
        <v>12.75</v>
      </c>
      <c r="G2878" s="7">
        <v>20.72</v>
      </c>
      <c r="H2878" s="7">
        <v>1.06</v>
      </c>
      <c r="I2878" s="7">
        <v>1.73</v>
      </c>
      <c r="J2878" t="s">
        <v>2337</v>
      </c>
      <c r="K2878">
        <f t="shared" si="176"/>
        <v>19</v>
      </c>
      <c r="L2878">
        <f t="shared" si="177"/>
        <v>32</v>
      </c>
      <c r="M2878">
        <f t="shared" si="178"/>
        <v>1</v>
      </c>
      <c r="N2878" s="7">
        <f t="shared" si="179"/>
        <v>20.72</v>
      </c>
    </row>
    <row r="2879" spans="1:14" x14ac:dyDescent="0.2">
      <c r="A2879" t="s">
        <v>928</v>
      </c>
      <c r="B2879" s="8">
        <v>44049</v>
      </c>
      <c r="C2879" s="8">
        <v>44053</v>
      </c>
      <c r="D2879">
        <v>2</v>
      </c>
      <c r="E2879">
        <v>1</v>
      </c>
      <c r="F2879" s="7">
        <v>11.88</v>
      </c>
      <c r="G2879" s="7">
        <v>0</v>
      </c>
      <c r="H2879" s="7">
        <v>11.88</v>
      </c>
      <c r="I2879" s="7">
        <v>0</v>
      </c>
      <c r="J2879" t="s">
        <v>2337</v>
      </c>
      <c r="K2879">
        <f t="shared" si="176"/>
        <v>2</v>
      </c>
      <c r="L2879">
        <f t="shared" si="177"/>
        <v>32</v>
      </c>
      <c r="M2879">
        <f t="shared" si="178"/>
        <v>1</v>
      </c>
      <c r="N2879" s="7">
        <f t="shared" si="179"/>
        <v>0</v>
      </c>
    </row>
    <row r="2880" spans="1:14" x14ac:dyDescent="0.2">
      <c r="A2880" t="s">
        <v>650</v>
      </c>
      <c r="B2880" s="8">
        <v>44049</v>
      </c>
      <c r="C2880" s="8">
        <v>44053</v>
      </c>
      <c r="D2880">
        <v>19</v>
      </c>
      <c r="E2880">
        <v>1</v>
      </c>
      <c r="F2880" s="7">
        <v>12.76</v>
      </c>
      <c r="G2880" s="7">
        <v>20.72</v>
      </c>
      <c r="H2880" s="7">
        <v>1.06</v>
      </c>
      <c r="I2880" s="7">
        <v>1.73</v>
      </c>
      <c r="J2880" t="s">
        <v>2337</v>
      </c>
      <c r="K2880">
        <f t="shared" si="176"/>
        <v>19</v>
      </c>
      <c r="L2880">
        <f t="shared" si="177"/>
        <v>32</v>
      </c>
      <c r="M2880">
        <f t="shared" si="178"/>
        <v>1</v>
      </c>
      <c r="N2880" s="7">
        <f t="shared" si="179"/>
        <v>20.72</v>
      </c>
    </row>
    <row r="2881" spans="1:14" x14ac:dyDescent="0.2">
      <c r="A2881" t="s">
        <v>396</v>
      </c>
      <c r="B2881" s="8">
        <v>44050</v>
      </c>
      <c r="C2881" s="8">
        <v>44053</v>
      </c>
      <c r="D2881">
        <v>221</v>
      </c>
      <c r="E2881">
        <v>1</v>
      </c>
      <c r="F2881" s="7">
        <v>3248.87</v>
      </c>
      <c r="G2881" s="7">
        <v>4051.87</v>
      </c>
      <c r="H2881" s="7">
        <v>22.56</v>
      </c>
      <c r="I2881" s="7">
        <v>28.14</v>
      </c>
      <c r="J2881" t="s">
        <v>2337</v>
      </c>
      <c r="K2881">
        <f t="shared" si="176"/>
        <v>221</v>
      </c>
      <c r="L2881">
        <f t="shared" si="177"/>
        <v>32</v>
      </c>
      <c r="M2881">
        <f t="shared" si="178"/>
        <v>1</v>
      </c>
      <c r="N2881" s="7">
        <f t="shared" si="179"/>
        <v>4051.87</v>
      </c>
    </row>
    <row r="2882" spans="1:14" x14ac:dyDescent="0.2">
      <c r="A2882" t="s">
        <v>923</v>
      </c>
      <c r="B2882" s="8">
        <v>44050</v>
      </c>
      <c r="C2882" s="8">
        <v>44053</v>
      </c>
      <c r="D2882">
        <v>56</v>
      </c>
      <c r="E2882">
        <v>1</v>
      </c>
      <c r="F2882" s="7">
        <v>2160.38</v>
      </c>
      <c r="G2882" s="7">
        <v>3130.99</v>
      </c>
      <c r="H2882" s="7">
        <v>60.01</v>
      </c>
      <c r="I2882" s="7">
        <v>86.97</v>
      </c>
      <c r="J2882" t="s">
        <v>2337</v>
      </c>
      <c r="K2882">
        <f t="shared" si="176"/>
        <v>56</v>
      </c>
      <c r="L2882">
        <f t="shared" si="177"/>
        <v>32</v>
      </c>
      <c r="M2882">
        <f t="shared" si="178"/>
        <v>1</v>
      </c>
      <c r="N2882" s="7">
        <f t="shared" si="179"/>
        <v>3130.99</v>
      </c>
    </row>
    <row r="2883" spans="1:14" x14ac:dyDescent="0.2">
      <c r="A2883" t="s">
        <v>249</v>
      </c>
      <c r="B2883" s="8">
        <v>44050</v>
      </c>
      <c r="C2883" s="8">
        <v>44053</v>
      </c>
      <c r="D2883">
        <v>3064</v>
      </c>
      <c r="E2883">
        <v>1</v>
      </c>
      <c r="F2883" s="7">
        <v>1713.86</v>
      </c>
      <c r="G2883" s="7">
        <v>3581.2</v>
      </c>
      <c r="H2883" s="7">
        <v>0.86</v>
      </c>
      <c r="I2883" s="7">
        <v>1.79</v>
      </c>
      <c r="J2883" t="s">
        <v>2337</v>
      </c>
      <c r="K2883">
        <f t="shared" ref="K2883:K2946" si="180">D2883*E2883</f>
        <v>3064</v>
      </c>
      <c r="L2883">
        <f t="shared" ref="L2883:L2946" si="181">(YEAR(B2883)-2020)*52+_xlfn.ISOWEEKNUM(B2883)</f>
        <v>32</v>
      </c>
      <c r="M2883">
        <f t="shared" ref="M2883:M2946" si="182">IF(J2883="Z-US$",1,1.22)</f>
        <v>1</v>
      </c>
      <c r="N2883" s="7">
        <f t="shared" ref="N2883:N2946" si="183">G2883*M2883</f>
        <v>3581.2</v>
      </c>
    </row>
    <row r="2884" spans="1:14" x14ac:dyDescent="0.2">
      <c r="A2884" t="s">
        <v>288</v>
      </c>
      <c r="B2884" s="8">
        <v>44050</v>
      </c>
      <c r="C2884" s="8">
        <v>44053</v>
      </c>
      <c r="D2884">
        <v>4596</v>
      </c>
      <c r="E2884">
        <v>1</v>
      </c>
      <c r="F2884" s="7">
        <v>2570.79</v>
      </c>
      <c r="G2884" s="7">
        <v>6139.2</v>
      </c>
      <c r="H2884" s="7">
        <v>0.86</v>
      </c>
      <c r="I2884" s="7">
        <v>2.0499999999999998</v>
      </c>
      <c r="J2884" t="s">
        <v>2337</v>
      </c>
      <c r="K2884">
        <f t="shared" si="180"/>
        <v>4596</v>
      </c>
      <c r="L2884">
        <f t="shared" si="181"/>
        <v>32</v>
      </c>
      <c r="M2884">
        <f t="shared" si="182"/>
        <v>1</v>
      </c>
      <c r="N2884" s="7">
        <f t="shared" si="183"/>
        <v>6139.2</v>
      </c>
    </row>
    <row r="2885" spans="1:14" x14ac:dyDescent="0.2">
      <c r="A2885" t="s">
        <v>246</v>
      </c>
      <c r="B2885" s="8">
        <v>44050</v>
      </c>
      <c r="C2885" s="8">
        <v>44050</v>
      </c>
      <c r="D2885">
        <v>2</v>
      </c>
      <c r="E2885">
        <v>100</v>
      </c>
      <c r="F2885" s="7">
        <v>85.69</v>
      </c>
      <c r="G2885" s="7">
        <v>191.85</v>
      </c>
      <c r="H2885" s="7">
        <v>85.69</v>
      </c>
      <c r="I2885" s="7">
        <v>191.85</v>
      </c>
      <c r="J2885" t="s">
        <v>2337</v>
      </c>
      <c r="K2885">
        <f t="shared" si="180"/>
        <v>200</v>
      </c>
      <c r="L2885">
        <f t="shared" si="181"/>
        <v>32</v>
      </c>
      <c r="M2885">
        <f t="shared" si="182"/>
        <v>1</v>
      </c>
      <c r="N2885" s="7">
        <f t="shared" si="183"/>
        <v>191.85</v>
      </c>
    </row>
    <row r="2886" spans="1:14" x14ac:dyDescent="0.2">
      <c r="A2886" t="s">
        <v>169</v>
      </c>
      <c r="B2886" s="8">
        <v>44050</v>
      </c>
      <c r="C2886" s="8">
        <v>44050</v>
      </c>
      <c r="D2886">
        <v>3800</v>
      </c>
      <c r="E2886">
        <v>1</v>
      </c>
      <c r="F2886" s="7">
        <v>3298.48</v>
      </c>
      <c r="G2886" s="7">
        <v>6026.65</v>
      </c>
      <c r="H2886" s="7">
        <v>1.32</v>
      </c>
      <c r="I2886" s="7">
        <v>2.4300000000000002</v>
      </c>
      <c r="J2886" t="s">
        <v>2337</v>
      </c>
      <c r="K2886">
        <f t="shared" si="180"/>
        <v>3800</v>
      </c>
      <c r="L2886">
        <f t="shared" si="181"/>
        <v>32</v>
      </c>
      <c r="M2886">
        <f t="shared" si="182"/>
        <v>1</v>
      </c>
      <c r="N2886" s="7">
        <f t="shared" si="183"/>
        <v>6026.65</v>
      </c>
    </row>
    <row r="2887" spans="1:14" x14ac:dyDescent="0.2">
      <c r="A2887" t="s">
        <v>298</v>
      </c>
      <c r="B2887" s="8">
        <v>44050</v>
      </c>
      <c r="C2887" s="8">
        <v>44055</v>
      </c>
      <c r="D2887">
        <v>92</v>
      </c>
      <c r="E2887">
        <v>1</v>
      </c>
      <c r="F2887" s="7">
        <v>22.26</v>
      </c>
      <c r="G2887" s="7">
        <v>168.83</v>
      </c>
      <c r="H2887" s="7">
        <v>0.37</v>
      </c>
      <c r="I2887" s="7">
        <v>2.81</v>
      </c>
      <c r="J2887" t="s">
        <v>2337</v>
      </c>
      <c r="K2887">
        <f t="shared" si="180"/>
        <v>92</v>
      </c>
      <c r="L2887">
        <f t="shared" si="181"/>
        <v>32</v>
      </c>
      <c r="M2887">
        <f t="shared" si="182"/>
        <v>1</v>
      </c>
      <c r="N2887" s="7">
        <f t="shared" si="183"/>
        <v>168.83</v>
      </c>
    </row>
    <row r="2888" spans="1:14" x14ac:dyDescent="0.2">
      <c r="A2888" t="s">
        <v>531</v>
      </c>
      <c r="B2888" s="8">
        <v>44050</v>
      </c>
      <c r="C2888" s="8">
        <v>44057</v>
      </c>
      <c r="D2888">
        <v>301</v>
      </c>
      <c r="E2888">
        <v>1</v>
      </c>
      <c r="F2888" s="7">
        <v>1048.3800000000001</v>
      </c>
      <c r="G2888" s="7">
        <v>1566.78</v>
      </c>
      <c r="H2888" s="7">
        <v>5.35</v>
      </c>
      <c r="I2888" s="7">
        <v>7.99</v>
      </c>
      <c r="J2888" t="s">
        <v>2337</v>
      </c>
      <c r="K2888">
        <f t="shared" si="180"/>
        <v>301</v>
      </c>
      <c r="L2888">
        <f t="shared" si="181"/>
        <v>32</v>
      </c>
      <c r="M2888">
        <f t="shared" si="182"/>
        <v>1</v>
      </c>
      <c r="N2888" s="7">
        <f t="shared" si="183"/>
        <v>1566.78</v>
      </c>
    </row>
    <row r="2889" spans="1:14" x14ac:dyDescent="0.2">
      <c r="A2889" t="s">
        <v>197</v>
      </c>
      <c r="B2889" s="8">
        <v>44050</v>
      </c>
      <c r="C2889" s="8">
        <v>44053</v>
      </c>
      <c r="D2889">
        <v>9192</v>
      </c>
      <c r="E2889">
        <v>1</v>
      </c>
      <c r="F2889" s="7">
        <v>7729.25</v>
      </c>
      <c r="G2889" s="7">
        <v>20719.8</v>
      </c>
      <c r="H2889" s="7">
        <v>1.28</v>
      </c>
      <c r="I2889" s="7">
        <v>3.45</v>
      </c>
      <c r="J2889" t="s">
        <v>2337</v>
      </c>
      <c r="K2889">
        <f t="shared" si="180"/>
        <v>9192</v>
      </c>
      <c r="L2889">
        <f t="shared" si="181"/>
        <v>32</v>
      </c>
      <c r="M2889">
        <f t="shared" si="182"/>
        <v>1</v>
      </c>
      <c r="N2889" s="7">
        <f t="shared" si="183"/>
        <v>20719.8</v>
      </c>
    </row>
    <row r="2890" spans="1:14" x14ac:dyDescent="0.2">
      <c r="A2890" t="s">
        <v>923</v>
      </c>
      <c r="B2890" s="8">
        <v>44050</v>
      </c>
      <c r="C2890" s="8">
        <v>44053</v>
      </c>
      <c r="D2890">
        <v>111</v>
      </c>
      <c r="E2890">
        <v>1</v>
      </c>
      <c r="F2890" s="7">
        <v>4320.7700000000004</v>
      </c>
      <c r="G2890" s="7">
        <v>7182.86</v>
      </c>
      <c r="H2890" s="7">
        <v>60.01</v>
      </c>
      <c r="I2890" s="7">
        <v>99.76</v>
      </c>
      <c r="J2890" t="s">
        <v>2337</v>
      </c>
      <c r="K2890">
        <f t="shared" si="180"/>
        <v>111</v>
      </c>
      <c r="L2890">
        <f t="shared" si="181"/>
        <v>32</v>
      </c>
      <c r="M2890">
        <f t="shared" si="182"/>
        <v>1</v>
      </c>
      <c r="N2890" s="7">
        <f t="shared" si="183"/>
        <v>7182.86</v>
      </c>
    </row>
    <row r="2891" spans="1:14" x14ac:dyDescent="0.2">
      <c r="A2891" t="s">
        <v>619</v>
      </c>
      <c r="B2891" s="8">
        <v>44052</v>
      </c>
      <c r="C2891" s="8">
        <v>44053</v>
      </c>
      <c r="D2891">
        <v>111</v>
      </c>
      <c r="E2891">
        <v>1</v>
      </c>
      <c r="F2891" s="7">
        <v>96.22</v>
      </c>
      <c r="G2891" s="7">
        <v>230.22</v>
      </c>
      <c r="H2891" s="7">
        <v>1.33</v>
      </c>
      <c r="I2891" s="7">
        <v>3.2</v>
      </c>
      <c r="J2891" t="s">
        <v>2337</v>
      </c>
      <c r="K2891">
        <f t="shared" si="180"/>
        <v>111</v>
      </c>
      <c r="L2891">
        <f t="shared" si="181"/>
        <v>32</v>
      </c>
      <c r="M2891">
        <f t="shared" si="182"/>
        <v>1</v>
      </c>
      <c r="N2891" s="7">
        <f t="shared" si="183"/>
        <v>230.22</v>
      </c>
    </row>
    <row r="2892" spans="1:14" x14ac:dyDescent="0.2">
      <c r="A2892" t="s">
        <v>928</v>
      </c>
      <c r="B2892" s="8">
        <v>44052</v>
      </c>
      <c r="C2892" s="8">
        <v>44053</v>
      </c>
      <c r="D2892">
        <v>5</v>
      </c>
      <c r="E2892">
        <v>1</v>
      </c>
      <c r="F2892" s="7">
        <v>35.659999999999997</v>
      </c>
      <c r="G2892" s="7">
        <v>0</v>
      </c>
      <c r="H2892" s="7">
        <v>11.88</v>
      </c>
      <c r="I2892" s="7">
        <v>0</v>
      </c>
      <c r="J2892" t="s">
        <v>2337</v>
      </c>
      <c r="K2892">
        <f t="shared" si="180"/>
        <v>5</v>
      </c>
      <c r="L2892">
        <f t="shared" si="181"/>
        <v>32</v>
      </c>
      <c r="M2892">
        <f t="shared" si="182"/>
        <v>1</v>
      </c>
      <c r="N2892" s="7">
        <f t="shared" si="183"/>
        <v>0</v>
      </c>
    </row>
    <row r="2893" spans="1:14" x14ac:dyDescent="0.2">
      <c r="A2893" t="s">
        <v>619</v>
      </c>
      <c r="B2893" s="8">
        <v>44052</v>
      </c>
      <c r="C2893" s="8">
        <v>44054</v>
      </c>
      <c r="D2893">
        <v>111</v>
      </c>
      <c r="E2893">
        <v>1</v>
      </c>
      <c r="F2893" s="7">
        <v>96.22</v>
      </c>
      <c r="G2893" s="7">
        <v>230.22</v>
      </c>
      <c r="H2893" s="7">
        <v>1.33</v>
      </c>
      <c r="I2893" s="7">
        <v>3.2</v>
      </c>
      <c r="J2893" t="s">
        <v>2337</v>
      </c>
      <c r="K2893">
        <f t="shared" si="180"/>
        <v>111</v>
      </c>
      <c r="L2893">
        <f t="shared" si="181"/>
        <v>32</v>
      </c>
      <c r="M2893">
        <f t="shared" si="182"/>
        <v>1</v>
      </c>
      <c r="N2893" s="7">
        <f t="shared" si="183"/>
        <v>230.22</v>
      </c>
    </row>
    <row r="2894" spans="1:14" x14ac:dyDescent="0.2">
      <c r="A2894" t="s">
        <v>928</v>
      </c>
      <c r="B2894" s="8">
        <v>44052</v>
      </c>
      <c r="C2894" s="8">
        <v>44054</v>
      </c>
      <c r="D2894">
        <v>5</v>
      </c>
      <c r="E2894">
        <v>1</v>
      </c>
      <c r="F2894" s="7">
        <v>35.659999999999997</v>
      </c>
      <c r="G2894" s="7">
        <v>0</v>
      </c>
      <c r="H2894" s="7">
        <v>11.88</v>
      </c>
      <c r="I2894" s="7">
        <v>0</v>
      </c>
      <c r="J2894" t="s">
        <v>2337</v>
      </c>
      <c r="K2894">
        <f t="shared" si="180"/>
        <v>5</v>
      </c>
      <c r="L2894">
        <f t="shared" si="181"/>
        <v>32</v>
      </c>
      <c r="M2894">
        <f t="shared" si="182"/>
        <v>1</v>
      </c>
      <c r="N2894" s="7">
        <f t="shared" si="183"/>
        <v>0</v>
      </c>
    </row>
    <row r="2895" spans="1:14" x14ac:dyDescent="0.2">
      <c r="A2895" t="s">
        <v>169</v>
      </c>
      <c r="B2895" s="8">
        <v>44052</v>
      </c>
      <c r="C2895" s="8">
        <v>44054</v>
      </c>
      <c r="D2895">
        <v>221</v>
      </c>
      <c r="E2895">
        <v>1</v>
      </c>
      <c r="F2895" s="7">
        <v>191.53</v>
      </c>
      <c r="G2895" s="7">
        <v>386.77</v>
      </c>
      <c r="H2895" s="7">
        <v>1.32</v>
      </c>
      <c r="I2895" s="7">
        <v>2.69</v>
      </c>
      <c r="J2895" t="s">
        <v>2337</v>
      </c>
      <c r="K2895">
        <f t="shared" si="180"/>
        <v>221</v>
      </c>
      <c r="L2895">
        <f t="shared" si="181"/>
        <v>32</v>
      </c>
      <c r="M2895">
        <f t="shared" si="182"/>
        <v>1</v>
      </c>
      <c r="N2895" s="7">
        <f t="shared" si="183"/>
        <v>386.77</v>
      </c>
    </row>
    <row r="2896" spans="1:14" x14ac:dyDescent="0.2">
      <c r="A2896" t="s">
        <v>928</v>
      </c>
      <c r="B2896" s="8">
        <v>44052</v>
      </c>
      <c r="C2896" s="8">
        <v>44054</v>
      </c>
      <c r="D2896">
        <v>5</v>
      </c>
      <c r="E2896">
        <v>1</v>
      </c>
      <c r="F2896" s="7">
        <v>35.659999999999997</v>
      </c>
      <c r="G2896" s="7">
        <v>0</v>
      </c>
      <c r="H2896" s="7">
        <v>11.88</v>
      </c>
      <c r="I2896" s="7">
        <v>0</v>
      </c>
      <c r="J2896" t="s">
        <v>2337</v>
      </c>
      <c r="K2896">
        <f t="shared" si="180"/>
        <v>5</v>
      </c>
      <c r="L2896">
        <f t="shared" si="181"/>
        <v>32</v>
      </c>
      <c r="M2896">
        <f t="shared" si="182"/>
        <v>1</v>
      </c>
      <c r="N2896" s="7">
        <f t="shared" si="183"/>
        <v>0</v>
      </c>
    </row>
    <row r="2897" spans="1:14" x14ac:dyDescent="0.2">
      <c r="A2897" t="s">
        <v>169</v>
      </c>
      <c r="B2897" s="8">
        <v>44052</v>
      </c>
      <c r="C2897" s="8">
        <v>44054</v>
      </c>
      <c r="D2897">
        <v>429</v>
      </c>
      <c r="E2897">
        <v>1</v>
      </c>
      <c r="F2897" s="7">
        <v>372.41</v>
      </c>
      <c r="G2897" s="7">
        <v>752.05</v>
      </c>
      <c r="H2897" s="7">
        <v>1.32</v>
      </c>
      <c r="I2897" s="7">
        <v>2.69</v>
      </c>
      <c r="J2897" t="s">
        <v>2337</v>
      </c>
      <c r="K2897">
        <f t="shared" si="180"/>
        <v>429</v>
      </c>
      <c r="L2897">
        <f t="shared" si="181"/>
        <v>32</v>
      </c>
      <c r="M2897">
        <f t="shared" si="182"/>
        <v>1</v>
      </c>
      <c r="N2897" s="7">
        <f t="shared" si="183"/>
        <v>752.05</v>
      </c>
    </row>
    <row r="2898" spans="1:14" x14ac:dyDescent="0.2">
      <c r="A2898" t="s">
        <v>650</v>
      </c>
      <c r="B2898" s="8">
        <v>44052</v>
      </c>
      <c r="C2898" s="8">
        <v>44054</v>
      </c>
      <c r="D2898">
        <v>221</v>
      </c>
      <c r="E2898">
        <v>1</v>
      </c>
      <c r="F2898" s="7">
        <v>153.08000000000001</v>
      </c>
      <c r="G2898" s="7">
        <v>248.64</v>
      </c>
      <c r="H2898" s="7">
        <v>1.06</v>
      </c>
      <c r="I2898" s="7">
        <v>1.73</v>
      </c>
      <c r="J2898" t="s">
        <v>2337</v>
      </c>
      <c r="K2898">
        <f t="shared" si="180"/>
        <v>221</v>
      </c>
      <c r="L2898">
        <f t="shared" si="181"/>
        <v>32</v>
      </c>
      <c r="M2898">
        <f t="shared" si="182"/>
        <v>1</v>
      </c>
      <c r="N2898" s="7">
        <f t="shared" si="183"/>
        <v>248.64</v>
      </c>
    </row>
    <row r="2899" spans="1:14" x14ac:dyDescent="0.2">
      <c r="A2899" t="s">
        <v>928</v>
      </c>
      <c r="B2899" s="8">
        <v>44052</v>
      </c>
      <c r="C2899" s="8">
        <v>44054</v>
      </c>
      <c r="D2899">
        <v>13</v>
      </c>
      <c r="E2899">
        <v>1</v>
      </c>
      <c r="F2899" s="7">
        <v>95.08</v>
      </c>
      <c r="G2899" s="7">
        <v>0</v>
      </c>
      <c r="H2899" s="7">
        <v>11.88</v>
      </c>
      <c r="I2899" s="7">
        <v>0</v>
      </c>
      <c r="J2899" t="s">
        <v>2337</v>
      </c>
      <c r="K2899">
        <f t="shared" si="180"/>
        <v>13</v>
      </c>
      <c r="L2899">
        <f t="shared" si="181"/>
        <v>32</v>
      </c>
      <c r="M2899">
        <f t="shared" si="182"/>
        <v>1</v>
      </c>
      <c r="N2899" s="7">
        <f t="shared" si="183"/>
        <v>0</v>
      </c>
    </row>
    <row r="2900" spans="1:14" x14ac:dyDescent="0.2">
      <c r="A2900" t="s">
        <v>501</v>
      </c>
      <c r="B2900" s="8">
        <v>44052</v>
      </c>
      <c r="C2900" s="8">
        <v>44054</v>
      </c>
      <c r="D2900">
        <v>4</v>
      </c>
      <c r="E2900">
        <v>1</v>
      </c>
      <c r="F2900" s="7">
        <v>8.2799999999999994</v>
      </c>
      <c r="G2900" s="7">
        <v>26.86</v>
      </c>
      <c r="H2900" s="7">
        <v>4.13</v>
      </c>
      <c r="I2900" s="7">
        <v>13.43</v>
      </c>
      <c r="J2900" t="s">
        <v>2337</v>
      </c>
      <c r="K2900">
        <f t="shared" si="180"/>
        <v>4</v>
      </c>
      <c r="L2900">
        <f t="shared" si="181"/>
        <v>32</v>
      </c>
      <c r="M2900">
        <f t="shared" si="182"/>
        <v>1</v>
      </c>
      <c r="N2900" s="7">
        <f t="shared" si="183"/>
        <v>26.86</v>
      </c>
    </row>
    <row r="2901" spans="1:14" x14ac:dyDescent="0.2">
      <c r="A2901" t="s">
        <v>502</v>
      </c>
      <c r="B2901" s="8">
        <v>44052</v>
      </c>
      <c r="C2901" s="8">
        <v>44054</v>
      </c>
      <c r="D2901">
        <v>120</v>
      </c>
      <c r="E2901">
        <v>1</v>
      </c>
      <c r="F2901" s="7">
        <v>363.25</v>
      </c>
      <c r="G2901" s="7">
        <v>838</v>
      </c>
      <c r="H2901" s="7">
        <v>4.66</v>
      </c>
      <c r="I2901" s="7">
        <v>10.74</v>
      </c>
      <c r="J2901" t="s">
        <v>2337</v>
      </c>
      <c r="K2901">
        <f t="shared" si="180"/>
        <v>120</v>
      </c>
      <c r="L2901">
        <f t="shared" si="181"/>
        <v>32</v>
      </c>
      <c r="M2901">
        <f t="shared" si="182"/>
        <v>1</v>
      </c>
      <c r="N2901" s="7">
        <f t="shared" si="183"/>
        <v>838</v>
      </c>
    </row>
    <row r="2902" spans="1:14" x14ac:dyDescent="0.2">
      <c r="A2902" t="s">
        <v>387</v>
      </c>
      <c r="B2902" s="8">
        <v>44052</v>
      </c>
      <c r="C2902" s="8">
        <v>44054</v>
      </c>
      <c r="D2902">
        <v>5</v>
      </c>
      <c r="E2902">
        <v>1</v>
      </c>
      <c r="F2902" s="7">
        <v>126.89</v>
      </c>
      <c r="G2902" s="7">
        <v>257.08</v>
      </c>
      <c r="H2902" s="7">
        <v>42.3</v>
      </c>
      <c r="I2902" s="7">
        <v>85.69</v>
      </c>
      <c r="J2902" t="s">
        <v>2337</v>
      </c>
      <c r="K2902">
        <f t="shared" si="180"/>
        <v>5</v>
      </c>
      <c r="L2902">
        <f t="shared" si="181"/>
        <v>32</v>
      </c>
      <c r="M2902">
        <f t="shared" si="182"/>
        <v>1</v>
      </c>
      <c r="N2902" s="7">
        <f t="shared" si="183"/>
        <v>257.08</v>
      </c>
    </row>
    <row r="2903" spans="1:14" x14ac:dyDescent="0.2">
      <c r="A2903" t="s">
        <v>36</v>
      </c>
      <c r="B2903" s="8">
        <v>44052</v>
      </c>
      <c r="C2903" s="8">
        <v>44054</v>
      </c>
      <c r="D2903">
        <v>10</v>
      </c>
      <c r="E2903">
        <v>1</v>
      </c>
      <c r="F2903" s="7">
        <v>5.76</v>
      </c>
      <c r="G2903" s="7">
        <v>12.13</v>
      </c>
      <c r="H2903" s="7">
        <v>0.96</v>
      </c>
      <c r="I2903" s="7">
        <v>2.02</v>
      </c>
      <c r="J2903" t="s">
        <v>2337</v>
      </c>
      <c r="K2903">
        <f t="shared" si="180"/>
        <v>10</v>
      </c>
      <c r="L2903">
        <f t="shared" si="181"/>
        <v>32</v>
      </c>
      <c r="M2903">
        <f t="shared" si="182"/>
        <v>1</v>
      </c>
      <c r="N2903" s="7">
        <f t="shared" si="183"/>
        <v>12.13</v>
      </c>
    </row>
    <row r="2904" spans="1:14" x14ac:dyDescent="0.2">
      <c r="A2904" t="s">
        <v>78</v>
      </c>
      <c r="B2904" s="8">
        <v>44052</v>
      </c>
      <c r="C2904" s="8">
        <v>44054</v>
      </c>
      <c r="D2904">
        <v>4</v>
      </c>
      <c r="E2904">
        <v>1</v>
      </c>
      <c r="F2904" s="7">
        <v>17.190000000000001</v>
      </c>
      <c r="G2904" s="7">
        <v>5.88</v>
      </c>
      <c r="H2904" s="7">
        <v>8.6</v>
      </c>
      <c r="I2904" s="7">
        <v>2.94</v>
      </c>
      <c r="J2904" t="s">
        <v>2337</v>
      </c>
      <c r="K2904">
        <f t="shared" si="180"/>
        <v>4</v>
      </c>
      <c r="L2904">
        <f t="shared" si="181"/>
        <v>32</v>
      </c>
      <c r="M2904">
        <f t="shared" si="182"/>
        <v>1</v>
      </c>
      <c r="N2904" s="7">
        <f t="shared" si="183"/>
        <v>5.88</v>
      </c>
    </row>
    <row r="2905" spans="1:14" x14ac:dyDescent="0.2">
      <c r="A2905" t="s">
        <v>699</v>
      </c>
      <c r="B2905" s="8">
        <v>44053</v>
      </c>
      <c r="C2905" s="8">
        <v>44064</v>
      </c>
      <c r="D2905">
        <v>31</v>
      </c>
      <c r="E2905">
        <v>1</v>
      </c>
      <c r="F2905" s="7">
        <v>329.47</v>
      </c>
      <c r="G2905" s="7">
        <v>667.64</v>
      </c>
      <c r="H2905" s="7">
        <v>16.47</v>
      </c>
      <c r="I2905" s="7">
        <v>33.380000000000003</v>
      </c>
      <c r="J2905" t="s">
        <v>2337</v>
      </c>
      <c r="K2905">
        <f t="shared" si="180"/>
        <v>31</v>
      </c>
      <c r="L2905">
        <f t="shared" si="181"/>
        <v>33</v>
      </c>
      <c r="M2905">
        <f t="shared" si="182"/>
        <v>1</v>
      </c>
      <c r="N2905" s="7">
        <f t="shared" si="183"/>
        <v>667.64</v>
      </c>
    </row>
    <row r="2906" spans="1:14" x14ac:dyDescent="0.2">
      <c r="A2906" t="s">
        <v>233</v>
      </c>
      <c r="B2906" s="8">
        <v>44053</v>
      </c>
      <c r="C2906" s="8">
        <v>44067</v>
      </c>
      <c r="D2906">
        <v>9192</v>
      </c>
      <c r="E2906">
        <v>1</v>
      </c>
      <c r="F2906" s="7">
        <v>4220.7</v>
      </c>
      <c r="G2906" s="7">
        <v>6522.9</v>
      </c>
      <c r="H2906" s="7">
        <v>0.7</v>
      </c>
      <c r="I2906" s="7">
        <v>1.0900000000000001</v>
      </c>
      <c r="J2906" t="s">
        <v>2337</v>
      </c>
      <c r="K2906">
        <f t="shared" si="180"/>
        <v>9192</v>
      </c>
      <c r="L2906">
        <f t="shared" si="181"/>
        <v>33</v>
      </c>
      <c r="M2906">
        <f t="shared" si="182"/>
        <v>1</v>
      </c>
      <c r="N2906" s="7">
        <f t="shared" si="183"/>
        <v>6522.9</v>
      </c>
    </row>
    <row r="2907" spans="1:14" x14ac:dyDescent="0.2">
      <c r="A2907" t="s">
        <v>251</v>
      </c>
      <c r="B2907" s="8">
        <v>44053</v>
      </c>
      <c r="C2907" s="8">
        <v>44067</v>
      </c>
      <c r="D2907">
        <v>9192</v>
      </c>
      <c r="E2907">
        <v>1</v>
      </c>
      <c r="F2907" s="7">
        <v>5141.58</v>
      </c>
      <c r="G2907" s="7">
        <v>10743.6</v>
      </c>
      <c r="H2907" s="7">
        <v>0.86</v>
      </c>
      <c r="I2907" s="7">
        <v>1.79</v>
      </c>
      <c r="J2907" t="s">
        <v>2337</v>
      </c>
      <c r="K2907">
        <f t="shared" si="180"/>
        <v>9192</v>
      </c>
      <c r="L2907">
        <f t="shared" si="181"/>
        <v>33</v>
      </c>
      <c r="M2907">
        <f t="shared" si="182"/>
        <v>1</v>
      </c>
      <c r="N2907" s="7">
        <f t="shared" si="183"/>
        <v>10743.6</v>
      </c>
    </row>
    <row r="2908" spans="1:14" x14ac:dyDescent="0.2">
      <c r="A2908" t="s">
        <v>708</v>
      </c>
      <c r="B2908" s="8">
        <v>44053</v>
      </c>
      <c r="C2908" s="8">
        <v>44067</v>
      </c>
      <c r="D2908">
        <v>62</v>
      </c>
      <c r="E2908">
        <v>1</v>
      </c>
      <c r="F2908" s="7">
        <v>702.43</v>
      </c>
      <c r="G2908" s="7">
        <v>1294.3499999999999</v>
      </c>
      <c r="H2908" s="7">
        <v>17.559999999999999</v>
      </c>
      <c r="I2908" s="7">
        <v>32.36</v>
      </c>
      <c r="J2908" t="s">
        <v>2337</v>
      </c>
      <c r="K2908">
        <f t="shared" si="180"/>
        <v>62</v>
      </c>
      <c r="L2908">
        <f t="shared" si="181"/>
        <v>33</v>
      </c>
      <c r="M2908">
        <f t="shared" si="182"/>
        <v>1</v>
      </c>
      <c r="N2908" s="7">
        <f t="shared" si="183"/>
        <v>1294.3499999999999</v>
      </c>
    </row>
    <row r="2909" spans="1:14" x14ac:dyDescent="0.2">
      <c r="A2909" t="s">
        <v>728</v>
      </c>
      <c r="B2909" s="8">
        <v>44053</v>
      </c>
      <c r="C2909" s="8">
        <v>44067</v>
      </c>
      <c r="D2909">
        <v>16</v>
      </c>
      <c r="E2909">
        <v>1</v>
      </c>
      <c r="F2909" s="7">
        <v>246.08</v>
      </c>
      <c r="G2909" s="7">
        <v>416.95</v>
      </c>
      <c r="H2909" s="7">
        <v>24.61</v>
      </c>
      <c r="I2909" s="7">
        <v>41.7</v>
      </c>
      <c r="J2909" t="s">
        <v>2337</v>
      </c>
      <c r="K2909">
        <f t="shared" si="180"/>
        <v>16</v>
      </c>
      <c r="L2909">
        <f t="shared" si="181"/>
        <v>33</v>
      </c>
      <c r="M2909">
        <f t="shared" si="182"/>
        <v>1</v>
      </c>
      <c r="N2909" s="7">
        <f t="shared" si="183"/>
        <v>416.95</v>
      </c>
    </row>
    <row r="2910" spans="1:14" x14ac:dyDescent="0.2">
      <c r="A2910" t="s">
        <v>698</v>
      </c>
      <c r="B2910" s="8">
        <v>44053</v>
      </c>
      <c r="C2910" s="8">
        <v>44067</v>
      </c>
      <c r="D2910">
        <v>16</v>
      </c>
      <c r="E2910">
        <v>1</v>
      </c>
      <c r="F2910" s="7">
        <v>271.66000000000003</v>
      </c>
      <c r="G2910" s="7">
        <v>469.39</v>
      </c>
      <c r="H2910" s="7">
        <v>27.17</v>
      </c>
      <c r="I2910" s="7">
        <v>46.94</v>
      </c>
      <c r="J2910" t="s">
        <v>2337</v>
      </c>
      <c r="K2910">
        <f t="shared" si="180"/>
        <v>16</v>
      </c>
      <c r="L2910">
        <f t="shared" si="181"/>
        <v>33</v>
      </c>
      <c r="M2910">
        <f t="shared" si="182"/>
        <v>1</v>
      </c>
      <c r="N2910" s="7">
        <f t="shared" si="183"/>
        <v>469.39</v>
      </c>
    </row>
    <row r="2911" spans="1:14" x14ac:dyDescent="0.2">
      <c r="A2911" t="s">
        <v>860</v>
      </c>
      <c r="B2911" s="8">
        <v>44053</v>
      </c>
      <c r="C2911" s="8">
        <v>44067</v>
      </c>
      <c r="D2911">
        <v>16</v>
      </c>
      <c r="E2911">
        <v>1</v>
      </c>
      <c r="F2911" s="7">
        <v>341.62</v>
      </c>
      <c r="G2911" s="7">
        <v>635.66</v>
      </c>
      <c r="H2911" s="7">
        <v>34.159999999999997</v>
      </c>
      <c r="I2911" s="7">
        <v>63.57</v>
      </c>
      <c r="J2911" t="s">
        <v>2337</v>
      </c>
      <c r="K2911">
        <f t="shared" si="180"/>
        <v>16</v>
      </c>
      <c r="L2911">
        <f t="shared" si="181"/>
        <v>33</v>
      </c>
      <c r="M2911">
        <f t="shared" si="182"/>
        <v>1</v>
      </c>
      <c r="N2911" s="7">
        <f t="shared" si="183"/>
        <v>635.66</v>
      </c>
    </row>
    <row r="2912" spans="1:14" x14ac:dyDescent="0.2">
      <c r="A2912" t="s">
        <v>758</v>
      </c>
      <c r="B2912" s="8">
        <v>44053</v>
      </c>
      <c r="C2912" s="8">
        <v>44067</v>
      </c>
      <c r="D2912">
        <v>31</v>
      </c>
      <c r="E2912">
        <v>1</v>
      </c>
      <c r="F2912" s="7">
        <v>831.09</v>
      </c>
      <c r="G2912" s="7">
        <v>1388.99</v>
      </c>
      <c r="H2912" s="7">
        <v>41.56</v>
      </c>
      <c r="I2912" s="7">
        <v>69.45</v>
      </c>
      <c r="J2912" t="s">
        <v>2337</v>
      </c>
      <c r="K2912">
        <f t="shared" si="180"/>
        <v>31</v>
      </c>
      <c r="L2912">
        <f t="shared" si="181"/>
        <v>33</v>
      </c>
      <c r="M2912">
        <f t="shared" si="182"/>
        <v>1</v>
      </c>
      <c r="N2912" s="7">
        <f t="shared" si="183"/>
        <v>1388.99</v>
      </c>
    </row>
    <row r="2913" spans="1:14" x14ac:dyDescent="0.2">
      <c r="A2913" t="s">
        <v>778</v>
      </c>
      <c r="B2913" s="8">
        <v>44053</v>
      </c>
      <c r="C2913" s="8">
        <v>44067</v>
      </c>
      <c r="D2913">
        <v>16</v>
      </c>
      <c r="E2913">
        <v>1</v>
      </c>
      <c r="F2913" s="7">
        <v>463.64</v>
      </c>
      <c r="G2913" s="7">
        <v>773.8</v>
      </c>
      <c r="H2913" s="7">
        <v>46.36</v>
      </c>
      <c r="I2913" s="7">
        <v>77.38</v>
      </c>
      <c r="J2913" t="s">
        <v>2337</v>
      </c>
      <c r="K2913">
        <f t="shared" si="180"/>
        <v>16</v>
      </c>
      <c r="L2913">
        <f t="shared" si="181"/>
        <v>33</v>
      </c>
      <c r="M2913">
        <f t="shared" si="182"/>
        <v>1</v>
      </c>
      <c r="N2913" s="7">
        <f t="shared" si="183"/>
        <v>773.8</v>
      </c>
    </row>
    <row r="2914" spans="1:14" x14ac:dyDescent="0.2">
      <c r="A2914" t="s">
        <v>201</v>
      </c>
      <c r="B2914" s="8">
        <v>44054</v>
      </c>
      <c r="C2914" s="8">
        <v>44060</v>
      </c>
      <c r="D2914">
        <v>13176</v>
      </c>
      <c r="E2914">
        <v>1</v>
      </c>
      <c r="F2914" s="7">
        <v>11141.29</v>
      </c>
      <c r="G2914" s="7">
        <v>27498.5</v>
      </c>
      <c r="H2914" s="7">
        <v>1.29</v>
      </c>
      <c r="I2914" s="7">
        <v>3.2</v>
      </c>
      <c r="J2914" t="s">
        <v>2337</v>
      </c>
      <c r="K2914">
        <f t="shared" si="180"/>
        <v>13176</v>
      </c>
      <c r="L2914">
        <f t="shared" si="181"/>
        <v>33</v>
      </c>
      <c r="M2914">
        <f t="shared" si="182"/>
        <v>1</v>
      </c>
      <c r="N2914" s="7">
        <f t="shared" si="183"/>
        <v>27498.5</v>
      </c>
    </row>
    <row r="2915" spans="1:14" x14ac:dyDescent="0.2">
      <c r="A2915" t="s">
        <v>923</v>
      </c>
      <c r="B2915" s="8">
        <v>44054</v>
      </c>
      <c r="C2915" s="8">
        <v>44060</v>
      </c>
      <c r="D2915">
        <v>111</v>
      </c>
      <c r="E2915">
        <v>1</v>
      </c>
      <c r="F2915" s="7">
        <v>4318.93</v>
      </c>
      <c r="G2915" s="7">
        <v>6446.16</v>
      </c>
      <c r="H2915" s="7">
        <v>59.99</v>
      </c>
      <c r="I2915" s="7">
        <v>89.53</v>
      </c>
      <c r="J2915" t="s">
        <v>2337</v>
      </c>
      <c r="K2915">
        <f t="shared" si="180"/>
        <v>111</v>
      </c>
      <c r="L2915">
        <f t="shared" si="181"/>
        <v>33</v>
      </c>
      <c r="M2915">
        <f t="shared" si="182"/>
        <v>1</v>
      </c>
      <c r="N2915" s="7">
        <f t="shared" si="183"/>
        <v>6446.16</v>
      </c>
    </row>
    <row r="2916" spans="1:14" x14ac:dyDescent="0.2">
      <c r="A2916" t="s">
        <v>923</v>
      </c>
      <c r="B2916" s="8">
        <v>44054</v>
      </c>
      <c r="C2916" s="8">
        <v>44055</v>
      </c>
      <c r="D2916">
        <v>11</v>
      </c>
      <c r="E2916">
        <v>1</v>
      </c>
      <c r="F2916" s="7">
        <v>419.9</v>
      </c>
      <c r="G2916" s="7">
        <v>608.79999999999995</v>
      </c>
      <c r="H2916" s="7">
        <v>59.99</v>
      </c>
      <c r="I2916" s="7">
        <v>86.97</v>
      </c>
      <c r="J2916" t="s">
        <v>2337</v>
      </c>
      <c r="K2916">
        <f t="shared" si="180"/>
        <v>11</v>
      </c>
      <c r="L2916">
        <f t="shared" si="181"/>
        <v>33</v>
      </c>
      <c r="M2916">
        <f t="shared" si="182"/>
        <v>1</v>
      </c>
      <c r="N2916" s="7">
        <f t="shared" si="183"/>
        <v>608.79999999999995</v>
      </c>
    </row>
    <row r="2917" spans="1:14" x14ac:dyDescent="0.2">
      <c r="A2917" t="s">
        <v>396</v>
      </c>
      <c r="B2917" s="8">
        <v>44054</v>
      </c>
      <c r="C2917" s="8">
        <v>44057</v>
      </c>
      <c r="D2917">
        <v>37</v>
      </c>
      <c r="E2917">
        <v>1</v>
      </c>
      <c r="F2917" s="7">
        <v>558.66999999999996</v>
      </c>
      <c r="G2917" s="7">
        <v>890.18</v>
      </c>
      <c r="H2917" s="7">
        <v>23.28</v>
      </c>
      <c r="I2917" s="7">
        <v>37.090000000000003</v>
      </c>
      <c r="J2917" t="s">
        <v>2337</v>
      </c>
      <c r="K2917">
        <f t="shared" si="180"/>
        <v>37</v>
      </c>
      <c r="L2917">
        <f t="shared" si="181"/>
        <v>33</v>
      </c>
      <c r="M2917">
        <f t="shared" si="182"/>
        <v>1</v>
      </c>
      <c r="N2917" s="7">
        <f t="shared" si="183"/>
        <v>890.18</v>
      </c>
    </row>
    <row r="2918" spans="1:14" x14ac:dyDescent="0.2">
      <c r="A2918" t="s">
        <v>251</v>
      </c>
      <c r="B2918" s="8">
        <v>44054</v>
      </c>
      <c r="C2918" s="8">
        <v>44055</v>
      </c>
      <c r="D2918">
        <v>154</v>
      </c>
      <c r="E2918">
        <v>1</v>
      </c>
      <c r="F2918" s="7">
        <v>85.69</v>
      </c>
      <c r="G2918" s="7">
        <v>211.04</v>
      </c>
      <c r="H2918" s="7">
        <v>0.86</v>
      </c>
      <c r="I2918" s="7">
        <v>2.11</v>
      </c>
      <c r="J2918" t="s">
        <v>2337</v>
      </c>
      <c r="K2918">
        <f t="shared" si="180"/>
        <v>154</v>
      </c>
      <c r="L2918">
        <f t="shared" si="181"/>
        <v>33</v>
      </c>
      <c r="M2918">
        <f t="shared" si="182"/>
        <v>1</v>
      </c>
      <c r="N2918" s="7">
        <f t="shared" si="183"/>
        <v>211.04</v>
      </c>
    </row>
    <row r="2919" spans="1:14" x14ac:dyDescent="0.2">
      <c r="A2919" t="s">
        <v>928</v>
      </c>
      <c r="B2919" s="8">
        <v>44054</v>
      </c>
      <c r="C2919" s="8">
        <v>44055</v>
      </c>
      <c r="D2919">
        <v>4</v>
      </c>
      <c r="E2919">
        <v>1</v>
      </c>
      <c r="F2919" s="7">
        <v>23.76</v>
      </c>
      <c r="G2919" s="7">
        <v>0</v>
      </c>
      <c r="H2919" s="7">
        <v>11.88</v>
      </c>
      <c r="I2919" s="7">
        <v>0</v>
      </c>
      <c r="J2919" t="s">
        <v>2337</v>
      </c>
      <c r="K2919">
        <f t="shared" si="180"/>
        <v>4</v>
      </c>
      <c r="L2919">
        <f t="shared" si="181"/>
        <v>33</v>
      </c>
      <c r="M2919">
        <f t="shared" si="182"/>
        <v>1</v>
      </c>
      <c r="N2919" s="7">
        <f t="shared" si="183"/>
        <v>0</v>
      </c>
    </row>
    <row r="2920" spans="1:14" x14ac:dyDescent="0.2">
      <c r="A2920" t="s">
        <v>169</v>
      </c>
      <c r="B2920" s="8">
        <v>44054</v>
      </c>
      <c r="C2920" s="8">
        <v>44055</v>
      </c>
      <c r="D2920">
        <v>123</v>
      </c>
      <c r="E2920">
        <v>1</v>
      </c>
      <c r="F2920" s="7">
        <v>106.4</v>
      </c>
      <c r="G2920" s="7">
        <v>168.83</v>
      </c>
      <c r="H2920" s="7">
        <v>1.32</v>
      </c>
      <c r="I2920" s="7">
        <v>2.11</v>
      </c>
      <c r="J2920" t="s">
        <v>2337</v>
      </c>
      <c r="K2920">
        <f t="shared" si="180"/>
        <v>123</v>
      </c>
      <c r="L2920">
        <f t="shared" si="181"/>
        <v>33</v>
      </c>
      <c r="M2920">
        <f t="shared" si="182"/>
        <v>1</v>
      </c>
      <c r="N2920" s="7">
        <f t="shared" si="183"/>
        <v>168.83</v>
      </c>
    </row>
    <row r="2921" spans="1:14" x14ac:dyDescent="0.2">
      <c r="A2921" t="s">
        <v>169</v>
      </c>
      <c r="B2921" s="8">
        <v>44054</v>
      </c>
      <c r="C2921" s="8">
        <v>44055</v>
      </c>
      <c r="D2921">
        <v>25</v>
      </c>
      <c r="E2921">
        <v>1</v>
      </c>
      <c r="F2921" s="7">
        <v>21.28</v>
      </c>
      <c r="G2921" s="7">
        <v>42.97</v>
      </c>
      <c r="H2921" s="7">
        <v>1.32</v>
      </c>
      <c r="I2921" s="7">
        <v>2.69</v>
      </c>
      <c r="J2921" t="s">
        <v>2337</v>
      </c>
      <c r="K2921">
        <f t="shared" si="180"/>
        <v>25</v>
      </c>
      <c r="L2921">
        <f t="shared" si="181"/>
        <v>33</v>
      </c>
      <c r="M2921">
        <f t="shared" si="182"/>
        <v>1</v>
      </c>
      <c r="N2921" s="7">
        <f t="shared" si="183"/>
        <v>42.97</v>
      </c>
    </row>
    <row r="2922" spans="1:14" x14ac:dyDescent="0.2">
      <c r="A2922" t="s">
        <v>928</v>
      </c>
      <c r="B2922" s="8">
        <v>44054</v>
      </c>
      <c r="C2922" s="8">
        <v>44055</v>
      </c>
      <c r="D2922">
        <v>4</v>
      </c>
      <c r="E2922">
        <v>1</v>
      </c>
      <c r="F2922" s="7">
        <v>23.76</v>
      </c>
      <c r="G2922" s="7">
        <v>0</v>
      </c>
      <c r="H2922" s="7">
        <v>11.88</v>
      </c>
      <c r="I2922" s="7">
        <v>0</v>
      </c>
      <c r="J2922" t="s">
        <v>2337</v>
      </c>
      <c r="K2922">
        <f t="shared" si="180"/>
        <v>4</v>
      </c>
      <c r="L2922">
        <f t="shared" si="181"/>
        <v>33</v>
      </c>
      <c r="M2922">
        <f t="shared" si="182"/>
        <v>1</v>
      </c>
      <c r="N2922" s="7">
        <f t="shared" si="183"/>
        <v>0</v>
      </c>
    </row>
    <row r="2923" spans="1:14" x14ac:dyDescent="0.2">
      <c r="A2923" t="s">
        <v>288</v>
      </c>
      <c r="B2923" s="8">
        <v>44054</v>
      </c>
      <c r="C2923" s="8">
        <v>44060</v>
      </c>
      <c r="D2923">
        <v>307</v>
      </c>
      <c r="E2923">
        <v>1</v>
      </c>
      <c r="F2923" s="7">
        <v>171.39</v>
      </c>
      <c r="G2923" s="7">
        <v>447.65</v>
      </c>
      <c r="H2923" s="7">
        <v>0.86</v>
      </c>
      <c r="I2923" s="7">
        <v>2.2400000000000002</v>
      </c>
      <c r="J2923" t="s">
        <v>2337</v>
      </c>
      <c r="K2923">
        <f t="shared" si="180"/>
        <v>307</v>
      </c>
      <c r="L2923">
        <f t="shared" si="181"/>
        <v>33</v>
      </c>
      <c r="M2923">
        <f t="shared" si="182"/>
        <v>1</v>
      </c>
      <c r="N2923" s="7">
        <f t="shared" si="183"/>
        <v>447.65</v>
      </c>
    </row>
    <row r="2924" spans="1:14" x14ac:dyDescent="0.2">
      <c r="A2924" t="s">
        <v>748</v>
      </c>
      <c r="B2924" s="8">
        <v>44054</v>
      </c>
      <c r="C2924" s="8">
        <v>44068</v>
      </c>
      <c r="D2924">
        <v>31</v>
      </c>
      <c r="E2924">
        <v>1</v>
      </c>
      <c r="F2924" s="7">
        <v>735.17</v>
      </c>
      <c r="G2924" s="7">
        <v>1279</v>
      </c>
      <c r="H2924" s="7">
        <v>36.76</v>
      </c>
      <c r="I2924" s="7">
        <v>63.95</v>
      </c>
      <c r="J2924" t="s">
        <v>2337</v>
      </c>
      <c r="K2924">
        <f t="shared" si="180"/>
        <v>31</v>
      </c>
      <c r="L2924">
        <f t="shared" si="181"/>
        <v>33</v>
      </c>
      <c r="M2924">
        <f t="shared" si="182"/>
        <v>1</v>
      </c>
      <c r="N2924" s="7">
        <f t="shared" si="183"/>
        <v>1279</v>
      </c>
    </row>
    <row r="2925" spans="1:14" x14ac:dyDescent="0.2">
      <c r="A2925" t="s">
        <v>251</v>
      </c>
      <c r="B2925" s="8">
        <v>44054</v>
      </c>
      <c r="C2925" s="8">
        <v>44055</v>
      </c>
      <c r="D2925">
        <v>307</v>
      </c>
      <c r="E2925">
        <v>1</v>
      </c>
      <c r="F2925" s="7">
        <v>171.39</v>
      </c>
      <c r="G2925" s="7">
        <v>422.07</v>
      </c>
      <c r="H2925" s="7">
        <v>0.86</v>
      </c>
      <c r="I2925" s="7">
        <v>2.11</v>
      </c>
      <c r="J2925" t="s">
        <v>2337</v>
      </c>
      <c r="K2925">
        <f t="shared" si="180"/>
        <v>307</v>
      </c>
      <c r="L2925">
        <f t="shared" si="181"/>
        <v>33</v>
      </c>
      <c r="M2925">
        <f t="shared" si="182"/>
        <v>1</v>
      </c>
      <c r="N2925" s="7">
        <f t="shared" si="183"/>
        <v>422.07</v>
      </c>
    </row>
    <row r="2926" spans="1:14" x14ac:dyDescent="0.2">
      <c r="A2926" t="s">
        <v>928</v>
      </c>
      <c r="B2926" s="8">
        <v>44054</v>
      </c>
      <c r="C2926" s="8">
        <v>44055</v>
      </c>
      <c r="D2926">
        <v>7</v>
      </c>
      <c r="E2926">
        <v>1</v>
      </c>
      <c r="F2926" s="7">
        <v>47.54</v>
      </c>
      <c r="G2926" s="7">
        <v>0</v>
      </c>
      <c r="H2926" s="7">
        <v>11.88</v>
      </c>
      <c r="I2926" s="7">
        <v>0</v>
      </c>
      <c r="J2926" t="s">
        <v>2337</v>
      </c>
      <c r="K2926">
        <f t="shared" si="180"/>
        <v>7</v>
      </c>
      <c r="L2926">
        <f t="shared" si="181"/>
        <v>33</v>
      </c>
      <c r="M2926">
        <f t="shared" si="182"/>
        <v>1</v>
      </c>
      <c r="N2926" s="7">
        <f t="shared" si="183"/>
        <v>0</v>
      </c>
    </row>
    <row r="2927" spans="1:14" x14ac:dyDescent="0.2">
      <c r="A2927" t="s">
        <v>923</v>
      </c>
      <c r="B2927" s="8">
        <v>44054</v>
      </c>
      <c r="C2927" s="8">
        <v>44055</v>
      </c>
      <c r="D2927">
        <v>37</v>
      </c>
      <c r="E2927">
        <v>1</v>
      </c>
      <c r="F2927" s="7">
        <v>1439.64</v>
      </c>
      <c r="G2927" s="7">
        <v>2417.31</v>
      </c>
      <c r="H2927" s="7">
        <v>59.99</v>
      </c>
      <c r="I2927" s="7">
        <v>100.72</v>
      </c>
      <c r="J2927" t="s">
        <v>2337</v>
      </c>
      <c r="K2927">
        <f t="shared" si="180"/>
        <v>37</v>
      </c>
      <c r="L2927">
        <f t="shared" si="181"/>
        <v>33</v>
      </c>
      <c r="M2927">
        <f t="shared" si="182"/>
        <v>1</v>
      </c>
      <c r="N2927" s="7">
        <f t="shared" si="183"/>
        <v>2417.31</v>
      </c>
    </row>
    <row r="2928" spans="1:14" x14ac:dyDescent="0.2">
      <c r="A2928" t="s">
        <v>164</v>
      </c>
      <c r="B2928" s="8">
        <v>44054</v>
      </c>
      <c r="C2928" s="8">
        <v>44062</v>
      </c>
      <c r="D2928">
        <v>1839</v>
      </c>
      <c r="E2928">
        <v>1</v>
      </c>
      <c r="F2928" s="7">
        <v>1505.79</v>
      </c>
      <c r="G2928" s="7">
        <v>2916.12</v>
      </c>
      <c r="H2928" s="7">
        <v>1.25</v>
      </c>
      <c r="I2928" s="7">
        <v>2.4300000000000002</v>
      </c>
      <c r="J2928" t="s">
        <v>2337</v>
      </c>
      <c r="K2928">
        <f t="shared" si="180"/>
        <v>1839</v>
      </c>
      <c r="L2928">
        <f t="shared" si="181"/>
        <v>33</v>
      </c>
      <c r="M2928">
        <f t="shared" si="182"/>
        <v>1</v>
      </c>
      <c r="N2928" s="7">
        <f t="shared" si="183"/>
        <v>2916.12</v>
      </c>
    </row>
    <row r="2929" spans="1:14" x14ac:dyDescent="0.2">
      <c r="A2929" t="s">
        <v>289</v>
      </c>
      <c r="B2929" s="8">
        <v>44054</v>
      </c>
      <c r="C2929" s="8">
        <v>44062</v>
      </c>
      <c r="D2929">
        <v>766</v>
      </c>
      <c r="E2929">
        <v>1</v>
      </c>
      <c r="F2929" s="7">
        <v>434.86</v>
      </c>
      <c r="G2929" s="7">
        <v>1119.1300000000001</v>
      </c>
      <c r="H2929" s="7">
        <v>0.87</v>
      </c>
      <c r="I2929" s="7">
        <v>2.2400000000000002</v>
      </c>
      <c r="J2929" t="s">
        <v>2337</v>
      </c>
      <c r="K2929">
        <f t="shared" si="180"/>
        <v>766</v>
      </c>
      <c r="L2929">
        <f t="shared" si="181"/>
        <v>33</v>
      </c>
      <c r="M2929">
        <f t="shared" si="182"/>
        <v>1</v>
      </c>
      <c r="N2929" s="7">
        <f t="shared" si="183"/>
        <v>1119.1300000000001</v>
      </c>
    </row>
    <row r="2930" spans="1:14" x14ac:dyDescent="0.2">
      <c r="A2930" t="s">
        <v>945</v>
      </c>
      <c r="B2930" s="8">
        <v>44054</v>
      </c>
      <c r="C2930" s="8">
        <v>44060</v>
      </c>
      <c r="D2930">
        <v>154</v>
      </c>
      <c r="E2930">
        <v>1</v>
      </c>
      <c r="F2930" s="7">
        <v>1816.18</v>
      </c>
      <c r="G2930" s="7">
        <v>3197.5</v>
      </c>
      <c r="H2930" s="7">
        <v>18.16</v>
      </c>
      <c r="I2930" s="7">
        <v>31.98</v>
      </c>
      <c r="J2930" t="s">
        <v>2337</v>
      </c>
      <c r="K2930">
        <f t="shared" si="180"/>
        <v>154</v>
      </c>
      <c r="L2930">
        <f t="shared" si="181"/>
        <v>33</v>
      </c>
      <c r="M2930">
        <f t="shared" si="182"/>
        <v>1</v>
      </c>
      <c r="N2930" s="7">
        <f t="shared" si="183"/>
        <v>3197.5</v>
      </c>
    </row>
    <row r="2931" spans="1:14" x14ac:dyDescent="0.2">
      <c r="A2931" t="s">
        <v>284</v>
      </c>
      <c r="B2931" s="8">
        <v>44055</v>
      </c>
      <c r="C2931" s="8">
        <v>44055</v>
      </c>
      <c r="D2931">
        <v>1686</v>
      </c>
      <c r="E2931">
        <v>1</v>
      </c>
      <c r="F2931" s="7">
        <v>942.62</v>
      </c>
      <c r="G2931" s="7">
        <v>2462.08</v>
      </c>
      <c r="H2931" s="7">
        <v>0.86</v>
      </c>
      <c r="I2931" s="7">
        <v>2.2400000000000002</v>
      </c>
      <c r="J2931" t="s">
        <v>2337</v>
      </c>
      <c r="K2931">
        <f t="shared" si="180"/>
        <v>1686</v>
      </c>
      <c r="L2931">
        <f t="shared" si="181"/>
        <v>33</v>
      </c>
      <c r="M2931">
        <f t="shared" si="182"/>
        <v>1</v>
      </c>
      <c r="N2931" s="7">
        <f t="shared" si="183"/>
        <v>2462.08</v>
      </c>
    </row>
    <row r="2932" spans="1:14" x14ac:dyDescent="0.2">
      <c r="A2932" t="s">
        <v>223</v>
      </c>
      <c r="B2932" s="8">
        <v>44055</v>
      </c>
      <c r="C2932" s="8">
        <v>44056</v>
      </c>
      <c r="D2932">
        <v>307</v>
      </c>
      <c r="E2932">
        <v>1</v>
      </c>
      <c r="F2932" s="7">
        <v>140.69</v>
      </c>
      <c r="G2932" s="7">
        <v>217.43</v>
      </c>
      <c r="H2932" s="7">
        <v>0.7</v>
      </c>
      <c r="I2932" s="7">
        <v>1.0900000000000001</v>
      </c>
      <c r="J2932" t="s">
        <v>2337</v>
      </c>
      <c r="K2932">
        <f t="shared" si="180"/>
        <v>307</v>
      </c>
      <c r="L2932">
        <f t="shared" si="181"/>
        <v>33</v>
      </c>
      <c r="M2932">
        <f t="shared" si="182"/>
        <v>1</v>
      </c>
      <c r="N2932" s="7">
        <f t="shared" si="183"/>
        <v>217.43</v>
      </c>
    </row>
    <row r="2933" spans="1:14" x14ac:dyDescent="0.2">
      <c r="A2933" t="s">
        <v>164</v>
      </c>
      <c r="B2933" s="8">
        <v>44055</v>
      </c>
      <c r="C2933" s="8">
        <v>44057</v>
      </c>
      <c r="D2933">
        <v>1839</v>
      </c>
      <c r="E2933">
        <v>1</v>
      </c>
      <c r="F2933" s="7">
        <v>1505.79</v>
      </c>
      <c r="G2933" s="7">
        <v>2916.12</v>
      </c>
      <c r="H2933" s="7">
        <v>1.25</v>
      </c>
      <c r="I2933" s="7">
        <v>2.4300000000000002</v>
      </c>
      <c r="J2933" t="s">
        <v>2337</v>
      </c>
      <c r="K2933">
        <f t="shared" si="180"/>
        <v>1839</v>
      </c>
      <c r="L2933">
        <f t="shared" si="181"/>
        <v>33</v>
      </c>
      <c r="M2933">
        <f t="shared" si="182"/>
        <v>1</v>
      </c>
      <c r="N2933" s="7">
        <f t="shared" si="183"/>
        <v>2916.12</v>
      </c>
    </row>
    <row r="2934" spans="1:14" x14ac:dyDescent="0.2">
      <c r="A2934" t="s">
        <v>289</v>
      </c>
      <c r="B2934" s="8">
        <v>44055</v>
      </c>
      <c r="C2934" s="8">
        <v>44057</v>
      </c>
      <c r="D2934">
        <v>766</v>
      </c>
      <c r="E2934">
        <v>1</v>
      </c>
      <c r="F2934" s="7">
        <v>434.86</v>
      </c>
      <c r="G2934" s="7">
        <v>1119.1300000000001</v>
      </c>
      <c r="H2934" s="7">
        <v>0.87</v>
      </c>
      <c r="I2934" s="7">
        <v>2.2400000000000002</v>
      </c>
      <c r="J2934" t="s">
        <v>2337</v>
      </c>
      <c r="K2934">
        <f t="shared" si="180"/>
        <v>766</v>
      </c>
      <c r="L2934">
        <f t="shared" si="181"/>
        <v>33</v>
      </c>
      <c r="M2934">
        <f t="shared" si="182"/>
        <v>1</v>
      </c>
      <c r="N2934" s="7">
        <f t="shared" si="183"/>
        <v>1119.1300000000001</v>
      </c>
    </row>
    <row r="2935" spans="1:14" x14ac:dyDescent="0.2">
      <c r="A2935" t="s">
        <v>934</v>
      </c>
      <c r="B2935" s="8">
        <v>44055</v>
      </c>
      <c r="C2935" s="8">
        <v>44060</v>
      </c>
      <c r="D2935">
        <v>154</v>
      </c>
      <c r="E2935">
        <v>1</v>
      </c>
      <c r="F2935" s="7">
        <v>1458.06</v>
      </c>
      <c r="G2935" s="7">
        <v>2430.1</v>
      </c>
      <c r="H2935" s="7">
        <v>14.58</v>
      </c>
      <c r="I2935" s="7">
        <v>24.3</v>
      </c>
      <c r="J2935" t="s">
        <v>2337</v>
      </c>
      <c r="K2935">
        <f t="shared" si="180"/>
        <v>154</v>
      </c>
      <c r="L2935">
        <f t="shared" si="181"/>
        <v>33</v>
      </c>
      <c r="M2935">
        <f t="shared" si="182"/>
        <v>1</v>
      </c>
      <c r="N2935" s="7">
        <f t="shared" si="183"/>
        <v>2430.1</v>
      </c>
    </row>
    <row r="2936" spans="1:14" x14ac:dyDescent="0.2">
      <c r="A2936" t="s">
        <v>636</v>
      </c>
      <c r="B2936" s="8">
        <v>44055</v>
      </c>
      <c r="C2936" s="8">
        <v>44060</v>
      </c>
      <c r="D2936">
        <v>1532</v>
      </c>
      <c r="E2936">
        <v>1</v>
      </c>
      <c r="F2936" s="7">
        <v>977.28</v>
      </c>
      <c r="G2936" s="7">
        <v>1790.6</v>
      </c>
      <c r="H2936" s="7">
        <v>0.97</v>
      </c>
      <c r="I2936" s="7">
        <v>1.79</v>
      </c>
      <c r="J2936" t="s">
        <v>2337</v>
      </c>
      <c r="K2936">
        <f t="shared" si="180"/>
        <v>1532</v>
      </c>
      <c r="L2936">
        <f t="shared" si="181"/>
        <v>33</v>
      </c>
      <c r="M2936">
        <f t="shared" si="182"/>
        <v>1</v>
      </c>
      <c r="N2936" s="7">
        <f t="shared" si="183"/>
        <v>1790.6</v>
      </c>
    </row>
    <row r="2937" spans="1:14" x14ac:dyDescent="0.2">
      <c r="A2937" t="s">
        <v>262</v>
      </c>
      <c r="B2937" s="8">
        <v>44056</v>
      </c>
      <c r="C2937" s="8">
        <v>44057</v>
      </c>
      <c r="D2937">
        <v>307</v>
      </c>
      <c r="E2937">
        <v>1</v>
      </c>
      <c r="F2937" s="7">
        <v>196.97</v>
      </c>
      <c r="G2937" s="7">
        <v>332.54</v>
      </c>
      <c r="H2937" s="7">
        <v>0.99</v>
      </c>
      <c r="I2937" s="7">
        <v>1.66</v>
      </c>
      <c r="J2937" t="s">
        <v>2337</v>
      </c>
      <c r="K2937">
        <f t="shared" si="180"/>
        <v>307</v>
      </c>
      <c r="L2937">
        <f t="shared" si="181"/>
        <v>33</v>
      </c>
      <c r="M2937">
        <f t="shared" si="182"/>
        <v>1</v>
      </c>
      <c r="N2937" s="7">
        <f t="shared" si="183"/>
        <v>332.54</v>
      </c>
    </row>
    <row r="2938" spans="1:14" x14ac:dyDescent="0.2">
      <c r="A2938" t="s">
        <v>288</v>
      </c>
      <c r="B2938" s="8">
        <v>44056</v>
      </c>
      <c r="C2938" s="8">
        <v>44071</v>
      </c>
      <c r="D2938">
        <v>307</v>
      </c>
      <c r="E2938">
        <v>1</v>
      </c>
      <c r="F2938" s="7">
        <v>171.39</v>
      </c>
      <c r="G2938" s="7">
        <v>447.65</v>
      </c>
      <c r="H2938" s="7">
        <v>0.86</v>
      </c>
      <c r="I2938" s="7">
        <v>2.2400000000000002</v>
      </c>
      <c r="J2938" t="s">
        <v>2337</v>
      </c>
      <c r="K2938">
        <f t="shared" si="180"/>
        <v>307</v>
      </c>
      <c r="L2938">
        <f t="shared" si="181"/>
        <v>33</v>
      </c>
      <c r="M2938">
        <f t="shared" si="182"/>
        <v>1</v>
      </c>
      <c r="N2938" s="7">
        <f t="shared" si="183"/>
        <v>447.65</v>
      </c>
    </row>
    <row r="2939" spans="1:14" x14ac:dyDescent="0.2">
      <c r="A2939" t="s">
        <v>201</v>
      </c>
      <c r="B2939" s="8">
        <v>44056</v>
      </c>
      <c r="C2939" s="8">
        <v>44060</v>
      </c>
      <c r="D2939">
        <v>368</v>
      </c>
      <c r="E2939">
        <v>1</v>
      </c>
      <c r="F2939" s="7">
        <v>310.93</v>
      </c>
      <c r="G2939" s="7">
        <v>767.4</v>
      </c>
      <c r="H2939" s="7">
        <v>1.29</v>
      </c>
      <c r="I2939" s="7">
        <v>3.2</v>
      </c>
      <c r="J2939" t="s">
        <v>2337</v>
      </c>
      <c r="K2939">
        <f t="shared" si="180"/>
        <v>368</v>
      </c>
      <c r="L2939">
        <f t="shared" si="181"/>
        <v>33</v>
      </c>
      <c r="M2939">
        <f t="shared" si="182"/>
        <v>1</v>
      </c>
      <c r="N2939" s="7">
        <f t="shared" si="183"/>
        <v>767.4</v>
      </c>
    </row>
    <row r="2940" spans="1:14" x14ac:dyDescent="0.2">
      <c r="A2940" t="s">
        <v>223</v>
      </c>
      <c r="B2940" s="8">
        <v>44057</v>
      </c>
      <c r="C2940" s="8">
        <v>44062</v>
      </c>
      <c r="D2940">
        <v>307</v>
      </c>
      <c r="E2940">
        <v>1</v>
      </c>
      <c r="F2940" s="7">
        <v>140.69</v>
      </c>
      <c r="G2940" s="7">
        <v>217.43</v>
      </c>
      <c r="H2940" s="7">
        <v>0.7</v>
      </c>
      <c r="I2940" s="7">
        <v>1.0900000000000001</v>
      </c>
      <c r="J2940" t="s">
        <v>2337</v>
      </c>
      <c r="K2940">
        <f t="shared" si="180"/>
        <v>307</v>
      </c>
      <c r="L2940">
        <f t="shared" si="181"/>
        <v>33</v>
      </c>
      <c r="M2940">
        <f t="shared" si="182"/>
        <v>1</v>
      </c>
      <c r="N2940" s="7">
        <f t="shared" si="183"/>
        <v>217.43</v>
      </c>
    </row>
    <row r="2941" spans="1:14" x14ac:dyDescent="0.2">
      <c r="A2941" t="s">
        <v>325</v>
      </c>
      <c r="B2941" s="8">
        <v>44057</v>
      </c>
      <c r="C2941" s="8">
        <v>44057</v>
      </c>
      <c r="D2941">
        <v>460</v>
      </c>
      <c r="E2941">
        <v>1</v>
      </c>
      <c r="F2941" s="7">
        <v>222.55</v>
      </c>
      <c r="G2941" s="7">
        <v>402.89</v>
      </c>
      <c r="H2941" s="7">
        <v>0.74</v>
      </c>
      <c r="I2941" s="7">
        <v>1.34</v>
      </c>
      <c r="J2941" t="s">
        <v>2337</v>
      </c>
      <c r="K2941">
        <f t="shared" si="180"/>
        <v>460</v>
      </c>
      <c r="L2941">
        <f t="shared" si="181"/>
        <v>33</v>
      </c>
      <c r="M2941">
        <f t="shared" si="182"/>
        <v>1</v>
      </c>
      <c r="N2941" s="7">
        <f t="shared" si="183"/>
        <v>402.89</v>
      </c>
    </row>
    <row r="2942" spans="1:14" x14ac:dyDescent="0.2">
      <c r="A2942" t="s">
        <v>167</v>
      </c>
      <c r="B2942" s="8">
        <v>44057</v>
      </c>
      <c r="C2942" s="8">
        <v>44062</v>
      </c>
      <c r="D2942">
        <v>429</v>
      </c>
      <c r="E2942">
        <v>1</v>
      </c>
      <c r="F2942" s="7">
        <v>408.26</v>
      </c>
      <c r="G2942" s="7">
        <v>680.43</v>
      </c>
      <c r="H2942" s="7">
        <v>1.46</v>
      </c>
      <c r="I2942" s="7">
        <v>2.4300000000000002</v>
      </c>
      <c r="J2942" t="s">
        <v>2337</v>
      </c>
      <c r="K2942">
        <f t="shared" si="180"/>
        <v>429</v>
      </c>
      <c r="L2942">
        <f t="shared" si="181"/>
        <v>33</v>
      </c>
      <c r="M2942">
        <f t="shared" si="182"/>
        <v>1</v>
      </c>
      <c r="N2942" s="7">
        <f t="shared" si="183"/>
        <v>680.43</v>
      </c>
    </row>
    <row r="2943" spans="1:14" x14ac:dyDescent="0.2">
      <c r="A2943" t="s">
        <v>698</v>
      </c>
      <c r="B2943" s="8">
        <v>44057</v>
      </c>
      <c r="C2943" s="8">
        <v>44071</v>
      </c>
      <c r="D2943">
        <v>46</v>
      </c>
      <c r="E2943">
        <v>1</v>
      </c>
      <c r="F2943" s="7">
        <v>814.98</v>
      </c>
      <c r="G2943" s="7">
        <v>1408.18</v>
      </c>
      <c r="H2943" s="7">
        <v>27.17</v>
      </c>
      <c r="I2943" s="7">
        <v>46.94</v>
      </c>
      <c r="J2943" t="s">
        <v>2337</v>
      </c>
      <c r="K2943">
        <f t="shared" si="180"/>
        <v>46</v>
      </c>
      <c r="L2943">
        <f t="shared" si="181"/>
        <v>33</v>
      </c>
      <c r="M2943">
        <f t="shared" si="182"/>
        <v>1</v>
      </c>
      <c r="N2943" s="7">
        <f t="shared" si="183"/>
        <v>1408.18</v>
      </c>
    </row>
    <row r="2944" spans="1:14" x14ac:dyDescent="0.2">
      <c r="A2944" t="s">
        <v>708</v>
      </c>
      <c r="B2944" s="8">
        <v>44057</v>
      </c>
      <c r="C2944" s="8">
        <v>44071</v>
      </c>
      <c r="D2944">
        <v>62</v>
      </c>
      <c r="E2944">
        <v>1</v>
      </c>
      <c r="F2944" s="7">
        <v>702.43</v>
      </c>
      <c r="G2944" s="7">
        <v>1294.3499999999999</v>
      </c>
      <c r="H2944" s="7">
        <v>17.559999999999999</v>
      </c>
      <c r="I2944" s="7">
        <v>32.36</v>
      </c>
      <c r="J2944" t="s">
        <v>2337</v>
      </c>
      <c r="K2944">
        <f t="shared" si="180"/>
        <v>62</v>
      </c>
      <c r="L2944">
        <f t="shared" si="181"/>
        <v>33</v>
      </c>
      <c r="M2944">
        <f t="shared" si="182"/>
        <v>1</v>
      </c>
      <c r="N2944" s="7">
        <f t="shared" si="183"/>
        <v>1294.3499999999999</v>
      </c>
    </row>
    <row r="2945" spans="1:14" x14ac:dyDescent="0.2">
      <c r="A2945" t="s">
        <v>698</v>
      </c>
      <c r="B2945" s="8">
        <v>44057</v>
      </c>
      <c r="C2945" s="8">
        <v>44071</v>
      </c>
      <c r="D2945">
        <v>62</v>
      </c>
      <c r="E2945">
        <v>1</v>
      </c>
      <c r="F2945" s="7">
        <v>606.25</v>
      </c>
      <c r="G2945" s="7">
        <v>1099.94</v>
      </c>
      <c r="H2945" s="7">
        <v>15.16</v>
      </c>
      <c r="I2945" s="7">
        <v>27.5</v>
      </c>
      <c r="J2945" t="s">
        <v>2337</v>
      </c>
      <c r="K2945">
        <f t="shared" si="180"/>
        <v>62</v>
      </c>
      <c r="L2945">
        <f t="shared" si="181"/>
        <v>33</v>
      </c>
      <c r="M2945">
        <f t="shared" si="182"/>
        <v>1</v>
      </c>
      <c r="N2945" s="7">
        <f t="shared" si="183"/>
        <v>1099.94</v>
      </c>
    </row>
    <row r="2946" spans="1:14" x14ac:dyDescent="0.2">
      <c r="A2946" t="s">
        <v>752</v>
      </c>
      <c r="B2946" s="8">
        <v>44057</v>
      </c>
      <c r="C2946" s="8">
        <v>44071</v>
      </c>
      <c r="D2946">
        <v>138</v>
      </c>
      <c r="E2946">
        <v>1</v>
      </c>
      <c r="F2946" s="7">
        <v>3309.41</v>
      </c>
      <c r="G2946" s="7">
        <v>5628.88</v>
      </c>
      <c r="H2946" s="7">
        <v>36.770000000000003</v>
      </c>
      <c r="I2946" s="7">
        <v>62.54</v>
      </c>
      <c r="J2946" t="s">
        <v>2337</v>
      </c>
      <c r="K2946">
        <f t="shared" si="180"/>
        <v>138</v>
      </c>
      <c r="L2946">
        <f t="shared" si="181"/>
        <v>33</v>
      </c>
      <c r="M2946">
        <f t="shared" si="182"/>
        <v>1</v>
      </c>
      <c r="N2946" s="7">
        <f t="shared" si="183"/>
        <v>5628.88</v>
      </c>
    </row>
    <row r="2947" spans="1:14" x14ac:dyDescent="0.2">
      <c r="A2947" t="s">
        <v>742</v>
      </c>
      <c r="B2947" s="8">
        <v>44057</v>
      </c>
      <c r="C2947" s="8">
        <v>44071</v>
      </c>
      <c r="D2947">
        <v>138</v>
      </c>
      <c r="E2947">
        <v>1</v>
      </c>
      <c r="F2947" s="7">
        <v>2876.6</v>
      </c>
      <c r="G2947" s="7">
        <v>4903.6899999999996</v>
      </c>
      <c r="H2947" s="7">
        <v>31.96</v>
      </c>
      <c r="I2947" s="7">
        <v>54.49</v>
      </c>
      <c r="J2947" t="s">
        <v>2337</v>
      </c>
      <c r="K2947">
        <f t="shared" ref="K2947:K3010" si="184">D2947*E2947</f>
        <v>138</v>
      </c>
      <c r="L2947">
        <f t="shared" ref="L2947:L3010" si="185">(YEAR(B2947)-2020)*52+_xlfn.ISOWEEKNUM(B2947)</f>
        <v>33</v>
      </c>
      <c r="M2947">
        <f t="shared" ref="M2947:M3010" si="186">IF(J2947="Z-US$",1,1.22)</f>
        <v>1</v>
      </c>
      <c r="N2947" s="7">
        <f t="shared" ref="N2947:N3010" si="187">G2947*M2947</f>
        <v>4903.6899999999996</v>
      </c>
    </row>
    <row r="2948" spans="1:14" x14ac:dyDescent="0.2">
      <c r="A2948" t="s">
        <v>702</v>
      </c>
      <c r="B2948" s="8">
        <v>44057</v>
      </c>
      <c r="C2948" s="8">
        <v>44071</v>
      </c>
      <c r="D2948">
        <v>138</v>
      </c>
      <c r="E2948">
        <v>1</v>
      </c>
      <c r="F2948" s="7">
        <v>2444.94</v>
      </c>
      <c r="G2948" s="7">
        <v>4224.54</v>
      </c>
      <c r="H2948" s="7">
        <v>27.17</v>
      </c>
      <c r="I2948" s="7">
        <v>46.94</v>
      </c>
      <c r="J2948" t="s">
        <v>2337</v>
      </c>
      <c r="K2948">
        <f t="shared" si="184"/>
        <v>138</v>
      </c>
      <c r="L2948">
        <f t="shared" si="185"/>
        <v>33</v>
      </c>
      <c r="M2948">
        <f t="shared" si="186"/>
        <v>1</v>
      </c>
      <c r="N2948" s="7">
        <f t="shared" si="187"/>
        <v>4224.54</v>
      </c>
    </row>
    <row r="2949" spans="1:14" x14ac:dyDescent="0.2">
      <c r="A2949" t="s">
        <v>722</v>
      </c>
      <c r="B2949" s="8">
        <v>44057</v>
      </c>
      <c r="C2949" s="8">
        <v>44071</v>
      </c>
      <c r="D2949">
        <v>92</v>
      </c>
      <c r="E2949">
        <v>1</v>
      </c>
      <c r="F2949" s="7">
        <v>1341.42</v>
      </c>
      <c r="G2949" s="7">
        <v>2463.35</v>
      </c>
      <c r="H2949" s="7">
        <v>22.36</v>
      </c>
      <c r="I2949" s="7">
        <v>41.06</v>
      </c>
      <c r="J2949" t="s">
        <v>2337</v>
      </c>
      <c r="K2949">
        <f t="shared" si="184"/>
        <v>92</v>
      </c>
      <c r="L2949">
        <f t="shared" si="185"/>
        <v>33</v>
      </c>
      <c r="M2949">
        <f t="shared" si="186"/>
        <v>1</v>
      </c>
      <c r="N2949" s="7">
        <f t="shared" si="187"/>
        <v>2463.35</v>
      </c>
    </row>
    <row r="2950" spans="1:14" x14ac:dyDescent="0.2">
      <c r="A2950" t="s">
        <v>251</v>
      </c>
      <c r="B2950" s="8">
        <v>44057</v>
      </c>
      <c r="C2950" s="8">
        <v>44061</v>
      </c>
      <c r="D2950">
        <v>103</v>
      </c>
      <c r="E2950">
        <v>1</v>
      </c>
      <c r="F2950" s="7">
        <v>57.41</v>
      </c>
      <c r="G2950" s="7">
        <v>154.25</v>
      </c>
      <c r="H2950" s="7">
        <v>0.86</v>
      </c>
      <c r="I2950" s="7">
        <v>2.2999999999999998</v>
      </c>
      <c r="J2950" t="s">
        <v>2337</v>
      </c>
      <c r="K2950">
        <f t="shared" si="184"/>
        <v>103</v>
      </c>
      <c r="L2950">
        <f t="shared" si="185"/>
        <v>33</v>
      </c>
      <c r="M2950">
        <f t="shared" si="186"/>
        <v>1</v>
      </c>
      <c r="N2950" s="7">
        <f t="shared" si="187"/>
        <v>154.25</v>
      </c>
    </row>
    <row r="2951" spans="1:14" x14ac:dyDescent="0.2">
      <c r="A2951" t="s">
        <v>928</v>
      </c>
      <c r="B2951" s="8">
        <v>44057</v>
      </c>
      <c r="C2951" s="8">
        <v>44061</v>
      </c>
      <c r="D2951">
        <v>2</v>
      </c>
      <c r="E2951">
        <v>1</v>
      </c>
      <c r="F2951" s="7">
        <v>0</v>
      </c>
      <c r="G2951" s="7">
        <v>0</v>
      </c>
      <c r="H2951" s="7">
        <v>0</v>
      </c>
      <c r="I2951" s="7">
        <v>0</v>
      </c>
      <c r="J2951" t="s">
        <v>2337</v>
      </c>
      <c r="K2951">
        <f t="shared" si="184"/>
        <v>2</v>
      </c>
      <c r="L2951">
        <f t="shared" si="185"/>
        <v>33</v>
      </c>
      <c r="M2951">
        <f t="shared" si="186"/>
        <v>1</v>
      </c>
      <c r="N2951" s="7">
        <f t="shared" si="187"/>
        <v>0</v>
      </c>
    </row>
    <row r="2952" spans="1:14" x14ac:dyDescent="0.2">
      <c r="A2952" t="s">
        <v>702</v>
      </c>
      <c r="B2952" s="8">
        <v>44057</v>
      </c>
      <c r="C2952" s="8">
        <v>44074</v>
      </c>
      <c r="D2952">
        <v>25</v>
      </c>
      <c r="E2952">
        <v>1</v>
      </c>
      <c r="F2952" s="7">
        <v>434.66</v>
      </c>
      <c r="G2952" s="7">
        <v>751.03</v>
      </c>
      <c r="H2952" s="7">
        <v>27.17</v>
      </c>
      <c r="I2952" s="7">
        <v>46.94</v>
      </c>
      <c r="J2952" t="s">
        <v>2337</v>
      </c>
      <c r="K2952">
        <f t="shared" si="184"/>
        <v>25</v>
      </c>
      <c r="L2952">
        <f t="shared" si="185"/>
        <v>33</v>
      </c>
      <c r="M2952">
        <f t="shared" si="186"/>
        <v>1</v>
      </c>
      <c r="N2952" s="7">
        <f t="shared" si="187"/>
        <v>751.03</v>
      </c>
    </row>
    <row r="2953" spans="1:14" x14ac:dyDescent="0.2">
      <c r="A2953" t="s">
        <v>942</v>
      </c>
      <c r="B2953" s="8">
        <v>44057</v>
      </c>
      <c r="C2953" s="8">
        <v>44074</v>
      </c>
      <c r="D2953">
        <v>10</v>
      </c>
      <c r="E2953">
        <v>1</v>
      </c>
      <c r="F2953" s="7">
        <v>143.19999999999999</v>
      </c>
      <c r="G2953" s="7">
        <v>329.98</v>
      </c>
      <c r="H2953" s="7">
        <v>23.87</v>
      </c>
      <c r="I2953" s="7">
        <v>55</v>
      </c>
      <c r="J2953" t="s">
        <v>2337</v>
      </c>
      <c r="K2953">
        <f t="shared" si="184"/>
        <v>10</v>
      </c>
      <c r="L2953">
        <f t="shared" si="185"/>
        <v>33</v>
      </c>
      <c r="M2953">
        <f t="shared" si="186"/>
        <v>1</v>
      </c>
      <c r="N2953" s="7">
        <f t="shared" si="187"/>
        <v>329.98</v>
      </c>
    </row>
    <row r="2954" spans="1:14" x14ac:dyDescent="0.2">
      <c r="A2954" t="s">
        <v>147</v>
      </c>
      <c r="B2954" s="8">
        <v>44057</v>
      </c>
      <c r="C2954" s="8">
        <v>44061</v>
      </c>
      <c r="D2954">
        <v>920</v>
      </c>
      <c r="E2954">
        <v>1</v>
      </c>
      <c r="F2954" s="7">
        <v>828.79</v>
      </c>
      <c r="G2954" s="7">
        <v>1841.76</v>
      </c>
      <c r="H2954" s="7">
        <v>1.38</v>
      </c>
      <c r="I2954" s="7">
        <v>3.07</v>
      </c>
      <c r="J2954" t="s">
        <v>2337</v>
      </c>
      <c r="K2954">
        <f t="shared" si="184"/>
        <v>920</v>
      </c>
      <c r="L2954">
        <f t="shared" si="185"/>
        <v>33</v>
      </c>
      <c r="M2954">
        <f t="shared" si="186"/>
        <v>1</v>
      </c>
      <c r="N2954" s="7">
        <f t="shared" si="187"/>
        <v>1841.76</v>
      </c>
    </row>
    <row r="2955" spans="1:14" x14ac:dyDescent="0.2">
      <c r="A2955" t="s">
        <v>167</v>
      </c>
      <c r="B2955" s="8">
        <v>44059</v>
      </c>
      <c r="C2955" s="8">
        <v>44064</v>
      </c>
      <c r="D2955">
        <v>2145</v>
      </c>
      <c r="E2955">
        <v>1</v>
      </c>
      <c r="F2955" s="7">
        <v>2041.28</v>
      </c>
      <c r="G2955" s="7">
        <v>3402.14</v>
      </c>
      <c r="H2955" s="7">
        <v>1.46</v>
      </c>
      <c r="I2955" s="7">
        <v>2.4300000000000002</v>
      </c>
      <c r="J2955" t="s">
        <v>2337</v>
      </c>
      <c r="K2955">
        <f t="shared" si="184"/>
        <v>2145</v>
      </c>
      <c r="L2955">
        <f t="shared" si="185"/>
        <v>33</v>
      </c>
      <c r="M2955">
        <f t="shared" si="186"/>
        <v>1</v>
      </c>
      <c r="N2955" s="7">
        <f t="shared" si="187"/>
        <v>3402.14</v>
      </c>
    </row>
    <row r="2956" spans="1:14" x14ac:dyDescent="0.2">
      <c r="A2956" t="s">
        <v>396</v>
      </c>
      <c r="B2956" s="8">
        <v>44059</v>
      </c>
      <c r="C2956" s="8">
        <v>44064</v>
      </c>
      <c r="D2956">
        <v>92</v>
      </c>
      <c r="E2956">
        <v>1</v>
      </c>
      <c r="F2956" s="7">
        <v>1396.67</v>
      </c>
      <c r="G2956" s="7">
        <v>1841.76</v>
      </c>
      <c r="H2956" s="7">
        <v>23.28</v>
      </c>
      <c r="I2956" s="7">
        <v>30.7</v>
      </c>
      <c r="J2956" t="s">
        <v>2337</v>
      </c>
      <c r="K2956">
        <f t="shared" si="184"/>
        <v>92</v>
      </c>
      <c r="L2956">
        <f t="shared" si="185"/>
        <v>33</v>
      </c>
      <c r="M2956">
        <f t="shared" si="186"/>
        <v>1</v>
      </c>
      <c r="N2956" s="7">
        <f t="shared" si="187"/>
        <v>1841.76</v>
      </c>
    </row>
    <row r="2957" spans="1:14" x14ac:dyDescent="0.2">
      <c r="A2957" t="s">
        <v>289</v>
      </c>
      <c r="B2957" s="8">
        <v>44059</v>
      </c>
      <c r="C2957" s="8">
        <v>44064</v>
      </c>
      <c r="D2957">
        <v>766</v>
      </c>
      <c r="E2957">
        <v>1</v>
      </c>
      <c r="F2957" s="7">
        <v>434.86</v>
      </c>
      <c r="G2957" s="7">
        <v>1119.1300000000001</v>
      </c>
      <c r="H2957" s="7">
        <v>0.87</v>
      </c>
      <c r="I2957" s="7">
        <v>2.2400000000000002</v>
      </c>
      <c r="J2957" t="s">
        <v>2337</v>
      </c>
      <c r="K2957">
        <f t="shared" si="184"/>
        <v>766</v>
      </c>
      <c r="L2957">
        <f t="shared" si="185"/>
        <v>33</v>
      </c>
      <c r="M2957">
        <f t="shared" si="186"/>
        <v>1</v>
      </c>
      <c r="N2957" s="7">
        <f t="shared" si="187"/>
        <v>1119.1300000000001</v>
      </c>
    </row>
    <row r="2958" spans="1:14" x14ac:dyDescent="0.2">
      <c r="A2958" t="s">
        <v>325</v>
      </c>
      <c r="B2958" s="8">
        <v>44059</v>
      </c>
      <c r="C2958" s="8">
        <v>44064</v>
      </c>
      <c r="D2958">
        <v>460</v>
      </c>
      <c r="E2958">
        <v>1</v>
      </c>
      <c r="F2958" s="7">
        <v>222.55</v>
      </c>
      <c r="G2958" s="7">
        <v>422.07</v>
      </c>
      <c r="H2958" s="7">
        <v>0.74</v>
      </c>
      <c r="I2958" s="7">
        <v>1.41</v>
      </c>
      <c r="J2958" t="s">
        <v>2337</v>
      </c>
      <c r="K2958">
        <f t="shared" si="184"/>
        <v>460</v>
      </c>
      <c r="L2958">
        <f t="shared" si="185"/>
        <v>33</v>
      </c>
      <c r="M2958">
        <f t="shared" si="186"/>
        <v>1</v>
      </c>
      <c r="N2958" s="7">
        <f t="shared" si="187"/>
        <v>422.07</v>
      </c>
    </row>
    <row r="2959" spans="1:14" x14ac:dyDescent="0.2">
      <c r="A2959" t="s">
        <v>698</v>
      </c>
      <c r="B2959" s="8">
        <v>44059</v>
      </c>
      <c r="C2959" s="8">
        <v>44074</v>
      </c>
      <c r="D2959">
        <v>31</v>
      </c>
      <c r="E2959">
        <v>1</v>
      </c>
      <c r="F2959" s="7">
        <v>543.32000000000005</v>
      </c>
      <c r="G2959" s="7">
        <v>987.39</v>
      </c>
      <c r="H2959" s="7">
        <v>27.17</v>
      </c>
      <c r="I2959" s="7">
        <v>49.37</v>
      </c>
      <c r="J2959" t="s">
        <v>2337</v>
      </c>
      <c r="K2959">
        <f t="shared" si="184"/>
        <v>31</v>
      </c>
      <c r="L2959">
        <f t="shared" si="185"/>
        <v>33</v>
      </c>
      <c r="M2959">
        <f t="shared" si="186"/>
        <v>1</v>
      </c>
      <c r="N2959" s="7">
        <f t="shared" si="187"/>
        <v>987.39</v>
      </c>
    </row>
    <row r="2960" spans="1:14" x14ac:dyDescent="0.2">
      <c r="A2960" t="s">
        <v>738</v>
      </c>
      <c r="B2960" s="8">
        <v>44059</v>
      </c>
      <c r="C2960" s="8">
        <v>44074</v>
      </c>
      <c r="D2960">
        <v>46</v>
      </c>
      <c r="E2960">
        <v>1</v>
      </c>
      <c r="F2960" s="7">
        <v>958.87</v>
      </c>
      <c r="G2960" s="7">
        <v>1692.12</v>
      </c>
      <c r="H2960" s="7">
        <v>31.96</v>
      </c>
      <c r="I2960" s="7">
        <v>56.4</v>
      </c>
      <c r="J2960" t="s">
        <v>2337</v>
      </c>
      <c r="K2960">
        <f t="shared" si="184"/>
        <v>46</v>
      </c>
      <c r="L2960">
        <f t="shared" si="185"/>
        <v>33</v>
      </c>
      <c r="M2960">
        <f t="shared" si="186"/>
        <v>1</v>
      </c>
      <c r="N2960" s="7">
        <f t="shared" si="187"/>
        <v>1692.12</v>
      </c>
    </row>
    <row r="2961" spans="1:14" x14ac:dyDescent="0.2">
      <c r="A2961" t="s">
        <v>251</v>
      </c>
      <c r="B2961" s="8">
        <v>44059</v>
      </c>
      <c r="C2961" s="8">
        <v>44061</v>
      </c>
      <c r="D2961">
        <v>209</v>
      </c>
      <c r="E2961">
        <v>1</v>
      </c>
      <c r="F2961" s="7">
        <v>116.54</v>
      </c>
      <c r="G2961" s="7">
        <v>313.10000000000002</v>
      </c>
      <c r="H2961" s="7">
        <v>0.86</v>
      </c>
      <c r="I2961" s="7">
        <v>2.2999999999999998</v>
      </c>
      <c r="J2961" t="s">
        <v>2337</v>
      </c>
      <c r="K2961">
        <f t="shared" si="184"/>
        <v>209</v>
      </c>
      <c r="L2961">
        <f t="shared" si="185"/>
        <v>33</v>
      </c>
      <c r="M2961">
        <f t="shared" si="186"/>
        <v>1</v>
      </c>
      <c r="N2961" s="7">
        <f t="shared" si="187"/>
        <v>313.10000000000002</v>
      </c>
    </row>
    <row r="2962" spans="1:14" x14ac:dyDescent="0.2">
      <c r="A2962" t="s">
        <v>206</v>
      </c>
      <c r="B2962" s="8">
        <v>44059</v>
      </c>
      <c r="C2962" s="8">
        <v>44061</v>
      </c>
      <c r="D2962">
        <v>221</v>
      </c>
      <c r="E2962">
        <v>1</v>
      </c>
      <c r="F2962" s="7">
        <v>164.84</v>
      </c>
      <c r="G2962" s="7">
        <v>460.44</v>
      </c>
      <c r="H2962" s="7">
        <v>1.1399999999999999</v>
      </c>
      <c r="I2962" s="7">
        <v>3.2</v>
      </c>
      <c r="J2962" t="s">
        <v>2337</v>
      </c>
      <c r="K2962">
        <f t="shared" si="184"/>
        <v>221</v>
      </c>
      <c r="L2962">
        <f t="shared" si="185"/>
        <v>33</v>
      </c>
      <c r="M2962">
        <f t="shared" si="186"/>
        <v>1</v>
      </c>
      <c r="N2962" s="7">
        <f t="shared" si="187"/>
        <v>460.44</v>
      </c>
    </row>
    <row r="2963" spans="1:14" x14ac:dyDescent="0.2">
      <c r="A2963" t="s">
        <v>923</v>
      </c>
      <c r="B2963" s="8">
        <v>44059</v>
      </c>
      <c r="C2963" s="8">
        <v>44061</v>
      </c>
      <c r="D2963">
        <v>2</v>
      </c>
      <c r="E2963">
        <v>1</v>
      </c>
      <c r="F2963" s="7">
        <v>59.99</v>
      </c>
      <c r="G2963" s="7">
        <v>104.88</v>
      </c>
      <c r="H2963" s="7">
        <v>59.99</v>
      </c>
      <c r="I2963" s="7">
        <v>104.88</v>
      </c>
      <c r="J2963" t="s">
        <v>2337</v>
      </c>
      <c r="K2963">
        <f t="shared" si="184"/>
        <v>2</v>
      </c>
      <c r="L2963">
        <f t="shared" si="185"/>
        <v>33</v>
      </c>
      <c r="M2963">
        <f t="shared" si="186"/>
        <v>1</v>
      </c>
      <c r="N2963" s="7">
        <f t="shared" si="187"/>
        <v>104.88</v>
      </c>
    </row>
    <row r="2964" spans="1:14" x14ac:dyDescent="0.2">
      <c r="A2964" t="s">
        <v>928</v>
      </c>
      <c r="B2964" s="8">
        <v>44059</v>
      </c>
      <c r="C2964" s="8">
        <v>44061</v>
      </c>
      <c r="D2964">
        <v>4</v>
      </c>
      <c r="E2964">
        <v>1</v>
      </c>
      <c r="F2964" s="7">
        <v>0</v>
      </c>
      <c r="G2964" s="7">
        <v>0</v>
      </c>
      <c r="H2964" s="7">
        <v>0</v>
      </c>
      <c r="I2964" s="7">
        <v>0</v>
      </c>
      <c r="J2964" t="s">
        <v>2337</v>
      </c>
      <c r="K2964">
        <f t="shared" si="184"/>
        <v>4</v>
      </c>
      <c r="L2964">
        <f t="shared" si="185"/>
        <v>33</v>
      </c>
      <c r="M2964">
        <f t="shared" si="186"/>
        <v>1</v>
      </c>
      <c r="N2964" s="7">
        <f t="shared" si="187"/>
        <v>0</v>
      </c>
    </row>
    <row r="2965" spans="1:14" x14ac:dyDescent="0.2">
      <c r="A2965" t="s">
        <v>201</v>
      </c>
      <c r="B2965" s="8">
        <v>44060</v>
      </c>
      <c r="C2965" s="8">
        <v>44062</v>
      </c>
      <c r="D2965">
        <v>613</v>
      </c>
      <c r="E2965">
        <v>1</v>
      </c>
      <c r="F2965" s="7">
        <v>518.20000000000005</v>
      </c>
      <c r="G2965" s="7">
        <v>1253.42</v>
      </c>
      <c r="H2965" s="7">
        <v>1.29</v>
      </c>
      <c r="I2965" s="7">
        <v>3.13</v>
      </c>
      <c r="J2965" t="s">
        <v>2337</v>
      </c>
      <c r="K2965">
        <f t="shared" si="184"/>
        <v>613</v>
      </c>
      <c r="L2965">
        <f t="shared" si="185"/>
        <v>34</v>
      </c>
      <c r="M2965">
        <f t="shared" si="186"/>
        <v>1</v>
      </c>
      <c r="N2965" s="7">
        <f t="shared" si="187"/>
        <v>1253.42</v>
      </c>
    </row>
    <row r="2966" spans="1:14" x14ac:dyDescent="0.2">
      <c r="A2966" t="s">
        <v>396</v>
      </c>
      <c r="B2966" s="8">
        <v>44061</v>
      </c>
      <c r="C2966" s="8">
        <v>44071</v>
      </c>
      <c r="D2966">
        <v>221</v>
      </c>
      <c r="E2966">
        <v>1</v>
      </c>
      <c r="F2966" s="7">
        <v>3352</v>
      </c>
      <c r="G2966" s="7">
        <v>4051.87</v>
      </c>
      <c r="H2966" s="7">
        <v>23.28</v>
      </c>
      <c r="I2966" s="7">
        <v>28.14</v>
      </c>
      <c r="J2966" t="s">
        <v>2337</v>
      </c>
      <c r="K2966">
        <f t="shared" si="184"/>
        <v>221</v>
      </c>
      <c r="L2966">
        <f t="shared" si="185"/>
        <v>34</v>
      </c>
      <c r="M2966">
        <f t="shared" si="186"/>
        <v>1</v>
      </c>
      <c r="N2966" s="7">
        <f t="shared" si="187"/>
        <v>4051.87</v>
      </c>
    </row>
    <row r="2967" spans="1:14" x14ac:dyDescent="0.2">
      <c r="A2967" t="s">
        <v>201</v>
      </c>
      <c r="B2967" s="8">
        <v>44061</v>
      </c>
      <c r="C2967" s="8">
        <v>44063</v>
      </c>
      <c r="D2967">
        <v>15320</v>
      </c>
      <c r="E2967">
        <v>1</v>
      </c>
      <c r="F2967" s="7">
        <v>12954.99</v>
      </c>
      <c r="G2967" s="7">
        <v>34533</v>
      </c>
      <c r="H2967" s="7">
        <v>1.29</v>
      </c>
      <c r="I2967" s="7">
        <v>3.45</v>
      </c>
      <c r="J2967" t="s">
        <v>2337</v>
      </c>
      <c r="K2967">
        <f t="shared" si="184"/>
        <v>15320</v>
      </c>
      <c r="L2967">
        <f t="shared" si="185"/>
        <v>34</v>
      </c>
      <c r="M2967">
        <f t="shared" si="186"/>
        <v>1</v>
      </c>
      <c r="N2967" s="7">
        <f t="shared" si="187"/>
        <v>34533</v>
      </c>
    </row>
    <row r="2968" spans="1:14" x14ac:dyDescent="0.2">
      <c r="A2968" t="s">
        <v>923</v>
      </c>
      <c r="B2968" s="8">
        <v>44061</v>
      </c>
      <c r="C2968" s="8">
        <v>44063</v>
      </c>
      <c r="D2968">
        <v>221</v>
      </c>
      <c r="E2968">
        <v>1</v>
      </c>
      <c r="F2968" s="7">
        <v>8637.85</v>
      </c>
      <c r="G2968" s="7">
        <v>14365.73</v>
      </c>
      <c r="H2968" s="7">
        <v>59.99</v>
      </c>
      <c r="I2968" s="7">
        <v>99.76</v>
      </c>
      <c r="J2968" t="s">
        <v>2337</v>
      </c>
      <c r="K2968">
        <f t="shared" si="184"/>
        <v>221</v>
      </c>
      <c r="L2968">
        <f t="shared" si="185"/>
        <v>34</v>
      </c>
      <c r="M2968">
        <f t="shared" si="186"/>
        <v>1</v>
      </c>
      <c r="N2968" s="7">
        <f t="shared" si="187"/>
        <v>14365.73</v>
      </c>
    </row>
    <row r="2969" spans="1:14" x14ac:dyDescent="0.2">
      <c r="A2969" t="s">
        <v>708</v>
      </c>
      <c r="B2969" s="8">
        <v>44061</v>
      </c>
      <c r="C2969" s="8">
        <v>44076</v>
      </c>
      <c r="D2969">
        <v>31</v>
      </c>
      <c r="E2969">
        <v>1</v>
      </c>
      <c r="F2969" s="7">
        <v>351.21</v>
      </c>
      <c r="G2969" s="7">
        <v>647.16999999999996</v>
      </c>
      <c r="H2969" s="7">
        <v>17.559999999999999</v>
      </c>
      <c r="I2969" s="7">
        <v>32.36</v>
      </c>
      <c r="J2969" t="s">
        <v>2337</v>
      </c>
      <c r="K2969">
        <f t="shared" si="184"/>
        <v>31</v>
      </c>
      <c r="L2969">
        <f t="shared" si="185"/>
        <v>34</v>
      </c>
      <c r="M2969">
        <f t="shared" si="186"/>
        <v>1</v>
      </c>
      <c r="N2969" s="7">
        <f t="shared" si="187"/>
        <v>647.16999999999996</v>
      </c>
    </row>
    <row r="2970" spans="1:14" x14ac:dyDescent="0.2">
      <c r="A2970" t="s">
        <v>718</v>
      </c>
      <c r="B2970" s="8">
        <v>44061</v>
      </c>
      <c r="C2970" s="8">
        <v>44076</v>
      </c>
      <c r="D2970">
        <v>31</v>
      </c>
      <c r="E2970">
        <v>1</v>
      </c>
      <c r="F2970" s="7">
        <v>447.14</v>
      </c>
      <c r="G2970" s="7">
        <v>821.12</v>
      </c>
      <c r="H2970" s="7">
        <v>22.36</v>
      </c>
      <c r="I2970" s="7">
        <v>41.06</v>
      </c>
      <c r="J2970" t="s">
        <v>2337</v>
      </c>
      <c r="K2970">
        <f t="shared" si="184"/>
        <v>31</v>
      </c>
      <c r="L2970">
        <f t="shared" si="185"/>
        <v>34</v>
      </c>
      <c r="M2970">
        <f t="shared" si="186"/>
        <v>1</v>
      </c>
      <c r="N2970" s="7">
        <f t="shared" si="187"/>
        <v>821.12</v>
      </c>
    </row>
    <row r="2971" spans="1:14" x14ac:dyDescent="0.2">
      <c r="A2971" t="s">
        <v>728</v>
      </c>
      <c r="B2971" s="8">
        <v>44061</v>
      </c>
      <c r="C2971" s="8">
        <v>44076</v>
      </c>
      <c r="D2971">
        <v>16</v>
      </c>
      <c r="E2971">
        <v>1</v>
      </c>
      <c r="F2971" s="7">
        <v>246.08</v>
      </c>
      <c r="G2971" s="7">
        <v>416.95</v>
      </c>
      <c r="H2971" s="7">
        <v>24.61</v>
      </c>
      <c r="I2971" s="7">
        <v>41.7</v>
      </c>
      <c r="J2971" t="s">
        <v>2337</v>
      </c>
      <c r="K2971">
        <f t="shared" si="184"/>
        <v>16</v>
      </c>
      <c r="L2971">
        <f t="shared" si="185"/>
        <v>34</v>
      </c>
      <c r="M2971">
        <f t="shared" si="186"/>
        <v>1</v>
      </c>
      <c r="N2971" s="7">
        <f t="shared" si="187"/>
        <v>416.95</v>
      </c>
    </row>
    <row r="2972" spans="1:14" x14ac:dyDescent="0.2">
      <c r="A2972" t="s">
        <v>698</v>
      </c>
      <c r="B2972" s="8">
        <v>44061</v>
      </c>
      <c r="C2972" s="8">
        <v>44076</v>
      </c>
      <c r="D2972">
        <v>16</v>
      </c>
      <c r="E2972">
        <v>1</v>
      </c>
      <c r="F2972" s="7">
        <v>271.66000000000003</v>
      </c>
      <c r="G2972" s="7">
        <v>469.39</v>
      </c>
      <c r="H2972" s="7">
        <v>27.17</v>
      </c>
      <c r="I2972" s="7">
        <v>46.94</v>
      </c>
      <c r="J2972" t="s">
        <v>2337</v>
      </c>
      <c r="K2972">
        <f t="shared" si="184"/>
        <v>16</v>
      </c>
      <c r="L2972">
        <f t="shared" si="185"/>
        <v>34</v>
      </c>
      <c r="M2972">
        <f t="shared" si="186"/>
        <v>1</v>
      </c>
      <c r="N2972" s="7">
        <f t="shared" si="187"/>
        <v>469.39</v>
      </c>
    </row>
    <row r="2973" spans="1:14" x14ac:dyDescent="0.2">
      <c r="A2973" t="s">
        <v>824</v>
      </c>
      <c r="B2973" s="8">
        <v>44061</v>
      </c>
      <c r="C2973" s="8">
        <v>44076</v>
      </c>
      <c r="D2973">
        <v>31</v>
      </c>
      <c r="E2973">
        <v>1</v>
      </c>
      <c r="F2973" s="7">
        <v>344.82</v>
      </c>
      <c r="G2973" s="7">
        <v>657.41</v>
      </c>
      <c r="H2973" s="7">
        <v>17.239999999999998</v>
      </c>
      <c r="I2973" s="7">
        <v>32.869999999999997</v>
      </c>
      <c r="J2973" t="s">
        <v>2337</v>
      </c>
      <c r="K2973">
        <f t="shared" si="184"/>
        <v>31</v>
      </c>
      <c r="L2973">
        <f t="shared" si="185"/>
        <v>34</v>
      </c>
      <c r="M2973">
        <f t="shared" si="186"/>
        <v>1</v>
      </c>
      <c r="N2973" s="7">
        <f t="shared" si="187"/>
        <v>657.41</v>
      </c>
    </row>
    <row r="2974" spans="1:14" x14ac:dyDescent="0.2">
      <c r="A2974" t="s">
        <v>860</v>
      </c>
      <c r="B2974" s="8">
        <v>44061</v>
      </c>
      <c r="C2974" s="8">
        <v>44076</v>
      </c>
      <c r="D2974">
        <v>16</v>
      </c>
      <c r="E2974">
        <v>1</v>
      </c>
      <c r="F2974" s="7">
        <v>341.75</v>
      </c>
      <c r="G2974" s="7">
        <v>635.66</v>
      </c>
      <c r="H2974" s="7">
        <v>34.18</v>
      </c>
      <c r="I2974" s="7">
        <v>63.57</v>
      </c>
      <c r="J2974" t="s">
        <v>2337</v>
      </c>
      <c r="K2974">
        <f t="shared" si="184"/>
        <v>16</v>
      </c>
      <c r="L2974">
        <f t="shared" si="185"/>
        <v>34</v>
      </c>
      <c r="M2974">
        <f t="shared" si="186"/>
        <v>1</v>
      </c>
      <c r="N2974" s="7">
        <f t="shared" si="187"/>
        <v>635.66</v>
      </c>
    </row>
    <row r="2975" spans="1:14" x14ac:dyDescent="0.2">
      <c r="A2975" t="s">
        <v>758</v>
      </c>
      <c r="B2975" s="8">
        <v>44061</v>
      </c>
      <c r="C2975" s="8">
        <v>44075</v>
      </c>
      <c r="D2975">
        <v>16</v>
      </c>
      <c r="E2975">
        <v>1</v>
      </c>
      <c r="F2975" s="7">
        <v>415.68</v>
      </c>
      <c r="G2975" s="7">
        <v>694.5</v>
      </c>
      <c r="H2975" s="7">
        <v>41.57</v>
      </c>
      <c r="I2975" s="7">
        <v>69.45</v>
      </c>
      <c r="J2975" t="s">
        <v>2337</v>
      </c>
      <c r="K2975">
        <f t="shared" si="184"/>
        <v>16</v>
      </c>
      <c r="L2975">
        <f t="shared" si="185"/>
        <v>34</v>
      </c>
      <c r="M2975">
        <f t="shared" si="186"/>
        <v>1</v>
      </c>
      <c r="N2975" s="7">
        <f t="shared" si="187"/>
        <v>694.5</v>
      </c>
    </row>
    <row r="2976" spans="1:14" x14ac:dyDescent="0.2">
      <c r="A2976" t="s">
        <v>197</v>
      </c>
      <c r="B2976" s="8">
        <v>44061</v>
      </c>
      <c r="C2976" s="8">
        <v>44063</v>
      </c>
      <c r="D2976">
        <v>1532</v>
      </c>
      <c r="E2976">
        <v>1</v>
      </c>
      <c r="F2976" s="7">
        <v>632.98</v>
      </c>
      <c r="G2976" s="7">
        <v>2558</v>
      </c>
      <c r="H2976" s="7">
        <v>0.63</v>
      </c>
      <c r="I2976" s="7">
        <v>2.56</v>
      </c>
      <c r="J2976" t="s">
        <v>2337</v>
      </c>
      <c r="K2976">
        <f t="shared" si="184"/>
        <v>1532</v>
      </c>
      <c r="L2976">
        <f t="shared" si="185"/>
        <v>34</v>
      </c>
      <c r="M2976">
        <f t="shared" si="186"/>
        <v>1</v>
      </c>
      <c r="N2976" s="7">
        <f t="shared" si="187"/>
        <v>2558</v>
      </c>
    </row>
    <row r="2977" spans="1:14" x14ac:dyDescent="0.2">
      <c r="A2977" t="s">
        <v>164</v>
      </c>
      <c r="B2977" s="8">
        <v>44061</v>
      </c>
      <c r="C2977" s="8">
        <v>44063</v>
      </c>
      <c r="D2977">
        <v>1532</v>
      </c>
      <c r="E2977">
        <v>1</v>
      </c>
      <c r="F2977" s="7">
        <v>1254.83</v>
      </c>
      <c r="G2977" s="7">
        <v>2110.35</v>
      </c>
      <c r="H2977" s="7">
        <v>1.25</v>
      </c>
      <c r="I2977" s="7">
        <v>2.11</v>
      </c>
      <c r="J2977" t="s">
        <v>2337</v>
      </c>
      <c r="K2977">
        <f t="shared" si="184"/>
        <v>1532</v>
      </c>
      <c r="L2977">
        <f t="shared" si="185"/>
        <v>34</v>
      </c>
      <c r="M2977">
        <f t="shared" si="186"/>
        <v>1</v>
      </c>
      <c r="N2977" s="7">
        <f t="shared" si="187"/>
        <v>2110.35</v>
      </c>
    </row>
    <row r="2978" spans="1:14" x14ac:dyDescent="0.2">
      <c r="A2978" t="s">
        <v>161</v>
      </c>
      <c r="B2978" s="8">
        <v>44061</v>
      </c>
      <c r="C2978" s="8">
        <v>44063</v>
      </c>
      <c r="D2978">
        <v>3064</v>
      </c>
      <c r="E2978">
        <v>1</v>
      </c>
      <c r="F2978" s="7">
        <v>2593.3000000000002</v>
      </c>
      <c r="G2978" s="7">
        <v>4220.7</v>
      </c>
      <c r="H2978" s="7">
        <v>1.29</v>
      </c>
      <c r="I2978" s="7">
        <v>2.11</v>
      </c>
      <c r="J2978" t="s">
        <v>2337</v>
      </c>
      <c r="K2978">
        <f t="shared" si="184"/>
        <v>3064</v>
      </c>
      <c r="L2978">
        <f t="shared" si="185"/>
        <v>34</v>
      </c>
      <c r="M2978">
        <f t="shared" si="186"/>
        <v>1</v>
      </c>
      <c r="N2978" s="7">
        <f t="shared" si="187"/>
        <v>4220.7</v>
      </c>
    </row>
    <row r="2979" spans="1:14" x14ac:dyDescent="0.2">
      <c r="A2979" t="s">
        <v>289</v>
      </c>
      <c r="B2979" s="8">
        <v>44061</v>
      </c>
      <c r="C2979" s="8">
        <v>44063</v>
      </c>
      <c r="D2979">
        <v>766</v>
      </c>
      <c r="E2979">
        <v>1</v>
      </c>
      <c r="F2979" s="7">
        <v>434.86</v>
      </c>
      <c r="G2979" s="7">
        <v>1055.18</v>
      </c>
      <c r="H2979" s="7">
        <v>0.87</v>
      </c>
      <c r="I2979" s="7">
        <v>2.11</v>
      </c>
      <c r="J2979" t="s">
        <v>2337</v>
      </c>
      <c r="K2979">
        <f t="shared" si="184"/>
        <v>766</v>
      </c>
      <c r="L2979">
        <f t="shared" si="185"/>
        <v>34</v>
      </c>
      <c r="M2979">
        <f t="shared" si="186"/>
        <v>1</v>
      </c>
      <c r="N2979" s="7">
        <f t="shared" si="187"/>
        <v>1055.18</v>
      </c>
    </row>
    <row r="2980" spans="1:14" x14ac:dyDescent="0.2">
      <c r="A2980" t="s">
        <v>285</v>
      </c>
      <c r="B2980" s="8">
        <v>44061</v>
      </c>
      <c r="C2980" s="8">
        <v>44063</v>
      </c>
      <c r="D2980">
        <v>766</v>
      </c>
      <c r="E2980">
        <v>1</v>
      </c>
      <c r="F2980" s="7">
        <v>434.86</v>
      </c>
      <c r="G2980" s="7">
        <v>1055.18</v>
      </c>
      <c r="H2980" s="7">
        <v>0.87</v>
      </c>
      <c r="I2980" s="7">
        <v>2.11</v>
      </c>
      <c r="J2980" t="s">
        <v>2337</v>
      </c>
      <c r="K2980">
        <f t="shared" si="184"/>
        <v>766</v>
      </c>
      <c r="L2980">
        <f t="shared" si="185"/>
        <v>34</v>
      </c>
      <c r="M2980">
        <f t="shared" si="186"/>
        <v>1</v>
      </c>
      <c r="N2980" s="7">
        <f t="shared" si="187"/>
        <v>1055.18</v>
      </c>
    </row>
    <row r="2981" spans="1:14" x14ac:dyDescent="0.2">
      <c r="A2981" t="s">
        <v>210</v>
      </c>
      <c r="B2981" s="8">
        <v>44061</v>
      </c>
      <c r="C2981" s="8">
        <v>44063</v>
      </c>
      <c r="D2981">
        <v>2298</v>
      </c>
      <c r="E2981">
        <v>1</v>
      </c>
      <c r="F2981" s="7">
        <v>1553.6</v>
      </c>
      <c r="G2981" s="7">
        <v>2398.13</v>
      </c>
      <c r="H2981" s="7">
        <v>1.02</v>
      </c>
      <c r="I2981" s="7">
        <v>1.6</v>
      </c>
      <c r="J2981" t="s">
        <v>2337</v>
      </c>
      <c r="K2981">
        <f t="shared" si="184"/>
        <v>2298</v>
      </c>
      <c r="L2981">
        <f t="shared" si="185"/>
        <v>34</v>
      </c>
      <c r="M2981">
        <f t="shared" si="186"/>
        <v>1</v>
      </c>
      <c r="N2981" s="7">
        <f t="shared" si="187"/>
        <v>2398.13</v>
      </c>
    </row>
    <row r="2982" spans="1:14" x14ac:dyDescent="0.2">
      <c r="A2982" t="s">
        <v>930</v>
      </c>
      <c r="B2982" s="8">
        <v>44061</v>
      </c>
      <c r="C2982" s="8">
        <v>44063</v>
      </c>
      <c r="D2982">
        <v>154</v>
      </c>
      <c r="E2982">
        <v>1</v>
      </c>
      <c r="F2982" s="7">
        <v>2985.29</v>
      </c>
      <c r="G2982" s="7">
        <v>4092.8</v>
      </c>
      <c r="H2982" s="7">
        <v>29.85</v>
      </c>
      <c r="I2982" s="7">
        <v>40.93</v>
      </c>
      <c r="J2982" t="s">
        <v>2337</v>
      </c>
      <c r="K2982">
        <f t="shared" si="184"/>
        <v>154</v>
      </c>
      <c r="L2982">
        <f t="shared" si="185"/>
        <v>34</v>
      </c>
      <c r="M2982">
        <f t="shared" si="186"/>
        <v>1</v>
      </c>
      <c r="N2982" s="7">
        <f t="shared" si="187"/>
        <v>4092.8</v>
      </c>
    </row>
    <row r="2983" spans="1:14" x14ac:dyDescent="0.2">
      <c r="A2983" t="s">
        <v>396</v>
      </c>
      <c r="B2983" s="8">
        <v>44061</v>
      </c>
      <c r="C2983" s="8">
        <v>44063</v>
      </c>
      <c r="D2983">
        <v>295</v>
      </c>
      <c r="E2983">
        <v>1</v>
      </c>
      <c r="F2983" s="7">
        <v>4469.34</v>
      </c>
      <c r="G2983" s="7">
        <v>5893.63</v>
      </c>
      <c r="H2983" s="7">
        <v>23.28</v>
      </c>
      <c r="I2983" s="7">
        <v>30.7</v>
      </c>
      <c r="J2983" t="s">
        <v>2337</v>
      </c>
      <c r="K2983">
        <f t="shared" si="184"/>
        <v>295</v>
      </c>
      <c r="L2983">
        <f t="shared" si="185"/>
        <v>34</v>
      </c>
      <c r="M2983">
        <f t="shared" si="186"/>
        <v>1</v>
      </c>
      <c r="N2983" s="7">
        <f t="shared" si="187"/>
        <v>5893.63</v>
      </c>
    </row>
    <row r="2984" spans="1:14" x14ac:dyDescent="0.2">
      <c r="A2984" t="s">
        <v>943</v>
      </c>
      <c r="B2984" s="8">
        <v>44061</v>
      </c>
      <c r="C2984" s="8">
        <v>44063</v>
      </c>
      <c r="D2984">
        <v>23</v>
      </c>
      <c r="E2984">
        <v>1</v>
      </c>
      <c r="F2984" s="7">
        <v>64.27</v>
      </c>
      <c r="G2984" s="7">
        <v>134.30000000000001</v>
      </c>
      <c r="H2984" s="7">
        <v>4.29</v>
      </c>
      <c r="I2984" s="7">
        <v>8.9499999999999993</v>
      </c>
      <c r="J2984" t="s">
        <v>2337</v>
      </c>
      <c r="K2984">
        <f t="shared" si="184"/>
        <v>23</v>
      </c>
      <c r="L2984">
        <f t="shared" si="185"/>
        <v>34</v>
      </c>
      <c r="M2984">
        <f t="shared" si="186"/>
        <v>1</v>
      </c>
      <c r="N2984" s="7">
        <f t="shared" si="187"/>
        <v>134.30000000000001</v>
      </c>
    </row>
    <row r="2985" spans="1:14" x14ac:dyDescent="0.2">
      <c r="A2985" t="s">
        <v>307</v>
      </c>
      <c r="B2985" s="8">
        <v>44061</v>
      </c>
      <c r="C2985" s="8">
        <v>44067</v>
      </c>
      <c r="D2985">
        <v>2298</v>
      </c>
      <c r="E2985">
        <v>1</v>
      </c>
      <c r="F2985" s="7">
        <v>1860.95</v>
      </c>
      <c r="G2985" s="7">
        <v>4604.3999999999996</v>
      </c>
      <c r="H2985" s="7">
        <v>1.24</v>
      </c>
      <c r="I2985" s="7">
        <v>3.07</v>
      </c>
      <c r="J2985" t="s">
        <v>2337</v>
      </c>
      <c r="K2985">
        <f t="shared" si="184"/>
        <v>2298</v>
      </c>
      <c r="L2985">
        <f t="shared" si="185"/>
        <v>34</v>
      </c>
      <c r="M2985">
        <f t="shared" si="186"/>
        <v>1</v>
      </c>
      <c r="N2985" s="7">
        <f t="shared" si="187"/>
        <v>4604.3999999999996</v>
      </c>
    </row>
    <row r="2986" spans="1:14" x14ac:dyDescent="0.2">
      <c r="A2986" t="s">
        <v>251</v>
      </c>
      <c r="B2986" s="8">
        <v>44061</v>
      </c>
      <c r="C2986" s="8">
        <v>44063</v>
      </c>
      <c r="D2986">
        <v>169</v>
      </c>
      <c r="E2986">
        <v>1</v>
      </c>
      <c r="F2986" s="7">
        <v>94.26</v>
      </c>
      <c r="G2986" s="7">
        <v>253.24</v>
      </c>
      <c r="H2986" s="7">
        <v>0.86</v>
      </c>
      <c r="I2986" s="7">
        <v>2.2999999999999998</v>
      </c>
      <c r="J2986" t="s">
        <v>2337</v>
      </c>
      <c r="K2986">
        <f t="shared" si="184"/>
        <v>169</v>
      </c>
      <c r="L2986">
        <f t="shared" si="185"/>
        <v>34</v>
      </c>
      <c r="M2986">
        <f t="shared" si="186"/>
        <v>1</v>
      </c>
      <c r="N2986" s="7">
        <f t="shared" si="187"/>
        <v>253.24</v>
      </c>
    </row>
    <row r="2987" spans="1:14" x14ac:dyDescent="0.2">
      <c r="A2987" t="s">
        <v>223</v>
      </c>
      <c r="B2987" s="8">
        <v>44061</v>
      </c>
      <c r="C2987" s="8">
        <v>44063</v>
      </c>
      <c r="D2987">
        <v>71</v>
      </c>
      <c r="E2987">
        <v>1</v>
      </c>
      <c r="F2987" s="7">
        <v>32.36</v>
      </c>
      <c r="G2987" s="7">
        <v>55.89</v>
      </c>
      <c r="H2987" s="7">
        <v>0.7</v>
      </c>
      <c r="I2987" s="7">
        <v>1.22</v>
      </c>
      <c r="J2987" t="s">
        <v>2337</v>
      </c>
      <c r="K2987">
        <f t="shared" si="184"/>
        <v>71</v>
      </c>
      <c r="L2987">
        <f t="shared" si="185"/>
        <v>34</v>
      </c>
      <c r="M2987">
        <f t="shared" si="186"/>
        <v>1</v>
      </c>
      <c r="N2987" s="7">
        <f t="shared" si="187"/>
        <v>55.89</v>
      </c>
    </row>
    <row r="2988" spans="1:14" x14ac:dyDescent="0.2">
      <c r="A2988" t="s">
        <v>251</v>
      </c>
      <c r="B2988" s="8">
        <v>44061</v>
      </c>
      <c r="C2988" s="8">
        <v>44063</v>
      </c>
      <c r="D2988">
        <v>154</v>
      </c>
      <c r="E2988">
        <v>1</v>
      </c>
      <c r="F2988" s="7">
        <v>85.69</v>
      </c>
      <c r="G2988" s="7">
        <v>230.22</v>
      </c>
      <c r="H2988" s="7">
        <v>0.86</v>
      </c>
      <c r="I2988" s="7">
        <v>2.2999999999999998</v>
      </c>
      <c r="J2988" t="s">
        <v>2337</v>
      </c>
      <c r="K2988">
        <f t="shared" si="184"/>
        <v>154</v>
      </c>
      <c r="L2988">
        <f t="shared" si="185"/>
        <v>34</v>
      </c>
      <c r="M2988">
        <f t="shared" si="186"/>
        <v>1</v>
      </c>
      <c r="N2988" s="7">
        <f t="shared" si="187"/>
        <v>230.22</v>
      </c>
    </row>
    <row r="2989" spans="1:14" x14ac:dyDescent="0.2">
      <c r="A2989" t="s">
        <v>928</v>
      </c>
      <c r="B2989" s="8">
        <v>44061</v>
      </c>
      <c r="C2989" s="8">
        <v>44063</v>
      </c>
      <c r="D2989">
        <v>4</v>
      </c>
      <c r="E2989">
        <v>1</v>
      </c>
      <c r="F2989" s="7">
        <v>0</v>
      </c>
      <c r="G2989" s="7">
        <v>0</v>
      </c>
      <c r="H2989" s="7">
        <v>0</v>
      </c>
      <c r="I2989" s="7">
        <v>0</v>
      </c>
      <c r="J2989" t="s">
        <v>2337</v>
      </c>
      <c r="K2989">
        <f t="shared" si="184"/>
        <v>4</v>
      </c>
      <c r="L2989">
        <f t="shared" si="185"/>
        <v>34</v>
      </c>
      <c r="M2989">
        <f t="shared" si="186"/>
        <v>1</v>
      </c>
      <c r="N2989" s="7">
        <f t="shared" si="187"/>
        <v>0</v>
      </c>
    </row>
    <row r="2990" spans="1:14" x14ac:dyDescent="0.2">
      <c r="A2990" t="s">
        <v>169</v>
      </c>
      <c r="B2990" s="8">
        <v>44061</v>
      </c>
      <c r="C2990" s="8">
        <v>44074</v>
      </c>
      <c r="D2990">
        <v>62</v>
      </c>
      <c r="E2990">
        <v>1</v>
      </c>
      <c r="F2990" s="7">
        <v>53.21</v>
      </c>
      <c r="G2990" s="7">
        <v>84.41</v>
      </c>
      <c r="H2990" s="7">
        <v>1.32</v>
      </c>
      <c r="I2990" s="7">
        <v>2.11</v>
      </c>
      <c r="J2990" t="s">
        <v>2337</v>
      </c>
      <c r="K2990">
        <f t="shared" si="184"/>
        <v>62</v>
      </c>
      <c r="L2990">
        <f t="shared" si="185"/>
        <v>34</v>
      </c>
      <c r="M2990">
        <f t="shared" si="186"/>
        <v>1</v>
      </c>
      <c r="N2990" s="7">
        <f t="shared" si="187"/>
        <v>84.41</v>
      </c>
    </row>
    <row r="2991" spans="1:14" x14ac:dyDescent="0.2">
      <c r="A2991" t="s">
        <v>169</v>
      </c>
      <c r="B2991" s="8">
        <v>44061</v>
      </c>
      <c r="C2991" s="8">
        <v>44074</v>
      </c>
      <c r="D2991">
        <v>37</v>
      </c>
      <c r="E2991">
        <v>1</v>
      </c>
      <c r="F2991" s="7">
        <v>31.92</v>
      </c>
      <c r="G2991" s="7">
        <v>64.459999999999994</v>
      </c>
      <c r="H2991" s="7">
        <v>1.32</v>
      </c>
      <c r="I2991" s="7">
        <v>2.69</v>
      </c>
      <c r="J2991" t="s">
        <v>2337</v>
      </c>
      <c r="K2991">
        <f t="shared" si="184"/>
        <v>37</v>
      </c>
      <c r="L2991">
        <f t="shared" si="185"/>
        <v>34</v>
      </c>
      <c r="M2991">
        <f t="shared" si="186"/>
        <v>1</v>
      </c>
      <c r="N2991" s="7">
        <f t="shared" si="187"/>
        <v>64.459999999999994</v>
      </c>
    </row>
    <row r="2992" spans="1:14" x14ac:dyDescent="0.2">
      <c r="A2992" t="s">
        <v>928</v>
      </c>
      <c r="B2992" s="8">
        <v>44061</v>
      </c>
      <c r="C2992" s="8">
        <v>44074</v>
      </c>
      <c r="D2992">
        <v>2</v>
      </c>
      <c r="E2992">
        <v>1</v>
      </c>
      <c r="F2992" s="7">
        <v>0</v>
      </c>
      <c r="G2992" s="7">
        <v>0</v>
      </c>
      <c r="H2992" s="7">
        <v>0</v>
      </c>
      <c r="I2992" s="7">
        <v>0</v>
      </c>
      <c r="J2992" t="s">
        <v>2337</v>
      </c>
      <c r="K2992">
        <f t="shared" si="184"/>
        <v>2</v>
      </c>
      <c r="L2992">
        <f t="shared" si="185"/>
        <v>34</v>
      </c>
      <c r="M2992">
        <f t="shared" si="186"/>
        <v>1</v>
      </c>
      <c r="N2992" s="7">
        <f t="shared" si="187"/>
        <v>0</v>
      </c>
    </row>
    <row r="2993" spans="1:14" x14ac:dyDescent="0.2">
      <c r="A2993" t="s">
        <v>501</v>
      </c>
      <c r="B2993" s="8">
        <v>44062</v>
      </c>
      <c r="C2993" s="8">
        <v>44067</v>
      </c>
      <c r="D2993">
        <v>25</v>
      </c>
      <c r="E2993">
        <v>1</v>
      </c>
      <c r="F2993" s="7">
        <v>66.19</v>
      </c>
      <c r="G2993" s="7">
        <v>204.64</v>
      </c>
      <c r="H2993" s="7">
        <v>4.13</v>
      </c>
      <c r="I2993" s="7">
        <v>12.79</v>
      </c>
      <c r="J2993" t="s">
        <v>2337</v>
      </c>
      <c r="K2993">
        <f t="shared" si="184"/>
        <v>25</v>
      </c>
      <c r="L2993">
        <f t="shared" si="185"/>
        <v>34</v>
      </c>
      <c r="M2993">
        <f t="shared" si="186"/>
        <v>1</v>
      </c>
      <c r="N2993" s="7">
        <f t="shared" si="187"/>
        <v>204.64</v>
      </c>
    </row>
    <row r="2994" spans="1:14" x14ac:dyDescent="0.2">
      <c r="A2994" t="s">
        <v>158</v>
      </c>
      <c r="B2994" s="8">
        <v>44062</v>
      </c>
      <c r="C2994" s="8">
        <v>44063</v>
      </c>
      <c r="D2994">
        <v>2758</v>
      </c>
      <c r="E2994">
        <v>1</v>
      </c>
      <c r="F2994" s="7">
        <v>2258.69</v>
      </c>
      <c r="G2994" s="7">
        <v>3798.63</v>
      </c>
      <c r="H2994" s="7">
        <v>1.25</v>
      </c>
      <c r="I2994" s="7">
        <v>2.11</v>
      </c>
      <c r="J2994" t="s">
        <v>2337</v>
      </c>
      <c r="K2994">
        <f t="shared" si="184"/>
        <v>2758</v>
      </c>
      <c r="L2994">
        <f t="shared" si="185"/>
        <v>34</v>
      </c>
      <c r="M2994">
        <f t="shared" si="186"/>
        <v>1</v>
      </c>
      <c r="N2994" s="7">
        <f t="shared" si="187"/>
        <v>3798.63</v>
      </c>
    </row>
    <row r="2995" spans="1:14" x14ac:dyDescent="0.2">
      <c r="A2995" t="s">
        <v>636</v>
      </c>
      <c r="B2995" s="8">
        <v>44062</v>
      </c>
      <c r="C2995" s="8">
        <v>44067</v>
      </c>
      <c r="D2995">
        <v>5516</v>
      </c>
      <c r="E2995">
        <v>1</v>
      </c>
      <c r="F2995" s="7">
        <v>4548.2299999999996</v>
      </c>
      <c r="G2995" s="7">
        <v>6446.16</v>
      </c>
      <c r="H2995" s="7">
        <v>1.25</v>
      </c>
      <c r="I2995" s="7">
        <v>1.79</v>
      </c>
      <c r="J2995" t="s">
        <v>2337</v>
      </c>
      <c r="K2995">
        <f t="shared" si="184"/>
        <v>5516</v>
      </c>
      <c r="L2995">
        <f t="shared" si="185"/>
        <v>34</v>
      </c>
      <c r="M2995">
        <f t="shared" si="186"/>
        <v>1</v>
      </c>
      <c r="N2995" s="7">
        <f t="shared" si="187"/>
        <v>6446.16</v>
      </c>
    </row>
    <row r="2996" spans="1:14" x14ac:dyDescent="0.2">
      <c r="A2996" t="s">
        <v>192</v>
      </c>
      <c r="B2996" s="8">
        <v>44062</v>
      </c>
      <c r="C2996" s="8">
        <v>44067</v>
      </c>
      <c r="D2996">
        <v>920</v>
      </c>
      <c r="E2996">
        <v>1</v>
      </c>
      <c r="F2996" s="7">
        <v>752.9</v>
      </c>
      <c r="G2996" s="7">
        <v>1918.5</v>
      </c>
      <c r="H2996" s="7">
        <v>1.25</v>
      </c>
      <c r="I2996" s="7">
        <v>3.2</v>
      </c>
      <c r="J2996" t="s">
        <v>2337</v>
      </c>
      <c r="K2996">
        <f t="shared" si="184"/>
        <v>920</v>
      </c>
      <c r="L2996">
        <f t="shared" si="185"/>
        <v>34</v>
      </c>
      <c r="M2996">
        <f t="shared" si="186"/>
        <v>1</v>
      </c>
      <c r="N2996" s="7">
        <f t="shared" si="187"/>
        <v>1918.5</v>
      </c>
    </row>
    <row r="2997" spans="1:14" x14ac:dyDescent="0.2">
      <c r="A2997" t="s">
        <v>531</v>
      </c>
      <c r="B2997" s="8">
        <v>44062</v>
      </c>
      <c r="C2997" s="8">
        <v>44067</v>
      </c>
      <c r="D2997">
        <v>2158</v>
      </c>
      <c r="E2997">
        <v>1</v>
      </c>
      <c r="F2997" s="7">
        <v>7531.26</v>
      </c>
      <c r="G2997" s="7">
        <v>10804.99</v>
      </c>
      <c r="H2997" s="7">
        <v>5.35</v>
      </c>
      <c r="I2997" s="7">
        <v>7.67</v>
      </c>
      <c r="J2997" t="s">
        <v>2337</v>
      </c>
      <c r="K2997">
        <f t="shared" si="184"/>
        <v>2158</v>
      </c>
      <c r="L2997">
        <f t="shared" si="185"/>
        <v>34</v>
      </c>
      <c r="M2997">
        <f t="shared" si="186"/>
        <v>1</v>
      </c>
      <c r="N2997" s="7">
        <f t="shared" si="187"/>
        <v>10804.99</v>
      </c>
    </row>
    <row r="2998" spans="1:14" x14ac:dyDescent="0.2">
      <c r="A2998" t="s">
        <v>232</v>
      </c>
      <c r="B2998" s="8">
        <v>44062</v>
      </c>
      <c r="C2998" s="8">
        <v>44063</v>
      </c>
      <c r="D2998">
        <v>1532</v>
      </c>
      <c r="E2998">
        <v>1</v>
      </c>
      <c r="F2998" s="7">
        <v>703.45</v>
      </c>
      <c r="G2998" s="7">
        <v>1087.1500000000001</v>
      </c>
      <c r="H2998" s="7">
        <v>0.7</v>
      </c>
      <c r="I2998" s="7">
        <v>1.0900000000000001</v>
      </c>
      <c r="J2998" t="s">
        <v>2337</v>
      </c>
      <c r="K2998">
        <f t="shared" si="184"/>
        <v>1532</v>
      </c>
      <c r="L2998">
        <f t="shared" si="185"/>
        <v>34</v>
      </c>
      <c r="M2998">
        <f t="shared" si="186"/>
        <v>1</v>
      </c>
      <c r="N2998" s="7">
        <f t="shared" si="187"/>
        <v>1087.1500000000001</v>
      </c>
    </row>
    <row r="2999" spans="1:14" x14ac:dyDescent="0.2">
      <c r="A2999" t="s">
        <v>223</v>
      </c>
      <c r="B2999" s="8">
        <v>44062</v>
      </c>
      <c r="C2999" s="8">
        <v>44063</v>
      </c>
      <c r="D2999">
        <v>1532</v>
      </c>
      <c r="E2999">
        <v>1</v>
      </c>
      <c r="F2999" s="7">
        <v>703.45</v>
      </c>
      <c r="G2999" s="7">
        <v>1023.2</v>
      </c>
      <c r="H2999" s="7">
        <v>0.7</v>
      </c>
      <c r="I2999" s="7">
        <v>1.02</v>
      </c>
      <c r="J2999" t="s">
        <v>2337</v>
      </c>
      <c r="K2999">
        <f t="shared" si="184"/>
        <v>1532</v>
      </c>
      <c r="L2999">
        <f t="shared" si="185"/>
        <v>34</v>
      </c>
      <c r="M2999">
        <f t="shared" si="186"/>
        <v>1</v>
      </c>
      <c r="N2999" s="7">
        <f t="shared" si="187"/>
        <v>1023.2</v>
      </c>
    </row>
    <row r="3000" spans="1:14" x14ac:dyDescent="0.2">
      <c r="A3000" t="s">
        <v>291</v>
      </c>
      <c r="B3000" s="8">
        <v>44062</v>
      </c>
      <c r="C3000" s="8">
        <v>44063</v>
      </c>
      <c r="D3000">
        <v>1532</v>
      </c>
      <c r="E3000">
        <v>1</v>
      </c>
      <c r="F3000" s="7">
        <v>856.93</v>
      </c>
      <c r="G3000" s="7">
        <v>2046.4</v>
      </c>
      <c r="H3000" s="7">
        <v>0.86</v>
      </c>
      <c r="I3000" s="7">
        <v>2.0499999999999998</v>
      </c>
      <c r="J3000" t="s">
        <v>2337</v>
      </c>
      <c r="K3000">
        <f t="shared" si="184"/>
        <v>1532</v>
      </c>
      <c r="L3000">
        <f t="shared" si="185"/>
        <v>34</v>
      </c>
      <c r="M3000">
        <f t="shared" si="186"/>
        <v>1</v>
      </c>
      <c r="N3000" s="7">
        <f t="shared" si="187"/>
        <v>2046.4</v>
      </c>
    </row>
    <row r="3001" spans="1:14" x14ac:dyDescent="0.2">
      <c r="A3001" t="s">
        <v>251</v>
      </c>
      <c r="B3001" s="8">
        <v>44062</v>
      </c>
      <c r="C3001" s="8">
        <v>44064</v>
      </c>
      <c r="D3001">
        <v>766</v>
      </c>
      <c r="E3001">
        <v>1</v>
      </c>
      <c r="F3001" s="7">
        <v>428.47</v>
      </c>
      <c r="G3001" s="7">
        <v>959.25</v>
      </c>
      <c r="H3001" s="7">
        <v>0.86</v>
      </c>
      <c r="I3001" s="7">
        <v>1.92</v>
      </c>
      <c r="J3001" t="s">
        <v>2337</v>
      </c>
      <c r="K3001">
        <f t="shared" si="184"/>
        <v>766</v>
      </c>
      <c r="L3001">
        <f t="shared" si="185"/>
        <v>34</v>
      </c>
      <c r="M3001">
        <f t="shared" si="186"/>
        <v>1</v>
      </c>
      <c r="N3001" s="7">
        <f t="shared" si="187"/>
        <v>959.25</v>
      </c>
    </row>
    <row r="3002" spans="1:14" x14ac:dyDescent="0.2">
      <c r="A3002" t="s">
        <v>818</v>
      </c>
      <c r="B3002" s="8">
        <v>44062</v>
      </c>
      <c r="C3002" s="8">
        <v>44078</v>
      </c>
      <c r="D3002">
        <v>10</v>
      </c>
      <c r="E3002">
        <v>1</v>
      </c>
      <c r="F3002" s="7">
        <v>99.84</v>
      </c>
      <c r="G3002" s="7">
        <v>178.8</v>
      </c>
      <c r="H3002" s="7">
        <v>16.64</v>
      </c>
      <c r="I3002" s="7">
        <v>29.8</v>
      </c>
      <c r="J3002" t="s">
        <v>2337</v>
      </c>
      <c r="K3002">
        <f t="shared" si="184"/>
        <v>10</v>
      </c>
      <c r="L3002">
        <f t="shared" si="185"/>
        <v>34</v>
      </c>
      <c r="M3002">
        <f t="shared" si="186"/>
        <v>1</v>
      </c>
      <c r="N3002" s="7">
        <f t="shared" si="187"/>
        <v>178.8</v>
      </c>
    </row>
    <row r="3003" spans="1:14" x14ac:dyDescent="0.2">
      <c r="A3003" t="s">
        <v>240</v>
      </c>
      <c r="B3003" s="8">
        <v>44063</v>
      </c>
      <c r="C3003" s="8">
        <v>44063</v>
      </c>
      <c r="D3003">
        <v>766</v>
      </c>
      <c r="E3003">
        <v>1</v>
      </c>
      <c r="F3003" s="7">
        <v>351.73</v>
      </c>
      <c r="G3003" s="7">
        <v>543.58000000000004</v>
      </c>
      <c r="H3003" s="7">
        <v>0.7</v>
      </c>
      <c r="I3003" s="7">
        <v>1.0900000000000001</v>
      </c>
      <c r="J3003" t="s">
        <v>2337</v>
      </c>
      <c r="K3003">
        <f t="shared" si="184"/>
        <v>766</v>
      </c>
      <c r="L3003">
        <f t="shared" si="185"/>
        <v>34</v>
      </c>
      <c r="M3003">
        <f t="shared" si="186"/>
        <v>1</v>
      </c>
      <c r="N3003" s="7">
        <f t="shared" si="187"/>
        <v>543.58000000000004</v>
      </c>
    </row>
    <row r="3004" spans="1:14" x14ac:dyDescent="0.2">
      <c r="A3004" t="s">
        <v>325</v>
      </c>
      <c r="B3004" s="8">
        <v>44063</v>
      </c>
      <c r="C3004" s="8">
        <v>44063</v>
      </c>
      <c r="D3004">
        <v>460</v>
      </c>
      <c r="E3004">
        <v>1</v>
      </c>
      <c r="F3004" s="7">
        <v>222.55</v>
      </c>
      <c r="G3004" s="7">
        <v>422.07</v>
      </c>
      <c r="H3004" s="7">
        <v>0.74</v>
      </c>
      <c r="I3004" s="7">
        <v>1.41</v>
      </c>
      <c r="J3004" t="s">
        <v>2337</v>
      </c>
      <c r="K3004">
        <f t="shared" si="184"/>
        <v>460</v>
      </c>
      <c r="L3004">
        <f t="shared" si="185"/>
        <v>34</v>
      </c>
      <c r="M3004">
        <f t="shared" si="186"/>
        <v>1</v>
      </c>
      <c r="N3004" s="7">
        <f t="shared" si="187"/>
        <v>422.07</v>
      </c>
    </row>
    <row r="3005" spans="1:14" x14ac:dyDescent="0.2">
      <c r="A3005" t="s">
        <v>387</v>
      </c>
      <c r="B3005" s="8">
        <v>44063</v>
      </c>
      <c r="C3005" s="8">
        <v>44068</v>
      </c>
      <c r="D3005">
        <v>4</v>
      </c>
      <c r="E3005">
        <v>1</v>
      </c>
      <c r="F3005" s="7">
        <v>84.59</v>
      </c>
      <c r="G3005" s="7">
        <v>153.47999999999999</v>
      </c>
      <c r="H3005" s="7">
        <v>42.3</v>
      </c>
      <c r="I3005" s="7">
        <v>76.739999999999995</v>
      </c>
      <c r="J3005" t="s">
        <v>2337</v>
      </c>
      <c r="K3005">
        <f t="shared" si="184"/>
        <v>4</v>
      </c>
      <c r="L3005">
        <f t="shared" si="185"/>
        <v>34</v>
      </c>
      <c r="M3005">
        <f t="shared" si="186"/>
        <v>1</v>
      </c>
      <c r="N3005" s="7">
        <f t="shared" si="187"/>
        <v>153.47999999999999</v>
      </c>
    </row>
    <row r="3006" spans="1:14" x14ac:dyDescent="0.2">
      <c r="A3006" t="s">
        <v>396</v>
      </c>
      <c r="B3006" s="8">
        <v>44063</v>
      </c>
      <c r="C3006" s="8">
        <v>44064</v>
      </c>
      <c r="D3006">
        <v>148</v>
      </c>
      <c r="E3006">
        <v>1</v>
      </c>
      <c r="F3006" s="7">
        <v>2234.67</v>
      </c>
      <c r="G3006" s="7">
        <v>2701.25</v>
      </c>
      <c r="H3006" s="7">
        <v>23.28</v>
      </c>
      <c r="I3006" s="7">
        <v>28.14</v>
      </c>
      <c r="J3006" t="s">
        <v>2337</v>
      </c>
      <c r="K3006">
        <f t="shared" si="184"/>
        <v>148</v>
      </c>
      <c r="L3006">
        <f t="shared" si="185"/>
        <v>34</v>
      </c>
      <c r="M3006">
        <f t="shared" si="186"/>
        <v>1</v>
      </c>
      <c r="N3006" s="7">
        <f t="shared" si="187"/>
        <v>2701.25</v>
      </c>
    </row>
    <row r="3007" spans="1:14" x14ac:dyDescent="0.2">
      <c r="A3007" t="s">
        <v>333</v>
      </c>
      <c r="B3007" s="8">
        <v>44063</v>
      </c>
      <c r="C3007" s="8">
        <v>44064</v>
      </c>
      <c r="D3007">
        <v>3677</v>
      </c>
      <c r="E3007">
        <v>1</v>
      </c>
      <c r="F3007" s="7">
        <v>2025.94</v>
      </c>
      <c r="G3007" s="7">
        <v>3223.08</v>
      </c>
      <c r="H3007" s="7">
        <v>0.84</v>
      </c>
      <c r="I3007" s="7">
        <v>1.34</v>
      </c>
      <c r="J3007" t="s">
        <v>2337</v>
      </c>
      <c r="K3007">
        <f t="shared" si="184"/>
        <v>3677</v>
      </c>
      <c r="L3007">
        <f t="shared" si="185"/>
        <v>34</v>
      </c>
      <c r="M3007">
        <f t="shared" si="186"/>
        <v>1</v>
      </c>
      <c r="N3007" s="7">
        <f t="shared" si="187"/>
        <v>3223.08</v>
      </c>
    </row>
    <row r="3008" spans="1:14" x14ac:dyDescent="0.2">
      <c r="A3008" t="s">
        <v>337</v>
      </c>
      <c r="B3008" s="8">
        <v>44063</v>
      </c>
      <c r="C3008" s="8">
        <v>44064</v>
      </c>
      <c r="D3008">
        <v>1839</v>
      </c>
      <c r="E3008">
        <v>1</v>
      </c>
      <c r="F3008" s="7">
        <v>1304.58</v>
      </c>
      <c r="G3008" s="7">
        <v>2225.46</v>
      </c>
      <c r="H3008" s="7">
        <v>1.0900000000000001</v>
      </c>
      <c r="I3008" s="7">
        <v>1.86</v>
      </c>
      <c r="J3008" t="s">
        <v>2337</v>
      </c>
      <c r="K3008">
        <f t="shared" si="184"/>
        <v>1839</v>
      </c>
      <c r="L3008">
        <f t="shared" si="185"/>
        <v>34</v>
      </c>
      <c r="M3008">
        <f t="shared" si="186"/>
        <v>1</v>
      </c>
      <c r="N3008" s="7">
        <f t="shared" si="187"/>
        <v>2225.46</v>
      </c>
    </row>
    <row r="3009" spans="1:14" x14ac:dyDescent="0.2">
      <c r="A3009" t="s">
        <v>353</v>
      </c>
      <c r="B3009" s="8">
        <v>44063</v>
      </c>
      <c r="C3009" s="8">
        <v>44064</v>
      </c>
      <c r="D3009">
        <v>920</v>
      </c>
      <c r="E3009">
        <v>1</v>
      </c>
      <c r="F3009" s="7">
        <v>721.36</v>
      </c>
      <c r="G3009" s="7">
        <v>1112.73</v>
      </c>
      <c r="H3009" s="7">
        <v>1.2</v>
      </c>
      <c r="I3009" s="7">
        <v>1.86</v>
      </c>
      <c r="J3009" t="s">
        <v>2337</v>
      </c>
      <c r="K3009">
        <f t="shared" si="184"/>
        <v>920</v>
      </c>
      <c r="L3009">
        <f t="shared" si="185"/>
        <v>34</v>
      </c>
      <c r="M3009">
        <f t="shared" si="186"/>
        <v>1</v>
      </c>
      <c r="N3009" s="7">
        <f t="shared" si="187"/>
        <v>1112.73</v>
      </c>
    </row>
    <row r="3010" spans="1:14" x14ac:dyDescent="0.2">
      <c r="A3010" t="s">
        <v>288</v>
      </c>
      <c r="B3010" s="8">
        <v>44063</v>
      </c>
      <c r="C3010" s="8">
        <v>44067</v>
      </c>
      <c r="D3010">
        <v>307</v>
      </c>
      <c r="E3010">
        <v>1</v>
      </c>
      <c r="F3010" s="7">
        <v>171.39</v>
      </c>
      <c r="G3010" s="7">
        <v>409.28</v>
      </c>
      <c r="H3010" s="7">
        <v>0.86</v>
      </c>
      <c r="I3010" s="7">
        <v>2.0499999999999998</v>
      </c>
      <c r="J3010" t="s">
        <v>2337</v>
      </c>
      <c r="K3010">
        <f t="shared" si="184"/>
        <v>307</v>
      </c>
      <c r="L3010">
        <f t="shared" si="185"/>
        <v>34</v>
      </c>
      <c r="M3010">
        <f t="shared" si="186"/>
        <v>1</v>
      </c>
      <c r="N3010" s="7">
        <f t="shared" si="187"/>
        <v>409.28</v>
      </c>
    </row>
    <row r="3011" spans="1:14" x14ac:dyDescent="0.2">
      <c r="A3011" t="s">
        <v>396</v>
      </c>
      <c r="B3011" s="8">
        <v>44063</v>
      </c>
      <c r="C3011" s="8">
        <v>44067</v>
      </c>
      <c r="D3011">
        <v>7</v>
      </c>
      <c r="E3011">
        <v>1</v>
      </c>
      <c r="F3011" s="7">
        <v>93.11</v>
      </c>
      <c r="G3011" s="7">
        <v>122.78</v>
      </c>
      <c r="H3011" s="7">
        <v>23.28</v>
      </c>
      <c r="I3011" s="7">
        <v>30.7</v>
      </c>
      <c r="J3011" t="s">
        <v>2337</v>
      </c>
      <c r="K3011">
        <f t="shared" ref="K3011:K3074" si="188">D3011*E3011</f>
        <v>7</v>
      </c>
      <c r="L3011">
        <f t="shared" ref="L3011:L3074" si="189">(YEAR(B3011)-2020)*52+_xlfn.ISOWEEKNUM(B3011)</f>
        <v>34</v>
      </c>
      <c r="M3011">
        <f t="shared" ref="M3011:M3074" si="190">IF(J3011="Z-US$",1,1.22)</f>
        <v>1</v>
      </c>
      <c r="N3011" s="7">
        <f t="shared" ref="N3011:N3074" si="191">G3011*M3011</f>
        <v>122.78</v>
      </c>
    </row>
    <row r="3012" spans="1:14" x14ac:dyDescent="0.2">
      <c r="A3012" t="s">
        <v>251</v>
      </c>
      <c r="B3012" s="8">
        <v>44063</v>
      </c>
      <c r="C3012" s="8">
        <v>44067</v>
      </c>
      <c r="D3012">
        <v>79</v>
      </c>
      <c r="E3012">
        <v>1</v>
      </c>
      <c r="F3012" s="7">
        <v>43.7</v>
      </c>
      <c r="G3012" s="7">
        <v>117.41</v>
      </c>
      <c r="H3012" s="7">
        <v>0.86</v>
      </c>
      <c r="I3012" s="7">
        <v>2.2999999999999998</v>
      </c>
      <c r="J3012" t="s">
        <v>2337</v>
      </c>
      <c r="K3012">
        <f t="shared" si="188"/>
        <v>79</v>
      </c>
      <c r="L3012">
        <f t="shared" si="189"/>
        <v>34</v>
      </c>
      <c r="M3012">
        <f t="shared" si="190"/>
        <v>1</v>
      </c>
      <c r="N3012" s="7">
        <f t="shared" si="191"/>
        <v>117.41</v>
      </c>
    </row>
    <row r="3013" spans="1:14" x14ac:dyDescent="0.2">
      <c r="A3013" t="s">
        <v>928</v>
      </c>
      <c r="B3013" s="8">
        <v>44063</v>
      </c>
      <c r="C3013" s="8">
        <v>44067</v>
      </c>
      <c r="D3013">
        <v>2</v>
      </c>
      <c r="E3013">
        <v>1</v>
      </c>
      <c r="F3013" s="7">
        <v>0</v>
      </c>
      <c r="G3013" s="7">
        <v>0</v>
      </c>
      <c r="H3013" s="7">
        <v>0</v>
      </c>
      <c r="I3013" s="7">
        <v>0</v>
      </c>
      <c r="J3013" t="s">
        <v>2337</v>
      </c>
      <c r="K3013">
        <f t="shared" si="188"/>
        <v>2</v>
      </c>
      <c r="L3013">
        <f t="shared" si="189"/>
        <v>34</v>
      </c>
      <c r="M3013">
        <f t="shared" si="190"/>
        <v>1</v>
      </c>
      <c r="N3013" s="7">
        <f t="shared" si="191"/>
        <v>0</v>
      </c>
    </row>
    <row r="3014" spans="1:14" x14ac:dyDescent="0.2">
      <c r="A3014" t="s">
        <v>242</v>
      </c>
      <c r="B3014" s="8">
        <v>44064</v>
      </c>
      <c r="C3014" s="8">
        <v>44064</v>
      </c>
      <c r="D3014">
        <v>154</v>
      </c>
      <c r="E3014">
        <v>1</v>
      </c>
      <c r="F3014" s="7">
        <v>85.69</v>
      </c>
      <c r="G3014" s="7">
        <v>140.69</v>
      </c>
      <c r="H3014" s="7">
        <v>0.86</v>
      </c>
      <c r="I3014" s="7">
        <v>1.41</v>
      </c>
      <c r="J3014" t="s">
        <v>2337</v>
      </c>
      <c r="K3014">
        <f t="shared" si="188"/>
        <v>154</v>
      </c>
      <c r="L3014">
        <f t="shared" si="189"/>
        <v>34</v>
      </c>
      <c r="M3014">
        <f t="shared" si="190"/>
        <v>1</v>
      </c>
      <c r="N3014" s="7">
        <f t="shared" si="191"/>
        <v>140.69</v>
      </c>
    </row>
    <row r="3015" spans="1:14" x14ac:dyDescent="0.2">
      <c r="A3015" t="s">
        <v>396</v>
      </c>
      <c r="B3015" s="8">
        <v>44064</v>
      </c>
      <c r="C3015" s="8">
        <v>44064</v>
      </c>
      <c r="D3015">
        <v>154</v>
      </c>
      <c r="E3015">
        <v>1</v>
      </c>
      <c r="F3015" s="7">
        <v>2327.7800000000002</v>
      </c>
      <c r="G3015" s="7">
        <v>2813.8</v>
      </c>
      <c r="H3015" s="7">
        <v>23.28</v>
      </c>
      <c r="I3015" s="7">
        <v>28.14</v>
      </c>
      <c r="J3015" t="s">
        <v>2337</v>
      </c>
      <c r="K3015">
        <f t="shared" si="188"/>
        <v>154</v>
      </c>
      <c r="L3015">
        <f t="shared" si="189"/>
        <v>34</v>
      </c>
      <c r="M3015">
        <f t="shared" si="190"/>
        <v>1</v>
      </c>
      <c r="N3015" s="7">
        <f t="shared" si="191"/>
        <v>2813.8</v>
      </c>
    </row>
    <row r="3016" spans="1:14" x14ac:dyDescent="0.2">
      <c r="A3016" t="s">
        <v>251</v>
      </c>
      <c r="B3016" s="8">
        <v>44064</v>
      </c>
      <c r="C3016" s="8">
        <v>44064</v>
      </c>
      <c r="D3016">
        <v>7660</v>
      </c>
      <c r="E3016">
        <v>1</v>
      </c>
      <c r="F3016" s="7">
        <v>4284.6499999999996</v>
      </c>
      <c r="G3016" s="7">
        <v>7034.5</v>
      </c>
      <c r="H3016" s="7">
        <v>0.86</v>
      </c>
      <c r="I3016" s="7">
        <v>1.41</v>
      </c>
      <c r="J3016" t="s">
        <v>2337</v>
      </c>
      <c r="K3016">
        <f t="shared" si="188"/>
        <v>7660</v>
      </c>
      <c r="L3016">
        <f t="shared" si="189"/>
        <v>34</v>
      </c>
      <c r="M3016">
        <f t="shared" si="190"/>
        <v>1</v>
      </c>
      <c r="N3016" s="7">
        <f t="shared" si="191"/>
        <v>7034.5</v>
      </c>
    </row>
    <row r="3017" spans="1:14" x14ac:dyDescent="0.2">
      <c r="A3017" t="s">
        <v>396</v>
      </c>
      <c r="B3017" s="8">
        <v>44064</v>
      </c>
      <c r="C3017" s="8">
        <v>44067</v>
      </c>
      <c r="D3017">
        <v>2</v>
      </c>
      <c r="E3017">
        <v>1</v>
      </c>
      <c r="F3017" s="7">
        <v>23.28</v>
      </c>
      <c r="G3017" s="7">
        <v>30.7</v>
      </c>
      <c r="H3017" s="7">
        <v>23.28</v>
      </c>
      <c r="I3017" s="7">
        <v>30.7</v>
      </c>
      <c r="J3017" t="s">
        <v>2337</v>
      </c>
      <c r="K3017">
        <f t="shared" si="188"/>
        <v>2</v>
      </c>
      <c r="L3017">
        <f t="shared" si="189"/>
        <v>34</v>
      </c>
      <c r="M3017">
        <f t="shared" si="190"/>
        <v>1</v>
      </c>
      <c r="N3017" s="7">
        <f t="shared" si="191"/>
        <v>30.7</v>
      </c>
    </row>
    <row r="3018" spans="1:14" x14ac:dyDescent="0.2">
      <c r="A3018" t="s">
        <v>169</v>
      </c>
      <c r="B3018" s="8">
        <v>44064</v>
      </c>
      <c r="C3018" s="8">
        <v>44075</v>
      </c>
      <c r="D3018">
        <v>497</v>
      </c>
      <c r="E3018">
        <v>1</v>
      </c>
      <c r="F3018" s="7">
        <v>430.93</v>
      </c>
      <c r="G3018" s="7">
        <v>870.23</v>
      </c>
      <c r="H3018" s="7">
        <v>1.32</v>
      </c>
      <c r="I3018" s="7">
        <v>2.69</v>
      </c>
      <c r="J3018" t="s">
        <v>2337</v>
      </c>
      <c r="K3018">
        <f t="shared" si="188"/>
        <v>497</v>
      </c>
      <c r="L3018">
        <f t="shared" si="189"/>
        <v>34</v>
      </c>
      <c r="M3018">
        <f t="shared" si="190"/>
        <v>1</v>
      </c>
      <c r="N3018" s="7">
        <f t="shared" si="191"/>
        <v>870.23</v>
      </c>
    </row>
    <row r="3019" spans="1:14" x14ac:dyDescent="0.2">
      <c r="A3019" t="s">
        <v>650</v>
      </c>
      <c r="B3019" s="8">
        <v>44064</v>
      </c>
      <c r="C3019" s="8">
        <v>44075</v>
      </c>
      <c r="D3019">
        <v>148</v>
      </c>
      <c r="E3019">
        <v>1</v>
      </c>
      <c r="F3019" s="7">
        <v>102.06</v>
      </c>
      <c r="G3019" s="7">
        <v>165.76</v>
      </c>
      <c r="H3019" s="7">
        <v>1.06</v>
      </c>
      <c r="I3019" s="7">
        <v>1.73</v>
      </c>
      <c r="J3019" t="s">
        <v>2337</v>
      </c>
      <c r="K3019">
        <f t="shared" si="188"/>
        <v>148</v>
      </c>
      <c r="L3019">
        <f t="shared" si="189"/>
        <v>34</v>
      </c>
      <c r="M3019">
        <f t="shared" si="190"/>
        <v>1</v>
      </c>
      <c r="N3019" s="7">
        <f t="shared" si="191"/>
        <v>165.76</v>
      </c>
    </row>
    <row r="3020" spans="1:14" x14ac:dyDescent="0.2">
      <c r="A3020" t="s">
        <v>928</v>
      </c>
      <c r="B3020" s="8">
        <v>44064</v>
      </c>
      <c r="C3020" s="8">
        <v>44075</v>
      </c>
      <c r="D3020">
        <v>10</v>
      </c>
      <c r="E3020">
        <v>1</v>
      </c>
      <c r="F3020" s="7">
        <v>0</v>
      </c>
      <c r="G3020" s="7">
        <v>0</v>
      </c>
      <c r="H3020" s="7">
        <v>0</v>
      </c>
      <c r="I3020" s="7">
        <v>0</v>
      </c>
      <c r="J3020" t="s">
        <v>2337</v>
      </c>
      <c r="K3020">
        <f t="shared" si="188"/>
        <v>10</v>
      </c>
      <c r="L3020">
        <f t="shared" si="189"/>
        <v>34</v>
      </c>
      <c r="M3020">
        <f t="shared" si="190"/>
        <v>1</v>
      </c>
      <c r="N3020" s="7">
        <f t="shared" si="191"/>
        <v>0</v>
      </c>
    </row>
    <row r="3021" spans="1:14" x14ac:dyDescent="0.2">
      <c r="A3021" t="s">
        <v>251</v>
      </c>
      <c r="B3021" s="8">
        <v>44067</v>
      </c>
      <c r="C3021" s="8">
        <v>44068</v>
      </c>
      <c r="D3021">
        <v>307</v>
      </c>
      <c r="E3021">
        <v>1</v>
      </c>
      <c r="F3021" s="7">
        <v>171.39</v>
      </c>
      <c r="G3021" s="7">
        <v>383.7</v>
      </c>
      <c r="H3021" s="7">
        <v>0.86</v>
      </c>
      <c r="I3021" s="7">
        <v>1.92</v>
      </c>
      <c r="J3021" t="s">
        <v>2337</v>
      </c>
      <c r="K3021">
        <f t="shared" si="188"/>
        <v>307</v>
      </c>
      <c r="L3021">
        <f t="shared" si="189"/>
        <v>35</v>
      </c>
      <c r="M3021">
        <f t="shared" si="190"/>
        <v>1</v>
      </c>
      <c r="N3021" s="7">
        <f t="shared" si="191"/>
        <v>383.7</v>
      </c>
    </row>
    <row r="3022" spans="1:14" x14ac:dyDescent="0.2">
      <c r="A3022" t="s">
        <v>396</v>
      </c>
      <c r="B3022" s="8">
        <v>44067</v>
      </c>
      <c r="C3022" s="8">
        <v>44068</v>
      </c>
      <c r="D3022">
        <v>4</v>
      </c>
      <c r="E3022">
        <v>1</v>
      </c>
      <c r="F3022" s="7">
        <v>46.56</v>
      </c>
      <c r="G3022" s="7">
        <v>61.39</v>
      </c>
      <c r="H3022" s="7">
        <v>23.28</v>
      </c>
      <c r="I3022" s="7">
        <v>30.7</v>
      </c>
      <c r="J3022" t="s">
        <v>2337</v>
      </c>
      <c r="K3022">
        <f t="shared" si="188"/>
        <v>4</v>
      </c>
      <c r="L3022">
        <f t="shared" si="189"/>
        <v>35</v>
      </c>
      <c r="M3022">
        <f t="shared" si="190"/>
        <v>1</v>
      </c>
      <c r="N3022" s="7">
        <f t="shared" si="191"/>
        <v>61.39</v>
      </c>
    </row>
    <row r="3023" spans="1:14" x14ac:dyDescent="0.2">
      <c r="A3023" t="s">
        <v>251</v>
      </c>
      <c r="B3023" s="8">
        <v>44067</v>
      </c>
      <c r="C3023" s="8">
        <v>44068</v>
      </c>
      <c r="D3023">
        <v>31</v>
      </c>
      <c r="E3023">
        <v>1</v>
      </c>
      <c r="F3023" s="7">
        <v>17.14</v>
      </c>
      <c r="G3023" s="7">
        <v>46.04</v>
      </c>
      <c r="H3023" s="7">
        <v>0.86</v>
      </c>
      <c r="I3023" s="7">
        <v>2.2999999999999998</v>
      </c>
      <c r="J3023" t="s">
        <v>2337</v>
      </c>
      <c r="K3023">
        <f t="shared" si="188"/>
        <v>31</v>
      </c>
      <c r="L3023">
        <f t="shared" si="189"/>
        <v>35</v>
      </c>
      <c r="M3023">
        <f t="shared" si="190"/>
        <v>1</v>
      </c>
      <c r="N3023" s="7">
        <f t="shared" si="191"/>
        <v>46.04</v>
      </c>
    </row>
    <row r="3024" spans="1:14" x14ac:dyDescent="0.2">
      <c r="A3024" t="s">
        <v>928</v>
      </c>
      <c r="B3024" s="8">
        <v>44067</v>
      </c>
      <c r="C3024" s="8">
        <v>44068</v>
      </c>
      <c r="D3024">
        <v>2</v>
      </c>
      <c r="E3024">
        <v>1</v>
      </c>
      <c r="F3024" s="7">
        <v>0</v>
      </c>
      <c r="G3024" s="7">
        <v>0</v>
      </c>
      <c r="H3024" s="7">
        <v>0</v>
      </c>
      <c r="I3024" s="7">
        <v>0</v>
      </c>
      <c r="J3024" t="s">
        <v>2337</v>
      </c>
      <c r="K3024">
        <f t="shared" si="188"/>
        <v>2</v>
      </c>
      <c r="L3024">
        <f t="shared" si="189"/>
        <v>35</v>
      </c>
      <c r="M3024">
        <f t="shared" si="190"/>
        <v>1</v>
      </c>
      <c r="N3024" s="7">
        <f t="shared" si="191"/>
        <v>0</v>
      </c>
    </row>
    <row r="3025" spans="1:14" x14ac:dyDescent="0.2">
      <c r="A3025" t="s">
        <v>251</v>
      </c>
      <c r="B3025" s="8">
        <v>44067</v>
      </c>
      <c r="C3025" s="8">
        <v>44068</v>
      </c>
      <c r="D3025">
        <v>31</v>
      </c>
      <c r="E3025">
        <v>1</v>
      </c>
      <c r="F3025" s="7">
        <v>17.14</v>
      </c>
      <c r="G3025" s="7">
        <v>46.04</v>
      </c>
      <c r="H3025" s="7">
        <v>0.86</v>
      </c>
      <c r="I3025" s="7">
        <v>2.2999999999999998</v>
      </c>
      <c r="J3025" t="s">
        <v>2337</v>
      </c>
      <c r="K3025">
        <f t="shared" si="188"/>
        <v>31</v>
      </c>
      <c r="L3025">
        <f t="shared" si="189"/>
        <v>35</v>
      </c>
      <c r="M3025">
        <f t="shared" si="190"/>
        <v>1</v>
      </c>
      <c r="N3025" s="7">
        <f t="shared" si="191"/>
        <v>46.04</v>
      </c>
    </row>
    <row r="3026" spans="1:14" x14ac:dyDescent="0.2">
      <c r="A3026" t="s">
        <v>254</v>
      </c>
      <c r="B3026" s="8">
        <v>44067</v>
      </c>
      <c r="C3026" s="8">
        <v>44068</v>
      </c>
      <c r="D3026">
        <v>43</v>
      </c>
      <c r="E3026">
        <v>1</v>
      </c>
      <c r="F3026" s="7">
        <v>32.590000000000003</v>
      </c>
      <c r="G3026" s="7">
        <v>64.459999999999994</v>
      </c>
      <c r="H3026" s="7">
        <v>1.1599999999999999</v>
      </c>
      <c r="I3026" s="7">
        <v>2.2999999999999998</v>
      </c>
      <c r="J3026" t="s">
        <v>2337</v>
      </c>
      <c r="K3026">
        <f t="shared" si="188"/>
        <v>43</v>
      </c>
      <c r="L3026">
        <f t="shared" si="189"/>
        <v>35</v>
      </c>
      <c r="M3026">
        <f t="shared" si="190"/>
        <v>1</v>
      </c>
      <c r="N3026" s="7">
        <f t="shared" si="191"/>
        <v>64.459999999999994</v>
      </c>
    </row>
    <row r="3027" spans="1:14" x14ac:dyDescent="0.2">
      <c r="A3027" t="s">
        <v>928</v>
      </c>
      <c r="B3027" s="8">
        <v>44067</v>
      </c>
      <c r="C3027" s="8">
        <v>44068</v>
      </c>
      <c r="D3027">
        <v>2</v>
      </c>
      <c r="E3027">
        <v>1</v>
      </c>
      <c r="F3027" s="7">
        <v>0</v>
      </c>
      <c r="G3027" s="7">
        <v>0</v>
      </c>
      <c r="H3027" s="7">
        <v>0</v>
      </c>
      <c r="I3027" s="7">
        <v>0</v>
      </c>
      <c r="J3027" t="s">
        <v>2337</v>
      </c>
      <c r="K3027">
        <f t="shared" si="188"/>
        <v>2</v>
      </c>
      <c r="L3027">
        <f t="shared" si="189"/>
        <v>35</v>
      </c>
      <c r="M3027">
        <f t="shared" si="190"/>
        <v>1</v>
      </c>
      <c r="N3027" s="7">
        <f t="shared" si="191"/>
        <v>0</v>
      </c>
    </row>
    <row r="3028" spans="1:14" x14ac:dyDescent="0.2">
      <c r="A3028" t="s">
        <v>387</v>
      </c>
      <c r="B3028" s="8">
        <v>44067</v>
      </c>
      <c r="C3028" s="8">
        <v>44069</v>
      </c>
      <c r="D3028">
        <v>4</v>
      </c>
      <c r="E3028">
        <v>1</v>
      </c>
      <c r="F3028" s="7">
        <v>84.59</v>
      </c>
      <c r="G3028" s="7">
        <v>153.47999999999999</v>
      </c>
      <c r="H3028" s="7">
        <v>42.3</v>
      </c>
      <c r="I3028" s="7">
        <v>76.739999999999995</v>
      </c>
      <c r="J3028" t="s">
        <v>2337</v>
      </c>
      <c r="K3028">
        <f t="shared" si="188"/>
        <v>4</v>
      </c>
      <c r="L3028">
        <f t="shared" si="189"/>
        <v>35</v>
      </c>
      <c r="M3028">
        <f t="shared" si="190"/>
        <v>1</v>
      </c>
      <c r="N3028" s="7">
        <f t="shared" si="191"/>
        <v>153.47999999999999</v>
      </c>
    </row>
    <row r="3029" spans="1:14" x14ac:dyDescent="0.2">
      <c r="A3029" t="s">
        <v>544</v>
      </c>
      <c r="B3029" s="8">
        <v>44067</v>
      </c>
      <c r="C3029" s="8">
        <v>44071</v>
      </c>
      <c r="D3029">
        <v>383</v>
      </c>
      <c r="E3029">
        <v>1</v>
      </c>
      <c r="F3029" s="7">
        <v>348.14</v>
      </c>
      <c r="G3029" s="7">
        <v>511.6</v>
      </c>
      <c r="H3029" s="7">
        <v>1.38</v>
      </c>
      <c r="I3029" s="7">
        <v>2.0499999999999998</v>
      </c>
      <c r="J3029" t="s">
        <v>2337</v>
      </c>
      <c r="K3029">
        <f t="shared" si="188"/>
        <v>383</v>
      </c>
      <c r="L3029">
        <f t="shared" si="189"/>
        <v>35</v>
      </c>
      <c r="M3029">
        <f t="shared" si="190"/>
        <v>1</v>
      </c>
      <c r="N3029" s="7">
        <f t="shared" si="191"/>
        <v>511.6</v>
      </c>
    </row>
    <row r="3030" spans="1:14" x14ac:dyDescent="0.2">
      <c r="A3030" t="s">
        <v>251</v>
      </c>
      <c r="B3030" s="8">
        <v>44067</v>
      </c>
      <c r="C3030" s="8">
        <v>44070</v>
      </c>
      <c r="D3030">
        <v>9192</v>
      </c>
      <c r="E3030">
        <v>1</v>
      </c>
      <c r="F3030" s="7">
        <v>5141.58</v>
      </c>
      <c r="G3030" s="7">
        <v>10743.6</v>
      </c>
      <c r="H3030" s="7">
        <v>0.86</v>
      </c>
      <c r="I3030" s="7">
        <v>1.79</v>
      </c>
      <c r="J3030" t="s">
        <v>2337</v>
      </c>
      <c r="K3030">
        <f t="shared" si="188"/>
        <v>9192</v>
      </c>
      <c r="L3030">
        <f t="shared" si="189"/>
        <v>35</v>
      </c>
      <c r="M3030">
        <f t="shared" si="190"/>
        <v>1</v>
      </c>
      <c r="N3030" s="7">
        <f t="shared" si="191"/>
        <v>10743.6</v>
      </c>
    </row>
    <row r="3031" spans="1:14" x14ac:dyDescent="0.2">
      <c r="A3031" t="s">
        <v>501</v>
      </c>
      <c r="B3031" s="8">
        <v>44067</v>
      </c>
      <c r="C3031" s="8">
        <v>44069</v>
      </c>
      <c r="D3031">
        <v>25</v>
      </c>
      <c r="E3031">
        <v>1</v>
      </c>
      <c r="F3031" s="7">
        <v>66.19</v>
      </c>
      <c r="G3031" s="7">
        <v>204.64</v>
      </c>
      <c r="H3031" s="7">
        <v>4.13</v>
      </c>
      <c r="I3031" s="7">
        <v>12.79</v>
      </c>
      <c r="J3031" t="s">
        <v>2337</v>
      </c>
      <c r="K3031">
        <f t="shared" si="188"/>
        <v>25</v>
      </c>
      <c r="L3031">
        <f t="shared" si="189"/>
        <v>35</v>
      </c>
      <c r="M3031">
        <f t="shared" si="190"/>
        <v>1</v>
      </c>
      <c r="N3031" s="7">
        <f t="shared" si="191"/>
        <v>204.64</v>
      </c>
    </row>
    <row r="3032" spans="1:14" x14ac:dyDescent="0.2">
      <c r="A3032" t="s">
        <v>642</v>
      </c>
      <c r="B3032" s="8">
        <v>44067</v>
      </c>
      <c r="C3032" s="8">
        <v>44069</v>
      </c>
      <c r="D3032">
        <v>92</v>
      </c>
      <c r="E3032">
        <v>1</v>
      </c>
      <c r="F3032" s="7">
        <v>62.11</v>
      </c>
      <c r="G3032" s="7">
        <v>95.93</v>
      </c>
      <c r="H3032" s="7">
        <v>1.02</v>
      </c>
      <c r="I3032" s="7">
        <v>1.6</v>
      </c>
      <c r="J3032" t="s">
        <v>2337</v>
      </c>
      <c r="K3032">
        <f t="shared" si="188"/>
        <v>92</v>
      </c>
      <c r="L3032">
        <f t="shared" si="189"/>
        <v>35</v>
      </c>
      <c r="M3032">
        <f t="shared" si="190"/>
        <v>1</v>
      </c>
      <c r="N3032" s="7">
        <f t="shared" si="191"/>
        <v>95.93</v>
      </c>
    </row>
    <row r="3033" spans="1:14" x14ac:dyDescent="0.2">
      <c r="A3033" t="s">
        <v>934</v>
      </c>
      <c r="B3033" s="8">
        <v>44068</v>
      </c>
      <c r="C3033" s="8">
        <v>44068</v>
      </c>
      <c r="D3033">
        <v>39</v>
      </c>
      <c r="E3033">
        <v>1</v>
      </c>
      <c r="F3033" s="7">
        <v>364.52</v>
      </c>
      <c r="G3033" s="7">
        <v>607.53</v>
      </c>
      <c r="H3033" s="7">
        <v>14.58</v>
      </c>
      <c r="I3033" s="7">
        <v>24.3</v>
      </c>
      <c r="J3033" t="s">
        <v>2337</v>
      </c>
      <c r="K3033">
        <f t="shared" si="188"/>
        <v>39</v>
      </c>
      <c r="L3033">
        <f t="shared" si="189"/>
        <v>35</v>
      </c>
      <c r="M3033">
        <f t="shared" si="190"/>
        <v>1</v>
      </c>
      <c r="N3033" s="7">
        <f t="shared" si="191"/>
        <v>607.53</v>
      </c>
    </row>
    <row r="3034" spans="1:14" x14ac:dyDescent="0.2">
      <c r="A3034" t="s">
        <v>171</v>
      </c>
      <c r="B3034" s="8">
        <v>44068</v>
      </c>
      <c r="C3034" s="8">
        <v>44068</v>
      </c>
      <c r="D3034">
        <v>368</v>
      </c>
      <c r="E3034">
        <v>1</v>
      </c>
      <c r="F3034" s="7">
        <v>331.52</v>
      </c>
      <c r="G3034" s="7">
        <v>521.83000000000004</v>
      </c>
      <c r="H3034" s="7">
        <v>1.38</v>
      </c>
      <c r="I3034" s="7">
        <v>2.17</v>
      </c>
      <c r="J3034" t="s">
        <v>2337</v>
      </c>
      <c r="K3034">
        <f t="shared" si="188"/>
        <v>368</v>
      </c>
      <c r="L3034">
        <f t="shared" si="189"/>
        <v>35</v>
      </c>
      <c r="M3034">
        <f t="shared" si="190"/>
        <v>1</v>
      </c>
      <c r="N3034" s="7">
        <f t="shared" si="191"/>
        <v>521.83000000000004</v>
      </c>
    </row>
    <row r="3035" spans="1:14" x14ac:dyDescent="0.2">
      <c r="A3035" t="s">
        <v>544</v>
      </c>
      <c r="B3035" s="8">
        <v>44068</v>
      </c>
      <c r="C3035" s="8">
        <v>44069</v>
      </c>
      <c r="D3035">
        <v>920</v>
      </c>
      <c r="E3035">
        <v>1</v>
      </c>
      <c r="F3035" s="7">
        <v>835.55</v>
      </c>
      <c r="G3035" s="7">
        <v>1227.8399999999999</v>
      </c>
      <c r="H3035" s="7">
        <v>1.38</v>
      </c>
      <c r="I3035" s="7">
        <v>2.0499999999999998</v>
      </c>
      <c r="J3035" t="s">
        <v>2337</v>
      </c>
      <c r="K3035">
        <f t="shared" si="188"/>
        <v>920</v>
      </c>
      <c r="L3035">
        <f t="shared" si="189"/>
        <v>35</v>
      </c>
      <c r="M3035">
        <f t="shared" si="190"/>
        <v>1</v>
      </c>
      <c r="N3035" s="7">
        <f t="shared" si="191"/>
        <v>1227.8399999999999</v>
      </c>
    </row>
    <row r="3036" spans="1:14" x14ac:dyDescent="0.2">
      <c r="A3036" t="s">
        <v>542</v>
      </c>
      <c r="B3036" s="8">
        <v>44068</v>
      </c>
      <c r="C3036" s="8">
        <v>44069</v>
      </c>
      <c r="D3036">
        <v>1226</v>
      </c>
      <c r="E3036">
        <v>1</v>
      </c>
      <c r="F3036" s="7">
        <v>1207.3800000000001</v>
      </c>
      <c r="G3036" s="7">
        <v>1944.08</v>
      </c>
      <c r="H3036" s="7">
        <v>1.51</v>
      </c>
      <c r="I3036" s="7">
        <v>2.4300000000000002</v>
      </c>
      <c r="J3036" t="s">
        <v>2337</v>
      </c>
      <c r="K3036">
        <f t="shared" si="188"/>
        <v>1226</v>
      </c>
      <c r="L3036">
        <f t="shared" si="189"/>
        <v>35</v>
      </c>
      <c r="M3036">
        <f t="shared" si="190"/>
        <v>1</v>
      </c>
      <c r="N3036" s="7">
        <f t="shared" si="191"/>
        <v>1944.08</v>
      </c>
    </row>
    <row r="3037" spans="1:14" x14ac:dyDescent="0.2">
      <c r="A3037" t="s">
        <v>541</v>
      </c>
      <c r="B3037" s="8">
        <v>44068</v>
      </c>
      <c r="C3037" s="8">
        <v>44069</v>
      </c>
      <c r="D3037">
        <v>307</v>
      </c>
      <c r="E3037">
        <v>1</v>
      </c>
      <c r="F3037" s="7">
        <v>340.6</v>
      </c>
      <c r="G3037" s="7">
        <v>716.24</v>
      </c>
      <c r="H3037" s="7">
        <v>1.7</v>
      </c>
      <c r="I3037" s="7">
        <v>3.58</v>
      </c>
      <c r="J3037" t="s">
        <v>2337</v>
      </c>
      <c r="K3037">
        <f t="shared" si="188"/>
        <v>307</v>
      </c>
      <c r="L3037">
        <f t="shared" si="189"/>
        <v>35</v>
      </c>
      <c r="M3037">
        <f t="shared" si="190"/>
        <v>1</v>
      </c>
      <c r="N3037" s="7">
        <f t="shared" si="191"/>
        <v>716.24</v>
      </c>
    </row>
    <row r="3038" spans="1:14" x14ac:dyDescent="0.2">
      <c r="A3038" t="s">
        <v>242</v>
      </c>
      <c r="B3038" s="8">
        <v>44068</v>
      </c>
      <c r="C3038" s="8">
        <v>44070</v>
      </c>
      <c r="D3038">
        <v>307</v>
      </c>
      <c r="E3038">
        <v>1</v>
      </c>
      <c r="F3038" s="7">
        <v>171.39</v>
      </c>
      <c r="G3038" s="7">
        <v>383.7</v>
      </c>
      <c r="H3038" s="7">
        <v>0.86</v>
      </c>
      <c r="I3038" s="7">
        <v>1.92</v>
      </c>
      <c r="J3038" t="s">
        <v>2337</v>
      </c>
      <c r="K3038">
        <f t="shared" si="188"/>
        <v>307</v>
      </c>
      <c r="L3038">
        <f t="shared" si="189"/>
        <v>35</v>
      </c>
      <c r="M3038">
        <f t="shared" si="190"/>
        <v>1</v>
      </c>
      <c r="N3038" s="7">
        <f t="shared" si="191"/>
        <v>383.7</v>
      </c>
    </row>
    <row r="3039" spans="1:14" x14ac:dyDescent="0.2">
      <c r="A3039" t="s">
        <v>396</v>
      </c>
      <c r="B3039" s="8">
        <v>44068</v>
      </c>
      <c r="C3039" s="8">
        <v>44078</v>
      </c>
      <c r="D3039">
        <v>154</v>
      </c>
      <c r="E3039">
        <v>1</v>
      </c>
      <c r="F3039" s="7">
        <v>2327.7800000000002</v>
      </c>
      <c r="G3039" s="7">
        <v>2813.8</v>
      </c>
      <c r="H3039" s="7">
        <v>23.28</v>
      </c>
      <c r="I3039" s="7">
        <v>28.14</v>
      </c>
      <c r="J3039" t="s">
        <v>2337</v>
      </c>
      <c r="K3039">
        <f t="shared" si="188"/>
        <v>154</v>
      </c>
      <c r="L3039">
        <f t="shared" si="189"/>
        <v>35</v>
      </c>
      <c r="M3039">
        <f t="shared" si="190"/>
        <v>1</v>
      </c>
      <c r="N3039" s="7">
        <f t="shared" si="191"/>
        <v>2813.8</v>
      </c>
    </row>
    <row r="3040" spans="1:14" x14ac:dyDescent="0.2">
      <c r="A3040" t="s">
        <v>264</v>
      </c>
      <c r="B3040" s="8">
        <v>44068</v>
      </c>
      <c r="C3040" s="8">
        <v>44078</v>
      </c>
      <c r="D3040">
        <v>4596</v>
      </c>
      <c r="E3040">
        <v>1</v>
      </c>
      <c r="F3040" s="7">
        <v>2954.49</v>
      </c>
      <c r="G3040" s="7">
        <v>4220.7</v>
      </c>
      <c r="H3040" s="7">
        <v>0.99</v>
      </c>
      <c r="I3040" s="7">
        <v>1.41</v>
      </c>
      <c r="J3040" t="s">
        <v>2337</v>
      </c>
      <c r="K3040">
        <f t="shared" si="188"/>
        <v>4596</v>
      </c>
      <c r="L3040">
        <f t="shared" si="189"/>
        <v>35</v>
      </c>
      <c r="M3040">
        <f t="shared" si="190"/>
        <v>1</v>
      </c>
      <c r="N3040" s="7">
        <f t="shared" si="191"/>
        <v>4220.7</v>
      </c>
    </row>
    <row r="3041" spans="1:14" x14ac:dyDescent="0.2">
      <c r="A3041" t="s">
        <v>687</v>
      </c>
      <c r="B3041" s="8">
        <v>44068</v>
      </c>
      <c r="C3041" s="8">
        <v>44083</v>
      </c>
      <c r="D3041">
        <v>31</v>
      </c>
      <c r="E3041">
        <v>1</v>
      </c>
      <c r="F3041" s="7">
        <v>255.29</v>
      </c>
      <c r="G3041" s="7">
        <v>493.69</v>
      </c>
      <c r="H3041" s="7">
        <v>12.76</v>
      </c>
      <c r="I3041" s="7">
        <v>24.69</v>
      </c>
      <c r="J3041" t="s">
        <v>2337</v>
      </c>
      <c r="K3041">
        <f t="shared" si="188"/>
        <v>31</v>
      </c>
      <c r="L3041">
        <f t="shared" si="189"/>
        <v>35</v>
      </c>
      <c r="M3041">
        <f t="shared" si="190"/>
        <v>1</v>
      </c>
      <c r="N3041" s="7">
        <f t="shared" si="191"/>
        <v>493.69</v>
      </c>
    </row>
    <row r="3042" spans="1:14" x14ac:dyDescent="0.2">
      <c r="A3042" t="s">
        <v>748</v>
      </c>
      <c r="B3042" s="8">
        <v>44068</v>
      </c>
      <c r="C3042" s="8">
        <v>44083</v>
      </c>
      <c r="D3042">
        <v>16</v>
      </c>
      <c r="E3042">
        <v>1</v>
      </c>
      <c r="F3042" s="7">
        <v>367.59</v>
      </c>
      <c r="G3042" s="7">
        <v>639.5</v>
      </c>
      <c r="H3042" s="7">
        <v>36.76</v>
      </c>
      <c r="I3042" s="7">
        <v>63.95</v>
      </c>
      <c r="J3042" t="s">
        <v>2337</v>
      </c>
      <c r="K3042">
        <f t="shared" si="188"/>
        <v>16</v>
      </c>
      <c r="L3042">
        <f t="shared" si="189"/>
        <v>35</v>
      </c>
      <c r="M3042">
        <f t="shared" si="190"/>
        <v>1</v>
      </c>
      <c r="N3042" s="7">
        <f t="shared" si="191"/>
        <v>639.5</v>
      </c>
    </row>
    <row r="3043" spans="1:14" x14ac:dyDescent="0.2">
      <c r="A3043" t="s">
        <v>289</v>
      </c>
      <c r="B3043" s="8">
        <v>44068</v>
      </c>
      <c r="C3043" s="8">
        <v>44083</v>
      </c>
      <c r="D3043">
        <v>2298</v>
      </c>
      <c r="E3043">
        <v>1</v>
      </c>
      <c r="F3043" s="7">
        <v>1304.58</v>
      </c>
      <c r="G3043" s="7">
        <v>3357.38</v>
      </c>
      <c r="H3043" s="7">
        <v>0.87</v>
      </c>
      <c r="I3043" s="7">
        <v>2.2400000000000002</v>
      </c>
      <c r="J3043" t="s">
        <v>2337</v>
      </c>
      <c r="K3043">
        <f t="shared" si="188"/>
        <v>2298</v>
      </c>
      <c r="L3043">
        <f t="shared" si="189"/>
        <v>35</v>
      </c>
      <c r="M3043">
        <f t="shared" si="190"/>
        <v>1</v>
      </c>
      <c r="N3043" s="7">
        <f t="shared" si="191"/>
        <v>3357.38</v>
      </c>
    </row>
    <row r="3044" spans="1:14" x14ac:dyDescent="0.2">
      <c r="A3044" t="s">
        <v>399</v>
      </c>
      <c r="B3044" s="8">
        <v>44068</v>
      </c>
      <c r="C3044" s="8">
        <v>44068</v>
      </c>
      <c r="D3044">
        <v>16</v>
      </c>
      <c r="E3044">
        <v>1</v>
      </c>
      <c r="F3044" s="7">
        <v>9.59</v>
      </c>
      <c r="G3044" s="7">
        <v>20.21</v>
      </c>
      <c r="H3044" s="7">
        <v>0.96</v>
      </c>
      <c r="I3044" s="7">
        <v>2.02</v>
      </c>
      <c r="J3044" t="s">
        <v>2337</v>
      </c>
      <c r="K3044">
        <f t="shared" si="188"/>
        <v>16</v>
      </c>
      <c r="L3044">
        <f t="shared" si="189"/>
        <v>35</v>
      </c>
      <c r="M3044">
        <f t="shared" si="190"/>
        <v>1</v>
      </c>
      <c r="N3044" s="7">
        <f t="shared" si="191"/>
        <v>20.21</v>
      </c>
    </row>
    <row r="3045" spans="1:14" x14ac:dyDescent="0.2">
      <c r="A3045" t="s">
        <v>77</v>
      </c>
      <c r="B3045" s="8">
        <v>44068</v>
      </c>
      <c r="C3045" s="8">
        <v>44068</v>
      </c>
      <c r="D3045">
        <v>16</v>
      </c>
      <c r="E3045">
        <v>1</v>
      </c>
      <c r="F3045" s="7">
        <v>9.59</v>
      </c>
      <c r="G3045" s="7">
        <v>20.14</v>
      </c>
      <c r="H3045" s="7">
        <v>0.96</v>
      </c>
      <c r="I3045" s="7">
        <v>2.0099999999999998</v>
      </c>
      <c r="J3045" t="s">
        <v>2337</v>
      </c>
      <c r="K3045">
        <f t="shared" si="188"/>
        <v>16</v>
      </c>
      <c r="L3045">
        <f t="shared" si="189"/>
        <v>35</v>
      </c>
      <c r="M3045">
        <f t="shared" si="190"/>
        <v>1</v>
      </c>
      <c r="N3045" s="7">
        <f t="shared" si="191"/>
        <v>20.14</v>
      </c>
    </row>
    <row r="3046" spans="1:14" x14ac:dyDescent="0.2">
      <c r="A3046" t="s">
        <v>78</v>
      </c>
      <c r="B3046" s="8">
        <v>44068</v>
      </c>
      <c r="C3046" s="8">
        <v>44068</v>
      </c>
      <c r="D3046">
        <v>16</v>
      </c>
      <c r="E3046">
        <v>1</v>
      </c>
      <c r="F3046" s="7">
        <v>85.95</v>
      </c>
      <c r="G3046" s="7">
        <v>29.42</v>
      </c>
      <c r="H3046" s="7">
        <v>8.6</v>
      </c>
      <c r="I3046" s="7">
        <v>2.94</v>
      </c>
      <c r="J3046" t="s">
        <v>2337</v>
      </c>
      <c r="K3046">
        <f t="shared" si="188"/>
        <v>16</v>
      </c>
      <c r="L3046">
        <f t="shared" si="189"/>
        <v>35</v>
      </c>
      <c r="M3046">
        <f t="shared" si="190"/>
        <v>1</v>
      </c>
      <c r="N3046" s="7">
        <f t="shared" si="191"/>
        <v>29.42</v>
      </c>
    </row>
    <row r="3047" spans="1:14" x14ac:dyDescent="0.2">
      <c r="A3047" t="s">
        <v>79</v>
      </c>
      <c r="B3047" s="8">
        <v>44068</v>
      </c>
      <c r="C3047" s="8">
        <v>44068</v>
      </c>
      <c r="D3047">
        <v>16</v>
      </c>
      <c r="E3047">
        <v>1</v>
      </c>
      <c r="F3047" s="7">
        <v>97.33</v>
      </c>
      <c r="G3047" s="7">
        <v>35.81</v>
      </c>
      <c r="H3047" s="7">
        <v>9.73</v>
      </c>
      <c r="I3047" s="7">
        <v>3.58</v>
      </c>
      <c r="J3047" t="s">
        <v>2337</v>
      </c>
      <c r="K3047">
        <f t="shared" si="188"/>
        <v>16</v>
      </c>
      <c r="L3047">
        <f t="shared" si="189"/>
        <v>35</v>
      </c>
      <c r="M3047">
        <f t="shared" si="190"/>
        <v>1</v>
      </c>
      <c r="N3047" s="7">
        <f t="shared" si="191"/>
        <v>35.81</v>
      </c>
    </row>
    <row r="3048" spans="1:14" x14ac:dyDescent="0.2">
      <c r="A3048" t="s">
        <v>528</v>
      </c>
      <c r="B3048" s="8">
        <v>44068</v>
      </c>
      <c r="C3048" s="8">
        <v>44068</v>
      </c>
      <c r="D3048">
        <v>31</v>
      </c>
      <c r="E3048">
        <v>1</v>
      </c>
      <c r="F3048" s="7">
        <v>77.7</v>
      </c>
      <c r="G3048" s="7">
        <v>191.85</v>
      </c>
      <c r="H3048" s="7">
        <v>3.88</v>
      </c>
      <c r="I3048" s="7">
        <v>9.59</v>
      </c>
      <c r="J3048" t="s">
        <v>2337</v>
      </c>
      <c r="K3048">
        <f t="shared" si="188"/>
        <v>31</v>
      </c>
      <c r="L3048">
        <f t="shared" si="189"/>
        <v>35</v>
      </c>
      <c r="M3048">
        <f t="shared" si="190"/>
        <v>1</v>
      </c>
      <c r="N3048" s="7">
        <f t="shared" si="191"/>
        <v>191.85</v>
      </c>
    </row>
    <row r="3049" spans="1:14" x14ac:dyDescent="0.2">
      <c r="A3049" t="s">
        <v>529</v>
      </c>
      <c r="B3049" s="8">
        <v>44068</v>
      </c>
      <c r="C3049" s="8">
        <v>44068</v>
      </c>
      <c r="D3049">
        <v>148</v>
      </c>
      <c r="E3049">
        <v>1</v>
      </c>
      <c r="F3049" s="7">
        <v>349.87</v>
      </c>
      <c r="G3049" s="7">
        <v>996.02</v>
      </c>
      <c r="H3049" s="7">
        <v>3.63</v>
      </c>
      <c r="I3049" s="7">
        <v>10.37</v>
      </c>
      <c r="J3049" t="s">
        <v>2337</v>
      </c>
      <c r="K3049">
        <f t="shared" si="188"/>
        <v>148</v>
      </c>
      <c r="L3049">
        <f t="shared" si="189"/>
        <v>35</v>
      </c>
      <c r="M3049">
        <f t="shared" si="190"/>
        <v>1</v>
      </c>
      <c r="N3049" s="7">
        <f t="shared" si="191"/>
        <v>996.02</v>
      </c>
    </row>
    <row r="3050" spans="1:14" x14ac:dyDescent="0.2">
      <c r="A3050" t="s">
        <v>712</v>
      </c>
      <c r="B3050" s="8">
        <v>44068</v>
      </c>
      <c r="C3050" s="8">
        <v>44068</v>
      </c>
      <c r="D3050">
        <v>25</v>
      </c>
      <c r="E3050">
        <v>1</v>
      </c>
      <c r="F3050" s="7">
        <v>280.97000000000003</v>
      </c>
      <c r="G3050" s="7">
        <v>609.83000000000004</v>
      </c>
      <c r="H3050" s="7">
        <v>17.559999999999999</v>
      </c>
      <c r="I3050" s="7">
        <v>38.11</v>
      </c>
      <c r="J3050" t="s">
        <v>2337</v>
      </c>
      <c r="K3050">
        <f t="shared" si="188"/>
        <v>25</v>
      </c>
      <c r="L3050">
        <f t="shared" si="189"/>
        <v>35</v>
      </c>
      <c r="M3050">
        <f t="shared" si="190"/>
        <v>1</v>
      </c>
      <c r="N3050" s="7">
        <f t="shared" si="191"/>
        <v>609.83000000000004</v>
      </c>
    </row>
    <row r="3051" spans="1:14" x14ac:dyDescent="0.2">
      <c r="A3051" t="s">
        <v>702</v>
      </c>
      <c r="B3051" s="8">
        <v>44068</v>
      </c>
      <c r="C3051" s="8">
        <v>44068</v>
      </c>
      <c r="D3051">
        <v>17</v>
      </c>
      <c r="E3051">
        <v>1</v>
      </c>
      <c r="F3051" s="7">
        <v>298.83</v>
      </c>
      <c r="G3051" s="7">
        <v>607.78</v>
      </c>
      <c r="H3051" s="7">
        <v>27.17</v>
      </c>
      <c r="I3051" s="7">
        <v>55.25</v>
      </c>
      <c r="J3051" t="s">
        <v>2337</v>
      </c>
      <c r="K3051">
        <f t="shared" si="188"/>
        <v>17</v>
      </c>
      <c r="L3051">
        <f t="shared" si="189"/>
        <v>35</v>
      </c>
      <c r="M3051">
        <f t="shared" si="190"/>
        <v>1</v>
      </c>
      <c r="N3051" s="7">
        <f t="shared" si="191"/>
        <v>607.78</v>
      </c>
    </row>
    <row r="3052" spans="1:14" x14ac:dyDescent="0.2">
      <c r="A3052" t="s">
        <v>742</v>
      </c>
      <c r="B3052" s="8">
        <v>44068</v>
      </c>
      <c r="C3052" s="8">
        <v>44068</v>
      </c>
      <c r="D3052">
        <v>5</v>
      </c>
      <c r="E3052">
        <v>1</v>
      </c>
      <c r="F3052" s="7">
        <v>95.89</v>
      </c>
      <c r="G3052" s="7">
        <v>192.62</v>
      </c>
      <c r="H3052" s="7">
        <v>31.96</v>
      </c>
      <c r="I3052" s="7">
        <v>64.209999999999994</v>
      </c>
      <c r="J3052" t="s">
        <v>2337</v>
      </c>
      <c r="K3052">
        <f t="shared" si="188"/>
        <v>5</v>
      </c>
      <c r="L3052">
        <f t="shared" si="189"/>
        <v>35</v>
      </c>
      <c r="M3052">
        <f t="shared" si="190"/>
        <v>1</v>
      </c>
      <c r="N3052" s="7">
        <f t="shared" si="191"/>
        <v>192.62</v>
      </c>
    </row>
    <row r="3053" spans="1:14" x14ac:dyDescent="0.2">
      <c r="A3053" t="s">
        <v>762</v>
      </c>
      <c r="B3053" s="8">
        <v>44068</v>
      </c>
      <c r="C3053" s="8">
        <v>44068</v>
      </c>
      <c r="D3053">
        <v>53</v>
      </c>
      <c r="E3053">
        <v>1</v>
      </c>
      <c r="F3053" s="7">
        <v>1413.3</v>
      </c>
      <c r="G3053" s="7">
        <v>3044.02</v>
      </c>
      <c r="H3053" s="7">
        <v>41.57</v>
      </c>
      <c r="I3053" s="7">
        <v>89.53</v>
      </c>
      <c r="J3053" t="s">
        <v>2337</v>
      </c>
      <c r="K3053">
        <f t="shared" si="188"/>
        <v>53</v>
      </c>
      <c r="L3053">
        <f t="shared" si="189"/>
        <v>35</v>
      </c>
      <c r="M3053">
        <f t="shared" si="190"/>
        <v>1</v>
      </c>
      <c r="N3053" s="7">
        <f t="shared" si="191"/>
        <v>3044.02</v>
      </c>
    </row>
    <row r="3054" spans="1:14" x14ac:dyDescent="0.2">
      <c r="A3054" t="s">
        <v>249</v>
      </c>
      <c r="B3054" s="8">
        <v>44068</v>
      </c>
      <c r="C3054" s="8">
        <v>44068</v>
      </c>
      <c r="D3054">
        <v>43</v>
      </c>
      <c r="E3054">
        <v>1</v>
      </c>
      <c r="F3054" s="7">
        <v>23.99</v>
      </c>
      <c r="G3054" s="7">
        <v>64.459999999999994</v>
      </c>
      <c r="H3054" s="7">
        <v>0.86</v>
      </c>
      <c r="I3054" s="7">
        <v>2.2999999999999998</v>
      </c>
      <c r="J3054" t="s">
        <v>2337</v>
      </c>
      <c r="K3054">
        <f t="shared" si="188"/>
        <v>43</v>
      </c>
      <c r="L3054">
        <f t="shared" si="189"/>
        <v>35</v>
      </c>
      <c r="M3054">
        <f t="shared" si="190"/>
        <v>1</v>
      </c>
      <c r="N3054" s="7">
        <f t="shared" si="191"/>
        <v>64.459999999999994</v>
      </c>
    </row>
    <row r="3055" spans="1:14" x14ac:dyDescent="0.2">
      <c r="A3055" t="s">
        <v>251</v>
      </c>
      <c r="B3055" s="8">
        <v>44068</v>
      </c>
      <c r="C3055" s="8">
        <v>44068</v>
      </c>
      <c r="D3055">
        <v>16</v>
      </c>
      <c r="E3055">
        <v>1</v>
      </c>
      <c r="F3055" s="7">
        <v>8.57</v>
      </c>
      <c r="G3055" s="7">
        <v>23.02</v>
      </c>
      <c r="H3055" s="7">
        <v>0.86</v>
      </c>
      <c r="I3055" s="7">
        <v>2.2999999999999998</v>
      </c>
      <c r="J3055" t="s">
        <v>2337</v>
      </c>
      <c r="K3055">
        <f t="shared" si="188"/>
        <v>16</v>
      </c>
      <c r="L3055">
        <f t="shared" si="189"/>
        <v>35</v>
      </c>
      <c r="M3055">
        <f t="shared" si="190"/>
        <v>1</v>
      </c>
      <c r="N3055" s="7">
        <f t="shared" si="191"/>
        <v>23.02</v>
      </c>
    </row>
    <row r="3056" spans="1:14" x14ac:dyDescent="0.2">
      <c r="A3056" t="s">
        <v>288</v>
      </c>
      <c r="B3056" s="8">
        <v>44068</v>
      </c>
      <c r="C3056" s="8">
        <v>44068</v>
      </c>
      <c r="D3056">
        <v>621</v>
      </c>
      <c r="E3056">
        <v>1</v>
      </c>
      <c r="F3056" s="7">
        <v>347.06</v>
      </c>
      <c r="G3056" s="7">
        <v>1243.19</v>
      </c>
      <c r="H3056" s="7">
        <v>0.86</v>
      </c>
      <c r="I3056" s="7">
        <v>3.07</v>
      </c>
      <c r="J3056" t="s">
        <v>2337</v>
      </c>
      <c r="K3056">
        <f t="shared" si="188"/>
        <v>621</v>
      </c>
      <c r="L3056">
        <f t="shared" si="189"/>
        <v>35</v>
      </c>
      <c r="M3056">
        <f t="shared" si="190"/>
        <v>1</v>
      </c>
      <c r="N3056" s="7">
        <f t="shared" si="191"/>
        <v>1243.19</v>
      </c>
    </row>
    <row r="3057" spans="1:14" x14ac:dyDescent="0.2">
      <c r="A3057" t="s">
        <v>387</v>
      </c>
      <c r="B3057" s="8">
        <v>44068</v>
      </c>
      <c r="C3057" s="8">
        <v>44068</v>
      </c>
      <c r="D3057">
        <v>11</v>
      </c>
      <c r="E3057">
        <v>1</v>
      </c>
      <c r="F3057" s="7">
        <v>296.08</v>
      </c>
      <c r="G3057" s="7">
        <v>599.85</v>
      </c>
      <c r="H3057" s="7">
        <v>42.3</v>
      </c>
      <c r="I3057" s="7">
        <v>85.69</v>
      </c>
      <c r="J3057" t="s">
        <v>2337</v>
      </c>
      <c r="K3057">
        <f t="shared" si="188"/>
        <v>11</v>
      </c>
      <c r="L3057">
        <f t="shared" si="189"/>
        <v>35</v>
      </c>
      <c r="M3057">
        <f t="shared" si="190"/>
        <v>1</v>
      </c>
      <c r="N3057" s="7">
        <f t="shared" si="191"/>
        <v>599.85</v>
      </c>
    </row>
    <row r="3058" spans="1:14" x14ac:dyDescent="0.2">
      <c r="A3058" t="s">
        <v>923</v>
      </c>
      <c r="B3058" s="8">
        <v>44068</v>
      </c>
      <c r="C3058" s="8">
        <v>44068</v>
      </c>
      <c r="D3058">
        <v>7</v>
      </c>
      <c r="E3058">
        <v>1</v>
      </c>
      <c r="F3058" s="7">
        <v>240.04</v>
      </c>
      <c r="G3058" s="7">
        <v>419.51</v>
      </c>
      <c r="H3058" s="7">
        <v>60.01</v>
      </c>
      <c r="I3058" s="7">
        <v>104.88</v>
      </c>
      <c r="J3058" t="s">
        <v>2337</v>
      </c>
      <c r="K3058">
        <f t="shared" si="188"/>
        <v>7</v>
      </c>
      <c r="L3058">
        <f t="shared" si="189"/>
        <v>35</v>
      </c>
      <c r="M3058">
        <f t="shared" si="190"/>
        <v>1</v>
      </c>
      <c r="N3058" s="7">
        <f t="shared" si="191"/>
        <v>419.51</v>
      </c>
    </row>
    <row r="3059" spans="1:14" x14ac:dyDescent="0.2">
      <c r="A3059" t="s">
        <v>396</v>
      </c>
      <c r="B3059" s="8">
        <v>44068</v>
      </c>
      <c r="C3059" s="8">
        <v>44068</v>
      </c>
      <c r="D3059">
        <v>13</v>
      </c>
      <c r="E3059">
        <v>1</v>
      </c>
      <c r="F3059" s="7">
        <v>186.22</v>
      </c>
      <c r="G3059" s="7">
        <v>292.33</v>
      </c>
      <c r="H3059" s="7">
        <v>23.28</v>
      </c>
      <c r="I3059" s="7">
        <v>36.54</v>
      </c>
      <c r="J3059" t="s">
        <v>2337</v>
      </c>
      <c r="K3059">
        <f t="shared" si="188"/>
        <v>13</v>
      </c>
      <c r="L3059">
        <f t="shared" si="189"/>
        <v>35</v>
      </c>
      <c r="M3059">
        <f t="shared" si="190"/>
        <v>1</v>
      </c>
      <c r="N3059" s="7">
        <f t="shared" si="191"/>
        <v>292.33</v>
      </c>
    </row>
    <row r="3060" spans="1:14" x14ac:dyDescent="0.2">
      <c r="A3060" t="s">
        <v>936</v>
      </c>
      <c r="B3060" s="8">
        <v>44068</v>
      </c>
      <c r="C3060" s="8">
        <v>44068</v>
      </c>
      <c r="D3060">
        <v>4</v>
      </c>
      <c r="E3060">
        <v>1</v>
      </c>
      <c r="F3060" s="7">
        <v>31.98</v>
      </c>
      <c r="G3060" s="7">
        <v>61.39</v>
      </c>
      <c r="H3060" s="7">
        <v>15.99</v>
      </c>
      <c r="I3060" s="7">
        <v>30.7</v>
      </c>
      <c r="J3060" t="s">
        <v>2337</v>
      </c>
      <c r="K3060">
        <f t="shared" si="188"/>
        <v>4</v>
      </c>
      <c r="L3060">
        <f t="shared" si="189"/>
        <v>35</v>
      </c>
      <c r="M3060">
        <f t="shared" si="190"/>
        <v>1</v>
      </c>
      <c r="N3060" s="7">
        <f t="shared" si="191"/>
        <v>61.39</v>
      </c>
    </row>
    <row r="3061" spans="1:14" x14ac:dyDescent="0.2">
      <c r="A3061" t="s">
        <v>938</v>
      </c>
      <c r="B3061" s="8">
        <v>44068</v>
      </c>
      <c r="C3061" s="8">
        <v>44068</v>
      </c>
      <c r="D3061">
        <v>40</v>
      </c>
      <c r="E3061">
        <v>1</v>
      </c>
      <c r="F3061" s="7">
        <v>687.91</v>
      </c>
      <c r="G3061" s="7">
        <v>1529.68</v>
      </c>
      <c r="H3061" s="7">
        <v>26.45</v>
      </c>
      <c r="I3061" s="7">
        <v>58.83</v>
      </c>
      <c r="J3061" t="s">
        <v>2337</v>
      </c>
      <c r="K3061">
        <f t="shared" si="188"/>
        <v>40</v>
      </c>
      <c r="L3061">
        <f t="shared" si="189"/>
        <v>35</v>
      </c>
      <c r="M3061">
        <f t="shared" si="190"/>
        <v>1</v>
      </c>
      <c r="N3061" s="7">
        <f t="shared" si="191"/>
        <v>1529.68</v>
      </c>
    </row>
    <row r="3062" spans="1:14" x14ac:dyDescent="0.2">
      <c r="A3062" t="s">
        <v>942</v>
      </c>
      <c r="B3062" s="8">
        <v>44068</v>
      </c>
      <c r="C3062" s="8">
        <v>44068</v>
      </c>
      <c r="D3062">
        <v>4</v>
      </c>
      <c r="E3062">
        <v>1</v>
      </c>
      <c r="F3062" s="7">
        <v>47.73</v>
      </c>
      <c r="G3062" s="7">
        <v>117.67</v>
      </c>
      <c r="H3062" s="7">
        <v>23.87</v>
      </c>
      <c r="I3062" s="7">
        <v>58.83</v>
      </c>
      <c r="J3062" t="s">
        <v>2337</v>
      </c>
      <c r="K3062">
        <f t="shared" si="188"/>
        <v>4</v>
      </c>
      <c r="L3062">
        <f t="shared" si="189"/>
        <v>35</v>
      </c>
      <c r="M3062">
        <f t="shared" si="190"/>
        <v>1</v>
      </c>
      <c r="N3062" s="7">
        <f t="shared" si="191"/>
        <v>117.67</v>
      </c>
    </row>
    <row r="3063" spans="1:14" x14ac:dyDescent="0.2">
      <c r="A3063" t="s">
        <v>251</v>
      </c>
      <c r="B3063" s="8">
        <v>44068</v>
      </c>
      <c r="C3063" s="8">
        <v>44074</v>
      </c>
      <c r="D3063">
        <v>6128</v>
      </c>
      <c r="E3063">
        <v>1</v>
      </c>
      <c r="F3063" s="7">
        <v>3427.72</v>
      </c>
      <c r="G3063" s="7">
        <v>7162.4</v>
      </c>
      <c r="H3063" s="7">
        <v>0.86</v>
      </c>
      <c r="I3063" s="7">
        <v>1.79</v>
      </c>
      <c r="J3063" t="s">
        <v>2337</v>
      </c>
      <c r="K3063">
        <f t="shared" si="188"/>
        <v>6128</v>
      </c>
      <c r="L3063">
        <f t="shared" si="189"/>
        <v>35</v>
      </c>
      <c r="M3063">
        <f t="shared" si="190"/>
        <v>1</v>
      </c>
      <c r="N3063" s="7">
        <f t="shared" si="191"/>
        <v>7162.4</v>
      </c>
    </row>
    <row r="3064" spans="1:14" x14ac:dyDescent="0.2">
      <c r="A3064" t="s">
        <v>223</v>
      </c>
      <c r="B3064" s="8">
        <v>44068</v>
      </c>
      <c r="C3064" s="8">
        <v>44074</v>
      </c>
      <c r="D3064">
        <v>1532</v>
      </c>
      <c r="E3064">
        <v>1</v>
      </c>
      <c r="F3064" s="7">
        <v>703.45</v>
      </c>
      <c r="G3064" s="7">
        <v>1023.2</v>
      </c>
      <c r="H3064" s="7">
        <v>0.7</v>
      </c>
      <c r="I3064" s="7">
        <v>1.02</v>
      </c>
      <c r="J3064" t="s">
        <v>2337</v>
      </c>
      <c r="K3064">
        <f t="shared" si="188"/>
        <v>1532</v>
      </c>
      <c r="L3064">
        <f t="shared" si="189"/>
        <v>35</v>
      </c>
      <c r="M3064">
        <f t="shared" si="190"/>
        <v>1</v>
      </c>
      <c r="N3064" s="7">
        <f t="shared" si="191"/>
        <v>1023.2</v>
      </c>
    </row>
    <row r="3065" spans="1:14" x14ac:dyDescent="0.2">
      <c r="A3065" t="s">
        <v>251</v>
      </c>
      <c r="B3065" s="8">
        <v>44068</v>
      </c>
      <c r="C3065" s="8">
        <v>44074</v>
      </c>
      <c r="D3065">
        <v>1532</v>
      </c>
      <c r="E3065">
        <v>1</v>
      </c>
      <c r="F3065" s="7">
        <v>856.93</v>
      </c>
      <c r="G3065" s="7">
        <v>1790.6</v>
      </c>
      <c r="H3065" s="7">
        <v>0.86</v>
      </c>
      <c r="I3065" s="7">
        <v>1.79</v>
      </c>
      <c r="J3065" t="s">
        <v>2337</v>
      </c>
      <c r="K3065">
        <f t="shared" si="188"/>
        <v>1532</v>
      </c>
      <c r="L3065">
        <f t="shared" si="189"/>
        <v>35</v>
      </c>
      <c r="M3065">
        <f t="shared" si="190"/>
        <v>1</v>
      </c>
      <c r="N3065" s="7">
        <f t="shared" si="191"/>
        <v>1790.6</v>
      </c>
    </row>
    <row r="3066" spans="1:14" x14ac:dyDescent="0.2">
      <c r="A3066" t="s">
        <v>246</v>
      </c>
      <c r="B3066" s="8">
        <v>44069</v>
      </c>
      <c r="C3066" s="8">
        <v>44069</v>
      </c>
      <c r="D3066">
        <v>154</v>
      </c>
      <c r="E3066">
        <v>1</v>
      </c>
      <c r="F3066" s="7">
        <v>85.69</v>
      </c>
      <c r="G3066" s="7">
        <v>191.85</v>
      </c>
      <c r="H3066" s="7">
        <v>0.86</v>
      </c>
      <c r="I3066" s="7">
        <v>1.92</v>
      </c>
      <c r="J3066" t="s">
        <v>2337</v>
      </c>
      <c r="K3066">
        <f t="shared" si="188"/>
        <v>154</v>
      </c>
      <c r="L3066">
        <f t="shared" si="189"/>
        <v>35</v>
      </c>
      <c r="M3066">
        <f t="shared" si="190"/>
        <v>1</v>
      </c>
      <c r="N3066" s="7">
        <f t="shared" si="191"/>
        <v>191.85</v>
      </c>
    </row>
    <row r="3067" spans="1:14" x14ac:dyDescent="0.2">
      <c r="A3067" t="s">
        <v>197</v>
      </c>
      <c r="B3067" s="8">
        <v>44069</v>
      </c>
      <c r="C3067" s="8">
        <v>44070</v>
      </c>
      <c r="D3067">
        <v>1532</v>
      </c>
      <c r="E3067">
        <v>1</v>
      </c>
      <c r="F3067" s="7">
        <v>1288.21</v>
      </c>
      <c r="G3067" s="7">
        <v>3197.5</v>
      </c>
      <c r="H3067" s="7">
        <v>1.28</v>
      </c>
      <c r="I3067" s="7">
        <v>3.2</v>
      </c>
      <c r="J3067" t="s">
        <v>2337</v>
      </c>
      <c r="K3067">
        <f t="shared" si="188"/>
        <v>1532</v>
      </c>
      <c r="L3067">
        <f t="shared" si="189"/>
        <v>35</v>
      </c>
      <c r="M3067">
        <f t="shared" si="190"/>
        <v>1</v>
      </c>
      <c r="N3067" s="7">
        <f t="shared" si="191"/>
        <v>3197.5</v>
      </c>
    </row>
    <row r="3068" spans="1:14" x14ac:dyDescent="0.2">
      <c r="A3068" t="s">
        <v>940</v>
      </c>
      <c r="B3068" s="8">
        <v>44069</v>
      </c>
      <c r="C3068" s="8">
        <v>44071</v>
      </c>
      <c r="D3068">
        <v>8</v>
      </c>
      <c r="E3068">
        <v>1</v>
      </c>
      <c r="F3068" s="7">
        <v>113.19</v>
      </c>
      <c r="G3068" s="7">
        <v>220.63</v>
      </c>
      <c r="H3068" s="7">
        <v>22.64</v>
      </c>
      <c r="I3068" s="7">
        <v>44.13</v>
      </c>
      <c r="J3068" t="s">
        <v>2337</v>
      </c>
      <c r="K3068">
        <f t="shared" si="188"/>
        <v>8</v>
      </c>
      <c r="L3068">
        <f t="shared" si="189"/>
        <v>35</v>
      </c>
      <c r="M3068">
        <f t="shared" si="190"/>
        <v>1</v>
      </c>
      <c r="N3068" s="7">
        <f t="shared" si="191"/>
        <v>220.63</v>
      </c>
    </row>
    <row r="3069" spans="1:14" x14ac:dyDescent="0.2">
      <c r="A3069" t="s">
        <v>702</v>
      </c>
      <c r="B3069" s="8">
        <v>44069</v>
      </c>
      <c r="C3069" s="8">
        <v>44084</v>
      </c>
      <c r="D3069">
        <v>62</v>
      </c>
      <c r="E3069">
        <v>1</v>
      </c>
      <c r="F3069" s="7">
        <v>606.25</v>
      </c>
      <c r="G3069" s="7">
        <v>1099.94</v>
      </c>
      <c r="H3069" s="7">
        <v>15.16</v>
      </c>
      <c r="I3069" s="7">
        <v>27.5</v>
      </c>
      <c r="J3069" t="s">
        <v>2337</v>
      </c>
      <c r="K3069">
        <f t="shared" si="188"/>
        <v>62</v>
      </c>
      <c r="L3069">
        <f t="shared" si="189"/>
        <v>35</v>
      </c>
      <c r="M3069">
        <f t="shared" si="190"/>
        <v>1</v>
      </c>
      <c r="N3069" s="7">
        <f t="shared" si="191"/>
        <v>1099.94</v>
      </c>
    </row>
    <row r="3070" spans="1:14" x14ac:dyDescent="0.2">
      <c r="A3070" t="s">
        <v>712</v>
      </c>
      <c r="B3070" s="8">
        <v>44069</v>
      </c>
      <c r="C3070" s="8">
        <v>44084</v>
      </c>
      <c r="D3070">
        <v>31</v>
      </c>
      <c r="E3070">
        <v>1</v>
      </c>
      <c r="F3070" s="7">
        <v>351.21</v>
      </c>
      <c r="G3070" s="7">
        <v>647.16999999999996</v>
      </c>
      <c r="H3070" s="7">
        <v>17.559999999999999</v>
      </c>
      <c r="I3070" s="7">
        <v>32.36</v>
      </c>
      <c r="J3070" t="s">
        <v>2337</v>
      </c>
      <c r="K3070">
        <f t="shared" si="188"/>
        <v>31</v>
      </c>
      <c r="L3070">
        <f t="shared" si="189"/>
        <v>35</v>
      </c>
      <c r="M3070">
        <f t="shared" si="190"/>
        <v>1</v>
      </c>
      <c r="N3070" s="7">
        <f t="shared" si="191"/>
        <v>647.16999999999996</v>
      </c>
    </row>
    <row r="3071" spans="1:14" x14ac:dyDescent="0.2">
      <c r="A3071" t="s">
        <v>722</v>
      </c>
      <c r="B3071" s="8">
        <v>44069</v>
      </c>
      <c r="C3071" s="8">
        <v>44084</v>
      </c>
      <c r="D3071">
        <v>138</v>
      </c>
      <c r="E3071">
        <v>1</v>
      </c>
      <c r="F3071" s="7">
        <v>2012.12</v>
      </c>
      <c r="G3071" s="7">
        <v>3695.03</v>
      </c>
      <c r="H3071" s="7">
        <v>22.36</v>
      </c>
      <c r="I3071" s="7">
        <v>41.06</v>
      </c>
      <c r="J3071" t="s">
        <v>2337</v>
      </c>
      <c r="K3071">
        <f t="shared" si="188"/>
        <v>138</v>
      </c>
      <c r="L3071">
        <f t="shared" si="189"/>
        <v>35</v>
      </c>
      <c r="M3071">
        <f t="shared" si="190"/>
        <v>1</v>
      </c>
      <c r="N3071" s="7">
        <f t="shared" si="191"/>
        <v>3695.03</v>
      </c>
    </row>
    <row r="3072" spans="1:14" x14ac:dyDescent="0.2">
      <c r="A3072" t="s">
        <v>752</v>
      </c>
      <c r="B3072" s="8">
        <v>44069</v>
      </c>
      <c r="C3072" s="8">
        <v>44084</v>
      </c>
      <c r="D3072">
        <v>138</v>
      </c>
      <c r="E3072">
        <v>1</v>
      </c>
      <c r="F3072" s="7">
        <v>3309.41</v>
      </c>
      <c r="G3072" s="7">
        <v>5628.88</v>
      </c>
      <c r="H3072" s="7">
        <v>36.770000000000003</v>
      </c>
      <c r="I3072" s="7">
        <v>62.54</v>
      </c>
      <c r="J3072" t="s">
        <v>2337</v>
      </c>
      <c r="K3072">
        <f t="shared" si="188"/>
        <v>138</v>
      </c>
      <c r="L3072">
        <f t="shared" si="189"/>
        <v>35</v>
      </c>
      <c r="M3072">
        <f t="shared" si="190"/>
        <v>1</v>
      </c>
      <c r="N3072" s="7">
        <f t="shared" si="191"/>
        <v>5628.88</v>
      </c>
    </row>
    <row r="3073" spans="1:14" x14ac:dyDescent="0.2">
      <c r="A3073" t="s">
        <v>718</v>
      </c>
      <c r="B3073" s="8">
        <v>44069</v>
      </c>
      <c r="C3073" s="8">
        <v>44084</v>
      </c>
      <c r="D3073">
        <v>46</v>
      </c>
      <c r="E3073">
        <v>1</v>
      </c>
      <c r="F3073" s="7">
        <v>670.71</v>
      </c>
      <c r="G3073" s="7">
        <v>1231.68</v>
      </c>
      <c r="H3073" s="7">
        <v>22.36</v>
      </c>
      <c r="I3073" s="7">
        <v>41.06</v>
      </c>
      <c r="J3073" t="s">
        <v>2337</v>
      </c>
      <c r="K3073">
        <f t="shared" si="188"/>
        <v>46</v>
      </c>
      <c r="L3073">
        <f t="shared" si="189"/>
        <v>35</v>
      </c>
      <c r="M3073">
        <f t="shared" si="190"/>
        <v>1</v>
      </c>
      <c r="N3073" s="7">
        <f t="shared" si="191"/>
        <v>1231.68</v>
      </c>
    </row>
    <row r="3074" spans="1:14" x14ac:dyDescent="0.2">
      <c r="A3074" t="s">
        <v>698</v>
      </c>
      <c r="B3074" s="8">
        <v>44069</v>
      </c>
      <c r="C3074" s="8">
        <v>44084</v>
      </c>
      <c r="D3074">
        <v>46</v>
      </c>
      <c r="E3074">
        <v>1</v>
      </c>
      <c r="F3074" s="7">
        <v>814.98</v>
      </c>
      <c r="G3074" s="7">
        <v>1408.18</v>
      </c>
      <c r="H3074" s="7">
        <v>27.17</v>
      </c>
      <c r="I3074" s="7">
        <v>46.94</v>
      </c>
      <c r="J3074" t="s">
        <v>2337</v>
      </c>
      <c r="K3074">
        <f t="shared" si="188"/>
        <v>46</v>
      </c>
      <c r="L3074">
        <f t="shared" si="189"/>
        <v>35</v>
      </c>
      <c r="M3074">
        <f t="shared" si="190"/>
        <v>1</v>
      </c>
      <c r="N3074" s="7">
        <f t="shared" si="191"/>
        <v>1408.18</v>
      </c>
    </row>
    <row r="3075" spans="1:14" x14ac:dyDescent="0.2">
      <c r="A3075" t="s">
        <v>738</v>
      </c>
      <c r="B3075" s="8">
        <v>44069</v>
      </c>
      <c r="C3075" s="8">
        <v>44084</v>
      </c>
      <c r="D3075">
        <v>46</v>
      </c>
      <c r="E3075">
        <v>1</v>
      </c>
      <c r="F3075" s="7">
        <v>958.87</v>
      </c>
      <c r="G3075" s="7">
        <v>1634.56</v>
      </c>
      <c r="H3075" s="7">
        <v>31.96</v>
      </c>
      <c r="I3075" s="7">
        <v>54.49</v>
      </c>
      <c r="J3075" t="s">
        <v>2337</v>
      </c>
      <c r="K3075">
        <f t="shared" ref="K3075:K3138" si="192">D3075*E3075</f>
        <v>46</v>
      </c>
      <c r="L3075">
        <f t="shared" ref="L3075:L3138" si="193">(YEAR(B3075)-2020)*52+_xlfn.ISOWEEKNUM(B3075)</f>
        <v>35</v>
      </c>
      <c r="M3075">
        <f t="shared" ref="M3075:M3138" si="194">IF(J3075="Z-US$",1,1.22)</f>
        <v>1</v>
      </c>
      <c r="N3075" s="7">
        <f t="shared" ref="N3075:N3138" si="195">G3075*M3075</f>
        <v>1634.56</v>
      </c>
    </row>
    <row r="3076" spans="1:14" x14ac:dyDescent="0.2">
      <c r="A3076" t="s">
        <v>782</v>
      </c>
      <c r="B3076" s="8">
        <v>44069</v>
      </c>
      <c r="C3076" s="8">
        <v>44083</v>
      </c>
      <c r="D3076">
        <v>46</v>
      </c>
      <c r="E3076">
        <v>1</v>
      </c>
      <c r="F3076" s="7">
        <v>1390.91</v>
      </c>
      <c r="G3076" s="7">
        <v>2321.39</v>
      </c>
      <c r="H3076" s="7">
        <v>46.36</v>
      </c>
      <c r="I3076" s="7">
        <v>77.38</v>
      </c>
      <c r="J3076" t="s">
        <v>2337</v>
      </c>
      <c r="K3076">
        <f t="shared" si="192"/>
        <v>46</v>
      </c>
      <c r="L3076">
        <f t="shared" si="193"/>
        <v>35</v>
      </c>
      <c r="M3076">
        <f t="shared" si="194"/>
        <v>1</v>
      </c>
      <c r="N3076" s="7">
        <f t="shared" si="195"/>
        <v>2321.39</v>
      </c>
    </row>
    <row r="3077" spans="1:14" x14ac:dyDescent="0.2">
      <c r="A3077" t="s">
        <v>923</v>
      </c>
      <c r="B3077" s="8">
        <v>44069</v>
      </c>
      <c r="C3077" s="8">
        <v>44074</v>
      </c>
      <c r="D3077">
        <v>123</v>
      </c>
      <c r="E3077">
        <v>1</v>
      </c>
      <c r="F3077" s="7">
        <v>4800.8500000000004</v>
      </c>
      <c r="G3077" s="7">
        <v>8057.7</v>
      </c>
      <c r="H3077" s="7">
        <v>60.01</v>
      </c>
      <c r="I3077" s="7">
        <v>100.72</v>
      </c>
      <c r="J3077" t="s">
        <v>2337</v>
      </c>
      <c r="K3077">
        <f t="shared" si="192"/>
        <v>123</v>
      </c>
      <c r="L3077">
        <f t="shared" si="193"/>
        <v>35</v>
      </c>
      <c r="M3077">
        <f t="shared" si="194"/>
        <v>1</v>
      </c>
      <c r="N3077" s="7">
        <f t="shared" si="195"/>
        <v>8057.7</v>
      </c>
    </row>
    <row r="3078" spans="1:14" x14ac:dyDescent="0.2">
      <c r="A3078" t="s">
        <v>171</v>
      </c>
      <c r="B3078" s="8">
        <v>44069</v>
      </c>
      <c r="C3078" s="8">
        <v>44078</v>
      </c>
      <c r="D3078">
        <v>123</v>
      </c>
      <c r="E3078">
        <v>1</v>
      </c>
      <c r="F3078" s="7">
        <v>110.51</v>
      </c>
      <c r="G3078" s="7">
        <v>219.99</v>
      </c>
      <c r="H3078" s="7">
        <v>1.38</v>
      </c>
      <c r="I3078" s="7">
        <v>2.75</v>
      </c>
      <c r="J3078" t="s">
        <v>2337</v>
      </c>
      <c r="K3078">
        <f t="shared" si="192"/>
        <v>123</v>
      </c>
      <c r="L3078">
        <f t="shared" si="193"/>
        <v>35</v>
      </c>
      <c r="M3078">
        <f t="shared" si="194"/>
        <v>1</v>
      </c>
      <c r="N3078" s="7">
        <f t="shared" si="195"/>
        <v>219.99</v>
      </c>
    </row>
    <row r="3079" spans="1:14" x14ac:dyDescent="0.2">
      <c r="A3079" t="s">
        <v>396</v>
      </c>
      <c r="B3079" s="8">
        <v>44069</v>
      </c>
      <c r="C3079" s="8">
        <v>44078</v>
      </c>
      <c r="D3079">
        <v>5</v>
      </c>
      <c r="E3079">
        <v>1</v>
      </c>
      <c r="F3079" s="7">
        <v>69.83</v>
      </c>
      <c r="G3079" s="7">
        <v>111.27</v>
      </c>
      <c r="H3079" s="7">
        <v>23.28</v>
      </c>
      <c r="I3079" s="7">
        <v>37.090000000000003</v>
      </c>
      <c r="J3079" t="s">
        <v>2337</v>
      </c>
      <c r="K3079">
        <f t="shared" si="192"/>
        <v>5</v>
      </c>
      <c r="L3079">
        <f t="shared" si="193"/>
        <v>35</v>
      </c>
      <c r="M3079">
        <f t="shared" si="194"/>
        <v>1</v>
      </c>
      <c r="N3079" s="7">
        <f t="shared" si="195"/>
        <v>111.27</v>
      </c>
    </row>
    <row r="3080" spans="1:14" x14ac:dyDescent="0.2">
      <c r="A3080" t="s">
        <v>169</v>
      </c>
      <c r="B3080" s="8">
        <v>44070</v>
      </c>
      <c r="C3080" s="8">
        <v>44076</v>
      </c>
      <c r="D3080">
        <v>215</v>
      </c>
      <c r="E3080">
        <v>1</v>
      </c>
      <c r="F3080" s="7">
        <v>180.35</v>
      </c>
      <c r="G3080" s="7">
        <v>376.03</v>
      </c>
      <c r="H3080" s="7">
        <v>1.28</v>
      </c>
      <c r="I3080" s="7">
        <v>2.69</v>
      </c>
      <c r="J3080" t="s">
        <v>2337</v>
      </c>
      <c r="K3080">
        <f t="shared" si="192"/>
        <v>215</v>
      </c>
      <c r="L3080">
        <f t="shared" si="193"/>
        <v>35</v>
      </c>
      <c r="M3080">
        <f t="shared" si="194"/>
        <v>1</v>
      </c>
      <c r="N3080" s="7">
        <f t="shared" si="195"/>
        <v>376.03</v>
      </c>
    </row>
    <row r="3081" spans="1:14" x14ac:dyDescent="0.2">
      <c r="A3081" t="s">
        <v>203</v>
      </c>
      <c r="B3081" s="8">
        <v>44070</v>
      </c>
      <c r="C3081" s="8">
        <v>44076</v>
      </c>
      <c r="D3081">
        <v>215</v>
      </c>
      <c r="E3081">
        <v>1</v>
      </c>
      <c r="F3081" s="7">
        <v>190.03</v>
      </c>
      <c r="G3081" s="7">
        <v>447.65</v>
      </c>
      <c r="H3081" s="7">
        <v>1.36</v>
      </c>
      <c r="I3081" s="7">
        <v>3.2</v>
      </c>
      <c r="J3081" t="s">
        <v>2337</v>
      </c>
      <c r="K3081">
        <f t="shared" si="192"/>
        <v>215</v>
      </c>
      <c r="L3081">
        <f t="shared" si="193"/>
        <v>35</v>
      </c>
      <c r="M3081">
        <f t="shared" si="194"/>
        <v>1</v>
      </c>
      <c r="N3081" s="7">
        <f t="shared" si="195"/>
        <v>447.65</v>
      </c>
    </row>
    <row r="3082" spans="1:14" x14ac:dyDescent="0.2">
      <c r="A3082" t="s">
        <v>928</v>
      </c>
      <c r="B3082" s="8">
        <v>44070</v>
      </c>
      <c r="C3082" s="8">
        <v>44076</v>
      </c>
      <c r="D3082">
        <v>4</v>
      </c>
      <c r="E3082">
        <v>1</v>
      </c>
      <c r="F3082" s="7">
        <v>0</v>
      </c>
      <c r="G3082" s="7">
        <v>0</v>
      </c>
      <c r="H3082" s="7">
        <v>0</v>
      </c>
      <c r="I3082" s="7">
        <v>0</v>
      </c>
      <c r="J3082" t="s">
        <v>2337</v>
      </c>
      <c r="K3082">
        <f t="shared" si="192"/>
        <v>4</v>
      </c>
      <c r="L3082">
        <f t="shared" si="193"/>
        <v>35</v>
      </c>
      <c r="M3082">
        <f t="shared" si="194"/>
        <v>1</v>
      </c>
      <c r="N3082" s="7">
        <f t="shared" si="195"/>
        <v>0</v>
      </c>
    </row>
    <row r="3083" spans="1:14" x14ac:dyDescent="0.2">
      <c r="A3083" t="s">
        <v>539</v>
      </c>
      <c r="B3083" s="8">
        <v>44070</v>
      </c>
      <c r="C3083" s="8">
        <v>44071</v>
      </c>
      <c r="D3083">
        <v>613</v>
      </c>
      <c r="E3083">
        <v>1</v>
      </c>
      <c r="F3083" s="7">
        <v>595.96</v>
      </c>
      <c r="G3083" s="7">
        <v>1432.48</v>
      </c>
      <c r="H3083" s="7">
        <v>1.48</v>
      </c>
      <c r="I3083" s="7">
        <v>3.58</v>
      </c>
      <c r="J3083" t="s">
        <v>2337</v>
      </c>
      <c r="K3083">
        <f t="shared" si="192"/>
        <v>613</v>
      </c>
      <c r="L3083">
        <f t="shared" si="193"/>
        <v>35</v>
      </c>
      <c r="M3083">
        <f t="shared" si="194"/>
        <v>1</v>
      </c>
      <c r="N3083" s="7">
        <f t="shared" si="195"/>
        <v>1432.48</v>
      </c>
    </row>
    <row r="3084" spans="1:14" x14ac:dyDescent="0.2">
      <c r="A3084" t="s">
        <v>201</v>
      </c>
      <c r="B3084" s="8">
        <v>44070</v>
      </c>
      <c r="C3084" s="8">
        <v>44071</v>
      </c>
      <c r="D3084">
        <v>613</v>
      </c>
      <c r="E3084">
        <v>1</v>
      </c>
      <c r="F3084" s="7">
        <v>518.20000000000005</v>
      </c>
      <c r="G3084" s="7">
        <v>1253.42</v>
      </c>
      <c r="H3084" s="7">
        <v>1.29</v>
      </c>
      <c r="I3084" s="7">
        <v>3.13</v>
      </c>
      <c r="J3084" t="s">
        <v>2337</v>
      </c>
      <c r="K3084">
        <f t="shared" si="192"/>
        <v>613</v>
      </c>
      <c r="L3084">
        <f t="shared" si="193"/>
        <v>35</v>
      </c>
      <c r="M3084">
        <f t="shared" si="194"/>
        <v>1</v>
      </c>
      <c r="N3084" s="7">
        <f t="shared" si="195"/>
        <v>1253.42</v>
      </c>
    </row>
    <row r="3085" spans="1:14" x14ac:dyDescent="0.2">
      <c r="A3085" t="s">
        <v>249</v>
      </c>
      <c r="B3085" s="8">
        <v>44070</v>
      </c>
      <c r="C3085" s="8">
        <v>44070</v>
      </c>
      <c r="D3085">
        <v>766</v>
      </c>
      <c r="E3085">
        <v>1</v>
      </c>
      <c r="F3085" s="7">
        <v>428.47</v>
      </c>
      <c r="G3085" s="7">
        <v>895.3</v>
      </c>
      <c r="H3085" s="7">
        <v>0.86</v>
      </c>
      <c r="I3085" s="7">
        <v>1.79</v>
      </c>
      <c r="J3085" t="s">
        <v>2337</v>
      </c>
      <c r="K3085">
        <f t="shared" si="192"/>
        <v>766</v>
      </c>
      <c r="L3085">
        <f t="shared" si="193"/>
        <v>35</v>
      </c>
      <c r="M3085">
        <f t="shared" si="194"/>
        <v>1</v>
      </c>
      <c r="N3085" s="7">
        <f t="shared" si="195"/>
        <v>895.3</v>
      </c>
    </row>
    <row r="3086" spans="1:14" x14ac:dyDescent="0.2">
      <c r="A3086" t="s">
        <v>284</v>
      </c>
      <c r="B3086" s="8">
        <v>44070</v>
      </c>
      <c r="C3086" s="8">
        <v>44070</v>
      </c>
      <c r="D3086">
        <v>1532</v>
      </c>
      <c r="E3086">
        <v>1</v>
      </c>
      <c r="F3086" s="7">
        <v>856.93</v>
      </c>
      <c r="G3086" s="7">
        <v>2110.35</v>
      </c>
      <c r="H3086" s="7">
        <v>0.86</v>
      </c>
      <c r="I3086" s="7">
        <v>2.11</v>
      </c>
      <c r="J3086" t="s">
        <v>2337</v>
      </c>
      <c r="K3086">
        <f t="shared" si="192"/>
        <v>1532</v>
      </c>
      <c r="L3086">
        <f t="shared" si="193"/>
        <v>35</v>
      </c>
      <c r="M3086">
        <f t="shared" si="194"/>
        <v>1</v>
      </c>
      <c r="N3086" s="7">
        <f t="shared" si="195"/>
        <v>2110.35</v>
      </c>
    </row>
    <row r="3087" spans="1:14" x14ac:dyDescent="0.2">
      <c r="A3087" t="s">
        <v>247</v>
      </c>
      <c r="B3087" s="8">
        <v>44071</v>
      </c>
      <c r="C3087" s="8">
        <v>44074</v>
      </c>
      <c r="D3087">
        <v>15320</v>
      </c>
      <c r="E3087">
        <v>1</v>
      </c>
      <c r="F3087" s="7">
        <v>8569.2999999999993</v>
      </c>
      <c r="G3087" s="7">
        <v>14069</v>
      </c>
      <c r="H3087" s="7">
        <v>0.86</v>
      </c>
      <c r="I3087" s="7">
        <v>1.41</v>
      </c>
      <c r="J3087" t="s">
        <v>2337</v>
      </c>
      <c r="K3087">
        <f t="shared" si="192"/>
        <v>15320</v>
      </c>
      <c r="L3087">
        <f t="shared" si="193"/>
        <v>35</v>
      </c>
      <c r="M3087">
        <f t="shared" si="194"/>
        <v>1</v>
      </c>
      <c r="N3087" s="7">
        <f t="shared" si="195"/>
        <v>14069</v>
      </c>
    </row>
    <row r="3088" spans="1:14" x14ac:dyDescent="0.2">
      <c r="A3088" t="s">
        <v>699</v>
      </c>
      <c r="B3088" s="8">
        <v>44071</v>
      </c>
      <c r="C3088" s="8">
        <v>44088</v>
      </c>
      <c r="D3088">
        <v>62</v>
      </c>
      <c r="E3088">
        <v>1</v>
      </c>
      <c r="F3088" s="7">
        <v>658.94</v>
      </c>
      <c r="G3088" s="7">
        <v>1335.28</v>
      </c>
      <c r="H3088" s="7">
        <v>16.47</v>
      </c>
      <c r="I3088" s="7">
        <v>33.380000000000003</v>
      </c>
      <c r="J3088" t="s">
        <v>2337</v>
      </c>
      <c r="K3088">
        <f t="shared" si="192"/>
        <v>62</v>
      </c>
      <c r="L3088">
        <f t="shared" si="193"/>
        <v>35</v>
      </c>
      <c r="M3088">
        <f t="shared" si="194"/>
        <v>1</v>
      </c>
      <c r="N3088" s="7">
        <f t="shared" si="195"/>
        <v>1335.28</v>
      </c>
    </row>
    <row r="3089" spans="1:14" x14ac:dyDescent="0.2">
      <c r="A3089" t="s">
        <v>698</v>
      </c>
      <c r="B3089" s="8">
        <v>44071</v>
      </c>
      <c r="C3089" s="8">
        <v>44088</v>
      </c>
      <c r="D3089">
        <v>62</v>
      </c>
      <c r="E3089">
        <v>1</v>
      </c>
      <c r="F3089" s="7">
        <v>606.25</v>
      </c>
      <c r="G3089" s="7">
        <v>1135.75</v>
      </c>
      <c r="H3089" s="7">
        <v>15.16</v>
      </c>
      <c r="I3089" s="7">
        <v>28.39</v>
      </c>
      <c r="J3089" t="s">
        <v>2337</v>
      </c>
      <c r="K3089">
        <f t="shared" si="192"/>
        <v>62</v>
      </c>
      <c r="L3089">
        <f t="shared" si="193"/>
        <v>35</v>
      </c>
      <c r="M3089">
        <f t="shared" si="194"/>
        <v>1</v>
      </c>
      <c r="N3089" s="7">
        <f t="shared" si="195"/>
        <v>1135.75</v>
      </c>
    </row>
    <row r="3090" spans="1:14" x14ac:dyDescent="0.2">
      <c r="A3090" t="s">
        <v>201</v>
      </c>
      <c r="B3090" s="8">
        <v>44071</v>
      </c>
      <c r="C3090" s="8">
        <v>44081</v>
      </c>
      <c r="D3090">
        <v>13176</v>
      </c>
      <c r="E3090">
        <v>1</v>
      </c>
      <c r="F3090" s="7">
        <v>11141.29</v>
      </c>
      <c r="G3090" s="7">
        <v>27498.5</v>
      </c>
      <c r="H3090" s="7">
        <v>1.29</v>
      </c>
      <c r="I3090" s="7">
        <v>3.2</v>
      </c>
      <c r="J3090" t="s">
        <v>2337</v>
      </c>
      <c r="K3090">
        <f t="shared" si="192"/>
        <v>13176</v>
      </c>
      <c r="L3090">
        <f t="shared" si="193"/>
        <v>35</v>
      </c>
      <c r="M3090">
        <f t="shared" si="194"/>
        <v>1</v>
      </c>
      <c r="N3090" s="7">
        <f t="shared" si="195"/>
        <v>27498.5</v>
      </c>
    </row>
    <row r="3091" spans="1:14" x14ac:dyDescent="0.2">
      <c r="A3091" t="s">
        <v>923</v>
      </c>
      <c r="B3091" s="8">
        <v>44071</v>
      </c>
      <c r="C3091" s="8">
        <v>44081</v>
      </c>
      <c r="D3091">
        <v>129</v>
      </c>
      <c r="E3091">
        <v>1</v>
      </c>
      <c r="F3091" s="7">
        <v>5040.8999999999996</v>
      </c>
      <c r="G3091" s="7">
        <v>7520.52</v>
      </c>
      <c r="H3091" s="7">
        <v>60.01</v>
      </c>
      <c r="I3091" s="7">
        <v>89.53</v>
      </c>
      <c r="J3091" t="s">
        <v>2337</v>
      </c>
      <c r="K3091">
        <f t="shared" si="192"/>
        <v>129</v>
      </c>
      <c r="L3091">
        <f t="shared" si="193"/>
        <v>35</v>
      </c>
      <c r="M3091">
        <f t="shared" si="194"/>
        <v>1</v>
      </c>
      <c r="N3091" s="7">
        <f t="shared" si="195"/>
        <v>7520.52</v>
      </c>
    </row>
    <row r="3092" spans="1:14" x14ac:dyDescent="0.2">
      <c r="A3092" t="s">
        <v>544</v>
      </c>
      <c r="B3092" s="8">
        <v>44071</v>
      </c>
      <c r="C3092" s="8">
        <v>44074</v>
      </c>
      <c r="D3092">
        <v>307</v>
      </c>
      <c r="E3092">
        <v>1</v>
      </c>
      <c r="F3092" s="7">
        <v>278.52</v>
      </c>
      <c r="G3092" s="7">
        <v>409.28</v>
      </c>
      <c r="H3092" s="7">
        <v>1.38</v>
      </c>
      <c r="I3092" s="7">
        <v>2.0499999999999998</v>
      </c>
      <c r="J3092" t="s">
        <v>2337</v>
      </c>
      <c r="K3092">
        <f t="shared" si="192"/>
        <v>307</v>
      </c>
      <c r="L3092">
        <f t="shared" si="193"/>
        <v>35</v>
      </c>
      <c r="M3092">
        <f t="shared" si="194"/>
        <v>1</v>
      </c>
      <c r="N3092" s="7">
        <f t="shared" si="195"/>
        <v>409.28</v>
      </c>
    </row>
    <row r="3093" spans="1:14" x14ac:dyDescent="0.2">
      <c r="A3093" t="s">
        <v>539</v>
      </c>
      <c r="B3093" s="8">
        <v>44071</v>
      </c>
      <c r="C3093" s="8">
        <v>44071</v>
      </c>
      <c r="D3093">
        <v>2605</v>
      </c>
      <c r="E3093">
        <v>2</v>
      </c>
      <c r="F3093" s="7">
        <v>5065.68</v>
      </c>
      <c r="G3093" s="7">
        <v>12176.08</v>
      </c>
      <c r="H3093" s="7">
        <v>2.97</v>
      </c>
      <c r="I3093" s="7">
        <v>7.16</v>
      </c>
      <c r="J3093" t="s">
        <v>2337</v>
      </c>
      <c r="K3093">
        <f t="shared" si="192"/>
        <v>5210</v>
      </c>
      <c r="L3093">
        <f t="shared" si="193"/>
        <v>35</v>
      </c>
      <c r="M3093">
        <f t="shared" si="194"/>
        <v>1</v>
      </c>
      <c r="N3093" s="7">
        <f t="shared" si="195"/>
        <v>12176.08</v>
      </c>
    </row>
    <row r="3094" spans="1:14" x14ac:dyDescent="0.2">
      <c r="A3094" t="s">
        <v>544</v>
      </c>
      <c r="B3094" s="8">
        <v>44071</v>
      </c>
      <c r="C3094" s="8">
        <v>44071</v>
      </c>
      <c r="D3094">
        <v>1073</v>
      </c>
      <c r="E3094">
        <v>2</v>
      </c>
      <c r="F3094" s="7">
        <v>1949.61</v>
      </c>
      <c r="G3094" s="7">
        <v>2864.96</v>
      </c>
      <c r="H3094" s="7">
        <v>2.78</v>
      </c>
      <c r="I3094" s="7">
        <v>4.09</v>
      </c>
      <c r="J3094" t="s">
        <v>2337</v>
      </c>
      <c r="K3094">
        <f t="shared" si="192"/>
        <v>2146</v>
      </c>
      <c r="L3094">
        <f t="shared" si="193"/>
        <v>35</v>
      </c>
      <c r="M3094">
        <f t="shared" si="194"/>
        <v>1</v>
      </c>
      <c r="N3094" s="7">
        <f t="shared" si="195"/>
        <v>2864.96</v>
      </c>
    </row>
    <row r="3095" spans="1:14" x14ac:dyDescent="0.2">
      <c r="A3095" t="s">
        <v>202</v>
      </c>
      <c r="B3095" s="8">
        <v>44071</v>
      </c>
      <c r="C3095" s="8">
        <v>44071</v>
      </c>
      <c r="D3095">
        <v>2145</v>
      </c>
      <c r="E3095">
        <v>2</v>
      </c>
      <c r="F3095" s="7">
        <v>3627.4</v>
      </c>
      <c r="G3095" s="7">
        <v>8953</v>
      </c>
      <c r="H3095" s="7">
        <v>2.58</v>
      </c>
      <c r="I3095" s="7">
        <v>6.4</v>
      </c>
      <c r="J3095" t="s">
        <v>2337</v>
      </c>
      <c r="K3095">
        <f t="shared" si="192"/>
        <v>4290</v>
      </c>
      <c r="L3095">
        <f t="shared" si="193"/>
        <v>35</v>
      </c>
      <c r="M3095">
        <f t="shared" si="194"/>
        <v>1</v>
      </c>
      <c r="N3095" s="7">
        <f t="shared" si="195"/>
        <v>8953</v>
      </c>
    </row>
    <row r="3096" spans="1:14" x14ac:dyDescent="0.2">
      <c r="A3096" t="s">
        <v>636</v>
      </c>
      <c r="B3096" s="8">
        <v>44071</v>
      </c>
      <c r="C3096" s="8">
        <v>44071</v>
      </c>
      <c r="D3096">
        <v>613</v>
      </c>
      <c r="E3096">
        <v>2</v>
      </c>
      <c r="F3096" s="7">
        <v>1010.72</v>
      </c>
      <c r="G3096" s="7">
        <v>1524.57</v>
      </c>
      <c r="H3096" s="7">
        <v>2.52</v>
      </c>
      <c r="I3096" s="7">
        <v>3.81</v>
      </c>
      <c r="J3096" t="s">
        <v>2337</v>
      </c>
      <c r="K3096">
        <f t="shared" si="192"/>
        <v>1226</v>
      </c>
      <c r="L3096">
        <f t="shared" si="193"/>
        <v>35</v>
      </c>
      <c r="M3096">
        <f t="shared" si="194"/>
        <v>1</v>
      </c>
      <c r="N3096" s="7">
        <f t="shared" si="195"/>
        <v>1524.57</v>
      </c>
    </row>
    <row r="3097" spans="1:14" x14ac:dyDescent="0.2">
      <c r="A3097" t="s">
        <v>229</v>
      </c>
      <c r="B3097" s="8">
        <v>44071</v>
      </c>
      <c r="C3097" s="8">
        <v>44071</v>
      </c>
      <c r="D3097">
        <v>171</v>
      </c>
      <c r="E3097">
        <v>1</v>
      </c>
      <c r="F3097" s="7">
        <v>78.08</v>
      </c>
      <c r="G3097" s="7">
        <v>134.87</v>
      </c>
      <c r="H3097" s="7">
        <v>0.7</v>
      </c>
      <c r="I3097" s="7">
        <v>1.22</v>
      </c>
      <c r="J3097" t="s">
        <v>2337</v>
      </c>
      <c r="K3097">
        <f t="shared" si="192"/>
        <v>171</v>
      </c>
      <c r="L3097">
        <f t="shared" si="193"/>
        <v>35</v>
      </c>
      <c r="M3097">
        <f t="shared" si="194"/>
        <v>1</v>
      </c>
      <c r="N3097" s="7">
        <f t="shared" si="195"/>
        <v>134.87</v>
      </c>
    </row>
    <row r="3098" spans="1:14" x14ac:dyDescent="0.2">
      <c r="A3098" t="s">
        <v>232</v>
      </c>
      <c r="B3098" s="8">
        <v>44071</v>
      </c>
      <c r="C3098" s="8">
        <v>44071</v>
      </c>
      <c r="D3098">
        <v>1513</v>
      </c>
      <c r="E3098">
        <v>1</v>
      </c>
      <c r="F3098" s="7">
        <v>694.31</v>
      </c>
      <c r="G3098" s="7">
        <v>1136.1400000000001</v>
      </c>
      <c r="H3098" s="7">
        <v>0.7</v>
      </c>
      <c r="I3098" s="7">
        <v>1.1499999999999999</v>
      </c>
      <c r="J3098" t="s">
        <v>2337</v>
      </c>
      <c r="K3098">
        <f t="shared" si="192"/>
        <v>1513</v>
      </c>
      <c r="L3098">
        <f t="shared" si="193"/>
        <v>35</v>
      </c>
      <c r="M3098">
        <f t="shared" si="194"/>
        <v>1</v>
      </c>
      <c r="N3098" s="7">
        <f t="shared" si="195"/>
        <v>1136.1400000000001</v>
      </c>
    </row>
    <row r="3099" spans="1:14" x14ac:dyDescent="0.2">
      <c r="A3099" t="s">
        <v>249</v>
      </c>
      <c r="B3099" s="8">
        <v>44071</v>
      </c>
      <c r="C3099" s="8">
        <v>44071</v>
      </c>
      <c r="D3099">
        <v>256</v>
      </c>
      <c r="E3099">
        <v>1</v>
      </c>
      <c r="F3099" s="7">
        <v>143.11000000000001</v>
      </c>
      <c r="G3099" s="7">
        <v>320.39</v>
      </c>
      <c r="H3099" s="7">
        <v>0.86</v>
      </c>
      <c r="I3099" s="7">
        <v>1.92</v>
      </c>
      <c r="J3099" t="s">
        <v>2337</v>
      </c>
      <c r="K3099">
        <f t="shared" si="192"/>
        <v>256</v>
      </c>
      <c r="L3099">
        <f t="shared" si="193"/>
        <v>35</v>
      </c>
      <c r="M3099">
        <f t="shared" si="194"/>
        <v>1</v>
      </c>
      <c r="N3099" s="7">
        <f t="shared" si="195"/>
        <v>320.39</v>
      </c>
    </row>
    <row r="3100" spans="1:14" x14ac:dyDescent="0.2">
      <c r="A3100" t="s">
        <v>251</v>
      </c>
      <c r="B3100" s="8">
        <v>44071</v>
      </c>
      <c r="C3100" s="8">
        <v>44071</v>
      </c>
      <c r="D3100">
        <v>8057</v>
      </c>
      <c r="E3100">
        <v>1</v>
      </c>
      <c r="F3100" s="7">
        <v>4506.6000000000004</v>
      </c>
      <c r="G3100" s="7">
        <v>10089.39</v>
      </c>
      <c r="H3100" s="7">
        <v>0.86</v>
      </c>
      <c r="I3100" s="7">
        <v>1.92</v>
      </c>
      <c r="J3100" t="s">
        <v>2337</v>
      </c>
      <c r="K3100">
        <f t="shared" si="192"/>
        <v>8057</v>
      </c>
      <c r="L3100">
        <f t="shared" si="193"/>
        <v>35</v>
      </c>
      <c r="M3100">
        <f t="shared" si="194"/>
        <v>1</v>
      </c>
      <c r="N3100" s="7">
        <f t="shared" si="195"/>
        <v>10089.39</v>
      </c>
    </row>
    <row r="3101" spans="1:14" x14ac:dyDescent="0.2">
      <c r="A3101" t="s">
        <v>289</v>
      </c>
      <c r="B3101" s="8">
        <v>44071</v>
      </c>
      <c r="C3101" s="8">
        <v>44071</v>
      </c>
      <c r="D3101">
        <v>1839</v>
      </c>
      <c r="E3101">
        <v>1</v>
      </c>
      <c r="F3101" s="7">
        <v>1043.6600000000001</v>
      </c>
      <c r="G3101" s="7">
        <v>2916.12</v>
      </c>
      <c r="H3101" s="7">
        <v>0.87</v>
      </c>
      <c r="I3101" s="7">
        <v>2.4300000000000002</v>
      </c>
      <c r="J3101" t="s">
        <v>2337</v>
      </c>
      <c r="K3101">
        <f t="shared" si="192"/>
        <v>1839</v>
      </c>
      <c r="L3101">
        <f t="shared" si="193"/>
        <v>35</v>
      </c>
      <c r="M3101">
        <f t="shared" si="194"/>
        <v>1</v>
      </c>
      <c r="N3101" s="7">
        <f t="shared" si="195"/>
        <v>2916.12</v>
      </c>
    </row>
    <row r="3102" spans="1:14" x14ac:dyDescent="0.2">
      <c r="A3102" t="s">
        <v>353</v>
      </c>
      <c r="B3102" s="8">
        <v>44071</v>
      </c>
      <c r="C3102" s="8">
        <v>44071</v>
      </c>
      <c r="D3102">
        <v>146</v>
      </c>
      <c r="E3102">
        <v>1</v>
      </c>
      <c r="F3102" s="7">
        <v>114.22</v>
      </c>
      <c r="G3102" s="7">
        <v>182.26</v>
      </c>
      <c r="H3102" s="7">
        <v>1.2</v>
      </c>
      <c r="I3102" s="7">
        <v>1.92</v>
      </c>
      <c r="J3102" t="s">
        <v>2337</v>
      </c>
      <c r="K3102">
        <f t="shared" si="192"/>
        <v>146</v>
      </c>
      <c r="L3102">
        <f t="shared" si="193"/>
        <v>35</v>
      </c>
      <c r="M3102">
        <f t="shared" si="194"/>
        <v>1</v>
      </c>
      <c r="N3102" s="7">
        <f t="shared" si="195"/>
        <v>182.26</v>
      </c>
    </row>
    <row r="3103" spans="1:14" x14ac:dyDescent="0.2">
      <c r="A3103" t="s">
        <v>351</v>
      </c>
      <c r="B3103" s="8">
        <v>44071</v>
      </c>
      <c r="C3103" s="8">
        <v>44071</v>
      </c>
      <c r="D3103">
        <v>596</v>
      </c>
      <c r="E3103">
        <v>1</v>
      </c>
      <c r="F3103" s="7">
        <v>383.1</v>
      </c>
      <c r="G3103" s="7">
        <v>547.28</v>
      </c>
      <c r="H3103" s="7">
        <v>0.99</v>
      </c>
      <c r="I3103" s="7">
        <v>1.41</v>
      </c>
      <c r="J3103" t="s">
        <v>2337</v>
      </c>
      <c r="K3103">
        <f t="shared" si="192"/>
        <v>596</v>
      </c>
      <c r="L3103">
        <f t="shared" si="193"/>
        <v>35</v>
      </c>
      <c r="M3103">
        <f t="shared" si="194"/>
        <v>1</v>
      </c>
      <c r="N3103" s="7">
        <f t="shared" si="195"/>
        <v>547.28</v>
      </c>
    </row>
    <row r="3104" spans="1:14" x14ac:dyDescent="0.2">
      <c r="A3104" t="s">
        <v>923</v>
      </c>
      <c r="B3104" s="8">
        <v>44071</v>
      </c>
      <c r="C3104" s="8">
        <v>44071</v>
      </c>
      <c r="D3104">
        <v>59</v>
      </c>
      <c r="E3104">
        <v>1</v>
      </c>
      <c r="F3104" s="7">
        <v>2280.41</v>
      </c>
      <c r="G3104" s="7">
        <v>3402.14</v>
      </c>
      <c r="H3104" s="7">
        <v>60.01</v>
      </c>
      <c r="I3104" s="7">
        <v>89.53</v>
      </c>
      <c r="J3104" t="s">
        <v>2337</v>
      </c>
      <c r="K3104">
        <f t="shared" si="192"/>
        <v>59</v>
      </c>
      <c r="L3104">
        <f t="shared" si="193"/>
        <v>35</v>
      </c>
      <c r="M3104">
        <f t="shared" si="194"/>
        <v>1</v>
      </c>
      <c r="N3104" s="7">
        <f t="shared" si="195"/>
        <v>3402.14</v>
      </c>
    </row>
    <row r="3105" spans="1:14" x14ac:dyDescent="0.2">
      <c r="A3105" t="s">
        <v>930</v>
      </c>
      <c r="B3105" s="8">
        <v>44071</v>
      </c>
      <c r="C3105" s="8">
        <v>44071</v>
      </c>
      <c r="D3105">
        <v>227</v>
      </c>
      <c r="E3105">
        <v>1</v>
      </c>
      <c r="F3105" s="7">
        <v>4418.32</v>
      </c>
      <c r="G3105" s="7">
        <v>6057.34</v>
      </c>
      <c r="H3105" s="7">
        <v>29.85</v>
      </c>
      <c r="I3105" s="7">
        <v>40.93</v>
      </c>
      <c r="J3105" t="s">
        <v>2337</v>
      </c>
      <c r="K3105">
        <f t="shared" si="192"/>
        <v>227</v>
      </c>
      <c r="L3105">
        <f t="shared" si="193"/>
        <v>35</v>
      </c>
      <c r="M3105">
        <f t="shared" si="194"/>
        <v>1</v>
      </c>
      <c r="N3105" s="7">
        <f t="shared" si="195"/>
        <v>6057.34</v>
      </c>
    </row>
    <row r="3106" spans="1:14" x14ac:dyDescent="0.2">
      <c r="A3106" t="s">
        <v>396</v>
      </c>
      <c r="B3106" s="8">
        <v>44071</v>
      </c>
      <c r="C3106" s="8">
        <v>44071</v>
      </c>
      <c r="D3106">
        <v>95</v>
      </c>
      <c r="E3106">
        <v>1</v>
      </c>
      <c r="F3106" s="7">
        <v>1443.22</v>
      </c>
      <c r="G3106" s="7">
        <v>1903.15</v>
      </c>
      <c r="H3106" s="7">
        <v>23.28</v>
      </c>
      <c r="I3106" s="7">
        <v>30.7</v>
      </c>
      <c r="J3106" t="s">
        <v>2337</v>
      </c>
      <c r="K3106">
        <f t="shared" si="192"/>
        <v>95</v>
      </c>
      <c r="L3106">
        <f t="shared" si="193"/>
        <v>35</v>
      </c>
      <c r="M3106">
        <f t="shared" si="194"/>
        <v>1</v>
      </c>
      <c r="N3106" s="7">
        <f t="shared" si="195"/>
        <v>1903.15</v>
      </c>
    </row>
    <row r="3107" spans="1:14" x14ac:dyDescent="0.2">
      <c r="A3107" t="s">
        <v>240</v>
      </c>
      <c r="B3107" s="8">
        <v>44071</v>
      </c>
      <c r="C3107" s="8">
        <v>44071</v>
      </c>
      <c r="D3107">
        <v>307</v>
      </c>
      <c r="E3107">
        <v>1</v>
      </c>
      <c r="F3107" s="7">
        <v>140.69</v>
      </c>
      <c r="G3107" s="7">
        <v>217.43</v>
      </c>
      <c r="H3107" s="7">
        <v>0.7</v>
      </c>
      <c r="I3107" s="7">
        <v>1.0900000000000001</v>
      </c>
      <c r="J3107" t="s">
        <v>2337</v>
      </c>
      <c r="K3107">
        <f t="shared" si="192"/>
        <v>307</v>
      </c>
      <c r="L3107">
        <f t="shared" si="193"/>
        <v>35</v>
      </c>
      <c r="M3107">
        <f t="shared" si="194"/>
        <v>1</v>
      </c>
      <c r="N3107" s="7">
        <f t="shared" si="195"/>
        <v>217.43</v>
      </c>
    </row>
    <row r="3108" spans="1:14" x14ac:dyDescent="0.2">
      <c r="A3108" t="s">
        <v>396</v>
      </c>
      <c r="B3108" s="8">
        <v>44071</v>
      </c>
      <c r="C3108" s="8">
        <v>44074</v>
      </c>
      <c r="D3108">
        <v>368</v>
      </c>
      <c r="E3108">
        <v>1</v>
      </c>
      <c r="F3108" s="7">
        <v>5586.67</v>
      </c>
      <c r="G3108" s="7">
        <v>7367.04</v>
      </c>
      <c r="H3108" s="7">
        <v>23.28</v>
      </c>
      <c r="I3108" s="7">
        <v>30.7</v>
      </c>
      <c r="J3108" t="s">
        <v>2337</v>
      </c>
      <c r="K3108">
        <f t="shared" si="192"/>
        <v>368</v>
      </c>
      <c r="L3108">
        <f t="shared" si="193"/>
        <v>35</v>
      </c>
      <c r="M3108">
        <f t="shared" si="194"/>
        <v>1</v>
      </c>
      <c r="N3108" s="7">
        <f t="shared" si="195"/>
        <v>7367.04</v>
      </c>
    </row>
    <row r="3109" spans="1:14" x14ac:dyDescent="0.2">
      <c r="A3109" t="s">
        <v>923</v>
      </c>
      <c r="B3109" s="8">
        <v>44071</v>
      </c>
      <c r="C3109" s="8">
        <v>44084</v>
      </c>
      <c r="D3109">
        <v>19</v>
      </c>
      <c r="E3109">
        <v>1</v>
      </c>
      <c r="F3109" s="7">
        <v>720.13</v>
      </c>
      <c r="G3109" s="7">
        <v>1208.6600000000001</v>
      </c>
      <c r="H3109" s="7">
        <v>60.01</v>
      </c>
      <c r="I3109" s="7">
        <v>100.72</v>
      </c>
      <c r="J3109" t="s">
        <v>2337</v>
      </c>
      <c r="K3109">
        <f t="shared" si="192"/>
        <v>19</v>
      </c>
      <c r="L3109">
        <f t="shared" si="193"/>
        <v>35</v>
      </c>
      <c r="M3109">
        <f t="shared" si="194"/>
        <v>1</v>
      </c>
      <c r="N3109" s="7">
        <f t="shared" si="195"/>
        <v>1208.6600000000001</v>
      </c>
    </row>
    <row r="3110" spans="1:14" x14ac:dyDescent="0.2">
      <c r="A3110" t="s">
        <v>201</v>
      </c>
      <c r="B3110" s="8">
        <v>44071</v>
      </c>
      <c r="C3110" s="8">
        <v>44084</v>
      </c>
      <c r="D3110">
        <v>1532</v>
      </c>
      <c r="E3110">
        <v>1</v>
      </c>
      <c r="F3110" s="7">
        <v>1295.5</v>
      </c>
      <c r="G3110" s="7">
        <v>4169.54</v>
      </c>
      <c r="H3110" s="7">
        <v>1.29</v>
      </c>
      <c r="I3110" s="7">
        <v>4.17</v>
      </c>
      <c r="J3110" t="s">
        <v>2337</v>
      </c>
      <c r="K3110">
        <f t="shared" si="192"/>
        <v>1532</v>
      </c>
      <c r="L3110">
        <f t="shared" si="193"/>
        <v>35</v>
      </c>
      <c r="M3110">
        <f t="shared" si="194"/>
        <v>1</v>
      </c>
      <c r="N3110" s="7">
        <f t="shared" si="195"/>
        <v>4169.54</v>
      </c>
    </row>
    <row r="3111" spans="1:14" x14ac:dyDescent="0.2">
      <c r="A3111" t="s">
        <v>251</v>
      </c>
      <c r="B3111" s="8">
        <v>44071</v>
      </c>
      <c r="C3111" s="8">
        <v>44075</v>
      </c>
      <c r="D3111">
        <v>141</v>
      </c>
      <c r="E3111">
        <v>1</v>
      </c>
      <c r="F3111" s="7">
        <v>78.84</v>
      </c>
      <c r="G3111" s="7">
        <v>211.8</v>
      </c>
      <c r="H3111" s="7">
        <v>0.86</v>
      </c>
      <c r="I3111" s="7">
        <v>2.2999999999999998</v>
      </c>
      <c r="J3111" t="s">
        <v>2337</v>
      </c>
      <c r="K3111">
        <f t="shared" si="192"/>
        <v>141</v>
      </c>
      <c r="L3111">
        <f t="shared" si="193"/>
        <v>35</v>
      </c>
      <c r="M3111">
        <f t="shared" si="194"/>
        <v>1</v>
      </c>
      <c r="N3111" s="7">
        <f t="shared" si="195"/>
        <v>211.8</v>
      </c>
    </row>
    <row r="3112" spans="1:14" x14ac:dyDescent="0.2">
      <c r="A3112" t="s">
        <v>928</v>
      </c>
      <c r="B3112" s="8">
        <v>44071</v>
      </c>
      <c r="C3112" s="8">
        <v>44075</v>
      </c>
      <c r="D3112">
        <v>4</v>
      </c>
      <c r="E3112">
        <v>1</v>
      </c>
      <c r="F3112" s="7">
        <v>0</v>
      </c>
      <c r="G3112" s="7">
        <v>0</v>
      </c>
      <c r="H3112" s="7">
        <v>0</v>
      </c>
      <c r="I3112" s="7">
        <v>0</v>
      </c>
      <c r="J3112" t="s">
        <v>2337</v>
      </c>
      <c r="K3112">
        <f t="shared" si="192"/>
        <v>4</v>
      </c>
      <c r="L3112">
        <f t="shared" si="193"/>
        <v>35</v>
      </c>
      <c r="M3112">
        <f t="shared" si="194"/>
        <v>1</v>
      </c>
      <c r="N3112" s="7">
        <f t="shared" si="195"/>
        <v>0</v>
      </c>
    </row>
    <row r="3113" spans="1:14" x14ac:dyDescent="0.2">
      <c r="A3113" t="s">
        <v>307</v>
      </c>
      <c r="B3113" s="8">
        <v>44071</v>
      </c>
      <c r="C3113" s="8">
        <v>44075</v>
      </c>
      <c r="D3113">
        <v>22</v>
      </c>
      <c r="E3113">
        <v>1</v>
      </c>
      <c r="F3113" s="7">
        <v>16.47</v>
      </c>
      <c r="G3113" s="7">
        <v>45.48</v>
      </c>
      <c r="H3113" s="7">
        <v>1.18</v>
      </c>
      <c r="I3113" s="7">
        <v>3.25</v>
      </c>
      <c r="J3113" t="s">
        <v>2337</v>
      </c>
      <c r="K3113">
        <f t="shared" si="192"/>
        <v>22</v>
      </c>
      <c r="L3113">
        <f t="shared" si="193"/>
        <v>35</v>
      </c>
      <c r="M3113">
        <f t="shared" si="194"/>
        <v>1</v>
      </c>
      <c r="N3113" s="7">
        <f t="shared" si="195"/>
        <v>45.48</v>
      </c>
    </row>
    <row r="3114" spans="1:14" x14ac:dyDescent="0.2">
      <c r="A3114" t="s">
        <v>928</v>
      </c>
      <c r="B3114" s="8">
        <v>44071</v>
      </c>
      <c r="C3114" s="8">
        <v>44075</v>
      </c>
      <c r="D3114">
        <v>2</v>
      </c>
      <c r="E3114">
        <v>1</v>
      </c>
      <c r="F3114" s="7">
        <v>0</v>
      </c>
      <c r="G3114" s="7">
        <v>0</v>
      </c>
      <c r="H3114" s="7">
        <v>0</v>
      </c>
      <c r="I3114" s="7">
        <v>0</v>
      </c>
      <c r="J3114" t="s">
        <v>2337</v>
      </c>
      <c r="K3114">
        <f t="shared" si="192"/>
        <v>2</v>
      </c>
      <c r="L3114">
        <f t="shared" si="193"/>
        <v>35</v>
      </c>
      <c r="M3114">
        <f t="shared" si="194"/>
        <v>1</v>
      </c>
      <c r="N3114" s="7">
        <f t="shared" si="195"/>
        <v>0</v>
      </c>
    </row>
    <row r="3115" spans="1:14" x14ac:dyDescent="0.2">
      <c r="A3115" t="s">
        <v>169</v>
      </c>
      <c r="B3115" s="8">
        <v>44071</v>
      </c>
      <c r="C3115" s="8">
        <v>44075</v>
      </c>
      <c r="D3115">
        <v>62</v>
      </c>
      <c r="E3115">
        <v>1</v>
      </c>
      <c r="F3115" s="7">
        <v>51.53</v>
      </c>
      <c r="G3115" s="7">
        <v>84.41</v>
      </c>
      <c r="H3115" s="7">
        <v>1.28</v>
      </c>
      <c r="I3115" s="7">
        <v>2.11</v>
      </c>
      <c r="J3115" t="s">
        <v>2337</v>
      </c>
      <c r="K3115">
        <f t="shared" si="192"/>
        <v>62</v>
      </c>
      <c r="L3115">
        <f t="shared" si="193"/>
        <v>35</v>
      </c>
      <c r="M3115">
        <f t="shared" si="194"/>
        <v>1</v>
      </c>
      <c r="N3115" s="7">
        <f t="shared" si="195"/>
        <v>84.41</v>
      </c>
    </row>
    <row r="3116" spans="1:14" x14ac:dyDescent="0.2">
      <c r="A3116" t="s">
        <v>169</v>
      </c>
      <c r="B3116" s="8">
        <v>44071</v>
      </c>
      <c r="C3116" s="8">
        <v>44075</v>
      </c>
      <c r="D3116">
        <v>16</v>
      </c>
      <c r="E3116">
        <v>1</v>
      </c>
      <c r="F3116" s="7">
        <v>12.88</v>
      </c>
      <c r="G3116" s="7">
        <v>26.86</v>
      </c>
      <c r="H3116" s="7">
        <v>1.28</v>
      </c>
      <c r="I3116" s="7">
        <v>2.69</v>
      </c>
      <c r="J3116" t="s">
        <v>2337</v>
      </c>
      <c r="K3116">
        <f t="shared" si="192"/>
        <v>16</v>
      </c>
      <c r="L3116">
        <f t="shared" si="193"/>
        <v>35</v>
      </c>
      <c r="M3116">
        <f t="shared" si="194"/>
        <v>1</v>
      </c>
      <c r="N3116" s="7">
        <f t="shared" si="195"/>
        <v>26.86</v>
      </c>
    </row>
    <row r="3117" spans="1:14" x14ac:dyDescent="0.2">
      <c r="A3117" t="s">
        <v>928</v>
      </c>
      <c r="B3117" s="8">
        <v>44071</v>
      </c>
      <c r="C3117" s="8">
        <v>44075</v>
      </c>
      <c r="D3117">
        <v>2</v>
      </c>
      <c r="E3117">
        <v>1</v>
      </c>
      <c r="F3117" s="7">
        <v>0</v>
      </c>
      <c r="G3117" s="7">
        <v>0</v>
      </c>
      <c r="H3117" s="7">
        <v>0</v>
      </c>
      <c r="I3117" s="7">
        <v>0</v>
      </c>
      <c r="J3117" t="s">
        <v>2337</v>
      </c>
      <c r="K3117">
        <f t="shared" si="192"/>
        <v>2</v>
      </c>
      <c r="L3117">
        <f t="shared" si="193"/>
        <v>35</v>
      </c>
      <c r="M3117">
        <f t="shared" si="194"/>
        <v>1</v>
      </c>
      <c r="N3117" s="7">
        <f t="shared" si="195"/>
        <v>0</v>
      </c>
    </row>
    <row r="3118" spans="1:14" x14ac:dyDescent="0.2">
      <c r="A3118" t="s">
        <v>169</v>
      </c>
      <c r="B3118" s="8">
        <v>44071</v>
      </c>
      <c r="C3118" s="8">
        <v>44075</v>
      </c>
      <c r="D3118">
        <v>62</v>
      </c>
      <c r="E3118">
        <v>1</v>
      </c>
      <c r="F3118" s="7">
        <v>51.53</v>
      </c>
      <c r="G3118" s="7">
        <v>84.41</v>
      </c>
      <c r="H3118" s="7">
        <v>1.28</v>
      </c>
      <c r="I3118" s="7">
        <v>2.11</v>
      </c>
      <c r="J3118" t="s">
        <v>2337</v>
      </c>
      <c r="K3118">
        <f t="shared" si="192"/>
        <v>62</v>
      </c>
      <c r="L3118">
        <f t="shared" si="193"/>
        <v>35</v>
      </c>
      <c r="M3118">
        <f t="shared" si="194"/>
        <v>1</v>
      </c>
      <c r="N3118" s="7">
        <f t="shared" si="195"/>
        <v>84.41</v>
      </c>
    </row>
    <row r="3119" spans="1:14" x14ac:dyDescent="0.2">
      <c r="A3119" t="s">
        <v>169</v>
      </c>
      <c r="B3119" s="8">
        <v>44071</v>
      </c>
      <c r="C3119" s="8">
        <v>44075</v>
      </c>
      <c r="D3119">
        <v>31</v>
      </c>
      <c r="E3119">
        <v>1</v>
      </c>
      <c r="F3119" s="7">
        <v>25.76</v>
      </c>
      <c r="G3119" s="7">
        <v>53.72</v>
      </c>
      <c r="H3119" s="7">
        <v>1.28</v>
      </c>
      <c r="I3119" s="7">
        <v>2.69</v>
      </c>
      <c r="J3119" t="s">
        <v>2337</v>
      </c>
      <c r="K3119">
        <f t="shared" si="192"/>
        <v>31</v>
      </c>
      <c r="L3119">
        <f t="shared" si="193"/>
        <v>35</v>
      </c>
      <c r="M3119">
        <f t="shared" si="194"/>
        <v>1</v>
      </c>
      <c r="N3119" s="7">
        <f t="shared" si="195"/>
        <v>53.72</v>
      </c>
    </row>
    <row r="3120" spans="1:14" x14ac:dyDescent="0.2">
      <c r="A3120" t="s">
        <v>928</v>
      </c>
      <c r="B3120" s="8">
        <v>44071</v>
      </c>
      <c r="C3120" s="8">
        <v>44075</v>
      </c>
      <c r="D3120">
        <v>2</v>
      </c>
      <c r="E3120">
        <v>1</v>
      </c>
      <c r="F3120" s="7">
        <v>0</v>
      </c>
      <c r="G3120" s="7">
        <v>0</v>
      </c>
      <c r="H3120" s="7">
        <v>0</v>
      </c>
      <c r="I3120" s="7">
        <v>0</v>
      </c>
      <c r="J3120" t="s">
        <v>2337</v>
      </c>
      <c r="K3120">
        <f t="shared" si="192"/>
        <v>2</v>
      </c>
      <c r="L3120">
        <f t="shared" si="193"/>
        <v>35</v>
      </c>
      <c r="M3120">
        <f t="shared" si="194"/>
        <v>1</v>
      </c>
      <c r="N3120" s="7">
        <f t="shared" si="195"/>
        <v>0</v>
      </c>
    </row>
    <row r="3121" spans="1:14" x14ac:dyDescent="0.2">
      <c r="A3121" t="s">
        <v>223</v>
      </c>
      <c r="B3121" s="8">
        <v>44071</v>
      </c>
      <c r="C3121" s="8">
        <v>44075</v>
      </c>
      <c r="D3121">
        <v>71</v>
      </c>
      <c r="E3121">
        <v>1</v>
      </c>
      <c r="F3121" s="7">
        <v>32.36</v>
      </c>
      <c r="G3121" s="7">
        <v>55.89</v>
      </c>
      <c r="H3121" s="7">
        <v>0.7</v>
      </c>
      <c r="I3121" s="7">
        <v>1.22</v>
      </c>
      <c r="J3121" t="s">
        <v>2337</v>
      </c>
      <c r="K3121">
        <f t="shared" si="192"/>
        <v>71</v>
      </c>
      <c r="L3121">
        <f t="shared" si="193"/>
        <v>35</v>
      </c>
      <c r="M3121">
        <f t="shared" si="194"/>
        <v>1</v>
      </c>
      <c r="N3121" s="7">
        <f t="shared" si="195"/>
        <v>55.89</v>
      </c>
    </row>
    <row r="3122" spans="1:14" x14ac:dyDescent="0.2">
      <c r="A3122" t="s">
        <v>262</v>
      </c>
      <c r="B3122" s="8">
        <v>44071</v>
      </c>
      <c r="C3122" s="8">
        <v>44075</v>
      </c>
      <c r="D3122">
        <v>112</v>
      </c>
      <c r="E3122">
        <v>1</v>
      </c>
      <c r="F3122" s="7">
        <v>71.89</v>
      </c>
      <c r="G3122" s="7">
        <v>168.06</v>
      </c>
      <c r="H3122" s="7">
        <v>0.99</v>
      </c>
      <c r="I3122" s="7">
        <v>2.2999999999999998</v>
      </c>
      <c r="J3122" t="s">
        <v>2337</v>
      </c>
      <c r="K3122">
        <f t="shared" si="192"/>
        <v>112</v>
      </c>
      <c r="L3122">
        <f t="shared" si="193"/>
        <v>35</v>
      </c>
      <c r="M3122">
        <f t="shared" si="194"/>
        <v>1</v>
      </c>
      <c r="N3122" s="7">
        <f t="shared" si="195"/>
        <v>168.06</v>
      </c>
    </row>
    <row r="3123" spans="1:14" x14ac:dyDescent="0.2">
      <c r="A3123" t="s">
        <v>928</v>
      </c>
      <c r="B3123" s="8">
        <v>44071</v>
      </c>
      <c r="C3123" s="8">
        <v>44075</v>
      </c>
      <c r="D3123">
        <v>4</v>
      </c>
      <c r="E3123">
        <v>1</v>
      </c>
      <c r="F3123" s="7">
        <v>0</v>
      </c>
      <c r="G3123" s="7">
        <v>0</v>
      </c>
      <c r="H3123" s="7">
        <v>0</v>
      </c>
      <c r="I3123" s="7">
        <v>0</v>
      </c>
      <c r="J3123" t="s">
        <v>2337</v>
      </c>
      <c r="K3123">
        <f t="shared" si="192"/>
        <v>4</v>
      </c>
      <c r="L3123">
        <f t="shared" si="193"/>
        <v>35</v>
      </c>
      <c r="M3123">
        <f t="shared" si="194"/>
        <v>1</v>
      </c>
      <c r="N3123" s="7">
        <f t="shared" si="195"/>
        <v>0</v>
      </c>
    </row>
    <row r="3124" spans="1:14" x14ac:dyDescent="0.2">
      <c r="A3124" t="s">
        <v>396</v>
      </c>
      <c r="B3124" s="8">
        <v>44073</v>
      </c>
      <c r="C3124" s="8">
        <v>44078</v>
      </c>
      <c r="D3124">
        <v>92</v>
      </c>
      <c r="E3124">
        <v>1</v>
      </c>
      <c r="F3124" s="7">
        <v>1396.67</v>
      </c>
      <c r="G3124" s="7">
        <v>1841.76</v>
      </c>
      <c r="H3124" s="7">
        <v>23.28</v>
      </c>
      <c r="I3124" s="7">
        <v>30.7</v>
      </c>
      <c r="J3124" t="s">
        <v>2337</v>
      </c>
      <c r="K3124">
        <f t="shared" si="192"/>
        <v>92</v>
      </c>
      <c r="L3124">
        <f t="shared" si="193"/>
        <v>35</v>
      </c>
      <c r="M3124">
        <f t="shared" si="194"/>
        <v>1</v>
      </c>
      <c r="N3124" s="7">
        <f t="shared" si="195"/>
        <v>1841.76</v>
      </c>
    </row>
    <row r="3125" spans="1:14" x14ac:dyDescent="0.2">
      <c r="A3125" t="s">
        <v>169</v>
      </c>
      <c r="B3125" s="8">
        <v>44073</v>
      </c>
      <c r="C3125" s="8">
        <v>44078</v>
      </c>
      <c r="D3125">
        <v>920</v>
      </c>
      <c r="E3125">
        <v>1</v>
      </c>
      <c r="F3125" s="7">
        <v>772.93</v>
      </c>
      <c r="G3125" s="7">
        <v>1458.06</v>
      </c>
      <c r="H3125" s="7">
        <v>1.28</v>
      </c>
      <c r="I3125" s="7">
        <v>2.4300000000000002</v>
      </c>
      <c r="J3125" t="s">
        <v>2337</v>
      </c>
      <c r="K3125">
        <f t="shared" si="192"/>
        <v>920</v>
      </c>
      <c r="L3125">
        <f t="shared" si="193"/>
        <v>35</v>
      </c>
      <c r="M3125">
        <f t="shared" si="194"/>
        <v>1</v>
      </c>
      <c r="N3125" s="7">
        <f t="shared" si="195"/>
        <v>1458.06</v>
      </c>
    </row>
    <row r="3126" spans="1:14" x14ac:dyDescent="0.2">
      <c r="A3126" t="s">
        <v>262</v>
      </c>
      <c r="B3126" s="8">
        <v>44073</v>
      </c>
      <c r="C3126" s="8">
        <v>44078</v>
      </c>
      <c r="D3126">
        <v>307</v>
      </c>
      <c r="E3126">
        <v>1</v>
      </c>
      <c r="F3126" s="7">
        <v>196.97</v>
      </c>
      <c r="G3126" s="7">
        <v>332.54</v>
      </c>
      <c r="H3126" s="7">
        <v>0.99</v>
      </c>
      <c r="I3126" s="7">
        <v>1.66</v>
      </c>
      <c r="J3126" t="s">
        <v>2337</v>
      </c>
      <c r="K3126">
        <f t="shared" si="192"/>
        <v>307</v>
      </c>
      <c r="L3126">
        <f t="shared" si="193"/>
        <v>35</v>
      </c>
      <c r="M3126">
        <f t="shared" si="194"/>
        <v>1</v>
      </c>
      <c r="N3126" s="7">
        <f t="shared" si="195"/>
        <v>332.54</v>
      </c>
    </row>
    <row r="3127" spans="1:14" x14ac:dyDescent="0.2">
      <c r="A3127" t="s">
        <v>251</v>
      </c>
      <c r="B3127" s="8">
        <v>44073</v>
      </c>
      <c r="C3127" s="8">
        <v>44075</v>
      </c>
      <c r="D3127">
        <v>94</v>
      </c>
      <c r="E3127">
        <v>1</v>
      </c>
      <c r="F3127" s="7">
        <v>52.27</v>
      </c>
      <c r="G3127" s="7">
        <v>140.43</v>
      </c>
      <c r="H3127" s="7">
        <v>0.86</v>
      </c>
      <c r="I3127" s="7">
        <v>2.2999999999999998</v>
      </c>
      <c r="J3127" t="s">
        <v>2337</v>
      </c>
      <c r="K3127">
        <f t="shared" si="192"/>
        <v>94</v>
      </c>
      <c r="L3127">
        <f t="shared" si="193"/>
        <v>35</v>
      </c>
      <c r="M3127">
        <f t="shared" si="194"/>
        <v>1</v>
      </c>
      <c r="N3127" s="7">
        <f t="shared" si="195"/>
        <v>140.43</v>
      </c>
    </row>
    <row r="3128" spans="1:14" x14ac:dyDescent="0.2">
      <c r="A3128" t="s">
        <v>928</v>
      </c>
      <c r="B3128" s="8">
        <v>44073</v>
      </c>
      <c r="C3128" s="8">
        <v>44075</v>
      </c>
      <c r="D3128">
        <v>2</v>
      </c>
      <c r="E3128">
        <v>1</v>
      </c>
      <c r="F3128" s="7">
        <v>0</v>
      </c>
      <c r="G3128" s="7">
        <v>0</v>
      </c>
      <c r="H3128" s="7">
        <v>0</v>
      </c>
      <c r="I3128" s="7">
        <v>0</v>
      </c>
      <c r="J3128" t="s">
        <v>2337</v>
      </c>
      <c r="K3128">
        <f t="shared" si="192"/>
        <v>2</v>
      </c>
      <c r="L3128">
        <f t="shared" si="193"/>
        <v>35</v>
      </c>
      <c r="M3128">
        <f t="shared" si="194"/>
        <v>1</v>
      </c>
      <c r="N3128" s="7">
        <f t="shared" si="195"/>
        <v>0</v>
      </c>
    </row>
    <row r="3129" spans="1:14" x14ac:dyDescent="0.2">
      <c r="A3129" t="s">
        <v>251</v>
      </c>
      <c r="B3129" s="8">
        <v>44073</v>
      </c>
      <c r="C3129" s="8">
        <v>44075</v>
      </c>
      <c r="D3129">
        <v>46</v>
      </c>
      <c r="E3129">
        <v>1</v>
      </c>
      <c r="F3129" s="7">
        <v>25.71</v>
      </c>
      <c r="G3129" s="7">
        <v>69.069999999999993</v>
      </c>
      <c r="H3129" s="7">
        <v>0.86</v>
      </c>
      <c r="I3129" s="7">
        <v>2.2999999999999998</v>
      </c>
      <c r="J3129" t="s">
        <v>2337</v>
      </c>
      <c r="K3129">
        <f t="shared" si="192"/>
        <v>46</v>
      </c>
      <c r="L3129">
        <f t="shared" si="193"/>
        <v>35</v>
      </c>
      <c r="M3129">
        <f t="shared" si="194"/>
        <v>1</v>
      </c>
      <c r="N3129" s="7">
        <f t="shared" si="195"/>
        <v>69.069999999999993</v>
      </c>
    </row>
    <row r="3130" spans="1:14" x14ac:dyDescent="0.2">
      <c r="A3130" t="s">
        <v>928</v>
      </c>
      <c r="B3130" s="8">
        <v>44073</v>
      </c>
      <c r="C3130" s="8">
        <v>44075</v>
      </c>
      <c r="D3130">
        <v>2</v>
      </c>
      <c r="E3130">
        <v>1</v>
      </c>
      <c r="F3130" s="7">
        <v>0</v>
      </c>
      <c r="G3130" s="7">
        <v>0</v>
      </c>
      <c r="H3130" s="7">
        <v>0</v>
      </c>
      <c r="I3130" s="7">
        <v>0</v>
      </c>
      <c r="J3130" t="s">
        <v>2337</v>
      </c>
      <c r="K3130">
        <f t="shared" si="192"/>
        <v>2</v>
      </c>
      <c r="L3130">
        <f t="shared" si="193"/>
        <v>35</v>
      </c>
      <c r="M3130">
        <f t="shared" si="194"/>
        <v>1</v>
      </c>
      <c r="N3130" s="7">
        <f t="shared" si="195"/>
        <v>0</v>
      </c>
    </row>
    <row r="3131" spans="1:14" x14ac:dyDescent="0.2">
      <c r="A3131" t="s">
        <v>355</v>
      </c>
      <c r="B3131" s="8">
        <v>44073</v>
      </c>
      <c r="C3131" s="8">
        <v>44074</v>
      </c>
      <c r="D3131">
        <v>920</v>
      </c>
      <c r="E3131">
        <v>1</v>
      </c>
      <c r="F3131" s="7">
        <v>667.64</v>
      </c>
      <c r="G3131" s="7">
        <v>1035.99</v>
      </c>
      <c r="H3131" s="7">
        <v>1.1100000000000001</v>
      </c>
      <c r="I3131" s="7">
        <v>1.73</v>
      </c>
      <c r="J3131" t="s">
        <v>2337</v>
      </c>
      <c r="K3131">
        <f t="shared" si="192"/>
        <v>920</v>
      </c>
      <c r="L3131">
        <f t="shared" si="193"/>
        <v>35</v>
      </c>
      <c r="M3131">
        <f t="shared" si="194"/>
        <v>1</v>
      </c>
      <c r="N3131" s="7">
        <f t="shared" si="195"/>
        <v>1035.99</v>
      </c>
    </row>
    <row r="3132" spans="1:14" x14ac:dyDescent="0.2">
      <c r="A3132" t="s">
        <v>353</v>
      </c>
      <c r="B3132" s="8">
        <v>44073</v>
      </c>
      <c r="C3132" s="8">
        <v>44074</v>
      </c>
      <c r="D3132">
        <v>1149</v>
      </c>
      <c r="E3132">
        <v>1</v>
      </c>
      <c r="F3132" s="7">
        <v>901.7</v>
      </c>
      <c r="G3132" s="7">
        <v>1438.88</v>
      </c>
      <c r="H3132" s="7">
        <v>1.2</v>
      </c>
      <c r="I3132" s="7">
        <v>1.92</v>
      </c>
      <c r="J3132" t="s">
        <v>2337</v>
      </c>
      <c r="K3132">
        <f t="shared" si="192"/>
        <v>1149</v>
      </c>
      <c r="L3132">
        <f t="shared" si="193"/>
        <v>35</v>
      </c>
      <c r="M3132">
        <f t="shared" si="194"/>
        <v>1</v>
      </c>
      <c r="N3132" s="7">
        <f t="shared" si="195"/>
        <v>1438.88</v>
      </c>
    </row>
    <row r="3133" spans="1:14" x14ac:dyDescent="0.2">
      <c r="A3133" t="s">
        <v>396</v>
      </c>
      <c r="B3133" s="8">
        <v>44074</v>
      </c>
      <c r="C3133" s="8">
        <v>44078</v>
      </c>
      <c r="D3133">
        <v>368</v>
      </c>
      <c r="E3133">
        <v>1</v>
      </c>
      <c r="F3133" s="7">
        <v>5586.67</v>
      </c>
      <c r="G3133" s="7">
        <v>6753.12</v>
      </c>
      <c r="H3133" s="7">
        <v>23.28</v>
      </c>
      <c r="I3133" s="7">
        <v>28.14</v>
      </c>
      <c r="J3133" t="s">
        <v>2337</v>
      </c>
      <c r="K3133">
        <f t="shared" si="192"/>
        <v>368</v>
      </c>
      <c r="L3133">
        <f t="shared" si="193"/>
        <v>36</v>
      </c>
      <c r="M3133">
        <f t="shared" si="194"/>
        <v>1</v>
      </c>
      <c r="N3133" s="7">
        <f t="shared" si="195"/>
        <v>6753.12</v>
      </c>
    </row>
    <row r="3134" spans="1:14" x14ac:dyDescent="0.2">
      <c r="A3134" t="s">
        <v>948</v>
      </c>
      <c r="B3134" s="8">
        <v>44074</v>
      </c>
      <c r="C3134" s="8">
        <v>44076</v>
      </c>
      <c r="D3134">
        <v>16</v>
      </c>
      <c r="E3134">
        <v>1</v>
      </c>
      <c r="F3134" s="7">
        <v>222.55</v>
      </c>
      <c r="G3134" s="7">
        <v>422.07</v>
      </c>
      <c r="H3134" s="7">
        <v>22.26</v>
      </c>
      <c r="I3134" s="7">
        <v>42.21</v>
      </c>
      <c r="J3134" t="s">
        <v>2337</v>
      </c>
      <c r="K3134">
        <f t="shared" si="192"/>
        <v>16</v>
      </c>
      <c r="L3134">
        <f t="shared" si="193"/>
        <v>36</v>
      </c>
      <c r="M3134">
        <f t="shared" si="194"/>
        <v>1</v>
      </c>
      <c r="N3134" s="7">
        <f t="shared" si="195"/>
        <v>422.07</v>
      </c>
    </row>
    <row r="3135" spans="1:14" x14ac:dyDescent="0.2">
      <c r="A3135" t="s">
        <v>923</v>
      </c>
      <c r="B3135" s="8">
        <v>44074</v>
      </c>
      <c r="C3135" s="8">
        <v>44078</v>
      </c>
      <c r="D3135">
        <v>295</v>
      </c>
      <c r="E3135">
        <v>1</v>
      </c>
      <c r="F3135" s="7">
        <v>11522.05</v>
      </c>
      <c r="G3135" s="7">
        <v>17189.759999999998</v>
      </c>
      <c r="H3135" s="7">
        <v>60.01</v>
      </c>
      <c r="I3135" s="7">
        <v>89.53</v>
      </c>
      <c r="J3135" t="s">
        <v>2337</v>
      </c>
      <c r="K3135">
        <f t="shared" si="192"/>
        <v>295</v>
      </c>
      <c r="L3135">
        <f t="shared" si="193"/>
        <v>36</v>
      </c>
      <c r="M3135">
        <f t="shared" si="194"/>
        <v>1</v>
      </c>
      <c r="N3135" s="7">
        <f t="shared" si="195"/>
        <v>17189.759999999998</v>
      </c>
    </row>
    <row r="3136" spans="1:14" x14ac:dyDescent="0.2">
      <c r="A3136" t="s">
        <v>197</v>
      </c>
      <c r="B3136" s="8">
        <v>44074</v>
      </c>
      <c r="C3136" s="8">
        <v>44078</v>
      </c>
      <c r="D3136">
        <v>4596</v>
      </c>
      <c r="E3136">
        <v>1</v>
      </c>
      <c r="F3136" s="7">
        <v>3864.63</v>
      </c>
      <c r="G3136" s="7">
        <v>9592.5</v>
      </c>
      <c r="H3136" s="7">
        <v>1.28</v>
      </c>
      <c r="I3136" s="7">
        <v>3.2</v>
      </c>
      <c r="J3136" t="s">
        <v>2337</v>
      </c>
      <c r="K3136">
        <f t="shared" si="192"/>
        <v>4596</v>
      </c>
      <c r="L3136">
        <f t="shared" si="193"/>
        <v>36</v>
      </c>
      <c r="M3136">
        <f t="shared" si="194"/>
        <v>1</v>
      </c>
      <c r="N3136" s="7">
        <f t="shared" si="195"/>
        <v>9592.5</v>
      </c>
    </row>
    <row r="3137" spans="1:14" x14ac:dyDescent="0.2">
      <c r="A3137" t="s">
        <v>495</v>
      </c>
      <c r="B3137" s="8">
        <v>44074</v>
      </c>
      <c r="C3137" s="8">
        <v>44110</v>
      </c>
      <c r="D3137">
        <v>1287</v>
      </c>
      <c r="E3137">
        <v>1</v>
      </c>
      <c r="F3137" s="7">
        <v>4026.7</v>
      </c>
      <c r="G3137" s="7">
        <v>8594.8799999999992</v>
      </c>
      <c r="H3137" s="7">
        <v>4.78</v>
      </c>
      <c r="I3137" s="7">
        <v>10.23</v>
      </c>
      <c r="J3137" t="s">
        <v>2337</v>
      </c>
      <c r="K3137">
        <f t="shared" si="192"/>
        <v>1287</v>
      </c>
      <c r="L3137">
        <f t="shared" si="193"/>
        <v>36</v>
      </c>
      <c r="M3137">
        <f t="shared" si="194"/>
        <v>1</v>
      </c>
      <c r="N3137" s="7">
        <f t="shared" si="195"/>
        <v>8594.8799999999992</v>
      </c>
    </row>
    <row r="3138" spans="1:14" x14ac:dyDescent="0.2">
      <c r="A3138" t="s">
        <v>492</v>
      </c>
      <c r="B3138" s="8">
        <v>44074</v>
      </c>
      <c r="C3138" s="8">
        <v>44081</v>
      </c>
      <c r="D3138">
        <v>981</v>
      </c>
      <c r="E3138">
        <v>1</v>
      </c>
      <c r="F3138" s="7">
        <v>3942.43</v>
      </c>
      <c r="G3138" s="7">
        <v>8185.6</v>
      </c>
      <c r="H3138" s="7">
        <v>6.15</v>
      </c>
      <c r="I3138" s="7">
        <v>12.79</v>
      </c>
      <c r="J3138" t="s">
        <v>2337</v>
      </c>
      <c r="K3138">
        <f t="shared" si="192"/>
        <v>981</v>
      </c>
      <c r="L3138">
        <f t="shared" si="193"/>
        <v>36</v>
      </c>
      <c r="M3138">
        <f t="shared" si="194"/>
        <v>1</v>
      </c>
      <c r="N3138" s="7">
        <f t="shared" si="195"/>
        <v>8185.6</v>
      </c>
    </row>
    <row r="3139" spans="1:14" x14ac:dyDescent="0.2">
      <c r="A3139" t="s">
        <v>262</v>
      </c>
      <c r="B3139" s="8">
        <v>44074</v>
      </c>
      <c r="C3139" s="8">
        <v>44075</v>
      </c>
      <c r="D3139">
        <v>1532</v>
      </c>
      <c r="E3139">
        <v>1</v>
      </c>
      <c r="F3139" s="7">
        <v>984.83</v>
      </c>
      <c r="G3139" s="7">
        <v>1726.65</v>
      </c>
      <c r="H3139" s="7">
        <v>0.99</v>
      </c>
      <c r="I3139" s="7">
        <v>1.73</v>
      </c>
      <c r="J3139" t="s">
        <v>2337</v>
      </c>
      <c r="K3139">
        <f t="shared" ref="K3139:K3202" si="196">D3139*E3139</f>
        <v>1532</v>
      </c>
      <c r="L3139">
        <f t="shared" ref="L3139:L3202" si="197">(YEAR(B3139)-2020)*52+_xlfn.ISOWEEKNUM(B3139)</f>
        <v>36</v>
      </c>
      <c r="M3139">
        <f t="shared" ref="M3139:M3202" si="198">IF(J3139="Z-US$",1,1.22)</f>
        <v>1</v>
      </c>
      <c r="N3139" s="7">
        <f t="shared" ref="N3139:N3202" si="199">G3139*M3139</f>
        <v>1726.65</v>
      </c>
    </row>
    <row r="3140" spans="1:14" x14ac:dyDescent="0.2">
      <c r="A3140" t="s">
        <v>197</v>
      </c>
      <c r="B3140" s="8">
        <v>44074</v>
      </c>
      <c r="C3140" s="8">
        <v>44075</v>
      </c>
      <c r="D3140">
        <v>1532</v>
      </c>
      <c r="E3140">
        <v>1</v>
      </c>
      <c r="F3140" s="7">
        <v>1288.21</v>
      </c>
      <c r="G3140" s="7">
        <v>2558</v>
      </c>
      <c r="H3140" s="7">
        <v>1.28</v>
      </c>
      <c r="I3140" s="7">
        <v>2.56</v>
      </c>
      <c r="J3140" t="s">
        <v>2337</v>
      </c>
      <c r="K3140">
        <f t="shared" si="196"/>
        <v>1532</v>
      </c>
      <c r="L3140">
        <f t="shared" si="197"/>
        <v>36</v>
      </c>
      <c r="M3140">
        <f t="shared" si="198"/>
        <v>1</v>
      </c>
      <c r="N3140" s="7">
        <f t="shared" si="199"/>
        <v>2558</v>
      </c>
    </row>
    <row r="3141" spans="1:14" x14ac:dyDescent="0.2">
      <c r="A3141" t="s">
        <v>192</v>
      </c>
      <c r="B3141" s="8">
        <v>44074</v>
      </c>
      <c r="C3141" s="8">
        <v>44075</v>
      </c>
      <c r="D3141">
        <v>1532</v>
      </c>
      <c r="E3141">
        <v>1</v>
      </c>
      <c r="F3141" s="7">
        <v>1254.83</v>
      </c>
      <c r="G3141" s="7">
        <v>2558</v>
      </c>
      <c r="H3141" s="7">
        <v>1.25</v>
      </c>
      <c r="I3141" s="7">
        <v>2.56</v>
      </c>
      <c r="J3141" t="s">
        <v>2337</v>
      </c>
      <c r="K3141">
        <f t="shared" si="196"/>
        <v>1532</v>
      </c>
      <c r="L3141">
        <f t="shared" si="197"/>
        <v>36</v>
      </c>
      <c r="M3141">
        <f t="shared" si="198"/>
        <v>1</v>
      </c>
      <c r="N3141" s="7">
        <f t="shared" si="199"/>
        <v>2558</v>
      </c>
    </row>
    <row r="3142" spans="1:14" x14ac:dyDescent="0.2">
      <c r="A3142" t="s">
        <v>164</v>
      </c>
      <c r="B3142" s="8">
        <v>44074</v>
      </c>
      <c r="C3142" s="8">
        <v>44075</v>
      </c>
      <c r="D3142">
        <v>1532</v>
      </c>
      <c r="E3142">
        <v>1</v>
      </c>
      <c r="F3142" s="7">
        <v>1254.83</v>
      </c>
      <c r="G3142" s="7">
        <v>2110.35</v>
      </c>
      <c r="H3142" s="7">
        <v>1.25</v>
      </c>
      <c r="I3142" s="7">
        <v>2.11</v>
      </c>
      <c r="J3142" t="s">
        <v>2337</v>
      </c>
      <c r="K3142">
        <f t="shared" si="196"/>
        <v>1532</v>
      </c>
      <c r="L3142">
        <f t="shared" si="197"/>
        <v>36</v>
      </c>
      <c r="M3142">
        <f t="shared" si="198"/>
        <v>1</v>
      </c>
      <c r="N3142" s="7">
        <f t="shared" si="199"/>
        <v>2110.35</v>
      </c>
    </row>
    <row r="3143" spans="1:14" x14ac:dyDescent="0.2">
      <c r="A3143" t="s">
        <v>289</v>
      </c>
      <c r="B3143" s="8">
        <v>44074</v>
      </c>
      <c r="C3143" s="8">
        <v>44075</v>
      </c>
      <c r="D3143">
        <v>766</v>
      </c>
      <c r="E3143">
        <v>1</v>
      </c>
      <c r="F3143" s="7">
        <v>434.86</v>
      </c>
      <c r="G3143" s="7">
        <v>1055.18</v>
      </c>
      <c r="H3143" s="7">
        <v>0.87</v>
      </c>
      <c r="I3143" s="7">
        <v>2.11</v>
      </c>
      <c r="J3143" t="s">
        <v>2337</v>
      </c>
      <c r="K3143">
        <f t="shared" si="196"/>
        <v>766</v>
      </c>
      <c r="L3143">
        <f t="shared" si="197"/>
        <v>36</v>
      </c>
      <c r="M3143">
        <f t="shared" si="198"/>
        <v>1</v>
      </c>
      <c r="N3143" s="7">
        <f t="shared" si="199"/>
        <v>1055.18</v>
      </c>
    </row>
    <row r="3144" spans="1:14" x14ac:dyDescent="0.2">
      <c r="A3144" t="s">
        <v>285</v>
      </c>
      <c r="B3144" s="8">
        <v>44074</v>
      </c>
      <c r="C3144" s="8">
        <v>44075</v>
      </c>
      <c r="D3144">
        <v>766</v>
      </c>
      <c r="E3144">
        <v>1</v>
      </c>
      <c r="F3144" s="7">
        <v>434.86</v>
      </c>
      <c r="G3144" s="7">
        <v>1055.18</v>
      </c>
      <c r="H3144" s="7">
        <v>0.87</v>
      </c>
      <c r="I3144" s="7">
        <v>2.11</v>
      </c>
      <c r="J3144" t="s">
        <v>2337</v>
      </c>
      <c r="K3144">
        <f t="shared" si="196"/>
        <v>766</v>
      </c>
      <c r="L3144">
        <f t="shared" si="197"/>
        <v>36</v>
      </c>
      <c r="M3144">
        <f t="shared" si="198"/>
        <v>1</v>
      </c>
      <c r="N3144" s="7">
        <f t="shared" si="199"/>
        <v>1055.18</v>
      </c>
    </row>
    <row r="3145" spans="1:14" x14ac:dyDescent="0.2">
      <c r="A3145" t="s">
        <v>251</v>
      </c>
      <c r="B3145" s="8">
        <v>44074</v>
      </c>
      <c r="C3145" s="8">
        <v>44075</v>
      </c>
      <c r="D3145">
        <v>766</v>
      </c>
      <c r="E3145">
        <v>1</v>
      </c>
      <c r="F3145" s="7">
        <v>428.47</v>
      </c>
      <c r="G3145" s="7">
        <v>895.3</v>
      </c>
      <c r="H3145" s="7">
        <v>0.86</v>
      </c>
      <c r="I3145" s="7">
        <v>1.79</v>
      </c>
      <c r="J3145" t="s">
        <v>2337</v>
      </c>
      <c r="K3145">
        <f t="shared" si="196"/>
        <v>766</v>
      </c>
      <c r="L3145">
        <f t="shared" si="197"/>
        <v>36</v>
      </c>
      <c r="M3145">
        <f t="shared" si="198"/>
        <v>1</v>
      </c>
      <c r="N3145" s="7">
        <f t="shared" si="199"/>
        <v>895.3</v>
      </c>
    </row>
    <row r="3146" spans="1:14" x14ac:dyDescent="0.2">
      <c r="A3146" t="s">
        <v>396</v>
      </c>
      <c r="B3146" s="8">
        <v>44074</v>
      </c>
      <c r="C3146" s="8">
        <v>44075</v>
      </c>
      <c r="D3146">
        <v>295</v>
      </c>
      <c r="E3146">
        <v>1</v>
      </c>
      <c r="F3146" s="7">
        <v>4469.34</v>
      </c>
      <c r="G3146" s="7">
        <v>5893.63</v>
      </c>
      <c r="H3146" s="7">
        <v>23.28</v>
      </c>
      <c r="I3146" s="7">
        <v>30.7</v>
      </c>
      <c r="J3146" t="s">
        <v>2337</v>
      </c>
      <c r="K3146">
        <f t="shared" si="196"/>
        <v>295</v>
      </c>
      <c r="L3146">
        <f t="shared" si="197"/>
        <v>36</v>
      </c>
      <c r="M3146">
        <f t="shared" si="198"/>
        <v>1</v>
      </c>
      <c r="N3146" s="7">
        <f t="shared" si="199"/>
        <v>5893.63</v>
      </c>
    </row>
    <row r="3147" spans="1:14" x14ac:dyDescent="0.2">
      <c r="A3147" t="s">
        <v>934</v>
      </c>
      <c r="B3147" s="8">
        <v>44074</v>
      </c>
      <c r="C3147" s="8">
        <v>44075</v>
      </c>
      <c r="D3147">
        <v>62</v>
      </c>
      <c r="E3147">
        <v>1</v>
      </c>
      <c r="F3147" s="7">
        <v>583.22</v>
      </c>
      <c r="G3147" s="7">
        <v>972.04</v>
      </c>
      <c r="H3147" s="7">
        <v>14.58</v>
      </c>
      <c r="I3147" s="7">
        <v>24.3</v>
      </c>
      <c r="J3147" t="s">
        <v>2337</v>
      </c>
      <c r="K3147">
        <f t="shared" si="196"/>
        <v>62</v>
      </c>
      <c r="L3147">
        <f t="shared" si="197"/>
        <v>36</v>
      </c>
      <c r="M3147">
        <f t="shared" si="198"/>
        <v>1</v>
      </c>
      <c r="N3147" s="7">
        <f t="shared" si="199"/>
        <v>972.04</v>
      </c>
    </row>
    <row r="3148" spans="1:14" x14ac:dyDescent="0.2">
      <c r="A3148" t="s">
        <v>728</v>
      </c>
      <c r="B3148" s="8">
        <v>44074</v>
      </c>
      <c r="C3148" s="8">
        <v>44089</v>
      </c>
      <c r="D3148">
        <v>16</v>
      </c>
      <c r="E3148">
        <v>1</v>
      </c>
      <c r="F3148" s="7">
        <v>246.08</v>
      </c>
      <c r="G3148" s="7">
        <v>416.95</v>
      </c>
      <c r="H3148" s="7">
        <v>24.61</v>
      </c>
      <c r="I3148" s="7">
        <v>41.7</v>
      </c>
      <c r="J3148" t="s">
        <v>2337</v>
      </c>
      <c r="K3148">
        <f t="shared" si="196"/>
        <v>16</v>
      </c>
      <c r="L3148">
        <f t="shared" si="197"/>
        <v>36</v>
      </c>
      <c r="M3148">
        <f t="shared" si="198"/>
        <v>1</v>
      </c>
      <c r="N3148" s="7">
        <f t="shared" si="199"/>
        <v>416.95</v>
      </c>
    </row>
    <row r="3149" spans="1:14" x14ac:dyDescent="0.2">
      <c r="A3149" t="s">
        <v>698</v>
      </c>
      <c r="B3149" s="8">
        <v>44074</v>
      </c>
      <c r="C3149" s="8">
        <v>44089</v>
      </c>
      <c r="D3149">
        <v>16</v>
      </c>
      <c r="E3149">
        <v>1</v>
      </c>
      <c r="F3149" s="7">
        <v>271.66000000000003</v>
      </c>
      <c r="G3149" s="7">
        <v>469.39</v>
      </c>
      <c r="H3149" s="7">
        <v>27.17</v>
      </c>
      <c r="I3149" s="7">
        <v>46.94</v>
      </c>
      <c r="J3149" t="s">
        <v>2337</v>
      </c>
      <c r="K3149">
        <f t="shared" si="196"/>
        <v>16</v>
      </c>
      <c r="L3149">
        <f t="shared" si="197"/>
        <v>36</v>
      </c>
      <c r="M3149">
        <f t="shared" si="198"/>
        <v>1</v>
      </c>
      <c r="N3149" s="7">
        <f t="shared" si="199"/>
        <v>469.39</v>
      </c>
    </row>
    <row r="3150" spans="1:14" x14ac:dyDescent="0.2">
      <c r="A3150" t="s">
        <v>824</v>
      </c>
      <c r="B3150" s="8">
        <v>44074</v>
      </c>
      <c r="C3150" s="8">
        <v>44089</v>
      </c>
      <c r="D3150">
        <v>31</v>
      </c>
      <c r="E3150">
        <v>1</v>
      </c>
      <c r="F3150" s="7">
        <v>344.82</v>
      </c>
      <c r="G3150" s="7">
        <v>657.41</v>
      </c>
      <c r="H3150" s="7">
        <v>17.239999999999998</v>
      </c>
      <c r="I3150" s="7">
        <v>32.869999999999997</v>
      </c>
      <c r="J3150" t="s">
        <v>2337</v>
      </c>
      <c r="K3150">
        <f t="shared" si="196"/>
        <v>31</v>
      </c>
      <c r="L3150">
        <f t="shared" si="197"/>
        <v>36</v>
      </c>
      <c r="M3150">
        <f t="shared" si="198"/>
        <v>1</v>
      </c>
      <c r="N3150" s="7">
        <f t="shared" si="199"/>
        <v>657.41</v>
      </c>
    </row>
    <row r="3151" spans="1:14" x14ac:dyDescent="0.2">
      <c r="A3151" t="s">
        <v>842</v>
      </c>
      <c r="B3151" s="8">
        <v>44074</v>
      </c>
      <c r="C3151" s="8">
        <v>44089</v>
      </c>
      <c r="D3151">
        <v>62</v>
      </c>
      <c r="E3151">
        <v>1</v>
      </c>
      <c r="F3151" s="7">
        <v>988.41</v>
      </c>
      <c r="G3151" s="7">
        <v>1918.5</v>
      </c>
      <c r="H3151" s="7">
        <v>24.71</v>
      </c>
      <c r="I3151" s="7">
        <v>47.96</v>
      </c>
      <c r="J3151" t="s">
        <v>2337</v>
      </c>
      <c r="K3151">
        <f t="shared" si="196"/>
        <v>62</v>
      </c>
      <c r="L3151">
        <f t="shared" si="197"/>
        <v>36</v>
      </c>
      <c r="M3151">
        <f t="shared" si="198"/>
        <v>1</v>
      </c>
      <c r="N3151" s="7">
        <f t="shared" si="199"/>
        <v>1918.5</v>
      </c>
    </row>
    <row r="3152" spans="1:14" x14ac:dyDescent="0.2">
      <c r="A3152" t="s">
        <v>860</v>
      </c>
      <c r="B3152" s="8">
        <v>44074</v>
      </c>
      <c r="C3152" s="8">
        <v>44089</v>
      </c>
      <c r="D3152">
        <v>16</v>
      </c>
      <c r="E3152">
        <v>1</v>
      </c>
      <c r="F3152" s="7">
        <v>341.75</v>
      </c>
      <c r="G3152" s="7">
        <v>635.66</v>
      </c>
      <c r="H3152" s="7">
        <v>34.18</v>
      </c>
      <c r="I3152" s="7">
        <v>63.57</v>
      </c>
      <c r="J3152" t="s">
        <v>2337</v>
      </c>
      <c r="K3152">
        <f t="shared" si="196"/>
        <v>16</v>
      </c>
      <c r="L3152">
        <f t="shared" si="197"/>
        <v>36</v>
      </c>
      <c r="M3152">
        <f t="shared" si="198"/>
        <v>1</v>
      </c>
      <c r="N3152" s="7">
        <f t="shared" si="199"/>
        <v>635.66</v>
      </c>
    </row>
    <row r="3153" spans="1:14" x14ac:dyDescent="0.2">
      <c r="A3153" t="s">
        <v>390</v>
      </c>
      <c r="B3153" s="8">
        <v>44074</v>
      </c>
      <c r="C3153" s="8">
        <v>44078</v>
      </c>
      <c r="D3153">
        <v>2</v>
      </c>
      <c r="E3153">
        <v>1</v>
      </c>
      <c r="F3153" s="7">
        <v>31.18</v>
      </c>
      <c r="G3153" s="7">
        <v>57.56</v>
      </c>
      <c r="H3153" s="7">
        <v>31.18</v>
      </c>
      <c r="I3153" s="7">
        <v>57.56</v>
      </c>
      <c r="J3153" t="s">
        <v>2337</v>
      </c>
      <c r="K3153">
        <f t="shared" si="196"/>
        <v>2</v>
      </c>
      <c r="L3153">
        <f t="shared" si="197"/>
        <v>36</v>
      </c>
      <c r="M3153">
        <f t="shared" si="198"/>
        <v>1</v>
      </c>
      <c r="N3153" s="7">
        <f t="shared" si="199"/>
        <v>57.56</v>
      </c>
    </row>
    <row r="3154" spans="1:14" x14ac:dyDescent="0.2">
      <c r="A3154" t="s">
        <v>938</v>
      </c>
      <c r="B3154" s="8">
        <v>44062</v>
      </c>
      <c r="C3154" s="8">
        <v>44062</v>
      </c>
      <c r="D3154">
        <v>31</v>
      </c>
      <c r="E3154">
        <v>1</v>
      </c>
      <c r="F3154" s="7">
        <v>529.16</v>
      </c>
      <c r="G3154" s="7">
        <v>997.62</v>
      </c>
      <c r="H3154" s="7">
        <v>26.45</v>
      </c>
      <c r="I3154" s="7">
        <v>49.88</v>
      </c>
      <c r="J3154" t="s">
        <v>2337</v>
      </c>
      <c r="K3154">
        <f t="shared" si="196"/>
        <v>31</v>
      </c>
      <c r="L3154">
        <f t="shared" si="197"/>
        <v>34</v>
      </c>
      <c r="M3154">
        <f t="shared" si="198"/>
        <v>1</v>
      </c>
      <c r="N3154" s="7">
        <f t="shared" si="199"/>
        <v>997.62</v>
      </c>
    </row>
    <row r="3155" spans="1:14" x14ac:dyDescent="0.2">
      <c r="A3155" t="s">
        <v>938</v>
      </c>
      <c r="B3155" s="8">
        <v>44075</v>
      </c>
      <c r="C3155" s="8">
        <v>44077</v>
      </c>
      <c r="D3155">
        <v>77</v>
      </c>
      <c r="E3155">
        <v>1</v>
      </c>
      <c r="F3155" s="7">
        <v>1322.9</v>
      </c>
      <c r="G3155" s="7">
        <v>2494.0500000000002</v>
      </c>
      <c r="H3155" s="7">
        <v>26.45</v>
      </c>
      <c r="I3155" s="7">
        <v>49.88</v>
      </c>
      <c r="J3155" t="s">
        <v>2337</v>
      </c>
      <c r="K3155">
        <f t="shared" si="196"/>
        <v>77</v>
      </c>
      <c r="L3155">
        <f t="shared" si="197"/>
        <v>36</v>
      </c>
      <c r="M3155">
        <f t="shared" si="198"/>
        <v>1</v>
      </c>
      <c r="N3155" s="7">
        <f t="shared" si="199"/>
        <v>2494.0500000000002</v>
      </c>
    </row>
    <row r="3156" spans="1:14" x14ac:dyDescent="0.2">
      <c r="A3156" t="s">
        <v>201</v>
      </c>
      <c r="B3156" s="8">
        <v>44075</v>
      </c>
      <c r="C3156" s="8">
        <v>44078</v>
      </c>
      <c r="D3156">
        <v>184</v>
      </c>
      <c r="E3156">
        <v>1</v>
      </c>
      <c r="F3156" s="7">
        <v>155.46</v>
      </c>
      <c r="G3156" s="7">
        <v>383.7</v>
      </c>
      <c r="H3156" s="7">
        <v>1.29</v>
      </c>
      <c r="I3156" s="7">
        <v>3.2</v>
      </c>
      <c r="J3156" t="s">
        <v>2337</v>
      </c>
      <c r="K3156">
        <f t="shared" si="196"/>
        <v>184</v>
      </c>
      <c r="L3156">
        <f t="shared" si="197"/>
        <v>36</v>
      </c>
      <c r="M3156">
        <f t="shared" si="198"/>
        <v>1</v>
      </c>
      <c r="N3156" s="7">
        <f t="shared" si="199"/>
        <v>383.7</v>
      </c>
    </row>
    <row r="3157" spans="1:14" x14ac:dyDescent="0.2">
      <c r="A3157" t="s">
        <v>251</v>
      </c>
      <c r="B3157" s="8">
        <v>44075</v>
      </c>
      <c r="C3157" s="8">
        <v>44076</v>
      </c>
      <c r="D3157">
        <v>154</v>
      </c>
      <c r="E3157">
        <v>1</v>
      </c>
      <c r="F3157" s="7">
        <v>85.69</v>
      </c>
      <c r="G3157" s="7">
        <v>230.22</v>
      </c>
      <c r="H3157" s="7">
        <v>0.86</v>
      </c>
      <c r="I3157" s="7">
        <v>2.2999999999999998</v>
      </c>
      <c r="J3157" t="s">
        <v>2337</v>
      </c>
      <c r="K3157">
        <f t="shared" si="196"/>
        <v>154</v>
      </c>
      <c r="L3157">
        <f t="shared" si="197"/>
        <v>36</v>
      </c>
      <c r="M3157">
        <f t="shared" si="198"/>
        <v>1</v>
      </c>
      <c r="N3157" s="7">
        <f t="shared" si="199"/>
        <v>230.22</v>
      </c>
    </row>
    <row r="3158" spans="1:14" x14ac:dyDescent="0.2">
      <c r="A3158" t="s">
        <v>928</v>
      </c>
      <c r="B3158" s="8">
        <v>44075</v>
      </c>
      <c r="C3158" s="8">
        <v>44076</v>
      </c>
      <c r="D3158">
        <v>4</v>
      </c>
      <c r="E3158">
        <v>1</v>
      </c>
      <c r="F3158" s="7">
        <v>0</v>
      </c>
      <c r="G3158" s="7">
        <v>0</v>
      </c>
      <c r="H3158" s="7">
        <v>0</v>
      </c>
      <c r="I3158" s="7">
        <v>0</v>
      </c>
      <c r="J3158" t="s">
        <v>2337</v>
      </c>
      <c r="K3158">
        <f t="shared" si="196"/>
        <v>4</v>
      </c>
      <c r="L3158">
        <f t="shared" si="197"/>
        <v>36</v>
      </c>
      <c r="M3158">
        <f t="shared" si="198"/>
        <v>1</v>
      </c>
      <c r="N3158" s="7">
        <f t="shared" si="199"/>
        <v>0</v>
      </c>
    </row>
    <row r="3159" spans="1:14" x14ac:dyDescent="0.2">
      <c r="A3159" t="s">
        <v>396</v>
      </c>
      <c r="B3159" s="8">
        <v>44075</v>
      </c>
      <c r="C3159" s="8">
        <v>44078</v>
      </c>
      <c r="D3159">
        <v>2</v>
      </c>
      <c r="E3159">
        <v>1</v>
      </c>
      <c r="F3159" s="7">
        <v>22.56</v>
      </c>
      <c r="G3159" s="7">
        <v>30.7</v>
      </c>
      <c r="H3159" s="7">
        <v>22.56</v>
      </c>
      <c r="I3159" s="7">
        <v>30.7</v>
      </c>
      <c r="J3159" t="s">
        <v>2337</v>
      </c>
      <c r="K3159">
        <f t="shared" si="196"/>
        <v>2</v>
      </c>
      <c r="L3159">
        <f t="shared" si="197"/>
        <v>36</v>
      </c>
      <c r="M3159">
        <f t="shared" si="198"/>
        <v>1</v>
      </c>
      <c r="N3159" s="7">
        <f t="shared" si="199"/>
        <v>30.7</v>
      </c>
    </row>
    <row r="3160" spans="1:14" x14ac:dyDescent="0.2">
      <c r="A3160" t="s">
        <v>345</v>
      </c>
      <c r="B3160" s="8">
        <v>44075</v>
      </c>
      <c r="C3160" s="8">
        <v>44076</v>
      </c>
      <c r="D3160">
        <v>5516</v>
      </c>
      <c r="E3160">
        <v>1</v>
      </c>
      <c r="F3160" s="7">
        <v>3591.43</v>
      </c>
      <c r="G3160" s="7">
        <v>5341.1</v>
      </c>
      <c r="H3160" s="7">
        <v>1</v>
      </c>
      <c r="I3160" s="7">
        <v>1.48</v>
      </c>
      <c r="J3160" t="s">
        <v>2337</v>
      </c>
      <c r="K3160">
        <f t="shared" si="196"/>
        <v>5516</v>
      </c>
      <c r="L3160">
        <f t="shared" si="197"/>
        <v>36</v>
      </c>
      <c r="M3160">
        <f t="shared" si="198"/>
        <v>1</v>
      </c>
      <c r="N3160" s="7">
        <f t="shared" si="199"/>
        <v>5341.1</v>
      </c>
    </row>
    <row r="3161" spans="1:14" x14ac:dyDescent="0.2">
      <c r="A3161" t="s">
        <v>718</v>
      </c>
      <c r="B3161" s="8">
        <v>44075</v>
      </c>
      <c r="C3161" s="8">
        <v>44090</v>
      </c>
      <c r="D3161">
        <v>46</v>
      </c>
      <c r="E3161">
        <v>1</v>
      </c>
      <c r="F3161" s="7">
        <v>670.71</v>
      </c>
      <c r="G3161" s="7">
        <v>1231.68</v>
      </c>
      <c r="H3161" s="7">
        <v>22.36</v>
      </c>
      <c r="I3161" s="7">
        <v>41.06</v>
      </c>
      <c r="J3161" t="s">
        <v>2337</v>
      </c>
      <c r="K3161">
        <f t="shared" si="196"/>
        <v>46</v>
      </c>
      <c r="L3161">
        <f t="shared" si="197"/>
        <v>36</v>
      </c>
      <c r="M3161">
        <f t="shared" si="198"/>
        <v>1</v>
      </c>
      <c r="N3161" s="7">
        <f t="shared" si="199"/>
        <v>1231.68</v>
      </c>
    </row>
    <row r="3162" spans="1:14" x14ac:dyDescent="0.2">
      <c r="A3162" t="s">
        <v>692</v>
      </c>
      <c r="B3162" s="8">
        <v>44075</v>
      </c>
      <c r="C3162" s="8">
        <v>44090</v>
      </c>
      <c r="D3162">
        <v>31</v>
      </c>
      <c r="E3162">
        <v>1</v>
      </c>
      <c r="F3162" s="7">
        <v>255.29</v>
      </c>
      <c r="G3162" s="7">
        <v>470.67</v>
      </c>
      <c r="H3162" s="7">
        <v>12.76</v>
      </c>
      <c r="I3162" s="7">
        <v>23.53</v>
      </c>
      <c r="J3162" t="s">
        <v>2337</v>
      </c>
      <c r="K3162">
        <f t="shared" si="196"/>
        <v>31</v>
      </c>
      <c r="L3162">
        <f t="shared" si="197"/>
        <v>36</v>
      </c>
      <c r="M3162">
        <f t="shared" si="198"/>
        <v>1</v>
      </c>
      <c r="N3162" s="7">
        <f t="shared" si="199"/>
        <v>470.67</v>
      </c>
    </row>
    <row r="3163" spans="1:14" x14ac:dyDescent="0.2">
      <c r="A3163" t="s">
        <v>698</v>
      </c>
      <c r="B3163" s="8">
        <v>44075</v>
      </c>
      <c r="C3163" s="8">
        <v>44090</v>
      </c>
      <c r="D3163">
        <v>46</v>
      </c>
      <c r="E3163">
        <v>1</v>
      </c>
      <c r="F3163" s="7">
        <v>814.98</v>
      </c>
      <c r="G3163" s="7">
        <v>1408.18</v>
      </c>
      <c r="H3163" s="7">
        <v>27.17</v>
      </c>
      <c r="I3163" s="7">
        <v>46.94</v>
      </c>
      <c r="J3163" t="s">
        <v>2337</v>
      </c>
      <c r="K3163">
        <f t="shared" si="196"/>
        <v>46</v>
      </c>
      <c r="L3163">
        <f t="shared" si="197"/>
        <v>36</v>
      </c>
      <c r="M3163">
        <f t="shared" si="198"/>
        <v>1</v>
      </c>
      <c r="N3163" s="7">
        <f t="shared" si="199"/>
        <v>1408.18</v>
      </c>
    </row>
    <row r="3164" spans="1:14" x14ac:dyDescent="0.2">
      <c r="A3164" t="s">
        <v>251</v>
      </c>
      <c r="B3164" s="8">
        <v>44075</v>
      </c>
      <c r="C3164" s="8">
        <v>44077</v>
      </c>
      <c r="D3164">
        <v>39</v>
      </c>
      <c r="E3164">
        <v>1</v>
      </c>
      <c r="F3164" s="7">
        <v>21.42</v>
      </c>
      <c r="G3164" s="7">
        <v>57.56</v>
      </c>
      <c r="H3164" s="7">
        <v>0.86</v>
      </c>
      <c r="I3164" s="7">
        <v>2.2999999999999998</v>
      </c>
      <c r="J3164" t="s">
        <v>2337</v>
      </c>
      <c r="K3164">
        <f t="shared" si="196"/>
        <v>39</v>
      </c>
      <c r="L3164">
        <f t="shared" si="197"/>
        <v>36</v>
      </c>
      <c r="M3164">
        <f t="shared" si="198"/>
        <v>1</v>
      </c>
      <c r="N3164" s="7">
        <f t="shared" si="199"/>
        <v>57.56</v>
      </c>
    </row>
    <row r="3165" spans="1:14" x14ac:dyDescent="0.2">
      <c r="A3165" t="s">
        <v>928</v>
      </c>
      <c r="B3165" s="8">
        <v>44075</v>
      </c>
      <c r="C3165" s="8">
        <v>44077</v>
      </c>
      <c r="D3165">
        <v>2</v>
      </c>
      <c r="E3165">
        <v>1</v>
      </c>
      <c r="F3165" s="7">
        <v>0</v>
      </c>
      <c r="G3165" s="7">
        <v>0</v>
      </c>
      <c r="H3165" s="7">
        <v>0</v>
      </c>
      <c r="I3165" s="7">
        <v>0</v>
      </c>
      <c r="J3165" t="s">
        <v>2337</v>
      </c>
      <c r="K3165">
        <f t="shared" si="196"/>
        <v>2</v>
      </c>
      <c r="L3165">
        <f t="shared" si="197"/>
        <v>36</v>
      </c>
      <c r="M3165">
        <f t="shared" si="198"/>
        <v>1</v>
      </c>
      <c r="N3165" s="7">
        <f t="shared" si="199"/>
        <v>0</v>
      </c>
    </row>
    <row r="3166" spans="1:14" x14ac:dyDescent="0.2">
      <c r="A3166" t="s">
        <v>288</v>
      </c>
      <c r="B3166" s="8">
        <v>44075</v>
      </c>
      <c r="C3166" s="8">
        <v>44078</v>
      </c>
      <c r="D3166">
        <v>154</v>
      </c>
      <c r="E3166">
        <v>1</v>
      </c>
      <c r="F3166" s="7">
        <v>85.69</v>
      </c>
      <c r="G3166" s="7">
        <v>204.64</v>
      </c>
      <c r="H3166" s="7">
        <v>0.86</v>
      </c>
      <c r="I3166" s="7">
        <v>2.0499999999999998</v>
      </c>
      <c r="J3166" t="s">
        <v>2337</v>
      </c>
      <c r="K3166">
        <f t="shared" si="196"/>
        <v>154</v>
      </c>
      <c r="L3166">
        <f t="shared" si="197"/>
        <v>36</v>
      </c>
      <c r="M3166">
        <f t="shared" si="198"/>
        <v>1</v>
      </c>
      <c r="N3166" s="7">
        <f t="shared" si="199"/>
        <v>204.64</v>
      </c>
    </row>
    <row r="3167" spans="1:14" x14ac:dyDescent="0.2">
      <c r="A3167" t="s">
        <v>396</v>
      </c>
      <c r="B3167" s="8">
        <v>44075</v>
      </c>
      <c r="C3167" s="8">
        <v>44078</v>
      </c>
      <c r="D3167">
        <v>4</v>
      </c>
      <c r="E3167">
        <v>1</v>
      </c>
      <c r="F3167" s="7">
        <v>45.12</v>
      </c>
      <c r="G3167" s="7">
        <v>56.28</v>
      </c>
      <c r="H3167" s="7">
        <v>22.56</v>
      </c>
      <c r="I3167" s="7">
        <v>28.14</v>
      </c>
      <c r="J3167" t="s">
        <v>2337</v>
      </c>
      <c r="K3167">
        <f t="shared" si="196"/>
        <v>4</v>
      </c>
      <c r="L3167">
        <f t="shared" si="197"/>
        <v>36</v>
      </c>
      <c r="M3167">
        <f t="shared" si="198"/>
        <v>1</v>
      </c>
      <c r="N3167" s="7">
        <f t="shared" si="199"/>
        <v>56.28</v>
      </c>
    </row>
    <row r="3168" spans="1:14" x14ac:dyDescent="0.2">
      <c r="A3168" t="s">
        <v>288</v>
      </c>
      <c r="B3168" s="8">
        <v>44076</v>
      </c>
      <c r="C3168" s="8">
        <v>44098</v>
      </c>
      <c r="D3168">
        <v>7660</v>
      </c>
      <c r="E3168">
        <v>1</v>
      </c>
      <c r="F3168" s="7">
        <v>4284.6499999999996</v>
      </c>
      <c r="G3168" s="7">
        <v>10232</v>
      </c>
      <c r="H3168" s="7">
        <v>0.86</v>
      </c>
      <c r="I3168" s="7">
        <v>2.0499999999999998</v>
      </c>
      <c r="J3168" t="s">
        <v>2337</v>
      </c>
      <c r="K3168">
        <f t="shared" si="196"/>
        <v>7660</v>
      </c>
      <c r="L3168">
        <f t="shared" si="197"/>
        <v>36</v>
      </c>
      <c r="M3168">
        <f t="shared" si="198"/>
        <v>1</v>
      </c>
      <c r="N3168" s="7">
        <f t="shared" si="199"/>
        <v>10232</v>
      </c>
    </row>
    <row r="3169" spans="1:14" x14ac:dyDescent="0.2">
      <c r="A3169" t="s">
        <v>249</v>
      </c>
      <c r="B3169" s="8">
        <v>44076</v>
      </c>
      <c r="C3169" s="8">
        <v>44098</v>
      </c>
      <c r="D3169">
        <v>3064</v>
      </c>
      <c r="E3169">
        <v>1</v>
      </c>
      <c r="F3169" s="7">
        <v>1713.86</v>
      </c>
      <c r="G3169" s="7">
        <v>3581.2</v>
      </c>
      <c r="H3169" s="7">
        <v>0.86</v>
      </c>
      <c r="I3169" s="7">
        <v>1.79</v>
      </c>
      <c r="J3169" t="s">
        <v>2337</v>
      </c>
      <c r="K3169">
        <f t="shared" si="196"/>
        <v>3064</v>
      </c>
      <c r="L3169">
        <f t="shared" si="197"/>
        <v>36</v>
      </c>
      <c r="M3169">
        <f t="shared" si="198"/>
        <v>1</v>
      </c>
      <c r="N3169" s="7">
        <f t="shared" si="199"/>
        <v>3581.2</v>
      </c>
    </row>
    <row r="3170" spans="1:14" x14ac:dyDescent="0.2">
      <c r="A3170" t="s">
        <v>948</v>
      </c>
      <c r="B3170" s="8">
        <v>44076</v>
      </c>
      <c r="C3170" s="8">
        <v>44078</v>
      </c>
      <c r="D3170">
        <v>31</v>
      </c>
      <c r="E3170">
        <v>1</v>
      </c>
      <c r="F3170" s="7">
        <v>445.09</v>
      </c>
      <c r="G3170" s="7">
        <v>844.14</v>
      </c>
      <c r="H3170" s="7">
        <v>22.26</v>
      </c>
      <c r="I3170" s="7">
        <v>42.21</v>
      </c>
      <c r="J3170" t="s">
        <v>2337</v>
      </c>
      <c r="K3170">
        <f t="shared" si="196"/>
        <v>31</v>
      </c>
      <c r="L3170">
        <f t="shared" si="197"/>
        <v>36</v>
      </c>
      <c r="M3170">
        <f t="shared" si="198"/>
        <v>1</v>
      </c>
      <c r="N3170" s="7">
        <f t="shared" si="199"/>
        <v>844.14</v>
      </c>
    </row>
    <row r="3171" spans="1:14" x14ac:dyDescent="0.2">
      <c r="A3171" t="s">
        <v>396</v>
      </c>
      <c r="B3171" s="8">
        <v>44076</v>
      </c>
      <c r="C3171" s="8">
        <v>44077</v>
      </c>
      <c r="D3171">
        <v>5</v>
      </c>
      <c r="E3171">
        <v>1</v>
      </c>
      <c r="F3171" s="7">
        <v>67.69</v>
      </c>
      <c r="G3171" s="7">
        <v>92.09</v>
      </c>
      <c r="H3171" s="7">
        <v>22.56</v>
      </c>
      <c r="I3171" s="7">
        <v>30.7</v>
      </c>
      <c r="J3171" t="s">
        <v>2337</v>
      </c>
      <c r="K3171">
        <f t="shared" si="196"/>
        <v>5</v>
      </c>
      <c r="L3171">
        <f t="shared" si="197"/>
        <v>36</v>
      </c>
      <c r="M3171">
        <f t="shared" si="198"/>
        <v>1</v>
      </c>
      <c r="N3171" s="7">
        <f t="shared" si="199"/>
        <v>92.09</v>
      </c>
    </row>
    <row r="3172" spans="1:14" x14ac:dyDescent="0.2">
      <c r="A3172" t="s">
        <v>169</v>
      </c>
      <c r="B3172" s="8">
        <v>44076</v>
      </c>
      <c r="C3172" s="8">
        <v>44077</v>
      </c>
      <c r="D3172">
        <v>102</v>
      </c>
      <c r="E3172">
        <v>1</v>
      </c>
      <c r="F3172" s="7">
        <v>85.03</v>
      </c>
      <c r="G3172" s="7">
        <v>177.27</v>
      </c>
      <c r="H3172" s="7">
        <v>1.28</v>
      </c>
      <c r="I3172" s="7">
        <v>2.69</v>
      </c>
      <c r="J3172" t="s">
        <v>2337</v>
      </c>
      <c r="K3172">
        <f t="shared" si="196"/>
        <v>102</v>
      </c>
      <c r="L3172">
        <f t="shared" si="197"/>
        <v>36</v>
      </c>
      <c r="M3172">
        <f t="shared" si="198"/>
        <v>1</v>
      </c>
      <c r="N3172" s="7">
        <f t="shared" si="199"/>
        <v>177.27</v>
      </c>
    </row>
    <row r="3173" spans="1:14" x14ac:dyDescent="0.2">
      <c r="A3173" t="s">
        <v>203</v>
      </c>
      <c r="B3173" s="8">
        <v>44076</v>
      </c>
      <c r="C3173" s="8">
        <v>44077</v>
      </c>
      <c r="D3173">
        <v>99</v>
      </c>
      <c r="E3173">
        <v>1</v>
      </c>
      <c r="F3173" s="7">
        <v>86.87</v>
      </c>
      <c r="G3173" s="7">
        <v>204.64</v>
      </c>
      <c r="H3173" s="7">
        <v>1.36</v>
      </c>
      <c r="I3173" s="7">
        <v>3.2</v>
      </c>
      <c r="J3173" t="s">
        <v>2337</v>
      </c>
      <c r="K3173">
        <f t="shared" si="196"/>
        <v>99</v>
      </c>
      <c r="L3173">
        <f t="shared" si="197"/>
        <v>36</v>
      </c>
      <c r="M3173">
        <f t="shared" si="198"/>
        <v>1</v>
      </c>
      <c r="N3173" s="7">
        <f t="shared" si="199"/>
        <v>204.64</v>
      </c>
    </row>
    <row r="3174" spans="1:14" x14ac:dyDescent="0.2">
      <c r="A3174" t="s">
        <v>928</v>
      </c>
      <c r="B3174" s="8">
        <v>44076</v>
      </c>
      <c r="C3174" s="8">
        <v>44077</v>
      </c>
      <c r="D3174">
        <v>4</v>
      </c>
      <c r="E3174">
        <v>1</v>
      </c>
      <c r="F3174" s="7">
        <v>0</v>
      </c>
      <c r="G3174" s="7">
        <v>0</v>
      </c>
      <c r="H3174" s="7">
        <v>0</v>
      </c>
      <c r="I3174" s="7">
        <v>0</v>
      </c>
      <c r="J3174" t="s">
        <v>2337</v>
      </c>
      <c r="K3174">
        <f t="shared" si="196"/>
        <v>4</v>
      </c>
      <c r="L3174">
        <f t="shared" si="197"/>
        <v>36</v>
      </c>
      <c r="M3174">
        <f t="shared" si="198"/>
        <v>1</v>
      </c>
      <c r="N3174" s="7">
        <f t="shared" si="199"/>
        <v>0</v>
      </c>
    </row>
    <row r="3175" spans="1:14" x14ac:dyDescent="0.2">
      <c r="A3175" t="s">
        <v>288</v>
      </c>
      <c r="B3175" s="8">
        <v>44076</v>
      </c>
      <c r="C3175" s="8">
        <v>44077</v>
      </c>
      <c r="D3175">
        <v>920</v>
      </c>
      <c r="E3175">
        <v>1</v>
      </c>
      <c r="F3175" s="7">
        <v>514.16</v>
      </c>
      <c r="G3175" s="7">
        <v>1450.39</v>
      </c>
      <c r="H3175" s="7">
        <v>0.86</v>
      </c>
      <c r="I3175" s="7">
        <v>2.42</v>
      </c>
      <c r="J3175" t="s">
        <v>2337</v>
      </c>
      <c r="K3175">
        <f t="shared" si="196"/>
        <v>920</v>
      </c>
      <c r="L3175">
        <f t="shared" si="197"/>
        <v>36</v>
      </c>
      <c r="M3175">
        <f t="shared" si="198"/>
        <v>1</v>
      </c>
      <c r="N3175" s="7">
        <f t="shared" si="199"/>
        <v>1450.39</v>
      </c>
    </row>
    <row r="3176" spans="1:14" x14ac:dyDescent="0.2">
      <c r="A3176" t="s">
        <v>923</v>
      </c>
      <c r="B3176" s="8">
        <v>44076</v>
      </c>
      <c r="C3176" s="8">
        <v>44077</v>
      </c>
      <c r="D3176">
        <v>7</v>
      </c>
      <c r="E3176">
        <v>1</v>
      </c>
      <c r="F3176" s="7">
        <v>240.04</v>
      </c>
      <c r="G3176" s="7">
        <v>386.77</v>
      </c>
      <c r="H3176" s="7">
        <v>60.01</v>
      </c>
      <c r="I3176" s="7">
        <v>96.69</v>
      </c>
      <c r="J3176" t="s">
        <v>2337</v>
      </c>
      <c r="K3176">
        <f t="shared" si="196"/>
        <v>7</v>
      </c>
      <c r="L3176">
        <f t="shared" si="197"/>
        <v>36</v>
      </c>
      <c r="M3176">
        <f t="shared" si="198"/>
        <v>1</v>
      </c>
      <c r="N3176" s="7">
        <f t="shared" si="199"/>
        <v>386.77</v>
      </c>
    </row>
    <row r="3177" spans="1:14" x14ac:dyDescent="0.2">
      <c r="A3177" t="s">
        <v>396</v>
      </c>
      <c r="B3177" s="8">
        <v>44076</v>
      </c>
      <c r="C3177" s="8">
        <v>44077</v>
      </c>
      <c r="D3177">
        <v>13</v>
      </c>
      <c r="E3177">
        <v>1</v>
      </c>
      <c r="F3177" s="7">
        <v>180.49</v>
      </c>
      <c r="G3177" s="7">
        <v>265.20999999999998</v>
      </c>
      <c r="H3177" s="7">
        <v>22.56</v>
      </c>
      <c r="I3177" s="7">
        <v>33.15</v>
      </c>
      <c r="J3177" t="s">
        <v>2337</v>
      </c>
      <c r="K3177">
        <f t="shared" si="196"/>
        <v>13</v>
      </c>
      <c r="L3177">
        <f t="shared" si="197"/>
        <v>36</v>
      </c>
      <c r="M3177">
        <f t="shared" si="198"/>
        <v>1</v>
      </c>
      <c r="N3177" s="7">
        <f t="shared" si="199"/>
        <v>265.20999999999998</v>
      </c>
    </row>
    <row r="3178" spans="1:14" x14ac:dyDescent="0.2">
      <c r="A3178" t="s">
        <v>396</v>
      </c>
      <c r="B3178" s="8">
        <v>44076</v>
      </c>
      <c r="C3178" s="8">
        <v>44077</v>
      </c>
      <c r="D3178">
        <v>2</v>
      </c>
      <c r="E3178">
        <v>1</v>
      </c>
      <c r="F3178" s="7">
        <v>22.56</v>
      </c>
      <c r="G3178" s="7">
        <v>30.7</v>
      </c>
      <c r="H3178" s="7">
        <v>22.56</v>
      </c>
      <c r="I3178" s="7">
        <v>30.7</v>
      </c>
      <c r="J3178" t="s">
        <v>2337</v>
      </c>
      <c r="K3178">
        <f t="shared" si="196"/>
        <v>2</v>
      </c>
      <c r="L3178">
        <f t="shared" si="197"/>
        <v>36</v>
      </c>
      <c r="M3178">
        <f t="shared" si="198"/>
        <v>1</v>
      </c>
      <c r="N3178" s="7">
        <f t="shared" si="199"/>
        <v>30.7</v>
      </c>
    </row>
    <row r="3179" spans="1:14" x14ac:dyDescent="0.2">
      <c r="A3179" t="s">
        <v>396</v>
      </c>
      <c r="B3179" s="8">
        <v>44077</v>
      </c>
      <c r="C3179" s="8">
        <v>44078</v>
      </c>
      <c r="D3179">
        <v>295</v>
      </c>
      <c r="E3179">
        <v>1</v>
      </c>
      <c r="F3179" s="7">
        <v>4331.82</v>
      </c>
      <c r="G3179" s="7">
        <v>5402.5</v>
      </c>
      <c r="H3179" s="7">
        <v>22.56</v>
      </c>
      <c r="I3179" s="7">
        <v>28.14</v>
      </c>
      <c r="J3179" t="s">
        <v>2337</v>
      </c>
      <c r="K3179">
        <f t="shared" si="196"/>
        <v>295</v>
      </c>
      <c r="L3179">
        <f t="shared" si="197"/>
        <v>36</v>
      </c>
      <c r="M3179">
        <f t="shared" si="198"/>
        <v>1</v>
      </c>
      <c r="N3179" s="7">
        <f t="shared" si="199"/>
        <v>5402.5</v>
      </c>
    </row>
    <row r="3180" spans="1:14" x14ac:dyDescent="0.2">
      <c r="A3180" t="s">
        <v>702</v>
      </c>
      <c r="B3180" s="8">
        <v>44077</v>
      </c>
      <c r="C3180" s="8">
        <v>44092</v>
      </c>
      <c r="D3180">
        <v>7</v>
      </c>
      <c r="E3180">
        <v>1</v>
      </c>
      <c r="F3180" s="7">
        <v>108.66</v>
      </c>
      <c r="G3180" s="7">
        <v>197.48</v>
      </c>
      <c r="H3180" s="7">
        <v>27.17</v>
      </c>
      <c r="I3180" s="7">
        <v>49.37</v>
      </c>
      <c r="J3180" t="s">
        <v>2337</v>
      </c>
      <c r="K3180">
        <f t="shared" si="196"/>
        <v>7</v>
      </c>
      <c r="L3180">
        <f t="shared" si="197"/>
        <v>36</v>
      </c>
      <c r="M3180">
        <f t="shared" si="198"/>
        <v>1</v>
      </c>
      <c r="N3180" s="7">
        <f t="shared" si="199"/>
        <v>197.48</v>
      </c>
    </row>
    <row r="3181" spans="1:14" x14ac:dyDescent="0.2">
      <c r="A3181" t="s">
        <v>722</v>
      </c>
      <c r="B3181" s="8">
        <v>44077</v>
      </c>
      <c r="C3181" s="8">
        <v>44092</v>
      </c>
      <c r="D3181">
        <v>7</v>
      </c>
      <c r="E3181">
        <v>1</v>
      </c>
      <c r="F3181" s="7">
        <v>89.43</v>
      </c>
      <c r="G3181" s="7">
        <v>164.22</v>
      </c>
      <c r="H3181" s="7">
        <v>22.36</v>
      </c>
      <c r="I3181" s="7">
        <v>41.06</v>
      </c>
      <c r="J3181" t="s">
        <v>2337</v>
      </c>
      <c r="K3181">
        <f t="shared" si="196"/>
        <v>7</v>
      </c>
      <c r="L3181">
        <f t="shared" si="197"/>
        <v>36</v>
      </c>
      <c r="M3181">
        <f t="shared" si="198"/>
        <v>1</v>
      </c>
      <c r="N3181" s="7">
        <f t="shared" si="199"/>
        <v>164.22</v>
      </c>
    </row>
    <row r="3182" spans="1:14" x14ac:dyDescent="0.2">
      <c r="A3182" t="s">
        <v>942</v>
      </c>
      <c r="B3182" s="8">
        <v>44077</v>
      </c>
      <c r="C3182" s="8">
        <v>44092</v>
      </c>
      <c r="D3182">
        <v>5</v>
      </c>
      <c r="E3182">
        <v>1</v>
      </c>
      <c r="F3182" s="7">
        <v>71.599999999999994</v>
      </c>
      <c r="G3182" s="7">
        <v>149.63999999999999</v>
      </c>
      <c r="H3182" s="7">
        <v>23.87</v>
      </c>
      <c r="I3182" s="7">
        <v>49.88</v>
      </c>
      <c r="J3182" t="s">
        <v>2337</v>
      </c>
      <c r="K3182">
        <f t="shared" si="196"/>
        <v>5</v>
      </c>
      <c r="L3182">
        <f t="shared" si="197"/>
        <v>36</v>
      </c>
      <c r="M3182">
        <f t="shared" si="198"/>
        <v>1</v>
      </c>
      <c r="N3182" s="7">
        <f t="shared" si="199"/>
        <v>149.63999999999999</v>
      </c>
    </row>
    <row r="3183" spans="1:14" x14ac:dyDescent="0.2">
      <c r="A3183" t="s">
        <v>164</v>
      </c>
      <c r="B3183" s="8">
        <v>44077</v>
      </c>
      <c r="C3183" s="8">
        <v>44083</v>
      </c>
      <c r="D3183">
        <v>184</v>
      </c>
      <c r="E3183">
        <v>1</v>
      </c>
      <c r="F3183" s="7">
        <v>150.58000000000001</v>
      </c>
      <c r="G3183" s="7">
        <v>291.61</v>
      </c>
      <c r="H3183" s="7">
        <v>1.25</v>
      </c>
      <c r="I3183" s="7">
        <v>2.4300000000000002</v>
      </c>
      <c r="J3183" t="s">
        <v>2337</v>
      </c>
      <c r="K3183">
        <f t="shared" si="196"/>
        <v>184</v>
      </c>
      <c r="L3183">
        <f t="shared" si="197"/>
        <v>36</v>
      </c>
      <c r="M3183">
        <f t="shared" si="198"/>
        <v>1</v>
      </c>
      <c r="N3183" s="7">
        <f t="shared" si="199"/>
        <v>291.61</v>
      </c>
    </row>
    <row r="3184" spans="1:14" x14ac:dyDescent="0.2">
      <c r="A3184" t="s">
        <v>289</v>
      </c>
      <c r="B3184" s="8">
        <v>44077</v>
      </c>
      <c r="C3184" s="8">
        <v>44083</v>
      </c>
      <c r="D3184">
        <v>766</v>
      </c>
      <c r="E3184">
        <v>1</v>
      </c>
      <c r="F3184" s="7">
        <v>434.86</v>
      </c>
      <c r="G3184" s="7">
        <v>1119.1300000000001</v>
      </c>
      <c r="H3184" s="7">
        <v>0.87</v>
      </c>
      <c r="I3184" s="7">
        <v>2.2400000000000002</v>
      </c>
      <c r="J3184" t="s">
        <v>2337</v>
      </c>
      <c r="K3184">
        <f t="shared" si="196"/>
        <v>766</v>
      </c>
      <c r="L3184">
        <f t="shared" si="197"/>
        <v>36</v>
      </c>
      <c r="M3184">
        <f t="shared" si="198"/>
        <v>1</v>
      </c>
      <c r="N3184" s="7">
        <f t="shared" si="199"/>
        <v>1119.1300000000001</v>
      </c>
    </row>
    <row r="3185" spans="1:14" x14ac:dyDescent="0.2">
      <c r="A3185" t="s">
        <v>387</v>
      </c>
      <c r="B3185" s="8">
        <v>44077</v>
      </c>
      <c r="C3185" s="8">
        <v>44082</v>
      </c>
      <c r="D3185">
        <v>4</v>
      </c>
      <c r="E3185">
        <v>1</v>
      </c>
      <c r="F3185" s="7">
        <v>84.59</v>
      </c>
      <c r="G3185" s="7">
        <v>153.47999999999999</v>
      </c>
      <c r="H3185" s="7">
        <v>42.3</v>
      </c>
      <c r="I3185" s="7">
        <v>76.739999999999995</v>
      </c>
      <c r="J3185" t="s">
        <v>2337</v>
      </c>
      <c r="K3185">
        <f t="shared" si="196"/>
        <v>4</v>
      </c>
      <c r="L3185">
        <f t="shared" si="197"/>
        <v>36</v>
      </c>
      <c r="M3185">
        <f t="shared" si="198"/>
        <v>1</v>
      </c>
      <c r="N3185" s="7">
        <f t="shared" si="199"/>
        <v>153.47999999999999</v>
      </c>
    </row>
    <row r="3186" spans="1:14" x14ac:dyDescent="0.2">
      <c r="A3186" t="s">
        <v>251</v>
      </c>
      <c r="B3186" s="8">
        <v>44077</v>
      </c>
      <c r="C3186" s="8">
        <v>44082</v>
      </c>
      <c r="D3186">
        <v>74</v>
      </c>
      <c r="E3186">
        <v>1</v>
      </c>
      <c r="F3186" s="7">
        <v>41.13</v>
      </c>
      <c r="G3186" s="7">
        <v>110.51</v>
      </c>
      <c r="H3186" s="7">
        <v>0.86</v>
      </c>
      <c r="I3186" s="7">
        <v>2.2999999999999998</v>
      </c>
      <c r="J3186" t="s">
        <v>2337</v>
      </c>
      <c r="K3186">
        <f t="shared" si="196"/>
        <v>74</v>
      </c>
      <c r="L3186">
        <f t="shared" si="197"/>
        <v>36</v>
      </c>
      <c r="M3186">
        <f t="shared" si="198"/>
        <v>1</v>
      </c>
      <c r="N3186" s="7">
        <f t="shared" si="199"/>
        <v>110.51</v>
      </c>
    </row>
    <row r="3187" spans="1:14" x14ac:dyDescent="0.2">
      <c r="A3187" t="s">
        <v>928</v>
      </c>
      <c r="B3187" s="8">
        <v>44077</v>
      </c>
      <c r="C3187" s="8">
        <v>44082</v>
      </c>
      <c r="D3187">
        <v>2</v>
      </c>
      <c r="E3187">
        <v>1</v>
      </c>
      <c r="F3187" s="7">
        <v>0</v>
      </c>
      <c r="G3187" s="7">
        <v>0</v>
      </c>
      <c r="H3187" s="7">
        <v>0</v>
      </c>
      <c r="I3187" s="7">
        <v>0</v>
      </c>
      <c r="J3187" t="s">
        <v>2337</v>
      </c>
      <c r="K3187">
        <f t="shared" si="196"/>
        <v>2</v>
      </c>
      <c r="L3187">
        <f t="shared" si="197"/>
        <v>36</v>
      </c>
      <c r="M3187">
        <f t="shared" si="198"/>
        <v>1</v>
      </c>
      <c r="N3187" s="7">
        <f t="shared" si="199"/>
        <v>0</v>
      </c>
    </row>
    <row r="3188" spans="1:14" x14ac:dyDescent="0.2">
      <c r="A3188" t="s">
        <v>169</v>
      </c>
      <c r="B3188" s="8">
        <v>44077</v>
      </c>
      <c r="C3188" s="8">
        <v>44082</v>
      </c>
      <c r="D3188">
        <v>117</v>
      </c>
      <c r="E3188">
        <v>1</v>
      </c>
      <c r="F3188" s="7">
        <v>97.91</v>
      </c>
      <c r="G3188" s="7">
        <v>204.13</v>
      </c>
      <c r="H3188" s="7">
        <v>1.28</v>
      </c>
      <c r="I3188" s="7">
        <v>2.69</v>
      </c>
      <c r="J3188" t="s">
        <v>2337</v>
      </c>
      <c r="K3188">
        <f t="shared" si="196"/>
        <v>117</v>
      </c>
      <c r="L3188">
        <f t="shared" si="197"/>
        <v>36</v>
      </c>
      <c r="M3188">
        <f t="shared" si="198"/>
        <v>1</v>
      </c>
      <c r="N3188" s="7">
        <f t="shared" si="199"/>
        <v>204.13</v>
      </c>
    </row>
    <row r="3189" spans="1:14" x14ac:dyDescent="0.2">
      <c r="A3189" t="s">
        <v>928</v>
      </c>
      <c r="B3189" s="8">
        <v>44077</v>
      </c>
      <c r="C3189" s="8">
        <v>44082</v>
      </c>
      <c r="D3189">
        <v>4</v>
      </c>
      <c r="E3189">
        <v>1</v>
      </c>
      <c r="F3189" s="7">
        <v>0</v>
      </c>
      <c r="G3189" s="7">
        <v>0</v>
      </c>
      <c r="H3189" s="7">
        <v>0</v>
      </c>
      <c r="I3189" s="7">
        <v>0</v>
      </c>
      <c r="J3189" t="s">
        <v>2337</v>
      </c>
      <c r="K3189">
        <f t="shared" si="196"/>
        <v>4</v>
      </c>
      <c r="L3189">
        <f t="shared" si="197"/>
        <v>36</v>
      </c>
      <c r="M3189">
        <f t="shared" si="198"/>
        <v>1</v>
      </c>
      <c r="N3189" s="7">
        <f t="shared" si="199"/>
        <v>0</v>
      </c>
    </row>
    <row r="3190" spans="1:14" x14ac:dyDescent="0.2">
      <c r="A3190" t="s">
        <v>251</v>
      </c>
      <c r="B3190" s="8">
        <v>44077</v>
      </c>
      <c r="C3190" s="8">
        <v>44083</v>
      </c>
      <c r="D3190">
        <v>1532</v>
      </c>
      <c r="E3190">
        <v>1</v>
      </c>
      <c r="F3190" s="7">
        <v>856.93</v>
      </c>
      <c r="G3190" s="7">
        <v>1918.5</v>
      </c>
      <c r="H3190" s="7">
        <v>0.86</v>
      </c>
      <c r="I3190" s="7">
        <v>1.92</v>
      </c>
      <c r="J3190" t="s">
        <v>2337</v>
      </c>
      <c r="K3190">
        <f t="shared" si="196"/>
        <v>1532</v>
      </c>
      <c r="L3190">
        <f t="shared" si="197"/>
        <v>36</v>
      </c>
      <c r="M3190">
        <f t="shared" si="198"/>
        <v>1</v>
      </c>
      <c r="N3190" s="7">
        <f t="shared" si="199"/>
        <v>1918.5</v>
      </c>
    </row>
    <row r="3191" spans="1:14" x14ac:dyDescent="0.2">
      <c r="A3191" t="s">
        <v>169</v>
      </c>
      <c r="B3191" s="8">
        <v>44077</v>
      </c>
      <c r="C3191" s="8">
        <v>44083</v>
      </c>
      <c r="D3191">
        <v>920</v>
      </c>
      <c r="E3191">
        <v>1</v>
      </c>
      <c r="F3191" s="7">
        <v>772.93</v>
      </c>
      <c r="G3191" s="7">
        <v>1458.06</v>
      </c>
      <c r="H3191" s="7">
        <v>1.28</v>
      </c>
      <c r="I3191" s="7">
        <v>2.4300000000000002</v>
      </c>
      <c r="J3191" t="s">
        <v>2337</v>
      </c>
      <c r="K3191">
        <f t="shared" si="196"/>
        <v>920</v>
      </c>
      <c r="L3191">
        <f t="shared" si="197"/>
        <v>36</v>
      </c>
      <c r="M3191">
        <f t="shared" si="198"/>
        <v>1</v>
      </c>
      <c r="N3191" s="7">
        <f t="shared" si="199"/>
        <v>1458.06</v>
      </c>
    </row>
    <row r="3192" spans="1:14" x14ac:dyDescent="0.2">
      <c r="A3192" t="s">
        <v>934</v>
      </c>
      <c r="B3192" s="8">
        <v>44077</v>
      </c>
      <c r="C3192" s="8">
        <v>44085</v>
      </c>
      <c r="D3192">
        <v>46</v>
      </c>
      <c r="E3192">
        <v>1</v>
      </c>
      <c r="F3192" s="7">
        <v>437.42</v>
      </c>
      <c r="G3192" s="7">
        <v>729.03</v>
      </c>
      <c r="H3192" s="7">
        <v>14.58</v>
      </c>
      <c r="I3192" s="7">
        <v>24.3</v>
      </c>
      <c r="J3192" t="s">
        <v>2337</v>
      </c>
      <c r="K3192">
        <f t="shared" si="196"/>
        <v>46</v>
      </c>
      <c r="L3192">
        <f t="shared" si="197"/>
        <v>36</v>
      </c>
      <c r="M3192">
        <f t="shared" si="198"/>
        <v>1</v>
      </c>
      <c r="N3192" s="7">
        <f t="shared" si="199"/>
        <v>729.03</v>
      </c>
    </row>
    <row r="3193" spans="1:14" x14ac:dyDescent="0.2">
      <c r="A3193" t="s">
        <v>923</v>
      </c>
      <c r="B3193" s="8">
        <v>44077</v>
      </c>
      <c r="C3193" s="8">
        <v>44085</v>
      </c>
      <c r="D3193">
        <v>31</v>
      </c>
      <c r="E3193">
        <v>1</v>
      </c>
      <c r="F3193" s="7">
        <v>1200.21</v>
      </c>
      <c r="G3193" s="7">
        <v>1790.6</v>
      </c>
      <c r="H3193" s="7">
        <v>60.01</v>
      </c>
      <c r="I3193" s="7">
        <v>89.53</v>
      </c>
      <c r="J3193" t="s">
        <v>2337</v>
      </c>
      <c r="K3193">
        <f t="shared" si="196"/>
        <v>31</v>
      </c>
      <c r="L3193">
        <f t="shared" si="197"/>
        <v>36</v>
      </c>
      <c r="M3193">
        <f t="shared" si="198"/>
        <v>1</v>
      </c>
      <c r="N3193" s="7">
        <f t="shared" si="199"/>
        <v>1790.6</v>
      </c>
    </row>
    <row r="3194" spans="1:14" x14ac:dyDescent="0.2">
      <c r="A3194" t="s">
        <v>169</v>
      </c>
      <c r="B3194" s="8">
        <v>44077</v>
      </c>
      <c r="C3194" s="8">
        <v>44085</v>
      </c>
      <c r="D3194">
        <v>613</v>
      </c>
      <c r="E3194">
        <v>1</v>
      </c>
      <c r="F3194" s="7">
        <v>515.28</v>
      </c>
      <c r="G3194" s="7">
        <v>972.04</v>
      </c>
      <c r="H3194" s="7">
        <v>1.28</v>
      </c>
      <c r="I3194" s="7">
        <v>2.4300000000000002</v>
      </c>
      <c r="J3194" t="s">
        <v>2337</v>
      </c>
      <c r="K3194">
        <f t="shared" si="196"/>
        <v>613</v>
      </c>
      <c r="L3194">
        <f t="shared" si="197"/>
        <v>36</v>
      </c>
      <c r="M3194">
        <f t="shared" si="198"/>
        <v>1</v>
      </c>
      <c r="N3194" s="7">
        <f t="shared" si="199"/>
        <v>972.04</v>
      </c>
    </row>
    <row r="3195" spans="1:14" x14ac:dyDescent="0.2">
      <c r="A3195" t="s">
        <v>934</v>
      </c>
      <c r="B3195" s="8">
        <v>44077</v>
      </c>
      <c r="C3195" s="8">
        <v>44085</v>
      </c>
      <c r="D3195">
        <v>46</v>
      </c>
      <c r="E3195">
        <v>1</v>
      </c>
      <c r="F3195" s="7">
        <v>437.42</v>
      </c>
      <c r="G3195" s="7">
        <v>729.03</v>
      </c>
      <c r="H3195" s="7">
        <v>14.58</v>
      </c>
      <c r="I3195" s="7">
        <v>24.3</v>
      </c>
      <c r="J3195" t="s">
        <v>2337</v>
      </c>
      <c r="K3195">
        <f t="shared" si="196"/>
        <v>46</v>
      </c>
      <c r="L3195">
        <f t="shared" si="197"/>
        <v>36</v>
      </c>
      <c r="M3195">
        <f t="shared" si="198"/>
        <v>1</v>
      </c>
      <c r="N3195" s="7">
        <f t="shared" si="199"/>
        <v>729.03</v>
      </c>
    </row>
    <row r="3196" spans="1:14" x14ac:dyDescent="0.2">
      <c r="A3196" t="s">
        <v>169</v>
      </c>
      <c r="B3196" s="8">
        <v>44077</v>
      </c>
      <c r="C3196" s="8">
        <v>44085</v>
      </c>
      <c r="D3196">
        <v>613</v>
      </c>
      <c r="E3196">
        <v>1</v>
      </c>
      <c r="F3196" s="7">
        <v>515.28</v>
      </c>
      <c r="G3196" s="7">
        <v>972.04</v>
      </c>
      <c r="H3196" s="7">
        <v>1.28</v>
      </c>
      <c r="I3196" s="7">
        <v>2.4300000000000002</v>
      </c>
      <c r="J3196" t="s">
        <v>2337</v>
      </c>
      <c r="K3196">
        <f t="shared" si="196"/>
        <v>613</v>
      </c>
      <c r="L3196">
        <f t="shared" si="197"/>
        <v>36</v>
      </c>
      <c r="M3196">
        <f t="shared" si="198"/>
        <v>1</v>
      </c>
      <c r="N3196" s="7">
        <f t="shared" si="199"/>
        <v>972.04</v>
      </c>
    </row>
    <row r="3197" spans="1:14" x14ac:dyDescent="0.2">
      <c r="A3197" t="s">
        <v>396</v>
      </c>
      <c r="B3197" s="8">
        <v>44077</v>
      </c>
      <c r="C3197" s="8">
        <v>44085</v>
      </c>
      <c r="D3197">
        <v>54</v>
      </c>
      <c r="E3197">
        <v>1</v>
      </c>
      <c r="F3197" s="7">
        <v>789.66</v>
      </c>
      <c r="G3197" s="7">
        <v>1074.3599999999999</v>
      </c>
      <c r="H3197" s="7">
        <v>22.56</v>
      </c>
      <c r="I3197" s="7">
        <v>30.7</v>
      </c>
      <c r="J3197" t="s">
        <v>2337</v>
      </c>
      <c r="K3197">
        <f t="shared" si="196"/>
        <v>54</v>
      </c>
      <c r="L3197">
        <f t="shared" si="197"/>
        <v>36</v>
      </c>
      <c r="M3197">
        <f t="shared" si="198"/>
        <v>1</v>
      </c>
      <c r="N3197" s="7">
        <f t="shared" si="199"/>
        <v>1074.3599999999999</v>
      </c>
    </row>
    <row r="3198" spans="1:14" x14ac:dyDescent="0.2">
      <c r="A3198" t="s">
        <v>251</v>
      </c>
      <c r="B3198" s="8">
        <v>44077</v>
      </c>
      <c r="C3198" s="8">
        <v>44085</v>
      </c>
      <c r="D3198">
        <v>1532</v>
      </c>
      <c r="E3198">
        <v>1</v>
      </c>
      <c r="F3198" s="7">
        <v>856.93</v>
      </c>
      <c r="G3198" s="7">
        <v>1918.5</v>
      </c>
      <c r="H3198" s="7">
        <v>0.86</v>
      </c>
      <c r="I3198" s="7">
        <v>1.92</v>
      </c>
      <c r="J3198" t="s">
        <v>2337</v>
      </c>
      <c r="K3198">
        <f t="shared" si="196"/>
        <v>1532</v>
      </c>
      <c r="L3198">
        <f t="shared" si="197"/>
        <v>36</v>
      </c>
      <c r="M3198">
        <f t="shared" si="198"/>
        <v>1</v>
      </c>
      <c r="N3198" s="7">
        <f t="shared" si="199"/>
        <v>1918.5</v>
      </c>
    </row>
    <row r="3199" spans="1:14" x14ac:dyDescent="0.2">
      <c r="A3199" t="s">
        <v>289</v>
      </c>
      <c r="B3199" s="8">
        <v>44077</v>
      </c>
      <c r="C3199" s="8">
        <v>44085</v>
      </c>
      <c r="D3199">
        <v>766</v>
      </c>
      <c r="E3199">
        <v>1</v>
      </c>
      <c r="F3199" s="7">
        <v>434.86</v>
      </c>
      <c r="G3199" s="7">
        <v>1119.1300000000001</v>
      </c>
      <c r="H3199" s="7">
        <v>0.87</v>
      </c>
      <c r="I3199" s="7">
        <v>2.2400000000000002</v>
      </c>
      <c r="J3199" t="s">
        <v>2337</v>
      </c>
      <c r="K3199">
        <f t="shared" si="196"/>
        <v>766</v>
      </c>
      <c r="L3199">
        <f t="shared" si="197"/>
        <v>36</v>
      </c>
      <c r="M3199">
        <f t="shared" si="198"/>
        <v>1</v>
      </c>
      <c r="N3199" s="7">
        <f t="shared" si="199"/>
        <v>1119.1300000000001</v>
      </c>
    </row>
    <row r="3200" spans="1:14" x14ac:dyDescent="0.2">
      <c r="A3200" t="s">
        <v>846</v>
      </c>
      <c r="B3200" s="8">
        <v>44077</v>
      </c>
      <c r="C3200" s="8">
        <v>44092</v>
      </c>
      <c r="D3200">
        <v>19</v>
      </c>
      <c r="E3200">
        <v>1</v>
      </c>
      <c r="F3200" s="7">
        <v>209.96</v>
      </c>
      <c r="G3200" s="7">
        <v>431.28</v>
      </c>
      <c r="H3200" s="7">
        <v>17.5</v>
      </c>
      <c r="I3200" s="7">
        <v>35.94</v>
      </c>
      <c r="J3200" t="s">
        <v>2337</v>
      </c>
      <c r="K3200">
        <f t="shared" si="196"/>
        <v>19</v>
      </c>
      <c r="L3200">
        <f t="shared" si="197"/>
        <v>36</v>
      </c>
      <c r="M3200">
        <f t="shared" si="198"/>
        <v>1</v>
      </c>
      <c r="N3200" s="7">
        <f t="shared" si="199"/>
        <v>431.28</v>
      </c>
    </row>
    <row r="3201" spans="1:14" x14ac:dyDescent="0.2">
      <c r="A3201" t="s">
        <v>525</v>
      </c>
      <c r="B3201" s="8">
        <v>44078</v>
      </c>
      <c r="C3201" s="8">
        <v>44078</v>
      </c>
      <c r="D3201">
        <v>99</v>
      </c>
      <c r="E3201">
        <v>1</v>
      </c>
      <c r="F3201" s="7">
        <v>220.03</v>
      </c>
      <c r="G3201" s="7">
        <v>450.21</v>
      </c>
      <c r="H3201" s="7">
        <v>3.43</v>
      </c>
      <c r="I3201" s="7">
        <v>7.04</v>
      </c>
      <c r="J3201" t="s">
        <v>2337</v>
      </c>
      <c r="K3201">
        <f t="shared" si="196"/>
        <v>99</v>
      </c>
      <c r="L3201">
        <f t="shared" si="197"/>
        <v>36</v>
      </c>
      <c r="M3201">
        <f t="shared" si="198"/>
        <v>1</v>
      </c>
      <c r="N3201" s="7">
        <f t="shared" si="199"/>
        <v>450.21</v>
      </c>
    </row>
    <row r="3202" spans="1:14" x14ac:dyDescent="0.2">
      <c r="A3202" t="s">
        <v>827</v>
      </c>
      <c r="B3202" s="8">
        <v>44078</v>
      </c>
      <c r="C3202" s="8">
        <v>44095</v>
      </c>
      <c r="D3202">
        <v>13</v>
      </c>
      <c r="E3202">
        <v>1</v>
      </c>
      <c r="F3202" s="7">
        <v>279.44</v>
      </c>
      <c r="G3202" s="7">
        <v>463.51</v>
      </c>
      <c r="H3202" s="7">
        <v>34.93</v>
      </c>
      <c r="I3202" s="7">
        <v>57.94</v>
      </c>
      <c r="J3202" t="s">
        <v>2337</v>
      </c>
      <c r="K3202">
        <f t="shared" si="196"/>
        <v>13</v>
      </c>
      <c r="L3202">
        <f t="shared" si="197"/>
        <v>36</v>
      </c>
      <c r="M3202">
        <f t="shared" si="198"/>
        <v>1</v>
      </c>
      <c r="N3202" s="7">
        <f t="shared" si="199"/>
        <v>463.51</v>
      </c>
    </row>
    <row r="3203" spans="1:14" x14ac:dyDescent="0.2">
      <c r="A3203" t="s">
        <v>942</v>
      </c>
      <c r="B3203" s="8">
        <v>44078</v>
      </c>
      <c r="C3203" s="8">
        <v>44095</v>
      </c>
      <c r="D3203">
        <v>7</v>
      </c>
      <c r="E3203">
        <v>1</v>
      </c>
      <c r="F3203" s="7">
        <v>95.47</v>
      </c>
      <c r="G3203" s="7">
        <v>199.52</v>
      </c>
      <c r="H3203" s="7">
        <v>23.87</v>
      </c>
      <c r="I3203" s="7">
        <v>49.88</v>
      </c>
      <c r="J3203" t="s">
        <v>2337</v>
      </c>
      <c r="K3203">
        <f t="shared" ref="K3203:K3266" si="200">D3203*E3203</f>
        <v>7</v>
      </c>
      <c r="L3203">
        <f t="shared" ref="L3203:L3266" si="201">(YEAR(B3203)-2020)*52+_xlfn.ISOWEEKNUM(B3203)</f>
        <v>36</v>
      </c>
      <c r="M3203">
        <f t="shared" ref="M3203:M3266" si="202">IF(J3203="Z-US$",1,1.22)</f>
        <v>1</v>
      </c>
      <c r="N3203" s="7">
        <f t="shared" ref="N3203:N3266" si="203">G3203*M3203</f>
        <v>199.52</v>
      </c>
    </row>
    <row r="3204" spans="1:14" x14ac:dyDescent="0.2">
      <c r="A3204" t="s">
        <v>333</v>
      </c>
      <c r="B3204" s="8">
        <v>44078</v>
      </c>
      <c r="C3204" s="8">
        <v>44082</v>
      </c>
      <c r="D3204">
        <v>1839</v>
      </c>
      <c r="E3204">
        <v>1</v>
      </c>
      <c r="F3204" s="7">
        <v>1012.97</v>
      </c>
      <c r="G3204" s="7">
        <v>1611.54</v>
      </c>
      <c r="H3204" s="7">
        <v>0.84</v>
      </c>
      <c r="I3204" s="7">
        <v>1.34</v>
      </c>
      <c r="J3204" t="s">
        <v>2337</v>
      </c>
      <c r="K3204">
        <f t="shared" si="200"/>
        <v>1839</v>
      </c>
      <c r="L3204">
        <f t="shared" si="201"/>
        <v>36</v>
      </c>
      <c r="M3204">
        <f t="shared" si="202"/>
        <v>1</v>
      </c>
      <c r="N3204" s="7">
        <f t="shared" si="203"/>
        <v>1611.54</v>
      </c>
    </row>
    <row r="3205" spans="1:14" x14ac:dyDescent="0.2">
      <c r="A3205" t="s">
        <v>636</v>
      </c>
      <c r="B3205" s="8">
        <v>44078</v>
      </c>
      <c r="C3205" s="8">
        <v>44083</v>
      </c>
      <c r="D3205">
        <v>3371</v>
      </c>
      <c r="E3205">
        <v>1</v>
      </c>
      <c r="F3205" s="7">
        <v>2779.47</v>
      </c>
      <c r="G3205" s="7">
        <v>3939.32</v>
      </c>
      <c r="H3205" s="7">
        <v>1.25</v>
      </c>
      <c r="I3205" s="7">
        <v>1.79</v>
      </c>
      <c r="J3205" t="s">
        <v>2337</v>
      </c>
      <c r="K3205">
        <f t="shared" si="200"/>
        <v>3371</v>
      </c>
      <c r="L3205">
        <f t="shared" si="201"/>
        <v>36</v>
      </c>
      <c r="M3205">
        <f t="shared" si="202"/>
        <v>1</v>
      </c>
      <c r="N3205" s="7">
        <f t="shared" si="203"/>
        <v>3939.32</v>
      </c>
    </row>
    <row r="3206" spans="1:14" x14ac:dyDescent="0.2">
      <c r="A3206" t="s">
        <v>387</v>
      </c>
      <c r="B3206" s="8">
        <v>44078</v>
      </c>
      <c r="C3206" s="8">
        <v>44083</v>
      </c>
      <c r="D3206">
        <v>37</v>
      </c>
      <c r="E3206">
        <v>1</v>
      </c>
      <c r="F3206" s="7">
        <v>1015.12</v>
      </c>
      <c r="G3206" s="7">
        <v>1841.76</v>
      </c>
      <c r="H3206" s="7">
        <v>42.3</v>
      </c>
      <c r="I3206" s="7">
        <v>76.739999999999995</v>
      </c>
      <c r="J3206" t="s">
        <v>2337</v>
      </c>
      <c r="K3206">
        <f t="shared" si="200"/>
        <v>37</v>
      </c>
      <c r="L3206">
        <f t="shared" si="201"/>
        <v>36</v>
      </c>
      <c r="M3206">
        <f t="shared" si="202"/>
        <v>1</v>
      </c>
      <c r="N3206" s="7">
        <f t="shared" si="203"/>
        <v>1841.76</v>
      </c>
    </row>
    <row r="3207" spans="1:14" x14ac:dyDescent="0.2">
      <c r="A3207" t="s">
        <v>396</v>
      </c>
      <c r="B3207" s="8">
        <v>44078</v>
      </c>
      <c r="C3207" s="8">
        <v>44083</v>
      </c>
      <c r="D3207">
        <v>37</v>
      </c>
      <c r="E3207">
        <v>1</v>
      </c>
      <c r="F3207" s="7">
        <v>541.48</v>
      </c>
      <c r="G3207" s="7">
        <v>736.7</v>
      </c>
      <c r="H3207" s="7">
        <v>22.56</v>
      </c>
      <c r="I3207" s="7">
        <v>30.7</v>
      </c>
      <c r="J3207" t="s">
        <v>2337</v>
      </c>
      <c r="K3207">
        <f t="shared" si="200"/>
        <v>37</v>
      </c>
      <c r="L3207">
        <f t="shared" si="201"/>
        <v>36</v>
      </c>
      <c r="M3207">
        <f t="shared" si="202"/>
        <v>1</v>
      </c>
      <c r="N3207" s="7">
        <f t="shared" si="203"/>
        <v>736.7</v>
      </c>
    </row>
    <row r="3208" spans="1:14" x14ac:dyDescent="0.2">
      <c r="A3208" t="s">
        <v>197</v>
      </c>
      <c r="B3208" s="8">
        <v>44082</v>
      </c>
      <c r="C3208" s="8">
        <v>44084</v>
      </c>
      <c r="D3208">
        <v>4596</v>
      </c>
      <c r="E3208">
        <v>1</v>
      </c>
      <c r="F3208" s="7">
        <v>3864.63</v>
      </c>
      <c r="G3208" s="7">
        <v>7674</v>
      </c>
      <c r="H3208" s="7">
        <v>1.28</v>
      </c>
      <c r="I3208" s="7">
        <v>2.56</v>
      </c>
      <c r="J3208" t="s">
        <v>2337</v>
      </c>
      <c r="K3208">
        <f t="shared" si="200"/>
        <v>4596</v>
      </c>
      <c r="L3208">
        <f t="shared" si="201"/>
        <v>37</v>
      </c>
      <c r="M3208">
        <f t="shared" si="202"/>
        <v>1</v>
      </c>
      <c r="N3208" s="7">
        <f t="shared" si="203"/>
        <v>7674</v>
      </c>
    </row>
    <row r="3209" spans="1:14" x14ac:dyDescent="0.2">
      <c r="A3209" t="s">
        <v>171</v>
      </c>
      <c r="B3209" s="8">
        <v>44082</v>
      </c>
      <c r="C3209" s="8">
        <v>44082</v>
      </c>
      <c r="D3209">
        <v>429</v>
      </c>
      <c r="E3209">
        <v>1</v>
      </c>
      <c r="F3209" s="7">
        <v>386.77</v>
      </c>
      <c r="G3209" s="7">
        <v>608.79999999999995</v>
      </c>
      <c r="H3209" s="7">
        <v>1.38</v>
      </c>
      <c r="I3209" s="7">
        <v>2.17</v>
      </c>
      <c r="J3209" t="s">
        <v>2337</v>
      </c>
      <c r="K3209">
        <f t="shared" si="200"/>
        <v>429</v>
      </c>
      <c r="L3209">
        <f t="shared" si="201"/>
        <v>37</v>
      </c>
      <c r="M3209">
        <f t="shared" si="202"/>
        <v>1</v>
      </c>
      <c r="N3209" s="7">
        <f t="shared" si="203"/>
        <v>608.79999999999995</v>
      </c>
    </row>
    <row r="3210" spans="1:14" x14ac:dyDescent="0.2">
      <c r="A3210" t="s">
        <v>934</v>
      </c>
      <c r="B3210" s="8">
        <v>44082</v>
      </c>
      <c r="C3210" s="8">
        <v>44082</v>
      </c>
      <c r="D3210">
        <v>77</v>
      </c>
      <c r="E3210">
        <v>1</v>
      </c>
      <c r="F3210" s="7">
        <v>729.03</v>
      </c>
      <c r="G3210" s="7">
        <v>1215.05</v>
      </c>
      <c r="H3210" s="7">
        <v>14.58</v>
      </c>
      <c r="I3210" s="7">
        <v>24.3</v>
      </c>
      <c r="J3210" t="s">
        <v>2337</v>
      </c>
      <c r="K3210">
        <f t="shared" si="200"/>
        <v>77</v>
      </c>
      <c r="L3210">
        <f t="shared" si="201"/>
        <v>37</v>
      </c>
      <c r="M3210">
        <f t="shared" si="202"/>
        <v>1</v>
      </c>
      <c r="N3210" s="7">
        <f t="shared" si="203"/>
        <v>1215.05</v>
      </c>
    </row>
    <row r="3211" spans="1:14" x14ac:dyDescent="0.2">
      <c r="A3211" t="s">
        <v>396</v>
      </c>
      <c r="B3211" s="8">
        <v>44082</v>
      </c>
      <c r="C3211" s="8">
        <v>44083</v>
      </c>
      <c r="D3211">
        <v>62</v>
      </c>
      <c r="E3211">
        <v>1</v>
      </c>
      <c r="F3211" s="7">
        <v>902.46</v>
      </c>
      <c r="G3211" s="7">
        <v>1326.07</v>
      </c>
      <c r="H3211" s="7">
        <v>22.56</v>
      </c>
      <c r="I3211" s="7">
        <v>33.15</v>
      </c>
      <c r="J3211" t="s">
        <v>2337</v>
      </c>
      <c r="K3211">
        <f t="shared" si="200"/>
        <v>62</v>
      </c>
      <c r="L3211">
        <f t="shared" si="201"/>
        <v>37</v>
      </c>
      <c r="M3211">
        <f t="shared" si="202"/>
        <v>1</v>
      </c>
      <c r="N3211" s="7">
        <f t="shared" si="203"/>
        <v>1326.07</v>
      </c>
    </row>
    <row r="3212" spans="1:14" x14ac:dyDescent="0.2">
      <c r="A3212" t="s">
        <v>251</v>
      </c>
      <c r="B3212" s="8">
        <v>44082</v>
      </c>
      <c r="C3212" s="8">
        <v>44083</v>
      </c>
      <c r="D3212">
        <v>4596</v>
      </c>
      <c r="E3212">
        <v>1</v>
      </c>
      <c r="F3212" s="7">
        <v>2570.79</v>
      </c>
      <c r="G3212" s="7">
        <v>6215.94</v>
      </c>
      <c r="H3212" s="7">
        <v>0.86</v>
      </c>
      <c r="I3212" s="7">
        <v>2.0699999999999998</v>
      </c>
      <c r="J3212" t="s">
        <v>2337</v>
      </c>
      <c r="K3212">
        <f t="shared" si="200"/>
        <v>4596</v>
      </c>
      <c r="L3212">
        <f t="shared" si="201"/>
        <v>37</v>
      </c>
      <c r="M3212">
        <f t="shared" si="202"/>
        <v>1</v>
      </c>
      <c r="N3212" s="7">
        <f t="shared" si="203"/>
        <v>6215.94</v>
      </c>
    </row>
    <row r="3213" spans="1:14" x14ac:dyDescent="0.2">
      <c r="A3213" t="s">
        <v>768</v>
      </c>
      <c r="B3213" s="8">
        <v>44082</v>
      </c>
      <c r="C3213" s="8">
        <v>44096</v>
      </c>
      <c r="D3213">
        <v>154</v>
      </c>
      <c r="E3213">
        <v>1</v>
      </c>
      <c r="F3213" s="7">
        <v>4613.3500000000004</v>
      </c>
      <c r="G3213" s="7">
        <v>7699.58</v>
      </c>
      <c r="H3213" s="7">
        <v>46.13</v>
      </c>
      <c r="I3213" s="7">
        <v>77</v>
      </c>
      <c r="J3213" t="s">
        <v>2337</v>
      </c>
      <c r="K3213">
        <f t="shared" si="200"/>
        <v>154</v>
      </c>
      <c r="L3213">
        <f t="shared" si="201"/>
        <v>37</v>
      </c>
      <c r="M3213">
        <f t="shared" si="202"/>
        <v>1</v>
      </c>
      <c r="N3213" s="7">
        <f t="shared" si="203"/>
        <v>7699.58</v>
      </c>
    </row>
    <row r="3214" spans="1:14" x14ac:dyDescent="0.2">
      <c r="A3214" t="s">
        <v>942</v>
      </c>
      <c r="B3214" s="8">
        <v>44082</v>
      </c>
      <c r="C3214" s="8">
        <v>44096</v>
      </c>
      <c r="D3214">
        <v>77</v>
      </c>
      <c r="E3214">
        <v>1</v>
      </c>
      <c r="F3214" s="7">
        <v>1193.31</v>
      </c>
      <c r="G3214" s="7">
        <v>2494.0500000000002</v>
      </c>
      <c r="H3214" s="7">
        <v>23.87</v>
      </c>
      <c r="I3214" s="7">
        <v>49.88</v>
      </c>
      <c r="J3214" t="s">
        <v>2337</v>
      </c>
      <c r="K3214">
        <f t="shared" si="200"/>
        <v>77</v>
      </c>
      <c r="L3214">
        <f t="shared" si="201"/>
        <v>37</v>
      </c>
      <c r="M3214">
        <f t="shared" si="202"/>
        <v>1</v>
      </c>
      <c r="N3214" s="7">
        <f t="shared" si="203"/>
        <v>2494.0500000000002</v>
      </c>
    </row>
    <row r="3215" spans="1:14" x14ac:dyDescent="0.2">
      <c r="A3215" t="s">
        <v>301</v>
      </c>
      <c r="B3215" s="8">
        <v>44082</v>
      </c>
      <c r="C3215" s="8">
        <v>44083</v>
      </c>
      <c r="D3215">
        <v>138</v>
      </c>
      <c r="E3215">
        <v>1</v>
      </c>
      <c r="F3215" s="7">
        <v>79.430000000000007</v>
      </c>
      <c r="G3215" s="7">
        <v>253.24</v>
      </c>
      <c r="H3215" s="7">
        <v>0.88</v>
      </c>
      <c r="I3215" s="7">
        <v>2.81</v>
      </c>
      <c r="J3215" t="s">
        <v>2337</v>
      </c>
      <c r="K3215">
        <f t="shared" si="200"/>
        <v>138</v>
      </c>
      <c r="L3215">
        <f t="shared" si="201"/>
        <v>37</v>
      </c>
      <c r="M3215">
        <f t="shared" si="202"/>
        <v>1</v>
      </c>
      <c r="N3215" s="7">
        <f t="shared" si="203"/>
        <v>253.24</v>
      </c>
    </row>
    <row r="3216" spans="1:14" x14ac:dyDescent="0.2">
      <c r="A3216" t="s">
        <v>251</v>
      </c>
      <c r="B3216" s="8">
        <v>44082</v>
      </c>
      <c r="C3216" s="8">
        <v>44083</v>
      </c>
      <c r="D3216">
        <v>59</v>
      </c>
      <c r="E3216">
        <v>1</v>
      </c>
      <c r="F3216" s="7">
        <v>32.56</v>
      </c>
      <c r="G3216" s="7">
        <v>87.48</v>
      </c>
      <c r="H3216" s="7">
        <v>0.86</v>
      </c>
      <c r="I3216" s="7">
        <v>2.2999999999999998</v>
      </c>
      <c r="J3216" t="s">
        <v>2337</v>
      </c>
      <c r="K3216">
        <f t="shared" si="200"/>
        <v>59</v>
      </c>
      <c r="L3216">
        <f t="shared" si="201"/>
        <v>37</v>
      </c>
      <c r="M3216">
        <f t="shared" si="202"/>
        <v>1</v>
      </c>
      <c r="N3216" s="7">
        <f t="shared" si="203"/>
        <v>87.48</v>
      </c>
    </row>
    <row r="3217" spans="1:14" x14ac:dyDescent="0.2">
      <c r="A3217" t="s">
        <v>928</v>
      </c>
      <c r="B3217" s="8">
        <v>44082</v>
      </c>
      <c r="C3217" s="8">
        <v>44083</v>
      </c>
      <c r="D3217">
        <v>4</v>
      </c>
      <c r="E3217">
        <v>1</v>
      </c>
      <c r="F3217" s="7">
        <v>0</v>
      </c>
      <c r="G3217" s="7">
        <v>0</v>
      </c>
      <c r="H3217" s="7">
        <v>0</v>
      </c>
      <c r="I3217" s="7">
        <v>0</v>
      </c>
      <c r="J3217" t="s">
        <v>2337</v>
      </c>
      <c r="K3217">
        <f t="shared" si="200"/>
        <v>4</v>
      </c>
      <c r="L3217">
        <f t="shared" si="201"/>
        <v>37</v>
      </c>
      <c r="M3217">
        <f t="shared" si="202"/>
        <v>1</v>
      </c>
      <c r="N3217" s="7">
        <f t="shared" si="203"/>
        <v>0</v>
      </c>
    </row>
    <row r="3218" spans="1:14" x14ac:dyDescent="0.2">
      <c r="A3218" t="s">
        <v>288</v>
      </c>
      <c r="B3218" s="8">
        <v>44082</v>
      </c>
      <c r="C3218" s="8">
        <v>44083</v>
      </c>
      <c r="D3218">
        <v>94</v>
      </c>
      <c r="E3218">
        <v>1</v>
      </c>
      <c r="F3218" s="7">
        <v>52.27</v>
      </c>
      <c r="G3218" s="7">
        <v>187.25</v>
      </c>
      <c r="H3218" s="7">
        <v>0.86</v>
      </c>
      <c r="I3218" s="7">
        <v>3.07</v>
      </c>
      <c r="J3218" t="s">
        <v>2337</v>
      </c>
      <c r="K3218">
        <f t="shared" si="200"/>
        <v>94</v>
      </c>
      <c r="L3218">
        <f t="shared" si="201"/>
        <v>37</v>
      </c>
      <c r="M3218">
        <f t="shared" si="202"/>
        <v>1</v>
      </c>
      <c r="N3218" s="7">
        <f t="shared" si="203"/>
        <v>187.25</v>
      </c>
    </row>
    <row r="3219" spans="1:14" x14ac:dyDescent="0.2">
      <c r="A3219" t="s">
        <v>928</v>
      </c>
      <c r="B3219" s="8">
        <v>44082</v>
      </c>
      <c r="C3219" s="8">
        <v>44083</v>
      </c>
      <c r="D3219">
        <v>5</v>
      </c>
      <c r="E3219">
        <v>1</v>
      </c>
      <c r="F3219" s="7">
        <v>0</v>
      </c>
      <c r="G3219" s="7">
        <v>0</v>
      </c>
      <c r="H3219" s="7">
        <v>0</v>
      </c>
      <c r="I3219" s="7">
        <v>0</v>
      </c>
      <c r="J3219" t="s">
        <v>2337</v>
      </c>
      <c r="K3219">
        <f t="shared" si="200"/>
        <v>5</v>
      </c>
      <c r="L3219">
        <f t="shared" si="201"/>
        <v>37</v>
      </c>
      <c r="M3219">
        <f t="shared" si="202"/>
        <v>1</v>
      </c>
      <c r="N3219" s="7">
        <f t="shared" si="203"/>
        <v>0</v>
      </c>
    </row>
    <row r="3220" spans="1:14" x14ac:dyDescent="0.2">
      <c r="A3220" t="s">
        <v>197</v>
      </c>
      <c r="B3220" s="8">
        <v>44082</v>
      </c>
      <c r="C3220" s="8">
        <v>44083</v>
      </c>
      <c r="D3220">
        <v>368</v>
      </c>
      <c r="E3220">
        <v>1</v>
      </c>
      <c r="F3220" s="7">
        <v>309.17</v>
      </c>
      <c r="G3220" s="7">
        <v>828.79</v>
      </c>
      <c r="H3220" s="7">
        <v>1.28</v>
      </c>
      <c r="I3220" s="7">
        <v>3.45</v>
      </c>
      <c r="J3220" t="s">
        <v>2337</v>
      </c>
      <c r="K3220">
        <f t="shared" si="200"/>
        <v>368</v>
      </c>
      <c r="L3220">
        <f t="shared" si="201"/>
        <v>37</v>
      </c>
      <c r="M3220">
        <f t="shared" si="202"/>
        <v>1</v>
      </c>
      <c r="N3220" s="7">
        <f t="shared" si="203"/>
        <v>828.79</v>
      </c>
    </row>
    <row r="3221" spans="1:14" x14ac:dyDescent="0.2">
      <c r="A3221" t="s">
        <v>923</v>
      </c>
      <c r="B3221" s="8">
        <v>44082</v>
      </c>
      <c r="C3221" s="8">
        <v>44083</v>
      </c>
      <c r="D3221">
        <v>2</v>
      </c>
      <c r="E3221">
        <v>1</v>
      </c>
      <c r="F3221" s="7">
        <v>60.01</v>
      </c>
      <c r="G3221" s="7">
        <v>89.53</v>
      </c>
      <c r="H3221" s="7">
        <v>60.01</v>
      </c>
      <c r="I3221" s="7">
        <v>89.53</v>
      </c>
      <c r="J3221" t="s">
        <v>2337</v>
      </c>
      <c r="K3221">
        <f t="shared" si="200"/>
        <v>2</v>
      </c>
      <c r="L3221">
        <f t="shared" si="201"/>
        <v>37</v>
      </c>
      <c r="M3221">
        <f t="shared" si="202"/>
        <v>1</v>
      </c>
      <c r="N3221" s="7">
        <f t="shared" si="203"/>
        <v>89.53</v>
      </c>
    </row>
    <row r="3222" spans="1:14" x14ac:dyDescent="0.2">
      <c r="A3222" t="s">
        <v>262</v>
      </c>
      <c r="B3222" s="8">
        <v>44083</v>
      </c>
      <c r="C3222" s="8">
        <v>44083</v>
      </c>
      <c r="D3222">
        <v>154</v>
      </c>
      <c r="E3222">
        <v>1</v>
      </c>
      <c r="F3222" s="7">
        <v>98.48</v>
      </c>
      <c r="G3222" s="7">
        <v>166.27</v>
      </c>
      <c r="H3222" s="7">
        <v>0.99</v>
      </c>
      <c r="I3222" s="7">
        <v>1.66</v>
      </c>
      <c r="J3222" t="s">
        <v>2337</v>
      </c>
      <c r="K3222">
        <f t="shared" si="200"/>
        <v>154</v>
      </c>
      <c r="L3222">
        <f t="shared" si="201"/>
        <v>37</v>
      </c>
      <c r="M3222">
        <f t="shared" si="202"/>
        <v>1</v>
      </c>
      <c r="N3222" s="7">
        <f t="shared" si="203"/>
        <v>166.27</v>
      </c>
    </row>
    <row r="3223" spans="1:14" x14ac:dyDescent="0.2">
      <c r="A3223" t="s">
        <v>258</v>
      </c>
      <c r="B3223" s="8">
        <v>44083</v>
      </c>
      <c r="C3223" s="8">
        <v>44083</v>
      </c>
      <c r="D3223">
        <v>154</v>
      </c>
      <c r="E3223">
        <v>1</v>
      </c>
      <c r="F3223" s="7">
        <v>98.48</v>
      </c>
      <c r="G3223" s="7">
        <v>166.27</v>
      </c>
      <c r="H3223" s="7">
        <v>0.99</v>
      </c>
      <c r="I3223" s="7">
        <v>1.66</v>
      </c>
      <c r="J3223" t="s">
        <v>2337</v>
      </c>
      <c r="K3223">
        <f t="shared" si="200"/>
        <v>154</v>
      </c>
      <c r="L3223">
        <f t="shared" si="201"/>
        <v>37</v>
      </c>
      <c r="M3223">
        <f t="shared" si="202"/>
        <v>1</v>
      </c>
      <c r="N3223" s="7">
        <f t="shared" si="203"/>
        <v>166.27</v>
      </c>
    </row>
    <row r="3224" spans="1:14" x14ac:dyDescent="0.2">
      <c r="A3224" t="s">
        <v>251</v>
      </c>
      <c r="B3224" s="8">
        <v>44083</v>
      </c>
      <c r="C3224" s="8">
        <v>44083</v>
      </c>
      <c r="D3224">
        <v>1073</v>
      </c>
      <c r="E3224">
        <v>1</v>
      </c>
      <c r="F3224" s="7">
        <v>599.85</v>
      </c>
      <c r="G3224" s="7">
        <v>1342.95</v>
      </c>
      <c r="H3224" s="7">
        <v>0.86</v>
      </c>
      <c r="I3224" s="7">
        <v>1.92</v>
      </c>
      <c r="J3224" t="s">
        <v>2337</v>
      </c>
      <c r="K3224">
        <f t="shared" si="200"/>
        <v>1073</v>
      </c>
      <c r="L3224">
        <f t="shared" si="201"/>
        <v>37</v>
      </c>
      <c r="M3224">
        <f t="shared" si="202"/>
        <v>1</v>
      </c>
      <c r="N3224" s="7">
        <f t="shared" si="203"/>
        <v>1342.95</v>
      </c>
    </row>
    <row r="3225" spans="1:14" x14ac:dyDescent="0.2">
      <c r="A3225" t="s">
        <v>749</v>
      </c>
      <c r="B3225" s="8">
        <v>44083</v>
      </c>
      <c r="C3225" s="8">
        <v>44097</v>
      </c>
      <c r="D3225">
        <v>31</v>
      </c>
      <c r="E3225">
        <v>1</v>
      </c>
      <c r="F3225" s="7">
        <v>0</v>
      </c>
      <c r="G3225" s="7">
        <v>844.14</v>
      </c>
      <c r="H3225" s="7">
        <v>0</v>
      </c>
      <c r="I3225" s="7">
        <v>42.21</v>
      </c>
      <c r="J3225" t="s">
        <v>2337</v>
      </c>
      <c r="K3225">
        <f t="shared" si="200"/>
        <v>31</v>
      </c>
      <c r="L3225">
        <f t="shared" si="201"/>
        <v>37</v>
      </c>
      <c r="M3225">
        <f t="shared" si="202"/>
        <v>1</v>
      </c>
      <c r="N3225" s="7">
        <f t="shared" si="203"/>
        <v>844.14</v>
      </c>
    </row>
    <row r="3226" spans="1:14" x14ac:dyDescent="0.2">
      <c r="A3226" t="s">
        <v>251</v>
      </c>
      <c r="B3226" s="8">
        <v>44083</v>
      </c>
      <c r="C3226" s="8">
        <v>44084</v>
      </c>
      <c r="D3226">
        <v>1532</v>
      </c>
      <c r="E3226">
        <v>1</v>
      </c>
      <c r="F3226" s="7">
        <v>856.93</v>
      </c>
      <c r="G3226" s="7">
        <v>1918.5</v>
      </c>
      <c r="H3226" s="7">
        <v>0.86</v>
      </c>
      <c r="I3226" s="7">
        <v>1.92</v>
      </c>
      <c r="J3226" t="s">
        <v>2337</v>
      </c>
      <c r="K3226">
        <f t="shared" si="200"/>
        <v>1532</v>
      </c>
      <c r="L3226">
        <f t="shared" si="201"/>
        <v>37</v>
      </c>
      <c r="M3226">
        <f t="shared" si="202"/>
        <v>1</v>
      </c>
      <c r="N3226" s="7">
        <f t="shared" si="203"/>
        <v>1918.5</v>
      </c>
    </row>
    <row r="3227" spans="1:14" x14ac:dyDescent="0.2">
      <c r="A3227" t="s">
        <v>239</v>
      </c>
      <c r="B3227" s="8">
        <v>44084</v>
      </c>
      <c r="C3227" s="8">
        <v>44084</v>
      </c>
      <c r="D3227">
        <v>766</v>
      </c>
      <c r="E3227">
        <v>1</v>
      </c>
      <c r="F3227" s="7">
        <v>351.73</v>
      </c>
      <c r="G3227" s="7">
        <v>639.5</v>
      </c>
      <c r="H3227" s="7">
        <v>0.7</v>
      </c>
      <c r="I3227" s="7">
        <v>1.28</v>
      </c>
      <c r="J3227" t="s">
        <v>2337</v>
      </c>
      <c r="K3227">
        <f t="shared" si="200"/>
        <v>766</v>
      </c>
      <c r="L3227">
        <f t="shared" si="201"/>
        <v>37</v>
      </c>
      <c r="M3227">
        <f t="shared" si="202"/>
        <v>1</v>
      </c>
      <c r="N3227" s="7">
        <f t="shared" si="203"/>
        <v>639.5</v>
      </c>
    </row>
    <row r="3228" spans="1:14" x14ac:dyDescent="0.2">
      <c r="A3228" t="s">
        <v>169</v>
      </c>
      <c r="B3228" s="8">
        <v>44084</v>
      </c>
      <c r="C3228" s="8">
        <v>44085</v>
      </c>
      <c r="D3228">
        <v>62</v>
      </c>
      <c r="E3228">
        <v>1</v>
      </c>
      <c r="F3228" s="7">
        <v>51.53</v>
      </c>
      <c r="G3228" s="7">
        <v>84.41</v>
      </c>
      <c r="H3228" s="7">
        <v>1.28</v>
      </c>
      <c r="I3228" s="7">
        <v>2.11</v>
      </c>
      <c r="J3228" t="s">
        <v>2337</v>
      </c>
      <c r="K3228">
        <f t="shared" si="200"/>
        <v>62</v>
      </c>
      <c r="L3228">
        <f t="shared" si="201"/>
        <v>37</v>
      </c>
      <c r="M3228">
        <f t="shared" si="202"/>
        <v>1</v>
      </c>
      <c r="N3228" s="7">
        <f t="shared" si="203"/>
        <v>84.41</v>
      </c>
    </row>
    <row r="3229" spans="1:14" x14ac:dyDescent="0.2">
      <c r="A3229" t="s">
        <v>169</v>
      </c>
      <c r="B3229" s="8">
        <v>44084</v>
      </c>
      <c r="C3229" s="8">
        <v>44085</v>
      </c>
      <c r="D3229">
        <v>16</v>
      </c>
      <c r="E3229">
        <v>1</v>
      </c>
      <c r="F3229" s="7">
        <v>12.88</v>
      </c>
      <c r="G3229" s="7">
        <v>26.86</v>
      </c>
      <c r="H3229" s="7">
        <v>1.28</v>
      </c>
      <c r="I3229" s="7">
        <v>2.69</v>
      </c>
      <c r="J3229" t="s">
        <v>2337</v>
      </c>
      <c r="K3229">
        <f t="shared" si="200"/>
        <v>16</v>
      </c>
      <c r="L3229">
        <f t="shared" si="201"/>
        <v>37</v>
      </c>
      <c r="M3229">
        <f t="shared" si="202"/>
        <v>1</v>
      </c>
      <c r="N3229" s="7">
        <f t="shared" si="203"/>
        <v>26.86</v>
      </c>
    </row>
    <row r="3230" spans="1:14" x14ac:dyDescent="0.2">
      <c r="A3230" t="s">
        <v>650</v>
      </c>
      <c r="B3230" s="8">
        <v>44084</v>
      </c>
      <c r="C3230" s="8">
        <v>44085</v>
      </c>
      <c r="D3230">
        <v>19</v>
      </c>
      <c r="E3230">
        <v>1</v>
      </c>
      <c r="F3230" s="7">
        <v>12.76</v>
      </c>
      <c r="G3230" s="7">
        <v>20.72</v>
      </c>
      <c r="H3230" s="7">
        <v>1.06</v>
      </c>
      <c r="I3230" s="7">
        <v>1.73</v>
      </c>
      <c r="J3230" t="s">
        <v>2337</v>
      </c>
      <c r="K3230">
        <f t="shared" si="200"/>
        <v>19</v>
      </c>
      <c r="L3230">
        <f t="shared" si="201"/>
        <v>37</v>
      </c>
      <c r="M3230">
        <f t="shared" si="202"/>
        <v>1</v>
      </c>
      <c r="N3230" s="7">
        <f t="shared" si="203"/>
        <v>20.72</v>
      </c>
    </row>
    <row r="3231" spans="1:14" x14ac:dyDescent="0.2">
      <c r="A3231" t="s">
        <v>928</v>
      </c>
      <c r="B3231" s="8">
        <v>44084</v>
      </c>
      <c r="C3231" s="8">
        <v>44085</v>
      </c>
      <c r="D3231">
        <v>2</v>
      </c>
      <c r="E3231">
        <v>1</v>
      </c>
      <c r="F3231" s="7">
        <v>0</v>
      </c>
      <c r="G3231" s="7">
        <v>0</v>
      </c>
      <c r="H3231" s="7">
        <v>0</v>
      </c>
      <c r="I3231" s="7">
        <v>0</v>
      </c>
      <c r="J3231" t="s">
        <v>2337</v>
      </c>
      <c r="K3231">
        <f t="shared" si="200"/>
        <v>2</v>
      </c>
      <c r="L3231">
        <f t="shared" si="201"/>
        <v>37</v>
      </c>
      <c r="M3231">
        <f t="shared" si="202"/>
        <v>1</v>
      </c>
      <c r="N3231" s="7">
        <f t="shared" si="203"/>
        <v>0</v>
      </c>
    </row>
    <row r="3232" spans="1:14" x14ac:dyDescent="0.2">
      <c r="A3232" t="s">
        <v>396</v>
      </c>
      <c r="B3232" s="8">
        <v>44084</v>
      </c>
      <c r="C3232" s="8">
        <v>44088</v>
      </c>
      <c r="D3232">
        <v>82</v>
      </c>
      <c r="E3232">
        <v>1</v>
      </c>
      <c r="F3232" s="7">
        <v>1195.76</v>
      </c>
      <c r="G3232" s="7">
        <v>1491.31</v>
      </c>
      <c r="H3232" s="7">
        <v>22.56</v>
      </c>
      <c r="I3232" s="7">
        <v>28.14</v>
      </c>
      <c r="J3232" t="s">
        <v>2337</v>
      </c>
      <c r="K3232">
        <f t="shared" si="200"/>
        <v>82</v>
      </c>
      <c r="L3232">
        <f t="shared" si="201"/>
        <v>37</v>
      </c>
      <c r="M3232">
        <f t="shared" si="202"/>
        <v>1</v>
      </c>
      <c r="N3232" s="7">
        <f t="shared" si="203"/>
        <v>1491.31</v>
      </c>
    </row>
    <row r="3233" spans="1:14" x14ac:dyDescent="0.2">
      <c r="A3233" t="s">
        <v>251</v>
      </c>
      <c r="B3233" s="8">
        <v>44084</v>
      </c>
      <c r="C3233" s="8">
        <v>44088</v>
      </c>
      <c r="D3233">
        <v>1532</v>
      </c>
      <c r="E3233">
        <v>1</v>
      </c>
      <c r="F3233" s="7">
        <v>856.93</v>
      </c>
      <c r="G3233" s="7">
        <v>1534.8</v>
      </c>
      <c r="H3233" s="7">
        <v>0.86</v>
      </c>
      <c r="I3233" s="7">
        <v>1.54</v>
      </c>
      <c r="J3233" t="s">
        <v>2337</v>
      </c>
      <c r="K3233">
        <f t="shared" si="200"/>
        <v>1532</v>
      </c>
      <c r="L3233">
        <f t="shared" si="201"/>
        <v>37</v>
      </c>
      <c r="M3233">
        <f t="shared" si="202"/>
        <v>1</v>
      </c>
      <c r="N3233" s="7">
        <f t="shared" si="203"/>
        <v>1534.8</v>
      </c>
    </row>
    <row r="3234" spans="1:14" x14ac:dyDescent="0.2">
      <c r="A3234" t="s">
        <v>169</v>
      </c>
      <c r="B3234" s="8">
        <v>44084</v>
      </c>
      <c r="C3234" s="8">
        <v>44085</v>
      </c>
      <c r="D3234">
        <v>307</v>
      </c>
      <c r="E3234">
        <v>1</v>
      </c>
      <c r="F3234" s="7">
        <v>257.64</v>
      </c>
      <c r="G3234" s="7">
        <v>486.02</v>
      </c>
      <c r="H3234" s="7">
        <v>1.28</v>
      </c>
      <c r="I3234" s="7">
        <v>2.4300000000000002</v>
      </c>
      <c r="J3234" t="s">
        <v>2337</v>
      </c>
      <c r="K3234">
        <f t="shared" si="200"/>
        <v>307</v>
      </c>
      <c r="L3234">
        <f t="shared" si="201"/>
        <v>37</v>
      </c>
      <c r="M3234">
        <f t="shared" si="202"/>
        <v>1</v>
      </c>
      <c r="N3234" s="7">
        <f t="shared" si="203"/>
        <v>486.02</v>
      </c>
    </row>
    <row r="3235" spans="1:14" x14ac:dyDescent="0.2">
      <c r="A3235" t="s">
        <v>201</v>
      </c>
      <c r="B3235" s="8">
        <v>44084</v>
      </c>
      <c r="C3235" s="8">
        <v>44085</v>
      </c>
      <c r="D3235">
        <v>307</v>
      </c>
      <c r="E3235">
        <v>1</v>
      </c>
      <c r="F3235" s="7">
        <v>259.10000000000002</v>
      </c>
      <c r="G3235" s="7">
        <v>639.5</v>
      </c>
      <c r="H3235" s="7">
        <v>1.29</v>
      </c>
      <c r="I3235" s="7">
        <v>3.2</v>
      </c>
      <c r="J3235" t="s">
        <v>2337</v>
      </c>
      <c r="K3235">
        <f t="shared" si="200"/>
        <v>307</v>
      </c>
      <c r="L3235">
        <f t="shared" si="201"/>
        <v>37</v>
      </c>
      <c r="M3235">
        <f t="shared" si="202"/>
        <v>1</v>
      </c>
      <c r="N3235" s="7">
        <f t="shared" si="203"/>
        <v>639.5</v>
      </c>
    </row>
    <row r="3236" spans="1:14" x14ac:dyDescent="0.2">
      <c r="A3236" t="s">
        <v>223</v>
      </c>
      <c r="B3236" s="8">
        <v>44084</v>
      </c>
      <c r="C3236" s="8">
        <v>44085</v>
      </c>
      <c r="D3236">
        <v>307</v>
      </c>
      <c r="E3236">
        <v>1</v>
      </c>
      <c r="F3236" s="7">
        <v>140.69</v>
      </c>
      <c r="G3236" s="7">
        <v>217.43</v>
      </c>
      <c r="H3236" s="7">
        <v>0.7</v>
      </c>
      <c r="I3236" s="7">
        <v>1.0900000000000001</v>
      </c>
      <c r="J3236" t="s">
        <v>2337</v>
      </c>
      <c r="K3236">
        <f t="shared" si="200"/>
        <v>307</v>
      </c>
      <c r="L3236">
        <f t="shared" si="201"/>
        <v>37</v>
      </c>
      <c r="M3236">
        <f t="shared" si="202"/>
        <v>1</v>
      </c>
      <c r="N3236" s="7">
        <f t="shared" si="203"/>
        <v>217.43</v>
      </c>
    </row>
    <row r="3237" spans="1:14" x14ac:dyDescent="0.2">
      <c r="A3237" t="s">
        <v>251</v>
      </c>
      <c r="B3237" s="8">
        <v>44085</v>
      </c>
      <c r="C3237" s="8">
        <v>44085</v>
      </c>
      <c r="D3237">
        <v>1686</v>
      </c>
      <c r="E3237">
        <v>1</v>
      </c>
      <c r="F3237" s="7">
        <v>942.62</v>
      </c>
      <c r="G3237" s="7">
        <v>1969.66</v>
      </c>
      <c r="H3237" s="7">
        <v>0.86</v>
      </c>
      <c r="I3237" s="7">
        <v>1.79</v>
      </c>
      <c r="J3237" t="s">
        <v>2337</v>
      </c>
      <c r="K3237">
        <f t="shared" si="200"/>
        <v>1686</v>
      </c>
      <c r="L3237">
        <f t="shared" si="201"/>
        <v>37</v>
      </c>
      <c r="M3237">
        <f t="shared" si="202"/>
        <v>1</v>
      </c>
      <c r="N3237" s="7">
        <f t="shared" si="203"/>
        <v>1969.66</v>
      </c>
    </row>
    <row r="3238" spans="1:14" x14ac:dyDescent="0.2">
      <c r="A3238" t="s">
        <v>387</v>
      </c>
      <c r="B3238" s="8">
        <v>44085</v>
      </c>
      <c r="C3238" s="8">
        <v>44088</v>
      </c>
      <c r="D3238">
        <v>184</v>
      </c>
      <c r="E3238">
        <v>1</v>
      </c>
      <c r="F3238" s="7">
        <v>5075.58</v>
      </c>
      <c r="G3238" s="7">
        <v>9208.7999999999993</v>
      </c>
      <c r="H3238" s="7">
        <v>42.3</v>
      </c>
      <c r="I3238" s="7">
        <v>76.739999999999995</v>
      </c>
      <c r="J3238" t="s">
        <v>2337</v>
      </c>
      <c r="K3238">
        <f t="shared" si="200"/>
        <v>184</v>
      </c>
      <c r="L3238">
        <f t="shared" si="201"/>
        <v>37</v>
      </c>
      <c r="M3238">
        <f t="shared" si="202"/>
        <v>1</v>
      </c>
      <c r="N3238" s="7">
        <f t="shared" si="203"/>
        <v>9208.7999999999993</v>
      </c>
    </row>
    <row r="3239" spans="1:14" x14ac:dyDescent="0.2">
      <c r="A3239" t="s">
        <v>223</v>
      </c>
      <c r="B3239" s="8">
        <v>44085</v>
      </c>
      <c r="C3239" s="8">
        <v>44088</v>
      </c>
      <c r="D3239">
        <v>9958</v>
      </c>
      <c r="E3239">
        <v>1</v>
      </c>
      <c r="F3239" s="7">
        <v>4572.43</v>
      </c>
      <c r="G3239" s="7">
        <v>6650.8</v>
      </c>
      <c r="H3239" s="7">
        <v>0.7</v>
      </c>
      <c r="I3239" s="7">
        <v>1.02</v>
      </c>
      <c r="J3239" t="s">
        <v>2337</v>
      </c>
      <c r="K3239">
        <f t="shared" si="200"/>
        <v>9958</v>
      </c>
      <c r="L3239">
        <f t="shared" si="201"/>
        <v>37</v>
      </c>
      <c r="M3239">
        <f t="shared" si="202"/>
        <v>1</v>
      </c>
      <c r="N3239" s="7">
        <f t="shared" si="203"/>
        <v>6650.8</v>
      </c>
    </row>
    <row r="3240" spans="1:14" x14ac:dyDescent="0.2">
      <c r="A3240" t="s">
        <v>387</v>
      </c>
      <c r="B3240" s="8">
        <v>44085</v>
      </c>
      <c r="C3240" s="8">
        <v>44088</v>
      </c>
      <c r="D3240">
        <v>10</v>
      </c>
      <c r="E3240">
        <v>1</v>
      </c>
      <c r="F3240" s="7">
        <v>253.78</v>
      </c>
      <c r="G3240" s="7">
        <v>460.44</v>
      </c>
      <c r="H3240" s="7">
        <v>42.3</v>
      </c>
      <c r="I3240" s="7">
        <v>76.739999999999995</v>
      </c>
      <c r="J3240" t="s">
        <v>2337</v>
      </c>
      <c r="K3240">
        <f t="shared" si="200"/>
        <v>10</v>
      </c>
      <c r="L3240">
        <f t="shared" si="201"/>
        <v>37</v>
      </c>
      <c r="M3240">
        <f t="shared" si="202"/>
        <v>1</v>
      </c>
      <c r="N3240" s="7">
        <f t="shared" si="203"/>
        <v>460.44</v>
      </c>
    </row>
    <row r="3241" spans="1:14" x14ac:dyDescent="0.2">
      <c r="A3241" t="s">
        <v>529</v>
      </c>
      <c r="B3241" s="8">
        <v>44085</v>
      </c>
      <c r="C3241" s="8">
        <v>44088</v>
      </c>
      <c r="D3241">
        <v>466</v>
      </c>
      <c r="E3241">
        <v>1</v>
      </c>
      <c r="F3241" s="7">
        <v>1107.93</v>
      </c>
      <c r="G3241" s="7">
        <v>2138.4899999999998</v>
      </c>
      <c r="H3241" s="7">
        <v>3.63</v>
      </c>
      <c r="I3241" s="7">
        <v>7.04</v>
      </c>
      <c r="J3241" t="s">
        <v>2337</v>
      </c>
      <c r="K3241">
        <f t="shared" si="200"/>
        <v>466</v>
      </c>
      <c r="L3241">
        <f t="shared" si="201"/>
        <v>37</v>
      </c>
      <c r="M3241">
        <f t="shared" si="202"/>
        <v>1</v>
      </c>
      <c r="N3241" s="7">
        <f t="shared" si="203"/>
        <v>2138.4899999999998</v>
      </c>
    </row>
    <row r="3242" spans="1:14" x14ac:dyDescent="0.2">
      <c r="A3242" t="s">
        <v>232</v>
      </c>
      <c r="B3242" s="8">
        <v>44085</v>
      </c>
      <c r="C3242" s="8">
        <v>44099</v>
      </c>
      <c r="D3242">
        <v>7660</v>
      </c>
      <c r="E3242">
        <v>1</v>
      </c>
      <c r="F3242" s="7">
        <v>3517.25</v>
      </c>
      <c r="G3242" s="7">
        <v>5116</v>
      </c>
      <c r="H3242" s="7">
        <v>0.7</v>
      </c>
      <c r="I3242" s="7">
        <v>1.02</v>
      </c>
      <c r="J3242" t="s">
        <v>2337</v>
      </c>
      <c r="K3242">
        <f t="shared" si="200"/>
        <v>7660</v>
      </c>
      <c r="L3242">
        <f t="shared" si="201"/>
        <v>37</v>
      </c>
      <c r="M3242">
        <f t="shared" si="202"/>
        <v>1</v>
      </c>
      <c r="N3242" s="7">
        <f t="shared" si="203"/>
        <v>5116</v>
      </c>
    </row>
    <row r="3243" spans="1:14" x14ac:dyDescent="0.2">
      <c r="A3243" t="s">
        <v>333</v>
      </c>
      <c r="B3243" s="8">
        <v>44085</v>
      </c>
      <c r="C3243" s="8">
        <v>44099</v>
      </c>
      <c r="D3243">
        <v>5516</v>
      </c>
      <c r="E3243">
        <v>1</v>
      </c>
      <c r="F3243" s="7">
        <v>3038.9</v>
      </c>
      <c r="G3243" s="7">
        <v>5064.84</v>
      </c>
      <c r="H3243" s="7">
        <v>0.84</v>
      </c>
      <c r="I3243" s="7">
        <v>1.41</v>
      </c>
      <c r="J3243" t="s">
        <v>2337</v>
      </c>
      <c r="K3243">
        <f t="shared" si="200"/>
        <v>5516</v>
      </c>
      <c r="L3243">
        <f t="shared" si="201"/>
        <v>37</v>
      </c>
      <c r="M3243">
        <f t="shared" si="202"/>
        <v>1</v>
      </c>
      <c r="N3243" s="7">
        <f t="shared" si="203"/>
        <v>5064.84</v>
      </c>
    </row>
    <row r="3244" spans="1:14" x14ac:dyDescent="0.2">
      <c r="A3244" t="s">
        <v>164</v>
      </c>
      <c r="B3244" s="8">
        <v>44085</v>
      </c>
      <c r="C3244" s="8">
        <v>44099</v>
      </c>
      <c r="D3244">
        <v>613</v>
      </c>
      <c r="E3244">
        <v>1</v>
      </c>
      <c r="F3244" s="7">
        <v>501.93</v>
      </c>
      <c r="G3244" s="7">
        <v>961.81</v>
      </c>
      <c r="H3244" s="7">
        <v>1.25</v>
      </c>
      <c r="I3244" s="7">
        <v>2.41</v>
      </c>
      <c r="J3244" t="s">
        <v>2337</v>
      </c>
      <c r="K3244">
        <f t="shared" si="200"/>
        <v>613</v>
      </c>
      <c r="L3244">
        <f t="shared" si="201"/>
        <v>37</v>
      </c>
      <c r="M3244">
        <f t="shared" si="202"/>
        <v>1</v>
      </c>
      <c r="N3244" s="7">
        <f t="shared" si="203"/>
        <v>961.81</v>
      </c>
    </row>
    <row r="3245" spans="1:14" x14ac:dyDescent="0.2">
      <c r="A3245" t="s">
        <v>396</v>
      </c>
      <c r="B3245" s="8">
        <v>44085</v>
      </c>
      <c r="C3245" s="8">
        <v>44088</v>
      </c>
      <c r="D3245">
        <v>368</v>
      </c>
      <c r="E3245">
        <v>1</v>
      </c>
      <c r="F3245" s="7">
        <v>5414.77</v>
      </c>
      <c r="G3245" s="7">
        <v>7980.96</v>
      </c>
      <c r="H3245" s="7">
        <v>22.56</v>
      </c>
      <c r="I3245" s="7">
        <v>33.25</v>
      </c>
      <c r="J3245" t="s">
        <v>2337</v>
      </c>
      <c r="K3245">
        <f t="shared" si="200"/>
        <v>368</v>
      </c>
      <c r="L3245">
        <f t="shared" si="201"/>
        <v>37</v>
      </c>
      <c r="M3245">
        <f t="shared" si="202"/>
        <v>1</v>
      </c>
      <c r="N3245" s="7">
        <f t="shared" si="203"/>
        <v>7980.96</v>
      </c>
    </row>
    <row r="3246" spans="1:14" x14ac:dyDescent="0.2">
      <c r="A3246" t="s">
        <v>728</v>
      </c>
      <c r="B3246" s="8">
        <v>44085</v>
      </c>
      <c r="C3246" s="8">
        <v>44102</v>
      </c>
      <c r="D3246">
        <v>16</v>
      </c>
      <c r="E3246">
        <v>1</v>
      </c>
      <c r="F3246" s="7">
        <v>246.08</v>
      </c>
      <c r="G3246" s="7">
        <v>416.95</v>
      </c>
      <c r="H3246" s="7">
        <v>24.61</v>
      </c>
      <c r="I3246" s="7">
        <v>41.7</v>
      </c>
      <c r="J3246" t="s">
        <v>2337</v>
      </c>
      <c r="K3246">
        <f t="shared" si="200"/>
        <v>16</v>
      </c>
      <c r="L3246">
        <f t="shared" si="201"/>
        <v>37</v>
      </c>
      <c r="M3246">
        <f t="shared" si="202"/>
        <v>1</v>
      </c>
      <c r="N3246" s="7">
        <f t="shared" si="203"/>
        <v>416.95</v>
      </c>
    </row>
    <row r="3247" spans="1:14" x14ac:dyDescent="0.2">
      <c r="A3247" t="s">
        <v>698</v>
      </c>
      <c r="B3247" s="8">
        <v>44085</v>
      </c>
      <c r="C3247" s="8">
        <v>44102</v>
      </c>
      <c r="D3247">
        <v>16</v>
      </c>
      <c r="E3247">
        <v>1</v>
      </c>
      <c r="F3247" s="7">
        <v>271.66000000000003</v>
      </c>
      <c r="G3247" s="7">
        <v>469.39</v>
      </c>
      <c r="H3247" s="7">
        <v>27.17</v>
      </c>
      <c r="I3247" s="7">
        <v>46.94</v>
      </c>
      <c r="J3247" t="s">
        <v>2337</v>
      </c>
      <c r="K3247">
        <f t="shared" si="200"/>
        <v>16</v>
      </c>
      <c r="L3247">
        <f t="shared" si="201"/>
        <v>37</v>
      </c>
      <c r="M3247">
        <f t="shared" si="202"/>
        <v>1</v>
      </c>
      <c r="N3247" s="7">
        <f t="shared" si="203"/>
        <v>469.39</v>
      </c>
    </row>
    <row r="3248" spans="1:14" x14ac:dyDescent="0.2">
      <c r="A3248" t="s">
        <v>842</v>
      </c>
      <c r="B3248" s="8">
        <v>44085</v>
      </c>
      <c r="C3248" s="8">
        <v>44102</v>
      </c>
      <c r="D3248">
        <v>62</v>
      </c>
      <c r="E3248">
        <v>1</v>
      </c>
      <c r="F3248" s="7">
        <v>988.41</v>
      </c>
      <c r="G3248" s="7">
        <v>1918.5</v>
      </c>
      <c r="H3248" s="7">
        <v>24.71</v>
      </c>
      <c r="I3248" s="7">
        <v>47.96</v>
      </c>
      <c r="J3248" t="s">
        <v>2337</v>
      </c>
      <c r="K3248">
        <f t="shared" si="200"/>
        <v>62</v>
      </c>
      <c r="L3248">
        <f t="shared" si="201"/>
        <v>37</v>
      </c>
      <c r="M3248">
        <f t="shared" si="202"/>
        <v>1</v>
      </c>
      <c r="N3248" s="7">
        <f t="shared" si="203"/>
        <v>1918.5</v>
      </c>
    </row>
    <row r="3249" spans="1:14" x14ac:dyDescent="0.2">
      <c r="A3249" t="s">
        <v>860</v>
      </c>
      <c r="B3249" s="8">
        <v>44085</v>
      </c>
      <c r="C3249" s="8">
        <v>44102</v>
      </c>
      <c r="D3249">
        <v>31</v>
      </c>
      <c r="E3249">
        <v>1</v>
      </c>
      <c r="F3249" s="7">
        <v>683.5</v>
      </c>
      <c r="G3249" s="7">
        <v>1271.33</v>
      </c>
      <c r="H3249" s="7">
        <v>34.18</v>
      </c>
      <c r="I3249" s="7">
        <v>63.57</v>
      </c>
      <c r="J3249" t="s">
        <v>2337</v>
      </c>
      <c r="K3249">
        <f t="shared" si="200"/>
        <v>31</v>
      </c>
      <c r="L3249">
        <f t="shared" si="201"/>
        <v>37</v>
      </c>
      <c r="M3249">
        <f t="shared" si="202"/>
        <v>1</v>
      </c>
      <c r="N3249" s="7">
        <f t="shared" si="203"/>
        <v>1271.33</v>
      </c>
    </row>
    <row r="3250" spans="1:14" x14ac:dyDescent="0.2">
      <c r="A3250" t="s">
        <v>192</v>
      </c>
      <c r="B3250" s="8">
        <v>44085</v>
      </c>
      <c r="C3250" s="8">
        <v>44089</v>
      </c>
      <c r="D3250">
        <v>1532</v>
      </c>
      <c r="E3250">
        <v>1</v>
      </c>
      <c r="F3250" s="7">
        <v>1254.83</v>
      </c>
      <c r="G3250" s="7">
        <v>2558</v>
      </c>
      <c r="H3250" s="7">
        <v>1.25</v>
      </c>
      <c r="I3250" s="7">
        <v>2.56</v>
      </c>
      <c r="J3250" t="s">
        <v>2337</v>
      </c>
      <c r="K3250">
        <f t="shared" si="200"/>
        <v>1532</v>
      </c>
      <c r="L3250">
        <f t="shared" si="201"/>
        <v>37</v>
      </c>
      <c r="M3250">
        <f t="shared" si="202"/>
        <v>1</v>
      </c>
      <c r="N3250" s="7">
        <f t="shared" si="203"/>
        <v>2558</v>
      </c>
    </row>
    <row r="3251" spans="1:14" x14ac:dyDescent="0.2">
      <c r="A3251" t="s">
        <v>164</v>
      </c>
      <c r="B3251" s="8">
        <v>44085</v>
      </c>
      <c r="C3251" s="8">
        <v>44089</v>
      </c>
      <c r="D3251">
        <v>1532</v>
      </c>
      <c r="E3251">
        <v>1</v>
      </c>
      <c r="F3251" s="7">
        <v>1254.83</v>
      </c>
      <c r="G3251" s="7">
        <v>2110.35</v>
      </c>
      <c r="H3251" s="7">
        <v>1.25</v>
      </c>
      <c r="I3251" s="7">
        <v>2.11</v>
      </c>
      <c r="J3251" t="s">
        <v>2337</v>
      </c>
      <c r="K3251">
        <f t="shared" si="200"/>
        <v>1532</v>
      </c>
      <c r="L3251">
        <f t="shared" si="201"/>
        <v>37</v>
      </c>
      <c r="M3251">
        <f t="shared" si="202"/>
        <v>1</v>
      </c>
      <c r="N3251" s="7">
        <f t="shared" si="203"/>
        <v>2110.35</v>
      </c>
    </row>
    <row r="3252" spans="1:14" x14ac:dyDescent="0.2">
      <c r="A3252" t="s">
        <v>289</v>
      </c>
      <c r="B3252" s="8">
        <v>44085</v>
      </c>
      <c r="C3252" s="8">
        <v>44089</v>
      </c>
      <c r="D3252">
        <v>1532</v>
      </c>
      <c r="E3252">
        <v>1</v>
      </c>
      <c r="F3252" s="7">
        <v>869.72</v>
      </c>
      <c r="G3252" s="7">
        <v>2110.35</v>
      </c>
      <c r="H3252" s="7">
        <v>0.87</v>
      </c>
      <c r="I3252" s="7">
        <v>2.11</v>
      </c>
      <c r="J3252" t="s">
        <v>2337</v>
      </c>
      <c r="K3252">
        <f t="shared" si="200"/>
        <v>1532</v>
      </c>
      <c r="L3252">
        <f t="shared" si="201"/>
        <v>37</v>
      </c>
      <c r="M3252">
        <f t="shared" si="202"/>
        <v>1</v>
      </c>
      <c r="N3252" s="7">
        <f t="shared" si="203"/>
        <v>2110.35</v>
      </c>
    </row>
    <row r="3253" spans="1:14" x14ac:dyDescent="0.2">
      <c r="A3253" t="s">
        <v>285</v>
      </c>
      <c r="B3253" s="8">
        <v>44085</v>
      </c>
      <c r="C3253" s="8">
        <v>44089</v>
      </c>
      <c r="D3253">
        <v>766</v>
      </c>
      <c r="E3253">
        <v>1</v>
      </c>
      <c r="F3253" s="7">
        <v>434.86</v>
      </c>
      <c r="G3253" s="7">
        <v>1055.18</v>
      </c>
      <c r="H3253" s="7">
        <v>0.87</v>
      </c>
      <c r="I3253" s="7">
        <v>2.11</v>
      </c>
      <c r="J3253" t="s">
        <v>2337</v>
      </c>
      <c r="K3253">
        <f t="shared" si="200"/>
        <v>766</v>
      </c>
      <c r="L3253">
        <f t="shared" si="201"/>
        <v>37</v>
      </c>
      <c r="M3253">
        <f t="shared" si="202"/>
        <v>1</v>
      </c>
      <c r="N3253" s="7">
        <f t="shared" si="203"/>
        <v>1055.18</v>
      </c>
    </row>
    <row r="3254" spans="1:14" x14ac:dyDescent="0.2">
      <c r="A3254" t="s">
        <v>251</v>
      </c>
      <c r="B3254" s="8">
        <v>44085</v>
      </c>
      <c r="C3254" s="8">
        <v>44089</v>
      </c>
      <c r="D3254">
        <v>766</v>
      </c>
      <c r="E3254">
        <v>1</v>
      </c>
      <c r="F3254" s="7">
        <v>428.47</v>
      </c>
      <c r="G3254" s="7">
        <v>895.3</v>
      </c>
      <c r="H3254" s="7">
        <v>0.86</v>
      </c>
      <c r="I3254" s="7">
        <v>1.79</v>
      </c>
      <c r="J3254" t="s">
        <v>2337</v>
      </c>
      <c r="K3254">
        <f t="shared" si="200"/>
        <v>766</v>
      </c>
      <c r="L3254">
        <f t="shared" si="201"/>
        <v>37</v>
      </c>
      <c r="M3254">
        <f t="shared" si="202"/>
        <v>1</v>
      </c>
      <c r="N3254" s="7">
        <f t="shared" si="203"/>
        <v>895.3</v>
      </c>
    </row>
    <row r="3255" spans="1:14" x14ac:dyDescent="0.2">
      <c r="A3255" t="s">
        <v>396</v>
      </c>
      <c r="B3255" s="8">
        <v>44085</v>
      </c>
      <c r="C3255" s="8">
        <v>44089</v>
      </c>
      <c r="D3255">
        <v>148</v>
      </c>
      <c r="E3255">
        <v>1</v>
      </c>
      <c r="F3255" s="7">
        <v>2165.91</v>
      </c>
      <c r="G3255" s="7">
        <v>2946.82</v>
      </c>
      <c r="H3255" s="7">
        <v>22.56</v>
      </c>
      <c r="I3255" s="7">
        <v>30.7</v>
      </c>
      <c r="J3255" t="s">
        <v>2337</v>
      </c>
      <c r="K3255">
        <f t="shared" si="200"/>
        <v>148</v>
      </c>
      <c r="L3255">
        <f t="shared" si="201"/>
        <v>37</v>
      </c>
      <c r="M3255">
        <f t="shared" si="202"/>
        <v>1</v>
      </c>
      <c r="N3255" s="7">
        <f t="shared" si="203"/>
        <v>2946.82</v>
      </c>
    </row>
    <row r="3256" spans="1:14" x14ac:dyDescent="0.2">
      <c r="A3256" t="s">
        <v>923</v>
      </c>
      <c r="B3256" s="8">
        <v>44085</v>
      </c>
      <c r="C3256" s="8">
        <v>44089</v>
      </c>
      <c r="D3256">
        <v>74</v>
      </c>
      <c r="E3256">
        <v>1</v>
      </c>
      <c r="F3256" s="7">
        <v>2880.51</v>
      </c>
      <c r="G3256" s="7">
        <v>4297.4399999999996</v>
      </c>
      <c r="H3256" s="7">
        <v>60.01</v>
      </c>
      <c r="I3256" s="7">
        <v>89.53</v>
      </c>
      <c r="J3256" t="s">
        <v>2337</v>
      </c>
      <c r="K3256">
        <f t="shared" si="200"/>
        <v>74</v>
      </c>
      <c r="L3256">
        <f t="shared" si="201"/>
        <v>37</v>
      </c>
      <c r="M3256">
        <f t="shared" si="202"/>
        <v>1</v>
      </c>
      <c r="N3256" s="7">
        <f t="shared" si="203"/>
        <v>4297.4399999999996</v>
      </c>
    </row>
    <row r="3257" spans="1:14" x14ac:dyDescent="0.2">
      <c r="A3257" t="s">
        <v>289</v>
      </c>
      <c r="B3257" s="8">
        <v>44085</v>
      </c>
      <c r="C3257" s="8">
        <v>44089</v>
      </c>
      <c r="D3257">
        <v>766</v>
      </c>
      <c r="E3257">
        <v>1</v>
      </c>
      <c r="F3257" s="7">
        <v>434.86</v>
      </c>
      <c r="G3257" s="7">
        <v>1055.18</v>
      </c>
      <c r="H3257" s="7">
        <v>0.87</v>
      </c>
      <c r="I3257" s="7">
        <v>2.11</v>
      </c>
      <c r="J3257" t="s">
        <v>2337</v>
      </c>
      <c r="K3257">
        <f t="shared" si="200"/>
        <v>766</v>
      </c>
      <c r="L3257">
        <f t="shared" si="201"/>
        <v>37</v>
      </c>
      <c r="M3257">
        <f t="shared" si="202"/>
        <v>1</v>
      </c>
      <c r="N3257" s="7">
        <f t="shared" si="203"/>
        <v>1055.18</v>
      </c>
    </row>
    <row r="3258" spans="1:14" x14ac:dyDescent="0.2">
      <c r="A3258" t="s">
        <v>923</v>
      </c>
      <c r="B3258" s="8">
        <v>44085</v>
      </c>
      <c r="C3258" s="8">
        <v>44088</v>
      </c>
      <c r="D3258">
        <v>111</v>
      </c>
      <c r="E3258">
        <v>1</v>
      </c>
      <c r="F3258" s="7">
        <v>4320.7700000000004</v>
      </c>
      <c r="G3258" s="7">
        <v>6446.16</v>
      </c>
      <c r="H3258" s="7">
        <v>60.01</v>
      </c>
      <c r="I3258" s="7">
        <v>89.53</v>
      </c>
      <c r="J3258" t="s">
        <v>2337</v>
      </c>
      <c r="K3258">
        <f t="shared" si="200"/>
        <v>111</v>
      </c>
      <c r="L3258">
        <f t="shared" si="201"/>
        <v>37</v>
      </c>
      <c r="M3258">
        <f t="shared" si="202"/>
        <v>1</v>
      </c>
      <c r="N3258" s="7">
        <f t="shared" si="203"/>
        <v>6446.16</v>
      </c>
    </row>
    <row r="3259" spans="1:14" x14ac:dyDescent="0.2">
      <c r="A3259" t="s">
        <v>201</v>
      </c>
      <c r="B3259" s="8">
        <v>44085</v>
      </c>
      <c r="C3259" s="8">
        <v>44088</v>
      </c>
      <c r="D3259">
        <v>6435</v>
      </c>
      <c r="E3259">
        <v>1</v>
      </c>
      <c r="F3259" s="7">
        <v>5441.1</v>
      </c>
      <c r="G3259" s="7">
        <v>13429.5</v>
      </c>
      <c r="H3259" s="7">
        <v>1.29</v>
      </c>
      <c r="I3259" s="7">
        <v>3.2</v>
      </c>
      <c r="J3259" t="s">
        <v>2337</v>
      </c>
      <c r="K3259">
        <f t="shared" si="200"/>
        <v>6435</v>
      </c>
      <c r="L3259">
        <f t="shared" si="201"/>
        <v>37</v>
      </c>
      <c r="M3259">
        <f t="shared" si="202"/>
        <v>1</v>
      </c>
      <c r="N3259" s="7">
        <f t="shared" si="203"/>
        <v>13429.5</v>
      </c>
    </row>
    <row r="3260" spans="1:14" x14ac:dyDescent="0.2">
      <c r="A3260" t="s">
        <v>251</v>
      </c>
      <c r="B3260" s="8">
        <v>44085</v>
      </c>
      <c r="C3260" s="8">
        <v>44088</v>
      </c>
      <c r="D3260">
        <v>92</v>
      </c>
      <c r="E3260">
        <v>1</v>
      </c>
      <c r="F3260" s="7">
        <v>51.42</v>
      </c>
      <c r="G3260" s="7">
        <v>138.13</v>
      </c>
      <c r="H3260" s="7">
        <v>0.86</v>
      </c>
      <c r="I3260" s="7">
        <v>2.2999999999999998</v>
      </c>
      <c r="J3260" t="s">
        <v>2337</v>
      </c>
      <c r="K3260">
        <f t="shared" si="200"/>
        <v>92</v>
      </c>
      <c r="L3260">
        <f t="shared" si="201"/>
        <v>37</v>
      </c>
      <c r="M3260">
        <f t="shared" si="202"/>
        <v>1</v>
      </c>
      <c r="N3260" s="7">
        <f t="shared" si="203"/>
        <v>138.13</v>
      </c>
    </row>
    <row r="3261" spans="1:14" x14ac:dyDescent="0.2">
      <c r="A3261" t="s">
        <v>197</v>
      </c>
      <c r="B3261" s="8">
        <v>44085</v>
      </c>
      <c r="C3261" s="8">
        <v>44095</v>
      </c>
      <c r="D3261">
        <v>5362</v>
      </c>
      <c r="E3261">
        <v>1</v>
      </c>
      <c r="F3261" s="7">
        <v>4508.7299999999996</v>
      </c>
      <c r="G3261" s="7">
        <v>12086.55</v>
      </c>
      <c r="H3261" s="7">
        <v>1.28</v>
      </c>
      <c r="I3261" s="7">
        <v>3.45</v>
      </c>
      <c r="J3261" t="s">
        <v>2337</v>
      </c>
      <c r="K3261">
        <f t="shared" si="200"/>
        <v>5362</v>
      </c>
      <c r="L3261">
        <f t="shared" si="201"/>
        <v>37</v>
      </c>
      <c r="M3261">
        <f t="shared" si="202"/>
        <v>1</v>
      </c>
      <c r="N3261" s="7">
        <f t="shared" si="203"/>
        <v>12086.55</v>
      </c>
    </row>
    <row r="3262" spans="1:14" x14ac:dyDescent="0.2">
      <c r="A3262" t="s">
        <v>239</v>
      </c>
      <c r="B3262" s="8">
        <v>44088</v>
      </c>
      <c r="C3262" s="8">
        <v>44089</v>
      </c>
      <c r="D3262">
        <v>6128</v>
      </c>
      <c r="E3262">
        <v>1</v>
      </c>
      <c r="F3262" s="7">
        <v>2813.8</v>
      </c>
      <c r="G3262" s="7">
        <v>4092.8</v>
      </c>
      <c r="H3262" s="7">
        <v>0.7</v>
      </c>
      <c r="I3262" s="7">
        <v>1.02</v>
      </c>
      <c r="J3262" t="s">
        <v>2337</v>
      </c>
      <c r="K3262">
        <f t="shared" si="200"/>
        <v>6128</v>
      </c>
      <c r="L3262">
        <f t="shared" si="201"/>
        <v>38</v>
      </c>
      <c r="M3262">
        <f t="shared" si="202"/>
        <v>1</v>
      </c>
      <c r="N3262" s="7">
        <f t="shared" si="203"/>
        <v>4092.8</v>
      </c>
    </row>
    <row r="3263" spans="1:14" x14ac:dyDescent="0.2">
      <c r="A3263" t="s">
        <v>223</v>
      </c>
      <c r="B3263" s="8">
        <v>44088</v>
      </c>
      <c r="C3263" s="8">
        <v>44089</v>
      </c>
      <c r="D3263">
        <v>6128</v>
      </c>
      <c r="E3263">
        <v>1</v>
      </c>
      <c r="F3263" s="7">
        <v>2813.8</v>
      </c>
      <c r="G3263" s="7">
        <v>4092.8</v>
      </c>
      <c r="H3263" s="7">
        <v>0.7</v>
      </c>
      <c r="I3263" s="7">
        <v>1.02</v>
      </c>
      <c r="J3263" t="s">
        <v>2337</v>
      </c>
      <c r="K3263">
        <f t="shared" si="200"/>
        <v>6128</v>
      </c>
      <c r="L3263">
        <f t="shared" si="201"/>
        <v>38</v>
      </c>
      <c r="M3263">
        <f t="shared" si="202"/>
        <v>1</v>
      </c>
      <c r="N3263" s="7">
        <f t="shared" si="203"/>
        <v>4092.8</v>
      </c>
    </row>
    <row r="3264" spans="1:14" x14ac:dyDescent="0.2">
      <c r="A3264" t="s">
        <v>169</v>
      </c>
      <c r="B3264" s="8">
        <v>44088</v>
      </c>
      <c r="C3264" s="8">
        <v>44089</v>
      </c>
      <c r="D3264">
        <v>148</v>
      </c>
      <c r="E3264">
        <v>1</v>
      </c>
      <c r="F3264" s="7">
        <v>123.67</v>
      </c>
      <c r="G3264" s="7">
        <v>257.85000000000002</v>
      </c>
      <c r="H3264" s="7">
        <v>1.28</v>
      </c>
      <c r="I3264" s="7">
        <v>2.69</v>
      </c>
      <c r="J3264" t="s">
        <v>2337</v>
      </c>
      <c r="K3264">
        <f t="shared" si="200"/>
        <v>148</v>
      </c>
      <c r="L3264">
        <f t="shared" si="201"/>
        <v>38</v>
      </c>
      <c r="M3264">
        <f t="shared" si="202"/>
        <v>1</v>
      </c>
      <c r="N3264" s="7">
        <f t="shared" si="203"/>
        <v>257.85000000000002</v>
      </c>
    </row>
    <row r="3265" spans="1:14" x14ac:dyDescent="0.2">
      <c r="A3265" t="s">
        <v>928</v>
      </c>
      <c r="B3265" s="8">
        <v>44088</v>
      </c>
      <c r="C3265" s="8">
        <v>44089</v>
      </c>
      <c r="D3265">
        <v>4</v>
      </c>
      <c r="E3265">
        <v>1</v>
      </c>
      <c r="F3265" s="7">
        <v>0</v>
      </c>
      <c r="G3265" s="7">
        <v>0</v>
      </c>
      <c r="H3265" s="7">
        <v>0</v>
      </c>
      <c r="I3265" s="7">
        <v>0</v>
      </c>
      <c r="J3265" t="s">
        <v>2337</v>
      </c>
      <c r="K3265">
        <f t="shared" si="200"/>
        <v>4</v>
      </c>
      <c r="L3265">
        <f t="shared" si="201"/>
        <v>38</v>
      </c>
      <c r="M3265">
        <f t="shared" si="202"/>
        <v>1</v>
      </c>
      <c r="N3265" s="7">
        <f t="shared" si="203"/>
        <v>0</v>
      </c>
    </row>
    <row r="3266" spans="1:14" x14ac:dyDescent="0.2">
      <c r="A3266" t="s">
        <v>169</v>
      </c>
      <c r="B3266" s="8">
        <v>44088</v>
      </c>
      <c r="C3266" s="8">
        <v>44089</v>
      </c>
      <c r="D3266">
        <v>126</v>
      </c>
      <c r="E3266">
        <v>1</v>
      </c>
      <c r="F3266" s="7">
        <v>105.63</v>
      </c>
      <c r="G3266" s="7">
        <v>220.24</v>
      </c>
      <c r="H3266" s="7">
        <v>1.28</v>
      </c>
      <c r="I3266" s="7">
        <v>2.69</v>
      </c>
      <c r="J3266" t="s">
        <v>2337</v>
      </c>
      <c r="K3266">
        <f t="shared" si="200"/>
        <v>126</v>
      </c>
      <c r="L3266">
        <f t="shared" si="201"/>
        <v>38</v>
      </c>
      <c r="M3266">
        <f t="shared" si="202"/>
        <v>1</v>
      </c>
      <c r="N3266" s="7">
        <f t="shared" si="203"/>
        <v>220.24</v>
      </c>
    </row>
    <row r="3267" spans="1:14" x14ac:dyDescent="0.2">
      <c r="A3267" t="s">
        <v>928</v>
      </c>
      <c r="B3267" s="8">
        <v>44088</v>
      </c>
      <c r="C3267" s="8">
        <v>44089</v>
      </c>
      <c r="D3267">
        <v>4</v>
      </c>
      <c r="E3267">
        <v>1</v>
      </c>
      <c r="F3267" s="7">
        <v>0</v>
      </c>
      <c r="G3267" s="7">
        <v>0</v>
      </c>
      <c r="H3267" s="7">
        <v>0</v>
      </c>
      <c r="I3267" s="7">
        <v>0</v>
      </c>
      <c r="J3267" t="s">
        <v>2337</v>
      </c>
      <c r="K3267">
        <f t="shared" ref="K3267:K3330" si="204">D3267*E3267</f>
        <v>4</v>
      </c>
      <c r="L3267">
        <f t="shared" ref="L3267:L3330" si="205">(YEAR(B3267)-2020)*52+_xlfn.ISOWEEKNUM(B3267)</f>
        <v>38</v>
      </c>
      <c r="M3267">
        <f t="shared" ref="M3267:M3330" si="206">IF(J3267="Z-US$",1,1.22)</f>
        <v>1</v>
      </c>
      <c r="N3267" s="7">
        <f t="shared" ref="N3267:N3330" si="207">G3267*M3267</f>
        <v>0</v>
      </c>
    </row>
    <row r="3268" spans="1:14" x14ac:dyDescent="0.2">
      <c r="A3268" t="s">
        <v>692</v>
      </c>
      <c r="B3268" s="8">
        <v>44089</v>
      </c>
      <c r="C3268" s="8">
        <v>44099</v>
      </c>
      <c r="D3268">
        <v>31</v>
      </c>
      <c r="E3268">
        <v>1</v>
      </c>
      <c r="F3268" s="7">
        <v>255.29</v>
      </c>
      <c r="G3268" s="7">
        <v>470.67</v>
      </c>
      <c r="H3268" s="7">
        <v>12.76</v>
      </c>
      <c r="I3268" s="7">
        <v>23.53</v>
      </c>
      <c r="J3268" t="s">
        <v>2337</v>
      </c>
      <c r="K3268">
        <f t="shared" si="204"/>
        <v>31</v>
      </c>
      <c r="L3268">
        <f t="shared" si="205"/>
        <v>38</v>
      </c>
      <c r="M3268">
        <f t="shared" si="206"/>
        <v>1</v>
      </c>
      <c r="N3268" s="7">
        <f t="shared" si="207"/>
        <v>470.67</v>
      </c>
    </row>
    <row r="3269" spans="1:14" x14ac:dyDescent="0.2">
      <c r="A3269" t="s">
        <v>712</v>
      </c>
      <c r="B3269" s="8">
        <v>44089</v>
      </c>
      <c r="C3269" s="8">
        <v>44099</v>
      </c>
      <c r="D3269">
        <v>31</v>
      </c>
      <c r="E3269">
        <v>1</v>
      </c>
      <c r="F3269" s="7">
        <v>351.21</v>
      </c>
      <c r="G3269" s="7">
        <v>647.16999999999996</v>
      </c>
      <c r="H3269" s="7">
        <v>17.559999999999999</v>
      </c>
      <c r="I3269" s="7">
        <v>32.36</v>
      </c>
      <c r="J3269" t="s">
        <v>2337</v>
      </c>
      <c r="K3269">
        <f t="shared" si="204"/>
        <v>31</v>
      </c>
      <c r="L3269">
        <f t="shared" si="205"/>
        <v>38</v>
      </c>
      <c r="M3269">
        <f t="shared" si="206"/>
        <v>1</v>
      </c>
      <c r="N3269" s="7">
        <f t="shared" si="207"/>
        <v>647.16999999999996</v>
      </c>
    </row>
    <row r="3270" spans="1:14" x14ac:dyDescent="0.2">
      <c r="A3270" t="s">
        <v>742</v>
      </c>
      <c r="B3270" s="8">
        <v>44089</v>
      </c>
      <c r="C3270" s="8">
        <v>44099</v>
      </c>
      <c r="D3270">
        <v>138</v>
      </c>
      <c r="E3270">
        <v>1</v>
      </c>
      <c r="F3270" s="7">
        <v>2876.6</v>
      </c>
      <c r="G3270" s="7">
        <v>4903.6899999999996</v>
      </c>
      <c r="H3270" s="7">
        <v>31.96</v>
      </c>
      <c r="I3270" s="7">
        <v>54.49</v>
      </c>
      <c r="J3270" t="s">
        <v>2337</v>
      </c>
      <c r="K3270">
        <f t="shared" si="204"/>
        <v>138</v>
      </c>
      <c r="L3270">
        <f t="shared" si="205"/>
        <v>38</v>
      </c>
      <c r="M3270">
        <f t="shared" si="206"/>
        <v>1</v>
      </c>
      <c r="N3270" s="7">
        <f t="shared" si="207"/>
        <v>4903.6899999999996</v>
      </c>
    </row>
    <row r="3271" spans="1:14" x14ac:dyDescent="0.2">
      <c r="A3271" t="s">
        <v>752</v>
      </c>
      <c r="B3271" s="8">
        <v>44089</v>
      </c>
      <c r="C3271" s="8">
        <v>44099</v>
      </c>
      <c r="D3271">
        <v>138</v>
      </c>
      <c r="E3271">
        <v>1</v>
      </c>
      <c r="F3271" s="7">
        <v>3309.41</v>
      </c>
      <c r="G3271" s="7">
        <v>5628.88</v>
      </c>
      <c r="H3271" s="7">
        <v>36.770000000000003</v>
      </c>
      <c r="I3271" s="7">
        <v>62.54</v>
      </c>
      <c r="J3271" t="s">
        <v>2337</v>
      </c>
      <c r="K3271">
        <f t="shared" si="204"/>
        <v>138</v>
      </c>
      <c r="L3271">
        <f t="shared" si="205"/>
        <v>38</v>
      </c>
      <c r="M3271">
        <f t="shared" si="206"/>
        <v>1</v>
      </c>
      <c r="N3271" s="7">
        <f t="shared" si="207"/>
        <v>5628.88</v>
      </c>
    </row>
    <row r="3272" spans="1:14" x14ac:dyDescent="0.2">
      <c r="A3272" t="s">
        <v>718</v>
      </c>
      <c r="B3272" s="8">
        <v>44089</v>
      </c>
      <c r="C3272" s="8">
        <v>44104</v>
      </c>
      <c r="D3272">
        <v>46</v>
      </c>
      <c r="E3272">
        <v>1</v>
      </c>
      <c r="F3272" s="7">
        <v>670.71</v>
      </c>
      <c r="G3272" s="7">
        <v>1231.68</v>
      </c>
      <c r="H3272" s="7">
        <v>22.36</v>
      </c>
      <c r="I3272" s="7">
        <v>41.06</v>
      </c>
      <c r="J3272" t="s">
        <v>2337</v>
      </c>
      <c r="K3272">
        <f t="shared" si="204"/>
        <v>46</v>
      </c>
      <c r="L3272">
        <f t="shared" si="205"/>
        <v>38</v>
      </c>
      <c r="M3272">
        <f t="shared" si="206"/>
        <v>1</v>
      </c>
      <c r="N3272" s="7">
        <f t="shared" si="207"/>
        <v>1231.68</v>
      </c>
    </row>
    <row r="3273" spans="1:14" x14ac:dyDescent="0.2">
      <c r="A3273" t="s">
        <v>698</v>
      </c>
      <c r="B3273" s="8">
        <v>44089</v>
      </c>
      <c r="C3273" s="8">
        <v>44104</v>
      </c>
      <c r="D3273">
        <v>46</v>
      </c>
      <c r="E3273">
        <v>1</v>
      </c>
      <c r="F3273" s="7">
        <v>814.98</v>
      </c>
      <c r="G3273" s="7">
        <v>1408.18</v>
      </c>
      <c r="H3273" s="7">
        <v>27.17</v>
      </c>
      <c r="I3273" s="7">
        <v>46.94</v>
      </c>
      <c r="J3273" t="s">
        <v>2337</v>
      </c>
      <c r="K3273">
        <f t="shared" si="204"/>
        <v>46</v>
      </c>
      <c r="L3273">
        <f t="shared" si="205"/>
        <v>38</v>
      </c>
      <c r="M3273">
        <f t="shared" si="206"/>
        <v>1</v>
      </c>
      <c r="N3273" s="7">
        <f t="shared" si="207"/>
        <v>1408.18</v>
      </c>
    </row>
    <row r="3274" spans="1:14" x14ac:dyDescent="0.2">
      <c r="A3274" t="s">
        <v>738</v>
      </c>
      <c r="B3274" s="8">
        <v>44089</v>
      </c>
      <c r="C3274" s="8">
        <v>44099</v>
      </c>
      <c r="D3274">
        <v>46</v>
      </c>
      <c r="E3274">
        <v>1</v>
      </c>
      <c r="F3274" s="7">
        <v>958.87</v>
      </c>
      <c r="G3274" s="7">
        <v>1634.56</v>
      </c>
      <c r="H3274" s="7">
        <v>31.96</v>
      </c>
      <c r="I3274" s="7">
        <v>54.49</v>
      </c>
      <c r="J3274" t="s">
        <v>2337</v>
      </c>
      <c r="K3274">
        <f t="shared" si="204"/>
        <v>46</v>
      </c>
      <c r="L3274">
        <f t="shared" si="205"/>
        <v>38</v>
      </c>
      <c r="M3274">
        <f t="shared" si="206"/>
        <v>1</v>
      </c>
      <c r="N3274" s="7">
        <f t="shared" si="207"/>
        <v>1634.56</v>
      </c>
    </row>
    <row r="3275" spans="1:14" x14ac:dyDescent="0.2">
      <c r="A3275" t="s">
        <v>748</v>
      </c>
      <c r="B3275" s="8">
        <v>44089</v>
      </c>
      <c r="C3275" s="8">
        <v>44104</v>
      </c>
      <c r="D3275">
        <v>31</v>
      </c>
      <c r="E3275">
        <v>1</v>
      </c>
      <c r="F3275" s="7">
        <v>735.43</v>
      </c>
      <c r="G3275" s="7">
        <v>1250.8599999999999</v>
      </c>
      <c r="H3275" s="7">
        <v>36.770000000000003</v>
      </c>
      <c r="I3275" s="7">
        <v>62.54</v>
      </c>
      <c r="J3275" t="s">
        <v>2337</v>
      </c>
      <c r="K3275">
        <f t="shared" si="204"/>
        <v>31</v>
      </c>
      <c r="L3275">
        <f t="shared" si="205"/>
        <v>38</v>
      </c>
      <c r="M3275">
        <f t="shared" si="206"/>
        <v>1</v>
      </c>
      <c r="N3275" s="7">
        <f t="shared" si="207"/>
        <v>1250.8599999999999</v>
      </c>
    </row>
    <row r="3276" spans="1:14" x14ac:dyDescent="0.2">
      <c r="A3276" t="s">
        <v>782</v>
      </c>
      <c r="B3276" s="8">
        <v>44089</v>
      </c>
      <c r="C3276" s="8">
        <v>44099</v>
      </c>
      <c r="D3276">
        <v>46</v>
      </c>
      <c r="E3276">
        <v>1</v>
      </c>
      <c r="F3276" s="7">
        <v>1390.91</v>
      </c>
      <c r="G3276" s="7">
        <v>2321.39</v>
      </c>
      <c r="H3276" s="7">
        <v>46.36</v>
      </c>
      <c r="I3276" s="7">
        <v>77.38</v>
      </c>
      <c r="J3276" t="s">
        <v>2337</v>
      </c>
      <c r="K3276">
        <f t="shared" si="204"/>
        <v>46</v>
      </c>
      <c r="L3276">
        <f t="shared" si="205"/>
        <v>38</v>
      </c>
      <c r="M3276">
        <f t="shared" si="206"/>
        <v>1</v>
      </c>
      <c r="N3276" s="7">
        <f t="shared" si="207"/>
        <v>2321.39</v>
      </c>
    </row>
    <row r="3277" spans="1:14" x14ac:dyDescent="0.2">
      <c r="A3277" t="s">
        <v>288</v>
      </c>
      <c r="B3277" s="8">
        <v>44089</v>
      </c>
      <c r="C3277" s="8">
        <v>44090</v>
      </c>
      <c r="D3277">
        <v>1532</v>
      </c>
      <c r="E3277">
        <v>1</v>
      </c>
      <c r="F3277" s="7">
        <v>856.93</v>
      </c>
      <c r="G3277" s="7">
        <v>2417.31</v>
      </c>
      <c r="H3277" s="7">
        <v>0.86</v>
      </c>
      <c r="I3277" s="7">
        <v>2.42</v>
      </c>
      <c r="J3277" t="s">
        <v>2337</v>
      </c>
      <c r="K3277">
        <f t="shared" si="204"/>
        <v>1532</v>
      </c>
      <c r="L3277">
        <f t="shared" si="205"/>
        <v>38</v>
      </c>
      <c r="M3277">
        <f t="shared" si="206"/>
        <v>1</v>
      </c>
      <c r="N3277" s="7">
        <f t="shared" si="207"/>
        <v>2417.31</v>
      </c>
    </row>
    <row r="3278" spans="1:14" x14ac:dyDescent="0.2">
      <c r="A3278" t="s">
        <v>923</v>
      </c>
      <c r="B3278" s="8">
        <v>44089</v>
      </c>
      <c r="C3278" s="8">
        <v>44090</v>
      </c>
      <c r="D3278">
        <v>13</v>
      </c>
      <c r="E3278">
        <v>1</v>
      </c>
      <c r="F3278" s="7">
        <v>480.09</v>
      </c>
      <c r="G3278" s="7">
        <v>773.54</v>
      </c>
      <c r="H3278" s="7">
        <v>60.01</v>
      </c>
      <c r="I3278" s="7">
        <v>96.69</v>
      </c>
      <c r="J3278" t="s">
        <v>2337</v>
      </c>
      <c r="K3278">
        <f t="shared" si="204"/>
        <v>13</v>
      </c>
      <c r="L3278">
        <f t="shared" si="205"/>
        <v>38</v>
      </c>
      <c r="M3278">
        <f t="shared" si="206"/>
        <v>1</v>
      </c>
      <c r="N3278" s="7">
        <f t="shared" si="207"/>
        <v>773.54</v>
      </c>
    </row>
    <row r="3279" spans="1:14" x14ac:dyDescent="0.2">
      <c r="A3279" t="s">
        <v>396</v>
      </c>
      <c r="B3279" s="8">
        <v>44089</v>
      </c>
      <c r="C3279" s="8">
        <v>44090</v>
      </c>
      <c r="D3279">
        <v>7</v>
      </c>
      <c r="E3279">
        <v>1</v>
      </c>
      <c r="F3279" s="7">
        <v>90.25</v>
      </c>
      <c r="G3279" s="7">
        <v>132.61000000000001</v>
      </c>
      <c r="H3279" s="7">
        <v>22.56</v>
      </c>
      <c r="I3279" s="7">
        <v>33.15</v>
      </c>
      <c r="J3279" t="s">
        <v>2337</v>
      </c>
      <c r="K3279">
        <f t="shared" si="204"/>
        <v>7</v>
      </c>
      <c r="L3279">
        <f t="shared" si="205"/>
        <v>38</v>
      </c>
      <c r="M3279">
        <f t="shared" si="206"/>
        <v>1</v>
      </c>
      <c r="N3279" s="7">
        <f t="shared" si="207"/>
        <v>132.61000000000001</v>
      </c>
    </row>
    <row r="3280" spans="1:14" x14ac:dyDescent="0.2">
      <c r="A3280" t="s">
        <v>396</v>
      </c>
      <c r="B3280" s="8">
        <v>44089</v>
      </c>
      <c r="C3280" s="8">
        <v>44090</v>
      </c>
      <c r="D3280">
        <v>221</v>
      </c>
      <c r="E3280">
        <v>1</v>
      </c>
      <c r="F3280" s="7">
        <v>3248.87</v>
      </c>
      <c r="G3280" s="7">
        <v>4051.87</v>
      </c>
      <c r="H3280" s="7">
        <v>22.56</v>
      </c>
      <c r="I3280" s="7">
        <v>28.14</v>
      </c>
      <c r="J3280" t="s">
        <v>2337</v>
      </c>
      <c r="K3280">
        <f t="shared" si="204"/>
        <v>221</v>
      </c>
      <c r="L3280">
        <f t="shared" si="205"/>
        <v>38</v>
      </c>
      <c r="M3280">
        <f t="shared" si="206"/>
        <v>1</v>
      </c>
      <c r="N3280" s="7">
        <f t="shared" si="207"/>
        <v>4051.87</v>
      </c>
    </row>
    <row r="3281" spans="1:14" x14ac:dyDescent="0.2">
      <c r="A3281" t="s">
        <v>642</v>
      </c>
      <c r="B3281" s="8">
        <v>44089</v>
      </c>
      <c r="C3281" s="8">
        <v>44090</v>
      </c>
      <c r="D3281">
        <v>184</v>
      </c>
      <c r="E3281">
        <v>1</v>
      </c>
      <c r="F3281" s="7">
        <v>124.22</v>
      </c>
      <c r="G3281" s="7">
        <v>191.85</v>
      </c>
      <c r="H3281" s="7">
        <v>1.02</v>
      </c>
      <c r="I3281" s="7">
        <v>1.6</v>
      </c>
      <c r="J3281" t="s">
        <v>2337</v>
      </c>
      <c r="K3281">
        <f t="shared" si="204"/>
        <v>184</v>
      </c>
      <c r="L3281">
        <f t="shared" si="205"/>
        <v>38</v>
      </c>
      <c r="M3281">
        <f t="shared" si="206"/>
        <v>1</v>
      </c>
      <c r="N3281" s="7">
        <f t="shared" si="207"/>
        <v>191.85</v>
      </c>
    </row>
    <row r="3282" spans="1:14" x14ac:dyDescent="0.2">
      <c r="A3282" t="s">
        <v>353</v>
      </c>
      <c r="B3282" s="8">
        <v>44089</v>
      </c>
      <c r="C3282" s="8">
        <v>44092</v>
      </c>
      <c r="D3282">
        <v>920</v>
      </c>
      <c r="E3282">
        <v>1</v>
      </c>
      <c r="F3282" s="7">
        <v>721.36</v>
      </c>
      <c r="G3282" s="7">
        <v>1151.0999999999999</v>
      </c>
      <c r="H3282" s="7">
        <v>1.2</v>
      </c>
      <c r="I3282" s="7">
        <v>1.92</v>
      </c>
      <c r="J3282" t="s">
        <v>2337</v>
      </c>
      <c r="K3282">
        <f t="shared" si="204"/>
        <v>920</v>
      </c>
      <c r="L3282">
        <f t="shared" si="205"/>
        <v>38</v>
      </c>
      <c r="M3282">
        <f t="shared" si="206"/>
        <v>1</v>
      </c>
      <c r="N3282" s="7">
        <f t="shared" si="207"/>
        <v>1151.0999999999999</v>
      </c>
    </row>
    <row r="3283" spans="1:14" x14ac:dyDescent="0.2">
      <c r="A3283" t="s">
        <v>355</v>
      </c>
      <c r="B3283" s="8">
        <v>44089</v>
      </c>
      <c r="C3283" s="8">
        <v>44092</v>
      </c>
      <c r="D3283">
        <v>920</v>
      </c>
      <c r="E3283">
        <v>1</v>
      </c>
      <c r="F3283" s="7">
        <v>667.64</v>
      </c>
      <c r="G3283" s="7">
        <v>1035.99</v>
      </c>
      <c r="H3283" s="7">
        <v>1.1100000000000001</v>
      </c>
      <c r="I3283" s="7">
        <v>1.73</v>
      </c>
      <c r="J3283" t="s">
        <v>2337</v>
      </c>
      <c r="K3283">
        <f t="shared" si="204"/>
        <v>920</v>
      </c>
      <c r="L3283">
        <f t="shared" si="205"/>
        <v>38</v>
      </c>
      <c r="M3283">
        <f t="shared" si="206"/>
        <v>1</v>
      </c>
      <c r="N3283" s="7">
        <f t="shared" si="207"/>
        <v>1035.99</v>
      </c>
    </row>
    <row r="3284" spans="1:14" x14ac:dyDescent="0.2">
      <c r="A3284" t="s">
        <v>396</v>
      </c>
      <c r="B3284" s="8">
        <v>44089</v>
      </c>
      <c r="C3284" s="8">
        <v>44092</v>
      </c>
      <c r="D3284">
        <v>230</v>
      </c>
      <c r="E3284">
        <v>1</v>
      </c>
      <c r="F3284" s="7">
        <v>3384.23</v>
      </c>
      <c r="G3284" s="7">
        <v>4604.3999999999996</v>
      </c>
      <c r="H3284" s="7">
        <v>22.56</v>
      </c>
      <c r="I3284" s="7">
        <v>30.7</v>
      </c>
      <c r="J3284" t="s">
        <v>2337</v>
      </c>
      <c r="K3284">
        <f t="shared" si="204"/>
        <v>230</v>
      </c>
      <c r="L3284">
        <f t="shared" si="205"/>
        <v>38</v>
      </c>
      <c r="M3284">
        <f t="shared" si="206"/>
        <v>1</v>
      </c>
      <c r="N3284" s="7">
        <f t="shared" si="207"/>
        <v>4604.3999999999996</v>
      </c>
    </row>
    <row r="3285" spans="1:14" x14ac:dyDescent="0.2">
      <c r="A3285" t="s">
        <v>942</v>
      </c>
      <c r="B3285" s="8">
        <v>44089</v>
      </c>
      <c r="C3285" s="8">
        <v>44092</v>
      </c>
      <c r="D3285">
        <v>31</v>
      </c>
      <c r="E3285">
        <v>1</v>
      </c>
      <c r="F3285" s="7">
        <v>477.32</v>
      </c>
      <c r="G3285" s="7">
        <v>997.62</v>
      </c>
      <c r="H3285" s="7">
        <v>23.87</v>
      </c>
      <c r="I3285" s="7">
        <v>49.88</v>
      </c>
      <c r="J3285" t="s">
        <v>2337</v>
      </c>
      <c r="K3285">
        <f t="shared" si="204"/>
        <v>31</v>
      </c>
      <c r="L3285">
        <f t="shared" si="205"/>
        <v>38</v>
      </c>
      <c r="M3285">
        <f t="shared" si="206"/>
        <v>1</v>
      </c>
      <c r="N3285" s="7">
        <f t="shared" si="207"/>
        <v>997.62</v>
      </c>
    </row>
    <row r="3286" spans="1:14" x14ac:dyDescent="0.2">
      <c r="A3286" t="s">
        <v>289</v>
      </c>
      <c r="B3286" s="8">
        <v>44089</v>
      </c>
      <c r="C3286" s="8">
        <v>44092</v>
      </c>
      <c r="D3286">
        <v>1532</v>
      </c>
      <c r="E3286">
        <v>1</v>
      </c>
      <c r="F3286" s="7">
        <v>869.72</v>
      </c>
      <c r="G3286" s="7">
        <v>2238.25</v>
      </c>
      <c r="H3286" s="7">
        <v>0.87</v>
      </c>
      <c r="I3286" s="7">
        <v>2.2400000000000002</v>
      </c>
      <c r="J3286" t="s">
        <v>2337</v>
      </c>
      <c r="K3286">
        <f t="shared" si="204"/>
        <v>1532</v>
      </c>
      <c r="L3286">
        <f t="shared" si="205"/>
        <v>38</v>
      </c>
      <c r="M3286">
        <f t="shared" si="206"/>
        <v>1</v>
      </c>
      <c r="N3286" s="7">
        <f t="shared" si="207"/>
        <v>2238.25</v>
      </c>
    </row>
    <row r="3287" spans="1:14" x14ac:dyDescent="0.2">
      <c r="A3287" t="s">
        <v>718</v>
      </c>
      <c r="B3287" s="8">
        <v>44089</v>
      </c>
      <c r="C3287" s="8">
        <v>44104</v>
      </c>
      <c r="D3287">
        <v>16</v>
      </c>
      <c r="E3287">
        <v>1</v>
      </c>
      <c r="F3287" s="7">
        <v>223.57</v>
      </c>
      <c r="G3287" s="7">
        <v>410.56</v>
      </c>
      <c r="H3287" s="7">
        <v>22.36</v>
      </c>
      <c r="I3287" s="7">
        <v>41.06</v>
      </c>
      <c r="J3287" t="s">
        <v>2337</v>
      </c>
      <c r="K3287">
        <f t="shared" si="204"/>
        <v>16</v>
      </c>
      <c r="L3287">
        <f t="shared" si="205"/>
        <v>38</v>
      </c>
      <c r="M3287">
        <f t="shared" si="206"/>
        <v>1</v>
      </c>
      <c r="N3287" s="7">
        <f t="shared" si="207"/>
        <v>410.56</v>
      </c>
    </row>
    <row r="3288" spans="1:14" x14ac:dyDescent="0.2">
      <c r="A3288" t="s">
        <v>698</v>
      </c>
      <c r="B3288" s="8">
        <v>44089</v>
      </c>
      <c r="C3288" s="8">
        <v>44104</v>
      </c>
      <c r="D3288">
        <v>31</v>
      </c>
      <c r="E3288">
        <v>1</v>
      </c>
      <c r="F3288" s="7">
        <v>543.32000000000005</v>
      </c>
      <c r="G3288" s="7">
        <v>987.39</v>
      </c>
      <c r="H3288" s="7">
        <v>27.17</v>
      </c>
      <c r="I3288" s="7">
        <v>49.37</v>
      </c>
      <c r="J3288" t="s">
        <v>2337</v>
      </c>
      <c r="K3288">
        <f t="shared" si="204"/>
        <v>31</v>
      </c>
      <c r="L3288">
        <f t="shared" si="205"/>
        <v>38</v>
      </c>
      <c r="M3288">
        <f t="shared" si="206"/>
        <v>1</v>
      </c>
      <c r="N3288" s="7">
        <f t="shared" si="207"/>
        <v>987.39</v>
      </c>
    </row>
    <row r="3289" spans="1:14" x14ac:dyDescent="0.2">
      <c r="A3289" t="s">
        <v>748</v>
      </c>
      <c r="B3289" s="8">
        <v>44089</v>
      </c>
      <c r="C3289" s="8">
        <v>44104</v>
      </c>
      <c r="D3289">
        <v>31</v>
      </c>
      <c r="E3289">
        <v>1</v>
      </c>
      <c r="F3289" s="7">
        <v>735.43</v>
      </c>
      <c r="G3289" s="7">
        <v>1279</v>
      </c>
      <c r="H3289" s="7">
        <v>36.770000000000003</v>
      </c>
      <c r="I3289" s="7">
        <v>63.95</v>
      </c>
      <c r="J3289" t="s">
        <v>2337</v>
      </c>
      <c r="K3289">
        <f t="shared" si="204"/>
        <v>31</v>
      </c>
      <c r="L3289">
        <f t="shared" si="205"/>
        <v>38</v>
      </c>
      <c r="M3289">
        <f t="shared" si="206"/>
        <v>1</v>
      </c>
      <c r="N3289" s="7">
        <f t="shared" si="207"/>
        <v>1279</v>
      </c>
    </row>
    <row r="3290" spans="1:14" x14ac:dyDescent="0.2">
      <c r="A3290" t="s">
        <v>251</v>
      </c>
      <c r="B3290" s="8">
        <v>44089</v>
      </c>
      <c r="C3290" s="8">
        <v>44092</v>
      </c>
      <c r="D3290">
        <v>2298</v>
      </c>
      <c r="E3290">
        <v>1</v>
      </c>
      <c r="F3290" s="7">
        <v>1285.4000000000001</v>
      </c>
      <c r="G3290" s="7">
        <v>2877.75</v>
      </c>
      <c r="H3290" s="7">
        <v>0.86</v>
      </c>
      <c r="I3290" s="7">
        <v>1.92</v>
      </c>
      <c r="J3290" t="s">
        <v>2337</v>
      </c>
      <c r="K3290">
        <f t="shared" si="204"/>
        <v>2298</v>
      </c>
      <c r="L3290">
        <f t="shared" si="205"/>
        <v>38</v>
      </c>
      <c r="M3290">
        <f t="shared" si="206"/>
        <v>1</v>
      </c>
      <c r="N3290" s="7">
        <f t="shared" si="207"/>
        <v>2877.75</v>
      </c>
    </row>
    <row r="3291" spans="1:14" x14ac:dyDescent="0.2">
      <c r="A3291" t="s">
        <v>262</v>
      </c>
      <c r="B3291" s="8">
        <v>44089</v>
      </c>
      <c r="C3291" s="8">
        <v>44092</v>
      </c>
      <c r="D3291">
        <v>766</v>
      </c>
      <c r="E3291">
        <v>1</v>
      </c>
      <c r="F3291" s="7">
        <v>492.42</v>
      </c>
      <c r="G3291" s="7">
        <v>831.35</v>
      </c>
      <c r="H3291" s="7">
        <v>0.99</v>
      </c>
      <c r="I3291" s="7">
        <v>1.66</v>
      </c>
      <c r="J3291" t="s">
        <v>2337</v>
      </c>
      <c r="K3291">
        <f t="shared" si="204"/>
        <v>766</v>
      </c>
      <c r="L3291">
        <f t="shared" si="205"/>
        <v>38</v>
      </c>
      <c r="M3291">
        <f t="shared" si="206"/>
        <v>1</v>
      </c>
      <c r="N3291" s="7">
        <f t="shared" si="207"/>
        <v>831.35</v>
      </c>
    </row>
    <row r="3292" spans="1:14" x14ac:dyDescent="0.2">
      <c r="A3292" t="s">
        <v>936</v>
      </c>
      <c r="B3292" s="8">
        <v>44089</v>
      </c>
      <c r="C3292" s="8">
        <v>44092</v>
      </c>
      <c r="D3292">
        <v>39</v>
      </c>
      <c r="E3292">
        <v>1</v>
      </c>
      <c r="F3292" s="7">
        <v>399.69</v>
      </c>
      <c r="G3292" s="7">
        <v>703.45</v>
      </c>
      <c r="H3292" s="7">
        <v>15.99</v>
      </c>
      <c r="I3292" s="7">
        <v>28.14</v>
      </c>
      <c r="J3292" t="s">
        <v>2337</v>
      </c>
      <c r="K3292">
        <f t="shared" si="204"/>
        <v>39</v>
      </c>
      <c r="L3292">
        <f t="shared" si="205"/>
        <v>38</v>
      </c>
      <c r="M3292">
        <f t="shared" si="206"/>
        <v>1</v>
      </c>
      <c r="N3292" s="7">
        <f t="shared" si="207"/>
        <v>703.45</v>
      </c>
    </row>
    <row r="3293" spans="1:14" x14ac:dyDescent="0.2">
      <c r="A3293" t="s">
        <v>387</v>
      </c>
      <c r="B3293" s="8">
        <v>44089</v>
      </c>
      <c r="C3293" s="8">
        <v>44090</v>
      </c>
      <c r="D3293">
        <v>2</v>
      </c>
      <c r="E3293">
        <v>1</v>
      </c>
      <c r="F3293" s="7">
        <v>42.3</v>
      </c>
      <c r="G3293" s="7">
        <v>76.739999999999995</v>
      </c>
      <c r="H3293" s="7">
        <v>42.3</v>
      </c>
      <c r="I3293" s="7">
        <v>76.739999999999995</v>
      </c>
      <c r="J3293" t="s">
        <v>2337</v>
      </c>
      <c r="K3293">
        <f t="shared" si="204"/>
        <v>2</v>
      </c>
      <c r="L3293">
        <f t="shared" si="205"/>
        <v>38</v>
      </c>
      <c r="M3293">
        <f t="shared" si="206"/>
        <v>1</v>
      </c>
      <c r="N3293" s="7">
        <f t="shared" si="207"/>
        <v>76.739999999999995</v>
      </c>
    </row>
    <row r="3294" spans="1:14" x14ac:dyDescent="0.2">
      <c r="A3294" t="s">
        <v>112</v>
      </c>
      <c r="B3294" s="8">
        <v>44089</v>
      </c>
      <c r="C3294" s="8">
        <v>44091</v>
      </c>
      <c r="D3294">
        <v>154</v>
      </c>
      <c r="E3294">
        <v>1</v>
      </c>
      <c r="F3294" s="7">
        <v>40.67</v>
      </c>
      <c r="G3294" s="7">
        <v>209.76</v>
      </c>
      <c r="H3294" s="7">
        <v>0.4</v>
      </c>
      <c r="I3294" s="7">
        <v>2.1</v>
      </c>
      <c r="J3294" t="s">
        <v>2337</v>
      </c>
      <c r="K3294">
        <f t="shared" si="204"/>
        <v>154</v>
      </c>
      <c r="L3294">
        <f t="shared" si="205"/>
        <v>38</v>
      </c>
      <c r="M3294">
        <f t="shared" si="206"/>
        <v>1</v>
      </c>
      <c r="N3294" s="7">
        <f t="shared" si="207"/>
        <v>209.76</v>
      </c>
    </row>
    <row r="3295" spans="1:14" x14ac:dyDescent="0.2">
      <c r="A3295" t="s">
        <v>288</v>
      </c>
      <c r="B3295" s="8">
        <v>44090</v>
      </c>
      <c r="C3295" s="8">
        <v>44090</v>
      </c>
      <c r="D3295">
        <v>19</v>
      </c>
      <c r="E3295">
        <v>1</v>
      </c>
      <c r="F3295" s="7">
        <v>10.28</v>
      </c>
      <c r="G3295" s="7">
        <v>36.840000000000003</v>
      </c>
      <c r="H3295" s="7">
        <v>0.86</v>
      </c>
      <c r="I3295" s="7">
        <v>3.07</v>
      </c>
      <c r="J3295" t="s">
        <v>2337</v>
      </c>
      <c r="K3295">
        <f t="shared" si="204"/>
        <v>19</v>
      </c>
      <c r="L3295">
        <f t="shared" si="205"/>
        <v>38</v>
      </c>
      <c r="M3295">
        <f t="shared" si="206"/>
        <v>1</v>
      </c>
      <c r="N3295" s="7">
        <f t="shared" si="207"/>
        <v>36.840000000000003</v>
      </c>
    </row>
    <row r="3296" spans="1:14" x14ac:dyDescent="0.2">
      <c r="A3296" t="s">
        <v>928</v>
      </c>
      <c r="B3296" s="8">
        <v>44090</v>
      </c>
      <c r="C3296" s="8">
        <v>44090</v>
      </c>
      <c r="D3296">
        <v>2</v>
      </c>
      <c r="E3296">
        <v>1</v>
      </c>
      <c r="F3296" s="7">
        <v>0</v>
      </c>
      <c r="G3296" s="7">
        <v>0</v>
      </c>
      <c r="H3296" s="7">
        <v>0</v>
      </c>
      <c r="I3296" s="7">
        <v>0</v>
      </c>
      <c r="J3296" t="s">
        <v>2337</v>
      </c>
      <c r="K3296">
        <f t="shared" si="204"/>
        <v>2</v>
      </c>
      <c r="L3296">
        <f t="shared" si="205"/>
        <v>38</v>
      </c>
      <c r="M3296">
        <f t="shared" si="206"/>
        <v>1</v>
      </c>
      <c r="N3296" s="7">
        <f t="shared" si="207"/>
        <v>0</v>
      </c>
    </row>
    <row r="3297" spans="1:14" x14ac:dyDescent="0.2">
      <c r="A3297" t="s">
        <v>619</v>
      </c>
      <c r="B3297" s="8">
        <v>44090</v>
      </c>
      <c r="C3297" s="8">
        <v>44092</v>
      </c>
      <c r="D3297">
        <v>111</v>
      </c>
      <c r="E3297">
        <v>1</v>
      </c>
      <c r="F3297" s="7">
        <v>96.22</v>
      </c>
      <c r="G3297" s="7">
        <v>230.22</v>
      </c>
      <c r="H3297" s="7">
        <v>1.33</v>
      </c>
      <c r="I3297" s="7">
        <v>3.2</v>
      </c>
      <c r="J3297" t="s">
        <v>2337</v>
      </c>
      <c r="K3297">
        <f t="shared" si="204"/>
        <v>111</v>
      </c>
      <c r="L3297">
        <f t="shared" si="205"/>
        <v>38</v>
      </c>
      <c r="M3297">
        <f t="shared" si="206"/>
        <v>1</v>
      </c>
      <c r="N3297" s="7">
        <f t="shared" si="207"/>
        <v>230.22</v>
      </c>
    </row>
    <row r="3298" spans="1:14" x14ac:dyDescent="0.2">
      <c r="A3298" t="s">
        <v>928</v>
      </c>
      <c r="B3298" s="8">
        <v>44090</v>
      </c>
      <c r="C3298" s="8">
        <v>44092</v>
      </c>
      <c r="D3298">
        <v>5</v>
      </c>
      <c r="E3298">
        <v>1</v>
      </c>
      <c r="F3298" s="7">
        <v>0</v>
      </c>
      <c r="G3298" s="7">
        <v>0</v>
      </c>
      <c r="H3298" s="7">
        <v>0</v>
      </c>
      <c r="I3298" s="7">
        <v>0</v>
      </c>
      <c r="J3298" t="s">
        <v>2337</v>
      </c>
      <c r="K3298">
        <f t="shared" si="204"/>
        <v>5</v>
      </c>
      <c r="L3298">
        <f t="shared" si="205"/>
        <v>38</v>
      </c>
      <c r="M3298">
        <f t="shared" si="206"/>
        <v>1</v>
      </c>
      <c r="N3298" s="7">
        <f t="shared" si="207"/>
        <v>0</v>
      </c>
    </row>
    <row r="3299" spans="1:14" x14ac:dyDescent="0.2">
      <c r="A3299" t="s">
        <v>169</v>
      </c>
      <c r="B3299" s="8">
        <v>44090</v>
      </c>
      <c r="C3299" s="8">
        <v>44091</v>
      </c>
      <c r="D3299">
        <v>206</v>
      </c>
      <c r="E3299">
        <v>1</v>
      </c>
      <c r="F3299" s="7">
        <v>172.61</v>
      </c>
      <c r="G3299" s="7">
        <v>359.91</v>
      </c>
      <c r="H3299" s="7">
        <v>1.28</v>
      </c>
      <c r="I3299" s="7">
        <v>2.69</v>
      </c>
      <c r="J3299" t="s">
        <v>2337</v>
      </c>
      <c r="K3299">
        <f t="shared" si="204"/>
        <v>206</v>
      </c>
      <c r="L3299">
        <f t="shared" si="205"/>
        <v>38</v>
      </c>
      <c r="M3299">
        <f t="shared" si="206"/>
        <v>1</v>
      </c>
      <c r="N3299" s="7">
        <f t="shared" si="207"/>
        <v>359.91</v>
      </c>
    </row>
    <row r="3300" spans="1:14" x14ac:dyDescent="0.2">
      <c r="A3300" t="s">
        <v>928</v>
      </c>
      <c r="B3300" s="8">
        <v>44090</v>
      </c>
      <c r="C3300" s="8">
        <v>44091</v>
      </c>
      <c r="D3300">
        <v>4</v>
      </c>
      <c r="E3300">
        <v>1</v>
      </c>
      <c r="F3300" s="7">
        <v>0</v>
      </c>
      <c r="G3300" s="7">
        <v>0</v>
      </c>
      <c r="H3300" s="7">
        <v>0</v>
      </c>
      <c r="I3300" s="7">
        <v>0</v>
      </c>
      <c r="J3300" t="s">
        <v>2337</v>
      </c>
      <c r="K3300">
        <f t="shared" si="204"/>
        <v>4</v>
      </c>
      <c r="L3300">
        <f t="shared" si="205"/>
        <v>38</v>
      </c>
      <c r="M3300">
        <f t="shared" si="206"/>
        <v>1</v>
      </c>
      <c r="N3300" s="7">
        <f t="shared" si="207"/>
        <v>0</v>
      </c>
    </row>
    <row r="3301" spans="1:14" x14ac:dyDescent="0.2">
      <c r="A3301" t="s">
        <v>169</v>
      </c>
      <c r="B3301" s="8">
        <v>44090</v>
      </c>
      <c r="C3301" s="8">
        <v>44091</v>
      </c>
      <c r="D3301">
        <v>429</v>
      </c>
      <c r="E3301">
        <v>1</v>
      </c>
      <c r="F3301" s="7">
        <v>360.7</v>
      </c>
      <c r="G3301" s="7">
        <v>752.05</v>
      </c>
      <c r="H3301" s="7">
        <v>1.28</v>
      </c>
      <c r="I3301" s="7">
        <v>2.69</v>
      </c>
      <c r="J3301" t="s">
        <v>2337</v>
      </c>
      <c r="K3301">
        <f t="shared" si="204"/>
        <v>429</v>
      </c>
      <c r="L3301">
        <f t="shared" si="205"/>
        <v>38</v>
      </c>
      <c r="M3301">
        <f t="shared" si="206"/>
        <v>1</v>
      </c>
      <c r="N3301" s="7">
        <f t="shared" si="207"/>
        <v>752.05</v>
      </c>
    </row>
    <row r="3302" spans="1:14" x14ac:dyDescent="0.2">
      <c r="A3302" t="s">
        <v>650</v>
      </c>
      <c r="B3302" s="8">
        <v>44090</v>
      </c>
      <c r="C3302" s="8">
        <v>44091</v>
      </c>
      <c r="D3302">
        <v>221</v>
      </c>
      <c r="E3302">
        <v>1</v>
      </c>
      <c r="F3302" s="7">
        <v>153.11000000000001</v>
      </c>
      <c r="G3302" s="7">
        <v>248.64</v>
      </c>
      <c r="H3302" s="7">
        <v>1.06</v>
      </c>
      <c r="I3302" s="7">
        <v>1.73</v>
      </c>
      <c r="J3302" t="s">
        <v>2337</v>
      </c>
      <c r="K3302">
        <f t="shared" si="204"/>
        <v>221</v>
      </c>
      <c r="L3302">
        <f t="shared" si="205"/>
        <v>38</v>
      </c>
      <c r="M3302">
        <f t="shared" si="206"/>
        <v>1</v>
      </c>
      <c r="N3302" s="7">
        <f t="shared" si="207"/>
        <v>248.64</v>
      </c>
    </row>
    <row r="3303" spans="1:14" x14ac:dyDescent="0.2">
      <c r="A3303" t="s">
        <v>928</v>
      </c>
      <c r="B3303" s="8">
        <v>44090</v>
      </c>
      <c r="C3303" s="8">
        <v>44091</v>
      </c>
      <c r="D3303">
        <v>13</v>
      </c>
      <c r="E3303">
        <v>1</v>
      </c>
      <c r="F3303" s="7">
        <v>0</v>
      </c>
      <c r="G3303" s="7">
        <v>0</v>
      </c>
      <c r="H3303" s="7">
        <v>0</v>
      </c>
      <c r="I3303" s="7">
        <v>0</v>
      </c>
      <c r="J3303" t="s">
        <v>2337</v>
      </c>
      <c r="K3303">
        <f t="shared" si="204"/>
        <v>13</v>
      </c>
      <c r="L3303">
        <f t="shared" si="205"/>
        <v>38</v>
      </c>
      <c r="M3303">
        <f t="shared" si="206"/>
        <v>1</v>
      </c>
      <c r="N3303" s="7">
        <f t="shared" si="207"/>
        <v>0</v>
      </c>
    </row>
    <row r="3304" spans="1:14" x14ac:dyDescent="0.2">
      <c r="A3304" t="s">
        <v>249</v>
      </c>
      <c r="B3304" s="8">
        <v>44090</v>
      </c>
      <c r="C3304" s="8">
        <v>44090</v>
      </c>
      <c r="D3304">
        <v>613</v>
      </c>
      <c r="E3304">
        <v>1</v>
      </c>
      <c r="F3304" s="7">
        <v>342.77</v>
      </c>
      <c r="G3304" s="7">
        <v>767.4</v>
      </c>
      <c r="H3304" s="7">
        <v>0.86</v>
      </c>
      <c r="I3304" s="7">
        <v>1.92</v>
      </c>
      <c r="J3304" t="s">
        <v>2337</v>
      </c>
      <c r="K3304">
        <f t="shared" si="204"/>
        <v>613</v>
      </c>
      <c r="L3304">
        <f t="shared" si="205"/>
        <v>38</v>
      </c>
      <c r="M3304">
        <f t="shared" si="206"/>
        <v>1</v>
      </c>
      <c r="N3304" s="7">
        <f t="shared" si="207"/>
        <v>767.4</v>
      </c>
    </row>
    <row r="3305" spans="1:14" x14ac:dyDescent="0.2">
      <c r="A3305" t="s">
        <v>210</v>
      </c>
      <c r="B3305" s="8">
        <v>44090</v>
      </c>
      <c r="C3305" s="8">
        <v>44090</v>
      </c>
      <c r="D3305">
        <v>92</v>
      </c>
      <c r="E3305">
        <v>1</v>
      </c>
      <c r="F3305" s="7">
        <v>63.76</v>
      </c>
      <c r="G3305" s="7">
        <v>95.93</v>
      </c>
      <c r="H3305" s="7">
        <v>1.06</v>
      </c>
      <c r="I3305" s="7">
        <v>1.6</v>
      </c>
      <c r="J3305" t="s">
        <v>2337</v>
      </c>
      <c r="K3305">
        <f t="shared" si="204"/>
        <v>92</v>
      </c>
      <c r="L3305">
        <f t="shared" si="205"/>
        <v>38</v>
      </c>
      <c r="M3305">
        <f t="shared" si="206"/>
        <v>1</v>
      </c>
      <c r="N3305" s="7">
        <f t="shared" si="207"/>
        <v>95.93</v>
      </c>
    </row>
    <row r="3306" spans="1:14" x14ac:dyDescent="0.2">
      <c r="A3306" t="s">
        <v>249</v>
      </c>
      <c r="B3306" s="8">
        <v>44090</v>
      </c>
      <c r="C3306" s="8">
        <v>44090</v>
      </c>
      <c r="D3306">
        <v>766</v>
      </c>
      <c r="E3306">
        <v>1</v>
      </c>
      <c r="F3306" s="7">
        <v>428.47</v>
      </c>
      <c r="G3306" s="7">
        <v>959.25</v>
      </c>
      <c r="H3306" s="7">
        <v>0.86</v>
      </c>
      <c r="I3306" s="7">
        <v>1.92</v>
      </c>
      <c r="J3306" t="s">
        <v>2337</v>
      </c>
      <c r="K3306">
        <f t="shared" si="204"/>
        <v>766</v>
      </c>
      <c r="L3306">
        <f t="shared" si="205"/>
        <v>38</v>
      </c>
      <c r="M3306">
        <f t="shared" si="206"/>
        <v>1</v>
      </c>
      <c r="N3306" s="7">
        <f t="shared" si="207"/>
        <v>959.25</v>
      </c>
    </row>
    <row r="3307" spans="1:14" x14ac:dyDescent="0.2">
      <c r="A3307" t="s">
        <v>936</v>
      </c>
      <c r="B3307" s="8">
        <v>44090</v>
      </c>
      <c r="C3307" s="8">
        <v>44092</v>
      </c>
      <c r="D3307">
        <v>31</v>
      </c>
      <c r="E3307">
        <v>1</v>
      </c>
      <c r="F3307" s="7">
        <v>319.75</v>
      </c>
      <c r="G3307" s="7">
        <v>562.76</v>
      </c>
      <c r="H3307" s="7">
        <v>15.99</v>
      </c>
      <c r="I3307" s="7">
        <v>28.14</v>
      </c>
      <c r="J3307" t="s">
        <v>2337</v>
      </c>
      <c r="K3307">
        <f t="shared" si="204"/>
        <v>31</v>
      </c>
      <c r="L3307">
        <f t="shared" si="205"/>
        <v>38</v>
      </c>
      <c r="M3307">
        <f t="shared" si="206"/>
        <v>1</v>
      </c>
      <c r="N3307" s="7">
        <f t="shared" si="207"/>
        <v>562.76</v>
      </c>
    </row>
    <row r="3308" spans="1:14" x14ac:dyDescent="0.2">
      <c r="A3308" t="s">
        <v>396</v>
      </c>
      <c r="B3308" s="8">
        <v>44090</v>
      </c>
      <c r="C3308" s="8">
        <v>44092</v>
      </c>
      <c r="D3308">
        <v>77</v>
      </c>
      <c r="E3308">
        <v>1</v>
      </c>
      <c r="F3308" s="7">
        <v>959.25</v>
      </c>
      <c r="G3308" s="7">
        <v>1534.8</v>
      </c>
      <c r="H3308" s="7">
        <v>19.190000000000001</v>
      </c>
      <c r="I3308" s="7">
        <v>30.7</v>
      </c>
      <c r="J3308" t="s">
        <v>2337</v>
      </c>
      <c r="K3308">
        <f t="shared" si="204"/>
        <v>77</v>
      </c>
      <c r="L3308">
        <f t="shared" si="205"/>
        <v>38</v>
      </c>
      <c r="M3308">
        <f t="shared" si="206"/>
        <v>1</v>
      </c>
      <c r="N3308" s="7">
        <f t="shared" si="207"/>
        <v>1534.8</v>
      </c>
    </row>
    <row r="3309" spans="1:14" x14ac:dyDescent="0.2">
      <c r="A3309" t="s">
        <v>942</v>
      </c>
      <c r="B3309" s="8">
        <v>44090</v>
      </c>
      <c r="C3309" s="8">
        <v>44092</v>
      </c>
      <c r="D3309">
        <v>31</v>
      </c>
      <c r="E3309">
        <v>1</v>
      </c>
      <c r="F3309" s="7">
        <v>477.32</v>
      </c>
      <c r="G3309" s="7">
        <v>1074.3599999999999</v>
      </c>
      <c r="H3309" s="7">
        <v>23.87</v>
      </c>
      <c r="I3309" s="7">
        <v>53.72</v>
      </c>
      <c r="J3309" t="s">
        <v>2337</v>
      </c>
      <c r="K3309">
        <f t="shared" si="204"/>
        <v>31</v>
      </c>
      <c r="L3309">
        <f t="shared" si="205"/>
        <v>38</v>
      </c>
      <c r="M3309">
        <f t="shared" si="206"/>
        <v>1</v>
      </c>
      <c r="N3309" s="7">
        <f t="shared" si="207"/>
        <v>1074.3599999999999</v>
      </c>
    </row>
    <row r="3310" spans="1:14" x14ac:dyDescent="0.2">
      <c r="A3310" t="s">
        <v>249</v>
      </c>
      <c r="B3310" s="8">
        <v>44090</v>
      </c>
      <c r="C3310" s="8">
        <v>44092</v>
      </c>
      <c r="D3310">
        <v>6128</v>
      </c>
      <c r="E3310">
        <v>1</v>
      </c>
      <c r="F3310" s="7">
        <v>3427.72</v>
      </c>
      <c r="G3310" s="7">
        <v>7162.4</v>
      </c>
      <c r="H3310" s="7">
        <v>0.86</v>
      </c>
      <c r="I3310" s="7">
        <v>1.79</v>
      </c>
      <c r="J3310" t="s">
        <v>2337</v>
      </c>
      <c r="K3310">
        <f t="shared" si="204"/>
        <v>6128</v>
      </c>
      <c r="L3310">
        <f t="shared" si="205"/>
        <v>38</v>
      </c>
      <c r="M3310">
        <f t="shared" si="206"/>
        <v>1</v>
      </c>
      <c r="N3310" s="7">
        <f t="shared" si="207"/>
        <v>7162.4</v>
      </c>
    </row>
    <row r="3311" spans="1:14" x14ac:dyDescent="0.2">
      <c r="A3311" t="s">
        <v>258</v>
      </c>
      <c r="B3311" s="8">
        <v>44090</v>
      </c>
      <c r="C3311" s="8">
        <v>44091</v>
      </c>
      <c r="D3311">
        <v>46</v>
      </c>
      <c r="E3311">
        <v>1</v>
      </c>
      <c r="F3311" s="7">
        <v>29.55</v>
      </c>
      <c r="G3311" s="7">
        <v>69.069999999999993</v>
      </c>
      <c r="H3311" s="7">
        <v>0.99</v>
      </c>
      <c r="I3311" s="7">
        <v>2.2999999999999998</v>
      </c>
      <c r="J3311" t="s">
        <v>2337</v>
      </c>
      <c r="K3311">
        <f t="shared" si="204"/>
        <v>46</v>
      </c>
      <c r="L3311">
        <f t="shared" si="205"/>
        <v>38</v>
      </c>
      <c r="M3311">
        <f t="shared" si="206"/>
        <v>1</v>
      </c>
      <c r="N3311" s="7">
        <f t="shared" si="207"/>
        <v>69.069999999999993</v>
      </c>
    </row>
    <row r="3312" spans="1:14" x14ac:dyDescent="0.2">
      <c r="A3312" t="s">
        <v>928</v>
      </c>
      <c r="B3312" s="8">
        <v>44090</v>
      </c>
      <c r="C3312" s="8">
        <v>44091</v>
      </c>
      <c r="D3312">
        <v>2</v>
      </c>
      <c r="E3312">
        <v>1</v>
      </c>
      <c r="F3312" s="7">
        <v>0</v>
      </c>
      <c r="G3312" s="7">
        <v>0</v>
      </c>
      <c r="H3312" s="7">
        <v>0</v>
      </c>
      <c r="I3312" s="7">
        <v>0</v>
      </c>
      <c r="J3312" t="s">
        <v>2337</v>
      </c>
      <c r="K3312">
        <f t="shared" si="204"/>
        <v>2</v>
      </c>
      <c r="L3312">
        <f t="shared" si="205"/>
        <v>38</v>
      </c>
      <c r="M3312">
        <f t="shared" si="206"/>
        <v>1</v>
      </c>
      <c r="N3312" s="7">
        <f t="shared" si="207"/>
        <v>0</v>
      </c>
    </row>
    <row r="3313" spans="1:14" x14ac:dyDescent="0.2">
      <c r="A3313" t="s">
        <v>251</v>
      </c>
      <c r="B3313" s="8">
        <v>44090</v>
      </c>
      <c r="C3313" s="8">
        <v>44091</v>
      </c>
      <c r="D3313">
        <v>4596</v>
      </c>
      <c r="E3313">
        <v>1</v>
      </c>
      <c r="F3313" s="7">
        <v>2570.79</v>
      </c>
      <c r="G3313" s="7">
        <v>5755.5</v>
      </c>
      <c r="H3313" s="7">
        <v>0.86</v>
      </c>
      <c r="I3313" s="7">
        <v>1.92</v>
      </c>
      <c r="J3313" t="s">
        <v>2337</v>
      </c>
      <c r="K3313">
        <f t="shared" si="204"/>
        <v>4596</v>
      </c>
      <c r="L3313">
        <f t="shared" si="205"/>
        <v>38</v>
      </c>
      <c r="M3313">
        <f t="shared" si="206"/>
        <v>1</v>
      </c>
      <c r="N3313" s="7">
        <f t="shared" si="207"/>
        <v>5755.5</v>
      </c>
    </row>
    <row r="3314" spans="1:14" x14ac:dyDescent="0.2">
      <c r="A3314" t="s">
        <v>301</v>
      </c>
      <c r="B3314" s="8">
        <v>44090</v>
      </c>
      <c r="C3314" s="8">
        <v>44091</v>
      </c>
      <c r="D3314">
        <v>46</v>
      </c>
      <c r="E3314">
        <v>1</v>
      </c>
      <c r="F3314" s="7">
        <v>26.48</v>
      </c>
      <c r="G3314" s="7">
        <v>84.41</v>
      </c>
      <c r="H3314" s="7">
        <v>0.88</v>
      </c>
      <c r="I3314" s="7">
        <v>2.81</v>
      </c>
      <c r="J3314" t="s">
        <v>2337</v>
      </c>
      <c r="K3314">
        <f t="shared" si="204"/>
        <v>46</v>
      </c>
      <c r="L3314">
        <f t="shared" si="205"/>
        <v>38</v>
      </c>
      <c r="M3314">
        <f t="shared" si="206"/>
        <v>1</v>
      </c>
      <c r="N3314" s="7">
        <f t="shared" si="207"/>
        <v>84.41</v>
      </c>
    </row>
    <row r="3315" spans="1:14" x14ac:dyDescent="0.2">
      <c r="A3315" t="s">
        <v>749</v>
      </c>
      <c r="B3315" s="8">
        <v>44091</v>
      </c>
      <c r="C3315" s="8">
        <v>44099</v>
      </c>
      <c r="D3315">
        <v>46</v>
      </c>
      <c r="E3315">
        <v>1</v>
      </c>
      <c r="F3315" s="7">
        <v>0</v>
      </c>
      <c r="G3315" s="7">
        <v>1266.21</v>
      </c>
      <c r="H3315" s="7">
        <v>0</v>
      </c>
      <c r="I3315" s="7">
        <v>42.21</v>
      </c>
      <c r="J3315" t="s">
        <v>2337</v>
      </c>
      <c r="K3315">
        <f t="shared" si="204"/>
        <v>46</v>
      </c>
      <c r="L3315">
        <f t="shared" si="205"/>
        <v>38</v>
      </c>
      <c r="M3315">
        <f t="shared" si="206"/>
        <v>1</v>
      </c>
      <c r="N3315" s="7">
        <f t="shared" si="207"/>
        <v>1266.21</v>
      </c>
    </row>
    <row r="3316" spans="1:14" x14ac:dyDescent="0.2">
      <c r="A3316" t="s">
        <v>718</v>
      </c>
      <c r="B3316" s="8">
        <v>44091</v>
      </c>
      <c r="C3316" s="8">
        <v>44105</v>
      </c>
      <c r="D3316">
        <v>13</v>
      </c>
      <c r="E3316">
        <v>1</v>
      </c>
      <c r="F3316" s="7">
        <v>178.86</v>
      </c>
      <c r="G3316" s="7">
        <v>328.45</v>
      </c>
      <c r="H3316" s="7">
        <v>22.36</v>
      </c>
      <c r="I3316" s="7">
        <v>41.06</v>
      </c>
      <c r="J3316" t="s">
        <v>2337</v>
      </c>
      <c r="K3316">
        <f t="shared" si="204"/>
        <v>13</v>
      </c>
      <c r="L3316">
        <f t="shared" si="205"/>
        <v>38</v>
      </c>
      <c r="M3316">
        <f t="shared" si="206"/>
        <v>1</v>
      </c>
      <c r="N3316" s="7">
        <f t="shared" si="207"/>
        <v>328.45</v>
      </c>
    </row>
    <row r="3317" spans="1:14" x14ac:dyDescent="0.2">
      <c r="A3317" t="s">
        <v>291</v>
      </c>
      <c r="B3317" s="8">
        <v>44091</v>
      </c>
      <c r="C3317" s="8">
        <v>44091</v>
      </c>
      <c r="D3317">
        <v>6128</v>
      </c>
      <c r="E3317">
        <v>1</v>
      </c>
      <c r="F3317" s="7">
        <v>3427.72</v>
      </c>
      <c r="G3317" s="7">
        <v>8185.6</v>
      </c>
      <c r="H3317" s="7">
        <v>0.86</v>
      </c>
      <c r="I3317" s="7">
        <v>2.0499999999999998</v>
      </c>
      <c r="J3317" t="s">
        <v>2337</v>
      </c>
      <c r="K3317">
        <f t="shared" si="204"/>
        <v>6128</v>
      </c>
      <c r="L3317">
        <f t="shared" si="205"/>
        <v>38</v>
      </c>
      <c r="M3317">
        <f t="shared" si="206"/>
        <v>1</v>
      </c>
      <c r="N3317" s="7">
        <f t="shared" si="207"/>
        <v>8185.6</v>
      </c>
    </row>
    <row r="3318" spans="1:14" x14ac:dyDescent="0.2">
      <c r="A3318" t="s">
        <v>285</v>
      </c>
      <c r="B3318" s="8">
        <v>44091</v>
      </c>
      <c r="C3318" s="8">
        <v>44091</v>
      </c>
      <c r="D3318">
        <v>307</v>
      </c>
      <c r="E3318">
        <v>1</v>
      </c>
      <c r="F3318" s="7">
        <v>173.94</v>
      </c>
      <c r="G3318" s="7">
        <v>409.28</v>
      </c>
      <c r="H3318" s="7">
        <v>0.87</v>
      </c>
      <c r="I3318" s="7">
        <v>2.0499999999999998</v>
      </c>
      <c r="J3318" t="s">
        <v>2337</v>
      </c>
      <c r="K3318">
        <f t="shared" si="204"/>
        <v>307</v>
      </c>
      <c r="L3318">
        <f t="shared" si="205"/>
        <v>38</v>
      </c>
      <c r="M3318">
        <f t="shared" si="206"/>
        <v>1</v>
      </c>
      <c r="N3318" s="7">
        <f t="shared" si="207"/>
        <v>409.28</v>
      </c>
    </row>
    <row r="3319" spans="1:14" x14ac:dyDescent="0.2">
      <c r="A3319" t="s">
        <v>271</v>
      </c>
      <c r="B3319" s="8">
        <v>44091</v>
      </c>
      <c r="C3319" s="8">
        <v>44091</v>
      </c>
      <c r="D3319">
        <v>7660</v>
      </c>
      <c r="E3319">
        <v>1</v>
      </c>
      <c r="F3319" s="7">
        <v>4732.3</v>
      </c>
      <c r="G3319" s="7">
        <v>7546.1</v>
      </c>
      <c r="H3319" s="7">
        <v>0.95</v>
      </c>
      <c r="I3319" s="7">
        <v>1.51</v>
      </c>
      <c r="J3319" t="s">
        <v>2337</v>
      </c>
      <c r="K3319">
        <f t="shared" si="204"/>
        <v>7660</v>
      </c>
      <c r="L3319">
        <f t="shared" si="205"/>
        <v>38</v>
      </c>
      <c r="M3319">
        <f t="shared" si="206"/>
        <v>1</v>
      </c>
      <c r="N3319" s="7">
        <f t="shared" si="207"/>
        <v>7546.1</v>
      </c>
    </row>
    <row r="3320" spans="1:14" x14ac:dyDescent="0.2">
      <c r="A3320" t="s">
        <v>201</v>
      </c>
      <c r="B3320" s="8">
        <v>44091</v>
      </c>
      <c r="C3320" s="8">
        <v>44095</v>
      </c>
      <c r="D3320">
        <v>613</v>
      </c>
      <c r="E3320">
        <v>1</v>
      </c>
      <c r="F3320" s="7">
        <v>256.11</v>
      </c>
      <c r="G3320" s="7">
        <v>1279</v>
      </c>
      <c r="H3320" s="7">
        <v>0.64</v>
      </c>
      <c r="I3320" s="7">
        <v>3.2</v>
      </c>
      <c r="J3320" t="s">
        <v>2337</v>
      </c>
      <c r="K3320">
        <f t="shared" si="204"/>
        <v>613</v>
      </c>
      <c r="L3320">
        <f t="shared" si="205"/>
        <v>38</v>
      </c>
      <c r="M3320">
        <f t="shared" si="206"/>
        <v>1</v>
      </c>
      <c r="N3320" s="7">
        <f t="shared" si="207"/>
        <v>1279</v>
      </c>
    </row>
    <row r="3321" spans="1:14" x14ac:dyDescent="0.2">
      <c r="A3321" t="s">
        <v>930</v>
      </c>
      <c r="B3321" s="8">
        <v>44091</v>
      </c>
      <c r="C3321" s="8">
        <v>44095</v>
      </c>
      <c r="D3321">
        <v>20</v>
      </c>
      <c r="E3321">
        <v>1</v>
      </c>
      <c r="F3321" s="7">
        <v>388.09</v>
      </c>
      <c r="G3321" s="7">
        <v>532.05999999999995</v>
      </c>
      <c r="H3321" s="7">
        <v>29.85</v>
      </c>
      <c r="I3321" s="7">
        <v>40.93</v>
      </c>
      <c r="J3321" t="s">
        <v>2337</v>
      </c>
      <c r="K3321">
        <f t="shared" si="204"/>
        <v>20</v>
      </c>
      <c r="L3321">
        <f t="shared" si="205"/>
        <v>38</v>
      </c>
      <c r="M3321">
        <f t="shared" si="206"/>
        <v>1</v>
      </c>
      <c r="N3321" s="7">
        <f t="shared" si="207"/>
        <v>532.05999999999995</v>
      </c>
    </row>
    <row r="3322" spans="1:14" x14ac:dyDescent="0.2">
      <c r="A3322" t="s">
        <v>738</v>
      </c>
      <c r="B3322" s="8">
        <v>44091</v>
      </c>
      <c r="C3322" s="8">
        <v>44106</v>
      </c>
      <c r="D3322">
        <v>46</v>
      </c>
      <c r="E3322">
        <v>1</v>
      </c>
      <c r="F3322" s="7">
        <v>958.87</v>
      </c>
      <c r="G3322" s="7">
        <v>1692.12</v>
      </c>
      <c r="H3322" s="7">
        <v>31.96</v>
      </c>
      <c r="I3322" s="7">
        <v>56.4</v>
      </c>
      <c r="J3322" t="s">
        <v>2337</v>
      </c>
      <c r="K3322">
        <f t="shared" si="204"/>
        <v>46</v>
      </c>
      <c r="L3322">
        <f t="shared" si="205"/>
        <v>38</v>
      </c>
      <c r="M3322">
        <f t="shared" si="206"/>
        <v>1</v>
      </c>
      <c r="N3322" s="7">
        <f t="shared" si="207"/>
        <v>1692.12</v>
      </c>
    </row>
    <row r="3323" spans="1:14" x14ac:dyDescent="0.2">
      <c r="A3323" t="s">
        <v>289</v>
      </c>
      <c r="B3323" s="8">
        <v>44091</v>
      </c>
      <c r="C3323" s="8">
        <v>44095</v>
      </c>
      <c r="D3323">
        <v>1532</v>
      </c>
      <c r="E3323">
        <v>1</v>
      </c>
      <c r="F3323" s="7">
        <v>869.72</v>
      </c>
      <c r="G3323" s="7">
        <v>2238.25</v>
      </c>
      <c r="H3323" s="7">
        <v>0.87</v>
      </c>
      <c r="I3323" s="7">
        <v>2.2400000000000002</v>
      </c>
      <c r="J3323" t="s">
        <v>2337</v>
      </c>
      <c r="K3323">
        <f t="shared" si="204"/>
        <v>1532</v>
      </c>
      <c r="L3323">
        <f t="shared" si="205"/>
        <v>38</v>
      </c>
      <c r="M3323">
        <f t="shared" si="206"/>
        <v>1</v>
      </c>
      <c r="N3323" s="7">
        <f t="shared" si="207"/>
        <v>2238.25</v>
      </c>
    </row>
    <row r="3324" spans="1:14" x14ac:dyDescent="0.2">
      <c r="A3324" t="s">
        <v>923</v>
      </c>
      <c r="B3324" s="8">
        <v>44092</v>
      </c>
      <c r="C3324" s="8">
        <v>44095</v>
      </c>
      <c r="D3324">
        <v>74</v>
      </c>
      <c r="E3324">
        <v>1</v>
      </c>
      <c r="F3324" s="7">
        <v>2880.51</v>
      </c>
      <c r="G3324" s="7">
        <v>4174.66</v>
      </c>
      <c r="H3324" s="7">
        <v>60.01</v>
      </c>
      <c r="I3324" s="7">
        <v>86.97</v>
      </c>
      <c r="J3324" t="s">
        <v>2337</v>
      </c>
      <c r="K3324">
        <f t="shared" si="204"/>
        <v>74</v>
      </c>
      <c r="L3324">
        <f t="shared" si="205"/>
        <v>38</v>
      </c>
      <c r="M3324">
        <f t="shared" si="206"/>
        <v>1</v>
      </c>
      <c r="N3324" s="7">
        <f t="shared" si="207"/>
        <v>4174.66</v>
      </c>
    </row>
    <row r="3325" spans="1:14" x14ac:dyDescent="0.2">
      <c r="A3325" t="s">
        <v>232</v>
      </c>
      <c r="B3325" s="8">
        <v>44092</v>
      </c>
      <c r="C3325" s="8">
        <v>44095</v>
      </c>
      <c r="D3325">
        <v>3064</v>
      </c>
      <c r="E3325">
        <v>1</v>
      </c>
      <c r="F3325" s="7">
        <v>1406.9</v>
      </c>
      <c r="G3325" s="7">
        <v>2046.4</v>
      </c>
      <c r="H3325" s="7">
        <v>0.7</v>
      </c>
      <c r="I3325" s="7">
        <v>1.02</v>
      </c>
      <c r="J3325" t="s">
        <v>2337</v>
      </c>
      <c r="K3325">
        <f t="shared" si="204"/>
        <v>3064</v>
      </c>
      <c r="L3325">
        <f t="shared" si="205"/>
        <v>38</v>
      </c>
      <c r="M3325">
        <f t="shared" si="206"/>
        <v>1</v>
      </c>
      <c r="N3325" s="7">
        <f t="shared" si="207"/>
        <v>2046.4</v>
      </c>
    </row>
    <row r="3326" spans="1:14" x14ac:dyDescent="0.2">
      <c r="A3326" t="s">
        <v>687</v>
      </c>
      <c r="B3326" s="8">
        <v>44092</v>
      </c>
      <c r="C3326" s="8">
        <v>44109</v>
      </c>
      <c r="D3326">
        <v>31</v>
      </c>
      <c r="E3326">
        <v>1</v>
      </c>
      <c r="F3326" s="7">
        <v>255.29</v>
      </c>
      <c r="G3326" s="7">
        <v>470.67</v>
      </c>
      <c r="H3326" s="7">
        <v>12.76</v>
      </c>
      <c r="I3326" s="7">
        <v>23.53</v>
      </c>
      <c r="J3326" t="s">
        <v>2337</v>
      </c>
      <c r="K3326">
        <f t="shared" si="204"/>
        <v>31</v>
      </c>
      <c r="L3326">
        <f t="shared" si="205"/>
        <v>38</v>
      </c>
      <c r="M3326">
        <f t="shared" si="206"/>
        <v>1</v>
      </c>
      <c r="N3326" s="7">
        <f t="shared" si="207"/>
        <v>470.67</v>
      </c>
    </row>
    <row r="3327" spans="1:14" x14ac:dyDescent="0.2">
      <c r="A3327" t="s">
        <v>698</v>
      </c>
      <c r="B3327" s="8">
        <v>44092</v>
      </c>
      <c r="C3327" s="8">
        <v>44109</v>
      </c>
      <c r="D3327">
        <v>31</v>
      </c>
      <c r="E3327">
        <v>1</v>
      </c>
      <c r="F3327" s="7">
        <v>303.12</v>
      </c>
      <c r="G3327" s="7">
        <v>549.97</v>
      </c>
      <c r="H3327" s="7">
        <v>15.16</v>
      </c>
      <c r="I3327" s="7">
        <v>27.5</v>
      </c>
      <c r="J3327" t="s">
        <v>2337</v>
      </c>
      <c r="K3327">
        <f t="shared" si="204"/>
        <v>31</v>
      </c>
      <c r="L3327">
        <f t="shared" si="205"/>
        <v>38</v>
      </c>
      <c r="M3327">
        <f t="shared" si="206"/>
        <v>1</v>
      </c>
      <c r="N3327" s="7">
        <f t="shared" si="207"/>
        <v>549.97</v>
      </c>
    </row>
    <row r="3328" spans="1:14" x14ac:dyDescent="0.2">
      <c r="A3328" t="s">
        <v>728</v>
      </c>
      <c r="B3328" s="8">
        <v>44092</v>
      </c>
      <c r="C3328" s="8">
        <v>44109</v>
      </c>
      <c r="D3328">
        <v>16</v>
      </c>
      <c r="E3328">
        <v>1</v>
      </c>
      <c r="F3328" s="7">
        <v>246.08</v>
      </c>
      <c r="G3328" s="7">
        <v>416.95</v>
      </c>
      <c r="H3328" s="7">
        <v>24.61</v>
      </c>
      <c r="I3328" s="7">
        <v>41.7</v>
      </c>
      <c r="J3328" t="s">
        <v>2337</v>
      </c>
      <c r="K3328">
        <f t="shared" si="204"/>
        <v>16</v>
      </c>
      <c r="L3328">
        <f t="shared" si="205"/>
        <v>38</v>
      </c>
      <c r="M3328">
        <f t="shared" si="206"/>
        <v>1</v>
      </c>
      <c r="N3328" s="7">
        <f t="shared" si="207"/>
        <v>416.95</v>
      </c>
    </row>
    <row r="3329" spans="1:14" x14ac:dyDescent="0.2">
      <c r="A3329" t="s">
        <v>758</v>
      </c>
      <c r="B3329" s="8">
        <v>44092</v>
      </c>
      <c r="C3329" s="8">
        <v>44109</v>
      </c>
      <c r="D3329">
        <v>16</v>
      </c>
      <c r="E3329">
        <v>1</v>
      </c>
      <c r="F3329" s="7">
        <v>415.68</v>
      </c>
      <c r="G3329" s="7">
        <v>694.5</v>
      </c>
      <c r="H3329" s="7">
        <v>41.57</v>
      </c>
      <c r="I3329" s="7">
        <v>69.45</v>
      </c>
      <c r="J3329" t="s">
        <v>2337</v>
      </c>
      <c r="K3329">
        <f t="shared" si="204"/>
        <v>16</v>
      </c>
      <c r="L3329">
        <f t="shared" si="205"/>
        <v>38</v>
      </c>
      <c r="M3329">
        <f t="shared" si="206"/>
        <v>1</v>
      </c>
      <c r="N3329" s="7">
        <f t="shared" si="207"/>
        <v>694.5</v>
      </c>
    </row>
    <row r="3330" spans="1:14" x14ac:dyDescent="0.2">
      <c r="A3330" t="s">
        <v>778</v>
      </c>
      <c r="B3330" s="8">
        <v>44092</v>
      </c>
      <c r="C3330" s="8">
        <v>44109</v>
      </c>
      <c r="D3330">
        <v>16</v>
      </c>
      <c r="E3330">
        <v>1</v>
      </c>
      <c r="F3330" s="7">
        <v>463.64</v>
      </c>
      <c r="G3330" s="7">
        <v>773.8</v>
      </c>
      <c r="H3330" s="7">
        <v>46.36</v>
      </c>
      <c r="I3330" s="7">
        <v>77.38</v>
      </c>
      <c r="J3330" t="s">
        <v>2337</v>
      </c>
      <c r="K3330">
        <f t="shared" si="204"/>
        <v>16</v>
      </c>
      <c r="L3330">
        <f t="shared" si="205"/>
        <v>38</v>
      </c>
      <c r="M3330">
        <f t="shared" si="206"/>
        <v>1</v>
      </c>
      <c r="N3330" s="7">
        <f t="shared" si="207"/>
        <v>773.8</v>
      </c>
    </row>
    <row r="3331" spans="1:14" x14ac:dyDescent="0.2">
      <c r="A3331" t="s">
        <v>161</v>
      </c>
      <c r="B3331" s="8">
        <v>44092</v>
      </c>
      <c r="C3331" s="8">
        <v>44095</v>
      </c>
      <c r="D3331">
        <v>1532</v>
      </c>
      <c r="E3331">
        <v>1</v>
      </c>
      <c r="F3331" s="7">
        <v>1254.83</v>
      </c>
      <c r="G3331" s="7">
        <v>2110.35</v>
      </c>
      <c r="H3331" s="7">
        <v>1.25</v>
      </c>
      <c r="I3331" s="7">
        <v>2.11</v>
      </c>
      <c r="J3331" t="s">
        <v>2337</v>
      </c>
      <c r="K3331">
        <f t="shared" ref="K3331:K3394" si="208">D3331*E3331</f>
        <v>1532</v>
      </c>
      <c r="L3331">
        <f t="shared" ref="L3331:L3394" si="209">(YEAR(B3331)-2020)*52+_xlfn.ISOWEEKNUM(B3331)</f>
        <v>38</v>
      </c>
      <c r="M3331">
        <f t="shared" ref="M3331:M3394" si="210">IF(J3331="Z-US$",1,1.22)</f>
        <v>1</v>
      </c>
      <c r="N3331" s="7">
        <f t="shared" ref="N3331:N3394" si="211">G3331*M3331</f>
        <v>2110.35</v>
      </c>
    </row>
    <row r="3332" spans="1:14" x14ac:dyDescent="0.2">
      <c r="A3332" t="s">
        <v>285</v>
      </c>
      <c r="B3332" s="8">
        <v>44092</v>
      </c>
      <c r="C3332" s="8">
        <v>44095</v>
      </c>
      <c r="D3332">
        <v>766</v>
      </c>
      <c r="E3332">
        <v>1</v>
      </c>
      <c r="F3332" s="7">
        <v>434.86</v>
      </c>
      <c r="G3332" s="7">
        <v>1055.18</v>
      </c>
      <c r="H3332" s="7">
        <v>0.87</v>
      </c>
      <c r="I3332" s="7">
        <v>2.11</v>
      </c>
      <c r="J3332" t="s">
        <v>2337</v>
      </c>
      <c r="K3332">
        <f t="shared" si="208"/>
        <v>766</v>
      </c>
      <c r="L3332">
        <f t="shared" si="209"/>
        <v>38</v>
      </c>
      <c r="M3332">
        <f t="shared" si="210"/>
        <v>1</v>
      </c>
      <c r="N3332" s="7">
        <f t="shared" si="211"/>
        <v>1055.18</v>
      </c>
    </row>
    <row r="3333" spans="1:14" x14ac:dyDescent="0.2">
      <c r="A3333" t="s">
        <v>251</v>
      </c>
      <c r="B3333" s="8">
        <v>44092</v>
      </c>
      <c r="C3333" s="8">
        <v>44095</v>
      </c>
      <c r="D3333">
        <v>766</v>
      </c>
      <c r="E3333">
        <v>1</v>
      </c>
      <c r="F3333" s="7">
        <v>428.47</v>
      </c>
      <c r="G3333" s="7">
        <v>895.3</v>
      </c>
      <c r="H3333" s="7">
        <v>0.86</v>
      </c>
      <c r="I3333" s="7">
        <v>1.79</v>
      </c>
      <c r="J3333" t="s">
        <v>2337</v>
      </c>
      <c r="K3333">
        <f t="shared" si="208"/>
        <v>766</v>
      </c>
      <c r="L3333">
        <f t="shared" si="209"/>
        <v>38</v>
      </c>
      <c r="M3333">
        <f t="shared" si="210"/>
        <v>1</v>
      </c>
      <c r="N3333" s="7">
        <f t="shared" si="211"/>
        <v>895.3</v>
      </c>
    </row>
    <row r="3334" spans="1:14" x14ac:dyDescent="0.2">
      <c r="A3334" t="s">
        <v>239</v>
      </c>
      <c r="B3334" s="8">
        <v>44092</v>
      </c>
      <c r="C3334" s="8">
        <v>44095</v>
      </c>
      <c r="D3334">
        <v>766</v>
      </c>
      <c r="E3334">
        <v>1</v>
      </c>
      <c r="F3334" s="7">
        <v>351.73</v>
      </c>
      <c r="G3334" s="7">
        <v>639.5</v>
      </c>
      <c r="H3334" s="7">
        <v>0.7</v>
      </c>
      <c r="I3334" s="7">
        <v>1.28</v>
      </c>
      <c r="J3334" t="s">
        <v>2337</v>
      </c>
      <c r="K3334">
        <f t="shared" si="208"/>
        <v>766</v>
      </c>
      <c r="L3334">
        <f t="shared" si="209"/>
        <v>38</v>
      </c>
      <c r="M3334">
        <f t="shared" si="210"/>
        <v>1</v>
      </c>
      <c r="N3334" s="7">
        <f t="shared" si="211"/>
        <v>639.5</v>
      </c>
    </row>
    <row r="3335" spans="1:14" x14ac:dyDescent="0.2">
      <c r="A3335" t="s">
        <v>262</v>
      </c>
      <c r="B3335" s="8">
        <v>44092</v>
      </c>
      <c r="C3335" s="8">
        <v>44095</v>
      </c>
      <c r="D3335">
        <v>1532</v>
      </c>
      <c r="E3335">
        <v>1</v>
      </c>
      <c r="F3335" s="7">
        <v>984.83</v>
      </c>
      <c r="G3335" s="7">
        <v>1726.65</v>
      </c>
      <c r="H3335" s="7">
        <v>0.99</v>
      </c>
      <c r="I3335" s="7">
        <v>1.73</v>
      </c>
      <c r="J3335" t="s">
        <v>2337</v>
      </c>
      <c r="K3335">
        <f t="shared" si="208"/>
        <v>1532</v>
      </c>
      <c r="L3335">
        <f t="shared" si="209"/>
        <v>38</v>
      </c>
      <c r="M3335">
        <f t="shared" si="210"/>
        <v>1</v>
      </c>
      <c r="N3335" s="7">
        <f t="shared" si="211"/>
        <v>1726.65</v>
      </c>
    </row>
    <row r="3336" spans="1:14" x14ac:dyDescent="0.2">
      <c r="A3336" t="s">
        <v>396</v>
      </c>
      <c r="B3336" s="8">
        <v>44092</v>
      </c>
      <c r="C3336" s="8">
        <v>44095</v>
      </c>
      <c r="D3336">
        <v>221</v>
      </c>
      <c r="E3336">
        <v>1</v>
      </c>
      <c r="F3336" s="7">
        <v>2762.64</v>
      </c>
      <c r="G3336" s="7">
        <v>4420.22</v>
      </c>
      <c r="H3336" s="7">
        <v>19.190000000000001</v>
      </c>
      <c r="I3336" s="7">
        <v>30.7</v>
      </c>
      <c r="J3336" t="s">
        <v>2337</v>
      </c>
      <c r="K3336">
        <f t="shared" si="208"/>
        <v>221</v>
      </c>
      <c r="L3336">
        <f t="shared" si="209"/>
        <v>38</v>
      </c>
      <c r="M3336">
        <f t="shared" si="210"/>
        <v>1</v>
      </c>
      <c r="N3336" s="7">
        <f t="shared" si="211"/>
        <v>4420.22</v>
      </c>
    </row>
    <row r="3337" spans="1:14" x14ac:dyDescent="0.2">
      <c r="A3337" t="s">
        <v>934</v>
      </c>
      <c r="B3337" s="8">
        <v>44092</v>
      </c>
      <c r="C3337" s="8">
        <v>44095</v>
      </c>
      <c r="D3337">
        <v>62</v>
      </c>
      <c r="E3337">
        <v>1</v>
      </c>
      <c r="F3337" s="7">
        <v>583.22</v>
      </c>
      <c r="G3337" s="7">
        <v>972.04</v>
      </c>
      <c r="H3337" s="7">
        <v>14.58</v>
      </c>
      <c r="I3337" s="7">
        <v>24.3</v>
      </c>
      <c r="J3337" t="s">
        <v>2337</v>
      </c>
      <c r="K3337">
        <f t="shared" si="208"/>
        <v>62</v>
      </c>
      <c r="L3337">
        <f t="shared" si="209"/>
        <v>38</v>
      </c>
      <c r="M3337">
        <f t="shared" si="210"/>
        <v>1</v>
      </c>
      <c r="N3337" s="7">
        <f t="shared" si="211"/>
        <v>972.04</v>
      </c>
    </row>
    <row r="3338" spans="1:14" x14ac:dyDescent="0.2">
      <c r="A3338" t="s">
        <v>288</v>
      </c>
      <c r="B3338" s="8">
        <v>44092</v>
      </c>
      <c r="C3338" s="8">
        <v>44095</v>
      </c>
      <c r="D3338">
        <v>56</v>
      </c>
      <c r="E3338">
        <v>1</v>
      </c>
      <c r="F3338" s="7">
        <v>30.85</v>
      </c>
      <c r="G3338" s="7">
        <v>110.51</v>
      </c>
      <c r="H3338" s="7">
        <v>0.86</v>
      </c>
      <c r="I3338" s="7">
        <v>3.07</v>
      </c>
      <c r="J3338" t="s">
        <v>2337</v>
      </c>
      <c r="K3338">
        <f t="shared" si="208"/>
        <v>56</v>
      </c>
      <c r="L3338">
        <f t="shared" si="209"/>
        <v>38</v>
      </c>
      <c r="M3338">
        <f t="shared" si="210"/>
        <v>1</v>
      </c>
      <c r="N3338" s="7">
        <f t="shared" si="211"/>
        <v>110.51</v>
      </c>
    </row>
    <row r="3339" spans="1:14" x14ac:dyDescent="0.2">
      <c r="A3339" t="s">
        <v>928</v>
      </c>
      <c r="B3339" s="8">
        <v>44092</v>
      </c>
      <c r="C3339" s="8">
        <v>44095</v>
      </c>
      <c r="D3339">
        <v>4</v>
      </c>
      <c r="E3339">
        <v>1</v>
      </c>
      <c r="F3339" s="7">
        <v>0</v>
      </c>
      <c r="G3339" s="7">
        <v>0</v>
      </c>
      <c r="H3339" s="7">
        <v>0</v>
      </c>
      <c r="I3339" s="7">
        <v>0</v>
      </c>
      <c r="J3339" t="s">
        <v>2337</v>
      </c>
      <c r="K3339">
        <f t="shared" si="208"/>
        <v>4</v>
      </c>
      <c r="L3339">
        <f t="shared" si="209"/>
        <v>38</v>
      </c>
      <c r="M3339">
        <f t="shared" si="210"/>
        <v>1</v>
      </c>
      <c r="N3339" s="7">
        <f t="shared" si="211"/>
        <v>0</v>
      </c>
    </row>
    <row r="3340" spans="1:14" x14ac:dyDescent="0.2">
      <c r="A3340" t="s">
        <v>239</v>
      </c>
      <c r="B3340" s="8">
        <v>44092</v>
      </c>
      <c r="C3340" s="8">
        <v>44099</v>
      </c>
      <c r="D3340">
        <v>1532</v>
      </c>
      <c r="E3340">
        <v>1</v>
      </c>
      <c r="F3340" s="7">
        <v>703.45</v>
      </c>
      <c r="G3340" s="7">
        <v>1023.2</v>
      </c>
      <c r="H3340" s="7">
        <v>0.7</v>
      </c>
      <c r="I3340" s="7">
        <v>1.02</v>
      </c>
      <c r="J3340" t="s">
        <v>2337</v>
      </c>
      <c r="K3340">
        <f t="shared" si="208"/>
        <v>1532</v>
      </c>
      <c r="L3340">
        <f t="shared" si="209"/>
        <v>38</v>
      </c>
      <c r="M3340">
        <f t="shared" si="210"/>
        <v>1</v>
      </c>
      <c r="N3340" s="7">
        <f t="shared" si="211"/>
        <v>1023.2</v>
      </c>
    </row>
    <row r="3341" spans="1:14" x14ac:dyDescent="0.2">
      <c r="A3341" t="s">
        <v>223</v>
      </c>
      <c r="B3341" s="8">
        <v>44092</v>
      </c>
      <c r="C3341" s="8">
        <v>44099</v>
      </c>
      <c r="D3341">
        <v>1532</v>
      </c>
      <c r="E3341">
        <v>1</v>
      </c>
      <c r="F3341" s="7">
        <v>703.45</v>
      </c>
      <c r="G3341" s="7">
        <v>1023.2</v>
      </c>
      <c r="H3341" s="7">
        <v>0.7</v>
      </c>
      <c r="I3341" s="7">
        <v>1.02</v>
      </c>
      <c r="J3341" t="s">
        <v>2337</v>
      </c>
      <c r="K3341">
        <f t="shared" si="208"/>
        <v>1532</v>
      </c>
      <c r="L3341">
        <f t="shared" si="209"/>
        <v>38</v>
      </c>
      <c r="M3341">
        <f t="shared" si="210"/>
        <v>1</v>
      </c>
      <c r="N3341" s="7">
        <f t="shared" si="211"/>
        <v>1023.2</v>
      </c>
    </row>
    <row r="3342" spans="1:14" x14ac:dyDescent="0.2">
      <c r="A3342" t="s">
        <v>289</v>
      </c>
      <c r="B3342" s="8">
        <v>44092</v>
      </c>
      <c r="C3342" s="8">
        <v>44095</v>
      </c>
      <c r="D3342">
        <v>766</v>
      </c>
      <c r="E3342">
        <v>1</v>
      </c>
      <c r="F3342" s="7">
        <v>434.86</v>
      </c>
      <c r="G3342" s="7">
        <v>1119.1300000000001</v>
      </c>
      <c r="H3342" s="7">
        <v>0.87</v>
      </c>
      <c r="I3342" s="7">
        <v>2.2400000000000002</v>
      </c>
      <c r="J3342" t="s">
        <v>2337</v>
      </c>
      <c r="K3342">
        <f t="shared" si="208"/>
        <v>766</v>
      </c>
      <c r="L3342">
        <f t="shared" si="209"/>
        <v>38</v>
      </c>
      <c r="M3342">
        <f t="shared" si="210"/>
        <v>1</v>
      </c>
      <c r="N3342" s="7">
        <f t="shared" si="211"/>
        <v>1119.1300000000001</v>
      </c>
    </row>
    <row r="3343" spans="1:14" x14ac:dyDescent="0.2">
      <c r="A3343" t="s">
        <v>223</v>
      </c>
      <c r="B3343" s="8">
        <v>44092</v>
      </c>
      <c r="C3343" s="8">
        <v>44096</v>
      </c>
      <c r="D3343">
        <v>9958</v>
      </c>
      <c r="E3343">
        <v>1</v>
      </c>
      <c r="F3343" s="7">
        <v>4572.43</v>
      </c>
      <c r="G3343" s="7">
        <v>6650.8</v>
      </c>
      <c r="H3343" s="7">
        <v>0.7</v>
      </c>
      <c r="I3343" s="7">
        <v>1.02</v>
      </c>
      <c r="J3343" t="s">
        <v>2337</v>
      </c>
      <c r="K3343">
        <f t="shared" si="208"/>
        <v>9958</v>
      </c>
      <c r="L3343">
        <f t="shared" si="209"/>
        <v>38</v>
      </c>
      <c r="M3343">
        <f t="shared" si="210"/>
        <v>1</v>
      </c>
      <c r="N3343" s="7">
        <f t="shared" si="211"/>
        <v>6650.8</v>
      </c>
    </row>
    <row r="3344" spans="1:14" x14ac:dyDescent="0.2">
      <c r="A3344" t="s">
        <v>531</v>
      </c>
      <c r="B3344" s="8">
        <v>44092</v>
      </c>
      <c r="C3344" s="8">
        <v>44096</v>
      </c>
      <c r="D3344">
        <v>2158</v>
      </c>
      <c r="E3344">
        <v>1</v>
      </c>
      <c r="F3344" s="7">
        <v>6504.61</v>
      </c>
      <c r="G3344" s="7">
        <v>10804.99</v>
      </c>
      <c r="H3344" s="7">
        <v>4.62</v>
      </c>
      <c r="I3344" s="7">
        <v>7.67</v>
      </c>
      <c r="J3344" t="s">
        <v>2337</v>
      </c>
      <c r="K3344">
        <f t="shared" si="208"/>
        <v>2158</v>
      </c>
      <c r="L3344">
        <f t="shared" si="209"/>
        <v>38</v>
      </c>
      <c r="M3344">
        <f t="shared" si="210"/>
        <v>1</v>
      </c>
      <c r="N3344" s="7">
        <f t="shared" si="211"/>
        <v>10804.99</v>
      </c>
    </row>
    <row r="3345" spans="1:14" x14ac:dyDescent="0.2">
      <c r="A3345" t="s">
        <v>289</v>
      </c>
      <c r="B3345" s="8">
        <v>44092</v>
      </c>
      <c r="C3345" s="8">
        <v>44096</v>
      </c>
      <c r="D3345">
        <v>154</v>
      </c>
      <c r="E3345">
        <v>1</v>
      </c>
      <c r="F3345" s="7">
        <v>86.97</v>
      </c>
      <c r="G3345" s="7">
        <v>223.83</v>
      </c>
      <c r="H3345" s="7">
        <v>0.87</v>
      </c>
      <c r="I3345" s="7">
        <v>2.2400000000000002</v>
      </c>
      <c r="J3345" t="s">
        <v>2337</v>
      </c>
      <c r="K3345">
        <f t="shared" si="208"/>
        <v>154</v>
      </c>
      <c r="L3345">
        <f t="shared" si="209"/>
        <v>38</v>
      </c>
      <c r="M3345">
        <f t="shared" si="210"/>
        <v>1</v>
      </c>
      <c r="N3345" s="7">
        <f t="shared" si="211"/>
        <v>223.83</v>
      </c>
    </row>
    <row r="3346" spans="1:14" x14ac:dyDescent="0.2">
      <c r="A3346" t="s">
        <v>396</v>
      </c>
      <c r="B3346" s="8">
        <v>44092</v>
      </c>
      <c r="C3346" s="8">
        <v>44096</v>
      </c>
      <c r="D3346">
        <v>37</v>
      </c>
      <c r="E3346">
        <v>1</v>
      </c>
      <c r="F3346" s="7">
        <v>460.44</v>
      </c>
      <c r="G3346" s="7">
        <v>736.7</v>
      </c>
      <c r="H3346" s="7">
        <v>19.190000000000001</v>
      </c>
      <c r="I3346" s="7">
        <v>30.7</v>
      </c>
      <c r="J3346" t="s">
        <v>2337</v>
      </c>
      <c r="K3346">
        <f t="shared" si="208"/>
        <v>37</v>
      </c>
      <c r="L3346">
        <f t="shared" si="209"/>
        <v>38</v>
      </c>
      <c r="M3346">
        <f t="shared" si="210"/>
        <v>1</v>
      </c>
      <c r="N3346" s="7">
        <f t="shared" si="211"/>
        <v>736.7</v>
      </c>
    </row>
    <row r="3347" spans="1:14" x14ac:dyDescent="0.2">
      <c r="A3347" t="s">
        <v>251</v>
      </c>
      <c r="B3347" s="8">
        <v>44092</v>
      </c>
      <c r="C3347" s="8">
        <v>44096</v>
      </c>
      <c r="D3347">
        <v>766</v>
      </c>
      <c r="E3347">
        <v>1</v>
      </c>
      <c r="F3347" s="7">
        <v>428.47</v>
      </c>
      <c r="G3347" s="7">
        <v>959.25</v>
      </c>
      <c r="H3347" s="7">
        <v>0.86</v>
      </c>
      <c r="I3347" s="7">
        <v>1.92</v>
      </c>
      <c r="J3347" t="s">
        <v>2337</v>
      </c>
      <c r="K3347">
        <f t="shared" si="208"/>
        <v>766</v>
      </c>
      <c r="L3347">
        <f t="shared" si="209"/>
        <v>38</v>
      </c>
      <c r="M3347">
        <f t="shared" si="210"/>
        <v>1</v>
      </c>
      <c r="N3347" s="7">
        <f t="shared" si="211"/>
        <v>959.25</v>
      </c>
    </row>
    <row r="3348" spans="1:14" x14ac:dyDescent="0.2">
      <c r="A3348" t="s">
        <v>529</v>
      </c>
      <c r="B3348" s="8">
        <v>44092</v>
      </c>
      <c r="C3348" s="8">
        <v>44096</v>
      </c>
      <c r="D3348">
        <v>197</v>
      </c>
      <c r="E3348">
        <v>1</v>
      </c>
      <c r="F3348" s="7">
        <v>466.5</v>
      </c>
      <c r="G3348" s="7">
        <v>900.42</v>
      </c>
      <c r="H3348" s="7">
        <v>3.63</v>
      </c>
      <c r="I3348" s="7">
        <v>7.04</v>
      </c>
      <c r="J3348" t="s">
        <v>2337</v>
      </c>
      <c r="K3348">
        <f t="shared" si="208"/>
        <v>197</v>
      </c>
      <c r="L3348">
        <f t="shared" si="209"/>
        <v>38</v>
      </c>
      <c r="M3348">
        <f t="shared" si="210"/>
        <v>1</v>
      </c>
      <c r="N3348" s="7">
        <f t="shared" si="211"/>
        <v>900.42</v>
      </c>
    </row>
    <row r="3349" spans="1:14" x14ac:dyDescent="0.2">
      <c r="A3349" t="s">
        <v>525</v>
      </c>
      <c r="B3349" s="8">
        <v>44092</v>
      </c>
      <c r="C3349" s="8">
        <v>44096</v>
      </c>
      <c r="D3349">
        <v>589</v>
      </c>
      <c r="E3349">
        <v>1</v>
      </c>
      <c r="F3349" s="7">
        <v>1320.12</v>
      </c>
      <c r="G3349" s="7">
        <v>2701.25</v>
      </c>
      <c r="H3349" s="7">
        <v>3.43</v>
      </c>
      <c r="I3349" s="7">
        <v>7.04</v>
      </c>
      <c r="J3349" t="s">
        <v>2337</v>
      </c>
      <c r="K3349">
        <f t="shared" si="208"/>
        <v>589</v>
      </c>
      <c r="L3349">
        <f t="shared" si="209"/>
        <v>38</v>
      </c>
      <c r="M3349">
        <f t="shared" si="210"/>
        <v>1</v>
      </c>
      <c r="N3349" s="7">
        <f t="shared" si="211"/>
        <v>2701.25</v>
      </c>
    </row>
    <row r="3350" spans="1:14" x14ac:dyDescent="0.2">
      <c r="A3350" t="s">
        <v>524</v>
      </c>
      <c r="B3350" s="8">
        <v>44092</v>
      </c>
      <c r="C3350" s="8">
        <v>44096</v>
      </c>
      <c r="D3350">
        <v>295</v>
      </c>
      <c r="E3350">
        <v>1</v>
      </c>
      <c r="F3350" s="7">
        <v>603.36</v>
      </c>
      <c r="G3350" s="7">
        <v>1718.98</v>
      </c>
      <c r="H3350" s="7">
        <v>3.13</v>
      </c>
      <c r="I3350" s="7">
        <v>8.9499999999999993</v>
      </c>
      <c r="J3350" t="s">
        <v>2337</v>
      </c>
      <c r="K3350">
        <f t="shared" si="208"/>
        <v>295</v>
      </c>
      <c r="L3350">
        <f t="shared" si="209"/>
        <v>38</v>
      </c>
      <c r="M3350">
        <f t="shared" si="210"/>
        <v>1</v>
      </c>
      <c r="N3350" s="7">
        <f t="shared" si="211"/>
        <v>1718.98</v>
      </c>
    </row>
    <row r="3351" spans="1:14" x14ac:dyDescent="0.2">
      <c r="A3351" t="s">
        <v>397</v>
      </c>
      <c r="B3351" s="8">
        <v>44092</v>
      </c>
      <c r="C3351" s="8">
        <v>44096</v>
      </c>
      <c r="D3351">
        <v>68</v>
      </c>
      <c r="E3351">
        <v>1</v>
      </c>
      <c r="F3351" s="7">
        <v>97.92</v>
      </c>
      <c r="G3351" s="7">
        <v>0</v>
      </c>
      <c r="H3351" s="7">
        <v>2.23</v>
      </c>
      <c r="I3351" s="7">
        <v>0</v>
      </c>
      <c r="J3351" t="s">
        <v>2337</v>
      </c>
      <c r="K3351">
        <f t="shared" si="208"/>
        <v>68</v>
      </c>
      <c r="L3351">
        <f t="shared" si="209"/>
        <v>38</v>
      </c>
      <c r="M3351">
        <f t="shared" si="210"/>
        <v>1</v>
      </c>
      <c r="N3351" s="7">
        <f t="shared" si="211"/>
        <v>0</v>
      </c>
    </row>
    <row r="3352" spans="1:14" x14ac:dyDescent="0.2">
      <c r="A3352" t="s">
        <v>251</v>
      </c>
      <c r="B3352" s="8">
        <v>44094</v>
      </c>
      <c r="C3352" s="8">
        <v>44096</v>
      </c>
      <c r="D3352">
        <v>247</v>
      </c>
      <c r="E3352">
        <v>1</v>
      </c>
      <c r="F3352" s="7">
        <v>137.97</v>
      </c>
      <c r="G3352" s="7">
        <v>370.65</v>
      </c>
      <c r="H3352" s="7">
        <v>0.86</v>
      </c>
      <c r="I3352" s="7">
        <v>2.2999999999999998</v>
      </c>
      <c r="J3352" t="s">
        <v>2337</v>
      </c>
      <c r="K3352">
        <f t="shared" si="208"/>
        <v>247</v>
      </c>
      <c r="L3352">
        <f t="shared" si="209"/>
        <v>38</v>
      </c>
      <c r="M3352">
        <f t="shared" si="210"/>
        <v>1</v>
      </c>
      <c r="N3352" s="7">
        <f t="shared" si="211"/>
        <v>370.65</v>
      </c>
    </row>
    <row r="3353" spans="1:14" x14ac:dyDescent="0.2">
      <c r="A3353" t="s">
        <v>928</v>
      </c>
      <c r="B3353" s="8">
        <v>44094</v>
      </c>
      <c r="C3353" s="8">
        <v>44096</v>
      </c>
      <c r="D3353">
        <v>5</v>
      </c>
      <c r="E3353">
        <v>1</v>
      </c>
      <c r="F3353" s="7">
        <v>0</v>
      </c>
      <c r="G3353" s="7">
        <v>0</v>
      </c>
      <c r="H3353" s="7">
        <v>0</v>
      </c>
      <c r="I3353" s="7">
        <v>0</v>
      </c>
      <c r="J3353" t="s">
        <v>2337</v>
      </c>
      <c r="K3353">
        <f t="shared" si="208"/>
        <v>5</v>
      </c>
      <c r="L3353">
        <f t="shared" si="209"/>
        <v>38</v>
      </c>
      <c r="M3353">
        <f t="shared" si="210"/>
        <v>1</v>
      </c>
      <c r="N3353" s="7">
        <f t="shared" si="211"/>
        <v>0</v>
      </c>
    </row>
    <row r="3354" spans="1:14" x14ac:dyDescent="0.2">
      <c r="A3354" t="s">
        <v>251</v>
      </c>
      <c r="B3354" s="8">
        <v>44094</v>
      </c>
      <c r="C3354" s="8">
        <v>44096</v>
      </c>
      <c r="D3354">
        <v>51</v>
      </c>
      <c r="E3354">
        <v>1</v>
      </c>
      <c r="F3354" s="7">
        <v>28.28</v>
      </c>
      <c r="G3354" s="7">
        <v>75.97</v>
      </c>
      <c r="H3354" s="7">
        <v>0.86</v>
      </c>
      <c r="I3354" s="7">
        <v>2.2999999999999998</v>
      </c>
      <c r="J3354" t="s">
        <v>2337</v>
      </c>
      <c r="K3354">
        <f t="shared" si="208"/>
        <v>51</v>
      </c>
      <c r="L3354">
        <f t="shared" si="209"/>
        <v>38</v>
      </c>
      <c r="M3354">
        <f t="shared" si="210"/>
        <v>1</v>
      </c>
      <c r="N3354" s="7">
        <f t="shared" si="211"/>
        <v>75.97</v>
      </c>
    </row>
    <row r="3355" spans="1:14" x14ac:dyDescent="0.2">
      <c r="A3355" t="s">
        <v>928</v>
      </c>
      <c r="B3355" s="8">
        <v>44094</v>
      </c>
      <c r="C3355" s="8">
        <v>44096</v>
      </c>
      <c r="D3355">
        <v>2</v>
      </c>
      <c r="E3355">
        <v>1</v>
      </c>
      <c r="F3355" s="7">
        <v>0</v>
      </c>
      <c r="G3355" s="7">
        <v>0</v>
      </c>
      <c r="H3355" s="7">
        <v>0</v>
      </c>
      <c r="I3355" s="7">
        <v>0</v>
      </c>
      <c r="J3355" t="s">
        <v>2337</v>
      </c>
      <c r="K3355">
        <f t="shared" si="208"/>
        <v>2</v>
      </c>
      <c r="L3355">
        <f t="shared" si="209"/>
        <v>38</v>
      </c>
      <c r="M3355">
        <f t="shared" si="210"/>
        <v>1</v>
      </c>
      <c r="N3355" s="7">
        <f t="shared" si="211"/>
        <v>0</v>
      </c>
    </row>
    <row r="3356" spans="1:14" x14ac:dyDescent="0.2">
      <c r="A3356" t="s">
        <v>169</v>
      </c>
      <c r="B3356" s="8">
        <v>44094</v>
      </c>
      <c r="C3356" s="8">
        <v>44096</v>
      </c>
      <c r="D3356">
        <v>123</v>
      </c>
      <c r="E3356">
        <v>1</v>
      </c>
      <c r="F3356" s="7">
        <v>103.06</v>
      </c>
      <c r="G3356" s="7">
        <v>168.83</v>
      </c>
      <c r="H3356" s="7">
        <v>1.28</v>
      </c>
      <c r="I3356" s="7">
        <v>2.11</v>
      </c>
      <c r="J3356" t="s">
        <v>2337</v>
      </c>
      <c r="K3356">
        <f t="shared" si="208"/>
        <v>123</v>
      </c>
      <c r="L3356">
        <f t="shared" si="209"/>
        <v>38</v>
      </c>
      <c r="M3356">
        <f t="shared" si="210"/>
        <v>1</v>
      </c>
      <c r="N3356" s="7">
        <f t="shared" si="211"/>
        <v>168.83</v>
      </c>
    </row>
    <row r="3357" spans="1:14" x14ac:dyDescent="0.2">
      <c r="A3357" t="s">
        <v>169</v>
      </c>
      <c r="B3357" s="8">
        <v>44094</v>
      </c>
      <c r="C3357" s="8">
        <v>44096</v>
      </c>
      <c r="D3357">
        <v>40</v>
      </c>
      <c r="E3357">
        <v>1</v>
      </c>
      <c r="F3357" s="7">
        <v>33.5</v>
      </c>
      <c r="G3357" s="7">
        <v>69.83</v>
      </c>
      <c r="H3357" s="7">
        <v>1.28</v>
      </c>
      <c r="I3357" s="7">
        <v>2.69</v>
      </c>
      <c r="J3357" t="s">
        <v>2337</v>
      </c>
      <c r="K3357">
        <f t="shared" si="208"/>
        <v>40</v>
      </c>
      <c r="L3357">
        <f t="shared" si="209"/>
        <v>38</v>
      </c>
      <c r="M3357">
        <f t="shared" si="210"/>
        <v>1</v>
      </c>
      <c r="N3357" s="7">
        <f t="shared" si="211"/>
        <v>69.83</v>
      </c>
    </row>
    <row r="3358" spans="1:14" x14ac:dyDescent="0.2">
      <c r="A3358" t="s">
        <v>928</v>
      </c>
      <c r="B3358" s="8">
        <v>44094</v>
      </c>
      <c r="C3358" s="8">
        <v>44096</v>
      </c>
      <c r="D3358">
        <v>4</v>
      </c>
      <c r="E3358">
        <v>1</v>
      </c>
      <c r="F3358" s="7">
        <v>0</v>
      </c>
      <c r="G3358" s="7">
        <v>0</v>
      </c>
      <c r="H3358" s="7">
        <v>0</v>
      </c>
      <c r="I3358" s="7">
        <v>0</v>
      </c>
      <c r="J3358" t="s">
        <v>2337</v>
      </c>
      <c r="K3358">
        <f t="shared" si="208"/>
        <v>4</v>
      </c>
      <c r="L3358">
        <f t="shared" si="209"/>
        <v>38</v>
      </c>
      <c r="M3358">
        <f t="shared" si="210"/>
        <v>1</v>
      </c>
      <c r="N3358" s="7">
        <f t="shared" si="211"/>
        <v>0</v>
      </c>
    </row>
    <row r="3359" spans="1:14" x14ac:dyDescent="0.2">
      <c r="A3359" t="s">
        <v>531</v>
      </c>
      <c r="B3359" s="8">
        <v>44095</v>
      </c>
      <c r="C3359" s="8">
        <v>44097</v>
      </c>
      <c r="D3359">
        <v>148</v>
      </c>
      <c r="E3359">
        <v>1</v>
      </c>
      <c r="F3359" s="7">
        <v>443.49</v>
      </c>
      <c r="G3359" s="7">
        <v>767.4</v>
      </c>
      <c r="H3359" s="7">
        <v>4.62</v>
      </c>
      <c r="I3359" s="7">
        <v>7.99</v>
      </c>
      <c r="J3359" t="s">
        <v>2337</v>
      </c>
      <c r="K3359">
        <f t="shared" si="208"/>
        <v>148</v>
      </c>
      <c r="L3359">
        <f t="shared" si="209"/>
        <v>39</v>
      </c>
      <c r="M3359">
        <f t="shared" si="210"/>
        <v>1</v>
      </c>
      <c r="N3359" s="7">
        <f t="shared" si="211"/>
        <v>767.4</v>
      </c>
    </row>
    <row r="3360" spans="1:14" x14ac:dyDescent="0.2">
      <c r="A3360" t="s">
        <v>942</v>
      </c>
      <c r="B3360" s="8">
        <v>44095</v>
      </c>
      <c r="C3360" s="8">
        <v>44097</v>
      </c>
      <c r="D3360">
        <v>8</v>
      </c>
      <c r="E3360">
        <v>1</v>
      </c>
      <c r="F3360" s="7">
        <v>119.33</v>
      </c>
      <c r="G3360" s="7">
        <v>249.41</v>
      </c>
      <c r="H3360" s="7">
        <v>23.87</v>
      </c>
      <c r="I3360" s="7">
        <v>49.88</v>
      </c>
      <c r="J3360" t="s">
        <v>2337</v>
      </c>
      <c r="K3360">
        <f t="shared" si="208"/>
        <v>8</v>
      </c>
      <c r="L3360">
        <f t="shared" si="209"/>
        <v>39</v>
      </c>
      <c r="M3360">
        <f t="shared" si="210"/>
        <v>1</v>
      </c>
      <c r="N3360" s="7">
        <f t="shared" si="211"/>
        <v>249.41</v>
      </c>
    </row>
    <row r="3361" spans="1:14" x14ac:dyDescent="0.2">
      <c r="A3361" t="s">
        <v>544</v>
      </c>
      <c r="B3361" s="8">
        <v>44095</v>
      </c>
      <c r="C3361" s="8">
        <v>44116</v>
      </c>
      <c r="D3361">
        <v>920</v>
      </c>
      <c r="E3361">
        <v>1</v>
      </c>
      <c r="F3361" s="7">
        <v>842.38</v>
      </c>
      <c r="G3361" s="7">
        <v>1227.8399999999999</v>
      </c>
      <c r="H3361" s="7">
        <v>1.39</v>
      </c>
      <c r="I3361" s="7">
        <v>2.0499999999999998</v>
      </c>
      <c r="J3361" t="s">
        <v>2337</v>
      </c>
      <c r="K3361">
        <f t="shared" si="208"/>
        <v>920</v>
      </c>
      <c r="L3361">
        <f t="shared" si="209"/>
        <v>39</v>
      </c>
      <c r="M3361">
        <f t="shared" si="210"/>
        <v>1</v>
      </c>
      <c r="N3361" s="7">
        <f t="shared" si="211"/>
        <v>1227.8399999999999</v>
      </c>
    </row>
    <row r="3362" spans="1:14" x14ac:dyDescent="0.2">
      <c r="A3362" t="s">
        <v>923</v>
      </c>
      <c r="B3362" s="8">
        <v>44095</v>
      </c>
      <c r="C3362" s="8">
        <v>44096</v>
      </c>
      <c r="D3362">
        <v>92</v>
      </c>
      <c r="E3362">
        <v>1</v>
      </c>
      <c r="F3362" s="7">
        <v>3600.64</v>
      </c>
      <c r="G3362" s="7">
        <v>5371.8</v>
      </c>
      <c r="H3362" s="7">
        <v>60.01</v>
      </c>
      <c r="I3362" s="7">
        <v>89.53</v>
      </c>
      <c r="J3362" t="s">
        <v>2337</v>
      </c>
      <c r="K3362">
        <f t="shared" si="208"/>
        <v>92</v>
      </c>
      <c r="L3362">
        <f t="shared" si="209"/>
        <v>39</v>
      </c>
      <c r="M3362">
        <f t="shared" si="210"/>
        <v>1</v>
      </c>
      <c r="N3362" s="7">
        <f t="shared" si="211"/>
        <v>5371.8</v>
      </c>
    </row>
    <row r="3363" spans="1:14" x14ac:dyDescent="0.2">
      <c r="A3363" t="s">
        <v>201</v>
      </c>
      <c r="B3363" s="8">
        <v>44095</v>
      </c>
      <c r="C3363" s="8">
        <v>44096</v>
      </c>
      <c r="D3363">
        <v>21448</v>
      </c>
      <c r="E3363">
        <v>1</v>
      </c>
      <c r="F3363" s="7">
        <v>14912.12</v>
      </c>
      <c r="G3363" s="7">
        <v>44765</v>
      </c>
      <c r="H3363" s="7">
        <v>1.06</v>
      </c>
      <c r="I3363" s="7">
        <v>3.2</v>
      </c>
      <c r="J3363" t="s">
        <v>2337</v>
      </c>
      <c r="K3363">
        <f t="shared" si="208"/>
        <v>21448</v>
      </c>
      <c r="L3363">
        <f t="shared" si="209"/>
        <v>39</v>
      </c>
      <c r="M3363">
        <f t="shared" si="210"/>
        <v>1</v>
      </c>
      <c r="N3363" s="7">
        <f t="shared" si="211"/>
        <v>44765</v>
      </c>
    </row>
    <row r="3364" spans="1:14" x14ac:dyDescent="0.2">
      <c r="A3364" t="s">
        <v>275</v>
      </c>
      <c r="B3364" s="8">
        <v>44095</v>
      </c>
      <c r="C3364" s="8">
        <v>44099</v>
      </c>
      <c r="D3364">
        <v>154</v>
      </c>
      <c r="E3364">
        <v>1</v>
      </c>
      <c r="F3364" s="7">
        <v>86.97</v>
      </c>
      <c r="G3364" s="7">
        <v>255.8</v>
      </c>
      <c r="H3364" s="7">
        <v>0.87</v>
      </c>
      <c r="I3364" s="7">
        <v>2.56</v>
      </c>
      <c r="J3364" t="s">
        <v>2337</v>
      </c>
      <c r="K3364">
        <f t="shared" si="208"/>
        <v>154</v>
      </c>
      <c r="L3364">
        <f t="shared" si="209"/>
        <v>39</v>
      </c>
      <c r="M3364">
        <f t="shared" si="210"/>
        <v>1</v>
      </c>
      <c r="N3364" s="7">
        <f t="shared" si="211"/>
        <v>255.8</v>
      </c>
    </row>
    <row r="3365" spans="1:14" x14ac:dyDescent="0.2">
      <c r="A3365" t="s">
        <v>247</v>
      </c>
      <c r="B3365" s="8">
        <v>44095</v>
      </c>
      <c r="C3365" s="8">
        <v>44097</v>
      </c>
      <c r="D3365">
        <v>4596</v>
      </c>
      <c r="E3365">
        <v>1</v>
      </c>
      <c r="F3365" s="7">
        <v>2570.79</v>
      </c>
      <c r="G3365" s="7">
        <v>6331.05</v>
      </c>
      <c r="H3365" s="7">
        <v>0.86</v>
      </c>
      <c r="I3365" s="7">
        <v>2.11</v>
      </c>
      <c r="J3365" t="s">
        <v>2337</v>
      </c>
      <c r="K3365">
        <f t="shared" si="208"/>
        <v>4596</v>
      </c>
      <c r="L3365">
        <f t="shared" si="209"/>
        <v>39</v>
      </c>
      <c r="M3365">
        <f t="shared" si="210"/>
        <v>1</v>
      </c>
      <c r="N3365" s="7">
        <f t="shared" si="211"/>
        <v>6331.05</v>
      </c>
    </row>
    <row r="3366" spans="1:14" x14ac:dyDescent="0.2">
      <c r="A3366" t="s">
        <v>262</v>
      </c>
      <c r="B3366" s="8">
        <v>44095</v>
      </c>
      <c r="C3366" s="8">
        <v>44097</v>
      </c>
      <c r="D3366">
        <v>3064</v>
      </c>
      <c r="E3366">
        <v>1</v>
      </c>
      <c r="F3366" s="7">
        <v>1969.66</v>
      </c>
      <c r="G3366" s="7">
        <v>4067.22</v>
      </c>
      <c r="H3366" s="7">
        <v>0.99</v>
      </c>
      <c r="I3366" s="7">
        <v>2.0299999999999998</v>
      </c>
      <c r="J3366" t="s">
        <v>2337</v>
      </c>
      <c r="K3366">
        <f t="shared" si="208"/>
        <v>3064</v>
      </c>
      <c r="L3366">
        <f t="shared" si="209"/>
        <v>39</v>
      </c>
      <c r="M3366">
        <f t="shared" si="210"/>
        <v>1</v>
      </c>
      <c r="N3366" s="7">
        <f t="shared" si="211"/>
        <v>4067.22</v>
      </c>
    </row>
    <row r="3367" spans="1:14" x14ac:dyDescent="0.2">
      <c r="A3367" t="s">
        <v>333</v>
      </c>
      <c r="B3367" s="8">
        <v>44095</v>
      </c>
      <c r="C3367" s="8">
        <v>44106</v>
      </c>
      <c r="D3367">
        <v>230</v>
      </c>
      <c r="E3367">
        <v>1</v>
      </c>
      <c r="F3367" s="7">
        <v>126.62</v>
      </c>
      <c r="G3367" s="7">
        <v>211.04</v>
      </c>
      <c r="H3367" s="7">
        <v>0.84</v>
      </c>
      <c r="I3367" s="7">
        <v>1.41</v>
      </c>
      <c r="J3367" t="s">
        <v>2337</v>
      </c>
      <c r="K3367">
        <f t="shared" si="208"/>
        <v>230</v>
      </c>
      <c r="L3367">
        <f t="shared" si="209"/>
        <v>39</v>
      </c>
      <c r="M3367">
        <f t="shared" si="210"/>
        <v>1</v>
      </c>
      <c r="N3367" s="7">
        <f t="shared" si="211"/>
        <v>211.04</v>
      </c>
    </row>
    <row r="3368" spans="1:14" x14ac:dyDescent="0.2">
      <c r="A3368" t="s">
        <v>289</v>
      </c>
      <c r="B3368" s="8">
        <v>44095</v>
      </c>
      <c r="C3368" s="8">
        <v>44106</v>
      </c>
      <c r="D3368">
        <v>766</v>
      </c>
      <c r="E3368">
        <v>1</v>
      </c>
      <c r="F3368" s="7">
        <v>434.86</v>
      </c>
      <c r="G3368" s="7">
        <v>1055.18</v>
      </c>
      <c r="H3368" s="7">
        <v>0.87</v>
      </c>
      <c r="I3368" s="7">
        <v>2.11</v>
      </c>
      <c r="J3368" t="s">
        <v>2337</v>
      </c>
      <c r="K3368">
        <f t="shared" si="208"/>
        <v>766</v>
      </c>
      <c r="L3368">
        <f t="shared" si="209"/>
        <v>39</v>
      </c>
      <c r="M3368">
        <f t="shared" si="210"/>
        <v>1</v>
      </c>
      <c r="N3368" s="7">
        <f t="shared" si="211"/>
        <v>1055.18</v>
      </c>
    </row>
    <row r="3369" spans="1:14" x14ac:dyDescent="0.2">
      <c r="A3369" t="s">
        <v>396</v>
      </c>
      <c r="B3369" s="8">
        <v>44095</v>
      </c>
      <c r="C3369" s="8">
        <v>44106</v>
      </c>
      <c r="D3369">
        <v>13</v>
      </c>
      <c r="E3369">
        <v>1</v>
      </c>
      <c r="F3369" s="7">
        <v>153.47999999999999</v>
      </c>
      <c r="G3369" s="7">
        <v>266.02999999999997</v>
      </c>
      <c r="H3369" s="7">
        <v>19.190000000000001</v>
      </c>
      <c r="I3369" s="7">
        <v>33.25</v>
      </c>
      <c r="J3369" t="s">
        <v>2337</v>
      </c>
      <c r="K3369">
        <f t="shared" si="208"/>
        <v>13</v>
      </c>
      <c r="L3369">
        <f t="shared" si="209"/>
        <v>39</v>
      </c>
      <c r="M3369">
        <f t="shared" si="210"/>
        <v>1</v>
      </c>
      <c r="N3369" s="7">
        <f t="shared" si="211"/>
        <v>266.02999999999997</v>
      </c>
    </row>
    <row r="3370" spans="1:14" x14ac:dyDescent="0.2">
      <c r="A3370" t="s">
        <v>703</v>
      </c>
      <c r="B3370" s="8">
        <v>44095</v>
      </c>
      <c r="C3370" s="8">
        <v>44106</v>
      </c>
      <c r="D3370">
        <v>2</v>
      </c>
      <c r="E3370">
        <v>1</v>
      </c>
      <c r="F3370" s="7">
        <v>16.46</v>
      </c>
      <c r="G3370" s="7">
        <v>33.380000000000003</v>
      </c>
      <c r="H3370" s="7">
        <v>16.46</v>
      </c>
      <c r="I3370" s="7">
        <v>33.380000000000003</v>
      </c>
      <c r="J3370" t="s">
        <v>2337</v>
      </c>
      <c r="K3370">
        <f t="shared" si="208"/>
        <v>2</v>
      </c>
      <c r="L3370">
        <f t="shared" si="209"/>
        <v>39</v>
      </c>
      <c r="M3370">
        <f t="shared" si="210"/>
        <v>1</v>
      </c>
      <c r="N3370" s="7">
        <f t="shared" si="211"/>
        <v>33.380000000000003</v>
      </c>
    </row>
    <row r="3371" spans="1:14" x14ac:dyDescent="0.2">
      <c r="A3371" t="s">
        <v>171</v>
      </c>
      <c r="B3371" s="8">
        <v>44095</v>
      </c>
      <c r="C3371" s="8">
        <v>44096</v>
      </c>
      <c r="D3371">
        <v>62</v>
      </c>
      <c r="E3371">
        <v>1</v>
      </c>
      <c r="F3371" s="7">
        <v>55.25</v>
      </c>
      <c r="G3371" s="7">
        <v>86.97</v>
      </c>
      <c r="H3371" s="7">
        <v>1.38</v>
      </c>
      <c r="I3371" s="7">
        <v>2.17</v>
      </c>
      <c r="J3371" t="s">
        <v>2337</v>
      </c>
      <c r="K3371">
        <f t="shared" si="208"/>
        <v>62</v>
      </c>
      <c r="L3371">
        <f t="shared" si="209"/>
        <v>39</v>
      </c>
      <c r="M3371">
        <f t="shared" si="210"/>
        <v>1</v>
      </c>
      <c r="N3371" s="7">
        <f t="shared" si="211"/>
        <v>86.97</v>
      </c>
    </row>
    <row r="3372" spans="1:14" x14ac:dyDescent="0.2">
      <c r="A3372" t="s">
        <v>171</v>
      </c>
      <c r="B3372" s="8">
        <v>44095</v>
      </c>
      <c r="C3372" s="8">
        <v>44096</v>
      </c>
      <c r="D3372">
        <v>552</v>
      </c>
      <c r="E3372">
        <v>1</v>
      </c>
      <c r="F3372" s="7">
        <v>497.28</v>
      </c>
      <c r="G3372" s="7">
        <v>782.75</v>
      </c>
      <c r="H3372" s="7">
        <v>1.38</v>
      </c>
      <c r="I3372" s="7">
        <v>2.17</v>
      </c>
      <c r="J3372" t="s">
        <v>2337</v>
      </c>
      <c r="K3372">
        <f t="shared" si="208"/>
        <v>552</v>
      </c>
      <c r="L3372">
        <f t="shared" si="209"/>
        <v>39</v>
      </c>
      <c r="M3372">
        <f t="shared" si="210"/>
        <v>1</v>
      </c>
      <c r="N3372" s="7">
        <f t="shared" si="211"/>
        <v>782.75</v>
      </c>
    </row>
    <row r="3373" spans="1:14" x14ac:dyDescent="0.2">
      <c r="A3373" t="s">
        <v>301</v>
      </c>
      <c r="B3373" s="8">
        <v>44095</v>
      </c>
      <c r="C3373" s="8">
        <v>44096</v>
      </c>
      <c r="D3373">
        <v>8</v>
      </c>
      <c r="E3373">
        <v>1</v>
      </c>
      <c r="F3373" s="7">
        <v>4.41</v>
      </c>
      <c r="G3373" s="7">
        <v>16.239999999999998</v>
      </c>
      <c r="H3373" s="7">
        <v>0.88</v>
      </c>
      <c r="I3373" s="7">
        <v>3.25</v>
      </c>
      <c r="J3373" t="s">
        <v>2337</v>
      </c>
      <c r="K3373">
        <f t="shared" si="208"/>
        <v>8</v>
      </c>
      <c r="L3373">
        <f t="shared" si="209"/>
        <v>39</v>
      </c>
      <c r="M3373">
        <f t="shared" si="210"/>
        <v>1</v>
      </c>
      <c r="N3373" s="7">
        <f t="shared" si="211"/>
        <v>16.239999999999998</v>
      </c>
    </row>
    <row r="3374" spans="1:14" x14ac:dyDescent="0.2">
      <c r="A3374" t="s">
        <v>288</v>
      </c>
      <c r="B3374" s="8">
        <v>44095</v>
      </c>
      <c r="C3374" s="8">
        <v>44096</v>
      </c>
      <c r="D3374">
        <v>62</v>
      </c>
      <c r="E3374">
        <v>1</v>
      </c>
      <c r="F3374" s="7">
        <v>34.28</v>
      </c>
      <c r="G3374" s="7">
        <v>122.78</v>
      </c>
      <c r="H3374" s="7">
        <v>0.86</v>
      </c>
      <c r="I3374" s="7">
        <v>3.07</v>
      </c>
      <c r="J3374" t="s">
        <v>2337</v>
      </c>
      <c r="K3374">
        <f t="shared" si="208"/>
        <v>62</v>
      </c>
      <c r="L3374">
        <f t="shared" si="209"/>
        <v>39</v>
      </c>
      <c r="M3374">
        <f t="shared" si="210"/>
        <v>1</v>
      </c>
      <c r="N3374" s="7">
        <f t="shared" si="211"/>
        <v>122.78</v>
      </c>
    </row>
    <row r="3375" spans="1:14" x14ac:dyDescent="0.2">
      <c r="A3375" t="s">
        <v>928</v>
      </c>
      <c r="B3375" s="8">
        <v>44095</v>
      </c>
      <c r="C3375" s="8">
        <v>44096</v>
      </c>
      <c r="D3375">
        <v>5</v>
      </c>
      <c r="E3375">
        <v>1</v>
      </c>
      <c r="F3375" s="7">
        <v>0</v>
      </c>
      <c r="G3375" s="7">
        <v>0</v>
      </c>
      <c r="H3375" s="7">
        <v>0</v>
      </c>
      <c r="I3375" s="7">
        <v>0</v>
      </c>
      <c r="J3375" t="s">
        <v>2337</v>
      </c>
      <c r="K3375">
        <f t="shared" si="208"/>
        <v>5</v>
      </c>
      <c r="L3375">
        <f t="shared" si="209"/>
        <v>39</v>
      </c>
      <c r="M3375">
        <f t="shared" si="210"/>
        <v>1</v>
      </c>
      <c r="N3375" s="7">
        <f t="shared" si="211"/>
        <v>0</v>
      </c>
    </row>
    <row r="3376" spans="1:14" x14ac:dyDescent="0.2">
      <c r="A3376" t="s">
        <v>945</v>
      </c>
      <c r="B3376" s="8">
        <v>44096</v>
      </c>
      <c r="C3376" s="8">
        <v>44098</v>
      </c>
      <c r="D3376">
        <v>154</v>
      </c>
      <c r="E3376">
        <v>1</v>
      </c>
      <c r="F3376" s="7">
        <v>1816.18</v>
      </c>
      <c r="G3376" s="7">
        <v>3197.5</v>
      </c>
      <c r="H3376" s="7">
        <v>18.16</v>
      </c>
      <c r="I3376" s="7">
        <v>31.98</v>
      </c>
      <c r="J3376" t="s">
        <v>2337</v>
      </c>
      <c r="K3376">
        <f t="shared" si="208"/>
        <v>154</v>
      </c>
      <c r="L3376">
        <f t="shared" si="209"/>
        <v>39</v>
      </c>
      <c r="M3376">
        <f t="shared" si="210"/>
        <v>1</v>
      </c>
      <c r="N3376" s="7">
        <f t="shared" si="211"/>
        <v>3197.5</v>
      </c>
    </row>
    <row r="3377" spans="1:14" x14ac:dyDescent="0.2">
      <c r="A3377" t="s">
        <v>934</v>
      </c>
      <c r="B3377" s="8">
        <v>44096</v>
      </c>
      <c r="C3377" s="8">
        <v>44098</v>
      </c>
      <c r="D3377">
        <v>154</v>
      </c>
      <c r="E3377">
        <v>1</v>
      </c>
      <c r="F3377" s="7">
        <v>1458.06</v>
      </c>
      <c r="G3377" s="7">
        <v>2558</v>
      </c>
      <c r="H3377" s="7">
        <v>14.58</v>
      </c>
      <c r="I3377" s="7">
        <v>25.58</v>
      </c>
      <c r="J3377" t="s">
        <v>2337</v>
      </c>
      <c r="K3377">
        <f t="shared" si="208"/>
        <v>154</v>
      </c>
      <c r="L3377">
        <f t="shared" si="209"/>
        <v>39</v>
      </c>
      <c r="M3377">
        <f t="shared" si="210"/>
        <v>1</v>
      </c>
      <c r="N3377" s="7">
        <f t="shared" si="211"/>
        <v>2558</v>
      </c>
    </row>
    <row r="3378" spans="1:14" x14ac:dyDescent="0.2">
      <c r="A3378" t="s">
        <v>291</v>
      </c>
      <c r="B3378" s="8">
        <v>44096</v>
      </c>
      <c r="C3378" s="8">
        <v>44097</v>
      </c>
      <c r="D3378">
        <v>307</v>
      </c>
      <c r="E3378">
        <v>1</v>
      </c>
      <c r="F3378" s="7">
        <v>171.39</v>
      </c>
      <c r="G3378" s="7">
        <v>447.65</v>
      </c>
      <c r="H3378" s="7">
        <v>0.86</v>
      </c>
      <c r="I3378" s="7">
        <v>2.2400000000000002</v>
      </c>
      <c r="J3378" t="s">
        <v>2337</v>
      </c>
      <c r="K3378">
        <f t="shared" si="208"/>
        <v>307</v>
      </c>
      <c r="L3378">
        <f t="shared" si="209"/>
        <v>39</v>
      </c>
      <c r="M3378">
        <f t="shared" si="210"/>
        <v>1</v>
      </c>
      <c r="N3378" s="7">
        <f t="shared" si="211"/>
        <v>447.65</v>
      </c>
    </row>
    <row r="3379" spans="1:14" x14ac:dyDescent="0.2">
      <c r="A3379" t="s">
        <v>728</v>
      </c>
      <c r="B3379" s="8">
        <v>44096</v>
      </c>
      <c r="C3379" s="8">
        <v>44111</v>
      </c>
      <c r="D3379">
        <v>46</v>
      </c>
      <c r="E3379">
        <v>1</v>
      </c>
      <c r="F3379" s="7">
        <v>738.24</v>
      </c>
      <c r="G3379" s="7">
        <v>1335.28</v>
      </c>
      <c r="H3379" s="7">
        <v>24.61</v>
      </c>
      <c r="I3379" s="7">
        <v>44.51</v>
      </c>
      <c r="J3379" t="s">
        <v>2337</v>
      </c>
      <c r="K3379">
        <f t="shared" si="208"/>
        <v>46</v>
      </c>
      <c r="L3379">
        <f t="shared" si="209"/>
        <v>39</v>
      </c>
      <c r="M3379">
        <f t="shared" si="210"/>
        <v>1</v>
      </c>
      <c r="N3379" s="7">
        <f t="shared" si="211"/>
        <v>1335.28</v>
      </c>
    </row>
    <row r="3380" spans="1:14" x14ac:dyDescent="0.2">
      <c r="A3380" t="s">
        <v>698</v>
      </c>
      <c r="B3380" s="8">
        <v>44096</v>
      </c>
      <c r="C3380" s="8">
        <v>44111</v>
      </c>
      <c r="D3380">
        <v>46</v>
      </c>
      <c r="E3380">
        <v>1</v>
      </c>
      <c r="F3380" s="7">
        <v>814.98</v>
      </c>
      <c r="G3380" s="7">
        <v>1481.08</v>
      </c>
      <c r="H3380" s="7">
        <v>27.17</v>
      </c>
      <c r="I3380" s="7">
        <v>49.37</v>
      </c>
      <c r="J3380" t="s">
        <v>2337</v>
      </c>
      <c r="K3380">
        <f t="shared" si="208"/>
        <v>46</v>
      </c>
      <c r="L3380">
        <f t="shared" si="209"/>
        <v>39</v>
      </c>
      <c r="M3380">
        <f t="shared" si="210"/>
        <v>1</v>
      </c>
      <c r="N3380" s="7">
        <f t="shared" si="211"/>
        <v>1481.08</v>
      </c>
    </row>
    <row r="3381" spans="1:14" x14ac:dyDescent="0.2">
      <c r="A3381" t="s">
        <v>396</v>
      </c>
      <c r="B3381" s="8">
        <v>44096</v>
      </c>
      <c r="C3381" s="8">
        <v>44111</v>
      </c>
      <c r="D3381">
        <v>169</v>
      </c>
      <c r="E3381">
        <v>1</v>
      </c>
      <c r="F3381" s="7">
        <v>2110.35</v>
      </c>
      <c r="G3381" s="7">
        <v>3376.56</v>
      </c>
      <c r="H3381" s="7">
        <v>19.190000000000001</v>
      </c>
      <c r="I3381" s="7">
        <v>30.7</v>
      </c>
      <c r="J3381" t="s">
        <v>2337</v>
      </c>
      <c r="K3381">
        <f t="shared" si="208"/>
        <v>169</v>
      </c>
      <c r="L3381">
        <f t="shared" si="209"/>
        <v>39</v>
      </c>
      <c r="M3381">
        <f t="shared" si="210"/>
        <v>1</v>
      </c>
      <c r="N3381" s="7">
        <f t="shared" si="211"/>
        <v>3376.56</v>
      </c>
    </row>
    <row r="3382" spans="1:14" x14ac:dyDescent="0.2">
      <c r="A3382" t="s">
        <v>942</v>
      </c>
      <c r="B3382" s="8">
        <v>44096</v>
      </c>
      <c r="C3382" s="8">
        <v>44111</v>
      </c>
      <c r="D3382">
        <v>39</v>
      </c>
      <c r="E3382">
        <v>1</v>
      </c>
      <c r="F3382" s="7">
        <v>596.65</v>
      </c>
      <c r="G3382" s="7">
        <v>1247.03</v>
      </c>
      <c r="H3382" s="7">
        <v>23.87</v>
      </c>
      <c r="I3382" s="7">
        <v>49.88</v>
      </c>
      <c r="J3382" t="s">
        <v>2337</v>
      </c>
      <c r="K3382">
        <f t="shared" si="208"/>
        <v>39</v>
      </c>
      <c r="L3382">
        <f t="shared" si="209"/>
        <v>39</v>
      </c>
      <c r="M3382">
        <f t="shared" si="210"/>
        <v>1</v>
      </c>
      <c r="N3382" s="7">
        <f t="shared" si="211"/>
        <v>1247.03</v>
      </c>
    </row>
    <row r="3383" spans="1:14" x14ac:dyDescent="0.2">
      <c r="A3383" t="s">
        <v>703</v>
      </c>
      <c r="B3383" s="8">
        <v>44096</v>
      </c>
      <c r="C3383" s="8">
        <v>44111</v>
      </c>
      <c r="D3383">
        <v>138</v>
      </c>
      <c r="E3383">
        <v>1</v>
      </c>
      <c r="F3383" s="7">
        <v>1481.47</v>
      </c>
      <c r="G3383" s="7">
        <v>3004.37</v>
      </c>
      <c r="H3383" s="7">
        <v>16.46</v>
      </c>
      <c r="I3383" s="7">
        <v>33.380000000000003</v>
      </c>
      <c r="J3383" t="s">
        <v>2337</v>
      </c>
      <c r="K3383">
        <f t="shared" si="208"/>
        <v>138</v>
      </c>
      <c r="L3383">
        <f t="shared" si="209"/>
        <v>39</v>
      </c>
      <c r="M3383">
        <f t="shared" si="210"/>
        <v>1</v>
      </c>
      <c r="N3383" s="7">
        <f t="shared" si="211"/>
        <v>3004.37</v>
      </c>
    </row>
    <row r="3384" spans="1:14" x14ac:dyDescent="0.2">
      <c r="A3384" t="s">
        <v>763</v>
      </c>
      <c r="B3384" s="8">
        <v>44096</v>
      </c>
      <c r="C3384" s="8">
        <v>44111</v>
      </c>
      <c r="D3384">
        <v>37</v>
      </c>
      <c r="E3384">
        <v>1</v>
      </c>
      <c r="F3384" s="7">
        <v>1201.75</v>
      </c>
      <c r="G3384" s="7">
        <v>1163.3800000000001</v>
      </c>
      <c r="H3384" s="7">
        <v>50.07</v>
      </c>
      <c r="I3384" s="7">
        <v>48.47</v>
      </c>
      <c r="J3384" t="s">
        <v>2337</v>
      </c>
      <c r="K3384">
        <f t="shared" si="208"/>
        <v>37</v>
      </c>
      <c r="L3384">
        <f t="shared" si="209"/>
        <v>39</v>
      </c>
      <c r="M3384">
        <f t="shared" si="210"/>
        <v>1</v>
      </c>
      <c r="N3384" s="7">
        <f t="shared" si="211"/>
        <v>1163.3800000000001</v>
      </c>
    </row>
    <row r="3385" spans="1:14" x14ac:dyDescent="0.2">
      <c r="A3385" t="s">
        <v>743</v>
      </c>
      <c r="B3385" s="8">
        <v>44096</v>
      </c>
      <c r="C3385" s="8">
        <v>44111</v>
      </c>
      <c r="D3385">
        <v>184</v>
      </c>
      <c r="E3385">
        <v>1</v>
      </c>
      <c r="F3385" s="7">
        <v>2319.08</v>
      </c>
      <c r="G3385" s="7">
        <v>4496.96</v>
      </c>
      <c r="H3385" s="7">
        <v>19.329999999999998</v>
      </c>
      <c r="I3385" s="7">
        <v>37.479999999999997</v>
      </c>
      <c r="J3385" t="s">
        <v>2337</v>
      </c>
      <c r="K3385">
        <f t="shared" si="208"/>
        <v>184</v>
      </c>
      <c r="L3385">
        <f t="shared" si="209"/>
        <v>39</v>
      </c>
      <c r="M3385">
        <f t="shared" si="210"/>
        <v>1</v>
      </c>
      <c r="N3385" s="7">
        <f t="shared" si="211"/>
        <v>4496.96</v>
      </c>
    </row>
    <row r="3386" spans="1:14" x14ac:dyDescent="0.2">
      <c r="A3386" t="s">
        <v>753</v>
      </c>
      <c r="B3386" s="8">
        <v>44096</v>
      </c>
      <c r="C3386" s="8">
        <v>44111</v>
      </c>
      <c r="D3386">
        <v>123</v>
      </c>
      <c r="E3386">
        <v>1</v>
      </c>
      <c r="F3386" s="7">
        <v>1774.23</v>
      </c>
      <c r="G3386" s="7">
        <v>3376.56</v>
      </c>
      <c r="H3386" s="7">
        <v>22.18</v>
      </c>
      <c r="I3386" s="7">
        <v>42.21</v>
      </c>
      <c r="J3386" t="s">
        <v>2337</v>
      </c>
      <c r="K3386">
        <f t="shared" si="208"/>
        <v>123</v>
      </c>
      <c r="L3386">
        <f t="shared" si="209"/>
        <v>39</v>
      </c>
      <c r="M3386">
        <f t="shared" si="210"/>
        <v>1</v>
      </c>
      <c r="N3386" s="7">
        <f t="shared" si="211"/>
        <v>3376.56</v>
      </c>
    </row>
    <row r="3387" spans="1:14" x14ac:dyDescent="0.2">
      <c r="A3387" t="s">
        <v>752</v>
      </c>
      <c r="B3387" s="8">
        <v>44096</v>
      </c>
      <c r="C3387" s="8">
        <v>44111</v>
      </c>
      <c r="D3387">
        <v>62</v>
      </c>
      <c r="E3387">
        <v>1</v>
      </c>
      <c r="F3387" s="7">
        <v>1399.23</v>
      </c>
      <c r="G3387" s="7">
        <v>2558</v>
      </c>
      <c r="H3387" s="7">
        <v>34.979999999999997</v>
      </c>
      <c r="I3387" s="7">
        <v>63.95</v>
      </c>
      <c r="J3387" t="s">
        <v>2337</v>
      </c>
      <c r="K3387">
        <f t="shared" si="208"/>
        <v>62</v>
      </c>
      <c r="L3387">
        <f t="shared" si="209"/>
        <v>39</v>
      </c>
      <c r="M3387">
        <f t="shared" si="210"/>
        <v>1</v>
      </c>
      <c r="N3387" s="7">
        <f t="shared" si="211"/>
        <v>2558</v>
      </c>
    </row>
    <row r="3388" spans="1:14" x14ac:dyDescent="0.2">
      <c r="A3388" t="s">
        <v>782</v>
      </c>
      <c r="B3388" s="8">
        <v>44096</v>
      </c>
      <c r="C3388" s="8">
        <v>44111</v>
      </c>
      <c r="D3388">
        <v>16</v>
      </c>
      <c r="E3388">
        <v>1</v>
      </c>
      <c r="F3388" s="7">
        <v>463.64</v>
      </c>
      <c r="G3388" s="7">
        <v>805.77</v>
      </c>
      <c r="H3388" s="7">
        <v>46.36</v>
      </c>
      <c r="I3388" s="7">
        <v>80.58</v>
      </c>
      <c r="J3388" t="s">
        <v>2337</v>
      </c>
      <c r="K3388">
        <f t="shared" si="208"/>
        <v>16</v>
      </c>
      <c r="L3388">
        <f t="shared" si="209"/>
        <v>39</v>
      </c>
      <c r="M3388">
        <f t="shared" si="210"/>
        <v>1</v>
      </c>
      <c r="N3388" s="7">
        <f t="shared" si="211"/>
        <v>805.77</v>
      </c>
    </row>
    <row r="3389" spans="1:14" x14ac:dyDescent="0.2">
      <c r="A3389" t="s">
        <v>712</v>
      </c>
      <c r="B3389" s="8">
        <v>44096</v>
      </c>
      <c r="C3389" s="8">
        <v>44110</v>
      </c>
      <c r="D3389">
        <v>62</v>
      </c>
      <c r="E3389">
        <v>1</v>
      </c>
      <c r="F3389" s="7">
        <v>702.43</v>
      </c>
      <c r="G3389" s="7">
        <v>1294.3499999999999</v>
      </c>
      <c r="H3389" s="7">
        <v>17.559999999999999</v>
      </c>
      <c r="I3389" s="7">
        <v>32.36</v>
      </c>
      <c r="J3389" t="s">
        <v>2337</v>
      </c>
      <c r="K3389">
        <f t="shared" si="208"/>
        <v>62</v>
      </c>
      <c r="L3389">
        <f t="shared" si="209"/>
        <v>39</v>
      </c>
      <c r="M3389">
        <f t="shared" si="210"/>
        <v>1</v>
      </c>
      <c r="N3389" s="7">
        <f t="shared" si="211"/>
        <v>1294.3499999999999</v>
      </c>
    </row>
    <row r="3390" spans="1:14" x14ac:dyDescent="0.2">
      <c r="A3390" t="s">
        <v>396</v>
      </c>
      <c r="B3390" s="8">
        <v>44096</v>
      </c>
      <c r="C3390" s="8">
        <v>44097</v>
      </c>
      <c r="D3390">
        <v>221</v>
      </c>
      <c r="E3390">
        <v>1</v>
      </c>
      <c r="F3390" s="7">
        <v>2762.64</v>
      </c>
      <c r="G3390" s="7">
        <v>4051.87</v>
      </c>
      <c r="H3390" s="7">
        <v>19.190000000000001</v>
      </c>
      <c r="I3390" s="7">
        <v>28.14</v>
      </c>
      <c r="J3390" t="s">
        <v>2337</v>
      </c>
      <c r="K3390">
        <f t="shared" si="208"/>
        <v>221</v>
      </c>
      <c r="L3390">
        <f t="shared" si="209"/>
        <v>39</v>
      </c>
      <c r="M3390">
        <f t="shared" si="210"/>
        <v>1</v>
      </c>
      <c r="N3390" s="7">
        <f t="shared" si="211"/>
        <v>4051.87</v>
      </c>
    </row>
    <row r="3391" spans="1:14" x14ac:dyDescent="0.2">
      <c r="A3391" t="s">
        <v>201</v>
      </c>
      <c r="B3391" s="8">
        <v>44096</v>
      </c>
      <c r="C3391" s="8">
        <v>44097</v>
      </c>
      <c r="D3391">
        <v>123</v>
      </c>
      <c r="E3391">
        <v>1</v>
      </c>
      <c r="F3391" s="7">
        <v>85.21</v>
      </c>
      <c r="G3391" s="7">
        <v>255.8</v>
      </c>
      <c r="H3391" s="7">
        <v>1.06</v>
      </c>
      <c r="I3391" s="7">
        <v>3.2</v>
      </c>
      <c r="J3391" t="s">
        <v>2337</v>
      </c>
      <c r="K3391">
        <f t="shared" si="208"/>
        <v>123</v>
      </c>
      <c r="L3391">
        <f t="shared" si="209"/>
        <v>39</v>
      </c>
      <c r="M3391">
        <f t="shared" si="210"/>
        <v>1</v>
      </c>
      <c r="N3391" s="7">
        <f t="shared" si="211"/>
        <v>255.8</v>
      </c>
    </row>
    <row r="3392" spans="1:14" x14ac:dyDescent="0.2">
      <c r="A3392" t="s">
        <v>112</v>
      </c>
      <c r="B3392" s="8">
        <v>44096</v>
      </c>
      <c r="C3392" s="8">
        <v>44097</v>
      </c>
      <c r="D3392">
        <v>154</v>
      </c>
      <c r="E3392">
        <v>1</v>
      </c>
      <c r="F3392" s="7">
        <v>40.67</v>
      </c>
      <c r="G3392" s="7">
        <v>209.76</v>
      </c>
      <c r="H3392" s="7">
        <v>0.4</v>
      </c>
      <c r="I3392" s="7">
        <v>2.1</v>
      </c>
      <c r="J3392" t="s">
        <v>2337</v>
      </c>
      <c r="K3392">
        <f t="shared" si="208"/>
        <v>154</v>
      </c>
      <c r="L3392">
        <f t="shared" si="209"/>
        <v>39</v>
      </c>
      <c r="M3392">
        <f t="shared" si="210"/>
        <v>1</v>
      </c>
      <c r="N3392" s="7">
        <f t="shared" si="211"/>
        <v>209.76</v>
      </c>
    </row>
    <row r="3393" spans="1:14" x14ac:dyDescent="0.2">
      <c r="A3393" t="s">
        <v>288</v>
      </c>
      <c r="B3393" s="8">
        <v>44096</v>
      </c>
      <c r="C3393" s="8">
        <v>44097</v>
      </c>
      <c r="D3393">
        <v>227</v>
      </c>
      <c r="E3393">
        <v>1</v>
      </c>
      <c r="F3393" s="7">
        <v>126.83</v>
      </c>
      <c r="G3393" s="7">
        <v>454.3</v>
      </c>
      <c r="H3393" s="7">
        <v>0.86</v>
      </c>
      <c r="I3393" s="7">
        <v>3.07</v>
      </c>
      <c r="J3393" t="s">
        <v>2337</v>
      </c>
      <c r="K3393">
        <f t="shared" si="208"/>
        <v>227</v>
      </c>
      <c r="L3393">
        <f t="shared" si="209"/>
        <v>39</v>
      </c>
      <c r="M3393">
        <f t="shared" si="210"/>
        <v>1</v>
      </c>
      <c r="N3393" s="7">
        <f t="shared" si="211"/>
        <v>454.3</v>
      </c>
    </row>
    <row r="3394" spans="1:14" x14ac:dyDescent="0.2">
      <c r="A3394" t="s">
        <v>108</v>
      </c>
      <c r="B3394" s="8">
        <v>44097</v>
      </c>
      <c r="C3394" s="8">
        <v>44098</v>
      </c>
      <c r="D3394">
        <v>4596</v>
      </c>
      <c r="E3394">
        <v>1</v>
      </c>
      <c r="F3394" s="7">
        <v>1039.83</v>
      </c>
      <c r="G3394" s="7">
        <v>2263.83</v>
      </c>
      <c r="H3394" s="7">
        <v>0.35</v>
      </c>
      <c r="I3394" s="7">
        <v>0.76</v>
      </c>
      <c r="J3394" t="s">
        <v>2337</v>
      </c>
      <c r="K3394">
        <f t="shared" si="208"/>
        <v>4596</v>
      </c>
      <c r="L3394">
        <f t="shared" si="209"/>
        <v>39</v>
      </c>
      <c r="M3394">
        <f t="shared" si="210"/>
        <v>1</v>
      </c>
      <c r="N3394" s="7">
        <f t="shared" si="211"/>
        <v>2263.83</v>
      </c>
    </row>
    <row r="3395" spans="1:14" x14ac:dyDescent="0.2">
      <c r="A3395" t="s">
        <v>396</v>
      </c>
      <c r="B3395" s="8">
        <v>44097</v>
      </c>
      <c r="C3395" s="8">
        <v>44098</v>
      </c>
      <c r="D3395">
        <v>17</v>
      </c>
      <c r="E3395">
        <v>1</v>
      </c>
      <c r="F3395" s="7">
        <v>211.04</v>
      </c>
      <c r="G3395" s="7">
        <v>309.52</v>
      </c>
      <c r="H3395" s="7">
        <v>19.190000000000001</v>
      </c>
      <c r="I3395" s="7">
        <v>28.14</v>
      </c>
      <c r="J3395" t="s">
        <v>2337</v>
      </c>
      <c r="K3395">
        <f t="shared" ref="K3395:K3458" si="212">D3395*E3395</f>
        <v>17</v>
      </c>
      <c r="L3395">
        <f t="shared" ref="L3395:L3458" si="213">(YEAR(B3395)-2020)*52+_xlfn.ISOWEEKNUM(B3395)</f>
        <v>39</v>
      </c>
      <c r="M3395">
        <f t="shared" ref="M3395:M3458" si="214">IF(J3395="Z-US$",1,1.22)</f>
        <v>1</v>
      </c>
      <c r="N3395" s="7">
        <f t="shared" ref="N3395:N3458" si="215">G3395*M3395</f>
        <v>309.52</v>
      </c>
    </row>
    <row r="3396" spans="1:14" x14ac:dyDescent="0.2">
      <c r="A3396" t="s">
        <v>923</v>
      </c>
      <c r="B3396" s="8">
        <v>44097</v>
      </c>
      <c r="C3396" s="8">
        <v>44098</v>
      </c>
      <c r="D3396">
        <v>17</v>
      </c>
      <c r="E3396">
        <v>1</v>
      </c>
      <c r="F3396" s="7">
        <v>660.12</v>
      </c>
      <c r="G3396" s="7">
        <v>984.83</v>
      </c>
      <c r="H3396" s="7">
        <v>60.01</v>
      </c>
      <c r="I3396" s="7">
        <v>89.53</v>
      </c>
      <c r="J3396" t="s">
        <v>2337</v>
      </c>
      <c r="K3396">
        <f t="shared" si="212"/>
        <v>17</v>
      </c>
      <c r="L3396">
        <f t="shared" si="213"/>
        <v>39</v>
      </c>
      <c r="M3396">
        <f t="shared" si="214"/>
        <v>1</v>
      </c>
      <c r="N3396" s="7">
        <f t="shared" si="215"/>
        <v>984.83</v>
      </c>
    </row>
    <row r="3397" spans="1:14" x14ac:dyDescent="0.2">
      <c r="A3397" t="s">
        <v>216</v>
      </c>
      <c r="B3397" s="8">
        <v>44097</v>
      </c>
      <c r="C3397" s="8">
        <v>44099</v>
      </c>
      <c r="D3397">
        <v>307</v>
      </c>
      <c r="E3397">
        <v>1</v>
      </c>
      <c r="F3397" s="7">
        <v>140.69</v>
      </c>
      <c r="G3397" s="7">
        <v>204.64</v>
      </c>
      <c r="H3397" s="7">
        <v>0.7</v>
      </c>
      <c r="I3397" s="7">
        <v>1.02</v>
      </c>
      <c r="J3397" t="s">
        <v>2337</v>
      </c>
      <c r="K3397">
        <f t="shared" si="212"/>
        <v>307</v>
      </c>
      <c r="L3397">
        <f t="shared" si="213"/>
        <v>39</v>
      </c>
      <c r="M3397">
        <f t="shared" si="214"/>
        <v>1</v>
      </c>
      <c r="N3397" s="7">
        <f t="shared" si="215"/>
        <v>204.64</v>
      </c>
    </row>
    <row r="3398" spans="1:14" x14ac:dyDescent="0.2">
      <c r="A3398" t="s">
        <v>501</v>
      </c>
      <c r="B3398" s="8">
        <v>44097</v>
      </c>
      <c r="C3398" s="8">
        <v>44098</v>
      </c>
      <c r="D3398">
        <v>123</v>
      </c>
      <c r="E3398">
        <v>1</v>
      </c>
      <c r="F3398" s="7">
        <v>330.93</v>
      </c>
      <c r="G3398" s="7">
        <v>1023.2</v>
      </c>
      <c r="H3398" s="7">
        <v>4.13</v>
      </c>
      <c r="I3398" s="7">
        <v>12.79</v>
      </c>
      <c r="J3398" t="s">
        <v>2337</v>
      </c>
      <c r="K3398">
        <f t="shared" si="212"/>
        <v>123</v>
      </c>
      <c r="L3398">
        <f t="shared" si="213"/>
        <v>39</v>
      </c>
      <c r="M3398">
        <f t="shared" si="214"/>
        <v>1</v>
      </c>
      <c r="N3398" s="7">
        <f t="shared" si="215"/>
        <v>1023.2</v>
      </c>
    </row>
    <row r="3399" spans="1:14" x14ac:dyDescent="0.2">
      <c r="A3399" t="s">
        <v>928</v>
      </c>
      <c r="B3399" s="8">
        <v>44097</v>
      </c>
      <c r="C3399" s="8">
        <v>44098</v>
      </c>
      <c r="D3399">
        <v>154</v>
      </c>
      <c r="E3399">
        <v>1</v>
      </c>
      <c r="F3399" s="7">
        <v>0</v>
      </c>
      <c r="G3399" s="7">
        <v>3837</v>
      </c>
      <c r="H3399" s="7">
        <v>0</v>
      </c>
      <c r="I3399" s="7">
        <v>38.369999999999997</v>
      </c>
      <c r="J3399" t="s">
        <v>2337</v>
      </c>
      <c r="K3399">
        <f t="shared" si="212"/>
        <v>154</v>
      </c>
      <c r="L3399">
        <f t="shared" si="213"/>
        <v>39</v>
      </c>
      <c r="M3399">
        <f t="shared" si="214"/>
        <v>1</v>
      </c>
      <c r="N3399" s="7">
        <f t="shared" si="215"/>
        <v>3837</v>
      </c>
    </row>
    <row r="3400" spans="1:14" x14ac:dyDescent="0.2">
      <c r="A3400" t="s">
        <v>167</v>
      </c>
      <c r="B3400" s="8">
        <v>44097</v>
      </c>
      <c r="C3400" s="8">
        <v>44098</v>
      </c>
      <c r="D3400">
        <v>307</v>
      </c>
      <c r="E3400">
        <v>1</v>
      </c>
      <c r="F3400" s="7">
        <v>291.61</v>
      </c>
      <c r="G3400" s="7">
        <v>486.02</v>
      </c>
      <c r="H3400" s="7">
        <v>1.46</v>
      </c>
      <c r="I3400" s="7">
        <v>2.4300000000000002</v>
      </c>
      <c r="J3400" t="s">
        <v>2337</v>
      </c>
      <c r="K3400">
        <f t="shared" si="212"/>
        <v>307</v>
      </c>
      <c r="L3400">
        <f t="shared" si="213"/>
        <v>39</v>
      </c>
      <c r="M3400">
        <f t="shared" si="214"/>
        <v>1</v>
      </c>
      <c r="N3400" s="7">
        <f t="shared" si="215"/>
        <v>486.02</v>
      </c>
    </row>
    <row r="3401" spans="1:14" x14ac:dyDescent="0.2">
      <c r="A3401" t="s">
        <v>288</v>
      </c>
      <c r="B3401" s="8">
        <v>44097</v>
      </c>
      <c r="C3401" s="8">
        <v>44098</v>
      </c>
      <c r="D3401">
        <v>102</v>
      </c>
      <c r="E3401">
        <v>1</v>
      </c>
      <c r="F3401" s="7">
        <v>56.56</v>
      </c>
      <c r="G3401" s="7">
        <v>202.59</v>
      </c>
      <c r="H3401" s="7">
        <v>0.86</v>
      </c>
      <c r="I3401" s="7">
        <v>3.07</v>
      </c>
      <c r="J3401" t="s">
        <v>2337</v>
      </c>
      <c r="K3401">
        <f t="shared" si="212"/>
        <v>102</v>
      </c>
      <c r="L3401">
        <f t="shared" si="213"/>
        <v>39</v>
      </c>
      <c r="M3401">
        <f t="shared" si="214"/>
        <v>1</v>
      </c>
      <c r="N3401" s="7">
        <f t="shared" si="215"/>
        <v>202.59</v>
      </c>
    </row>
    <row r="3402" spans="1:14" x14ac:dyDescent="0.2">
      <c r="A3402" t="s">
        <v>928</v>
      </c>
      <c r="B3402" s="8">
        <v>44097</v>
      </c>
      <c r="C3402" s="8">
        <v>44098</v>
      </c>
      <c r="D3402">
        <v>2</v>
      </c>
      <c r="E3402">
        <v>1</v>
      </c>
      <c r="F3402" s="7">
        <v>0</v>
      </c>
      <c r="G3402" s="7">
        <v>0</v>
      </c>
      <c r="H3402" s="7">
        <v>0</v>
      </c>
      <c r="I3402" s="7">
        <v>0</v>
      </c>
      <c r="J3402" t="s">
        <v>2337</v>
      </c>
      <c r="K3402">
        <f t="shared" si="212"/>
        <v>2</v>
      </c>
      <c r="L3402">
        <f t="shared" si="213"/>
        <v>39</v>
      </c>
      <c r="M3402">
        <f t="shared" si="214"/>
        <v>1</v>
      </c>
      <c r="N3402" s="7">
        <f t="shared" si="215"/>
        <v>0</v>
      </c>
    </row>
    <row r="3403" spans="1:14" x14ac:dyDescent="0.2">
      <c r="A3403" t="s">
        <v>210</v>
      </c>
      <c r="B3403" s="8">
        <v>44098</v>
      </c>
      <c r="C3403" s="8">
        <v>44098</v>
      </c>
      <c r="D3403">
        <v>92</v>
      </c>
      <c r="E3403">
        <v>1</v>
      </c>
      <c r="F3403" s="7">
        <v>63.76</v>
      </c>
      <c r="G3403" s="7">
        <v>95.93</v>
      </c>
      <c r="H3403" s="7">
        <v>1.06</v>
      </c>
      <c r="I3403" s="7">
        <v>1.6</v>
      </c>
      <c r="J3403" t="s">
        <v>2337</v>
      </c>
      <c r="K3403">
        <f t="shared" si="212"/>
        <v>92</v>
      </c>
      <c r="L3403">
        <f t="shared" si="213"/>
        <v>39</v>
      </c>
      <c r="M3403">
        <f t="shared" si="214"/>
        <v>1</v>
      </c>
      <c r="N3403" s="7">
        <f t="shared" si="215"/>
        <v>95.93</v>
      </c>
    </row>
    <row r="3404" spans="1:14" x14ac:dyDescent="0.2">
      <c r="A3404" t="s">
        <v>396</v>
      </c>
      <c r="B3404" s="8">
        <v>44098</v>
      </c>
      <c r="C3404" s="8">
        <v>44102</v>
      </c>
      <c r="D3404">
        <v>77</v>
      </c>
      <c r="E3404">
        <v>1</v>
      </c>
      <c r="F3404" s="7">
        <v>959.25</v>
      </c>
      <c r="G3404" s="7">
        <v>1534.8</v>
      </c>
      <c r="H3404" s="7">
        <v>19.190000000000001</v>
      </c>
      <c r="I3404" s="7">
        <v>30.7</v>
      </c>
      <c r="J3404" t="s">
        <v>2337</v>
      </c>
      <c r="K3404">
        <f t="shared" si="212"/>
        <v>77</v>
      </c>
      <c r="L3404">
        <f t="shared" si="213"/>
        <v>39</v>
      </c>
      <c r="M3404">
        <f t="shared" si="214"/>
        <v>1</v>
      </c>
      <c r="N3404" s="7">
        <f t="shared" si="215"/>
        <v>1534.8</v>
      </c>
    </row>
    <row r="3405" spans="1:14" x14ac:dyDescent="0.2">
      <c r="A3405" t="s">
        <v>251</v>
      </c>
      <c r="B3405" s="8">
        <v>44098</v>
      </c>
      <c r="C3405" s="8">
        <v>44102</v>
      </c>
      <c r="D3405">
        <v>1532</v>
      </c>
      <c r="E3405">
        <v>1</v>
      </c>
      <c r="F3405" s="7">
        <v>856.93</v>
      </c>
      <c r="G3405" s="7">
        <v>1918.5</v>
      </c>
      <c r="H3405" s="7">
        <v>0.86</v>
      </c>
      <c r="I3405" s="7">
        <v>1.92</v>
      </c>
      <c r="J3405" t="s">
        <v>2337</v>
      </c>
      <c r="K3405">
        <f t="shared" si="212"/>
        <v>1532</v>
      </c>
      <c r="L3405">
        <f t="shared" si="213"/>
        <v>39</v>
      </c>
      <c r="M3405">
        <f t="shared" si="214"/>
        <v>1</v>
      </c>
      <c r="N3405" s="7">
        <f t="shared" si="215"/>
        <v>1918.5</v>
      </c>
    </row>
    <row r="3406" spans="1:14" x14ac:dyDescent="0.2">
      <c r="A3406" t="s">
        <v>256</v>
      </c>
      <c r="B3406" s="8">
        <v>44098</v>
      </c>
      <c r="C3406" s="8">
        <v>44102</v>
      </c>
      <c r="D3406">
        <v>766</v>
      </c>
      <c r="E3406">
        <v>1</v>
      </c>
      <c r="F3406" s="7">
        <v>428.47</v>
      </c>
      <c r="G3406" s="7">
        <v>831.35</v>
      </c>
      <c r="H3406" s="7">
        <v>0.86</v>
      </c>
      <c r="I3406" s="7">
        <v>1.66</v>
      </c>
      <c r="J3406" t="s">
        <v>2337</v>
      </c>
      <c r="K3406">
        <f t="shared" si="212"/>
        <v>766</v>
      </c>
      <c r="L3406">
        <f t="shared" si="213"/>
        <v>39</v>
      </c>
      <c r="M3406">
        <f t="shared" si="214"/>
        <v>1</v>
      </c>
      <c r="N3406" s="7">
        <f t="shared" si="215"/>
        <v>831.35</v>
      </c>
    </row>
    <row r="3407" spans="1:14" x14ac:dyDescent="0.2">
      <c r="A3407" t="s">
        <v>262</v>
      </c>
      <c r="B3407" s="8">
        <v>44098</v>
      </c>
      <c r="C3407" s="8">
        <v>44102</v>
      </c>
      <c r="D3407">
        <v>766</v>
      </c>
      <c r="E3407">
        <v>1</v>
      </c>
      <c r="F3407" s="7">
        <v>492.42</v>
      </c>
      <c r="G3407" s="7">
        <v>831.35</v>
      </c>
      <c r="H3407" s="7">
        <v>0.99</v>
      </c>
      <c r="I3407" s="7">
        <v>1.66</v>
      </c>
      <c r="J3407" t="s">
        <v>2337</v>
      </c>
      <c r="K3407">
        <f t="shared" si="212"/>
        <v>766</v>
      </c>
      <c r="L3407">
        <f t="shared" si="213"/>
        <v>39</v>
      </c>
      <c r="M3407">
        <f t="shared" si="214"/>
        <v>1</v>
      </c>
      <c r="N3407" s="7">
        <f t="shared" si="215"/>
        <v>831.35</v>
      </c>
    </row>
    <row r="3408" spans="1:14" x14ac:dyDescent="0.2">
      <c r="A3408" t="s">
        <v>642</v>
      </c>
      <c r="B3408" s="8">
        <v>44098</v>
      </c>
      <c r="C3408" s="8">
        <v>44099</v>
      </c>
      <c r="D3408">
        <v>736</v>
      </c>
      <c r="E3408">
        <v>1</v>
      </c>
      <c r="F3408" s="7">
        <v>496.84</v>
      </c>
      <c r="G3408" s="7">
        <v>767.4</v>
      </c>
      <c r="H3408" s="7">
        <v>1.02</v>
      </c>
      <c r="I3408" s="7">
        <v>1.6</v>
      </c>
      <c r="J3408" t="s">
        <v>2337</v>
      </c>
      <c r="K3408">
        <f t="shared" si="212"/>
        <v>736</v>
      </c>
      <c r="L3408">
        <f t="shared" si="213"/>
        <v>39</v>
      </c>
      <c r="M3408">
        <f t="shared" si="214"/>
        <v>1</v>
      </c>
      <c r="N3408" s="7">
        <f t="shared" si="215"/>
        <v>767.4</v>
      </c>
    </row>
    <row r="3409" spans="1:14" x14ac:dyDescent="0.2">
      <c r="A3409" t="s">
        <v>251</v>
      </c>
      <c r="B3409" s="8">
        <v>44098</v>
      </c>
      <c r="C3409" s="8">
        <v>44099</v>
      </c>
      <c r="D3409">
        <v>1532</v>
      </c>
      <c r="E3409">
        <v>1</v>
      </c>
      <c r="F3409" s="7">
        <v>856.93</v>
      </c>
      <c r="G3409" s="7">
        <v>1790.6</v>
      </c>
      <c r="H3409" s="7">
        <v>0.86</v>
      </c>
      <c r="I3409" s="7">
        <v>1.79</v>
      </c>
      <c r="J3409" t="s">
        <v>2337</v>
      </c>
      <c r="K3409">
        <f t="shared" si="212"/>
        <v>1532</v>
      </c>
      <c r="L3409">
        <f t="shared" si="213"/>
        <v>39</v>
      </c>
      <c r="M3409">
        <f t="shared" si="214"/>
        <v>1</v>
      </c>
      <c r="N3409" s="7">
        <f t="shared" si="215"/>
        <v>1790.6</v>
      </c>
    </row>
    <row r="3410" spans="1:14" x14ac:dyDescent="0.2">
      <c r="A3410" t="s">
        <v>387</v>
      </c>
      <c r="B3410" s="8">
        <v>44098</v>
      </c>
      <c r="C3410" s="8">
        <v>44099</v>
      </c>
      <c r="D3410">
        <v>37</v>
      </c>
      <c r="E3410">
        <v>1</v>
      </c>
      <c r="F3410" s="7">
        <v>1015.12</v>
      </c>
      <c r="G3410" s="7">
        <v>1841.76</v>
      </c>
      <c r="H3410" s="7">
        <v>42.3</v>
      </c>
      <c r="I3410" s="7">
        <v>76.739999999999995</v>
      </c>
      <c r="J3410" t="s">
        <v>2337</v>
      </c>
      <c r="K3410">
        <f t="shared" si="212"/>
        <v>37</v>
      </c>
      <c r="L3410">
        <f t="shared" si="213"/>
        <v>39</v>
      </c>
      <c r="M3410">
        <f t="shared" si="214"/>
        <v>1</v>
      </c>
      <c r="N3410" s="7">
        <f t="shared" si="215"/>
        <v>1841.76</v>
      </c>
    </row>
    <row r="3411" spans="1:14" x14ac:dyDescent="0.2">
      <c r="A3411" t="s">
        <v>940</v>
      </c>
      <c r="B3411" s="8">
        <v>44098</v>
      </c>
      <c r="C3411" s="8">
        <v>44099</v>
      </c>
      <c r="D3411">
        <v>4</v>
      </c>
      <c r="E3411">
        <v>1</v>
      </c>
      <c r="F3411" s="7">
        <v>45.28</v>
      </c>
      <c r="G3411" s="7">
        <v>88.25</v>
      </c>
      <c r="H3411" s="7">
        <v>22.64</v>
      </c>
      <c r="I3411" s="7">
        <v>44.13</v>
      </c>
      <c r="J3411" t="s">
        <v>2337</v>
      </c>
      <c r="K3411">
        <f t="shared" si="212"/>
        <v>4</v>
      </c>
      <c r="L3411">
        <f t="shared" si="213"/>
        <v>39</v>
      </c>
      <c r="M3411">
        <f t="shared" si="214"/>
        <v>1</v>
      </c>
      <c r="N3411" s="7">
        <f t="shared" si="215"/>
        <v>88.25</v>
      </c>
    </row>
    <row r="3412" spans="1:14" x14ac:dyDescent="0.2">
      <c r="A3412" t="s">
        <v>223</v>
      </c>
      <c r="B3412" s="8">
        <v>44098</v>
      </c>
      <c r="C3412" s="8">
        <v>44099</v>
      </c>
      <c r="D3412">
        <v>307</v>
      </c>
      <c r="E3412">
        <v>1</v>
      </c>
      <c r="F3412" s="7">
        <v>140.69</v>
      </c>
      <c r="G3412" s="7">
        <v>217.43</v>
      </c>
      <c r="H3412" s="7">
        <v>0.7</v>
      </c>
      <c r="I3412" s="7">
        <v>1.0900000000000001</v>
      </c>
      <c r="J3412" t="s">
        <v>2337</v>
      </c>
      <c r="K3412">
        <f t="shared" si="212"/>
        <v>307</v>
      </c>
      <c r="L3412">
        <f t="shared" si="213"/>
        <v>39</v>
      </c>
      <c r="M3412">
        <f t="shared" si="214"/>
        <v>1</v>
      </c>
      <c r="N3412" s="7">
        <f t="shared" si="215"/>
        <v>217.43</v>
      </c>
    </row>
    <row r="3413" spans="1:14" x14ac:dyDescent="0.2">
      <c r="A3413" t="s">
        <v>396</v>
      </c>
      <c r="B3413" s="8">
        <v>44098</v>
      </c>
      <c r="C3413" s="8">
        <v>44099</v>
      </c>
      <c r="D3413">
        <v>77</v>
      </c>
      <c r="E3413">
        <v>1</v>
      </c>
      <c r="F3413" s="7">
        <v>959.25</v>
      </c>
      <c r="G3413" s="7">
        <v>1406.9</v>
      </c>
      <c r="H3413" s="7">
        <v>19.190000000000001</v>
      </c>
      <c r="I3413" s="7">
        <v>28.14</v>
      </c>
      <c r="J3413" t="s">
        <v>2337</v>
      </c>
      <c r="K3413">
        <f t="shared" si="212"/>
        <v>77</v>
      </c>
      <c r="L3413">
        <f t="shared" si="213"/>
        <v>39</v>
      </c>
      <c r="M3413">
        <f t="shared" si="214"/>
        <v>1</v>
      </c>
      <c r="N3413" s="7">
        <f t="shared" si="215"/>
        <v>1406.9</v>
      </c>
    </row>
    <row r="3414" spans="1:14" x14ac:dyDescent="0.2">
      <c r="A3414" t="s">
        <v>251</v>
      </c>
      <c r="B3414" s="8">
        <v>44098</v>
      </c>
      <c r="C3414" s="8">
        <v>44099</v>
      </c>
      <c r="D3414">
        <v>3830</v>
      </c>
      <c r="E3414">
        <v>1</v>
      </c>
      <c r="F3414" s="7">
        <v>2142.33</v>
      </c>
      <c r="G3414" s="7">
        <v>4476.5</v>
      </c>
      <c r="H3414" s="7">
        <v>0.86</v>
      </c>
      <c r="I3414" s="7">
        <v>1.79</v>
      </c>
      <c r="J3414" t="s">
        <v>2337</v>
      </c>
      <c r="K3414">
        <f t="shared" si="212"/>
        <v>3830</v>
      </c>
      <c r="L3414">
        <f t="shared" si="213"/>
        <v>39</v>
      </c>
      <c r="M3414">
        <f t="shared" si="214"/>
        <v>1</v>
      </c>
      <c r="N3414" s="7">
        <f t="shared" si="215"/>
        <v>4476.5</v>
      </c>
    </row>
    <row r="3415" spans="1:14" x14ac:dyDescent="0.2">
      <c r="A3415" t="s">
        <v>387</v>
      </c>
      <c r="B3415" s="8">
        <v>44098</v>
      </c>
      <c r="C3415" s="8">
        <v>44099</v>
      </c>
      <c r="D3415">
        <v>7</v>
      </c>
      <c r="E3415">
        <v>1</v>
      </c>
      <c r="F3415" s="7">
        <v>169.19</v>
      </c>
      <c r="G3415" s="7">
        <v>306.95999999999998</v>
      </c>
      <c r="H3415" s="7">
        <v>42.3</v>
      </c>
      <c r="I3415" s="7">
        <v>76.739999999999995</v>
      </c>
      <c r="J3415" t="s">
        <v>2337</v>
      </c>
      <c r="K3415">
        <f t="shared" si="212"/>
        <v>7</v>
      </c>
      <c r="L3415">
        <f t="shared" si="213"/>
        <v>39</v>
      </c>
      <c r="M3415">
        <f t="shared" si="214"/>
        <v>1</v>
      </c>
      <c r="N3415" s="7">
        <f t="shared" si="215"/>
        <v>306.95999999999998</v>
      </c>
    </row>
    <row r="3416" spans="1:14" x14ac:dyDescent="0.2">
      <c r="A3416" t="s">
        <v>396</v>
      </c>
      <c r="B3416" s="8">
        <v>44098</v>
      </c>
      <c r="C3416" s="8">
        <v>44111</v>
      </c>
      <c r="D3416">
        <v>589</v>
      </c>
      <c r="E3416">
        <v>1</v>
      </c>
      <c r="F3416" s="7">
        <v>7367.04</v>
      </c>
      <c r="G3416" s="7">
        <v>11787.26</v>
      </c>
      <c r="H3416" s="7">
        <v>19.190000000000001</v>
      </c>
      <c r="I3416" s="7">
        <v>30.7</v>
      </c>
      <c r="J3416" t="s">
        <v>2337</v>
      </c>
      <c r="K3416">
        <f t="shared" si="212"/>
        <v>589</v>
      </c>
      <c r="L3416">
        <f t="shared" si="213"/>
        <v>39</v>
      </c>
      <c r="M3416">
        <f t="shared" si="214"/>
        <v>1</v>
      </c>
      <c r="N3416" s="7">
        <f t="shared" si="215"/>
        <v>11787.26</v>
      </c>
    </row>
    <row r="3417" spans="1:14" x14ac:dyDescent="0.2">
      <c r="A3417" t="s">
        <v>289</v>
      </c>
      <c r="B3417" s="8">
        <v>44098</v>
      </c>
      <c r="C3417" s="8">
        <v>44111</v>
      </c>
      <c r="D3417">
        <v>1532</v>
      </c>
      <c r="E3417">
        <v>1</v>
      </c>
      <c r="F3417" s="7">
        <v>869.72</v>
      </c>
      <c r="G3417" s="7">
        <v>2110.35</v>
      </c>
      <c r="H3417" s="7">
        <v>0.87</v>
      </c>
      <c r="I3417" s="7">
        <v>2.11</v>
      </c>
      <c r="J3417" t="s">
        <v>2337</v>
      </c>
      <c r="K3417">
        <f t="shared" si="212"/>
        <v>1532</v>
      </c>
      <c r="L3417">
        <f t="shared" si="213"/>
        <v>39</v>
      </c>
      <c r="M3417">
        <f t="shared" si="214"/>
        <v>1</v>
      </c>
      <c r="N3417" s="7">
        <f t="shared" si="215"/>
        <v>2110.35</v>
      </c>
    </row>
    <row r="3418" spans="1:14" x14ac:dyDescent="0.2">
      <c r="A3418" t="s">
        <v>650</v>
      </c>
      <c r="B3418" s="8">
        <v>44099</v>
      </c>
      <c r="C3418" s="8">
        <v>44102</v>
      </c>
      <c r="D3418">
        <v>92</v>
      </c>
      <c r="E3418">
        <v>1</v>
      </c>
      <c r="F3418" s="7">
        <v>63.8</v>
      </c>
      <c r="G3418" s="7">
        <v>95.93</v>
      </c>
      <c r="H3418" s="7">
        <v>1.06</v>
      </c>
      <c r="I3418" s="7">
        <v>1.6</v>
      </c>
      <c r="J3418" t="s">
        <v>2337</v>
      </c>
      <c r="K3418">
        <f t="shared" si="212"/>
        <v>92</v>
      </c>
      <c r="L3418">
        <f t="shared" si="213"/>
        <v>39</v>
      </c>
      <c r="M3418">
        <f t="shared" si="214"/>
        <v>1</v>
      </c>
      <c r="N3418" s="7">
        <f t="shared" si="215"/>
        <v>95.93</v>
      </c>
    </row>
    <row r="3419" spans="1:14" x14ac:dyDescent="0.2">
      <c r="A3419" t="s">
        <v>379</v>
      </c>
      <c r="B3419" s="8">
        <v>44102</v>
      </c>
      <c r="C3419" s="8">
        <v>44106</v>
      </c>
      <c r="D3419">
        <v>10</v>
      </c>
      <c r="E3419">
        <v>5</v>
      </c>
      <c r="F3419" s="7">
        <v>30.77</v>
      </c>
      <c r="G3419" s="7">
        <v>295.76</v>
      </c>
      <c r="H3419" s="7">
        <v>5.13</v>
      </c>
      <c r="I3419" s="7">
        <v>49.29</v>
      </c>
      <c r="J3419" t="s">
        <v>2337</v>
      </c>
      <c r="K3419">
        <f t="shared" si="212"/>
        <v>50</v>
      </c>
      <c r="L3419">
        <f t="shared" si="213"/>
        <v>40</v>
      </c>
      <c r="M3419">
        <f t="shared" si="214"/>
        <v>1</v>
      </c>
      <c r="N3419" s="7">
        <f t="shared" si="215"/>
        <v>295.76</v>
      </c>
    </row>
    <row r="3420" spans="1:14" x14ac:dyDescent="0.2">
      <c r="A3420" t="s">
        <v>396</v>
      </c>
      <c r="B3420" s="8">
        <v>44102</v>
      </c>
      <c r="C3420" s="8">
        <v>44103</v>
      </c>
      <c r="D3420">
        <v>31</v>
      </c>
      <c r="E3420">
        <v>1</v>
      </c>
      <c r="F3420" s="7">
        <v>383.7</v>
      </c>
      <c r="G3420" s="7">
        <v>716.24</v>
      </c>
      <c r="H3420" s="7">
        <v>19.190000000000001</v>
      </c>
      <c r="I3420" s="7">
        <v>35.81</v>
      </c>
      <c r="J3420" t="s">
        <v>2337</v>
      </c>
      <c r="K3420">
        <f t="shared" si="212"/>
        <v>31</v>
      </c>
      <c r="L3420">
        <f t="shared" si="213"/>
        <v>40</v>
      </c>
      <c r="M3420">
        <f t="shared" si="214"/>
        <v>1</v>
      </c>
      <c r="N3420" s="7">
        <f t="shared" si="215"/>
        <v>716.24</v>
      </c>
    </row>
    <row r="3421" spans="1:14" x14ac:dyDescent="0.2">
      <c r="A3421" t="s">
        <v>112</v>
      </c>
      <c r="B3421" s="8">
        <v>44102</v>
      </c>
      <c r="C3421" s="8">
        <v>44103</v>
      </c>
      <c r="D3421">
        <v>460</v>
      </c>
      <c r="E3421">
        <v>1</v>
      </c>
      <c r="F3421" s="7">
        <v>130.46</v>
      </c>
      <c r="G3421" s="7">
        <v>725.19</v>
      </c>
      <c r="H3421" s="7">
        <v>0.44</v>
      </c>
      <c r="I3421" s="7">
        <v>2.42</v>
      </c>
      <c r="J3421" t="s">
        <v>2337</v>
      </c>
      <c r="K3421">
        <f t="shared" si="212"/>
        <v>460</v>
      </c>
      <c r="L3421">
        <f t="shared" si="213"/>
        <v>40</v>
      </c>
      <c r="M3421">
        <f t="shared" si="214"/>
        <v>1</v>
      </c>
      <c r="N3421" s="7">
        <f t="shared" si="215"/>
        <v>725.19</v>
      </c>
    </row>
    <row r="3422" spans="1:14" x14ac:dyDescent="0.2">
      <c r="A3422" t="s">
        <v>650</v>
      </c>
      <c r="B3422" s="8">
        <v>44102</v>
      </c>
      <c r="C3422" s="8">
        <v>44103</v>
      </c>
      <c r="D3422">
        <v>1287</v>
      </c>
      <c r="E3422">
        <v>1</v>
      </c>
      <c r="F3422" s="7">
        <v>893.11</v>
      </c>
      <c r="G3422" s="7">
        <v>1342.95</v>
      </c>
      <c r="H3422" s="7">
        <v>1.06</v>
      </c>
      <c r="I3422" s="7">
        <v>1.6</v>
      </c>
      <c r="J3422" t="s">
        <v>2337</v>
      </c>
      <c r="K3422">
        <f t="shared" si="212"/>
        <v>1287</v>
      </c>
      <c r="L3422">
        <f t="shared" si="213"/>
        <v>40</v>
      </c>
      <c r="M3422">
        <f t="shared" si="214"/>
        <v>1</v>
      </c>
      <c r="N3422" s="7">
        <f t="shared" si="215"/>
        <v>1342.95</v>
      </c>
    </row>
    <row r="3423" spans="1:14" x14ac:dyDescent="0.2">
      <c r="A3423" t="s">
        <v>718</v>
      </c>
      <c r="B3423" s="8">
        <v>44103</v>
      </c>
      <c r="C3423" s="8">
        <v>44111</v>
      </c>
      <c r="D3423">
        <v>4</v>
      </c>
      <c r="E3423">
        <v>1</v>
      </c>
      <c r="F3423" s="7">
        <v>44.71</v>
      </c>
      <c r="G3423" s="7">
        <v>82.11</v>
      </c>
      <c r="H3423" s="7">
        <v>22.36</v>
      </c>
      <c r="I3423" s="7">
        <v>41.06</v>
      </c>
      <c r="J3423" t="s">
        <v>2337</v>
      </c>
      <c r="K3423">
        <f t="shared" si="212"/>
        <v>4</v>
      </c>
      <c r="L3423">
        <f t="shared" si="213"/>
        <v>40</v>
      </c>
      <c r="M3423">
        <f t="shared" si="214"/>
        <v>1</v>
      </c>
      <c r="N3423" s="7">
        <f t="shared" si="215"/>
        <v>82.11</v>
      </c>
    </row>
    <row r="3424" spans="1:14" x14ac:dyDescent="0.2">
      <c r="A3424" t="s">
        <v>942</v>
      </c>
      <c r="B3424" s="8">
        <v>44103</v>
      </c>
      <c r="C3424" s="8">
        <v>44111</v>
      </c>
      <c r="D3424">
        <v>4</v>
      </c>
      <c r="E3424">
        <v>1</v>
      </c>
      <c r="F3424" s="7">
        <v>47.73</v>
      </c>
      <c r="G3424" s="7">
        <v>99.76</v>
      </c>
      <c r="H3424" s="7">
        <v>23.87</v>
      </c>
      <c r="I3424" s="7">
        <v>49.88</v>
      </c>
      <c r="J3424" t="s">
        <v>2337</v>
      </c>
      <c r="K3424">
        <f t="shared" si="212"/>
        <v>4</v>
      </c>
      <c r="L3424">
        <f t="shared" si="213"/>
        <v>40</v>
      </c>
      <c r="M3424">
        <f t="shared" si="214"/>
        <v>1</v>
      </c>
      <c r="N3424" s="7">
        <f t="shared" si="215"/>
        <v>99.76</v>
      </c>
    </row>
    <row r="3425" spans="1:14" x14ac:dyDescent="0.2">
      <c r="A3425" t="s">
        <v>758</v>
      </c>
      <c r="B3425" s="8">
        <v>44103</v>
      </c>
      <c r="C3425" s="8">
        <v>44117</v>
      </c>
      <c r="D3425">
        <v>23</v>
      </c>
      <c r="E3425">
        <v>1</v>
      </c>
      <c r="F3425" s="7">
        <v>623.51</v>
      </c>
      <c r="G3425" s="7">
        <v>1097.3800000000001</v>
      </c>
      <c r="H3425" s="7">
        <v>41.57</v>
      </c>
      <c r="I3425" s="7">
        <v>73.16</v>
      </c>
      <c r="J3425" t="s">
        <v>2337</v>
      </c>
      <c r="K3425">
        <f t="shared" si="212"/>
        <v>23</v>
      </c>
      <c r="L3425">
        <f t="shared" si="213"/>
        <v>40</v>
      </c>
      <c r="M3425">
        <f t="shared" si="214"/>
        <v>1</v>
      </c>
      <c r="N3425" s="7">
        <f t="shared" si="215"/>
        <v>1097.3800000000001</v>
      </c>
    </row>
    <row r="3426" spans="1:14" x14ac:dyDescent="0.2">
      <c r="A3426" t="s">
        <v>539</v>
      </c>
      <c r="B3426" s="8">
        <v>44103</v>
      </c>
      <c r="C3426" s="8">
        <v>44103</v>
      </c>
      <c r="D3426">
        <v>1073</v>
      </c>
      <c r="E3426">
        <v>2</v>
      </c>
      <c r="F3426" s="7">
        <v>2099.3000000000002</v>
      </c>
      <c r="G3426" s="7">
        <v>5013.68</v>
      </c>
      <c r="H3426" s="7">
        <v>2.99</v>
      </c>
      <c r="I3426" s="7">
        <v>7.16</v>
      </c>
      <c r="J3426" t="s">
        <v>2337</v>
      </c>
      <c r="K3426">
        <f t="shared" si="212"/>
        <v>2146</v>
      </c>
      <c r="L3426">
        <f t="shared" si="213"/>
        <v>40</v>
      </c>
      <c r="M3426">
        <f t="shared" si="214"/>
        <v>1</v>
      </c>
      <c r="N3426" s="7">
        <f t="shared" si="215"/>
        <v>5013.68</v>
      </c>
    </row>
    <row r="3427" spans="1:14" x14ac:dyDescent="0.2">
      <c r="A3427" t="s">
        <v>202</v>
      </c>
      <c r="B3427" s="8">
        <v>44103</v>
      </c>
      <c r="C3427" s="8">
        <v>44103</v>
      </c>
      <c r="D3427">
        <v>1839</v>
      </c>
      <c r="E3427">
        <v>2</v>
      </c>
      <c r="F3427" s="7">
        <v>3130.69</v>
      </c>
      <c r="G3427" s="7">
        <v>7674</v>
      </c>
      <c r="H3427" s="7">
        <v>2.6</v>
      </c>
      <c r="I3427" s="7">
        <v>6.4</v>
      </c>
      <c r="J3427" t="s">
        <v>2337</v>
      </c>
      <c r="K3427">
        <f t="shared" si="212"/>
        <v>3678</v>
      </c>
      <c r="L3427">
        <f t="shared" si="213"/>
        <v>40</v>
      </c>
      <c r="M3427">
        <f t="shared" si="214"/>
        <v>1</v>
      </c>
      <c r="N3427" s="7">
        <f t="shared" si="215"/>
        <v>7674</v>
      </c>
    </row>
    <row r="3428" spans="1:14" x14ac:dyDescent="0.2">
      <c r="A3428" t="s">
        <v>636</v>
      </c>
      <c r="B3428" s="8">
        <v>44103</v>
      </c>
      <c r="C3428" s="8">
        <v>44103</v>
      </c>
      <c r="D3428">
        <v>613</v>
      </c>
      <c r="E3428">
        <v>2</v>
      </c>
      <c r="F3428" s="7">
        <v>1010.72</v>
      </c>
      <c r="G3428" s="7">
        <v>1524.57</v>
      </c>
      <c r="H3428" s="7">
        <v>2.52</v>
      </c>
      <c r="I3428" s="7">
        <v>3.81</v>
      </c>
      <c r="J3428" t="s">
        <v>2337</v>
      </c>
      <c r="K3428">
        <f t="shared" si="212"/>
        <v>1226</v>
      </c>
      <c r="L3428">
        <f t="shared" si="213"/>
        <v>40</v>
      </c>
      <c r="M3428">
        <f t="shared" si="214"/>
        <v>1</v>
      </c>
      <c r="N3428" s="7">
        <f t="shared" si="215"/>
        <v>1524.57</v>
      </c>
    </row>
    <row r="3429" spans="1:14" x14ac:dyDescent="0.2">
      <c r="A3429" t="s">
        <v>229</v>
      </c>
      <c r="B3429" s="8">
        <v>44103</v>
      </c>
      <c r="C3429" s="8">
        <v>44103</v>
      </c>
      <c r="D3429">
        <v>25</v>
      </c>
      <c r="E3429">
        <v>1</v>
      </c>
      <c r="F3429" s="7">
        <v>11.26</v>
      </c>
      <c r="G3429" s="7">
        <v>19.440000000000001</v>
      </c>
      <c r="H3429" s="7">
        <v>0.7</v>
      </c>
      <c r="I3429" s="7">
        <v>1.22</v>
      </c>
      <c r="J3429" t="s">
        <v>2337</v>
      </c>
      <c r="K3429">
        <f t="shared" si="212"/>
        <v>25</v>
      </c>
      <c r="L3429">
        <f t="shared" si="213"/>
        <v>40</v>
      </c>
      <c r="M3429">
        <f t="shared" si="214"/>
        <v>1</v>
      </c>
      <c r="N3429" s="7">
        <f t="shared" si="215"/>
        <v>19.440000000000001</v>
      </c>
    </row>
    <row r="3430" spans="1:14" x14ac:dyDescent="0.2">
      <c r="A3430" t="s">
        <v>232</v>
      </c>
      <c r="B3430" s="8">
        <v>44103</v>
      </c>
      <c r="C3430" s="8">
        <v>44103</v>
      </c>
      <c r="D3430">
        <v>2098</v>
      </c>
      <c r="E3430">
        <v>1</v>
      </c>
      <c r="F3430" s="7">
        <v>963.02</v>
      </c>
      <c r="G3430" s="7">
        <v>1575.86</v>
      </c>
      <c r="H3430" s="7">
        <v>0.7</v>
      </c>
      <c r="I3430" s="7">
        <v>1.1499999999999999</v>
      </c>
      <c r="J3430" t="s">
        <v>2337</v>
      </c>
      <c r="K3430">
        <f t="shared" si="212"/>
        <v>2098</v>
      </c>
      <c r="L3430">
        <f t="shared" si="213"/>
        <v>40</v>
      </c>
      <c r="M3430">
        <f t="shared" si="214"/>
        <v>1</v>
      </c>
      <c r="N3430" s="7">
        <f t="shared" si="215"/>
        <v>1575.86</v>
      </c>
    </row>
    <row r="3431" spans="1:14" x14ac:dyDescent="0.2">
      <c r="A3431" t="s">
        <v>239</v>
      </c>
      <c r="B3431" s="8">
        <v>44103</v>
      </c>
      <c r="C3431" s="8">
        <v>44103</v>
      </c>
      <c r="D3431">
        <v>154</v>
      </c>
      <c r="E3431">
        <v>1</v>
      </c>
      <c r="F3431" s="7">
        <v>70.349999999999994</v>
      </c>
      <c r="G3431" s="7">
        <v>134.30000000000001</v>
      </c>
      <c r="H3431" s="7">
        <v>0.7</v>
      </c>
      <c r="I3431" s="7">
        <v>1.34</v>
      </c>
      <c r="J3431" t="s">
        <v>2337</v>
      </c>
      <c r="K3431">
        <f t="shared" si="212"/>
        <v>154</v>
      </c>
      <c r="L3431">
        <f t="shared" si="213"/>
        <v>40</v>
      </c>
      <c r="M3431">
        <f t="shared" si="214"/>
        <v>1</v>
      </c>
      <c r="N3431" s="7">
        <f t="shared" si="215"/>
        <v>134.30000000000001</v>
      </c>
    </row>
    <row r="3432" spans="1:14" x14ac:dyDescent="0.2">
      <c r="A3432" t="s">
        <v>249</v>
      </c>
      <c r="B3432" s="8">
        <v>44103</v>
      </c>
      <c r="C3432" s="8">
        <v>44103</v>
      </c>
      <c r="D3432">
        <v>1019</v>
      </c>
      <c r="E3432">
        <v>1</v>
      </c>
      <c r="F3432" s="7">
        <v>569.86</v>
      </c>
      <c r="G3432" s="7">
        <v>1275.8</v>
      </c>
      <c r="H3432" s="7">
        <v>0.86</v>
      </c>
      <c r="I3432" s="7">
        <v>1.92</v>
      </c>
      <c r="J3432" t="s">
        <v>2337</v>
      </c>
      <c r="K3432">
        <f t="shared" si="212"/>
        <v>1019</v>
      </c>
      <c r="L3432">
        <f t="shared" si="213"/>
        <v>40</v>
      </c>
      <c r="M3432">
        <f t="shared" si="214"/>
        <v>1</v>
      </c>
      <c r="N3432" s="7">
        <f t="shared" si="215"/>
        <v>1275.8</v>
      </c>
    </row>
    <row r="3433" spans="1:14" x14ac:dyDescent="0.2">
      <c r="A3433" t="s">
        <v>251</v>
      </c>
      <c r="B3433" s="8">
        <v>44103</v>
      </c>
      <c r="C3433" s="8">
        <v>44103</v>
      </c>
      <c r="D3433">
        <v>6809</v>
      </c>
      <c r="E3433">
        <v>1</v>
      </c>
      <c r="F3433" s="7">
        <v>3808.2</v>
      </c>
      <c r="G3433" s="7">
        <v>8525.81</v>
      </c>
      <c r="H3433" s="7">
        <v>0.86</v>
      </c>
      <c r="I3433" s="7">
        <v>1.92</v>
      </c>
      <c r="J3433" t="s">
        <v>2337</v>
      </c>
      <c r="K3433">
        <f t="shared" si="212"/>
        <v>6809</v>
      </c>
      <c r="L3433">
        <f t="shared" si="213"/>
        <v>40</v>
      </c>
      <c r="M3433">
        <f t="shared" si="214"/>
        <v>1</v>
      </c>
      <c r="N3433" s="7">
        <f t="shared" si="215"/>
        <v>8525.81</v>
      </c>
    </row>
    <row r="3434" spans="1:14" x14ac:dyDescent="0.2">
      <c r="A3434" t="s">
        <v>307</v>
      </c>
      <c r="B3434" s="8">
        <v>44103</v>
      </c>
      <c r="C3434" s="8">
        <v>44103</v>
      </c>
      <c r="D3434">
        <v>13</v>
      </c>
      <c r="E3434">
        <v>1</v>
      </c>
      <c r="F3434" s="7">
        <v>9.41</v>
      </c>
      <c r="G3434" s="7">
        <v>24.56</v>
      </c>
      <c r="H3434" s="7">
        <v>1.18</v>
      </c>
      <c r="I3434" s="7">
        <v>3.07</v>
      </c>
      <c r="J3434" t="s">
        <v>2337</v>
      </c>
      <c r="K3434">
        <f t="shared" si="212"/>
        <v>13</v>
      </c>
      <c r="L3434">
        <f t="shared" si="213"/>
        <v>40</v>
      </c>
      <c r="M3434">
        <f t="shared" si="214"/>
        <v>1</v>
      </c>
      <c r="N3434" s="7">
        <f t="shared" si="215"/>
        <v>24.56</v>
      </c>
    </row>
    <row r="3435" spans="1:14" x14ac:dyDescent="0.2">
      <c r="A3435" t="s">
        <v>351</v>
      </c>
      <c r="B3435" s="8">
        <v>44103</v>
      </c>
      <c r="C3435" s="8">
        <v>44103</v>
      </c>
      <c r="D3435">
        <v>744</v>
      </c>
      <c r="E3435">
        <v>1</v>
      </c>
      <c r="F3435" s="7">
        <v>477.64</v>
      </c>
      <c r="G3435" s="7">
        <v>682.35</v>
      </c>
      <c r="H3435" s="7">
        <v>0.99</v>
      </c>
      <c r="I3435" s="7">
        <v>1.41</v>
      </c>
      <c r="J3435" t="s">
        <v>2337</v>
      </c>
      <c r="K3435">
        <f t="shared" si="212"/>
        <v>744</v>
      </c>
      <c r="L3435">
        <f t="shared" si="213"/>
        <v>40</v>
      </c>
      <c r="M3435">
        <f t="shared" si="214"/>
        <v>1</v>
      </c>
      <c r="N3435" s="7">
        <f t="shared" si="215"/>
        <v>682.35</v>
      </c>
    </row>
    <row r="3436" spans="1:14" x14ac:dyDescent="0.2">
      <c r="A3436" t="s">
        <v>923</v>
      </c>
      <c r="B3436" s="8">
        <v>44103</v>
      </c>
      <c r="C3436" s="8">
        <v>44103</v>
      </c>
      <c r="D3436">
        <v>51</v>
      </c>
      <c r="E3436">
        <v>1</v>
      </c>
      <c r="F3436" s="7">
        <v>1980.35</v>
      </c>
      <c r="G3436" s="7">
        <v>2954.49</v>
      </c>
      <c r="H3436" s="7">
        <v>60.01</v>
      </c>
      <c r="I3436" s="7">
        <v>89.53</v>
      </c>
      <c r="J3436" t="s">
        <v>2337</v>
      </c>
      <c r="K3436">
        <f t="shared" si="212"/>
        <v>51</v>
      </c>
      <c r="L3436">
        <f t="shared" si="213"/>
        <v>40</v>
      </c>
      <c r="M3436">
        <f t="shared" si="214"/>
        <v>1</v>
      </c>
      <c r="N3436" s="7">
        <f t="shared" si="215"/>
        <v>2954.49</v>
      </c>
    </row>
    <row r="3437" spans="1:14" x14ac:dyDescent="0.2">
      <c r="A3437" t="s">
        <v>930</v>
      </c>
      <c r="B3437" s="8">
        <v>44103</v>
      </c>
      <c r="C3437" s="8">
        <v>44103</v>
      </c>
      <c r="D3437">
        <v>143</v>
      </c>
      <c r="E3437">
        <v>1</v>
      </c>
      <c r="F3437" s="7">
        <v>2776.31</v>
      </c>
      <c r="G3437" s="7">
        <v>3806.3</v>
      </c>
      <c r="H3437" s="7">
        <v>29.85</v>
      </c>
      <c r="I3437" s="7">
        <v>40.93</v>
      </c>
      <c r="J3437" t="s">
        <v>2337</v>
      </c>
      <c r="K3437">
        <f t="shared" si="212"/>
        <v>143</v>
      </c>
      <c r="L3437">
        <f t="shared" si="213"/>
        <v>40</v>
      </c>
      <c r="M3437">
        <f t="shared" si="214"/>
        <v>1</v>
      </c>
      <c r="N3437" s="7">
        <f t="shared" si="215"/>
        <v>3806.3</v>
      </c>
    </row>
    <row r="3438" spans="1:14" x14ac:dyDescent="0.2">
      <c r="A3438" t="s">
        <v>396</v>
      </c>
      <c r="B3438" s="8">
        <v>44103</v>
      </c>
      <c r="C3438" s="8">
        <v>44103</v>
      </c>
      <c r="D3438">
        <v>53</v>
      </c>
      <c r="E3438">
        <v>1</v>
      </c>
      <c r="F3438" s="7">
        <v>652.29</v>
      </c>
      <c r="G3438" s="7">
        <v>1043.6600000000001</v>
      </c>
      <c r="H3438" s="7">
        <v>19.190000000000001</v>
      </c>
      <c r="I3438" s="7">
        <v>30.7</v>
      </c>
      <c r="J3438" t="s">
        <v>2337</v>
      </c>
      <c r="K3438">
        <f t="shared" si="212"/>
        <v>53</v>
      </c>
      <c r="L3438">
        <f t="shared" si="213"/>
        <v>40</v>
      </c>
      <c r="M3438">
        <f t="shared" si="214"/>
        <v>1</v>
      </c>
      <c r="N3438" s="7">
        <f t="shared" si="215"/>
        <v>1043.6600000000001</v>
      </c>
    </row>
    <row r="3439" spans="1:14" x14ac:dyDescent="0.2">
      <c r="A3439" t="s">
        <v>738</v>
      </c>
      <c r="B3439" s="8">
        <v>44103</v>
      </c>
      <c r="C3439" s="8">
        <v>44118</v>
      </c>
      <c r="D3439">
        <v>46</v>
      </c>
      <c r="E3439">
        <v>1</v>
      </c>
      <c r="F3439" s="7">
        <v>958.87</v>
      </c>
      <c r="G3439" s="7">
        <v>1634.56</v>
      </c>
      <c r="H3439" s="7">
        <v>31.96</v>
      </c>
      <c r="I3439" s="7">
        <v>54.49</v>
      </c>
      <c r="J3439" t="s">
        <v>2337</v>
      </c>
      <c r="K3439">
        <f t="shared" si="212"/>
        <v>46</v>
      </c>
      <c r="L3439">
        <f t="shared" si="213"/>
        <v>40</v>
      </c>
      <c r="M3439">
        <f t="shared" si="214"/>
        <v>1</v>
      </c>
      <c r="N3439" s="7">
        <f t="shared" si="215"/>
        <v>1634.56</v>
      </c>
    </row>
    <row r="3440" spans="1:14" x14ac:dyDescent="0.2">
      <c r="A3440" t="s">
        <v>718</v>
      </c>
      <c r="B3440" s="8">
        <v>44103</v>
      </c>
      <c r="C3440" s="8">
        <v>44118</v>
      </c>
      <c r="D3440">
        <v>46</v>
      </c>
      <c r="E3440">
        <v>1</v>
      </c>
      <c r="F3440" s="7">
        <v>670.71</v>
      </c>
      <c r="G3440" s="7">
        <v>1231.68</v>
      </c>
      <c r="H3440" s="7">
        <v>22.36</v>
      </c>
      <c r="I3440" s="7">
        <v>41.06</v>
      </c>
      <c r="J3440" t="s">
        <v>2337</v>
      </c>
      <c r="K3440">
        <f t="shared" si="212"/>
        <v>46</v>
      </c>
      <c r="L3440">
        <f t="shared" si="213"/>
        <v>40</v>
      </c>
      <c r="M3440">
        <f t="shared" si="214"/>
        <v>1</v>
      </c>
      <c r="N3440" s="7">
        <f t="shared" si="215"/>
        <v>1231.68</v>
      </c>
    </row>
    <row r="3441" spans="1:14" x14ac:dyDescent="0.2">
      <c r="A3441" t="s">
        <v>708</v>
      </c>
      <c r="B3441" s="8">
        <v>44103</v>
      </c>
      <c r="C3441" s="8">
        <v>44118</v>
      </c>
      <c r="D3441">
        <v>62</v>
      </c>
      <c r="E3441">
        <v>1</v>
      </c>
      <c r="F3441" s="7">
        <v>702.43</v>
      </c>
      <c r="G3441" s="7">
        <v>1294.3499999999999</v>
      </c>
      <c r="H3441" s="7">
        <v>17.559999999999999</v>
      </c>
      <c r="I3441" s="7">
        <v>32.36</v>
      </c>
      <c r="J3441" t="s">
        <v>2337</v>
      </c>
      <c r="K3441">
        <f t="shared" si="212"/>
        <v>62</v>
      </c>
      <c r="L3441">
        <f t="shared" si="213"/>
        <v>40</v>
      </c>
      <c r="M3441">
        <f t="shared" si="214"/>
        <v>1</v>
      </c>
      <c r="N3441" s="7">
        <f t="shared" si="215"/>
        <v>1294.3499999999999</v>
      </c>
    </row>
    <row r="3442" spans="1:14" x14ac:dyDescent="0.2">
      <c r="A3442" t="s">
        <v>742</v>
      </c>
      <c r="B3442" s="8">
        <v>44103</v>
      </c>
      <c r="C3442" s="8">
        <v>44118</v>
      </c>
      <c r="D3442">
        <v>138</v>
      </c>
      <c r="E3442">
        <v>1</v>
      </c>
      <c r="F3442" s="7">
        <v>2876.6</v>
      </c>
      <c r="G3442" s="7">
        <v>4903.6899999999996</v>
      </c>
      <c r="H3442" s="7">
        <v>31.96</v>
      </c>
      <c r="I3442" s="7">
        <v>54.49</v>
      </c>
      <c r="J3442" t="s">
        <v>2337</v>
      </c>
      <c r="K3442">
        <f t="shared" si="212"/>
        <v>138</v>
      </c>
      <c r="L3442">
        <f t="shared" si="213"/>
        <v>40</v>
      </c>
      <c r="M3442">
        <f t="shared" si="214"/>
        <v>1</v>
      </c>
      <c r="N3442" s="7">
        <f t="shared" si="215"/>
        <v>4903.6899999999996</v>
      </c>
    </row>
    <row r="3443" spans="1:14" x14ac:dyDescent="0.2">
      <c r="A3443" t="s">
        <v>722</v>
      </c>
      <c r="B3443" s="8">
        <v>44103</v>
      </c>
      <c r="C3443" s="8">
        <v>44118</v>
      </c>
      <c r="D3443">
        <v>46</v>
      </c>
      <c r="E3443">
        <v>1</v>
      </c>
      <c r="F3443" s="7">
        <v>670.71</v>
      </c>
      <c r="G3443" s="7">
        <v>1231.68</v>
      </c>
      <c r="H3443" s="7">
        <v>22.36</v>
      </c>
      <c r="I3443" s="7">
        <v>41.06</v>
      </c>
      <c r="J3443" t="s">
        <v>2337</v>
      </c>
      <c r="K3443">
        <f t="shared" si="212"/>
        <v>46</v>
      </c>
      <c r="L3443">
        <f t="shared" si="213"/>
        <v>40</v>
      </c>
      <c r="M3443">
        <f t="shared" si="214"/>
        <v>1</v>
      </c>
      <c r="N3443" s="7">
        <f t="shared" si="215"/>
        <v>1231.68</v>
      </c>
    </row>
    <row r="3444" spans="1:14" x14ac:dyDescent="0.2">
      <c r="A3444" t="s">
        <v>288</v>
      </c>
      <c r="B3444" s="8">
        <v>44103</v>
      </c>
      <c r="C3444" s="8">
        <v>44103</v>
      </c>
      <c r="D3444">
        <v>1724</v>
      </c>
      <c r="E3444">
        <v>1</v>
      </c>
      <c r="F3444" s="7">
        <v>964.05</v>
      </c>
      <c r="G3444" s="7">
        <v>2877.75</v>
      </c>
      <c r="H3444" s="7">
        <v>0.86</v>
      </c>
      <c r="I3444" s="7">
        <v>2.56</v>
      </c>
      <c r="J3444" t="s">
        <v>2337</v>
      </c>
      <c r="K3444">
        <f t="shared" si="212"/>
        <v>1724</v>
      </c>
      <c r="L3444">
        <f t="shared" si="213"/>
        <v>40</v>
      </c>
      <c r="M3444">
        <f t="shared" si="214"/>
        <v>1</v>
      </c>
      <c r="N3444" s="7">
        <f t="shared" si="215"/>
        <v>2877.75</v>
      </c>
    </row>
    <row r="3445" spans="1:14" x14ac:dyDescent="0.2">
      <c r="A3445" t="s">
        <v>340</v>
      </c>
      <c r="B3445" s="8">
        <v>44103</v>
      </c>
      <c r="C3445" s="8">
        <v>44103</v>
      </c>
      <c r="D3445">
        <v>154</v>
      </c>
      <c r="E3445">
        <v>1</v>
      </c>
      <c r="F3445" s="7">
        <v>99.76</v>
      </c>
      <c r="G3445" s="7">
        <v>147.09</v>
      </c>
      <c r="H3445" s="7">
        <v>1</v>
      </c>
      <c r="I3445" s="7">
        <v>1.47</v>
      </c>
      <c r="J3445" t="s">
        <v>2337</v>
      </c>
      <c r="K3445">
        <f t="shared" si="212"/>
        <v>154</v>
      </c>
      <c r="L3445">
        <f t="shared" si="213"/>
        <v>40</v>
      </c>
      <c r="M3445">
        <f t="shared" si="214"/>
        <v>1</v>
      </c>
      <c r="N3445" s="7">
        <f t="shared" si="215"/>
        <v>147.09</v>
      </c>
    </row>
    <row r="3446" spans="1:14" x14ac:dyDescent="0.2">
      <c r="A3446" t="s">
        <v>351</v>
      </c>
      <c r="B3446" s="8">
        <v>44103</v>
      </c>
      <c r="C3446" s="8">
        <v>44103</v>
      </c>
      <c r="D3446">
        <v>1467</v>
      </c>
      <c r="E3446">
        <v>1</v>
      </c>
      <c r="F3446" s="7">
        <v>942.48</v>
      </c>
      <c r="G3446" s="7">
        <v>1468.8</v>
      </c>
      <c r="H3446" s="7">
        <v>0.99</v>
      </c>
      <c r="I3446" s="7">
        <v>1.54</v>
      </c>
      <c r="J3446" t="s">
        <v>2337</v>
      </c>
      <c r="K3446">
        <f t="shared" si="212"/>
        <v>1467</v>
      </c>
      <c r="L3446">
        <f t="shared" si="213"/>
        <v>40</v>
      </c>
      <c r="M3446">
        <f t="shared" si="214"/>
        <v>1</v>
      </c>
      <c r="N3446" s="7">
        <f t="shared" si="215"/>
        <v>1468.8</v>
      </c>
    </row>
    <row r="3447" spans="1:14" x14ac:dyDescent="0.2">
      <c r="A3447" t="s">
        <v>923</v>
      </c>
      <c r="B3447" s="8">
        <v>44103</v>
      </c>
      <c r="C3447" s="8">
        <v>44103</v>
      </c>
      <c r="D3447">
        <v>14</v>
      </c>
      <c r="E3447">
        <v>1</v>
      </c>
      <c r="F3447" s="7">
        <v>540.1</v>
      </c>
      <c r="G3447" s="7">
        <v>943.9</v>
      </c>
      <c r="H3447" s="7">
        <v>60.01</v>
      </c>
      <c r="I3447" s="7">
        <v>104.88</v>
      </c>
      <c r="J3447" t="s">
        <v>2337</v>
      </c>
      <c r="K3447">
        <f t="shared" si="212"/>
        <v>14</v>
      </c>
      <c r="L3447">
        <f t="shared" si="213"/>
        <v>40</v>
      </c>
      <c r="M3447">
        <f t="shared" si="214"/>
        <v>1</v>
      </c>
      <c r="N3447" s="7">
        <f t="shared" si="215"/>
        <v>943.9</v>
      </c>
    </row>
    <row r="3448" spans="1:14" x14ac:dyDescent="0.2">
      <c r="A3448" t="s">
        <v>396</v>
      </c>
      <c r="B3448" s="8">
        <v>44103</v>
      </c>
      <c r="C3448" s="8">
        <v>44103</v>
      </c>
      <c r="D3448">
        <v>13</v>
      </c>
      <c r="E3448">
        <v>1</v>
      </c>
      <c r="F3448" s="7">
        <v>153.47999999999999</v>
      </c>
      <c r="G3448" s="7">
        <v>292.33</v>
      </c>
      <c r="H3448" s="7">
        <v>19.190000000000001</v>
      </c>
      <c r="I3448" s="7">
        <v>36.54</v>
      </c>
      <c r="J3448" t="s">
        <v>2337</v>
      </c>
      <c r="K3448">
        <f t="shared" si="212"/>
        <v>13</v>
      </c>
      <c r="L3448">
        <f t="shared" si="213"/>
        <v>40</v>
      </c>
      <c r="M3448">
        <f t="shared" si="214"/>
        <v>1</v>
      </c>
      <c r="N3448" s="7">
        <f t="shared" si="215"/>
        <v>292.33</v>
      </c>
    </row>
    <row r="3449" spans="1:14" x14ac:dyDescent="0.2">
      <c r="A3449" t="s">
        <v>938</v>
      </c>
      <c r="B3449" s="8">
        <v>44103</v>
      </c>
      <c r="C3449" s="8">
        <v>44103</v>
      </c>
      <c r="D3449">
        <v>2</v>
      </c>
      <c r="E3449">
        <v>1</v>
      </c>
      <c r="F3449" s="7">
        <v>26.46</v>
      </c>
      <c r="G3449" s="7">
        <v>58.83</v>
      </c>
      <c r="H3449" s="7">
        <v>26.45</v>
      </c>
      <c r="I3449" s="7">
        <v>58.83</v>
      </c>
      <c r="J3449" t="s">
        <v>2337</v>
      </c>
      <c r="K3449">
        <f t="shared" si="212"/>
        <v>2</v>
      </c>
      <c r="L3449">
        <f t="shared" si="213"/>
        <v>40</v>
      </c>
      <c r="M3449">
        <f t="shared" si="214"/>
        <v>1</v>
      </c>
      <c r="N3449" s="7">
        <f t="shared" si="215"/>
        <v>58.83</v>
      </c>
    </row>
    <row r="3450" spans="1:14" x14ac:dyDescent="0.2">
      <c r="A3450" t="s">
        <v>782</v>
      </c>
      <c r="B3450" s="8">
        <v>44103</v>
      </c>
      <c r="C3450" s="8">
        <v>44119</v>
      </c>
      <c r="D3450">
        <v>46</v>
      </c>
      <c r="E3450">
        <v>1</v>
      </c>
      <c r="F3450" s="7">
        <v>1390.91</v>
      </c>
      <c r="G3450" s="7">
        <v>2321.39</v>
      </c>
      <c r="H3450" s="7">
        <v>46.36</v>
      </c>
      <c r="I3450" s="7">
        <v>77.38</v>
      </c>
      <c r="J3450" t="s">
        <v>2337</v>
      </c>
      <c r="K3450">
        <f t="shared" si="212"/>
        <v>46</v>
      </c>
      <c r="L3450">
        <f t="shared" si="213"/>
        <v>40</v>
      </c>
      <c r="M3450">
        <f t="shared" si="214"/>
        <v>1</v>
      </c>
      <c r="N3450" s="7">
        <f t="shared" si="215"/>
        <v>2321.39</v>
      </c>
    </row>
    <row r="3451" spans="1:14" x14ac:dyDescent="0.2">
      <c r="A3451" t="s">
        <v>299</v>
      </c>
      <c r="B3451" s="8">
        <v>44104</v>
      </c>
      <c r="C3451" s="8">
        <v>44109</v>
      </c>
      <c r="D3451">
        <v>138</v>
      </c>
      <c r="E3451">
        <v>1</v>
      </c>
      <c r="F3451" s="7">
        <v>33.380000000000003</v>
      </c>
      <c r="G3451" s="7">
        <v>253.24</v>
      </c>
      <c r="H3451" s="7">
        <v>0.37</v>
      </c>
      <c r="I3451" s="7">
        <v>2.81</v>
      </c>
      <c r="J3451" t="s">
        <v>2337</v>
      </c>
      <c r="K3451">
        <f t="shared" si="212"/>
        <v>138</v>
      </c>
      <c r="L3451">
        <f t="shared" si="213"/>
        <v>40</v>
      </c>
      <c r="M3451">
        <f t="shared" si="214"/>
        <v>1</v>
      </c>
      <c r="N3451" s="7">
        <f t="shared" si="215"/>
        <v>253.24</v>
      </c>
    </row>
    <row r="3452" spans="1:14" x14ac:dyDescent="0.2">
      <c r="A3452" t="s">
        <v>169</v>
      </c>
      <c r="B3452" s="8">
        <v>44104</v>
      </c>
      <c r="C3452" s="8">
        <v>44109</v>
      </c>
      <c r="D3452">
        <v>2452</v>
      </c>
      <c r="E3452">
        <v>1</v>
      </c>
      <c r="F3452" s="7">
        <v>2061.13</v>
      </c>
      <c r="G3452" s="7">
        <v>3888.16</v>
      </c>
      <c r="H3452" s="7">
        <v>1.28</v>
      </c>
      <c r="I3452" s="7">
        <v>2.4300000000000002</v>
      </c>
      <c r="J3452" t="s">
        <v>2337</v>
      </c>
      <c r="K3452">
        <f t="shared" si="212"/>
        <v>2452</v>
      </c>
      <c r="L3452">
        <f t="shared" si="213"/>
        <v>40</v>
      </c>
      <c r="M3452">
        <f t="shared" si="214"/>
        <v>1</v>
      </c>
      <c r="N3452" s="7">
        <f t="shared" si="215"/>
        <v>3888.16</v>
      </c>
    </row>
    <row r="3453" spans="1:14" x14ac:dyDescent="0.2">
      <c r="A3453" t="s">
        <v>169</v>
      </c>
      <c r="B3453" s="8">
        <v>44104</v>
      </c>
      <c r="C3453" s="8">
        <v>44109</v>
      </c>
      <c r="D3453">
        <v>1226</v>
      </c>
      <c r="E3453">
        <v>1</v>
      </c>
      <c r="F3453" s="7">
        <v>1030.57</v>
      </c>
      <c r="G3453" s="7">
        <v>1944.08</v>
      </c>
      <c r="H3453" s="7">
        <v>1.28</v>
      </c>
      <c r="I3453" s="7">
        <v>2.4300000000000002</v>
      </c>
      <c r="J3453" t="s">
        <v>2337</v>
      </c>
      <c r="K3453">
        <f t="shared" si="212"/>
        <v>1226</v>
      </c>
      <c r="L3453">
        <f t="shared" si="213"/>
        <v>40</v>
      </c>
      <c r="M3453">
        <f t="shared" si="214"/>
        <v>1</v>
      </c>
      <c r="N3453" s="7">
        <f t="shared" si="215"/>
        <v>1944.08</v>
      </c>
    </row>
    <row r="3454" spans="1:14" x14ac:dyDescent="0.2">
      <c r="A3454" t="s">
        <v>934</v>
      </c>
      <c r="B3454" s="8">
        <v>44104</v>
      </c>
      <c r="C3454" s="8">
        <v>44109</v>
      </c>
      <c r="D3454">
        <v>39</v>
      </c>
      <c r="E3454">
        <v>1</v>
      </c>
      <c r="F3454" s="7">
        <v>364.52</v>
      </c>
      <c r="G3454" s="7">
        <v>607.53</v>
      </c>
      <c r="H3454" s="7">
        <v>14.58</v>
      </c>
      <c r="I3454" s="7">
        <v>24.3</v>
      </c>
      <c r="J3454" t="s">
        <v>2337</v>
      </c>
      <c r="K3454">
        <f t="shared" si="212"/>
        <v>39</v>
      </c>
      <c r="L3454">
        <f t="shared" si="213"/>
        <v>40</v>
      </c>
      <c r="M3454">
        <f t="shared" si="214"/>
        <v>1</v>
      </c>
      <c r="N3454" s="7">
        <f t="shared" si="215"/>
        <v>607.53</v>
      </c>
    </row>
    <row r="3455" spans="1:14" x14ac:dyDescent="0.2">
      <c r="A3455" t="s">
        <v>923</v>
      </c>
      <c r="B3455" s="8">
        <v>44104</v>
      </c>
      <c r="C3455" s="8">
        <v>44109</v>
      </c>
      <c r="D3455">
        <v>16</v>
      </c>
      <c r="E3455">
        <v>1</v>
      </c>
      <c r="F3455" s="7">
        <v>600.11</v>
      </c>
      <c r="G3455" s="7">
        <v>895.3</v>
      </c>
      <c r="H3455" s="7">
        <v>60.01</v>
      </c>
      <c r="I3455" s="7">
        <v>89.53</v>
      </c>
      <c r="J3455" t="s">
        <v>2337</v>
      </c>
      <c r="K3455">
        <f t="shared" si="212"/>
        <v>16</v>
      </c>
      <c r="L3455">
        <f t="shared" si="213"/>
        <v>40</v>
      </c>
      <c r="M3455">
        <f t="shared" si="214"/>
        <v>1</v>
      </c>
      <c r="N3455" s="7">
        <f t="shared" si="215"/>
        <v>895.3</v>
      </c>
    </row>
    <row r="3456" spans="1:14" x14ac:dyDescent="0.2">
      <c r="A3456" t="s">
        <v>923</v>
      </c>
      <c r="B3456" s="8">
        <v>44105</v>
      </c>
      <c r="C3456" s="8">
        <v>44109</v>
      </c>
      <c r="D3456">
        <v>4</v>
      </c>
      <c r="E3456">
        <v>1</v>
      </c>
      <c r="F3456" s="7">
        <v>120.02</v>
      </c>
      <c r="G3456" s="7">
        <v>173.94</v>
      </c>
      <c r="H3456" s="7">
        <v>60.01</v>
      </c>
      <c r="I3456" s="7">
        <v>86.97</v>
      </c>
      <c r="J3456" t="s">
        <v>2337</v>
      </c>
      <c r="K3456">
        <f t="shared" si="212"/>
        <v>4</v>
      </c>
      <c r="L3456">
        <f t="shared" si="213"/>
        <v>40</v>
      </c>
      <c r="M3456">
        <f t="shared" si="214"/>
        <v>1</v>
      </c>
      <c r="N3456" s="7">
        <f t="shared" si="215"/>
        <v>173.94</v>
      </c>
    </row>
    <row r="3457" spans="1:14" x14ac:dyDescent="0.2">
      <c r="A3457" t="s">
        <v>948</v>
      </c>
      <c r="B3457" s="8">
        <v>44105</v>
      </c>
      <c r="C3457" s="8">
        <v>44109</v>
      </c>
      <c r="D3457">
        <v>7</v>
      </c>
      <c r="E3457">
        <v>1</v>
      </c>
      <c r="F3457" s="7">
        <v>89.02</v>
      </c>
      <c r="G3457" s="7">
        <v>168.83</v>
      </c>
      <c r="H3457" s="7">
        <v>22.26</v>
      </c>
      <c r="I3457" s="7">
        <v>42.21</v>
      </c>
      <c r="J3457" t="s">
        <v>2337</v>
      </c>
      <c r="K3457">
        <f t="shared" si="212"/>
        <v>7</v>
      </c>
      <c r="L3457">
        <f t="shared" si="213"/>
        <v>40</v>
      </c>
      <c r="M3457">
        <f t="shared" si="214"/>
        <v>1</v>
      </c>
      <c r="N3457" s="7">
        <f t="shared" si="215"/>
        <v>168.83</v>
      </c>
    </row>
    <row r="3458" spans="1:14" x14ac:dyDescent="0.2">
      <c r="A3458" t="s">
        <v>636</v>
      </c>
      <c r="B3458" s="8">
        <v>44105</v>
      </c>
      <c r="C3458" s="8">
        <v>44109</v>
      </c>
      <c r="D3458">
        <v>4596</v>
      </c>
      <c r="E3458">
        <v>1</v>
      </c>
      <c r="F3458" s="7">
        <v>3790.19</v>
      </c>
      <c r="G3458" s="7">
        <v>5717.13</v>
      </c>
      <c r="H3458" s="7">
        <v>1.25</v>
      </c>
      <c r="I3458" s="7">
        <v>1.91</v>
      </c>
      <c r="J3458" t="s">
        <v>2337</v>
      </c>
      <c r="K3458">
        <f t="shared" si="212"/>
        <v>4596</v>
      </c>
      <c r="L3458">
        <f t="shared" si="213"/>
        <v>40</v>
      </c>
      <c r="M3458">
        <f t="shared" si="214"/>
        <v>1</v>
      </c>
      <c r="N3458" s="7">
        <f t="shared" si="215"/>
        <v>5717.13</v>
      </c>
    </row>
    <row r="3459" spans="1:14" x14ac:dyDescent="0.2">
      <c r="A3459" t="s">
        <v>288</v>
      </c>
      <c r="B3459" s="8">
        <v>44105</v>
      </c>
      <c r="C3459" s="8">
        <v>44109</v>
      </c>
      <c r="D3459">
        <v>460</v>
      </c>
      <c r="E3459">
        <v>1</v>
      </c>
      <c r="F3459" s="7">
        <v>257.08</v>
      </c>
      <c r="G3459" s="7">
        <v>725.19</v>
      </c>
      <c r="H3459" s="7">
        <v>0.86</v>
      </c>
      <c r="I3459" s="7">
        <v>2.42</v>
      </c>
      <c r="J3459" t="s">
        <v>2337</v>
      </c>
      <c r="K3459">
        <f t="shared" ref="K3459:K3522" si="216">D3459*E3459</f>
        <v>460</v>
      </c>
      <c r="L3459">
        <f t="shared" ref="L3459:L3522" si="217">(YEAR(B3459)-2020)*52+_xlfn.ISOWEEKNUM(B3459)</f>
        <v>40</v>
      </c>
      <c r="M3459">
        <f t="shared" ref="M3459:M3522" si="218">IF(J3459="Z-US$",1,1.22)</f>
        <v>1</v>
      </c>
      <c r="N3459" s="7">
        <f t="shared" ref="N3459:N3522" si="219">G3459*M3459</f>
        <v>725.19</v>
      </c>
    </row>
    <row r="3460" spans="1:14" x14ac:dyDescent="0.2">
      <c r="A3460" t="s">
        <v>164</v>
      </c>
      <c r="B3460" s="8">
        <v>44105</v>
      </c>
      <c r="C3460" s="8">
        <v>44109</v>
      </c>
      <c r="D3460">
        <v>1839</v>
      </c>
      <c r="E3460">
        <v>1</v>
      </c>
      <c r="F3460" s="7">
        <v>1505.79</v>
      </c>
      <c r="G3460" s="7">
        <v>2916.12</v>
      </c>
      <c r="H3460" s="7">
        <v>1.25</v>
      </c>
      <c r="I3460" s="7">
        <v>2.4300000000000002</v>
      </c>
      <c r="J3460" t="s">
        <v>2337</v>
      </c>
      <c r="K3460">
        <f t="shared" si="216"/>
        <v>1839</v>
      </c>
      <c r="L3460">
        <f t="shared" si="217"/>
        <v>40</v>
      </c>
      <c r="M3460">
        <f t="shared" si="218"/>
        <v>1</v>
      </c>
      <c r="N3460" s="7">
        <f t="shared" si="219"/>
        <v>2916.12</v>
      </c>
    </row>
    <row r="3461" spans="1:14" x14ac:dyDescent="0.2">
      <c r="A3461" t="s">
        <v>254</v>
      </c>
      <c r="B3461" s="8">
        <v>44105</v>
      </c>
      <c r="C3461" s="8">
        <v>44109</v>
      </c>
      <c r="D3461">
        <v>3830</v>
      </c>
      <c r="E3461">
        <v>1</v>
      </c>
      <c r="F3461" s="7">
        <v>2909.73</v>
      </c>
      <c r="G3461" s="7">
        <v>5275.88</v>
      </c>
      <c r="H3461" s="7">
        <v>1.1599999999999999</v>
      </c>
      <c r="I3461" s="7">
        <v>2.11</v>
      </c>
      <c r="J3461" t="s">
        <v>2337</v>
      </c>
      <c r="K3461">
        <f t="shared" si="216"/>
        <v>3830</v>
      </c>
      <c r="L3461">
        <f t="shared" si="217"/>
        <v>40</v>
      </c>
      <c r="M3461">
        <f t="shared" si="218"/>
        <v>1</v>
      </c>
      <c r="N3461" s="7">
        <f t="shared" si="219"/>
        <v>5275.88</v>
      </c>
    </row>
    <row r="3462" spans="1:14" x14ac:dyDescent="0.2">
      <c r="A3462" t="s">
        <v>235</v>
      </c>
      <c r="B3462" s="8">
        <v>44106</v>
      </c>
      <c r="C3462" s="8">
        <v>44109</v>
      </c>
      <c r="D3462">
        <v>307</v>
      </c>
      <c r="E3462">
        <v>1</v>
      </c>
      <c r="F3462" s="7">
        <v>0</v>
      </c>
      <c r="G3462" s="7">
        <v>204.64</v>
      </c>
      <c r="H3462" s="7">
        <v>0</v>
      </c>
      <c r="I3462" s="7">
        <v>1.02</v>
      </c>
      <c r="J3462" t="s">
        <v>2337</v>
      </c>
      <c r="K3462">
        <f t="shared" si="216"/>
        <v>307</v>
      </c>
      <c r="L3462">
        <f t="shared" si="217"/>
        <v>40</v>
      </c>
      <c r="M3462">
        <f t="shared" si="218"/>
        <v>1</v>
      </c>
      <c r="N3462" s="7">
        <f t="shared" si="219"/>
        <v>204.64</v>
      </c>
    </row>
    <row r="3463" spans="1:14" x14ac:dyDescent="0.2">
      <c r="A3463" t="s">
        <v>333</v>
      </c>
      <c r="B3463" s="8">
        <v>44106</v>
      </c>
      <c r="C3463" s="8">
        <v>44130</v>
      </c>
      <c r="D3463">
        <v>9192</v>
      </c>
      <c r="E3463">
        <v>1</v>
      </c>
      <c r="F3463" s="7">
        <v>5064.84</v>
      </c>
      <c r="G3463" s="7">
        <v>8441.4</v>
      </c>
      <c r="H3463" s="7">
        <v>0.84</v>
      </c>
      <c r="I3463" s="7">
        <v>1.41</v>
      </c>
      <c r="J3463" t="s">
        <v>2337</v>
      </c>
      <c r="K3463">
        <f t="shared" si="216"/>
        <v>9192</v>
      </c>
      <c r="L3463">
        <f t="shared" si="217"/>
        <v>40</v>
      </c>
      <c r="M3463">
        <f t="shared" si="218"/>
        <v>1</v>
      </c>
      <c r="N3463" s="7">
        <f t="shared" si="219"/>
        <v>8441.4</v>
      </c>
    </row>
    <row r="3464" spans="1:14" x14ac:dyDescent="0.2">
      <c r="A3464" t="s">
        <v>284</v>
      </c>
      <c r="B3464" s="8">
        <v>44106</v>
      </c>
      <c r="C3464" s="8">
        <v>44130</v>
      </c>
      <c r="D3464">
        <v>9192</v>
      </c>
      <c r="E3464">
        <v>1</v>
      </c>
      <c r="F3464" s="7">
        <v>5141.58</v>
      </c>
      <c r="G3464" s="7">
        <v>12278.4</v>
      </c>
      <c r="H3464" s="7">
        <v>0.86</v>
      </c>
      <c r="I3464" s="7">
        <v>2.0499999999999998</v>
      </c>
      <c r="J3464" t="s">
        <v>2337</v>
      </c>
      <c r="K3464">
        <f t="shared" si="216"/>
        <v>9192</v>
      </c>
      <c r="L3464">
        <f t="shared" si="217"/>
        <v>40</v>
      </c>
      <c r="M3464">
        <f t="shared" si="218"/>
        <v>1</v>
      </c>
      <c r="N3464" s="7">
        <f t="shared" si="219"/>
        <v>12278.4</v>
      </c>
    </row>
    <row r="3465" spans="1:14" x14ac:dyDescent="0.2">
      <c r="A3465" t="s">
        <v>923</v>
      </c>
      <c r="B3465" s="8">
        <v>44106</v>
      </c>
      <c r="C3465" s="8">
        <v>44130</v>
      </c>
      <c r="D3465">
        <v>74</v>
      </c>
      <c r="E3465">
        <v>1</v>
      </c>
      <c r="F3465" s="7">
        <v>2880.51</v>
      </c>
      <c r="G3465" s="7">
        <v>4174.66</v>
      </c>
      <c r="H3465" s="7">
        <v>60.01</v>
      </c>
      <c r="I3465" s="7">
        <v>86.97</v>
      </c>
      <c r="J3465" t="s">
        <v>2337</v>
      </c>
      <c r="K3465">
        <f t="shared" si="216"/>
        <v>74</v>
      </c>
      <c r="L3465">
        <f t="shared" si="217"/>
        <v>40</v>
      </c>
      <c r="M3465">
        <f t="shared" si="218"/>
        <v>1</v>
      </c>
      <c r="N3465" s="7">
        <f t="shared" si="219"/>
        <v>4174.66</v>
      </c>
    </row>
    <row r="3466" spans="1:14" x14ac:dyDescent="0.2">
      <c r="A3466" t="s">
        <v>201</v>
      </c>
      <c r="B3466" s="8">
        <v>44110</v>
      </c>
      <c r="C3466" s="8">
        <v>44109</v>
      </c>
      <c r="D3466">
        <v>15320</v>
      </c>
      <c r="E3466">
        <v>1</v>
      </c>
      <c r="F3466" s="7">
        <v>12954.99</v>
      </c>
      <c r="G3466" s="7">
        <v>34533</v>
      </c>
      <c r="H3466" s="7">
        <v>1.29</v>
      </c>
      <c r="I3466" s="7">
        <v>3.45</v>
      </c>
      <c r="J3466" t="s">
        <v>2337</v>
      </c>
      <c r="K3466">
        <f t="shared" si="216"/>
        <v>15320</v>
      </c>
      <c r="L3466">
        <f t="shared" si="217"/>
        <v>41</v>
      </c>
      <c r="M3466">
        <f t="shared" si="218"/>
        <v>1</v>
      </c>
      <c r="N3466" s="7">
        <f t="shared" si="219"/>
        <v>34533</v>
      </c>
    </row>
    <row r="3467" spans="1:14" x14ac:dyDescent="0.2">
      <c r="A3467" t="s">
        <v>687</v>
      </c>
      <c r="B3467" s="8">
        <v>44106</v>
      </c>
      <c r="C3467" s="8">
        <v>44120</v>
      </c>
      <c r="D3467">
        <v>31</v>
      </c>
      <c r="E3467">
        <v>1</v>
      </c>
      <c r="F3467" s="7">
        <v>255.29</v>
      </c>
      <c r="G3467" s="7">
        <v>470.67</v>
      </c>
      <c r="H3467" s="7">
        <v>12.76</v>
      </c>
      <c r="I3467" s="7">
        <v>23.53</v>
      </c>
      <c r="J3467" t="s">
        <v>2337</v>
      </c>
      <c r="K3467">
        <f t="shared" si="216"/>
        <v>31</v>
      </c>
      <c r="L3467">
        <f t="shared" si="217"/>
        <v>40</v>
      </c>
      <c r="M3467">
        <f t="shared" si="218"/>
        <v>1</v>
      </c>
      <c r="N3467" s="7">
        <f t="shared" si="219"/>
        <v>470.67</v>
      </c>
    </row>
    <row r="3468" spans="1:14" x14ac:dyDescent="0.2">
      <c r="A3468" t="s">
        <v>708</v>
      </c>
      <c r="B3468" s="8">
        <v>44106</v>
      </c>
      <c r="C3468" s="8">
        <v>44120</v>
      </c>
      <c r="D3468">
        <v>31</v>
      </c>
      <c r="E3468">
        <v>1</v>
      </c>
      <c r="F3468" s="7">
        <v>351.21</v>
      </c>
      <c r="G3468" s="7">
        <v>647.16999999999996</v>
      </c>
      <c r="H3468" s="7">
        <v>17.559999999999999</v>
      </c>
      <c r="I3468" s="7">
        <v>32.36</v>
      </c>
      <c r="J3468" t="s">
        <v>2337</v>
      </c>
      <c r="K3468">
        <f t="shared" si="216"/>
        <v>31</v>
      </c>
      <c r="L3468">
        <f t="shared" si="217"/>
        <v>40</v>
      </c>
      <c r="M3468">
        <f t="shared" si="218"/>
        <v>1</v>
      </c>
      <c r="N3468" s="7">
        <f t="shared" si="219"/>
        <v>647.16999999999996</v>
      </c>
    </row>
    <row r="3469" spans="1:14" x14ac:dyDescent="0.2">
      <c r="A3469" t="s">
        <v>698</v>
      </c>
      <c r="B3469" s="8">
        <v>44106</v>
      </c>
      <c r="C3469" s="8">
        <v>44120</v>
      </c>
      <c r="D3469">
        <v>16</v>
      </c>
      <c r="E3469">
        <v>1</v>
      </c>
      <c r="F3469" s="7">
        <v>271.66000000000003</v>
      </c>
      <c r="G3469" s="7">
        <v>469.39</v>
      </c>
      <c r="H3469" s="7">
        <v>27.17</v>
      </c>
      <c r="I3469" s="7">
        <v>46.94</v>
      </c>
      <c r="J3469" t="s">
        <v>2337</v>
      </c>
      <c r="K3469">
        <f t="shared" si="216"/>
        <v>16</v>
      </c>
      <c r="L3469">
        <f t="shared" si="217"/>
        <v>40</v>
      </c>
      <c r="M3469">
        <f t="shared" si="218"/>
        <v>1</v>
      </c>
      <c r="N3469" s="7">
        <f t="shared" si="219"/>
        <v>469.39</v>
      </c>
    </row>
    <row r="3470" spans="1:14" x14ac:dyDescent="0.2">
      <c r="A3470" t="s">
        <v>824</v>
      </c>
      <c r="B3470" s="8">
        <v>44106</v>
      </c>
      <c r="C3470" s="8">
        <v>44120</v>
      </c>
      <c r="D3470">
        <v>31</v>
      </c>
      <c r="E3470">
        <v>1</v>
      </c>
      <c r="F3470" s="7">
        <v>344.82</v>
      </c>
      <c r="G3470" s="7">
        <v>657.41</v>
      </c>
      <c r="H3470" s="7">
        <v>17.239999999999998</v>
      </c>
      <c r="I3470" s="7">
        <v>32.869999999999997</v>
      </c>
      <c r="J3470" t="s">
        <v>2337</v>
      </c>
      <c r="K3470">
        <f t="shared" si="216"/>
        <v>31</v>
      </c>
      <c r="L3470">
        <f t="shared" si="217"/>
        <v>40</v>
      </c>
      <c r="M3470">
        <f t="shared" si="218"/>
        <v>1</v>
      </c>
      <c r="N3470" s="7">
        <f t="shared" si="219"/>
        <v>657.41</v>
      </c>
    </row>
    <row r="3471" spans="1:14" x14ac:dyDescent="0.2">
      <c r="A3471" t="s">
        <v>842</v>
      </c>
      <c r="B3471" s="8">
        <v>44106</v>
      </c>
      <c r="C3471" s="8">
        <v>44120</v>
      </c>
      <c r="D3471">
        <v>31</v>
      </c>
      <c r="E3471">
        <v>1</v>
      </c>
      <c r="F3471" s="7">
        <v>494.21</v>
      </c>
      <c r="G3471" s="7">
        <v>959.25</v>
      </c>
      <c r="H3471" s="7">
        <v>24.71</v>
      </c>
      <c r="I3471" s="7">
        <v>47.96</v>
      </c>
      <c r="J3471" t="s">
        <v>2337</v>
      </c>
      <c r="K3471">
        <f t="shared" si="216"/>
        <v>31</v>
      </c>
      <c r="L3471">
        <f t="shared" si="217"/>
        <v>40</v>
      </c>
      <c r="M3471">
        <f t="shared" si="218"/>
        <v>1</v>
      </c>
      <c r="N3471" s="7">
        <f t="shared" si="219"/>
        <v>959.25</v>
      </c>
    </row>
    <row r="3472" spans="1:14" x14ac:dyDescent="0.2">
      <c r="A3472" t="s">
        <v>860</v>
      </c>
      <c r="B3472" s="8">
        <v>44106</v>
      </c>
      <c r="C3472" s="8">
        <v>44120</v>
      </c>
      <c r="D3472">
        <v>16</v>
      </c>
      <c r="E3472">
        <v>1</v>
      </c>
      <c r="F3472" s="7">
        <v>341.75</v>
      </c>
      <c r="G3472" s="7">
        <v>635.66</v>
      </c>
      <c r="H3472" s="7">
        <v>34.18</v>
      </c>
      <c r="I3472" s="7">
        <v>63.57</v>
      </c>
      <c r="J3472" t="s">
        <v>2337</v>
      </c>
      <c r="K3472">
        <f t="shared" si="216"/>
        <v>16</v>
      </c>
      <c r="L3472">
        <f t="shared" si="217"/>
        <v>40</v>
      </c>
      <c r="M3472">
        <f t="shared" si="218"/>
        <v>1</v>
      </c>
      <c r="N3472" s="7">
        <f t="shared" si="219"/>
        <v>635.66</v>
      </c>
    </row>
    <row r="3473" spans="1:14" x14ac:dyDescent="0.2">
      <c r="A3473" t="s">
        <v>192</v>
      </c>
      <c r="B3473" s="8">
        <v>44106</v>
      </c>
      <c r="C3473" s="8">
        <v>44109</v>
      </c>
      <c r="D3473">
        <v>1532</v>
      </c>
      <c r="E3473">
        <v>1</v>
      </c>
      <c r="F3473" s="7">
        <v>1254.83</v>
      </c>
      <c r="G3473" s="7">
        <v>2558</v>
      </c>
      <c r="H3473" s="7">
        <v>1.25</v>
      </c>
      <c r="I3473" s="7">
        <v>2.56</v>
      </c>
      <c r="J3473" t="s">
        <v>2337</v>
      </c>
      <c r="K3473">
        <f t="shared" si="216"/>
        <v>1532</v>
      </c>
      <c r="L3473">
        <f t="shared" si="217"/>
        <v>40</v>
      </c>
      <c r="M3473">
        <f t="shared" si="218"/>
        <v>1</v>
      </c>
      <c r="N3473" s="7">
        <f t="shared" si="219"/>
        <v>2558</v>
      </c>
    </row>
    <row r="3474" spans="1:14" x14ac:dyDescent="0.2">
      <c r="A3474" t="s">
        <v>164</v>
      </c>
      <c r="B3474" s="8">
        <v>44106</v>
      </c>
      <c r="C3474" s="8">
        <v>44109</v>
      </c>
      <c r="D3474">
        <v>4596</v>
      </c>
      <c r="E3474">
        <v>1</v>
      </c>
      <c r="F3474" s="7">
        <v>3764.48</v>
      </c>
      <c r="G3474" s="7">
        <v>6331.05</v>
      </c>
      <c r="H3474" s="7">
        <v>1.25</v>
      </c>
      <c r="I3474" s="7">
        <v>2.11</v>
      </c>
      <c r="J3474" t="s">
        <v>2337</v>
      </c>
      <c r="K3474">
        <f t="shared" si="216"/>
        <v>4596</v>
      </c>
      <c r="L3474">
        <f t="shared" si="217"/>
        <v>40</v>
      </c>
      <c r="M3474">
        <f t="shared" si="218"/>
        <v>1</v>
      </c>
      <c r="N3474" s="7">
        <f t="shared" si="219"/>
        <v>6331.05</v>
      </c>
    </row>
    <row r="3475" spans="1:14" x14ac:dyDescent="0.2">
      <c r="A3475" t="s">
        <v>161</v>
      </c>
      <c r="B3475" s="8">
        <v>44106</v>
      </c>
      <c r="C3475" s="8">
        <v>44109</v>
      </c>
      <c r="D3475">
        <v>3064</v>
      </c>
      <c r="E3475">
        <v>1</v>
      </c>
      <c r="F3475" s="7">
        <v>2509.65</v>
      </c>
      <c r="G3475" s="7">
        <v>4220.7</v>
      </c>
      <c r="H3475" s="7">
        <v>1.25</v>
      </c>
      <c r="I3475" s="7">
        <v>2.11</v>
      </c>
      <c r="J3475" t="s">
        <v>2337</v>
      </c>
      <c r="K3475">
        <f t="shared" si="216"/>
        <v>3064</v>
      </c>
      <c r="L3475">
        <f t="shared" si="217"/>
        <v>40</v>
      </c>
      <c r="M3475">
        <f t="shared" si="218"/>
        <v>1</v>
      </c>
      <c r="N3475" s="7">
        <f t="shared" si="219"/>
        <v>4220.7</v>
      </c>
    </row>
    <row r="3476" spans="1:14" x14ac:dyDescent="0.2">
      <c r="A3476" t="s">
        <v>289</v>
      </c>
      <c r="B3476" s="8">
        <v>44106</v>
      </c>
      <c r="C3476" s="8">
        <v>44109</v>
      </c>
      <c r="D3476">
        <v>766</v>
      </c>
      <c r="E3476">
        <v>1</v>
      </c>
      <c r="F3476" s="7">
        <v>434.86</v>
      </c>
      <c r="G3476" s="7">
        <v>1055.18</v>
      </c>
      <c r="H3476" s="7">
        <v>0.87</v>
      </c>
      <c r="I3476" s="7">
        <v>2.11</v>
      </c>
      <c r="J3476" t="s">
        <v>2337</v>
      </c>
      <c r="K3476">
        <f t="shared" si="216"/>
        <v>766</v>
      </c>
      <c r="L3476">
        <f t="shared" si="217"/>
        <v>40</v>
      </c>
      <c r="M3476">
        <f t="shared" si="218"/>
        <v>1</v>
      </c>
      <c r="N3476" s="7">
        <f t="shared" si="219"/>
        <v>1055.18</v>
      </c>
    </row>
    <row r="3477" spans="1:14" x14ac:dyDescent="0.2">
      <c r="A3477" t="s">
        <v>251</v>
      </c>
      <c r="B3477" s="8">
        <v>44106</v>
      </c>
      <c r="C3477" s="8">
        <v>44109</v>
      </c>
      <c r="D3477">
        <v>766</v>
      </c>
      <c r="E3477">
        <v>1</v>
      </c>
      <c r="F3477" s="7">
        <v>428.47</v>
      </c>
      <c r="G3477" s="7">
        <v>895.3</v>
      </c>
      <c r="H3477" s="7">
        <v>0.86</v>
      </c>
      <c r="I3477" s="7">
        <v>1.79</v>
      </c>
      <c r="J3477" t="s">
        <v>2337</v>
      </c>
      <c r="K3477">
        <f t="shared" si="216"/>
        <v>766</v>
      </c>
      <c r="L3477">
        <f t="shared" si="217"/>
        <v>40</v>
      </c>
      <c r="M3477">
        <f t="shared" si="218"/>
        <v>1</v>
      </c>
      <c r="N3477" s="7">
        <f t="shared" si="219"/>
        <v>895.3</v>
      </c>
    </row>
    <row r="3478" spans="1:14" x14ac:dyDescent="0.2">
      <c r="A3478" t="s">
        <v>249</v>
      </c>
      <c r="B3478" s="8">
        <v>44106</v>
      </c>
      <c r="C3478" s="8">
        <v>44109</v>
      </c>
      <c r="D3478">
        <v>766</v>
      </c>
      <c r="E3478">
        <v>1</v>
      </c>
      <c r="F3478" s="7">
        <v>428.47</v>
      </c>
      <c r="G3478" s="7">
        <v>895.3</v>
      </c>
      <c r="H3478" s="7">
        <v>0.86</v>
      </c>
      <c r="I3478" s="7">
        <v>1.79</v>
      </c>
      <c r="J3478" t="s">
        <v>2337</v>
      </c>
      <c r="K3478">
        <f t="shared" si="216"/>
        <v>766</v>
      </c>
      <c r="L3478">
        <f t="shared" si="217"/>
        <v>40</v>
      </c>
      <c r="M3478">
        <f t="shared" si="218"/>
        <v>1</v>
      </c>
      <c r="N3478" s="7">
        <f t="shared" si="219"/>
        <v>895.3</v>
      </c>
    </row>
    <row r="3479" spans="1:14" x14ac:dyDescent="0.2">
      <c r="A3479" t="s">
        <v>248</v>
      </c>
      <c r="B3479" s="8">
        <v>44106</v>
      </c>
      <c r="C3479" s="8">
        <v>44109</v>
      </c>
      <c r="D3479">
        <v>766</v>
      </c>
      <c r="E3479">
        <v>1</v>
      </c>
      <c r="F3479" s="7">
        <v>428.47</v>
      </c>
      <c r="G3479" s="7">
        <v>895.3</v>
      </c>
      <c r="H3479" s="7">
        <v>0.86</v>
      </c>
      <c r="I3479" s="7">
        <v>1.79</v>
      </c>
      <c r="J3479" t="s">
        <v>2337</v>
      </c>
      <c r="K3479">
        <f t="shared" si="216"/>
        <v>766</v>
      </c>
      <c r="L3479">
        <f t="shared" si="217"/>
        <v>40</v>
      </c>
      <c r="M3479">
        <f t="shared" si="218"/>
        <v>1</v>
      </c>
      <c r="N3479" s="7">
        <f t="shared" si="219"/>
        <v>895.3</v>
      </c>
    </row>
    <row r="3480" spans="1:14" x14ac:dyDescent="0.2">
      <c r="A3480" t="s">
        <v>239</v>
      </c>
      <c r="B3480" s="8">
        <v>44106</v>
      </c>
      <c r="C3480" s="8">
        <v>44109</v>
      </c>
      <c r="D3480">
        <v>766</v>
      </c>
      <c r="E3480">
        <v>1</v>
      </c>
      <c r="F3480" s="7">
        <v>351.73</v>
      </c>
      <c r="G3480" s="7">
        <v>639.5</v>
      </c>
      <c r="H3480" s="7">
        <v>0.7</v>
      </c>
      <c r="I3480" s="7">
        <v>1.28</v>
      </c>
      <c r="J3480" t="s">
        <v>2337</v>
      </c>
      <c r="K3480">
        <f t="shared" si="216"/>
        <v>766</v>
      </c>
      <c r="L3480">
        <f t="shared" si="217"/>
        <v>40</v>
      </c>
      <c r="M3480">
        <f t="shared" si="218"/>
        <v>1</v>
      </c>
      <c r="N3480" s="7">
        <f t="shared" si="219"/>
        <v>639.5</v>
      </c>
    </row>
    <row r="3481" spans="1:14" x14ac:dyDescent="0.2">
      <c r="A3481" t="s">
        <v>238</v>
      </c>
      <c r="B3481" s="8">
        <v>44106</v>
      </c>
      <c r="C3481" s="8">
        <v>44109</v>
      </c>
      <c r="D3481">
        <v>766</v>
      </c>
      <c r="E3481">
        <v>1</v>
      </c>
      <c r="F3481" s="7">
        <v>351.73</v>
      </c>
      <c r="G3481" s="7">
        <v>639.5</v>
      </c>
      <c r="H3481" s="7">
        <v>0.7</v>
      </c>
      <c r="I3481" s="7">
        <v>1.28</v>
      </c>
      <c r="J3481" t="s">
        <v>2337</v>
      </c>
      <c r="K3481">
        <f t="shared" si="216"/>
        <v>766</v>
      </c>
      <c r="L3481">
        <f t="shared" si="217"/>
        <v>40</v>
      </c>
      <c r="M3481">
        <f t="shared" si="218"/>
        <v>1</v>
      </c>
      <c r="N3481" s="7">
        <f t="shared" si="219"/>
        <v>639.5</v>
      </c>
    </row>
    <row r="3482" spans="1:14" x14ac:dyDescent="0.2">
      <c r="A3482" t="s">
        <v>396</v>
      </c>
      <c r="B3482" s="8">
        <v>44106</v>
      </c>
      <c r="C3482" s="8">
        <v>44109</v>
      </c>
      <c r="D3482">
        <v>295</v>
      </c>
      <c r="E3482">
        <v>1</v>
      </c>
      <c r="F3482" s="7">
        <v>3683.52</v>
      </c>
      <c r="G3482" s="7">
        <v>5893.63</v>
      </c>
      <c r="H3482" s="7">
        <v>19.190000000000001</v>
      </c>
      <c r="I3482" s="7">
        <v>30.7</v>
      </c>
      <c r="J3482" t="s">
        <v>2337</v>
      </c>
      <c r="K3482">
        <f t="shared" si="216"/>
        <v>295</v>
      </c>
      <c r="L3482">
        <f t="shared" si="217"/>
        <v>40</v>
      </c>
      <c r="M3482">
        <f t="shared" si="218"/>
        <v>1</v>
      </c>
      <c r="N3482" s="7">
        <f t="shared" si="219"/>
        <v>5893.63</v>
      </c>
    </row>
    <row r="3483" spans="1:14" x14ac:dyDescent="0.2">
      <c r="A3483" t="s">
        <v>923</v>
      </c>
      <c r="B3483" s="8">
        <v>44106</v>
      </c>
      <c r="C3483" s="8">
        <v>44109</v>
      </c>
      <c r="D3483">
        <v>37</v>
      </c>
      <c r="E3483">
        <v>1</v>
      </c>
      <c r="F3483" s="7">
        <v>1440.26</v>
      </c>
      <c r="G3483" s="7">
        <v>2148.7199999999998</v>
      </c>
      <c r="H3483" s="7">
        <v>60.01</v>
      </c>
      <c r="I3483" s="7">
        <v>89.53</v>
      </c>
      <c r="J3483" t="s">
        <v>2337</v>
      </c>
      <c r="K3483">
        <f t="shared" si="216"/>
        <v>37</v>
      </c>
      <c r="L3483">
        <f t="shared" si="217"/>
        <v>40</v>
      </c>
      <c r="M3483">
        <f t="shared" si="218"/>
        <v>1</v>
      </c>
      <c r="N3483" s="7">
        <f t="shared" si="219"/>
        <v>2148.7199999999998</v>
      </c>
    </row>
    <row r="3484" spans="1:14" x14ac:dyDescent="0.2">
      <c r="A3484" t="s">
        <v>251</v>
      </c>
      <c r="B3484" s="8">
        <v>44106</v>
      </c>
      <c r="C3484" s="8">
        <v>44109</v>
      </c>
      <c r="D3484">
        <v>30</v>
      </c>
      <c r="E3484">
        <v>1</v>
      </c>
      <c r="F3484" s="7">
        <v>16.28</v>
      </c>
      <c r="G3484" s="7">
        <v>43.74</v>
      </c>
      <c r="H3484" s="7">
        <v>0.86</v>
      </c>
      <c r="I3484" s="7">
        <v>2.2999999999999998</v>
      </c>
      <c r="J3484" t="s">
        <v>2337</v>
      </c>
      <c r="K3484">
        <f t="shared" si="216"/>
        <v>30</v>
      </c>
      <c r="L3484">
        <f t="shared" si="217"/>
        <v>40</v>
      </c>
      <c r="M3484">
        <f t="shared" si="218"/>
        <v>1</v>
      </c>
      <c r="N3484" s="7">
        <f t="shared" si="219"/>
        <v>43.74</v>
      </c>
    </row>
    <row r="3485" spans="1:14" x14ac:dyDescent="0.2">
      <c r="A3485" t="s">
        <v>928</v>
      </c>
      <c r="B3485" s="8">
        <v>44106</v>
      </c>
      <c r="C3485" s="8">
        <v>44109</v>
      </c>
      <c r="D3485">
        <v>2</v>
      </c>
      <c r="E3485">
        <v>1</v>
      </c>
      <c r="F3485" s="7">
        <v>0</v>
      </c>
      <c r="G3485" s="7">
        <v>0</v>
      </c>
      <c r="H3485" s="7">
        <v>0</v>
      </c>
      <c r="I3485" s="7">
        <v>0</v>
      </c>
      <c r="J3485" t="s">
        <v>2337</v>
      </c>
      <c r="K3485">
        <f t="shared" si="216"/>
        <v>2</v>
      </c>
      <c r="L3485">
        <f t="shared" si="217"/>
        <v>40</v>
      </c>
      <c r="M3485">
        <f t="shared" si="218"/>
        <v>1</v>
      </c>
      <c r="N3485" s="7">
        <f t="shared" si="219"/>
        <v>0</v>
      </c>
    </row>
    <row r="3486" spans="1:14" x14ac:dyDescent="0.2">
      <c r="A3486" t="s">
        <v>387</v>
      </c>
      <c r="B3486" s="8">
        <v>44106</v>
      </c>
      <c r="C3486" s="8">
        <v>44109</v>
      </c>
      <c r="D3486">
        <v>8</v>
      </c>
      <c r="E3486">
        <v>1</v>
      </c>
      <c r="F3486" s="7">
        <v>211.48</v>
      </c>
      <c r="G3486" s="7">
        <v>383.7</v>
      </c>
      <c r="H3486" s="7">
        <v>42.3</v>
      </c>
      <c r="I3486" s="7">
        <v>76.739999999999995</v>
      </c>
      <c r="J3486" t="s">
        <v>2337</v>
      </c>
      <c r="K3486">
        <f t="shared" si="216"/>
        <v>8</v>
      </c>
      <c r="L3486">
        <f t="shared" si="217"/>
        <v>40</v>
      </c>
      <c r="M3486">
        <f t="shared" si="218"/>
        <v>1</v>
      </c>
      <c r="N3486" s="7">
        <f t="shared" si="219"/>
        <v>383.7</v>
      </c>
    </row>
    <row r="3487" spans="1:14" x14ac:dyDescent="0.2">
      <c r="A3487" t="s">
        <v>778</v>
      </c>
      <c r="B3487" s="8">
        <v>44106</v>
      </c>
      <c r="C3487" s="8">
        <v>44120</v>
      </c>
      <c r="D3487">
        <v>16</v>
      </c>
      <c r="E3487">
        <v>1</v>
      </c>
      <c r="F3487" s="7">
        <v>463.64</v>
      </c>
      <c r="G3487" s="7">
        <v>773.8</v>
      </c>
      <c r="H3487" s="7">
        <v>46.36</v>
      </c>
      <c r="I3487" s="7">
        <v>77.38</v>
      </c>
      <c r="J3487" t="s">
        <v>2337</v>
      </c>
      <c r="K3487">
        <f t="shared" si="216"/>
        <v>16</v>
      </c>
      <c r="L3487">
        <f t="shared" si="217"/>
        <v>40</v>
      </c>
      <c r="M3487">
        <f t="shared" si="218"/>
        <v>1</v>
      </c>
      <c r="N3487" s="7">
        <f t="shared" si="219"/>
        <v>773.8</v>
      </c>
    </row>
    <row r="3488" spans="1:14" x14ac:dyDescent="0.2">
      <c r="A3488" t="s">
        <v>201</v>
      </c>
      <c r="B3488" s="8">
        <v>44106</v>
      </c>
      <c r="C3488" s="8">
        <v>44109</v>
      </c>
      <c r="D3488">
        <v>491</v>
      </c>
      <c r="E3488">
        <v>1</v>
      </c>
      <c r="F3488" s="7">
        <v>414.56</v>
      </c>
      <c r="G3488" s="7">
        <v>1023.2</v>
      </c>
      <c r="H3488" s="7">
        <v>1.29</v>
      </c>
      <c r="I3488" s="7">
        <v>3.2</v>
      </c>
      <c r="J3488" t="s">
        <v>2337</v>
      </c>
      <c r="K3488">
        <f t="shared" si="216"/>
        <v>491</v>
      </c>
      <c r="L3488">
        <f t="shared" si="217"/>
        <v>40</v>
      </c>
      <c r="M3488">
        <f t="shared" si="218"/>
        <v>1</v>
      </c>
      <c r="N3488" s="7">
        <f t="shared" si="219"/>
        <v>1023.2</v>
      </c>
    </row>
    <row r="3489" spans="1:14" x14ac:dyDescent="0.2">
      <c r="A3489" t="s">
        <v>930</v>
      </c>
      <c r="B3489" s="8">
        <v>44106</v>
      </c>
      <c r="C3489" s="8">
        <v>44109</v>
      </c>
      <c r="D3489">
        <v>14</v>
      </c>
      <c r="E3489">
        <v>1</v>
      </c>
      <c r="F3489" s="7">
        <v>268.68</v>
      </c>
      <c r="G3489" s="7">
        <v>368.35</v>
      </c>
      <c r="H3489" s="7">
        <v>29.85</v>
      </c>
      <c r="I3489" s="7">
        <v>40.93</v>
      </c>
      <c r="J3489" t="s">
        <v>2337</v>
      </c>
      <c r="K3489">
        <f t="shared" si="216"/>
        <v>14</v>
      </c>
      <c r="L3489">
        <f t="shared" si="217"/>
        <v>40</v>
      </c>
      <c r="M3489">
        <f t="shared" si="218"/>
        <v>1</v>
      </c>
      <c r="N3489" s="7">
        <f t="shared" si="219"/>
        <v>368.35</v>
      </c>
    </row>
    <row r="3490" spans="1:14" x14ac:dyDescent="0.2">
      <c r="A3490" t="s">
        <v>201</v>
      </c>
      <c r="B3490" s="8">
        <v>44106</v>
      </c>
      <c r="C3490" s="8">
        <v>44109</v>
      </c>
      <c r="D3490">
        <v>3064</v>
      </c>
      <c r="E3490">
        <v>1</v>
      </c>
      <c r="F3490" s="7">
        <v>2591</v>
      </c>
      <c r="G3490" s="7">
        <v>8339.08</v>
      </c>
      <c r="H3490" s="7">
        <v>1.29</v>
      </c>
      <c r="I3490" s="7">
        <v>4.17</v>
      </c>
      <c r="J3490" t="s">
        <v>2337</v>
      </c>
      <c r="K3490">
        <f t="shared" si="216"/>
        <v>3064</v>
      </c>
      <c r="L3490">
        <f t="shared" si="217"/>
        <v>40</v>
      </c>
      <c r="M3490">
        <f t="shared" si="218"/>
        <v>1</v>
      </c>
      <c r="N3490" s="7">
        <f t="shared" si="219"/>
        <v>8339.08</v>
      </c>
    </row>
    <row r="3491" spans="1:14" x14ac:dyDescent="0.2">
      <c r="A3491" t="s">
        <v>923</v>
      </c>
      <c r="B3491" s="8">
        <v>44106</v>
      </c>
      <c r="C3491" s="8">
        <v>44109</v>
      </c>
      <c r="D3491">
        <v>5</v>
      </c>
      <c r="E3491">
        <v>1</v>
      </c>
      <c r="F3491" s="7">
        <v>180.03</v>
      </c>
      <c r="G3491" s="7">
        <v>268.58999999999997</v>
      </c>
      <c r="H3491" s="7">
        <v>60.01</v>
      </c>
      <c r="I3491" s="7">
        <v>89.53</v>
      </c>
      <c r="J3491" t="s">
        <v>2337</v>
      </c>
      <c r="K3491">
        <f t="shared" si="216"/>
        <v>5</v>
      </c>
      <c r="L3491">
        <f t="shared" si="217"/>
        <v>40</v>
      </c>
      <c r="M3491">
        <f t="shared" si="218"/>
        <v>1</v>
      </c>
      <c r="N3491" s="7">
        <f t="shared" si="219"/>
        <v>268.58999999999997</v>
      </c>
    </row>
    <row r="3492" spans="1:14" x14ac:dyDescent="0.2">
      <c r="A3492" t="s">
        <v>288</v>
      </c>
      <c r="B3492" s="8">
        <v>44106</v>
      </c>
      <c r="C3492" s="8">
        <v>44109</v>
      </c>
      <c r="D3492">
        <v>122</v>
      </c>
      <c r="E3492">
        <v>1</v>
      </c>
      <c r="F3492" s="7">
        <v>67.7</v>
      </c>
      <c r="G3492" s="7">
        <v>242.5</v>
      </c>
      <c r="H3492" s="7">
        <v>0.86</v>
      </c>
      <c r="I3492" s="7">
        <v>3.07</v>
      </c>
      <c r="J3492" t="s">
        <v>2337</v>
      </c>
      <c r="K3492">
        <f t="shared" si="216"/>
        <v>122</v>
      </c>
      <c r="L3492">
        <f t="shared" si="217"/>
        <v>40</v>
      </c>
      <c r="M3492">
        <f t="shared" si="218"/>
        <v>1</v>
      </c>
      <c r="N3492" s="7">
        <f t="shared" si="219"/>
        <v>242.5</v>
      </c>
    </row>
    <row r="3493" spans="1:14" x14ac:dyDescent="0.2">
      <c r="A3493" t="s">
        <v>928</v>
      </c>
      <c r="B3493" s="8">
        <v>44106</v>
      </c>
      <c r="C3493" s="8">
        <v>44109</v>
      </c>
      <c r="D3493">
        <v>5</v>
      </c>
      <c r="E3493">
        <v>1</v>
      </c>
      <c r="F3493" s="7">
        <v>0</v>
      </c>
      <c r="G3493" s="7">
        <v>0</v>
      </c>
      <c r="H3493" s="7">
        <v>0</v>
      </c>
      <c r="I3493" s="7">
        <v>0</v>
      </c>
      <c r="J3493" t="s">
        <v>2337</v>
      </c>
      <c r="K3493">
        <f t="shared" si="216"/>
        <v>5</v>
      </c>
      <c r="L3493">
        <f t="shared" si="217"/>
        <v>40</v>
      </c>
      <c r="M3493">
        <f t="shared" si="218"/>
        <v>1</v>
      </c>
      <c r="N3493" s="7">
        <f t="shared" si="219"/>
        <v>0</v>
      </c>
    </row>
    <row r="3494" spans="1:14" x14ac:dyDescent="0.2">
      <c r="A3494" t="s">
        <v>169</v>
      </c>
      <c r="B3494" s="8">
        <v>44106</v>
      </c>
      <c r="C3494" s="8">
        <v>44109</v>
      </c>
      <c r="D3494">
        <v>123</v>
      </c>
      <c r="E3494">
        <v>1</v>
      </c>
      <c r="F3494" s="7">
        <v>103.06</v>
      </c>
      <c r="G3494" s="7">
        <v>168.83</v>
      </c>
      <c r="H3494" s="7">
        <v>1.28</v>
      </c>
      <c r="I3494" s="7">
        <v>2.11</v>
      </c>
      <c r="J3494" t="s">
        <v>2337</v>
      </c>
      <c r="K3494">
        <f t="shared" si="216"/>
        <v>123</v>
      </c>
      <c r="L3494">
        <f t="shared" si="217"/>
        <v>40</v>
      </c>
      <c r="M3494">
        <f t="shared" si="218"/>
        <v>1</v>
      </c>
      <c r="N3494" s="7">
        <f t="shared" si="219"/>
        <v>168.83</v>
      </c>
    </row>
    <row r="3495" spans="1:14" x14ac:dyDescent="0.2">
      <c r="A3495" t="s">
        <v>169</v>
      </c>
      <c r="B3495" s="8">
        <v>44106</v>
      </c>
      <c r="C3495" s="8">
        <v>44109</v>
      </c>
      <c r="D3495">
        <v>13</v>
      </c>
      <c r="E3495">
        <v>1</v>
      </c>
      <c r="F3495" s="7">
        <v>10.31</v>
      </c>
      <c r="G3495" s="7">
        <v>21.49</v>
      </c>
      <c r="H3495" s="7">
        <v>1.28</v>
      </c>
      <c r="I3495" s="7">
        <v>2.69</v>
      </c>
      <c r="J3495" t="s">
        <v>2337</v>
      </c>
      <c r="K3495">
        <f t="shared" si="216"/>
        <v>13</v>
      </c>
      <c r="L3495">
        <f t="shared" si="217"/>
        <v>40</v>
      </c>
      <c r="M3495">
        <f t="shared" si="218"/>
        <v>1</v>
      </c>
      <c r="N3495" s="7">
        <f t="shared" si="219"/>
        <v>21.49</v>
      </c>
    </row>
    <row r="3496" spans="1:14" x14ac:dyDescent="0.2">
      <c r="A3496" t="s">
        <v>928</v>
      </c>
      <c r="B3496" s="8">
        <v>44106</v>
      </c>
      <c r="C3496" s="8">
        <v>44109</v>
      </c>
      <c r="D3496">
        <v>4</v>
      </c>
      <c r="E3496">
        <v>1</v>
      </c>
      <c r="F3496" s="7">
        <v>0</v>
      </c>
      <c r="G3496" s="7">
        <v>0</v>
      </c>
      <c r="H3496" s="7">
        <v>0</v>
      </c>
      <c r="I3496" s="7">
        <v>0</v>
      </c>
      <c r="J3496" t="s">
        <v>2337</v>
      </c>
      <c r="K3496">
        <f t="shared" si="216"/>
        <v>4</v>
      </c>
      <c r="L3496">
        <f t="shared" si="217"/>
        <v>40</v>
      </c>
      <c r="M3496">
        <f t="shared" si="218"/>
        <v>1</v>
      </c>
      <c r="N3496" s="7">
        <f t="shared" si="219"/>
        <v>0</v>
      </c>
    </row>
    <row r="3497" spans="1:14" x14ac:dyDescent="0.2">
      <c r="A3497" t="s">
        <v>172</v>
      </c>
      <c r="B3497" s="8">
        <v>44109</v>
      </c>
      <c r="C3497" s="8">
        <v>44110</v>
      </c>
      <c r="D3497">
        <v>613</v>
      </c>
      <c r="E3497">
        <v>1</v>
      </c>
      <c r="F3497" s="7">
        <v>518.20000000000005</v>
      </c>
      <c r="G3497" s="7">
        <v>1023.2</v>
      </c>
      <c r="H3497" s="7">
        <v>1.29</v>
      </c>
      <c r="I3497" s="7">
        <v>2.56</v>
      </c>
      <c r="J3497" t="s">
        <v>2337</v>
      </c>
      <c r="K3497">
        <f t="shared" si="216"/>
        <v>613</v>
      </c>
      <c r="L3497">
        <f t="shared" si="217"/>
        <v>41</v>
      </c>
      <c r="M3497">
        <f t="shared" si="218"/>
        <v>1</v>
      </c>
      <c r="N3497" s="7">
        <f t="shared" si="219"/>
        <v>1023.2</v>
      </c>
    </row>
    <row r="3498" spans="1:14" x14ac:dyDescent="0.2">
      <c r="A3498" t="s">
        <v>923</v>
      </c>
      <c r="B3498" s="8">
        <v>44109</v>
      </c>
      <c r="C3498" s="8">
        <v>44110</v>
      </c>
      <c r="D3498">
        <v>62</v>
      </c>
      <c r="E3498">
        <v>1</v>
      </c>
      <c r="F3498" s="7">
        <v>2400.4299999999998</v>
      </c>
      <c r="G3498" s="7">
        <v>3478.88</v>
      </c>
      <c r="H3498" s="7">
        <v>60.01</v>
      </c>
      <c r="I3498" s="7">
        <v>86.97</v>
      </c>
      <c r="J3498" t="s">
        <v>2337</v>
      </c>
      <c r="K3498">
        <f t="shared" si="216"/>
        <v>62</v>
      </c>
      <c r="L3498">
        <f t="shared" si="217"/>
        <v>41</v>
      </c>
      <c r="M3498">
        <f t="shared" si="218"/>
        <v>1</v>
      </c>
      <c r="N3498" s="7">
        <f t="shared" si="219"/>
        <v>3478.88</v>
      </c>
    </row>
    <row r="3499" spans="1:14" x14ac:dyDescent="0.2">
      <c r="A3499" t="s">
        <v>262</v>
      </c>
      <c r="B3499" s="8">
        <v>44109</v>
      </c>
      <c r="C3499" s="8">
        <v>44113</v>
      </c>
      <c r="D3499">
        <v>1532</v>
      </c>
      <c r="E3499">
        <v>1</v>
      </c>
      <c r="F3499" s="7">
        <v>984.83</v>
      </c>
      <c r="G3499" s="7">
        <v>2033.61</v>
      </c>
      <c r="H3499" s="7">
        <v>0.99</v>
      </c>
      <c r="I3499" s="7">
        <v>2.0299999999999998</v>
      </c>
      <c r="J3499" t="s">
        <v>2337</v>
      </c>
      <c r="K3499">
        <f t="shared" si="216"/>
        <v>1532</v>
      </c>
      <c r="L3499">
        <f t="shared" si="217"/>
        <v>41</v>
      </c>
      <c r="M3499">
        <f t="shared" si="218"/>
        <v>1</v>
      </c>
      <c r="N3499" s="7">
        <f t="shared" si="219"/>
        <v>2033.61</v>
      </c>
    </row>
    <row r="3500" spans="1:14" x14ac:dyDescent="0.2">
      <c r="A3500" t="s">
        <v>247</v>
      </c>
      <c r="B3500" s="8">
        <v>44109</v>
      </c>
      <c r="C3500" s="8">
        <v>44113</v>
      </c>
      <c r="D3500">
        <v>4596</v>
      </c>
      <c r="E3500">
        <v>1</v>
      </c>
      <c r="F3500" s="7">
        <v>2570.79</v>
      </c>
      <c r="G3500" s="7">
        <v>6331.05</v>
      </c>
      <c r="H3500" s="7">
        <v>0.86</v>
      </c>
      <c r="I3500" s="7">
        <v>2.11</v>
      </c>
      <c r="J3500" t="s">
        <v>2337</v>
      </c>
      <c r="K3500">
        <f t="shared" si="216"/>
        <v>4596</v>
      </c>
      <c r="L3500">
        <f t="shared" si="217"/>
        <v>41</v>
      </c>
      <c r="M3500">
        <f t="shared" si="218"/>
        <v>1</v>
      </c>
      <c r="N3500" s="7">
        <f t="shared" si="219"/>
        <v>6331.05</v>
      </c>
    </row>
    <row r="3501" spans="1:14" x14ac:dyDescent="0.2">
      <c r="A3501" t="s">
        <v>396</v>
      </c>
      <c r="B3501" s="8">
        <v>44109</v>
      </c>
      <c r="C3501" s="8">
        <v>44110</v>
      </c>
      <c r="D3501">
        <v>295</v>
      </c>
      <c r="E3501">
        <v>1</v>
      </c>
      <c r="F3501" s="7">
        <v>3683.52</v>
      </c>
      <c r="G3501" s="7">
        <v>5402.5</v>
      </c>
      <c r="H3501" s="7">
        <v>19.190000000000001</v>
      </c>
      <c r="I3501" s="7">
        <v>28.14</v>
      </c>
      <c r="J3501" t="s">
        <v>2337</v>
      </c>
      <c r="K3501">
        <f t="shared" si="216"/>
        <v>295</v>
      </c>
      <c r="L3501">
        <f t="shared" si="217"/>
        <v>41</v>
      </c>
      <c r="M3501">
        <f t="shared" si="218"/>
        <v>1</v>
      </c>
      <c r="N3501" s="7">
        <f t="shared" si="219"/>
        <v>5402.5</v>
      </c>
    </row>
    <row r="3502" spans="1:14" x14ac:dyDescent="0.2">
      <c r="A3502" t="s">
        <v>396</v>
      </c>
      <c r="B3502" s="8">
        <v>44109</v>
      </c>
      <c r="C3502" s="8">
        <v>44113</v>
      </c>
      <c r="D3502">
        <v>74</v>
      </c>
      <c r="E3502">
        <v>1</v>
      </c>
      <c r="F3502" s="7">
        <v>920.88</v>
      </c>
      <c r="G3502" s="7">
        <v>1473.41</v>
      </c>
      <c r="H3502" s="7">
        <v>19.190000000000001</v>
      </c>
      <c r="I3502" s="7">
        <v>30.7</v>
      </c>
      <c r="J3502" t="s">
        <v>2337</v>
      </c>
      <c r="K3502">
        <f t="shared" si="216"/>
        <v>74</v>
      </c>
      <c r="L3502">
        <f t="shared" si="217"/>
        <v>41</v>
      </c>
      <c r="M3502">
        <f t="shared" si="218"/>
        <v>1</v>
      </c>
      <c r="N3502" s="7">
        <f t="shared" si="219"/>
        <v>1473.41</v>
      </c>
    </row>
    <row r="3503" spans="1:14" x14ac:dyDescent="0.2">
      <c r="A3503" t="s">
        <v>923</v>
      </c>
      <c r="B3503" s="8">
        <v>44109</v>
      </c>
      <c r="C3503" s="8">
        <v>44113</v>
      </c>
      <c r="D3503">
        <v>19</v>
      </c>
      <c r="E3503">
        <v>1</v>
      </c>
      <c r="F3503" s="7">
        <v>720.13</v>
      </c>
      <c r="G3503" s="7">
        <v>1074.3599999999999</v>
      </c>
      <c r="H3503" s="7">
        <v>60.01</v>
      </c>
      <c r="I3503" s="7">
        <v>89.53</v>
      </c>
      <c r="J3503" t="s">
        <v>2337</v>
      </c>
      <c r="K3503">
        <f t="shared" si="216"/>
        <v>19</v>
      </c>
      <c r="L3503">
        <f t="shared" si="217"/>
        <v>41</v>
      </c>
      <c r="M3503">
        <f t="shared" si="218"/>
        <v>1</v>
      </c>
      <c r="N3503" s="7">
        <f t="shared" si="219"/>
        <v>1074.3599999999999</v>
      </c>
    </row>
    <row r="3504" spans="1:14" x14ac:dyDescent="0.2">
      <c r="A3504" t="s">
        <v>702</v>
      </c>
      <c r="B3504" s="8">
        <v>44109</v>
      </c>
      <c r="C3504" s="8">
        <v>44123</v>
      </c>
      <c r="D3504">
        <v>7</v>
      </c>
      <c r="E3504">
        <v>1</v>
      </c>
      <c r="F3504" s="7">
        <v>108.66</v>
      </c>
      <c r="G3504" s="7">
        <v>197.48</v>
      </c>
      <c r="H3504" s="7">
        <v>27.17</v>
      </c>
      <c r="I3504" s="7">
        <v>49.37</v>
      </c>
      <c r="J3504" t="s">
        <v>2337</v>
      </c>
      <c r="K3504">
        <f t="shared" si="216"/>
        <v>7</v>
      </c>
      <c r="L3504">
        <f t="shared" si="217"/>
        <v>41</v>
      </c>
      <c r="M3504">
        <f t="shared" si="218"/>
        <v>1</v>
      </c>
      <c r="N3504" s="7">
        <f t="shared" si="219"/>
        <v>197.48</v>
      </c>
    </row>
    <row r="3505" spans="1:14" x14ac:dyDescent="0.2">
      <c r="A3505" t="s">
        <v>722</v>
      </c>
      <c r="B3505" s="8">
        <v>44109</v>
      </c>
      <c r="C3505" s="8">
        <v>44123</v>
      </c>
      <c r="D3505">
        <v>7</v>
      </c>
      <c r="E3505">
        <v>1</v>
      </c>
      <c r="F3505" s="7">
        <v>89.43</v>
      </c>
      <c r="G3505" s="7">
        <v>164.22</v>
      </c>
      <c r="H3505" s="7">
        <v>22.36</v>
      </c>
      <c r="I3505" s="7">
        <v>41.06</v>
      </c>
      <c r="J3505" t="s">
        <v>2337</v>
      </c>
      <c r="K3505">
        <f t="shared" si="216"/>
        <v>7</v>
      </c>
      <c r="L3505">
        <f t="shared" si="217"/>
        <v>41</v>
      </c>
      <c r="M3505">
        <f t="shared" si="218"/>
        <v>1</v>
      </c>
      <c r="N3505" s="7">
        <f t="shared" si="219"/>
        <v>164.22</v>
      </c>
    </row>
    <row r="3506" spans="1:14" x14ac:dyDescent="0.2">
      <c r="A3506" t="s">
        <v>942</v>
      </c>
      <c r="B3506" s="8">
        <v>44109</v>
      </c>
      <c r="C3506" s="8">
        <v>44123</v>
      </c>
      <c r="D3506">
        <v>5</v>
      </c>
      <c r="E3506">
        <v>1</v>
      </c>
      <c r="F3506" s="7">
        <v>71.599999999999994</v>
      </c>
      <c r="G3506" s="7">
        <v>149.63999999999999</v>
      </c>
      <c r="H3506" s="7">
        <v>23.87</v>
      </c>
      <c r="I3506" s="7">
        <v>49.88</v>
      </c>
      <c r="J3506" t="s">
        <v>2337</v>
      </c>
      <c r="K3506">
        <f t="shared" si="216"/>
        <v>5</v>
      </c>
      <c r="L3506">
        <f t="shared" si="217"/>
        <v>41</v>
      </c>
      <c r="M3506">
        <f t="shared" si="218"/>
        <v>1</v>
      </c>
      <c r="N3506" s="7">
        <f t="shared" si="219"/>
        <v>149.63999999999999</v>
      </c>
    </row>
    <row r="3507" spans="1:14" x14ac:dyDescent="0.2">
      <c r="A3507" t="s">
        <v>288</v>
      </c>
      <c r="B3507" s="8">
        <v>44109</v>
      </c>
      <c r="C3507" s="8">
        <v>44111</v>
      </c>
      <c r="D3507">
        <v>613</v>
      </c>
      <c r="E3507">
        <v>1</v>
      </c>
      <c r="F3507" s="7">
        <v>342.77</v>
      </c>
      <c r="G3507" s="7">
        <v>818.56</v>
      </c>
      <c r="H3507" s="7">
        <v>0.86</v>
      </c>
      <c r="I3507" s="7">
        <v>2.0499999999999998</v>
      </c>
      <c r="J3507" t="s">
        <v>2337</v>
      </c>
      <c r="K3507">
        <f t="shared" si="216"/>
        <v>613</v>
      </c>
      <c r="L3507">
        <f t="shared" si="217"/>
        <v>41</v>
      </c>
      <c r="M3507">
        <f t="shared" si="218"/>
        <v>1</v>
      </c>
      <c r="N3507" s="7">
        <f t="shared" si="219"/>
        <v>818.56</v>
      </c>
    </row>
    <row r="3508" spans="1:14" x14ac:dyDescent="0.2">
      <c r="A3508" t="s">
        <v>396</v>
      </c>
      <c r="B3508" s="8">
        <v>44109</v>
      </c>
      <c r="C3508" s="8">
        <v>44111</v>
      </c>
      <c r="D3508">
        <v>19</v>
      </c>
      <c r="E3508">
        <v>1</v>
      </c>
      <c r="F3508" s="7">
        <v>230.22</v>
      </c>
      <c r="G3508" s="7">
        <v>368.35</v>
      </c>
      <c r="H3508" s="7">
        <v>19.190000000000001</v>
      </c>
      <c r="I3508" s="7">
        <v>30.7</v>
      </c>
      <c r="J3508" t="s">
        <v>2337</v>
      </c>
      <c r="K3508">
        <f t="shared" si="216"/>
        <v>19</v>
      </c>
      <c r="L3508">
        <f t="shared" si="217"/>
        <v>41</v>
      </c>
      <c r="M3508">
        <f t="shared" si="218"/>
        <v>1</v>
      </c>
      <c r="N3508" s="7">
        <f t="shared" si="219"/>
        <v>368.35</v>
      </c>
    </row>
    <row r="3509" spans="1:14" x14ac:dyDescent="0.2">
      <c r="A3509" t="s">
        <v>289</v>
      </c>
      <c r="B3509" s="8">
        <v>44110</v>
      </c>
      <c r="C3509" s="8">
        <v>44110</v>
      </c>
      <c r="D3509">
        <v>766</v>
      </c>
      <c r="E3509">
        <v>1</v>
      </c>
      <c r="F3509" s="7">
        <v>434.86</v>
      </c>
      <c r="G3509" s="7">
        <v>1055.18</v>
      </c>
      <c r="H3509" s="7">
        <v>0.87</v>
      </c>
      <c r="I3509" s="7">
        <v>2.11</v>
      </c>
      <c r="J3509" t="s">
        <v>2337</v>
      </c>
      <c r="K3509">
        <f t="shared" si="216"/>
        <v>766</v>
      </c>
      <c r="L3509">
        <f t="shared" si="217"/>
        <v>41</v>
      </c>
      <c r="M3509">
        <f t="shared" si="218"/>
        <v>1</v>
      </c>
      <c r="N3509" s="7">
        <f t="shared" si="219"/>
        <v>1055.18</v>
      </c>
    </row>
    <row r="3510" spans="1:14" x14ac:dyDescent="0.2">
      <c r="A3510" t="s">
        <v>387</v>
      </c>
      <c r="B3510" s="8">
        <v>44110</v>
      </c>
      <c r="C3510" s="8">
        <v>44112</v>
      </c>
      <c r="D3510">
        <v>4</v>
      </c>
      <c r="E3510">
        <v>1</v>
      </c>
      <c r="F3510" s="7">
        <v>84.59</v>
      </c>
      <c r="G3510" s="7">
        <v>153.47999999999999</v>
      </c>
      <c r="H3510" s="7">
        <v>42.3</v>
      </c>
      <c r="I3510" s="7">
        <v>76.739999999999995</v>
      </c>
      <c r="J3510" t="s">
        <v>2337</v>
      </c>
      <c r="K3510">
        <f t="shared" si="216"/>
        <v>4</v>
      </c>
      <c r="L3510">
        <f t="shared" si="217"/>
        <v>41</v>
      </c>
      <c r="M3510">
        <f t="shared" si="218"/>
        <v>1</v>
      </c>
      <c r="N3510" s="7">
        <f t="shared" si="219"/>
        <v>153.47999999999999</v>
      </c>
    </row>
    <row r="3511" spans="1:14" x14ac:dyDescent="0.2">
      <c r="A3511" t="s">
        <v>752</v>
      </c>
      <c r="B3511" s="8">
        <v>44110</v>
      </c>
      <c r="C3511" s="8">
        <v>44124</v>
      </c>
      <c r="D3511">
        <v>4</v>
      </c>
      <c r="E3511">
        <v>1</v>
      </c>
      <c r="F3511" s="7">
        <v>73.540000000000006</v>
      </c>
      <c r="G3511" s="7">
        <v>147.34</v>
      </c>
      <c r="H3511" s="7">
        <v>36.770000000000003</v>
      </c>
      <c r="I3511" s="7">
        <v>73.67</v>
      </c>
      <c r="J3511" t="s">
        <v>2337</v>
      </c>
      <c r="K3511">
        <f t="shared" si="216"/>
        <v>4</v>
      </c>
      <c r="L3511">
        <f t="shared" si="217"/>
        <v>41</v>
      </c>
      <c r="M3511">
        <f t="shared" si="218"/>
        <v>1</v>
      </c>
      <c r="N3511" s="7">
        <f t="shared" si="219"/>
        <v>147.34</v>
      </c>
    </row>
    <row r="3512" spans="1:14" x14ac:dyDescent="0.2">
      <c r="A3512" t="s">
        <v>942</v>
      </c>
      <c r="B3512" s="8">
        <v>44110</v>
      </c>
      <c r="C3512" s="8">
        <v>44124</v>
      </c>
      <c r="D3512">
        <v>2</v>
      </c>
      <c r="E3512">
        <v>1</v>
      </c>
      <c r="F3512" s="7">
        <v>23.87</v>
      </c>
      <c r="G3512" s="7">
        <v>49.88</v>
      </c>
      <c r="H3512" s="7">
        <v>23.87</v>
      </c>
      <c r="I3512" s="7">
        <v>49.88</v>
      </c>
      <c r="J3512" t="s">
        <v>2337</v>
      </c>
      <c r="K3512">
        <f t="shared" si="216"/>
        <v>2</v>
      </c>
      <c r="L3512">
        <f t="shared" si="217"/>
        <v>41</v>
      </c>
      <c r="M3512">
        <f t="shared" si="218"/>
        <v>1</v>
      </c>
      <c r="N3512" s="7">
        <f t="shared" si="219"/>
        <v>49.88</v>
      </c>
    </row>
    <row r="3513" spans="1:14" x14ac:dyDescent="0.2">
      <c r="A3513" t="s">
        <v>147</v>
      </c>
      <c r="B3513" s="8">
        <v>44110</v>
      </c>
      <c r="C3513" s="8">
        <v>44111</v>
      </c>
      <c r="D3513">
        <v>613</v>
      </c>
      <c r="E3513">
        <v>1</v>
      </c>
      <c r="F3513" s="7">
        <v>552.53</v>
      </c>
      <c r="G3513" s="7">
        <v>1227.8399999999999</v>
      </c>
      <c r="H3513" s="7">
        <v>1.38</v>
      </c>
      <c r="I3513" s="7">
        <v>3.07</v>
      </c>
      <c r="J3513" t="s">
        <v>2337</v>
      </c>
      <c r="K3513">
        <f t="shared" si="216"/>
        <v>613</v>
      </c>
      <c r="L3513">
        <f t="shared" si="217"/>
        <v>41</v>
      </c>
      <c r="M3513">
        <f t="shared" si="218"/>
        <v>1</v>
      </c>
      <c r="N3513" s="7">
        <f t="shared" si="219"/>
        <v>1227.8399999999999</v>
      </c>
    </row>
    <row r="3514" spans="1:14" x14ac:dyDescent="0.2">
      <c r="A3514" t="s">
        <v>251</v>
      </c>
      <c r="B3514" s="8">
        <v>44110</v>
      </c>
      <c r="C3514" s="8">
        <v>44111</v>
      </c>
      <c r="D3514">
        <v>71</v>
      </c>
      <c r="E3514">
        <v>1</v>
      </c>
      <c r="F3514" s="7">
        <v>39.42</v>
      </c>
      <c r="G3514" s="7">
        <v>105.9</v>
      </c>
      <c r="H3514" s="7">
        <v>0.86</v>
      </c>
      <c r="I3514" s="7">
        <v>2.2999999999999998</v>
      </c>
      <c r="J3514" t="s">
        <v>2337</v>
      </c>
      <c r="K3514">
        <f t="shared" si="216"/>
        <v>71</v>
      </c>
      <c r="L3514">
        <f t="shared" si="217"/>
        <v>41</v>
      </c>
      <c r="M3514">
        <f t="shared" si="218"/>
        <v>1</v>
      </c>
      <c r="N3514" s="7">
        <f t="shared" si="219"/>
        <v>105.9</v>
      </c>
    </row>
    <row r="3515" spans="1:14" x14ac:dyDescent="0.2">
      <c r="A3515" t="s">
        <v>262</v>
      </c>
      <c r="B3515" s="8">
        <v>44110</v>
      </c>
      <c r="C3515" s="8">
        <v>44111</v>
      </c>
      <c r="D3515">
        <v>28</v>
      </c>
      <c r="E3515">
        <v>1</v>
      </c>
      <c r="F3515" s="7">
        <v>17.73</v>
      </c>
      <c r="G3515" s="7">
        <v>41.44</v>
      </c>
      <c r="H3515" s="7">
        <v>0.99</v>
      </c>
      <c r="I3515" s="7">
        <v>2.2999999999999998</v>
      </c>
      <c r="J3515" t="s">
        <v>2337</v>
      </c>
      <c r="K3515">
        <f t="shared" si="216"/>
        <v>28</v>
      </c>
      <c r="L3515">
        <f t="shared" si="217"/>
        <v>41</v>
      </c>
      <c r="M3515">
        <f t="shared" si="218"/>
        <v>1</v>
      </c>
      <c r="N3515" s="7">
        <f t="shared" si="219"/>
        <v>41.44</v>
      </c>
    </row>
    <row r="3516" spans="1:14" x14ac:dyDescent="0.2">
      <c r="A3516" t="s">
        <v>928</v>
      </c>
      <c r="B3516" s="8">
        <v>44110</v>
      </c>
      <c r="C3516" s="8">
        <v>44111</v>
      </c>
      <c r="D3516">
        <v>2</v>
      </c>
      <c r="E3516">
        <v>1</v>
      </c>
      <c r="F3516" s="7">
        <v>0</v>
      </c>
      <c r="G3516" s="7">
        <v>0</v>
      </c>
      <c r="H3516" s="7">
        <v>0</v>
      </c>
      <c r="I3516" s="7">
        <v>0</v>
      </c>
      <c r="J3516" t="s">
        <v>2337</v>
      </c>
      <c r="K3516">
        <f t="shared" si="216"/>
        <v>2</v>
      </c>
      <c r="L3516">
        <f t="shared" si="217"/>
        <v>41</v>
      </c>
      <c r="M3516">
        <f t="shared" si="218"/>
        <v>1</v>
      </c>
      <c r="N3516" s="7">
        <f t="shared" si="219"/>
        <v>0</v>
      </c>
    </row>
    <row r="3517" spans="1:14" x14ac:dyDescent="0.2">
      <c r="A3517" t="s">
        <v>251</v>
      </c>
      <c r="B3517" s="8">
        <v>44110</v>
      </c>
      <c r="C3517" s="8">
        <v>44111</v>
      </c>
      <c r="D3517">
        <v>94</v>
      </c>
      <c r="E3517">
        <v>1</v>
      </c>
      <c r="F3517" s="7">
        <v>52.27</v>
      </c>
      <c r="G3517" s="7">
        <v>140.43</v>
      </c>
      <c r="H3517" s="7">
        <v>0.86</v>
      </c>
      <c r="I3517" s="7">
        <v>2.2999999999999998</v>
      </c>
      <c r="J3517" t="s">
        <v>2337</v>
      </c>
      <c r="K3517">
        <f t="shared" si="216"/>
        <v>94</v>
      </c>
      <c r="L3517">
        <f t="shared" si="217"/>
        <v>41</v>
      </c>
      <c r="M3517">
        <f t="shared" si="218"/>
        <v>1</v>
      </c>
      <c r="N3517" s="7">
        <f t="shared" si="219"/>
        <v>140.43</v>
      </c>
    </row>
    <row r="3518" spans="1:14" x14ac:dyDescent="0.2">
      <c r="A3518" t="s">
        <v>928</v>
      </c>
      <c r="B3518" s="8">
        <v>44110</v>
      </c>
      <c r="C3518" s="8">
        <v>44111</v>
      </c>
      <c r="D3518">
        <v>2</v>
      </c>
      <c r="E3518">
        <v>1</v>
      </c>
      <c r="F3518" s="7">
        <v>0</v>
      </c>
      <c r="G3518" s="7">
        <v>0</v>
      </c>
      <c r="H3518" s="7">
        <v>0</v>
      </c>
      <c r="I3518" s="7">
        <v>0</v>
      </c>
      <c r="J3518" t="s">
        <v>2337</v>
      </c>
      <c r="K3518">
        <f t="shared" si="216"/>
        <v>2</v>
      </c>
      <c r="L3518">
        <f t="shared" si="217"/>
        <v>41</v>
      </c>
      <c r="M3518">
        <f t="shared" si="218"/>
        <v>1</v>
      </c>
      <c r="N3518" s="7">
        <f t="shared" si="219"/>
        <v>0</v>
      </c>
    </row>
    <row r="3519" spans="1:14" x14ac:dyDescent="0.2">
      <c r="A3519" t="s">
        <v>256</v>
      </c>
      <c r="B3519" s="8">
        <v>44110</v>
      </c>
      <c r="C3519" s="8">
        <v>44111</v>
      </c>
      <c r="D3519">
        <v>766</v>
      </c>
      <c r="E3519">
        <v>1</v>
      </c>
      <c r="F3519" s="7">
        <v>428.47</v>
      </c>
      <c r="G3519" s="7">
        <v>703.45</v>
      </c>
      <c r="H3519" s="7">
        <v>0.86</v>
      </c>
      <c r="I3519" s="7">
        <v>1.41</v>
      </c>
      <c r="J3519" t="s">
        <v>2337</v>
      </c>
      <c r="K3519">
        <f t="shared" si="216"/>
        <v>766</v>
      </c>
      <c r="L3519">
        <f t="shared" si="217"/>
        <v>41</v>
      </c>
      <c r="M3519">
        <f t="shared" si="218"/>
        <v>1</v>
      </c>
      <c r="N3519" s="7">
        <f t="shared" si="219"/>
        <v>703.45</v>
      </c>
    </row>
    <row r="3520" spans="1:14" x14ac:dyDescent="0.2">
      <c r="A3520" t="s">
        <v>288</v>
      </c>
      <c r="B3520" s="8">
        <v>44110</v>
      </c>
      <c r="C3520" s="8">
        <v>44111</v>
      </c>
      <c r="D3520">
        <v>134</v>
      </c>
      <c r="E3520">
        <v>1</v>
      </c>
      <c r="F3520" s="7">
        <v>74.55</v>
      </c>
      <c r="G3520" s="7">
        <v>267.06</v>
      </c>
      <c r="H3520" s="7">
        <v>0.86</v>
      </c>
      <c r="I3520" s="7">
        <v>3.07</v>
      </c>
      <c r="J3520" t="s">
        <v>2337</v>
      </c>
      <c r="K3520">
        <f t="shared" si="216"/>
        <v>134</v>
      </c>
      <c r="L3520">
        <f t="shared" si="217"/>
        <v>41</v>
      </c>
      <c r="M3520">
        <f t="shared" si="218"/>
        <v>1</v>
      </c>
      <c r="N3520" s="7">
        <f t="shared" si="219"/>
        <v>267.06</v>
      </c>
    </row>
    <row r="3521" spans="1:14" x14ac:dyDescent="0.2">
      <c r="A3521" t="s">
        <v>923</v>
      </c>
      <c r="B3521" s="8">
        <v>44110</v>
      </c>
      <c r="C3521" s="8">
        <v>44111</v>
      </c>
      <c r="D3521">
        <v>2</v>
      </c>
      <c r="E3521">
        <v>1</v>
      </c>
      <c r="F3521" s="7">
        <v>60.01</v>
      </c>
      <c r="G3521" s="7">
        <v>104.88</v>
      </c>
      <c r="H3521" s="7">
        <v>60.01</v>
      </c>
      <c r="I3521" s="7">
        <v>104.88</v>
      </c>
      <c r="J3521" t="s">
        <v>2337</v>
      </c>
      <c r="K3521">
        <f t="shared" si="216"/>
        <v>2</v>
      </c>
      <c r="L3521">
        <f t="shared" si="217"/>
        <v>41</v>
      </c>
      <c r="M3521">
        <f t="shared" si="218"/>
        <v>1</v>
      </c>
      <c r="N3521" s="7">
        <f t="shared" si="219"/>
        <v>104.88</v>
      </c>
    </row>
    <row r="3522" spans="1:14" x14ac:dyDescent="0.2">
      <c r="A3522" t="s">
        <v>938</v>
      </c>
      <c r="B3522" s="8">
        <v>44111</v>
      </c>
      <c r="C3522" s="8">
        <v>44124</v>
      </c>
      <c r="D3522">
        <v>1532</v>
      </c>
      <c r="E3522">
        <v>1</v>
      </c>
      <c r="F3522" s="7">
        <v>26457.91</v>
      </c>
      <c r="G3522" s="7">
        <v>38306.050000000003</v>
      </c>
      <c r="H3522" s="7">
        <v>26.45</v>
      </c>
      <c r="I3522" s="7">
        <v>38.31</v>
      </c>
      <c r="J3522" t="s">
        <v>2337</v>
      </c>
      <c r="K3522">
        <f t="shared" si="216"/>
        <v>1532</v>
      </c>
      <c r="L3522">
        <f t="shared" si="217"/>
        <v>41</v>
      </c>
      <c r="M3522">
        <f t="shared" si="218"/>
        <v>1</v>
      </c>
      <c r="N3522" s="7">
        <f t="shared" si="219"/>
        <v>38306.050000000003</v>
      </c>
    </row>
    <row r="3523" spans="1:14" x14ac:dyDescent="0.2">
      <c r="A3523" t="s">
        <v>169</v>
      </c>
      <c r="B3523" s="8">
        <v>44111</v>
      </c>
      <c r="C3523" s="8">
        <v>44112</v>
      </c>
      <c r="D3523">
        <v>126</v>
      </c>
      <c r="E3523">
        <v>1</v>
      </c>
      <c r="F3523" s="7">
        <v>105.63</v>
      </c>
      <c r="G3523" s="7">
        <v>220.24</v>
      </c>
      <c r="H3523" s="7">
        <v>1.28</v>
      </c>
      <c r="I3523" s="7">
        <v>2.69</v>
      </c>
      <c r="J3523" t="s">
        <v>2337</v>
      </c>
      <c r="K3523">
        <f t="shared" ref="K3523:K3586" si="220">D3523*E3523</f>
        <v>126</v>
      </c>
      <c r="L3523">
        <f t="shared" ref="L3523:L3586" si="221">(YEAR(B3523)-2020)*52+_xlfn.ISOWEEKNUM(B3523)</f>
        <v>41</v>
      </c>
      <c r="M3523">
        <f t="shared" ref="M3523:M3586" si="222">IF(J3523="Z-US$",1,1.22)</f>
        <v>1</v>
      </c>
      <c r="N3523" s="7">
        <f t="shared" ref="N3523:N3586" si="223">G3523*M3523</f>
        <v>220.24</v>
      </c>
    </row>
    <row r="3524" spans="1:14" x14ac:dyDescent="0.2">
      <c r="A3524" t="s">
        <v>203</v>
      </c>
      <c r="B3524" s="8">
        <v>44111</v>
      </c>
      <c r="C3524" s="8">
        <v>44112</v>
      </c>
      <c r="D3524">
        <v>126</v>
      </c>
      <c r="E3524">
        <v>1</v>
      </c>
      <c r="F3524" s="7">
        <v>111.27</v>
      </c>
      <c r="G3524" s="7">
        <v>262.2</v>
      </c>
      <c r="H3524" s="7">
        <v>1.36</v>
      </c>
      <c r="I3524" s="7">
        <v>3.2</v>
      </c>
      <c r="J3524" t="s">
        <v>2337</v>
      </c>
      <c r="K3524">
        <f t="shared" si="220"/>
        <v>126</v>
      </c>
      <c r="L3524">
        <f t="shared" si="221"/>
        <v>41</v>
      </c>
      <c r="M3524">
        <f t="shared" si="222"/>
        <v>1</v>
      </c>
      <c r="N3524" s="7">
        <f t="shared" si="223"/>
        <v>262.2</v>
      </c>
    </row>
    <row r="3525" spans="1:14" x14ac:dyDescent="0.2">
      <c r="A3525" t="s">
        <v>928</v>
      </c>
      <c r="B3525" s="8">
        <v>44111</v>
      </c>
      <c r="C3525" s="8">
        <v>44112</v>
      </c>
      <c r="D3525">
        <v>5</v>
      </c>
      <c r="E3525">
        <v>1</v>
      </c>
      <c r="F3525" s="7">
        <v>0</v>
      </c>
      <c r="G3525" s="7">
        <v>0</v>
      </c>
      <c r="H3525" s="7">
        <v>0</v>
      </c>
      <c r="I3525" s="7">
        <v>0</v>
      </c>
      <c r="J3525" t="s">
        <v>2337</v>
      </c>
      <c r="K3525">
        <f t="shared" si="220"/>
        <v>5</v>
      </c>
      <c r="L3525">
        <f t="shared" si="221"/>
        <v>41</v>
      </c>
      <c r="M3525">
        <f t="shared" si="222"/>
        <v>1</v>
      </c>
      <c r="N3525" s="7">
        <f t="shared" si="223"/>
        <v>0</v>
      </c>
    </row>
    <row r="3526" spans="1:14" x14ac:dyDescent="0.2">
      <c r="A3526" t="s">
        <v>254</v>
      </c>
      <c r="B3526" s="8">
        <v>44111</v>
      </c>
      <c r="C3526" s="8">
        <v>44131</v>
      </c>
      <c r="D3526">
        <v>25432</v>
      </c>
      <c r="E3526">
        <v>1</v>
      </c>
      <c r="F3526" s="7">
        <v>19320.57</v>
      </c>
      <c r="G3526" s="7">
        <v>35031.81</v>
      </c>
      <c r="H3526" s="7">
        <v>1.1599999999999999</v>
      </c>
      <c r="I3526" s="7">
        <v>2.11</v>
      </c>
      <c r="J3526" t="s">
        <v>2337</v>
      </c>
      <c r="K3526">
        <f t="shared" si="220"/>
        <v>25432</v>
      </c>
      <c r="L3526">
        <f t="shared" si="221"/>
        <v>41</v>
      </c>
      <c r="M3526">
        <f t="shared" si="222"/>
        <v>1</v>
      </c>
      <c r="N3526" s="7">
        <f t="shared" si="223"/>
        <v>35031.81</v>
      </c>
    </row>
    <row r="3527" spans="1:14" x14ac:dyDescent="0.2">
      <c r="A3527" t="s">
        <v>752</v>
      </c>
      <c r="B3527" s="8">
        <v>44111</v>
      </c>
      <c r="C3527" s="8">
        <v>44125</v>
      </c>
      <c r="D3527">
        <v>16</v>
      </c>
      <c r="E3527">
        <v>1</v>
      </c>
      <c r="F3527" s="7">
        <v>367.71</v>
      </c>
      <c r="G3527" s="7">
        <v>639.5</v>
      </c>
      <c r="H3527" s="7">
        <v>36.770000000000003</v>
      </c>
      <c r="I3527" s="7">
        <v>63.95</v>
      </c>
      <c r="J3527" t="s">
        <v>2337</v>
      </c>
      <c r="K3527">
        <f t="shared" si="220"/>
        <v>16</v>
      </c>
      <c r="L3527">
        <f t="shared" si="221"/>
        <v>41</v>
      </c>
      <c r="M3527">
        <f t="shared" si="222"/>
        <v>1</v>
      </c>
      <c r="N3527" s="7">
        <f t="shared" si="223"/>
        <v>639.5</v>
      </c>
    </row>
    <row r="3528" spans="1:14" x14ac:dyDescent="0.2">
      <c r="A3528" t="s">
        <v>712</v>
      </c>
      <c r="B3528" s="8">
        <v>44111</v>
      </c>
      <c r="C3528" s="8">
        <v>44125</v>
      </c>
      <c r="D3528">
        <v>4</v>
      </c>
      <c r="E3528">
        <v>1</v>
      </c>
      <c r="F3528" s="7">
        <v>35.119999999999997</v>
      </c>
      <c r="G3528" s="7">
        <v>65.739999999999995</v>
      </c>
      <c r="H3528" s="7">
        <v>17.559999999999999</v>
      </c>
      <c r="I3528" s="7">
        <v>32.869999999999997</v>
      </c>
      <c r="J3528" t="s">
        <v>2337</v>
      </c>
      <c r="K3528">
        <f t="shared" si="220"/>
        <v>4</v>
      </c>
      <c r="L3528">
        <f t="shared" si="221"/>
        <v>41</v>
      </c>
      <c r="M3528">
        <f t="shared" si="222"/>
        <v>1</v>
      </c>
      <c r="N3528" s="7">
        <f t="shared" si="223"/>
        <v>65.739999999999995</v>
      </c>
    </row>
    <row r="3529" spans="1:14" x14ac:dyDescent="0.2">
      <c r="A3529" t="s">
        <v>942</v>
      </c>
      <c r="B3529" s="8">
        <v>44111</v>
      </c>
      <c r="C3529" s="8">
        <v>44125</v>
      </c>
      <c r="D3529">
        <v>10</v>
      </c>
      <c r="E3529">
        <v>1</v>
      </c>
      <c r="F3529" s="7">
        <v>143.19999999999999</v>
      </c>
      <c r="G3529" s="7">
        <v>299.29000000000002</v>
      </c>
      <c r="H3529" s="7">
        <v>23.87</v>
      </c>
      <c r="I3529" s="7">
        <v>49.88</v>
      </c>
      <c r="J3529" t="s">
        <v>2337</v>
      </c>
      <c r="K3529">
        <f t="shared" si="220"/>
        <v>10</v>
      </c>
      <c r="L3529">
        <f t="shared" si="221"/>
        <v>41</v>
      </c>
      <c r="M3529">
        <f t="shared" si="222"/>
        <v>1</v>
      </c>
      <c r="N3529" s="7">
        <f t="shared" si="223"/>
        <v>299.29000000000002</v>
      </c>
    </row>
    <row r="3530" spans="1:14" x14ac:dyDescent="0.2">
      <c r="A3530" t="s">
        <v>396</v>
      </c>
      <c r="B3530" s="8">
        <v>44111</v>
      </c>
      <c r="C3530" s="8">
        <v>44117</v>
      </c>
      <c r="D3530">
        <v>148</v>
      </c>
      <c r="E3530">
        <v>1</v>
      </c>
      <c r="F3530" s="7">
        <v>1841.76</v>
      </c>
      <c r="G3530" s="7">
        <v>2946.82</v>
      </c>
      <c r="H3530" s="7">
        <v>19.190000000000001</v>
      </c>
      <c r="I3530" s="7">
        <v>30.7</v>
      </c>
      <c r="J3530" t="s">
        <v>2337</v>
      </c>
      <c r="K3530">
        <f t="shared" si="220"/>
        <v>148</v>
      </c>
      <c r="L3530">
        <f t="shared" si="221"/>
        <v>41</v>
      </c>
      <c r="M3530">
        <f t="shared" si="222"/>
        <v>1</v>
      </c>
      <c r="N3530" s="7">
        <f t="shared" si="223"/>
        <v>2946.82</v>
      </c>
    </row>
    <row r="3531" spans="1:14" x14ac:dyDescent="0.2">
      <c r="A3531" t="s">
        <v>251</v>
      </c>
      <c r="B3531" s="8">
        <v>44111</v>
      </c>
      <c r="C3531" s="8">
        <v>44117</v>
      </c>
      <c r="D3531">
        <v>3830</v>
      </c>
      <c r="E3531">
        <v>1</v>
      </c>
      <c r="F3531" s="7">
        <v>2142.33</v>
      </c>
      <c r="G3531" s="7">
        <v>4476.5</v>
      </c>
      <c r="H3531" s="7">
        <v>0.86</v>
      </c>
      <c r="I3531" s="7">
        <v>1.79</v>
      </c>
      <c r="J3531" t="s">
        <v>2337</v>
      </c>
      <c r="K3531">
        <f t="shared" si="220"/>
        <v>3830</v>
      </c>
      <c r="L3531">
        <f t="shared" si="221"/>
        <v>41</v>
      </c>
      <c r="M3531">
        <f t="shared" si="222"/>
        <v>1</v>
      </c>
      <c r="N3531" s="7">
        <f t="shared" si="223"/>
        <v>4476.5</v>
      </c>
    </row>
    <row r="3532" spans="1:14" x14ac:dyDescent="0.2">
      <c r="A3532" t="s">
        <v>923</v>
      </c>
      <c r="B3532" s="8">
        <v>44111</v>
      </c>
      <c r="C3532" s="8">
        <v>44117</v>
      </c>
      <c r="D3532">
        <v>148</v>
      </c>
      <c r="E3532">
        <v>1</v>
      </c>
      <c r="F3532" s="7">
        <v>5761.03</v>
      </c>
      <c r="G3532" s="7">
        <v>8594.8799999999992</v>
      </c>
      <c r="H3532" s="7">
        <v>60.01</v>
      </c>
      <c r="I3532" s="7">
        <v>89.53</v>
      </c>
      <c r="J3532" t="s">
        <v>2337</v>
      </c>
      <c r="K3532">
        <f t="shared" si="220"/>
        <v>148</v>
      </c>
      <c r="L3532">
        <f t="shared" si="221"/>
        <v>41</v>
      </c>
      <c r="M3532">
        <f t="shared" si="222"/>
        <v>1</v>
      </c>
      <c r="N3532" s="7">
        <f t="shared" si="223"/>
        <v>8594.8799999999992</v>
      </c>
    </row>
    <row r="3533" spans="1:14" x14ac:dyDescent="0.2">
      <c r="A3533" t="s">
        <v>738</v>
      </c>
      <c r="B3533" s="8">
        <v>44111</v>
      </c>
      <c r="C3533" s="8">
        <v>44125</v>
      </c>
      <c r="D3533">
        <v>46</v>
      </c>
      <c r="E3533">
        <v>1</v>
      </c>
      <c r="F3533" s="7">
        <v>958.87</v>
      </c>
      <c r="G3533" s="7">
        <v>1634.56</v>
      </c>
      <c r="H3533" s="7">
        <v>31.96</v>
      </c>
      <c r="I3533" s="7">
        <v>54.49</v>
      </c>
      <c r="J3533" t="s">
        <v>2337</v>
      </c>
      <c r="K3533">
        <f t="shared" si="220"/>
        <v>46</v>
      </c>
      <c r="L3533">
        <f t="shared" si="221"/>
        <v>41</v>
      </c>
      <c r="M3533">
        <f t="shared" si="222"/>
        <v>1</v>
      </c>
      <c r="N3533" s="7">
        <f t="shared" si="223"/>
        <v>1634.56</v>
      </c>
    </row>
    <row r="3534" spans="1:14" x14ac:dyDescent="0.2">
      <c r="A3534" t="s">
        <v>742</v>
      </c>
      <c r="B3534" s="8">
        <v>44111</v>
      </c>
      <c r="C3534" s="8">
        <v>44125</v>
      </c>
      <c r="D3534">
        <v>92</v>
      </c>
      <c r="E3534">
        <v>1</v>
      </c>
      <c r="F3534" s="7">
        <v>1917.73</v>
      </c>
      <c r="G3534" s="7">
        <v>3269.12</v>
      </c>
      <c r="H3534" s="7">
        <v>31.96</v>
      </c>
      <c r="I3534" s="7">
        <v>54.49</v>
      </c>
      <c r="J3534" t="s">
        <v>2337</v>
      </c>
      <c r="K3534">
        <f t="shared" si="220"/>
        <v>92</v>
      </c>
      <c r="L3534">
        <f t="shared" si="221"/>
        <v>41</v>
      </c>
      <c r="M3534">
        <f t="shared" si="222"/>
        <v>1</v>
      </c>
      <c r="N3534" s="7">
        <f t="shared" si="223"/>
        <v>3269.12</v>
      </c>
    </row>
    <row r="3535" spans="1:14" x14ac:dyDescent="0.2">
      <c r="A3535" t="s">
        <v>702</v>
      </c>
      <c r="B3535" s="8">
        <v>44111</v>
      </c>
      <c r="C3535" s="8">
        <v>44125</v>
      </c>
      <c r="D3535">
        <v>92</v>
      </c>
      <c r="E3535">
        <v>1</v>
      </c>
      <c r="F3535" s="7">
        <v>1629.96</v>
      </c>
      <c r="G3535" s="7">
        <v>2816.36</v>
      </c>
      <c r="H3535" s="7">
        <v>27.17</v>
      </c>
      <c r="I3535" s="7">
        <v>46.94</v>
      </c>
      <c r="J3535" t="s">
        <v>2337</v>
      </c>
      <c r="K3535">
        <f t="shared" si="220"/>
        <v>92</v>
      </c>
      <c r="L3535">
        <f t="shared" si="221"/>
        <v>41</v>
      </c>
      <c r="M3535">
        <f t="shared" si="222"/>
        <v>1</v>
      </c>
      <c r="N3535" s="7">
        <f t="shared" si="223"/>
        <v>2816.36</v>
      </c>
    </row>
    <row r="3536" spans="1:14" x14ac:dyDescent="0.2">
      <c r="A3536" t="s">
        <v>722</v>
      </c>
      <c r="B3536" s="8">
        <v>44111</v>
      </c>
      <c r="C3536" s="8">
        <v>44125</v>
      </c>
      <c r="D3536">
        <v>46</v>
      </c>
      <c r="E3536">
        <v>1</v>
      </c>
      <c r="F3536" s="7">
        <v>670.71</v>
      </c>
      <c r="G3536" s="7">
        <v>1231.68</v>
      </c>
      <c r="H3536" s="7">
        <v>22.36</v>
      </c>
      <c r="I3536" s="7">
        <v>41.06</v>
      </c>
      <c r="J3536" t="s">
        <v>2337</v>
      </c>
      <c r="K3536">
        <f t="shared" si="220"/>
        <v>46</v>
      </c>
      <c r="L3536">
        <f t="shared" si="221"/>
        <v>41</v>
      </c>
      <c r="M3536">
        <f t="shared" si="222"/>
        <v>1</v>
      </c>
      <c r="N3536" s="7">
        <f t="shared" si="223"/>
        <v>1231.68</v>
      </c>
    </row>
    <row r="3537" spans="1:14" x14ac:dyDescent="0.2">
      <c r="A3537" t="s">
        <v>692</v>
      </c>
      <c r="B3537" s="8">
        <v>44111</v>
      </c>
      <c r="C3537" s="8">
        <v>44125</v>
      </c>
      <c r="D3537">
        <v>31</v>
      </c>
      <c r="E3537">
        <v>1</v>
      </c>
      <c r="F3537" s="7">
        <v>255.03</v>
      </c>
      <c r="G3537" s="7">
        <v>470.67</v>
      </c>
      <c r="H3537" s="7">
        <v>12.75</v>
      </c>
      <c r="I3537" s="7">
        <v>23.53</v>
      </c>
      <c r="J3537" t="s">
        <v>2337</v>
      </c>
      <c r="K3537">
        <f t="shared" si="220"/>
        <v>31</v>
      </c>
      <c r="L3537">
        <f t="shared" si="221"/>
        <v>41</v>
      </c>
      <c r="M3537">
        <f t="shared" si="222"/>
        <v>1</v>
      </c>
      <c r="N3537" s="7">
        <f t="shared" si="223"/>
        <v>470.67</v>
      </c>
    </row>
    <row r="3538" spans="1:14" x14ac:dyDescent="0.2">
      <c r="A3538" t="s">
        <v>762</v>
      </c>
      <c r="B3538" s="8">
        <v>44111</v>
      </c>
      <c r="C3538" s="8">
        <v>44125</v>
      </c>
      <c r="D3538">
        <v>31</v>
      </c>
      <c r="E3538">
        <v>1</v>
      </c>
      <c r="F3538" s="7">
        <v>831.35</v>
      </c>
      <c r="G3538" s="7">
        <v>1388.99</v>
      </c>
      <c r="H3538" s="7">
        <v>41.57</v>
      </c>
      <c r="I3538" s="7">
        <v>69.45</v>
      </c>
      <c r="J3538" t="s">
        <v>2337</v>
      </c>
      <c r="K3538">
        <f t="shared" si="220"/>
        <v>31</v>
      </c>
      <c r="L3538">
        <f t="shared" si="221"/>
        <v>41</v>
      </c>
      <c r="M3538">
        <f t="shared" si="222"/>
        <v>1</v>
      </c>
      <c r="N3538" s="7">
        <f t="shared" si="223"/>
        <v>1388.99</v>
      </c>
    </row>
    <row r="3539" spans="1:14" x14ac:dyDescent="0.2">
      <c r="A3539" t="s">
        <v>169</v>
      </c>
      <c r="B3539" s="8">
        <v>44111</v>
      </c>
      <c r="C3539" s="8">
        <v>44112</v>
      </c>
      <c r="D3539">
        <v>123</v>
      </c>
      <c r="E3539">
        <v>1</v>
      </c>
      <c r="F3539" s="7">
        <v>103.06</v>
      </c>
      <c r="G3539" s="7">
        <v>168.83</v>
      </c>
      <c r="H3539" s="7">
        <v>1.28</v>
      </c>
      <c r="I3539" s="7">
        <v>2.11</v>
      </c>
      <c r="J3539" t="s">
        <v>2337</v>
      </c>
      <c r="K3539">
        <f t="shared" si="220"/>
        <v>123</v>
      </c>
      <c r="L3539">
        <f t="shared" si="221"/>
        <v>41</v>
      </c>
      <c r="M3539">
        <f t="shared" si="222"/>
        <v>1</v>
      </c>
      <c r="N3539" s="7">
        <f t="shared" si="223"/>
        <v>168.83</v>
      </c>
    </row>
    <row r="3540" spans="1:14" x14ac:dyDescent="0.2">
      <c r="A3540" t="s">
        <v>928</v>
      </c>
      <c r="B3540" s="8">
        <v>44111</v>
      </c>
      <c r="C3540" s="8">
        <v>44112</v>
      </c>
      <c r="D3540">
        <v>4</v>
      </c>
      <c r="E3540">
        <v>1</v>
      </c>
      <c r="F3540" s="7">
        <v>0</v>
      </c>
      <c r="G3540" s="7">
        <v>0</v>
      </c>
      <c r="H3540" s="7">
        <v>0</v>
      </c>
      <c r="I3540" s="7">
        <v>0</v>
      </c>
      <c r="J3540" t="s">
        <v>2337</v>
      </c>
      <c r="K3540">
        <f t="shared" si="220"/>
        <v>4</v>
      </c>
      <c r="L3540">
        <f t="shared" si="221"/>
        <v>41</v>
      </c>
      <c r="M3540">
        <f t="shared" si="222"/>
        <v>1</v>
      </c>
      <c r="N3540" s="7">
        <f t="shared" si="223"/>
        <v>0</v>
      </c>
    </row>
    <row r="3541" spans="1:14" x14ac:dyDescent="0.2">
      <c r="A3541" t="s">
        <v>301</v>
      </c>
      <c r="B3541" s="8">
        <v>44112</v>
      </c>
      <c r="C3541" s="8">
        <v>44112</v>
      </c>
      <c r="D3541">
        <v>46</v>
      </c>
      <c r="E3541">
        <v>1</v>
      </c>
      <c r="F3541" s="7">
        <v>26.48</v>
      </c>
      <c r="G3541" s="7">
        <v>67.150000000000006</v>
      </c>
      <c r="H3541" s="7">
        <v>0.88</v>
      </c>
      <c r="I3541" s="7">
        <v>2.2400000000000002</v>
      </c>
      <c r="J3541" t="s">
        <v>2337</v>
      </c>
      <c r="K3541">
        <f t="shared" si="220"/>
        <v>46</v>
      </c>
      <c r="L3541">
        <f t="shared" si="221"/>
        <v>41</v>
      </c>
      <c r="M3541">
        <f t="shared" si="222"/>
        <v>1</v>
      </c>
      <c r="N3541" s="7">
        <f t="shared" si="223"/>
        <v>67.150000000000006</v>
      </c>
    </row>
    <row r="3542" spans="1:14" x14ac:dyDescent="0.2">
      <c r="A3542" t="s">
        <v>543</v>
      </c>
      <c r="B3542" s="8">
        <v>44112</v>
      </c>
      <c r="C3542" s="8">
        <v>44113</v>
      </c>
      <c r="D3542">
        <v>920</v>
      </c>
      <c r="E3542">
        <v>1</v>
      </c>
      <c r="F3542" s="7">
        <v>763.79</v>
      </c>
      <c r="G3542" s="7">
        <v>1250.8599999999999</v>
      </c>
      <c r="H3542" s="7">
        <v>1.27</v>
      </c>
      <c r="I3542" s="7">
        <v>2.09</v>
      </c>
      <c r="J3542" t="s">
        <v>2337</v>
      </c>
      <c r="K3542">
        <f t="shared" si="220"/>
        <v>920</v>
      </c>
      <c r="L3542">
        <f t="shared" si="221"/>
        <v>41</v>
      </c>
      <c r="M3542">
        <f t="shared" si="222"/>
        <v>1</v>
      </c>
      <c r="N3542" s="7">
        <f t="shared" si="223"/>
        <v>1250.8599999999999</v>
      </c>
    </row>
    <row r="3543" spans="1:14" x14ac:dyDescent="0.2">
      <c r="A3543" t="s">
        <v>251</v>
      </c>
      <c r="B3543" s="8">
        <v>44112</v>
      </c>
      <c r="C3543" s="8">
        <v>44113</v>
      </c>
      <c r="D3543">
        <v>307</v>
      </c>
      <c r="E3543">
        <v>1</v>
      </c>
      <c r="F3543" s="7">
        <v>171.39</v>
      </c>
      <c r="G3543" s="7">
        <v>358.12</v>
      </c>
      <c r="H3543" s="7">
        <v>0.86</v>
      </c>
      <c r="I3543" s="7">
        <v>1.79</v>
      </c>
      <c r="J3543" t="s">
        <v>2337</v>
      </c>
      <c r="K3543">
        <f t="shared" si="220"/>
        <v>307</v>
      </c>
      <c r="L3543">
        <f t="shared" si="221"/>
        <v>41</v>
      </c>
      <c r="M3543">
        <f t="shared" si="222"/>
        <v>1</v>
      </c>
      <c r="N3543" s="7">
        <f t="shared" si="223"/>
        <v>358.12</v>
      </c>
    </row>
    <row r="3544" spans="1:14" x14ac:dyDescent="0.2">
      <c r="A3544" t="s">
        <v>396</v>
      </c>
      <c r="B3544" s="8">
        <v>44112</v>
      </c>
      <c r="C3544" s="8">
        <v>44120</v>
      </c>
      <c r="D3544">
        <v>111</v>
      </c>
      <c r="E3544">
        <v>1</v>
      </c>
      <c r="F3544" s="7">
        <v>1381.32</v>
      </c>
      <c r="G3544" s="7">
        <v>2210.11</v>
      </c>
      <c r="H3544" s="7">
        <v>19.190000000000001</v>
      </c>
      <c r="I3544" s="7">
        <v>30.7</v>
      </c>
      <c r="J3544" t="s">
        <v>2337</v>
      </c>
      <c r="K3544">
        <f t="shared" si="220"/>
        <v>111</v>
      </c>
      <c r="L3544">
        <f t="shared" si="221"/>
        <v>41</v>
      </c>
      <c r="M3544">
        <f t="shared" si="222"/>
        <v>1</v>
      </c>
      <c r="N3544" s="7">
        <f t="shared" si="223"/>
        <v>2210.11</v>
      </c>
    </row>
    <row r="3545" spans="1:14" x14ac:dyDescent="0.2">
      <c r="A3545" t="s">
        <v>256</v>
      </c>
      <c r="B3545" s="8">
        <v>44112</v>
      </c>
      <c r="C3545" s="8">
        <v>44113</v>
      </c>
      <c r="D3545">
        <v>766</v>
      </c>
      <c r="E3545">
        <v>1</v>
      </c>
      <c r="F3545" s="7">
        <v>428.47</v>
      </c>
      <c r="G3545" s="7">
        <v>703.45</v>
      </c>
      <c r="H3545" s="7">
        <v>0.86</v>
      </c>
      <c r="I3545" s="7">
        <v>1.41</v>
      </c>
      <c r="J3545" t="s">
        <v>2337</v>
      </c>
      <c r="K3545">
        <f t="shared" si="220"/>
        <v>766</v>
      </c>
      <c r="L3545">
        <f t="shared" si="221"/>
        <v>41</v>
      </c>
      <c r="M3545">
        <f t="shared" si="222"/>
        <v>1</v>
      </c>
      <c r="N3545" s="7">
        <f t="shared" si="223"/>
        <v>703.45</v>
      </c>
    </row>
    <row r="3546" spans="1:14" x14ac:dyDescent="0.2">
      <c r="A3546" t="s">
        <v>251</v>
      </c>
      <c r="B3546" s="8">
        <v>44112</v>
      </c>
      <c r="C3546" s="8">
        <v>44113</v>
      </c>
      <c r="D3546">
        <v>56</v>
      </c>
      <c r="E3546">
        <v>1</v>
      </c>
      <c r="F3546" s="7">
        <v>30.85</v>
      </c>
      <c r="G3546" s="7">
        <v>82.88</v>
      </c>
      <c r="H3546" s="7">
        <v>0.86</v>
      </c>
      <c r="I3546" s="7">
        <v>2.2999999999999998</v>
      </c>
      <c r="J3546" t="s">
        <v>2337</v>
      </c>
      <c r="K3546">
        <f t="shared" si="220"/>
        <v>56</v>
      </c>
      <c r="L3546">
        <f t="shared" si="221"/>
        <v>41</v>
      </c>
      <c r="M3546">
        <f t="shared" si="222"/>
        <v>1</v>
      </c>
      <c r="N3546" s="7">
        <f t="shared" si="223"/>
        <v>82.88</v>
      </c>
    </row>
    <row r="3547" spans="1:14" x14ac:dyDescent="0.2">
      <c r="A3547" t="s">
        <v>928</v>
      </c>
      <c r="B3547" s="8">
        <v>44112</v>
      </c>
      <c r="C3547" s="8">
        <v>44113</v>
      </c>
      <c r="D3547">
        <v>2</v>
      </c>
      <c r="E3547">
        <v>1</v>
      </c>
      <c r="F3547" s="7">
        <v>0</v>
      </c>
      <c r="G3547" s="7">
        <v>0</v>
      </c>
      <c r="H3547" s="7">
        <v>0</v>
      </c>
      <c r="I3547" s="7">
        <v>0</v>
      </c>
      <c r="J3547" t="s">
        <v>2337</v>
      </c>
      <c r="K3547">
        <f t="shared" si="220"/>
        <v>2</v>
      </c>
      <c r="L3547">
        <f t="shared" si="221"/>
        <v>41</v>
      </c>
      <c r="M3547">
        <f t="shared" si="222"/>
        <v>1</v>
      </c>
      <c r="N3547" s="7">
        <f t="shared" si="223"/>
        <v>0</v>
      </c>
    </row>
    <row r="3548" spans="1:14" x14ac:dyDescent="0.2">
      <c r="A3548" t="s">
        <v>197</v>
      </c>
      <c r="B3548" s="8">
        <v>44112</v>
      </c>
      <c r="C3548" s="8">
        <v>44113</v>
      </c>
      <c r="D3548">
        <v>1226</v>
      </c>
      <c r="E3548">
        <v>1</v>
      </c>
      <c r="F3548" s="7">
        <v>1030.57</v>
      </c>
      <c r="G3548" s="7">
        <v>2046.4</v>
      </c>
      <c r="H3548" s="7">
        <v>1.28</v>
      </c>
      <c r="I3548" s="7">
        <v>2.56</v>
      </c>
      <c r="J3548" t="s">
        <v>2337</v>
      </c>
      <c r="K3548">
        <f t="shared" si="220"/>
        <v>1226</v>
      </c>
      <c r="L3548">
        <f t="shared" si="221"/>
        <v>41</v>
      </c>
      <c r="M3548">
        <f t="shared" si="222"/>
        <v>1</v>
      </c>
      <c r="N3548" s="7">
        <f t="shared" si="223"/>
        <v>2046.4</v>
      </c>
    </row>
    <row r="3549" spans="1:14" x14ac:dyDescent="0.2">
      <c r="A3549" t="s">
        <v>169</v>
      </c>
      <c r="B3549" s="8">
        <v>44112</v>
      </c>
      <c r="C3549" s="8">
        <v>44113</v>
      </c>
      <c r="D3549">
        <v>123</v>
      </c>
      <c r="E3549">
        <v>1</v>
      </c>
      <c r="F3549" s="7">
        <v>103.06</v>
      </c>
      <c r="G3549" s="7">
        <v>168.83</v>
      </c>
      <c r="H3549" s="7">
        <v>1.28</v>
      </c>
      <c r="I3549" s="7">
        <v>2.11</v>
      </c>
      <c r="J3549" t="s">
        <v>2337</v>
      </c>
      <c r="K3549">
        <f t="shared" si="220"/>
        <v>123</v>
      </c>
      <c r="L3549">
        <f t="shared" si="221"/>
        <v>41</v>
      </c>
      <c r="M3549">
        <f t="shared" si="222"/>
        <v>1</v>
      </c>
      <c r="N3549" s="7">
        <f t="shared" si="223"/>
        <v>168.83</v>
      </c>
    </row>
    <row r="3550" spans="1:14" x14ac:dyDescent="0.2">
      <c r="A3550" t="s">
        <v>934</v>
      </c>
      <c r="B3550" s="8">
        <v>44112</v>
      </c>
      <c r="C3550" s="8">
        <v>44113</v>
      </c>
      <c r="D3550">
        <v>2</v>
      </c>
      <c r="E3550">
        <v>1</v>
      </c>
      <c r="F3550" s="7">
        <v>14.58</v>
      </c>
      <c r="G3550" s="7">
        <v>25.58</v>
      </c>
      <c r="H3550" s="7">
        <v>14.58</v>
      </c>
      <c r="I3550" s="7">
        <v>25.58</v>
      </c>
      <c r="J3550" t="s">
        <v>2337</v>
      </c>
      <c r="K3550">
        <f t="shared" si="220"/>
        <v>2</v>
      </c>
      <c r="L3550">
        <f t="shared" si="221"/>
        <v>41</v>
      </c>
      <c r="M3550">
        <f t="shared" si="222"/>
        <v>1</v>
      </c>
      <c r="N3550" s="7">
        <f t="shared" si="223"/>
        <v>25.58</v>
      </c>
    </row>
    <row r="3551" spans="1:14" x14ac:dyDescent="0.2">
      <c r="A3551" t="s">
        <v>928</v>
      </c>
      <c r="B3551" s="8">
        <v>44112</v>
      </c>
      <c r="C3551" s="8">
        <v>44113</v>
      </c>
      <c r="D3551">
        <v>2</v>
      </c>
      <c r="E3551">
        <v>1</v>
      </c>
      <c r="F3551" s="7">
        <v>0</v>
      </c>
      <c r="G3551" s="7">
        <v>0</v>
      </c>
      <c r="H3551" s="7">
        <v>0</v>
      </c>
      <c r="I3551" s="7">
        <v>0</v>
      </c>
      <c r="J3551" t="s">
        <v>2337</v>
      </c>
      <c r="K3551">
        <f t="shared" si="220"/>
        <v>2</v>
      </c>
      <c r="L3551">
        <f t="shared" si="221"/>
        <v>41</v>
      </c>
      <c r="M3551">
        <f t="shared" si="222"/>
        <v>1</v>
      </c>
      <c r="N3551" s="7">
        <f t="shared" si="223"/>
        <v>0</v>
      </c>
    </row>
    <row r="3552" spans="1:14" x14ac:dyDescent="0.2">
      <c r="A3552" t="s">
        <v>355</v>
      </c>
      <c r="B3552" s="8">
        <v>44112</v>
      </c>
      <c r="C3552" s="8">
        <v>44113</v>
      </c>
      <c r="D3552">
        <v>1149</v>
      </c>
      <c r="E3552">
        <v>1</v>
      </c>
      <c r="F3552" s="7">
        <v>834.55</v>
      </c>
      <c r="G3552" s="7">
        <v>1294.99</v>
      </c>
      <c r="H3552" s="7">
        <v>1.1100000000000001</v>
      </c>
      <c r="I3552" s="7">
        <v>1.73</v>
      </c>
      <c r="J3552" t="s">
        <v>2337</v>
      </c>
      <c r="K3552">
        <f t="shared" si="220"/>
        <v>1149</v>
      </c>
      <c r="L3552">
        <f t="shared" si="221"/>
        <v>41</v>
      </c>
      <c r="M3552">
        <f t="shared" si="222"/>
        <v>1</v>
      </c>
      <c r="N3552" s="7">
        <f t="shared" si="223"/>
        <v>1294.99</v>
      </c>
    </row>
    <row r="3553" spans="1:14" x14ac:dyDescent="0.2">
      <c r="A3553" t="s">
        <v>934</v>
      </c>
      <c r="B3553" s="8">
        <v>44112</v>
      </c>
      <c r="C3553" s="8">
        <v>44113</v>
      </c>
      <c r="D3553">
        <v>77</v>
      </c>
      <c r="E3553">
        <v>1</v>
      </c>
      <c r="F3553" s="7">
        <v>729.03</v>
      </c>
      <c r="G3553" s="7">
        <v>1215.05</v>
      </c>
      <c r="H3553" s="7">
        <v>14.58</v>
      </c>
      <c r="I3553" s="7">
        <v>24.3</v>
      </c>
      <c r="J3553" t="s">
        <v>2337</v>
      </c>
      <c r="K3553">
        <f t="shared" si="220"/>
        <v>77</v>
      </c>
      <c r="L3553">
        <f t="shared" si="221"/>
        <v>41</v>
      </c>
      <c r="M3553">
        <f t="shared" si="222"/>
        <v>1</v>
      </c>
      <c r="N3553" s="7">
        <f t="shared" si="223"/>
        <v>1215.05</v>
      </c>
    </row>
    <row r="3554" spans="1:14" x14ac:dyDescent="0.2">
      <c r="A3554" t="s">
        <v>353</v>
      </c>
      <c r="B3554" s="8">
        <v>44112</v>
      </c>
      <c r="C3554" s="8">
        <v>44113</v>
      </c>
      <c r="D3554">
        <v>1149</v>
      </c>
      <c r="E3554">
        <v>1</v>
      </c>
      <c r="F3554" s="7">
        <v>901.7</v>
      </c>
      <c r="G3554" s="7">
        <v>1438.88</v>
      </c>
      <c r="H3554" s="7">
        <v>1.2</v>
      </c>
      <c r="I3554" s="7">
        <v>1.92</v>
      </c>
      <c r="J3554" t="s">
        <v>2337</v>
      </c>
      <c r="K3554">
        <f t="shared" si="220"/>
        <v>1149</v>
      </c>
      <c r="L3554">
        <f t="shared" si="221"/>
        <v>41</v>
      </c>
      <c r="M3554">
        <f t="shared" si="222"/>
        <v>1</v>
      </c>
      <c r="N3554" s="7">
        <f t="shared" si="223"/>
        <v>1438.88</v>
      </c>
    </row>
    <row r="3555" spans="1:14" x14ac:dyDescent="0.2">
      <c r="A3555" t="s">
        <v>169</v>
      </c>
      <c r="B3555" s="8">
        <v>44112</v>
      </c>
      <c r="C3555" s="8">
        <v>44113</v>
      </c>
      <c r="D3555">
        <v>141</v>
      </c>
      <c r="E3555">
        <v>1</v>
      </c>
      <c r="F3555" s="7">
        <v>118.51</v>
      </c>
      <c r="G3555" s="7">
        <v>247.1</v>
      </c>
      <c r="H3555" s="7">
        <v>1.28</v>
      </c>
      <c r="I3555" s="7">
        <v>2.69</v>
      </c>
      <c r="J3555" t="s">
        <v>2337</v>
      </c>
      <c r="K3555">
        <f t="shared" si="220"/>
        <v>141</v>
      </c>
      <c r="L3555">
        <f t="shared" si="221"/>
        <v>41</v>
      </c>
      <c r="M3555">
        <f t="shared" si="222"/>
        <v>1</v>
      </c>
      <c r="N3555" s="7">
        <f t="shared" si="223"/>
        <v>247.1</v>
      </c>
    </row>
    <row r="3556" spans="1:14" x14ac:dyDescent="0.2">
      <c r="A3556" t="s">
        <v>928</v>
      </c>
      <c r="B3556" s="8">
        <v>44112</v>
      </c>
      <c r="C3556" s="8">
        <v>44113</v>
      </c>
      <c r="D3556">
        <v>4</v>
      </c>
      <c r="E3556">
        <v>1</v>
      </c>
      <c r="F3556" s="7">
        <v>0</v>
      </c>
      <c r="G3556" s="7">
        <v>0</v>
      </c>
      <c r="H3556" s="7">
        <v>0</v>
      </c>
      <c r="I3556" s="7">
        <v>0</v>
      </c>
      <c r="J3556" t="s">
        <v>2337</v>
      </c>
      <c r="K3556">
        <f t="shared" si="220"/>
        <v>4</v>
      </c>
      <c r="L3556">
        <f t="shared" si="221"/>
        <v>41</v>
      </c>
      <c r="M3556">
        <f t="shared" si="222"/>
        <v>1</v>
      </c>
      <c r="N3556" s="7">
        <f t="shared" si="223"/>
        <v>0</v>
      </c>
    </row>
    <row r="3557" spans="1:14" x14ac:dyDescent="0.2">
      <c r="A3557" t="s">
        <v>251</v>
      </c>
      <c r="B3557" s="8">
        <v>44112</v>
      </c>
      <c r="C3557" s="8">
        <v>44113</v>
      </c>
      <c r="D3557">
        <v>190</v>
      </c>
      <c r="E3557">
        <v>1</v>
      </c>
      <c r="F3557" s="7">
        <v>106.26</v>
      </c>
      <c r="G3557" s="7">
        <v>285.47000000000003</v>
      </c>
      <c r="H3557" s="7">
        <v>0.86</v>
      </c>
      <c r="I3557" s="7">
        <v>2.2999999999999998</v>
      </c>
      <c r="J3557" t="s">
        <v>2337</v>
      </c>
      <c r="K3557">
        <f t="shared" si="220"/>
        <v>190</v>
      </c>
      <c r="L3557">
        <f t="shared" si="221"/>
        <v>41</v>
      </c>
      <c r="M3557">
        <f t="shared" si="222"/>
        <v>1</v>
      </c>
      <c r="N3557" s="7">
        <f t="shared" si="223"/>
        <v>285.47000000000003</v>
      </c>
    </row>
    <row r="3558" spans="1:14" x14ac:dyDescent="0.2">
      <c r="A3558" t="s">
        <v>928</v>
      </c>
      <c r="B3558" s="8">
        <v>44112</v>
      </c>
      <c r="C3558" s="8">
        <v>44113</v>
      </c>
      <c r="D3558">
        <v>4</v>
      </c>
      <c r="E3558">
        <v>1</v>
      </c>
      <c r="F3558" s="7">
        <v>0</v>
      </c>
      <c r="G3558" s="7">
        <v>0</v>
      </c>
      <c r="H3558" s="7">
        <v>0</v>
      </c>
      <c r="I3558" s="7">
        <v>0</v>
      </c>
      <c r="J3558" t="s">
        <v>2337</v>
      </c>
      <c r="K3558">
        <f t="shared" si="220"/>
        <v>4</v>
      </c>
      <c r="L3558">
        <f t="shared" si="221"/>
        <v>41</v>
      </c>
      <c r="M3558">
        <f t="shared" si="222"/>
        <v>1</v>
      </c>
      <c r="N3558" s="7">
        <f t="shared" si="223"/>
        <v>0</v>
      </c>
    </row>
    <row r="3559" spans="1:14" x14ac:dyDescent="0.2">
      <c r="A3559" t="s">
        <v>169</v>
      </c>
      <c r="B3559" s="8">
        <v>44113</v>
      </c>
      <c r="C3559" s="8">
        <v>44117</v>
      </c>
      <c r="D3559">
        <v>206</v>
      </c>
      <c r="E3559">
        <v>1</v>
      </c>
      <c r="F3559" s="7">
        <v>172.61</v>
      </c>
      <c r="G3559" s="7">
        <v>359.91</v>
      </c>
      <c r="H3559" s="7">
        <v>1.28</v>
      </c>
      <c r="I3559" s="7">
        <v>2.69</v>
      </c>
      <c r="J3559" t="s">
        <v>2337</v>
      </c>
      <c r="K3559">
        <f t="shared" si="220"/>
        <v>206</v>
      </c>
      <c r="L3559">
        <f t="shared" si="221"/>
        <v>41</v>
      </c>
      <c r="M3559">
        <f t="shared" si="222"/>
        <v>1</v>
      </c>
      <c r="N3559" s="7">
        <f t="shared" si="223"/>
        <v>359.91</v>
      </c>
    </row>
    <row r="3560" spans="1:14" x14ac:dyDescent="0.2">
      <c r="A3560" t="s">
        <v>928</v>
      </c>
      <c r="B3560" s="8">
        <v>44113</v>
      </c>
      <c r="C3560" s="8">
        <v>44117</v>
      </c>
      <c r="D3560">
        <v>4</v>
      </c>
      <c r="E3560">
        <v>1</v>
      </c>
      <c r="F3560" s="7">
        <v>0</v>
      </c>
      <c r="G3560" s="7">
        <v>0</v>
      </c>
      <c r="H3560" s="7">
        <v>0</v>
      </c>
      <c r="I3560" s="7">
        <v>0</v>
      </c>
      <c r="J3560" t="s">
        <v>2337</v>
      </c>
      <c r="K3560">
        <f t="shared" si="220"/>
        <v>4</v>
      </c>
      <c r="L3560">
        <f t="shared" si="221"/>
        <v>41</v>
      </c>
      <c r="M3560">
        <f t="shared" si="222"/>
        <v>1</v>
      </c>
      <c r="N3560" s="7">
        <f t="shared" si="223"/>
        <v>0</v>
      </c>
    </row>
    <row r="3561" spans="1:14" x14ac:dyDescent="0.2">
      <c r="A3561" t="s">
        <v>531</v>
      </c>
      <c r="B3561" s="8">
        <v>44113</v>
      </c>
      <c r="C3561" s="8">
        <v>44117</v>
      </c>
      <c r="D3561">
        <v>766</v>
      </c>
      <c r="E3561">
        <v>1</v>
      </c>
      <c r="F3561" s="7">
        <v>2309.87</v>
      </c>
      <c r="G3561" s="7">
        <v>3996.88</v>
      </c>
      <c r="H3561" s="7">
        <v>4.62</v>
      </c>
      <c r="I3561" s="7">
        <v>7.99</v>
      </c>
      <c r="J3561" t="s">
        <v>2337</v>
      </c>
      <c r="K3561">
        <f t="shared" si="220"/>
        <v>766</v>
      </c>
      <c r="L3561">
        <f t="shared" si="221"/>
        <v>41</v>
      </c>
      <c r="M3561">
        <f t="shared" si="222"/>
        <v>1</v>
      </c>
      <c r="N3561" s="7">
        <f t="shared" si="223"/>
        <v>3996.88</v>
      </c>
    </row>
    <row r="3562" spans="1:14" x14ac:dyDescent="0.2">
      <c r="A3562" t="s">
        <v>923</v>
      </c>
      <c r="B3562" s="8">
        <v>44113</v>
      </c>
      <c r="C3562" s="8">
        <v>44117</v>
      </c>
      <c r="D3562">
        <v>148</v>
      </c>
      <c r="E3562">
        <v>1</v>
      </c>
      <c r="F3562" s="7">
        <v>5761.03</v>
      </c>
      <c r="G3562" s="7">
        <v>9577.15</v>
      </c>
      <c r="H3562" s="7">
        <v>60.01</v>
      </c>
      <c r="I3562" s="7">
        <v>99.76</v>
      </c>
      <c r="J3562" t="s">
        <v>2337</v>
      </c>
      <c r="K3562">
        <f t="shared" si="220"/>
        <v>148</v>
      </c>
      <c r="L3562">
        <f t="shared" si="221"/>
        <v>41</v>
      </c>
      <c r="M3562">
        <f t="shared" si="222"/>
        <v>1</v>
      </c>
      <c r="N3562" s="7">
        <f t="shared" si="223"/>
        <v>9577.15</v>
      </c>
    </row>
    <row r="3563" spans="1:14" x14ac:dyDescent="0.2">
      <c r="A3563" t="s">
        <v>232</v>
      </c>
      <c r="B3563" s="8">
        <v>44113</v>
      </c>
      <c r="C3563" s="8">
        <v>44130</v>
      </c>
      <c r="D3563">
        <v>766</v>
      </c>
      <c r="E3563">
        <v>1</v>
      </c>
      <c r="F3563" s="7">
        <v>351.73</v>
      </c>
      <c r="G3563" s="7">
        <v>511.6</v>
      </c>
      <c r="H3563" s="7">
        <v>0.7</v>
      </c>
      <c r="I3563" s="7">
        <v>1.02</v>
      </c>
      <c r="J3563" t="s">
        <v>2337</v>
      </c>
      <c r="K3563">
        <f t="shared" si="220"/>
        <v>766</v>
      </c>
      <c r="L3563">
        <f t="shared" si="221"/>
        <v>41</v>
      </c>
      <c r="M3563">
        <f t="shared" si="222"/>
        <v>1</v>
      </c>
      <c r="N3563" s="7">
        <f t="shared" si="223"/>
        <v>511.6</v>
      </c>
    </row>
    <row r="3564" spans="1:14" x14ac:dyDescent="0.2">
      <c r="A3564" t="s">
        <v>285</v>
      </c>
      <c r="B3564" s="8">
        <v>44113</v>
      </c>
      <c r="C3564" s="8">
        <v>44130</v>
      </c>
      <c r="D3564">
        <v>3064</v>
      </c>
      <c r="E3564">
        <v>1</v>
      </c>
      <c r="F3564" s="7">
        <v>1739.44</v>
      </c>
      <c r="G3564" s="7">
        <v>4092.8</v>
      </c>
      <c r="H3564" s="7">
        <v>0.87</v>
      </c>
      <c r="I3564" s="7">
        <v>2.0499999999999998</v>
      </c>
      <c r="J3564" t="s">
        <v>2337</v>
      </c>
      <c r="K3564">
        <f t="shared" si="220"/>
        <v>3064</v>
      </c>
      <c r="L3564">
        <f t="shared" si="221"/>
        <v>41</v>
      </c>
      <c r="M3564">
        <f t="shared" si="222"/>
        <v>1</v>
      </c>
      <c r="N3564" s="7">
        <f t="shared" si="223"/>
        <v>4092.8</v>
      </c>
    </row>
    <row r="3565" spans="1:14" x14ac:dyDescent="0.2">
      <c r="A3565" t="s">
        <v>249</v>
      </c>
      <c r="B3565" s="8">
        <v>44113</v>
      </c>
      <c r="C3565" s="8">
        <v>44130</v>
      </c>
      <c r="D3565">
        <v>1532</v>
      </c>
      <c r="E3565">
        <v>1</v>
      </c>
      <c r="F3565" s="7">
        <v>856.93</v>
      </c>
      <c r="G3565" s="7">
        <v>1790.6</v>
      </c>
      <c r="H3565" s="7">
        <v>0.86</v>
      </c>
      <c r="I3565" s="7">
        <v>1.79</v>
      </c>
      <c r="J3565" t="s">
        <v>2337</v>
      </c>
      <c r="K3565">
        <f t="shared" si="220"/>
        <v>1532</v>
      </c>
      <c r="L3565">
        <f t="shared" si="221"/>
        <v>41</v>
      </c>
      <c r="M3565">
        <f t="shared" si="222"/>
        <v>1</v>
      </c>
      <c r="N3565" s="7">
        <f t="shared" si="223"/>
        <v>1790.6</v>
      </c>
    </row>
    <row r="3566" spans="1:14" x14ac:dyDescent="0.2">
      <c r="A3566" t="s">
        <v>125</v>
      </c>
      <c r="B3566" s="8">
        <v>44113</v>
      </c>
      <c r="C3566" s="8">
        <v>44117</v>
      </c>
      <c r="D3566">
        <v>766</v>
      </c>
      <c r="E3566">
        <v>1</v>
      </c>
      <c r="F3566" s="7">
        <v>1.41</v>
      </c>
      <c r="G3566" s="7">
        <v>383.7</v>
      </c>
      <c r="H3566" s="7">
        <v>0</v>
      </c>
      <c r="I3566" s="7">
        <v>0.77</v>
      </c>
      <c r="J3566" t="s">
        <v>2337</v>
      </c>
      <c r="K3566">
        <f t="shared" si="220"/>
        <v>766</v>
      </c>
      <c r="L3566">
        <f t="shared" si="221"/>
        <v>41</v>
      </c>
      <c r="M3566">
        <f t="shared" si="222"/>
        <v>1</v>
      </c>
      <c r="N3566" s="7">
        <f t="shared" si="223"/>
        <v>383.7</v>
      </c>
    </row>
    <row r="3567" spans="1:14" x14ac:dyDescent="0.2">
      <c r="A3567" t="s">
        <v>169</v>
      </c>
      <c r="B3567" s="8">
        <v>44113</v>
      </c>
      <c r="C3567" s="8">
        <v>44117</v>
      </c>
      <c r="D3567">
        <v>454</v>
      </c>
      <c r="E3567">
        <v>1</v>
      </c>
      <c r="F3567" s="7">
        <v>381.31</v>
      </c>
      <c r="G3567" s="7">
        <v>795.03</v>
      </c>
      <c r="H3567" s="7">
        <v>1.28</v>
      </c>
      <c r="I3567" s="7">
        <v>2.69</v>
      </c>
      <c r="J3567" t="s">
        <v>2337</v>
      </c>
      <c r="K3567">
        <f t="shared" si="220"/>
        <v>454</v>
      </c>
      <c r="L3567">
        <f t="shared" si="221"/>
        <v>41</v>
      </c>
      <c r="M3567">
        <f t="shared" si="222"/>
        <v>1</v>
      </c>
      <c r="N3567" s="7">
        <f t="shared" si="223"/>
        <v>795.03</v>
      </c>
    </row>
    <row r="3568" spans="1:14" x14ac:dyDescent="0.2">
      <c r="A3568" t="s">
        <v>203</v>
      </c>
      <c r="B3568" s="8">
        <v>44113</v>
      </c>
      <c r="C3568" s="8">
        <v>44117</v>
      </c>
      <c r="D3568">
        <v>160</v>
      </c>
      <c r="E3568">
        <v>1</v>
      </c>
      <c r="F3568" s="7">
        <v>141.13</v>
      </c>
      <c r="G3568" s="7">
        <v>332.54</v>
      </c>
      <c r="H3568" s="7">
        <v>1.36</v>
      </c>
      <c r="I3568" s="7">
        <v>3.2</v>
      </c>
      <c r="J3568" t="s">
        <v>2337</v>
      </c>
      <c r="K3568">
        <f t="shared" si="220"/>
        <v>160</v>
      </c>
      <c r="L3568">
        <f t="shared" si="221"/>
        <v>41</v>
      </c>
      <c r="M3568">
        <f t="shared" si="222"/>
        <v>1</v>
      </c>
      <c r="N3568" s="7">
        <f t="shared" si="223"/>
        <v>332.54</v>
      </c>
    </row>
    <row r="3569" spans="1:14" x14ac:dyDescent="0.2">
      <c r="A3569" t="s">
        <v>928</v>
      </c>
      <c r="B3569" s="8">
        <v>44113</v>
      </c>
      <c r="C3569" s="8">
        <v>44117</v>
      </c>
      <c r="D3569">
        <v>11</v>
      </c>
      <c r="E3569">
        <v>1</v>
      </c>
      <c r="F3569" s="7">
        <v>0</v>
      </c>
      <c r="G3569" s="7">
        <v>0</v>
      </c>
      <c r="H3569" s="7">
        <v>0</v>
      </c>
      <c r="I3569" s="7">
        <v>0</v>
      </c>
      <c r="J3569" t="s">
        <v>2337</v>
      </c>
      <c r="K3569">
        <f t="shared" si="220"/>
        <v>11</v>
      </c>
      <c r="L3569">
        <f t="shared" si="221"/>
        <v>41</v>
      </c>
      <c r="M3569">
        <f t="shared" si="222"/>
        <v>1</v>
      </c>
      <c r="N3569" s="7">
        <f t="shared" si="223"/>
        <v>0</v>
      </c>
    </row>
    <row r="3570" spans="1:14" x14ac:dyDescent="0.2">
      <c r="A3570" t="s">
        <v>923</v>
      </c>
      <c r="B3570" s="8">
        <v>44113</v>
      </c>
      <c r="C3570" s="8">
        <v>44117</v>
      </c>
      <c r="D3570">
        <v>111</v>
      </c>
      <c r="E3570">
        <v>1</v>
      </c>
      <c r="F3570" s="7">
        <v>4320.7700000000004</v>
      </c>
      <c r="G3570" s="7">
        <v>6446.16</v>
      </c>
      <c r="H3570" s="7">
        <v>60.01</v>
      </c>
      <c r="I3570" s="7">
        <v>89.53</v>
      </c>
      <c r="J3570" t="s">
        <v>2337</v>
      </c>
      <c r="K3570">
        <f t="shared" si="220"/>
        <v>111</v>
      </c>
      <c r="L3570">
        <f t="shared" si="221"/>
        <v>41</v>
      </c>
      <c r="M3570">
        <f t="shared" si="222"/>
        <v>1</v>
      </c>
      <c r="N3570" s="7">
        <f t="shared" si="223"/>
        <v>6446.16</v>
      </c>
    </row>
    <row r="3571" spans="1:14" x14ac:dyDescent="0.2">
      <c r="A3571" t="s">
        <v>169</v>
      </c>
      <c r="B3571" s="8">
        <v>44113</v>
      </c>
      <c r="C3571" s="8">
        <v>44117</v>
      </c>
      <c r="D3571">
        <v>184</v>
      </c>
      <c r="E3571">
        <v>1</v>
      </c>
      <c r="F3571" s="7">
        <v>154.58000000000001</v>
      </c>
      <c r="G3571" s="7">
        <v>253.24</v>
      </c>
      <c r="H3571" s="7">
        <v>1.28</v>
      </c>
      <c r="I3571" s="7">
        <v>2.11</v>
      </c>
      <c r="J3571" t="s">
        <v>2337</v>
      </c>
      <c r="K3571">
        <f t="shared" si="220"/>
        <v>184</v>
      </c>
      <c r="L3571">
        <f t="shared" si="221"/>
        <v>41</v>
      </c>
      <c r="M3571">
        <f t="shared" si="222"/>
        <v>1</v>
      </c>
      <c r="N3571" s="7">
        <f t="shared" si="223"/>
        <v>253.24</v>
      </c>
    </row>
    <row r="3572" spans="1:14" x14ac:dyDescent="0.2">
      <c r="A3572" t="s">
        <v>169</v>
      </c>
      <c r="B3572" s="8">
        <v>44113</v>
      </c>
      <c r="C3572" s="8">
        <v>44117</v>
      </c>
      <c r="D3572">
        <v>19</v>
      </c>
      <c r="E3572">
        <v>1</v>
      </c>
      <c r="F3572" s="7">
        <v>15.46</v>
      </c>
      <c r="G3572" s="7">
        <v>32.229999999999997</v>
      </c>
      <c r="H3572" s="7">
        <v>1.28</v>
      </c>
      <c r="I3572" s="7">
        <v>2.69</v>
      </c>
      <c r="J3572" t="s">
        <v>2337</v>
      </c>
      <c r="K3572">
        <f t="shared" si="220"/>
        <v>19</v>
      </c>
      <c r="L3572">
        <f t="shared" si="221"/>
        <v>41</v>
      </c>
      <c r="M3572">
        <f t="shared" si="222"/>
        <v>1</v>
      </c>
      <c r="N3572" s="7">
        <f t="shared" si="223"/>
        <v>32.229999999999997</v>
      </c>
    </row>
    <row r="3573" spans="1:14" x14ac:dyDescent="0.2">
      <c r="A3573" t="s">
        <v>650</v>
      </c>
      <c r="B3573" s="8">
        <v>44113</v>
      </c>
      <c r="C3573" s="8">
        <v>44117</v>
      </c>
      <c r="D3573">
        <v>65</v>
      </c>
      <c r="E3573">
        <v>1</v>
      </c>
      <c r="F3573" s="7">
        <v>44.65</v>
      </c>
      <c r="G3573" s="7">
        <v>72.52</v>
      </c>
      <c r="H3573" s="7">
        <v>1.06</v>
      </c>
      <c r="I3573" s="7">
        <v>1.73</v>
      </c>
      <c r="J3573" t="s">
        <v>2337</v>
      </c>
      <c r="K3573">
        <f t="shared" si="220"/>
        <v>65</v>
      </c>
      <c r="L3573">
        <f t="shared" si="221"/>
        <v>41</v>
      </c>
      <c r="M3573">
        <f t="shared" si="222"/>
        <v>1</v>
      </c>
      <c r="N3573" s="7">
        <f t="shared" si="223"/>
        <v>72.52</v>
      </c>
    </row>
    <row r="3574" spans="1:14" x14ac:dyDescent="0.2">
      <c r="A3574" t="s">
        <v>928</v>
      </c>
      <c r="B3574" s="8">
        <v>44113</v>
      </c>
      <c r="C3574" s="8">
        <v>44117</v>
      </c>
      <c r="D3574">
        <v>7</v>
      </c>
      <c r="E3574">
        <v>1</v>
      </c>
      <c r="F3574" s="7">
        <v>0</v>
      </c>
      <c r="G3574" s="7">
        <v>0</v>
      </c>
      <c r="H3574" s="7">
        <v>0</v>
      </c>
      <c r="I3574" s="7">
        <v>0</v>
      </c>
      <c r="J3574" t="s">
        <v>2337</v>
      </c>
      <c r="K3574">
        <f t="shared" si="220"/>
        <v>7</v>
      </c>
      <c r="L3574">
        <f t="shared" si="221"/>
        <v>41</v>
      </c>
      <c r="M3574">
        <f t="shared" si="222"/>
        <v>1</v>
      </c>
      <c r="N3574" s="7">
        <f t="shared" si="223"/>
        <v>0</v>
      </c>
    </row>
    <row r="3575" spans="1:14" x14ac:dyDescent="0.2">
      <c r="A3575" t="s">
        <v>251</v>
      </c>
      <c r="B3575" s="8">
        <v>44117</v>
      </c>
      <c r="C3575" s="8">
        <v>44117</v>
      </c>
      <c r="D3575">
        <v>1532</v>
      </c>
      <c r="E3575">
        <v>1</v>
      </c>
      <c r="F3575" s="7">
        <v>856.93</v>
      </c>
      <c r="G3575" s="7">
        <v>1918.5</v>
      </c>
      <c r="H3575" s="7">
        <v>0.86</v>
      </c>
      <c r="I3575" s="7">
        <v>1.92</v>
      </c>
      <c r="J3575" t="s">
        <v>2337</v>
      </c>
      <c r="K3575">
        <f t="shared" si="220"/>
        <v>1532</v>
      </c>
      <c r="L3575">
        <f t="shared" si="221"/>
        <v>42</v>
      </c>
      <c r="M3575">
        <f t="shared" si="222"/>
        <v>1</v>
      </c>
      <c r="N3575" s="7">
        <f t="shared" si="223"/>
        <v>1918.5</v>
      </c>
    </row>
    <row r="3576" spans="1:14" x14ac:dyDescent="0.2">
      <c r="A3576" t="s">
        <v>396</v>
      </c>
      <c r="B3576" s="8">
        <v>44117</v>
      </c>
      <c r="C3576" s="8">
        <v>44120</v>
      </c>
      <c r="D3576">
        <v>307</v>
      </c>
      <c r="E3576">
        <v>1</v>
      </c>
      <c r="F3576" s="7">
        <v>3837</v>
      </c>
      <c r="G3576" s="7">
        <v>5627.6</v>
      </c>
      <c r="H3576" s="7">
        <v>19.190000000000001</v>
      </c>
      <c r="I3576" s="7">
        <v>28.14</v>
      </c>
      <c r="J3576" t="s">
        <v>2337</v>
      </c>
      <c r="K3576">
        <f t="shared" si="220"/>
        <v>307</v>
      </c>
      <c r="L3576">
        <f t="shared" si="221"/>
        <v>42</v>
      </c>
      <c r="M3576">
        <f t="shared" si="222"/>
        <v>1</v>
      </c>
      <c r="N3576" s="7">
        <f t="shared" si="223"/>
        <v>5627.6</v>
      </c>
    </row>
    <row r="3577" spans="1:14" x14ac:dyDescent="0.2">
      <c r="A3577" t="s">
        <v>818</v>
      </c>
      <c r="B3577" s="8">
        <v>44117</v>
      </c>
      <c r="C3577" s="8">
        <v>44131</v>
      </c>
      <c r="D3577">
        <v>28</v>
      </c>
      <c r="E3577">
        <v>1</v>
      </c>
      <c r="F3577" s="7">
        <v>299.75</v>
      </c>
      <c r="G3577" s="7">
        <v>536.41</v>
      </c>
      <c r="H3577" s="7">
        <v>16.649999999999999</v>
      </c>
      <c r="I3577" s="7">
        <v>29.8</v>
      </c>
      <c r="J3577" t="s">
        <v>2337</v>
      </c>
      <c r="K3577">
        <f t="shared" si="220"/>
        <v>28</v>
      </c>
      <c r="L3577">
        <f t="shared" si="221"/>
        <v>42</v>
      </c>
      <c r="M3577">
        <f t="shared" si="222"/>
        <v>1</v>
      </c>
      <c r="N3577" s="7">
        <f t="shared" si="223"/>
        <v>536.41</v>
      </c>
    </row>
    <row r="3578" spans="1:14" x14ac:dyDescent="0.2">
      <c r="A3578" t="s">
        <v>938</v>
      </c>
      <c r="B3578" s="8">
        <v>44117</v>
      </c>
      <c r="C3578" s="8">
        <v>44131</v>
      </c>
      <c r="D3578">
        <v>5</v>
      </c>
      <c r="E3578">
        <v>1</v>
      </c>
      <c r="F3578" s="7">
        <v>79.39</v>
      </c>
      <c r="G3578" s="7">
        <v>149.63999999999999</v>
      </c>
      <c r="H3578" s="7">
        <v>26.46</v>
      </c>
      <c r="I3578" s="7">
        <v>49.88</v>
      </c>
      <c r="J3578" t="s">
        <v>2337</v>
      </c>
      <c r="K3578">
        <f t="shared" si="220"/>
        <v>5</v>
      </c>
      <c r="L3578">
        <f t="shared" si="221"/>
        <v>42</v>
      </c>
      <c r="M3578">
        <f t="shared" si="222"/>
        <v>1</v>
      </c>
      <c r="N3578" s="7">
        <f t="shared" si="223"/>
        <v>149.63999999999999</v>
      </c>
    </row>
    <row r="3579" spans="1:14" x14ac:dyDescent="0.2">
      <c r="A3579" t="s">
        <v>301</v>
      </c>
      <c r="B3579" s="8">
        <v>44117</v>
      </c>
      <c r="C3579" s="8">
        <v>44123</v>
      </c>
      <c r="D3579">
        <v>2298</v>
      </c>
      <c r="E3579">
        <v>1</v>
      </c>
      <c r="F3579" s="7">
        <v>1323.77</v>
      </c>
      <c r="G3579" s="7">
        <v>4220.7</v>
      </c>
      <c r="H3579" s="7">
        <v>0.88</v>
      </c>
      <c r="I3579" s="7">
        <v>2.81</v>
      </c>
      <c r="J3579" t="s">
        <v>2337</v>
      </c>
      <c r="K3579">
        <f t="shared" si="220"/>
        <v>2298</v>
      </c>
      <c r="L3579">
        <f t="shared" si="221"/>
        <v>42</v>
      </c>
      <c r="M3579">
        <f t="shared" si="222"/>
        <v>1</v>
      </c>
      <c r="N3579" s="7">
        <f t="shared" si="223"/>
        <v>4220.7</v>
      </c>
    </row>
    <row r="3580" spans="1:14" x14ac:dyDescent="0.2">
      <c r="A3580" t="s">
        <v>251</v>
      </c>
      <c r="B3580" s="8">
        <v>44117</v>
      </c>
      <c r="C3580" s="8">
        <v>44118</v>
      </c>
      <c r="D3580">
        <v>10</v>
      </c>
      <c r="E3580">
        <v>1</v>
      </c>
      <c r="F3580" s="7">
        <v>5.14</v>
      </c>
      <c r="G3580" s="7">
        <v>13.81</v>
      </c>
      <c r="H3580" s="7">
        <v>0.86</v>
      </c>
      <c r="I3580" s="7">
        <v>2.2999999999999998</v>
      </c>
      <c r="J3580" t="s">
        <v>2337</v>
      </c>
      <c r="K3580">
        <f t="shared" si="220"/>
        <v>10</v>
      </c>
      <c r="L3580">
        <f t="shared" si="221"/>
        <v>42</v>
      </c>
      <c r="M3580">
        <f t="shared" si="222"/>
        <v>1</v>
      </c>
      <c r="N3580" s="7">
        <f t="shared" si="223"/>
        <v>13.81</v>
      </c>
    </row>
    <row r="3581" spans="1:14" x14ac:dyDescent="0.2">
      <c r="A3581" t="s">
        <v>928</v>
      </c>
      <c r="B3581" s="8">
        <v>44117</v>
      </c>
      <c r="C3581" s="8">
        <v>44118</v>
      </c>
      <c r="D3581">
        <v>2</v>
      </c>
      <c r="E3581">
        <v>1</v>
      </c>
      <c r="F3581" s="7">
        <v>0</v>
      </c>
      <c r="G3581" s="7">
        <v>0</v>
      </c>
      <c r="H3581" s="7">
        <v>0</v>
      </c>
      <c r="I3581" s="7">
        <v>0</v>
      </c>
      <c r="J3581" t="s">
        <v>2337</v>
      </c>
      <c r="K3581">
        <f t="shared" si="220"/>
        <v>2</v>
      </c>
      <c r="L3581">
        <f t="shared" si="221"/>
        <v>42</v>
      </c>
      <c r="M3581">
        <f t="shared" si="222"/>
        <v>1</v>
      </c>
      <c r="N3581" s="7">
        <f t="shared" si="223"/>
        <v>0</v>
      </c>
    </row>
    <row r="3582" spans="1:14" x14ac:dyDescent="0.2">
      <c r="A3582" t="s">
        <v>188</v>
      </c>
      <c r="B3582" s="8">
        <v>44117</v>
      </c>
      <c r="C3582" s="8">
        <v>44118</v>
      </c>
      <c r="D3582">
        <v>1226</v>
      </c>
      <c r="E3582">
        <v>1</v>
      </c>
      <c r="F3582" s="7">
        <v>1003.86</v>
      </c>
      <c r="G3582" s="7">
        <v>2046.4</v>
      </c>
      <c r="H3582" s="7">
        <v>1.25</v>
      </c>
      <c r="I3582" s="7">
        <v>2.56</v>
      </c>
      <c r="J3582" t="s">
        <v>2337</v>
      </c>
      <c r="K3582">
        <f t="shared" si="220"/>
        <v>1226</v>
      </c>
      <c r="L3582">
        <f t="shared" si="221"/>
        <v>42</v>
      </c>
      <c r="M3582">
        <f t="shared" si="222"/>
        <v>1</v>
      </c>
      <c r="N3582" s="7">
        <f t="shared" si="223"/>
        <v>2046.4</v>
      </c>
    </row>
    <row r="3583" spans="1:14" x14ac:dyDescent="0.2">
      <c r="A3583" t="s">
        <v>650</v>
      </c>
      <c r="B3583" s="8">
        <v>44117</v>
      </c>
      <c r="C3583" s="8">
        <v>44118</v>
      </c>
      <c r="D3583">
        <v>460</v>
      </c>
      <c r="E3583">
        <v>1</v>
      </c>
      <c r="F3583" s="7">
        <v>318.97000000000003</v>
      </c>
      <c r="G3583" s="7">
        <v>479.63</v>
      </c>
      <c r="H3583" s="7">
        <v>1.06</v>
      </c>
      <c r="I3583" s="7">
        <v>1.6</v>
      </c>
      <c r="J3583" t="s">
        <v>2337</v>
      </c>
      <c r="K3583">
        <f t="shared" si="220"/>
        <v>460</v>
      </c>
      <c r="L3583">
        <f t="shared" si="221"/>
        <v>42</v>
      </c>
      <c r="M3583">
        <f t="shared" si="222"/>
        <v>1</v>
      </c>
      <c r="N3583" s="7">
        <f t="shared" si="223"/>
        <v>479.63</v>
      </c>
    </row>
    <row r="3584" spans="1:14" x14ac:dyDescent="0.2">
      <c r="A3584" t="s">
        <v>169</v>
      </c>
      <c r="B3584" s="8">
        <v>44117</v>
      </c>
      <c r="C3584" s="8">
        <v>44118</v>
      </c>
      <c r="D3584">
        <v>2145</v>
      </c>
      <c r="E3584">
        <v>1</v>
      </c>
      <c r="F3584" s="7">
        <v>1803.49</v>
      </c>
      <c r="G3584" s="7">
        <v>3402.14</v>
      </c>
      <c r="H3584" s="7">
        <v>1.28</v>
      </c>
      <c r="I3584" s="7">
        <v>2.4300000000000002</v>
      </c>
      <c r="J3584" t="s">
        <v>2337</v>
      </c>
      <c r="K3584">
        <f t="shared" si="220"/>
        <v>2145</v>
      </c>
      <c r="L3584">
        <f t="shared" si="221"/>
        <v>42</v>
      </c>
      <c r="M3584">
        <f t="shared" si="222"/>
        <v>1</v>
      </c>
      <c r="N3584" s="7">
        <f t="shared" si="223"/>
        <v>3402.14</v>
      </c>
    </row>
    <row r="3585" spans="1:14" x14ac:dyDescent="0.2">
      <c r="A3585" t="s">
        <v>942</v>
      </c>
      <c r="B3585" s="8">
        <v>44117</v>
      </c>
      <c r="C3585" s="8">
        <v>44119</v>
      </c>
      <c r="D3585">
        <v>16</v>
      </c>
      <c r="E3585">
        <v>1</v>
      </c>
      <c r="F3585" s="7">
        <v>238.66</v>
      </c>
      <c r="G3585" s="7">
        <v>498.81</v>
      </c>
      <c r="H3585" s="7">
        <v>23.87</v>
      </c>
      <c r="I3585" s="7">
        <v>49.88</v>
      </c>
      <c r="J3585" t="s">
        <v>2337</v>
      </c>
      <c r="K3585">
        <f t="shared" si="220"/>
        <v>16</v>
      </c>
      <c r="L3585">
        <f t="shared" si="221"/>
        <v>42</v>
      </c>
      <c r="M3585">
        <f t="shared" si="222"/>
        <v>1</v>
      </c>
      <c r="N3585" s="7">
        <f t="shared" si="223"/>
        <v>498.81</v>
      </c>
    </row>
    <row r="3586" spans="1:14" x14ac:dyDescent="0.2">
      <c r="A3586" t="s">
        <v>251</v>
      </c>
      <c r="B3586" s="8">
        <v>44117</v>
      </c>
      <c r="C3586" s="8">
        <v>44119</v>
      </c>
      <c r="D3586">
        <v>2298</v>
      </c>
      <c r="E3586">
        <v>1</v>
      </c>
      <c r="F3586" s="7">
        <v>1285.4000000000001</v>
      </c>
      <c r="G3586" s="7">
        <v>2877.75</v>
      </c>
      <c r="H3586" s="7">
        <v>0.86</v>
      </c>
      <c r="I3586" s="7">
        <v>1.92</v>
      </c>
      <c r="J3586" t="s">
        <v>2337</v>
      </c>
      <c r="K3586">
        <f t="shared" si="220"/>
        <v>2298</v>
      </c>
      <c r="L3586">
        <f t="shared" si="221"/>
        <v>42</v>
      </c>
      <c r="M3586">
        <f t="shared" si="222"/>
        <v>1</v>
      </c>
      <c r="N3586" s="7">
        <f t="shared" si="223"/>
        <v>2877.75</v>
      </c>
    </row>
    <row r="3587" spans="1:14" x14ac:dyDescent="0.2">
      <c r="A3587" t="s">
        <v>396</v>
      </c>
      <c r="B3587" s="8">
        <v>44117</v>
      </c>
      <c r="C3587" s="8">
        <v>44123</v>
      </c>
      <c r="D3587">
        <v>92</v>
      </c>
      <c r="E3587">
        <v>1</v>
      </c>
      <c r="F3587" s="7">
        <v>1151.0999999999999</v>
      </c>
      <c r="G3587" s="7">
        <v>1841.76</v>
      </c>
      <c r="H3587" s="7">
        <v>19.190000000000001</v>
      </c>
      <c r="I3587" s="7">
        <v>30.7</v>
      </c>
      <c r="J3587" t="s">
        <v>2337</v>
      </c>
      <c r="K3587">
        <f t="shared" ref="K3587:K3650" si="224">D3587*E3587</f>
        <v>92</v>
      </c>
      <c r="L3587">
        <f t="shared" ref="L3587:L3650" si="225">(YEAR(B3587)-2020)*52+_xlfn.ISOWEEKNUM(B3587)</f>
        <v>42</v>
      </c>
      <c r="M3587">
        <f t="shared" ref="M3587:M3650" si="226">IF(J3587="Z-US$",1,1.22)</f>
        <v>1</v>
      </c>
      <c r="N3587" s="7">
        <f t="shared" ref="N3587:N3650" si="227">G3587*M3587</f>
        <v>1841.76</v>
      </c>
    </row>
    <row r="3588" spans="1:14" x14ac:dyDescent="0.2">
      <c r="A3588" t="s">
        <v>261</v>
      </c>
      <c r="B3588" s="8">
        <v>44117</v>
      </c>
      <c r="C3588" s="8">
        <v>44123</v>
      </c>
      <c r="D3588">
        <v>2298</v>
      </c>
      <c r="E3588">
        <v>1</v>
      </c>
      <c r="F3588" s="7">
        <v>1477.25</v>
      </c>
      <c r="G3588" s="7">
        <v>2494.0500000000002</v>
      </c>
      <c r="H3588" s="7">
        <v>0.99</v>
      </c>
      <c r="I3588" s="7">
        <v>1.66</v>
      </c>
      <c r="J3588" t="s">
        <v>2337</v>
      </c>
      <c r="K3588">
        <f t="shared" si="224"/>
        <v>2298</v>
      </c>
      <c r="L3588">
        <f t="shared" si="225"/>
        <v>42</v>
      </c>
      <c r="M3588">
        <f t="shared" si="226"/>
        <v>1</v>
      </c>
      <c r="N3588" s="7">
        <f t="shared" si="227"/>
        <v>2494.0500000000002</v>
      </c>
    </row>
    <row r="3589" spans="1:14" x14ac:dyDescent="0.2">
      <c r="A3589" t="s">
        <v>247</v>
      </c>
      <c r="B3589" s="8">
        <v>44117</v>
      </c>
      <c r="C3589" s="8">
        <v>44123</v>
      </c>
      <c r="D3589">
        <v>3064</v>
      </c>
      <c r="E3589">
        <v>1</v>
      </c>
      <c r="F3589" s="7">
        <v>1713.86</v>
      </c>
      <c r="G3589" s="7">
        <v>3837</v>
      </c>
      <c r="H3589" s="7">
        <v>0.86</v>
      </c>
      <c r="I3589" s="7">
        <v>1.92</v>
      </c>
      <c r="J3589" t="s">
        <v>2337</v>
      </c>
      <c r="K3589">
        <f t="shared" si="224"/>
        <v>3064</v>
      </c>
      <c r="L3589">
        <f t="shared" si="225"/>
        <v>42</v>
      </c>
      <c r="M3589">
        <f t="shared" si="226"/>
        <v>1</v>
      </c>
      <c r="N3589" s="7">
        <f t="shared" si="227"/>
        <v>3837</v>
      </c>
    </row>
    <row r="3590" spans="1:14" x14ac:dyDescent="0.2">
      <c r="A3590" t="s">
        <v>703</v>
      </c>
      <c r="B3590" s="8">
        <v>44117</v>
      </c>
      <c r="C3590" s="8">
        <v>44131</v>
      </c>
      <c r="D3590">
        <v>37</v>
      </c>
      <c r="E3590">
        <v>1</v>
      </c>
      <c r="F3590" s="7">
        <v>395.36</v>
      </c>
      <c r="G3590" s="7">
        <v>801.17</v>
      </c>
      <c r="H3590" s="7">
        <v>16.47</v>
      </c>
      <c r="I3590" s="7">
        <v>33.380000000000003</v>
      </c>
      <c r="J3590" t="s">
        <v>2337</v>
      </c>
      <c r="K3590">
        <f t="shared" si="224"/>
        <v>37</v>
      </c>
      <c r="L3590">
        <f t="shared" si="225"/>
        <v>42</v>
      </c>
      <c r="M3590">
        <f t="shared" si="226"/>
        <v>1</v>
      </c>
      <c r="N3590" s="7">
        <f t="shared" si="227"/>
        <v>801.17</v>
      </c>
    </row>
    <row r="3591" spans="1:14" x14ac:dyDescent="0.2">
      <c r="A3591" t="s">
        <v>353</v>
      </c>
      <c r="B3591" s="8">
        <v>44117</v>
      </c>
      <c r="C3591" s="8">
        <v>44119</v>
      </c>
      <c r="D3591">
        <v>460</v>
      </c>
      <c r="E3591">
        <v>1</v>
      </c>
      <c r="F3591" s="7">
        <v>360.68</v>
      </c>
      <c r="G3591" s="7">
        <v>575.54999999999995</v>
      </c>
      <c r="H3591" s="7">
        <v>1.2</v>
      </c>
      <c r="I3591" s="7">
        <v>1.92</v>
      </c>
      <c r="J3591" t="s">
        <v>2337</v>
      </c>
      <c r="K3591">
        <f t="shared" si="224"/>
        <v>460</v>
      </c>
      <c r="L3591">
        <f t="shared" si="225"/>
        <v>42</v>
      </c>
      <c r="M3591">
        <f t="shared" si="226"/>
        <v>1</v>
      </c>
      <c r="N3591" s="7">
        <f t="shared" si="227"/>
        <v>575.54999999999995</v>
      </c>
    </row>
    <row r="3592" spans="1:14" x14ac:dyDescent="0.2">
      <c r="A3592" t="s">
        <v>355</v>
      </c>
      <c r="B3592" s="8">
        <v>44117</v>
      </c>
      <c r="C3592" s="8">
        <v>44119</v>
      </c>
      <c r="D3592">
        <v>460</v>
      </c>
      <c r="E3592">
        <v>1</v>
      </c>
      <c r="F3592" s="7">
        <v>333.82</v>
      </c>
      <c r="G3592" s="7">
        <v>518</v>
      </c>
      <c r="H3592" s="7">
        <v>1.1100000000000001</v>
      </c>
      <c r="I3592" s="7">
        <v>1.73</v>
      </c>
      <c r="J3592" t="s">
        <v>2337</v>
      </c>
      <c r="K3592">
        <f t="shared" si="224"/>
        <v>460</v>
      </c>
      <c r="L3592">
        <f t="shared" si="225"/>
        <v>42</v>
      </c>
      <c r="M3592">
        <f t="shared" si="226"/>
        <v>1</v>
      </c>
      <c r="N3592" s="7">
        <f t="shared" si="227"/>
        <v>518</v>
      </c>
    </row>
    <row r="3593" spans="1:14" x14ac:dyDescent="0.2">
      <c r="A3593" t="s">
        <v>246</v>
      </c>
      <c r="B3593" s="8">
        <v>44117</v>
      </c>
      <c r="C3593" s="8">
        <v>44118</v>
      </c>
      <c r="D3593">
        <v>307</v>
      </c>
      <c r="E3593">
        <v>1</v>
      </c>
      <c r="F3593" s="7">
        <v>171.39</v>
      </c>
      <c r="G3593" s="7">
        <v>383.7</v>
      </c>
      <c r="H3593" s="7">
        <v>0.86</v>
      </c>
      <c r="I3593" s="7">
        <v>1.92</v>
      </c>
      <c r="J3593" t="s">
        <v>2337</v>
      </c>
      <c r="K3593">
        <f t="shared" si="224"/>
        <v>307</v>
      </c>
      <c r="L3593">
        <f t="shared" si="225"/>
        <v>42</v>
      </c>
      <c r="M3593">
        <f t="shared" si="226"/>
        <v>1</v>
      </c>
      <c r="N3593" s="7">
        <f t="shared" si="227"/>
        <v>383.7</v>
      </c>
    </row>
    <row r="3594" spans="1:14" x14ac:dyDescent="0.2">
      <c r="A3594" t="s">
        <v>251</v>
      </c>
      <c r="B3594" s="8">
        <v>44117</v>
      </c>
      <c r="C3594" s="8">
        <v>44118</v>
      </c>
      <c r="D3594">
        <v>137</v>
      </c>
      <c r="E3594">
        <v>1</v>
      </c>
      <c r="F3594" s="7">
        <v>76.27</v>
      </c>
      <c r="G3594" s="7">
        <v>204.9</v>
      </c>
      <c r="H3594" s="7">
        <v>0.86</v>
      </c>
      <c r="I3594" s="7">
        <v>2.2999999999999998</v>
      </c>
      <c r="J3594" t="s">
        <v>2337</v>
      </c>
      <c r="K3594">
        <f t="shared" si="224"/>
        <v>137</v>
      </c>
      <c r="L3594">
        <f t="shared" si="225"/>
        <v>42</v>
      </c>
      <c r="M3594">
        <f t="shared" si="226"/>
        <v>1</v>
      </c>
      <c r="N3594" s="7">
        <f t="shared" si="227"/>
        <v>204.9</v>
      </c>
    </row>
    <row r="3595" spans="1:14" x14ac:dyDescent="0.2">
      <c r="A3595" t="s">
        <v>206</v>
      </c>
      <c r="B3595" s="8">
        <v>44117</v>
      </c>
      <c r="C3595" s="8">
        <v>44118</v>
      </c>
      <c r="D3595">
        <v>122</v>
      </c>
      <c r="E3595">
        <v>1</v>
      </c>
      <c r="F3595" s="7">
        <v>90.44</v>
      </c>
      <c r="G3595" s="7">
        <v>252.6</v>
      </c>
      <c r="H3595" s="7">
        <v>1.1399999999999999</v>
      </c>
      <c r="I3595" s="7">
        <v>3.2</v>
      </c>
      <c r="J3595" t="s">
        <v>2337</v>
      </c>
      <c r="K3595">
        <f t="shared" si="224"/>
        <v>122</v>
      </c>
      <c r="L3595">
        <f t="shared" si="225"/>
        <v>42</v>
      </c>
      <c r="M3595">
        <f t="shared" si="226"/>
        <v>1</v>
      </c>
      <c r="N3595" s="7">
        <f t="shared" si="227"/>
        <v>252.6</v>
      </c>
    </row>
    <row r="3596" spans="1:14" x14ac:dyDescent="0.2">
      <c r="A3596" t="s">
        <v>923</v>
      </c>
      <c r="B3596" s="8">
        <v>44117</v>
      </c>
      <c r="C3596" s="8">
        <v>44118</v>
      </c>
      <c r="D3596">
        <v>2</v>
      </c>
      <c r="E3596">
        <v>1</v>
      </c>
      <c r="F3596" s="7">
        <v>60.01</v>
      </c>
      <c r="G3596" s="7">
        <v>104.88</v>
      </c>
      <c r="H3596" s="7">
        <v>60.01</v>
      </c>
      <c r="I3596" s="7">
        <v>104.88</v>
      </c>
      <c r="J3596" t="s">
        <v>2337</v>
      </c>
      <c r="K3596">
        <f t="shared" si="224"/>
        <v>2</v>
      </c>
      <c r="L3596">
        <f t="shared" si="225"/>
        <v>42</v>
      </c>
      <c r="M3596">
        <f t="shared" si="226"/>
        <v>1</v>
      </c>
      <c r="N3596" s="7">
        <f t="shared" si="227"/>
        <v>104.88</v>
      </c>
    </row>
    <row r="3597" spans="1:14" x14ac:dyDescent="0.2">
      <c r="A3597" t="s">
        <v>928</v>
      </c>
      <c r="B3597" s="8">
        <v>44117</v>
      </c>
      <c r="C3597" s="8">
        <v>44118</v>
      </c>
      <c r="D3597">
        <v>2</v>
      </c>
      <c r="E3597">
        <v>1</v>
      </c>
      <c r="F3597" s="7">
        <v>0</v>
      </c>
      <c r="G3597" s="7">
        <v>0</v>
      </c>
      <c r="H3597" s="7">
        <v>0</v>
      </c>
      <c r="I3597" s="7">
        <v>0</v>
      </c>
      <c r="J3597" t="s">
        <v>2337</v>
      </c>
      <c r="K3597">
        <f t="shared" si="224"/>
        <v>2</v>
      </c>
      <c r="L3597">
        <f t="shared" si="225"/>
        <v>42</v>
      </c>
      <c r="M3597">
        <f t="shared" si="226"/>
        <v>1</v>
      </c>
      <c r="N3597" s="7">
        <f t="shared" si="227"/>
        <v>0</v>
      </c>
    </row>
    <row r="3598" spans="1:14" x14ac:dyDescent="0.2">
      <c r="A3598" t="s">
        <v>396</v>
      </c>
      <c r="B3598" s="8">
        <v>44117</v>
      </c>
      <c r="C3598" s="8">
        <v>44123</v>
      </c>
      <c r="D3598">
        <v>4</v>
      </c>
      <c r="E3598">
        <v>1</v>
      </c>
      <c r="F3598" s="7">
        <v>38.369999999999997</v>
      </c>
      <c r="G3598" s="7">
        <v>61.39</v>
      </c>
      <c r="H3598" s="7">
        <v>19.190000000000001</v>
      </c>
      <c r="I3598" s="7">
        <v>30.7</v>
      </c>
      <c r="J3598" t="s">
        <v>2337</v>
      </c>
      <c r="K3598">
        <f t="shared" si="224"/>
        <v>4</v>
      </c>
      <c r="L3598">
        <f t="shared" si="225"/>
        <v>42</v>
      </c>
      <c r="M3598">
        <f t="shared" si="226"/>
        <v>1</v>
      </c>
      <c r="N3598" s="7">
        <f t="shared" si="227"/>
        <v>61.39</v>
      </c>
    </row>
    <row r="3599" spans="1:14" x14ac:dyDescent="0.2">
      <c r="A3599" t="s">
        <v>169</v>
      </c>
      <c r="B3599" s="8">
        <v>44117</v>
      </c>
      <c r="C3599" s="8">
        <v>44119</v>
      </c>
      <c r="D3599">
        <v>246</v>
      </c>
      <c r="E3599">
        <v>1</v>
      </c>
      <c r="F3599" s="7">
        <v>206.11</v>
      </c>
      <c r="G3599" s="7">
        <v>337.66</v>
      </c>
      <c r="H3599" s="7">
        <v>1.28</v>
      </c>
      <c r="I3599" s="7">
        <v>2.11</v>
      </c>
      <c r="J3599" t="s">
        <v>2337</v>
      </c>
      <c r="K3599">
        <f t="shared" si="224"/>
        <v>246</v>
      </c>
      <c r="L3599">
        <f t="shared" si="225"/>
        <v>42</v>
      </c>
      <c r="M3599">
        <f t="shared" si="226"/>
        <v>1</v>
      </c>
      <c r="N3599" s="7">
        <f t="shared" si="227"/>
        <v>337.66</v>
      </c>
    </row>
    <row r="3600" spans="1:14" x14ac:dyDescent="0.2">
      <c r="A3600" t="s">
        <v>169</v>
      </c>
      <c r="B3600" s="8">
        <v>44117</v>
      </c>
      <c r="C3600" s="8">
        <v>44119</v>
      </c>
      <c r="D3600">
        <v>22</v>
      </c>
      <c r="E3600">
        <v>1</v>
      </c>
      <c r="F3600" s="7">
        <v>18.03</v>
      </c>
      <c r="G3600" s="7">
        <v>37.6</v>
      </c>
      <c r="H3600" s="7">
        <v>1.28</v>
      </c>
      <c r="I3600" s="7">
        <v>2.69</v>
      </c>
      <c r="J3600" t="s">
        <v>2337</v>
      </c>
      <c r="K3600">
        <f t="shared" si="224"/>
        <v>22</v>
      </c>
      <c r="L3600">
        <f t="shared" si="225"/>
        <v>42</v>
      </c>
      <c r="M3600">
        <f t="shared" si="226"/>
        <v>1</v>
      </c>
      <c r="N3600" s="7">
        <f t="shared" si="227"/>
        <v>37.6</v>
      </c>
    </row>
    <row r="3601" spans="1:14" x14ac:dyDescent="0.2">
      <c r="A3601" t="s">
        <v>928</v>
      </c>
      <c r="B3601" s="8">
        <v>44117</v>
      </c>
      <c r="C3601" s="8">
        <v>44119</v>
      </c>
      <c r="D3601">
        <v>7</v>
      </c>
      <c r="E3601">
        <v>1</v>
      </c>
      <c r="F3601" s="7">
        <v>0</v>
      </c>
      <c r="G3601" s="7">
        <v>0</v>
      </c>
      <c r="H3601" s="7">
        <v>0</v>
      </c>
      <c r="I3601" s="7">
        <v>0</v>
      </c>
      <c r="J3601" t="s">
        <v>2337</v>
      </c>
      <c r="K3601">
        <f t="shared" si="224"/>
        <v>7</v>
      </c>
      <c r="L3601">
        <f t="shared" si="225"/>
        <v>42</v>
      </c>
      <c r="M3601">
        <f t="shared" si="226"/>
        <v>1</v>
      </c>
      <c r="N3601" s="7">
        <f t="shared" si="227"/>
        <v>0</v>
      </c>
    </row>
    <row r="3602" spans="1:14" x14ac:dyDescent="0.2">
      <c r="A3602" t="s">
        <v>288</v>
      </c>
      <c r="B3602" s="8">
        <v>44117</v>
      </c>
      <c r="C3602" s="8">
        <v>44119</v>
      </c>
      <c r="D3602">
        <v>109</v>
      </c>
      <c r="E3602">
        <v>1</v>
      </c>
      <c r="F3602" s="7">
        <v>60.84</v>
      </c>
      <c r="G3602" s="7">
        <v>217.94</v>
      </c>
      <c r="H3602" s="7">
        <v>0.86</v>
      </c>
      <c r="I3602" s="7">
        <v>3.07</v>
      </c>
      <c r="J3602" t="s">
        <v>2337</v>
      </c>
      <c r="K3602">
        <f t="shared" si="224"/>
        <v>109</v>
      </c>
      <c r="L3602">
        <f t="shared" si="225"/>
        <v>42</v>
      </c>
      <c r="M3602">
        <f t="shared" si="226"/>
        <v>1</v>
      </c>
      <c r="N3602" s="7">
        <f t="shared" si="227"/>
        <v>217.94</v>
      </c>
    </row>
    <row r="3603" spans="1:14" x14ac:dyDescent="0.2">
      <c r="A3603" t="s">
        <v>928</v>
      </c>
      <c r="B3603" s="8">
        <v>44117</v>
      </c>
      <c r="C3603" s="8">
        <v>44119</v>
      </c>
      <c r="D3603">
        <v>4</v>
      </c>
      <c r="E3603">
        <v>1</v>
      </c>
      <c r="F3603" s="7">
        <v>0</v>
      </c>
      <c r="G3603" s="7">
        <v>0</v>
      </c>
      <c r="H3603" s="7">
        <v>0</v>
      </c>
      <c r="I3603" s="7">
        <v>0</v>
      </c>
      <c r="J3603" t="s">
        <v>2337</v>
      </c>
      <c r="K3603">
        <f t="shared" si="224"/>
        <v>4</v>
      </c>
      <c r="L3603">
        <f t="shared" si="225"/>
        <v>42</v>
      </c>
      <c r="M3603">
        <f t="shared" si="226"/>
        <v>1</v>
      </c>
      <c r="N3603" s="7">
        <f t="shared" si="227"/>
        <v>0</v>
      </c>
    </row>
    <row r="3604" spans="1:14" x14ac:dyDescent="0.2">
      <c r="A3604" t="s">
        <v>738</v>
      </c>
      <c r="B3604" s="8">
        <v>44117</v>
      </c>
      <c r="C3604" s="8">
        <v>44132</v>
      </c>
      <c r="D3604">
        <v>16</v>
      </c>
      <c r="E3604">
        <v>1</v>
      </c>
      <c r="F3604" s="7">
        <v>319.62</v>
      </c>
      <c r="G3604" s="7">
        <v>544.85</v>
      </c>
      <c r="H3604" s="7">
        <v>31.96</v>
      </c>
      <c r="I3604" s="7">
        <v>54.49</v>
      </c>
      <c r="J3604" t="s">
        <v>2337</v>
      </c>
      <c r="K3604">
        <f t="shared" si="224"/>
        <v>16</v>
      </c>
      <c r="L3604">
        <f t="shared" si="225"/>
        <v>42</v>
      </c>
      <c r="M3604">
        <f t="shared" si="226"/>
        <v>1</v>
      </c>
      <c r="N3604" s="7">
        <f t="shared" si="227"/>
        <v>544.85</v>
      </c>
    </row>
    <row r="3605" spans="1:14" x14ac:dyDescent="0.2">
      <c r="A3605" t="s">
        <v>748</v>
      </c>
      <c r="B3605" s="8">
        <v>44117</v>
      </c>
      <c r="C3605" s="8">
        <v>44132</v>
      </c>
      <c r="D3605">
        <v>16</v>
      </c>
      <c r="E3605">
        <v>1</v>
      </c>
      <c r="F3605" s="7">
        <v>367.71</v>
      </c>
      <c r="G3605" s="7">
        <v>625.42999999999995</v>
      </c>
      <c r="H3605" s="7">
        <v>36.770000000000003</v>
      </c>
      <c r="I3605" s="7">
        <v>62.54</v>
      </c>
      <c r="J3605" t="s">
        <v>2337</v>
      </c>
      <c r="K3605">
        <f t="shared" si="224"/>
        <v>16</v>
      </c>
      <c r="L3605">
        <f t="shared" si="225"/>
        <v>42</v>
      </c>
      <c r="M3605">
        <f t="shared" si="226"/>
        <v>1</v>
      </c>
      <c r="N3605" s="7">
        <f t="shared" si="227"/>
        <v>625.42999999999995</v>
      </c>
    </row>
    <row r="3606" spans="1:14" x14ac:dyDescent="0.2">
      <c r="A3606" t="s">
        <v>824</v>
      </c>
      <c r="B3606" s="8">
        <v>44117</v>
      </c>
      <c r="C3606" s="8">
        <v>44132</v>
      </c>
      <c r="D3606">
        <v>31</v>
      </c>
      <c r="E3606">
        <v>1</v>
      </c>
      <c r="F3606" s="7">
        <v>344.82</v>
      </c>
      <c r="G3606" s="7">
        <v>657.41</v>
      </c>
      <c r="H3606" s="7">
        <v>17.239999999999998</v>
      </c>
      <c r="I3606" s="7">
        <v>32.869999999999997</v>
      </c>
      <c r="J3606" t="s">
        <v>2337</v>
      </c>
      <c r="K3606">
        <f t="shared" si="224"/>
        <v>31</v>
      </c>
      <c r="L3606">
        <f t="shared" si="225"/>
        <v>42</v>
      </c>
      <c r="M3606">
        <f t="shared" si="226"/>
        <v>1</v>
      </c>
      <c r="N3606" s="7">
        <f t="shared" si="227"/>
        <v>657.41</v>
      </c>
    </row>
    <row r="3607" spans="1:14" x14ac:dyDescent="0.2">
      <c r="A3607" t="s">
        <v>842</v>
      </c>
      <c r="B3607" s="8">
        <v>44117</v>
      </c>
      <c r="C3607" s="8">
        <v>44132</v>
      </c>
      <c r="D3607">
        <v>31</v>
      </c>
      <c r="E3607">
        <v>1</v>
      </c>
      <c r="F3607" s="7">
        <v>494.21</v>
      </c>
      <c r="G3607" s="7">
        <v>959.25</v>
      </c>
      <c r="H3607" s="7">
        <v>24.71</v>
      </c>
      <c r="I3607" s="7">
        <v>47.96</v>
      </c>
      <c r="J3607" t="s">
        <v>2337</v>
      </c>
      <c r="K3607">
        <f t="shared" si="224"/>
        <v>31</v>
      </c>
      <c r="L3607">
        <f t="shared" si="225"/>
        <v>42</v>
      </c>
      <c r="M3607">
        <f t="shared" si="226"/>
        <v>1</v>
      </c>
      <c r="N3607" s="7">
        <f t="shared" si="227"/>
        <v>959.25</v>
      </c>
    </row>
    <row r="3608" spans="1:14" x14ac:dyDescent="0.2">
      <c r="A3608" t="s">
        <v>824</v>
      </c>
      <c r="B3608" s="8">
        <v>44117</v>
      </c>
      <c r="C3608" s="8">
        <v>44132</v>
      </c>
      <c r="D3608">
        <v>16</v>
      </c>
      <c r="E3608">
        <v>1</v>
      </c>
      <c r="F3608" s="7">
        <v>286.75</v>
      </c>
      <c r="G3608" s="7">
        <v>566.6</v>
      </c>
      <c r="H3608" s="7">
        <v>28.68</v>
      </c>
      <c r="I3608" s="7">
        <v>56.66</v>
      </c>
      <c r="J3608" t="s">
        <v>2337</v>
      </c>
      <c r="K3608">
        <f t="shared" si="224"/>
        <v>16</v>
      </c>
      <c r="L3608">
        <f t="shared" si="225"/>
        <v>42</v>
      </c>
      <c r="M3608">
        <f t="shared" si="226"/>
        <v>1</v>
      </c>
      <c r="N3608" s="7">
        <f t="shared" si="227"/>
        <v>566.6</v>
      </c>
    </row>
    <row r="3609" spans="1:14" x14ac:dyDescent="0.2">
      <c r="A3609" t="s">
        <v>860</v>
      </c>
      <c r="B3609" s="8">
        <v>44117</v>
      </c>
      <c r="C3609" s="8">
        <v>44132</v>
      </c>
      <c r="D3609">
        <v>31</v>
      </c>
      <c r="E3609">
        <v>1</v>
      </c>
      <c r="F3609" s="7">
        <v>683.5</v>
      </c>
      <c r="G3609" s="7">
        <v>1271.33</v>
      </c>
      <c r="H3609" s="7">
        <v>34.18</v>
      </c>
      <c r="I3609" s="7">
        <v>63.57</v>
      </c>
      <c r="J3609" t="s">
        <v>2337</v>
      </c>
      <c r="K3609">
        <f t="shared" si="224"/>
        <v>31</v>
      </c>
      <c r="L3609">
        <f t="shared" si="225"/>
        <v>42</v>
      </c>
      <c r="M3609">
        <f t="shared" si="226"/>
        <v>1</v>
      </c>
      <c r="N3609" s="7">
        <f t="shared" si="227"/>
        <v>1271.33</v>
      </c>
    </row>
    <row r="3610" spans="1:14" x14ac:dyDescent="0.2">
      <c r="A3610" t="s">
        <v>238</v>
      </c>
      <c r="B3610" s="8">
        <v>44117</v>
      </c>
      <c r="C3610" s="8">
        <v>44119</v>
      </c>
      <c r="D3610">
        <v>766</v>
      </c>
      <c r="E3610">
        <v>1</v>
      </c>
      <c r="F3610" s="7">
        <v>351.73</v>
      </c>
      <c r="G3610" s="7">
        <v>639.5</v>
      </c>
      <c r="H3610" s="7">
        <v>0.7</v>
      </c>
      <c r="I3610" s="7">
        <v>1.28</v>
      </c>
      <c r="J3610" t="s">
        <v>2337</v>
      </c>
      <c r="K3610">
        <f t="shared" si="224"/>
        <v>766</v>
      </c>
      <c r="L3610">
        <f t="shared" si="225"/>
        <v>42</v>
      </c>
      <c r="M3610">
        <f t="shared" si="226"/>
        <v>1</v>
      </c>
      <c r="N3610" s="7">
        <f t="shared" si="227"/>
        <v>639.5</v>
      </c>
    </row>
    <row r="3611" spans="1:14" x14ac:dyDescent="0.2">
      <c r="A3611" t="s">
        <v>164</v>
      </c>
      <c r="B3611" s="8">
        <v>44117</v>
      </c>
      <c r="C3611" s="8">
        <v>44119</v>
      </c>
      <c r="D3611">
        <v>3064</v>
      </c>
      <c r="E3611">
        <v>1</v>
      </c>
      <c r="F3611" s="7">
        <v>2509.4</v>
      </c>
      <c r="G3611" s="7">
        <v>4220.7</v>
      </c>
      <c r="H3611" s="7">
        <v>1.25</v>
      </c>
      <c r="I3611" s="7">
        <v>2.11</v>
      </c>
      <c r="J3611" t="s">
        <v>2337</v>
      </c>
      <c r="K3611">
        <f t="shared" si="224"/>
        <v>3064</v>
      </c>
      <c r="L3611">
        <f t="shared" si="225"/>
        <v>42</v>
      </c>
      <c r="M3611">
        <f t="shared" si="226"/>
        <v>1</v>
      </c>
      <c r="N3611" s="7">
        <f t="shared" si="227"/>
        <v>4220.7</v>
      </c>
    </row>
    <row r="3612" spans="1:14" x14ac:dyDescent="0.2">
      <c r="A3612" t="s">
        <v>289</v>
      </c>
      <c r="B3612" s="8">
        <v>44117</v>
      </c>
      <c r="C3612" s="8">
        <v>44119</v>
      </c>
      <c r="D3612">
        <v>766</v>
      </c>
      <c r="E3612">
        <v>1</v>
      </c>
      <c r="F3612" s="7">
        <v>434.86</v>
      </c>
      <c r="G3612" s="7">
        <v>1055.18</v>
      </c>
      <c r="H3612" s="7">
        <v>0.87</v>
      </c>
      <c r="I3612" s="7">
        <v>2.11</v>
      </c>
      <c r="J3612" t="s">
        <v>2337</v>
      </c>
      <c r="K3612">
        <f t="shared" si="224"/>
        <v>766</v>
      </c>
      <c r="L3612">
        <f t="shared" si="225"/>
        <v>42</v>
      </c>
      <c r="M3612">
        <f t="shared" si="226"/>
        <v>1</v>
      </c>
      <c r="N3612" s="7">
        <f t="shared" si="227"/>
        <v>1055.18</v>
      </c>
    </row>
    <row r="3613" spans="1:14" x14ac:dyDescent="0.2">
      <c r="A3613" t="s">
        <v>249</v>
      </c>
      <c r="B3613" s="8">
        <v>44117</v>
      </c>
      <c r="C3613" s="8">
        <v>44119</v>
      </c>
      <c r="D3613">
        <v>766</v>
      </c>
      <c r="E3613">
        <v>1</v>
      </c>
      <c r="F3613" s="7">
        <v>428.47</v>
      </c>
      <c r="G3613" s="7">
        <v>895.3</v>
      </c>
      <c r="H3613" s="7">
        <v>0.86</v>
      </c>
      <c r="I3613" s="7">
        <v>1.79</v>
      </c>
      <c r="J3613" t="s">
        <v>2337</v>
      </c>
      <c r="K3613">
        <f t="shared" si="224"/>
        <v>766</v>
      </c>
      <c r="L3613">
        <f t="shared" si="225"/>
        <v>42</v>
      </c>
      <c r="M3613">
        <f t="shared" si="226"/>
        <v>1</v>
      </c>
      <c r="N3613" s="7">
        <f t="shared" si="227"/>
        <v>895.3</v>
      </c>
    </row>
    <row r="3614" spans="1:14" x14ac:dyDescent="0.2">
      <c r="A3614" t="s">
        <v>248</v>
      </c>
      <c r="B3614" s="8">
        <v>44117</v>
      </c>
      <c r="C3614" s="8">
        <v>44119</v>
      </c>
      <c r="D3614">
        <v>766</v>
      </c>
      <c r="E3614">
        <v>1</v>
      </c>
      <c r="F3614" s="7">
        <v>428.47</v>
      </c>
      <c r="G3614" s="7">
        <v>895.3</v>
      </c>
      <c r="H3614" s="7">
        <v>0.86</v>
      </c>
      <c r="I3614" s="7">
        <v>1.79</v>
      </c>
      <c r="J3614" t="s">
        <v>2337</v>
      </c>
      <c r="K3614">
        <f t="shared" si="224"/>
        <v>766</v>
      </c>
      <c r="L3614">
        <f t="shared" si="225"/>
        <v>42</v>
      </c>
      <c r="M3614">
        <f t="shared" si="226"/>
        <v>1</v>
      </c>
      <c r="N3614" s="7">
        <f t="shared" si="227"/>
        <v>895.3</v>
      </c>
    </row>
    <row r="3615" spans="1:14" x14ac:dyDescent="0.2">
      <c r="A3615" t="s">
        <v>262</v>
      </c>
      <c r="B3615" s="8">
        <v>44117</v>
      </c>
      <c r="C3615" s="8">
        <v>44119</v>
      </c>
      <c r="D3615">
        <v>766</v>
      </c>
      <c r="E3615">
        <v>1</v>
      </c>
      <c r="F3615" s="7">
        <v>492.42</v>
      </c>
      <c r="G3615" s="7">
        <v>863.33</v>
      </c>
      <c r="H3615" s="7">
        <v>0.99</v>
      </c>
      <c r="I3615" s="7">
        <v>1.73</v>
      </c>
      <c r="J3615" t="s">
        <v>2337</v>
      </c>
      <c r="K3615">
        <f t="shared" si="224"/>
        <v>766</v>
      </c>
      <c r="L3615">
        <f t="shared" si="225"/>
        <v>42</v>
      </c>
      <c r="M3615">
        <f t="shared" si="226"/>
        <v>1</v>
      </c>
      <c r="N3615" s="7">
        <f t="shared" si="227"/>
        <v>863.33</v>
      </c>
    </row>
    <row r="3616" spans="1:14" x14ac:dyDescent="0.2">
      <c r="A3616" t="s">
        <v>396</v>
      </c>
      <c r="B3616" s="8">
        <v>44117</v>
      </c>
      <c r="C3616" s="8">
        <v>44119</v>
      </c>
      <c r="D3616">
        <v>221</v>
      </c>
      <c r="E3616">
        <v>1</v>
      </c>
      <c r="F3616" s="7">
        <v>2762.64</v>
      </c>
      <c r="G3616" s="7">
        <v>4420.22</v>
      </c>
      <c r="H3616" s="7">
        <v>19.190000000000001</v>
      </c>
      <c r="I3616" s="7">
        <v>30.7</v>
      </c>
      <c r="J3616" t="s">
        <v>2337</v>
      </c>
      <c r="K3616">
        <f t="shared" si="224"/>
        <v>221</v>
      </c>
      <c r="L3616">
        <f t="shared" si="225"/>
        <v>42</v>
      </c>
      <c r="M3616">
        <f t="shared" si="226"/>
        <v>1</v>
      </c>
      <c r="N3616" s="7">
        <f t="shared" si="227"/>
        <v>4420.22</v>
      </c>
    </row>
    <row r="3617" spans="1:14" x14ac:dyDescent="0.2">
      <c r="A3617" t="s">
        <v>934</v>
      </c>
      <c r="B3617" s="8">
        <v>44117</v>
      </c>
      <c r="C3617" s="8">
        <v>44119</v>
      </c>
      <c r="D3617">
        <v>31</v>
      </c>
      <c r="E3617">
        <v>1</v>
      </c>
      <c r="F3617" s="7">
        <v>291.61</v>
      </c>
      <c r="G3617" s="7">
        <v>486.02</v>
      </c>
      <c r="H3617" s="7">
        <v>14.58</v>
      </c>
      <c r="I3617" s="7">
        <v>24.3</v>
      </c>
      <c r="J3617" t="s">
        <v>2337</v>
      </c>
      <c r="K3617">
        <f t="shared" si="224"/>
        <v>31</v>
      </c>
      <c r="L3617">
        <f t="shared" si="225"/>
        <v>42</v>
      </c>
      <c r="M3617">
        <f t="shared" si="226"/>
        <v>1</v>
      </c>
      <c r="N3617" s="7">
        <f t="shared" si="227"/>
        <v>486.02</v>
      </c>
    </row>
    <row r="3618" spans="1:14" x14ac:dyDescent="0.2">
      <c r="A3618" t="s">
        <v>396</v>
      </c>
      <c r="B3618" s="8">
        <v>44117</v>
      </c>
      <c r="C3618" s="8">
        <v>44119</v>
      </c>
      <c r="D3618">
        <v>148</v>
      </c>
      <c r="E3618">
        <v>1</v>
      </c>
      <c r="F3618" s="7">
        <v>2165.91</v>
      </c>
      <c r="G3618" s="7">
        <v>2946.82</v>
      </c>
      <c r="H3618" s="7">
        <v>22.56</v>
      </c>
      <c r="I3618" s="7">
        <v>30.7</v>
      </c>
      <c r="J3618" t="s">
        <v>2337</v>
      </c>
      <c r="K3618">
        <f t="shared" si="224"/>
        <v>148</v>
      </c>
      <c r="L3618">
        <f t="shared" si="225"/>
        <v>42</v>
      </c>
      <c r="M3618">
        <f t="shared" si="226"/>
        <v>1</v>
      </c>
      <c r="N3618" s="7">
        <f t="shared" si="227"/>
        <v>2946.82</v>
      </c>
    </row>
    <row r="3619" spans="1:14" x14ac:dyDescent="0.2">
      <c r="A3619" t="s">
        <v>169</v>
      </c>
      <c r="B3619" s="8">
        <v>44117</v>
      </c>
      <c r="C3619" s="8">
        <v>44119</v>
      </c>
      <c r="D3619">
        <v>8</v>
      </c>
      <c r="E3619">
        <v>1</v>
      </c>
      <c r="F3619" s="7">
        <v>6.45</v>
      </c>
      <c r="G3619" s="7">
        <v>13.43</v>
      </c>
      <c r="H3619" s="7">
        <v>1.28</v>
      </c>
      <c r="I3619" s="7">
        <v>2.69</v>
      </c>
      <c r="J3619" t="s">
        <v>2337</v>
      </c>
      <c r="K3619">
        <f t="shared" si="224"/>
        <v>8</v>
      </c>
      <c r="L3619">
        <f t="shared" si="225"/>
        <v>42</v>
      </c>
      <c r="M3619">
        <f t="shared" si="226"/>
        <v>1</v>
      </c>
      <c r="N3619" s="7">
        <f t="shared" si="227"/>
        <v>13.43</v>
      </c>
    </row>
    <row r="3620" spans="1:14" x14ac:dyDescent="0.2">
      <c r="A3620" t="s">
        <v>650</v>
      </c>
      <c r="B3620" s="8">
        <v>44117</v>
      </c>
      <c r="C3620" s="8">
        <v>44119</v>
      </c>
      <c r="D3620">
        <v>69</v>
      </c>
      <c r="E3620">
        <v>1</v>
      </c>
      <c r="F3620" s="7">
        <v>47.85</v>
      </c>
      <c r="G3620" s="7">
        <v>77.7</v>
      </c>
      <c r="H3620" s="7">
        <v>1.06</v>
      </c>
      <c r="I3620" s="7">
        <v>1.73</v>
      </c>
      <c r="J3620" t="s">
        <v>2337</v>
      </c>
      <c r="K3620">
        <f t="shared" si="224"/>
        <v>69</v>
      </c>
      <c r="L3620">
        <f t="shared" si="225"/>
        <v>42</v>
      </c>
      <c r="M3620">
        <f t="shared" si="226"/>
        <v>1</v>
      </c>
      <c r="N3620" s="7">
        <f t="shared" si="227"/>
        <v>77.7</v>
      </c>
    </row>
    <row r="3621" spans="1:14" x14ac:dyDescent="0.2">
      <c r="A3621" t="s">
        <v>928</v>
      </c>
      <c r="B3621" s="8">
        <v>44117</v>
      </c>
      <c r="C3621" s="8">
        <v>44119</v>
      </c>
      <c r="D3621">
        <v>4</v>
      </c>
      <c r="E3621">
        <v>1</v>
      </c>
      <c r="F3621" s="7">
        <v>0</v>
      </c>
      <c r="G3621" s="7">
        <v>0</v>
      </c>
      <c r="H3621" s="7">
        <v>0</v>
      </c>
      <c r="I3621" s="7">
        <v>0</v>
      </c>
      <c r="J3621" t="s">
        <v>2337</v>
      </c>
      <c r="K3621">
        <f t="shared" si="224"/>
        <v>4</v>
      </c>
      <c r="L3621">
        <f t="shared" si="225"/>
        <v>42</v>
      </c>
      <c r="M3621">
        <f t="shared" si="226"/>
        <v>1</v>
      </c>
      <c r="N3621" s="7">
        <f t="shared" si="227"/>
        <v>0</v>
      </c>
    </row>
    <row r="3622" spans="1:14" x14ac:dyDescent="0.2">
      <c r="A3622" t="s">
        <v>251</v>
      </c>
      <c r="B3622" s="8">
        <v>44117</v>
      </c>
      <c r="C3622" s="8">
        <v>44119</v>
      </c>
      <c r="D3622">
        <v>33</v>
      </c>
      <c r="E3622">
        <v>1</v>
      </c>
      <c r="F3622" s="7">
        <v>18</v>
      </c>
      <c r="G3622" s="7">
        <v>48.35</v>
      </c>
      <c r="H3622" s="7">
        <v>0.86</v>
      </c>
      <c r="I3622" s="7">
        <v>2.2999999999999998</v>
      </c>
      <c r="J3622" t="s">
        <v>2337</v>
      </c>
      <c r="K3622">
        <f t="shared" si="224"/>
        <v>33</v>
      </c>
      <c r="L3622">
        <f t="shared" si="225"/>
        <v>42</v>
      </c>
      <c r="M3622">
        <f t="shared" si="226"/>
        <v>1</v>
      </c>
      <c r="N3622" s="7">
        <f t="shared" si="227"/>
        <v>48.35</v>
      </c>
    </row>
    <row r="3623" spans="1:14" x14ac:dyDescent="0.2">
      <c r="A3623" t="s">
        <v>396</v>
      </c>
      <c r="B3623" s="8">
        <v>44112</v>
      </c>
      <c r="C3623" s="8">
        <v>44112</v>
      </c>
      <c r="D3623">
        <v>227</v>
      </c>
      <c r="E3623">
        <v>1</v>
      </c>
      <c r="F3623" s="7">
        <v>2839.38</v>
      </c>
      <c r="G3623" s="7">
        <v>4543.01</v>
      </c>
      <c r="H3623" s="7">
        <v>19.190000000000001</v>
      </c>
      <c r="I3623" s="7">
        <v>30.7</v>
      </c>
      <c r="J3623" t="s">
        <v>2337</v>
      </c>
      <c r="K3623">
        <f t="shared" si="224"/>
        <v>227</v>
      </c>
      <c r="L3623">
        <f t="shared" si="225"/>
        <v>41</v>
      </c>
      <c r="M3623">
        <f t="shared" si="226"/>
        <v>1</v>
      </c>
      <c r="N3623" s="7">
        <f t="shared" si="227"/>
        <v>4543.01</v>
      </c>
    </row>
    <row r="3624" spans="1:14" x14ac:dyDescent="0.2">
      <c r="A3624" t="s">
        <v>288</v>
      </c>
      <c r="B3624" s="8">
        <v>44118</v>
      </c>
      <c r="C3624" s="8">
        <v>44119</v>
      </c>
      <c r="D3624">
        <v>108</v>
      </c>
      <c r="E3624">
        <v>1</v>
      </c>
      <c r="F3624" s="7">
        <v>59.99</v>
      </c>
      <c r="G3624" s="7">
        <v>214.87</v>
      </c>
      <c r="H3624" s="7">
        <v>0.86</v>
      </c>
      <c r="I3624" s="7">
        <v>3.07</v>
      </c>
      <c r="J3624" t="s">
        <v>2337</v>
      </c>
      <c r="K3624">
        <f t="shared" si="224"/>
        <v>108</v>
      </c>
      <c r="L3624">
        <f t="shared" si="225"/>
        <v>42</v>
      </c>
      <c r="M3624">
        <f t="shared" si="226"/>
        <v>1</v>
      </c>
      <c r="N3624" s="7">
        <f t="shared" si="227"/>
        <v>214.87</v>
      </c>
    </row>
    <row r="3625" spans="1:14" x14ac:dyDescent="0.2">
      <c r="A3625" t="s">
        <v>928</v>
      </c>
      <c r="B3625" s="8">
        <v>44118</v>
      </c>
      <c r="C3625" s="8">
        <v>44119</v>
      </c>
      <c r="D3625">
        <v>4</v>
      </c>
      <c r="E3625">
        <v>1</v>
      </c>
      <c r="F3625" s="7">
        <v>0</v>
      </c>
      <c r="G3625" s="7">
        <v>0</v>
      </c>
      <c r="H3625" s="7">
        <v>0</v>
      </c>
      <c r="I3625" s="7">
        <v>0</v>
      </c>
      <c r="J3625" t="s">
        <v>2337</v>
      </c>
      <c r="K3625">
        <f t="shared" si="224"/>
        <v>4</v>
      </c>
      <c r="L3625">
        <f t="shared" si="225"/>
        <v>42</v>
      </c>
      <c r="M3625">
        <f t="shared" si="226"/>
        <v>1</v>
      </c>
      <c r="N3625" s="7">
        <f t="shared" si="227"/>
        <v>0</v>
      </c>
    </row>
    <row r="3626" spans="1:14" x14ac:dyDescent="0.2">
      <c r="A3626" t="s">
        <v>923</v>
      </c>
      <c r="B3626" s="8">
        <v>44118</v>
      </c>
      <c r="C3626" s="8">
        <v>44130</v>
      </c>
      <c r="D3626">
        <v>221</v>
      </c>
      <c r="E3626">
        <v>1</v>
      </c>
      <c r="F3626" s="7">
        <v>8641.5400000000009</v>
      </c>
      <c r="G3626" s="7">
        <v>12523.97</v>
      </c>
      <c r="H3626" s="7">
        <v>60.01</v>
      </c>
      <c r="I3626" s="7">
        <v>86.97</v>
      </c>
      <c r="J3626" t="s">
        <v>2337</v>
      </c>
      <c r="K3626">
        <f t="shared" si="224"/>
        <v>221</v>
      </c>
      <c r="L3626">
        <f t="shared" si="225"/>
        <v>42</v>
      </c>
      <c r="M3626">
        <f t="shared" si="226"/>
        <v>1</v>
      </c>
      <c r="N3626" s="7">
        <f t="shared" si="227"/>
        <v>12523.97</v>
      </c>
    </row>
    <row r="3627" spans="1:14" x14ac:dyDescent="0.2">
      <c r="A3627" t="s">
        <v>169</v>
      </c>
      <c r="B3627" s="8">
        <v>44118</v>
      </c>
      <c r="C3627" s="8">
        <v>44119</v>
      </c>
      <c r="D3627">
        <v>203</v>
      </c>
      <c r="E3627">
        <v>1</v>
      </c>
      <c r="F3627" s="7">
        <v>170.04</v>
      </c>
      <c r="G3627" s="7">
        <v>354.54</v>
      </c>
      <c r="H3627" s="7">
        <v>1.28</v>
      </c>
      <c r="I3627" s="7">
        <v>2.69</v>
      </c>
      <c r="J3627" t="s">
        <v>2337</v>
      </c>
      <c r="K3627">
        <f t="shared" si="224"/>
        <v>203</v>
      </c>
      <c r="L3627">
        <f t="shared" si="225"/>
        <v>42</v>
      </c>
      <c r="M3627">
        <f t="shared" si="226"/>
        <v>1</v>
      </c>
      <c r="N3627" s="7">
        <f t="shared" si="227"/>
        <v>354.54</v>
      </c>
    </row>
    <row r="3628" spans="1:14" x14ac:dyDescent="0.2">
      <c r="A3628" t="s">
        <v>203</v>
      </c>
      <c r="B3628" s="8">
        <v>44118</v>
      </c>
      <c r="C3628" s="8">
        <v>44119</v>
      </c>
      <c r="D3628">
        <v>209</v>
      </c>
      <c r="E3628">
        <v>1</v>
      </c>
      <c r="F3628" s="7">
        <v>184.56</v>
      </c>
      <c r="G3628" s="7">
        <v>434.86</v>
      </c>
      <c r="H3628" s="7">
        <v>1.36</v>
      </c>
      <c r="I3628" s="7">
        <v>3.2</v>
      </c>
      <c r="J3628" t="s">
        <v>2337</v>
      </c>
      <c r="K3628">
        <f t="shared" si="224"/>
        <v>209</v>
      </c>
      <c r="L3628">
        <f t="shared" si="225"/>
        <v>42</v>
      </c>
      <c r="M3628">
        <f t="shared" si="226"/>
        <v>1</v>
      </c>
      <c r="N3628" s="7">
        <f t="shared" si="227"/>
        <v>434.86</v>
      </c>
    </row>
    <row r="3629" spans="1:14" x14ac:dyDescent="0.2">
      <c r="A3629" t="s">
        <v>928</v>
      </c>
      <c r="B3629" s="8">
        <v>44118</v>
      </c>
      <c r="C3629" s="8">
        <v>44119</v>
      </c>
      <c r="D3629">
        <v>8</v>
      </c>
      <c r="E3629">
        <v>1</v>
      </c>
      <c r="F3629" s="7">
        <v>0</v>
      </c>
      <c r="G3629" s="7">
        <v>0</v>
      </c>
      <c r="H3629" s="7">
        <v>0</v>
      </c>
      <c r="I3629" s="7">
        <v>0</v>
      </c>
      <c r="J3629" t="s">
        <v>2337</v>
      </c>
      <c r="K3629">
        <f t="shared" si="224"/>
        <v>8</v>
      </c>
      <c r="L3629">
        <f t="shared" si="225"/>
        <v>42</v>
      </c>
      <c r="M3629">
        <f t="shared" si="226"/>
        <v>1</v>
      </c>
      <c r="N3629" s="7">
        <f t="shared" si="227"/>
        <v>0</v>
      </c>
    </row>
    <row r="3630" spans="1:14" x14ac:dyDescent="0.2">
      <c r="A3630" t="s">
        <v>396</v>
      </c>
      <c r="B3630" s="8">
        <v>44118</v>
      </c>
      <c r="C3630" s="8">
        <v>44123</v>
      </c>
      <c r="D3630">
        <v>154</v>
      </c>
      <c r="E3630">
        <v>1</v>
      </c>
      <c r="F3630" s="7">
        <v>1918.5</v>
      </c>
      <c r="G3630" s="7">
        <v>3069.6</v>
      </c>
      <c r="H3630" s="7">
        <v>19.190000000000001</v>
      </c>
      <c r="I3630" s="7">
        <v>30.7</v>
      </c>
      <c r="J3630" t="s">
        <v>2337</v>
      </c>
      <c r="K3630">
        <f t="shared" si="224"/>
        <v>154</v>
      </c>
      <c r="L3630">
        <f t="shared" si="225"/>
        <v>42</v>
      </c>
      <c r="M3630">
        <f t="shared" si="226"/>
        <v>1</v>
      </c>
      <c r="N3630" s="7">
        <f t="shared" si="227"/>
        <v>3069.6</v>
      </c>
    </row>
    <row r="3631" spans="1:14" x14ac:dyDescent="0.2">
      <c r="A3631" t="s">
        <v>396</v>
      </c>
      <c r="B3631" s="8">
        <v>44117</v>
      </c>
      <c r="C3631" s="8">
        <v>44119</v>
      </c>
      <c r="D3631">
        <v>74</v>
      </c>
      <c r="E3631">
        <v>1</v>
      </c>
      <c r="F3631" s="7">
        <v>1082.96</v>
      </c>
      <c r="G3631" s="7">
        <v>1473.41</v>
      </c>
      <c r="H3631" s="7">
        <v>22.56</v>
      </c>
      <c r="I3631" s="7">
        <v>30.7</v>
      </c>
      <c r="J3631" t="s">
        <v>2337</v>
      </c>
      <c r="K3631">
        <f t="shared" si="224"/>
        <v>74</v>
      </c>
      <c r="L3631">
        <f t="shared" si="225"/>
        <v>42</v>
      </c>
      <c r="M3631">
        <f t="shared" si="226"/>
        <v>1</v>
      </c>
      <c r="N3631" s="7">
        <f t="shared" si="227"/>
        <v>1473.41</v>
      </c>
    </row>
    <row r="3632" spans="1:14" x14ac:dyDescent="0.2">
      <c r="A3632" t="s">
        <v>251</v>
      </c>
      <c r="B3632" s="8">
        <v>44119</v>
      </c>
      <c r="C3632" s="8">
        <v>44120</v>
      </c>
      <c r="D3632">
        <v>71</v>
      </c>
      <c r="E3632">
        <v>1</v>
      </c>
      <c r="F3632" s="7">
        <v>39.42</v>
      </c>
      <c r="G3632" s="7">
        <v>105.9</v>
      </c>
      <c r="H3632" s="7">
        <v>0.86</v>
      </c>
      <c r="I3632" s="7">
        <v>2.2999999999999998</v>
      </c>
      <c r="J3632" t="s">
        <v>2337</v>
      </c>
      <c r="K3632">
        <f t="shared" si="224"/>
        <v>71</v>
      </c>
      <c r="L3632">
        <f t="shared" si="225"/>
        <v>42</v>
      </c>
      <c r="M3632">
        <f t="shared" si="226"/>
        <v>1</v>
      </c>
      <c r="N3632" s="7">
        <f t="shared" si="227"/>
        <v>105.9</v>
      </c>
    </row>
    <row r="3633" spans="1:14" x14ac:dyDescent="0.2">
      <c r="A3633" t="s">
        <v>928</v>
      </c>
      <c r="B3633" s="8">
        <v>44119</v>
      </c>
      <c r="C3633" s="8">
        <v>44120</v>
      </c>
      <c r="D3633">
        <v>2</v>
      </c>
      <c r="E3633">
        <v>1</v>
      </c>
      <c r="F3633" s="7">
        <v>0</v>
      </c>
      <c r="G3633" s="7">
        <v>0</v>
      </c>
      <c r="H3633" s="7">
        <v>0</v>
      </c>
      <c r="I3633" s="7">
        <v>0</v>
      </c>
      <c r="J3633" t="s">
        <v>2337</v>
      </c>
      <c r="K3633">
        <f t="shared" si="224"/>
        <v>2</v>
      </c>
      <c r="L3633">
        <f t="shared" si="225"/>
        <v>42</v>
      </c>
      <c r="M3633">
        <f t="shared" si="226"/>
        <v>1</v>
      </c>
      <c r="N3633" s="7">
        <f t="shared" si="227"/>
        <v>0</v>
      </c>
    </row>
    <row r="3634" spans="1:14" x14ac:dyDescent="0.2">
      <c r="A3634" t="s">
        <v>923</v>
      </c>
      <c r="B3634" s="8">
        <v>44119</v>
      </c>
      <c r="C3634" s="8">
        <v>44120</v>
      </c>
      <c r="D3634">
        <v>129</v>
      </c>
      <c r="E3634">
        <v>1</v>
      </c>
      <c r="F3634" s="7">
        <v>5030.1499999999996</v>
      </c>
      <c r="G3634" s="7">
        <v>7520.52</v>
      </c>
      <c r="H3634" s="7">
        <v>59.88</v>
      </c>
      <c r="I3634" s="7">
        <v>89.53</v>
      </c>
      <c r="J3634" t="s">
        <v>2337</v>
      </c>
      <c r="K3634">
        <f t="shared" si="224"/>
        <v>129</v>
      </c>
      <c r="L3634">
        <f t="shared" si="225"/>
        <v>42</v>
      </c>
      <c r="M3634">
        <f t="shared" si="226"/>
        <v>1</v>
      </c>
      <c r="N3634" s="7">
        <f t="shared" si="227"/>
        <v>7520.52</v>
      </c>
    </row>
    <row r="3635" spans="1:14" x14ac:dyDescent="0.2">
      <c r="A3635" t="s">
        <v>201</v>
      </c>
      <c r="B3635" s="8">
        <v>44119</v>
      </c>
      <c r="C3635" s="8">
        <v>44120</v>
      </c>
      <c r="D3635">
        <v>14401</v>
      </c>
      <c r="E3635">
        <v>1</v>
      </c>
      <c r="F3635" s="7">
        <v>12177.69</v>
      </c>
      <c r="G3635" s="7">
        <v>30056.5</v>
      </c>
      <c r="H3635" s="7">
        <v>1.29</v>
      </c>
      <c r="I3635" s="7">
        <v>3.2</v>
      </c>
      <c r="J3635" t="s">
        <v>2337</v>
      </c>
      <c r="K3635">
        <f t="shared" si="224"/>
        <v>14401</v>
      </c>
      <c r="L3635">
        <f t="shared" si="225"/>
        <v>42</v>
      </c>
      <c r="M3635">
        <f t="shared" si="226"/>
        <v>1</v>
      </c>
      <c r="N3635" s="7">
        <f t="shared" si="227"/>
        <v>30056.5</v>
      </c>
    </row>
    <row r="3636" spans="1:14" x14ac:dyDescent="0.2">
      <c r="A3636" t="s">
        <v>353</v>
      </c>
      <c r="B3636" s="8">
        <v>44119</v>
      </c>
      <c r="C3636" s="8">
        <v>44120</v>
      </c>
      <c r="D3636">
        <v>1149</v>
      </c>
      <c r="E3636">
        <v>1</v>
      </c>
      <c r="F3636" s="7">
        <v>901.7</v>
      </c>
      <c r="G3636" s="7">
        <v>1486.84</v>
      </c>
      <c r="H3636" s="7">
        <v>1.2</v>
      </c>
      <c r="I3636" s="7">
        <v>1.98</v>
      </c>
      <c r="J3636" t="s">
        <v>2337</v>
      </c>
      <c r="K3636">
        <f t="shared" si="224"/>
        <v>1149</v>
      </c>
      <c r="L3636">
        <f t="shared" si="225"/>
        <v>42</v>
      </c>
      <c r="M3636">
        <f t="shared" si="226"/>
        <v>1</v>
      </c>
      <c r="N3636" s="7">
        <f t="shared" si="227"/>
        <v>1486.84</v>
      </c>
    </row>
    <row r="3637" spans="1:14" x14ac:dyDescent="0.2">
      <c r="A3637" t="s">
        <v>355</v>
      </c>
      <c r="B3637" s="8">
        <v>44119</v>
      </c>
      <c r="C3637" s="8">
        <v>44120</v>
      </c>
      <c r="D3637">
        <v>920</v>
      </c>
      <c r="E3637">
        <v>1</v>
      </c>
      <c r="F3637" s="7">
        <v>667.64</v>
      </c>
      <c r="G3637" s="7">
        <v>1074.3599999999999</v>
      </c>
      <c r="H3637" s="7">
        <v>1.1100000000000001</v>
      </c>
      <c r="I3637" s="7">
        <v>1.79</v>
      </c>
      <c r="J3637" t="s">
        <v>2337</v>
      </c>
      <c r="K3637">
        <f t="shared" si="224"/>
        <v>920</v>
      </c>
      <c r="L3637">
        <f t="shared" si="225"/>
        <v>42</v>
      </c>
      <c r="M3637">
        <f t="shared" si="226"/>
        <v>1</v>
      </c>
      <c r="N3637" s="7">
        <f t="shared" si="227"/>
        <v>1074.3599999999999</v>
      </c>
    </row>
    <row r="3638" spans="1:14" x14ac:dyDescent="0.2">
      <c r="A3638" t="s">
        <v>172</v>
      </c>
      <c r="B3638" s="8">
        <v>44119</v>
      </c>
      <c r="C3638" s="8">
        <v>44120</v>
      </c>
      <c r="D3638">
        <v>307</v>
      </c>
      <c r="E3638">
        <v>1</v>
      </c>
      <c r="F3638" s="7">
        <v>259.07</v>
      </c>
      <c r="G3638" s="7">
        <v>537.17999999999995</v>
      </c>
      <c r="H3638" s="7">
        <v>1.29</v>
      </c>
      <c r="I3638" s="7">
        <v>2.69</v>
      </c>
      <c r="J3638" t="s">
        <v>2337</v>
      </c>
      <c r="K3638">
        <f t="shared" si="224"/>
        <v>307</v>
      </c>
      <c r="L3638">
        <f t="shared" si="225"/>
        <v>42</v>
      </c>
      <c r="M3638">
        <f t="shared" si="226"/>
        <v>1</v>
      </c>
      <c r="N3638" s="7">
        <f t="shared" si="227"/>
        <v>537.17999999999995</v>
      </c>
    </row>
    <row r="3639" spans="1:14" x14ac:dyDescent="0.2">
      <c r="A3639" t="s">
        <v>251</v>
      </c>
      <c r="B3639" s="8">
        <v>44119</v>
      </c>
      <c r="C3639" s="8">
        <v>44120</v>
      </c>
      <c r="D3639">
        <v>307</v>
      </c>
      <c r="E3639">
        <v>1</v>
      </c>
      <c r="F3639" s="7">
        <v>171.39</v>
      </c>
      <c r="G3639" s="7">
        <v>460.44</v>
      </c>
      <c r="H3639" s="7">
        <v>0.86</v>
      </c>
      <c r="I3639" s="7">
        <v>2.2999999999999998</v>
      </c>
      <c r="J3639" t="s">
        <v>2337</v>
      </c>
      <c r="K3639">
        <f t="shared" si="224"/>
        <v>307</v>
      </c>
      <c r="L3639">
        <f t="shared" si="225"/>
        <v>42</v>
      </c>
      <c r="M3639">
        <f t="shared" si="226"/>
        <v>1</v>
      </c>
      <c r="N3639" s="7">
        <f t="shared" si="227"/>
        <v>460.44</v>
      </c>
    </row>
    <row r="3640" spans="1:14" x14ac:dyDescent="0.2">
      <c r="A3640" t="s">
        <v>387</v>
      </c>
      <c r="B3640" s="8">
        <v>44120</v>
      </c>
      <c r="C3640" s="8">
        <v>44123</v>
      </c>
      <c r="D3640">
        <v>4</v>
      </c>
      <c r="E3640">
        <v>1</v>
      </c>
      <c r="F3640" s="7">
        <v>84.59</v>
      </c>
      <c r="G3640" s="7">
        <v>153.47999999999999</v>
      </c>
      <c r="H3640" s="7">
        <v>42.3</v>
      </c>
      <c r="I3640" s="7">
        <v>76.739999999999995</v>
      </c>
      <c r="J3640" t="s">
        <v>2337</v>
      </c>
      <c r="K3640">
        <f t="shared" si="224"/>
        <v>4</v>
      </c>
      <c r="L3640">
        <f t="shared" si="225"/>
        <v>42</v>
      </c>
      <c r="M3640">
        <f t="shared" si="226"/>
        <v>1</v>
      </c>
      <c r="N3640" s="7">
        <f t="shared" si="227"/>
        <v>153.47999999999999</v>
      </c>
    </row>
    <row r="3641" spans="1:14" x14ac:dyDescent="0.2">
      <c r="A3641" t="s">
        <v>396</v>
      </c>
      <c r="B3641" s="8">
        <v>44120</v>
      </c>
      <c r="C3641" s="8">
        <v>44123</v>
      </c>
      <c r="D3641">
        <v>368</v>
      </c>
      <c r="E3641">
        <v>1</v>
      </c>
      <c r="F3641" s="7">
        <v>5414.77</v>
      </c>
      <c r="G3641" s="7">
        <v>6753.12</v>
      </c>
      <c r="H3641" s="7">
        <v>22.56</v>
      </c>
      <c r="I3641" s="7">
        <v>28.14</v>
      </c>
      <c r="J3641" t="s">
        <v>2337</v>
      </c>
      <c r="K3641">
        <f t="shared" si="224"/>
        <v>368</v>
      </c>
      <c r="L3641">
        <f t="shared" si="225"/>
        <v>42</v>
      </c>
      <c r="M3641">
        <f t="shared" si="226"/>
        <v>1</v>
      </c>
      <c r="N3641" s="7">
        <f t="shared" si="227"/>
        <v>6753.12</v>
      </c>
    </row>
    <row r="3642" spans="1:14" x14ac:dyDescent="0.2">
      <c r="A3642" t="s">
        <v>251</v>
      </c>
      <c r="B3642" s="8">
        <v>44120</v>
      </c>
      <c r="C3642" s="8">
        <v>44123</v>
      </c>
      <c r="D3642">
        <v>1532</v>
      </c>
      <c r="E3642">
        <v>1</v>
      </c>
      <c r="F3642" s="7">
        <v>856.93</v>
      </c>
      <c r="G3642" s="7">
        <v>1918.5</v>
      </c>
      <c r="H3642" s="7">
        <v>0.86</v>
      </c>
      <c r="I3642" s="7">
        <v>1.92</v>
      </c>
      <c r="J3642" t="s">
        <v>2337</v>
      </c>
      <c r="K3642">
        <f t="shared" si="224"/>
        <v>1532</v>
      </c>
      <c r="L3642">
        <f t="shared" si="225"/>
        <v>42</v>
      </c>
      <c r="M3642">
        <f t="shared" si="226"/>
        <v>1</v>
      </c>
      <c r="N3642" s="7">
        <f t="shared" si="227"/>
        <v>1918.5</v>
      </c>
    </row>
    <row r="3643" spans="1:14" x14ac:dyDescent="0.2">
      <c r="A3643" t="s">
        <v>251</v>
      </c>
      <c r="B3643" s="8">
        <v>44120</v>
      </c>
      <c r="C3643" s="8">
        <v>44123</v>
      </c>
      <c r="D3643">
        <v>475</v>
      </c>
      <c r="E3643">
        <v>1</v>
      </c>
      <c r="F3643" s="7">
        <v>265.64999999999998</v>
      </c>
      <c r="G3643" s="7">
        <v>713.68</v>
      </c>
      <c r="H3643" s="7">
        <v>0.86</v>
      </c>
      <c r="I3643" s="7">
        <v>2.2999999999999998</v>
      </c>
      <c r="J3643" t="s">
        <v>2337</v>
      </c>
      <c r="K3643">
        <f t="shared" si="224"/>
        <v>475</v>
      </c>
      <c r="L3643">
        <f t="shared" si="225"/>
        <v>42</v>
      </c>
      <c r="M3643">
        <f t="shared" si="226"/>
        <v>1</v>
      </c>
      <c r="N3643" s="7">
        <f t="shared" si="227"/>
        <v>713.68</v>
      </c>
    </row>
    <row r="3644" spans="1:14" x14ac:dyDescent="0.2">
      <c r="A3644" t="s">
        <v>928</v>
      </c>
      <c r="B3644" s="8">
        <v>44120</v>
      </c>
      <c r="C3644" s="8">
        <v>44123</v>
      </c>
      <c r="D3644">
        <v>10</v>
      </c>
      <c r="E3644">
        <v>1</v>
      </c>
      <c r="F3644" s="7">
        <v>0</v>
      </c>
      <c r="G3644" s="7">
        <v>0</v>
      </c>
      <c r="H3644" s="7">
        <v>0</v>
      </c>
      <c r="I3644" s="7">
        <v>0</v>
      </c>
      <c r="J3644" t="s">
        <v>2337</v>
      </c>
      <c r="K3644">
        <f t="shared" si="224"/>
        <v>10</v>
      </c>
      <c r="L3644">
        <f t="shared" si="225"/>
        <v>42</v>
      </c>
      <c r="M3644">
        <f t="shared" si="226"/>
        <v>1</v>
      </c>
      <c r="N3644" s="7">
        <f t="shared" si="227"/>
        <v>0</v>
      </c>
    </row>
    <row r="3645" spans="1:14" x14ac:dyDescent="0.2">
      <c r="A3645" t="s">
        <v>249</v>
      </c>
      <c r="B3645" s="8">
        <v>44120</v>
      </c>
      <c r="C3645" s="8">
        <v>44120</v>
      </c>
      <c r="D3645">
        <v>1073</v>
      </c>
      <c r="E3645">
        <v>1</v>
      </c>
      <c r="F3645" s="7">
        <v>599.85</v>
      </c>
      <c r="G3645" s="7">
        <v>1253.42</v>
      </c>
      <c r="H3645" s="7">
        <v>0.86</v>
      </c>
      <c r="I3645" s="7">
        <v>1.79</v>
      </c>
      <c r="J3645" t="s">
        <v>2337</v>
      </c>
      <c r="K3645">
        <f t="shared" si="224"/>
        <v>1073</v>
      </c>
      <c r="L3645">
        <f t="shared" si="225"/>
        <v>42</v>
      </c>
      <c r="M3645">
        <f t="shared" si="226"/>
        <v>1</v>
      </c>
      <c r="N3645" s="7">
        <f t="shared" si="227"/>
        <v>1253.42</v>
      </c>
    </row>
    <row r="3646" spans="1:14" x14ac:dyDescent="0.2">
      <c r="A3646" t="s">
        <v>284</v>
      </c>
      <c r="B3646" s="8">
        <v>44120</v>
      </c>
      <c r="C3646" s="8">
        <v>44120</v>
      </c>
      <c r="D3646">
        <v>4596</v>
      </c>
      <c r="E3646">
        <v>1</v>
      </c>
      <c r="F3646" s="7">
        <v>2570.79</v>
      </c>
      <c r="G3646" s="7">
        <v>6139.2</v>
      </c>
      <c r="H3646" s="7">
        <v>0.86</v>
      </c>
      <c r="I3646" s="7">
        <v>2.0499999999999998</v>
      </c>
      <c r="J3646" t="s">
        <v>2337</v>
      </c>
      <c r="K3646">
        <f t="shared" si="224"/>
        <v>4596</v>
      </c>
      <c r="L3646">
        <f t="shared" si="225"/>
        <v>42</v>
      </c>
      <c r="M3646">
        <f t="shared" si="226"/>
        <v>1</v>
      </c>
      <c r="N3646" s="7">
        <f t="shared" si="227"/>
        <v>6139.2</v>
      </c>
    </row>
    <row r="3647" spans="1:14" x14ac:dyDescent="0.2">
      <c r="A3647" t="s">
        <v>396</v>
      </c>
      <c r="B3647" s="8">
        <v>44120</v>
      </c>
      <c r="C3647" s="8">
        <v>44120</v>
      </c>
      <c r="D3647">
        <v>221</v>
      </c>
      <c r="E3647">
        <v>1</v>
      </c>
      <c r="F3647" s="7">
        <v>3248.87</v>
      </c>
      <c r="G3647" s="7">
        <v>4051.87</v>
      </c>
      <c r="H3647" s="7">
        <v>22.56</v>
      </c>
      <c r="I3647" s="7">
        <v>28.14</v>
      </c>
      <c r="J3647" t="s">
        <v>2337</v>
      </c>
      <c r="K3647">
        <f t="shared" si="224"/>
        <v>221</v>
      </c>
      <c r="L3647">
        <f t="shared" si="225"/>
        <v>42</v>
      </c>
      <c r="M3647">
        <f t="shared" si="226"/>
        <v>1</v>
      </c>
      <c r="N3647" s="7">
        <f t="shared" si="227"/>
        <v>4051.87</v>
      </c>
    </row>
    <row r="3648" spans="1:14" x14ac:dyDescent="0.2">
      <c r="A3648" t="s">
        <v>192</v>
      </c>
      <c r="B3648" s="8">
        <v>44120</v>
      </c>
      <c r="C3648" s="8">
        <v>44120</v>
      </c>
      <c r="D3648">
        <v>307</v>
      </c>
      <c r="E3648">
        <v>1</v>
      </c>
      <c r="F3648" s="7">
        <v>250.97</v>
      </c>
      <c r="G3648" s="7">
        <v>626.71</v>
      </c>
      <c r="H3648" s="7">
        <v>1.25</v>
      </c>
      <c r="I3648" s="7">
        <v>3.13</v>
      </c>
      <c r="J3648" t="s">
        <v>2337</v>
      </c>
      <c r="K3648">
        <f t="shared" si="224"/>
        <v>307</v>
      </c>
      <c r="L3648">
        <f t="shared" si="225"/>
        <v>42</v>
      </c>
      <c r="M3648">
        <f t="shared" si="226"/>
        <v>1</v>
      </c>
      <c r="N3648" s="7">
        <f t="shared" si="227"/>
        <v>626.71</v>
      </c>
    </row>
    <row r="3649" spans="1:14" x14ac:dyDescent="0.2">
      <c r="A3649" t="s">
        <v>712</v>
      </c>
      <c r="B3649" s="8">
        <v>44120</v>
      </c>
      <c r="C3649" s="8">
        <v>44134</v>
      </c>
      <c r="D3649">
        <v>46</v>
      </c>
      <c r="E3649">
        <v>1</v>
      </c>
      <c r="F3649" s="7">
        <v>526.82000000000005</v>
      </c>
      <c r="G3649" s="7">
        <v>970.76</v>
      </c>
      <c r="H3649" s="7">
        <v>17.559999999999999</v>
      </c>
      <c r="I3649" s="7">
        <v>32.36</v>
      </c>
      <c r="J3649" t="s">
        <v>2337</v>
      </c>
      <c r="K3649">
        <f t="shared" si="224"/>
        <v>46</v>
      </c>
      <c r="L3649">
        <f t="shared" si="225"/>
        <v>42</v>
      </c>
      <c r="M3649">
        <f t="shared" si="226"/>
        <v>1</v>
      </c>
      <c r="N3649" s="7">
        <f t="shared" si="227"/>
        <v>970.76</v>
      </c>
    </row>
    <row r="3650" spans="1:14" x14ac:dyDescent="0.2">
      <c r="A3650" t="s">
        <v>748</v>
      </c>
      <c r="B3650" s="8">
        <v>44120</v>
      </c>
      <c r="C3650" s="8">
        <v>44134</v>
      </c>
      <c r="D3650">
        <v>31</v>
      </c>
      <c r="E3650">
        <v>1</v>
      </c>
      <c r="F3650" s="7">
        <v>735.43</v>
      </c>
      <c r="G3650" s="7">
        <v>1250.8599999999999</v>
      </c>
      <c r="H3650" s="7">
        <v>36.770000000000003</v>
      </c>
      <c r="I3650" s="7">
        <v>62.54</v>
      </c>
      <c r="J3650" t="s">
        <v>2337</v>
      </c>
      <c r="K3650">
        <f t="shared" si="224"/>
        <v>31</v>
      </c>
      <c r="L3650">
        <f t="shared" si="225"/>
        <v>42</v>
      </c>
      <c r="M3650">
        <f t="shared" si="226"/>
        <v>1</v>
      </c>
      <c r="N3650" s="7">
        <f t="shared" si="227"/>
        <v>1250.8599999999999</v>
      </c>
    </row>
    <row r="3651" spans="1:14" x14ac:dyDescent="0.2">
      <c r="A3651" t="s">
        <v>738</v>
      </c>
      <c r="B3651" s="8">
        <v>44120</v>
      </c>
      <c r="C3651" s="8">
        <v>44134</v>
      </c>
      <c r="D3651">
        <v>92</v>
      </c>
      <c r="E3651">
        <v>1</v>
      </c>
      <c r="F3651" s="7">
        <v>1917.73</v>
      </c>
      <c r="G3651" s="7">
        <v>3269.12</v>
      </c>
      <c r="H3651" s="7">
        <v>31.96</v>
      </c>
      <c r="I3651" s="7">
        <v>54.49</v>
      </c>
      <c r="J3651" t="s">
        <v>2337</v>
      </c>
      <c r="K3651">
        <f t="shared" ref="K3651:K3714" si="228">D3651*E3651</f>
        <v>92</v>
      </c>
      <c r="L3651">
        <f t="shared" ref="L3651:L3714" si="229">(YEAR(B3651)-2020)*52+_xlfn.ISOWEEKNUM(B3651)</f>
        <v>42</v>
      </c>
      <c r="M3651">
        <f t="shared" ref="M3651:M3714" si="230">IF(J3651="Z-US$",1,1.22)</f>
        <v>1</v>
      </c>
      <c r="N3651" s="7">
        <f t="shared" ref="N3651:N3714" si="231">G3651*M3651</f>
        <v>3269.12</v>
      </c>
    </row>
    <row r="3652" spans="1:14" x14ac:dyDescent="0.2">
      <c r="A3652" t="s">
        <v>742</v>
      </c>
      <c r="B3652" s="8">
        <v>44120</v>
      </c>
      <c r="C3652" s="8">
        <v>44134</v>
      </c>
      <c r="D3652">
        <v>138</v>
      </c>
      <c r="E3652">
        <v>1</v>
      </c>
      <c r="F3652" s="7">
        <v>2876.6</v>
      </c>
      <c r="G3652" s="7">
        <v>4903.6899999999996</v>
      </c>
      <c r="H3652" s="7">
        <v>31.96</v>
      </c>
      <c r="I3652" s="7">
        <v>54.49</v>
      </c>
      <c r="J3652" t="s">
        <v>2337</v>
      </c>
      <c r="K3652">
        <f t="shared" si="228"/>
        <v>138</v>
      </c>
      <c r="L3652">
        <f t="shared" si="229"/>
        <v>42</v>
      </c>
      <c r="M3652">
        <f t="shared" si="230"/>
        <v>1</v>
      </c>
      <c r="N3652" s="7">
        <f t="shared" si="231"/>
        <v>4903.6899999999996</v>
      </c>
    </row>
    <row r="3653" spans="1:14" x14ac:dyDescent="0.2">
      <c r="A3653" t="s">
        <v>396</v>
      </c>
      <c r="B3653" s="8">
        <v>44120</v>
      </c>
      <c r="C3653" s="8">
        <v>44125</v>
      </c>
      <c r="D3653">
        <v>221</v>
      </c>
      <c r="E3653">
        <v>1</v>
      </c>
      <c r="F3653" s="7">
        <v>3248.87</v>
      </c>
      <c r="G3653" s="7">
        <v>4420.22</v>
      </c>
      <c r="H3653" s="7">
        <v>22.56</v>
      </c>
      <c r="I3653" s="7">
        <v>30.7</v>
      </c>
      <c r="J3653" t="s">
        <v>2337</v>
      </c>
      <c r="K3653">
        <f t="shared" si="228"/>
        <v>221</v>
      </c>
      <c r="L3653">
        <f t="shared" si="229"/>
        <v>42</v>
      </c>
      <c r="M3653">
        <f t="shared" si="230"/>
        <v>1</v>
      </c>
      <c r="N3653" s="7">
        <f t="shared" si="231"/>
        <v>4420.22</v>
      </c>
    </row>
    <row r="3654" spans="1:14" x14ac:dyDescent="0.2">
      <c r="A3654" t="s">
        <v>251</v>
      </c>
      <c r="B3654" s="8">
        <v>44120</v>
      </c>
      <c r="C3654" s="8">
        <v>44125</v>
      </c>
      <c r="D3654">
        <v>1532</v>
      </c>
      <c r="E3654">
        <v>1</v>
      </c>
      <c r="F3654" s="7">
        <v>856.93</v>
      </c>
      <c r="G3654" s="7">
        <v>1790.6</v>
      </c>
      <c r="H3654" s="7">
        <v>0.86</v>
      </c>
      <c r="I3654" s="7">
        <v>1.79</v>
      </c>
      <c r="J3654" t="s">
        <v>2337</v>
      </c>
      <c r="K3654">
        <f t="shared" si="228"/>
        <v>1532</v>
      </c>
      <c r="L3654">
        <f t="shared" si="229"/>
        <v>42</v>
      </c>
      <c r="M3654">
        <f t="shared" si="230"/>
        <v>1</v>
      </c>
      <c r="N3654" s="7">
        <f t="shared" si="231"/>
        <v>1790.6</v>
      </c>
    </row>
    <row r="3655" spans="1:14" x14ac:dyDescent="0.2">
      <c r="A3655" t="s">
        <v>289</v>
      </c>
      <c r="B3655" s="8">
        <v>44120</v>
      </c>
      <c r="C3655" s="8">
        <v>44125</v>
      </c>
      <c r="D3655">
        <v>2758</v>
      </c>
      <c r="E3655">
        <v>1</v>
      </c>
      <c r="F3655" s="7">
        <v>1565.5</v>
      </c>
      <c r="G3655" s="7">
        <v>3798.63</v>
      </c>
      <c r="H3655" s="7">
        <v>0.87</v>
      </c>
      <c r="I3655" s="7">
        <v>2.11</v>
      </c>
      <c r="J3655" t="s">
        <v>2337</v>
      </c>
      <c r="K3655">
        <f t="shared" si="228"/>
        <v>2758</v>
      </c>
      <c r="L3655">
        <f t="shared" si="229"/>
        <v>42</v>
      </c>
      <c r="M3655">
        <f t="shared" si="230"/>
        <v>1</v>
      </c>
      <c r="N3655" s="7">
        <f t="shared" si="231"/>
        <v>3798.63</v>
      </c>
    </row>
    <row r="3656" spans="1:14" x14ac:dyDescent="0.2">
      <c r="A3656" t="s">
        <v>307</v>
      </c>
      <c r="B3656" s="8">
        <v>44120</v>
      </c>
      <c r="C3656" s="8">
        <v>44125</v>
      </c>
      <c r="D3656">
        <v>46</v>
      </c>
      <c r="E3656">
        <v>1</v>
      </c>
      <c r="F3656" s="7">
        <v>35.299999999999997</v>
      </c>
      <c r="G3656" s="7">
        <v>92.09</v>
      </c>
      <c r="H3656" s="7">
        <v>1.18</v>
      </c>
      <c r="I3656" s="7">
        <v>3.07</v>
      </c>
      <c r="J3656" t="s">
        <v>2337</v>
      </c>
      <c r="K3656">
        <f t="shared" si="228"/>
        <v>46</v>
      </c>
      <c r="L3656">
        <f t="shared" si="229"/>
        <v>42</v>
      </c>
      <c r="M3656">
        <f t="shared" si="230"/>
        <v>1</v>
      </c>
      <c r="N3656" s="7">
        <f t="shared" si="231"/>
        <v>92.09</v>
      </c>
    </row>
    <row r="3657" spans="1:14" x14ac:dyDescent="0.2">
      <c r="A3657" t="s">
        <v>232</v>
      </c>
      <c r="B3657" s="8">
        <v>44123</v>
      </c>
      <c r="C3657" s="8">
        <v>44131</v>
      </c>
      <c r="D3657">
        <v>7660</v>
      </c>
      <c r="E3657">
        <v>1</v>
      </c>
      <c r="F3657" s="7">
        <v>3517.25</v>
      </c>
      <c r="G3657" s="7">
        <v>5116</v>
      </c>
      <c r="H3657" s="7">
        <v>0.7</v>
      </c>
      <c r="I3657" s="7">
        <v>1.02</v>
      </c>
      <c r="J3657" t="s">
        <v>2337</v>
      </c>
      <c r="K3657">
        <f t="shared" si="228"/>
        <v>7660</v>
      </c>
      <c r="L3657">
        <f t="shared" si="229"/>
        <v>43</v>
      </c>
      <c r="M3657">
        <f t="shared" si="230"/>
        <v>1</v>
      </c>
      <c r="N3657" s="7">
        <f t="shared" si="231"/>
        <v>5116</v>
      </c>
    </row>
    <row r="3658" spans="1:14" x14ac:dyDescent="0.2">
      <c r="A3658" t="s">
        <v>249</v>
      </c>
      <c r="B3658" s="8">
        <v>44123</v>
      </c>
      <c r="C3658" s="8">
        <v>44131</v>
      </c>
      <c r="D3658">
        <v>6128</v>
      </c>
      <c r="E3658">
        <v>1</v>
      </c>
      <c r="F3658" s="7">
        <v>3427.72</v>
      </c>
      <c r="G3658" s="7">
        <v>7162.4</v>
      </c>
      <c r="H3658" s="7">
        <v>0.86</v>
      </c>
      <c r="I3658" s="7">
        <v>1.79</v>
      </c>
      <c r="J3658" t="s">
        <v>2337</v>
      </c>
      <c r="K3658">
        <f t="shared" si="228"/>
        <v>6128</v>
      </c>
      <c r="L3658">
        <f t="shared" si="229"/>
        <v>43</v>
      </c>
      <c r="M3658">
        <f t="shared" si="230"/>
        <v>1</v>
      </c>
      <c r="N3658" s="7">
        <f t="shared" si="231"/>
        <v>7162.4</v>
      </c>
    </row>
    <row r="3659" spans="1:14" x14ac:dyDescent="0.2">
      <c r="A3659" t="s">
        <v>310</v>
      </c>
      <c r="B3659" s="8">
        <v>44123</v>
      </c>
      <c r="C3659" s="8">
        <v>44123</v>
      </c>
      <c r="D3659">
        <v>230</v>
      </c>
      <c r="E3659">
        <v>1</v>
      </c>
      <c r="F3659" s="7">
        <v>134.30000000000001</v>
      </c>
      <c r="G3659" s="7">
        <v>211.04</v>
      </c>
      <c r="H3659" s="7">
        <v>0.9</v>
      </c>
      <c r="I3659" s="7">
        <v>1.41</v>
      </c>
      <c r="J3659" t="s">
        <v>2337</v>
      </c>
      <c r="K3659">
        <f t="shared" si="228"/>
        <v>230</v>
      </c>
      <c r="L3659">
        <f t="shared" si="229"/>
        <v>43</v>
      </c>
      <c r="M3659">
        <f t="shared" si="230"/>
        <v>1</v>
      </c>
      <c r="N3659" s="7">
        <f t="shared" si="231"/>
        <v>211.04</v>
      </c>
    </row>
    <row r="3660" spans="1:14" x14ac:dyDescent="0.2">
      <c r="A3660" t="s">
        <v>396</v>
      </c>
      <c r="B3660" s="8">
        <v>44123</v>
      </c>
      <c r="C3660" s="8">
        <v>44124</v>
      </c>
      <c r="D3660">
        <v>16</v>
      </c>
      <c r="E3660">
        <v>1</v>
      </c>
      <c r="F3660" s="7">
        <v>225.62</v>
      </c>
      <c r="G3660" s="7">
        <v>306.95999999999998</v>
      </c>
      <c r="H3660" s="7">
        <v>22.56</v>
      </c>
      <c r="I3660" s="7">
        <v>30.7</v>
      </c>
      <c r="J3660" t="s">
        <v>2337</v>
      </c>
      <c r="K3660">
        <f t="shared" si="228"/>
        <v>16</v>
      </c>
      <c r="L3660">
        <f t="shared" si="229"/>
        <v>43</v>
      </c>
      <c r="M3660">
        <f t="shared" si="230"/>
        <v>1</v>
      </c>
      <c r="N3660" s="7">
        <f t="shared" si="231"/>
        <v>306.95999999999998</v>
      </c>
    </row>
    <row r="3661" spans="1:14" x14ac:dyDescent="0.2">
      <c r="A3661" t="s">
        <v>288</v>
      </c>
      <c r="B3661" s="8">
        <v>44123</v>
      </c>
      <c r="C3661" s="8">
        <v>44124</v>
      </c>
      <c r="D3661">
        <v>178</v>
      </c>
      <c r="E3661">
        <v>1</v>
      </c>
      <c r="F3661" s="7">
        <v>99.4</v>
      </c>
      <c r="G3661" s="7">
        <v>356.07</v>
      </c>
      <c r="H3661" s="7">
        <v>0.86</v>
      </c>
      <c r="I3661" s="7">
        <v>3.07</v>
      </c>
      <c r="J3661" t="s">
        <v>2337</v>
      </c>
      <c r="K3661">
        <f t="shared" si="228"/>
        <v>178</v>
      </c>
      <c r="L3661">
        <f t="shared" si="229"/>
        <v>43</v>
      </c>
      <c r="M3661">
        <f t="shared" si="230"/>
        <v>1</v>
      </c>
      <c r="N3661" s="7">
        <f t="shared" si="231"/>
        <v>356.07</v>
      </c>
    </row>
    <row r="3662" spans="1:14" x14ac:dyDescent="0.2">
      <c r="A3662" t="s">
        <v>928</v>
      </c>
      <c r="B3662" s="8">
        <v>44123</v>
      </c>
      <c r="C3662" s="8">
        <v>44124</v>
      </c>
      <c r="D3662">
        <v>7</v>
      </c>
      <c r="E3662">
        <v>1</v>
      </c>
      <c r="F3662" s="7">
        <v>0</v>
      </c>
      <c r="G3662" s="7">
        <v>0</v>
      </c>
      <c r="H3662" s="7">
        <v>0</v>
      </c>
      <c r="I3662" s="7">
        <v>0</v>
      </c>
      <c r="J3662" t="s">
        <v>2337</v>
      </c>
      <c r="K3662">
        <f t="shared" si="228"/>
        <v>7</v>
      </c>
      <c r="L3662">
        <f t="shared" si="229"/>
        <v>43</v>
      </c>
      <c r="M3662">
        <f t="shared" si="230"/>
        <v>1</v>
      </c>
      <c r="N3662" s="7">
        <f t="shared" si="231"/>
        <v>0</v>
      </c>
    </row>
    <row r="3663" spans="1:14" x14ac:dyDescent="0.2">
      <c r="A3663" t="s">
        <v>650</v>
      </c>
      <c r="B3663" s="8">
        <v>44124</v>
      </c>
      <c r="C3663" s="8">
        <v>44125</v>
      </c>
      <c r="D3663">
        <v>828</v>
      </c>
      <c r="E3663">
        <v>1</v>
      </c>
      <c r="F3663" s="7">
        <v>574.14</v>
      </c>
      <c r="G3663" s="7">
        <v>863.33</v>
      </c>
      <c r="H3663" s="7">
        <v>1.06</v>
      </c>
      <c r="I3663" s="7">
        <v>1.6</v>
      </c>
      <c r="J3663" t="s">
        <v>2337</v>
      </c>
      <c r="K3663">
        <f t="shared" si="228"/>
        <v>828</v>
      </c>
      <c r="L3663">
        <f t="shared" si="229"/>
        <v>43</v>
      </c>
      <c r="M3663">
        <f t="shared" si="230"/>
        <v>1</v>
      </c>
      <c r="N3663" s="7">
        <f t="shared" si="231"/>
        <v>863.33</v>
      </c>
    </row>
    <row r="3664" spans="1:14" x14ac:dyDescent="0.2">
      <c r="A3664" t="s">
        <v>112</v>
      </c>
      <c r="B3664" s="8">
        <v>44124</v>
      </c>
      <c r="C3664" s="8">
        <v>44131</v>
      </c>
      <c r="D3664">
        <v>1532</v>
      </c>
      <c r="E3664">
        <v>1</v>
      </c>
      <c r="F3664" s="7">
        <v>406.72</v>
      </c>
      <c r="G3664" s="7">
        <v>2417.31</v>
      </c>
      <c r="H3664" s="7">
        <v>0.4</v>
      </c>
      <c r="I3664" s="7">
        <v>2.42</v>
      </c>
      <c r="J3664" t="s">
        <v>2337</v>
      </c>
      <c r="K3664">
        <f t="shared" si="228"/>
        <v>1532</v>
      </c>
      <c r="L3664">
        <f t="shared" si="229"/>
        <v>43</v>
      </c>
      <c r="M3664">
        <f t="shared" si="230"/>
        <v>1</v>
      </c>
      <c r="N3664" s="7">
        <f t="shared" si="231"/>
        <v>2417.31</v>
      </c>
    </row>
    <row r="3665" spans="1:14" x14ac:dyDescent="0.2">
      <c r="A3665" t="s">
        <v>344</v>
      </c>
      <c r="B3665" s="8">
        <v>44124</v>
      </c>
      <c r="C3665" s="8">
        <v>44131</v>
      </c>
      <c r="D3665">
        <v>6894</v>
      </c>
      <c r="E3665">
        <v>1</v>
      </c>
      <c r="F3665" s="7">
        <v>4374.18</v>
      </c>
      <c r="G3665" s="7">
        <v>6331.05</v>
      </c>
      <c r="H3665" s="7">
        <v>0.97</v>
      </c>
      <c r="I3665" s="7">
        <v>1.41</v>
      </c>
      <c r="J3665" t="s">
        <v>2337</v>
      </c>
      <c r="K3665">
        <f t="shared" si="228"/>
        <v>6894</v>
      </c>
      <c r="L3665">
        <f t="shared" si="229"/>
        <v>43</v>
      </c>
      <c r="M3665">
        <f t="shared" si="230"/>
        <v>1</v>
      </c>
      <c r="N3665" s="7">
        <f t="shared" si="231"/>
        <v>6331.05</v>
      </c>
    </row>
    <row r="3666" spans="1:14" x14ac:dyDescent="0.2">
      <c r="A3666" t="s">
        <v>251</v>
      </c>
      <c r="B3666" s="8">
        <v>44124</v>
      </c>
      <c r="C3666" s="8">
        <v>44130</v>
      </c>
      <c r="D3666">
        <v>5362</v>
      </c>
      <c r="E3666">
        <v>1</v>
      </c>
      <c r="F3666" s="7">
        <v>2999.26</v>
      </c>
      <c r="G3666" s="7">
        <v>6714.75</v>
      </c>
      <c r="H3666" s="7">
        <v>0.86</v>
      </c>
      <c r="I3666" s="7">
        <v>1.92</v>
      </c>
      <c r="J3666" t="s">
        <v>2337</v>
      </c>
      <c r="K3666">
        <f t="shared" si="228"/>
        <v>5362</v>
      </c>
      <c r="L3666">
        <f t="shared" si="229"/>
        <v>43</v>
      </c>
      <c r="M3666">
        <f t="shared" si="230"/>
        <v>1</v>
      </c>
      <c r="N3666" s="7">
        <f t="shared" si="231"/>
        <v>6714.75</v>
      </c>
    </row>
    <row r="3667" spans="1:14" x14ac:dyDescent="0.2">
      <c r="A3667" t="s">
        <v>169</v>
      </c>
      <c r="B3667" s="8">
        <v>44124</v>
      </c>
      <c r="C3667" s="8">
        <v>44124</v>
      </c>
      <c r="D3667">
        <v>123</v>
      </c>
      <c r="E3667">
        <v>1</v>
      </c>
      <c r="F3667" s="7">
        <v>103.06</v>
      </c>
      <c r="G3667" s="7">
        <v>168.83</v>
      </c>
      <c r="H3667" s="7">
        <v>1.28</v>
      </c>
      <c r="I3667" s="7">
        <v>2.11</v>
      </c>
      <c r="J3667" t="s">
        <v>2337</v>
      </c>
      <c r="K3667">
        <f t="shared" si="228"/>
        <v>123</v>
      </c>
      <c r="L3667">
        <f t="shared" si="229"/>
        <v>43</v>
      </c>
      <c r="M3667">
        <f t="shared" si="230"/>
        <v>1</v>
      </c>
      <c r="N3667" s="7">
        <f t="shared" si="231"/>
        <v>168.83</v>
      </c>
    </row>
    <row r="3668" spans="1:14" x14ac:dyDescent="0.2">
      <c r="A3668" t="s">
        <v>396</v>
      </c>
      <c r="B3668" s="8">
        <v>44124</v>
      </c>
      <c r="C3668" s="8">
        <v>44124</v>
      </c>
      <c r="D3668">
        <v>4</v>
      </c>
      <c r="E3668">
        <v>1</v>
      </c>
      <c r="F3668" s="7">
        <v>45.12</v>
      </c>
      <c r="G3668" s="7">
        <v>66.510000000000005</v>
      </c>
      <c r="H3668" s="7">
        <v>22.56</v>
      </c>
      <c r="I3668" s="7">
        <v>33.25</v>
      </c>
      <c r="J3668" t="s">
        <v>2337</v>
      </c>
      <c r="K3668">
        <f t="shared" si="228"/>
        <v>4</v>
      </c>
      <c r="L3668">
        <f t="shared" si="229"/>
        <v>43</v>
      </c>
      <c r="M3668">
        <f t="shared" si="230"/>
        <v>1</v>
      </c>
      <c r="N3668" s="7">
        <f t="shared" si="231"/>
        <v>66.510000000000005</v>
      </c>
    </row>
    <row r="3669" spans="1:14" x14ac:dyDescent="0.2">
      <c r="A3669" t="s">
        <v>396</v>
      </c>
      <c r="B3669" s="8">
        <v>44124</v>
      </c>
      <c r="C3669" s="8">
        <v>44130</v>
      </c>
      <c r="D3669">
        <v>920</v>
      </c>
      <c r="E3669">
        <v>1</v>
      </c>
      <c r="F3669" s="7">
        <v>13536.94</v>
      </c>
      <c r="G3669" s="7">
        <v>16882.8</v>
      </c>
      <c r="H3669" s="7">
        <v>22.56</v>
      </c>
      <c r="I3669" s="7">
        <v>28.14</v>
      </c>
      <c r="J3669" t="s">
        <v>2337</v>
      </c>
      <c r="K3669">
        <f t="shared" si="228"/>
        <v>920</v>
      </c>
      <c r="L3669">
        <f t="shared" si="229"/>
        <v>43</v>
      </c>
      <c r="M3669">
        <f t="shared" si="230"/>
        <v>1</v>
      </c>
      <c r="N3669" s="7">
        <f t="shared" si="231"/>
        <v>16882.8</v>
      </c>
    </row>
    <row r="3670" spans="1:14" x14ac:dyDescent="0.2">
      <c r="A3670" t="s">
        <v>387</v>
      </c>
      <c r="B3670" s="8">
        <v>44124</v>
      </c>
      <c r="C3670" s="8">
        <v>44125</v>
      </c>
      <c r="D3670">
        <v>2</v>
      </c>
      <c r="E3670">
        <v>1</v>
      </c>
      <c r="F3670" s="7">
        <v>42.3</v>
      </c>
      <c r="G3670" s="7">
        <v>76.739999999999995</v>
      </c>
      <c r="H3670" s="7">
        <v>42.3</v>
      </c>
      <c r="I3670" s="7">
        <v>76.739999999999995</v>
      </c>
      <c r="J3670" t="s">
        <v>2337</v>
      </c>
      <c r="K3670">
        <f t="shared" si="228"/>
        <v>2</v>
      </c>
      <c r="L3670">
        <f t="shared" si="229"/>
        <v>43</v>
      </c>
      <c r="M3670">
        <f t="shared" si="230"/>
        <v>1</v>
      </c>
      <c r="N3670" s="7">
        <f t="shared" si="231"/>
        <v>76.739999999999995</v>
      </c>
    </row>
    <row r="3671" spans="1:14" x14ac:dyDescent="0.2">
      <c r="A3671" t="s">
        <v>169</v>
      </c>
      <c r="B3671" s="8">
        <v>44124</v>
      </c>
      <c r="C3671" s="8">
        <v>44125</v>
      </c>
      <c r="D3671">
        <v>184</v>
      </c>
      <c r="E3671">
        <v>1</v>
      </c>
      <c r="F3671" s="7">
        <v>154.58000000000001</v>
      </c>
      <c r="G3671" s="7">
        <v>253.24</v>
      </c>
      <c r="H3671" s="7">
        <v>1.28</v>
      </c>
      <c r="I3671" s="7">
        <v>2.11</v>
      </c>
      <c r="J3671" t="s">
        <v>2337</v>
      </c>
      <c r="K3671">
        <f t="shared" si="228"/>
        <v>184</v>
      </c>
      <c r="L3671">
        <f t="shared" si="229"/>
        <v>43</v>
      </c>
      <c r="M3671">
        <f t="shared" si="230"/>
        <v>1</v>
      </c>
      <c r="N3671" s="7">
        <f t="shared" si="231"/>
        <v>253.24</v>
      </c>
    </row>
    <row r="3672" spans="1:14" x14ac:dyDescent="0.2">
      <c r="A3672" t="s">
        <v>928</v>
      </c>
      <c r="B3672" s="8">
        <v>44124</v>
      </c>
      <c r="C3672" s="8">
        <v>44125</v>
      </c>
      <c r="D3672">
        <v>4</v>
      </c>
      <c r="E3672">
        <v>1</v>
      </c>
      <c r="F3672" s="7">
        <v>0</v>
      </c>
      <c r="G3672" s="7">
        <v>0</v>
      </c>
      <c r="H3672" s="7">
        <v>0</v>
      </c>
      <c r="I3672" s="7">
        <v>0</v>
      </c>
      <c r="J3672" t="s">
        <v>2337</v>
      </c>
      <c r="K3672">
        <f t="shared" si="228"/>
        <v>4</v>
      </c>
      <c r="L3672">
        <f t="shared" si="229"/>
        <v>43</v>
      </c>
      <c r="M3672">
        <f t="shared" si="230"/>
        <v>1</v>
      </c>
      <c r="N3672" s="7">
        <f t="shared" si="231"/>
        <v>0</v>
      </c>
    </row>
    <row r="3673" spans="1:14" x14ac:dyDescent="0.2">
      <c r="A3673" t="s">
        <v>708</v>
      </c>
      <c r="B3673" s="8">
        <v>44125</v>
      </c>
      <c r="C3673" s="8">
        <v>44138</v>
      </c>
      <c r="D3673">
        <v>62</v>
      </c>
      <c r="E3673">
        <v>1</v>
      </c>
      <c r="F3673" s="7">
        <v>702.43</v>
      </c>
      <c r="G3673" s="7">
        <v>1294.3499999999999</v>
      </c>
      <c r="H3673" s="7">
        <v>17.559999999999999</v>
      </c>
      <c r="I3673" s="7">
        <v>32.36</v>
      </c>
      <c r="J3673" t="s">
        <v>2337</v>
      </c>
      <c r="K3673">
        <f t="shared" si="228"/>
        <v>62</v>
      </c>
      <c r="L3673">
        <f t="shared" si="229"/>
        <v>43</v>
      </c>
      <c r="M3673">
        <f t="shared" si="230"/>
        <v>1</v>
      </c>
      <c r="N3673" s="7">
        <f t="shared" si="231"/>
        <v>1294.3499999999999</v>
      </c>
    </row>
    <row r="3674" spans="1:14" x14ac:dyDescent="0.2">
      <c r="A3674" t="s">
        <v>718</v>
      </c>
      <c r="B3674" s="8">
        <v>44125</v>
      </c>
      <c r="C3674" s="8">
        <v>44138</v>
      </c>
      <c r="D3674">
        <v>46</v>
      </c>
      <c r="E3674">
        <v>1</v>
      </c>
      <c r="F3674" s="7">
        <v>670.71</v>
      </c>
      <c r="G3674" s="7">
        <v>1231.68</v>
      </c>
      <c r="H3674" s="7">
        <v>22.36</v>
      </c>
      <c r="I3674" s="7">
        <v>41.06</v>
      </c>
      <c r="J3674" t="s">
        <v>2337</v>
      </c>
      <c r="K3674">
        <f t="shared" si="228"/>
        <v>46</v>
      </c>
      <c r="L3674">
        <f t="shared" si="229"/>
        <v>43</v>
      </c>
      <c r="M3674">
        <f t="shared" si="230"/>
        <v>1</v>
      </c>
      <c r="N3674" s="7">
        <f t="shared" si="231"/>
        <v>1231.68</v>
      </c>
    </row>
    <row r="3675" spans="1:14" x14ac:dyDescent="0.2">
      <c r="A3675" t="s">
        <v>728</v>
      </c>
      <c r="B3675" s="8">
        <v>44125</v>
      </c>
      <c r="C3675" s="8">
        <v>44138</v>
      </c>
      <c r="D3675">
        <v>46</v>
      </c>
      <c r="E3675">
        <v>1</v>
      </c>
      <c r="F3675" s="7">
        <v>738.24</v>
      </c>
      <c r="G3675" s="7">
        <v>1250.8599999999999</v>
      </c>
      <c r="H3675" s="7">
        <v>24.61</v>
      </c>
      <c r="I3675" s="7">
        <v>41.7</v>
      </c>
      <c r="J3675" t="s">
        <v>2337</v>
      </c>
      <c r="K3675">
        <f t="shared" si="228"/>
        <v>46</v>
      </c>
      <c r="L3675">
        <f t="shared" si="229"/>
        <v>43</v>
      </c>
      <c r="M3675">
        <f t="shared" si="230"/>
        <v>1</v>
      </c>
      <c r="N3675" s="7">
        <f t="shared" si="231"/>
        <v>1250.8599999999999</v>
      </c>
    </row>
    <row r="3676" spans="1:14" x14ac:dyDescent="0.2">
      <c r="A3676" t="s">
        <v>698</v>
      </c>
      <c r="B3676" s="8">
        <v>44125</v>
      </c>
      <c r="C3676" s="8">
        <v>44138</v>
      </c>
      <c r="D3676">
        <v>31</v>
      </c>
      <c r="E3676">
        <v>1</v>
      </c>
      <c r="F3676" s="7">
        <v>543.32000000000005</v>
      </c>
      <c r="G3676" s="7">
        <v>938.79</v>
      </c>
      <c r="H3676" s="7">
        <v>27.17</v>
      </c>
      <c r="I3676" s="7">
        <v>46.94</v>
      </c>
      <c r="J3676" t="s">
        <v>2337</v>
      </c>
      <c r="K3676">
        <f t="shared" si="228"/>
        <v>31</v>
      </c>
      <c r="L3676">
        <f t="shared" si="229"/>
        <v>43</v>
      </c>
      <c r="M3676">
        <f t="shared" si="230"/>
        <v>1</v>
      </c>
      <c r="N3676" s="7">
        <f t="shared" si="231"/>
        <v>938.79</v>
      </c>
    </row>
    <row r="3677" spans="1:14" x14ac:dyDescent="0.2">
      <c r="A3677" t="s">
        <v>748</v>
      </c>
      <c r="B3677" s="8">
        <v>44125</v>
      </c>
      <c r="C3677" s="8">
        <v>44138</v>
      </c>
      <c r="D3677">
        <v>16</v>
      </c>
      <c r="E3677">
        <v>1</v>
      </c>
      <c r="F3677" s="7">
        <v>367.71</v>
      </c>
      <c r="G3677" s="7">
        <v>625.42999999999995</v>
      </c>
      <c r="H3677" s="7">
        <v>36.770000000000003</v>
      </c>
      <c r="I3677" s="7">
        <v>62.54</v>
      </c>
      <c r="J3677" t="s">
        <v>2337</v>
      </c>
      <c r="K3677">
        <f t="shared" si="228"/>
        <v>16</v>
      </c>
      <c r="L3677">
        <f t="shared" si="229"/>
        <v>43</v>
      </c>
      <c r="M3677">
        <f t="shared" si="230"/>
        <v>1</v>
      </c>
      <c r="N3677" s="7">
        <f t="shared" si="231"/>
        <v>625.42999999999995</v>
      </c>
    </row>
    <row r="3678" spans="1:14" x14ac:dyDescent="0.2">
      <c r="A3678" t="s">
        <v>824</v>
      </c>
      <c r="B3678" s="8">
        <v>44125</v>
      </c>
      <c r="C3678" s="8">
        <v>44138</v>
      </c>
      <c r="D3678">
        <v>46</v>
      </c>
      <c r="E3678">
        <v>1</v>
      </c>
      <c r="F3678" s="7">
        <v>517.23</v>
      </c>
      <c r="G3678" s="7">
        <v>986.11</v>
      </c>
      <c r="H3678" s="7">
        <v>17.239999999999998</v>
      </c>
      <c r="I3678" s="7">
        <v>32.869999999999997</v>
      </c>
      <c r="J3678" t="s">
        <v>2337</v>
      </c>
      <c r="K3678">
        <f t="shared" si="228"/>
        <v>46</v>
      </c>
      <c r="L3678">
        <f t="shared" si="229"/>
        <v>43</v>
      </c>
      <c r="M3678">
        <f t="shared" si="230"/>
        <v>1</v>
      </c>
      <c r="N3678" s="7">
        <f t="shared" si="231"/>
        <v>986.11</v>
      </c>
    </row>
    <row r="3679" spans="1:14" x14ac:dyDescent="0.2">
      <c r="A3679" t="s">
        <v>758</v>
      </c>
      <c r="B3679" s="8">
        <v>44125</v>
      </c>
      <c r="C3679" s="8">
        <v>44137</v>
      </c>
      <c r="D3679">
        <v>16</v>
      </c>
      <c r="E3679">
        <v>1</v>
      </c>
      <c r="F3679" s="7">
        <v>415.68</v>
      </c>
      <c r="G3679" s="7">
        <v>694.5</v>
      </c>
      <c r="H3679" s="7">
        <v>41.57</v>
      </c>
      <c r="I3679" s="7">
        <v>69.45</v>
      </c>
      <c r="J3679" t="s">
        <v>2337</v>
      </c>
      <c r="K3679">
        <f t="shared" si="228"/>
        <v>16</v>
      </c>
      <c r="L3679">
        <f t="shared" si="229"/>
        <v>43</v>
      </c>
      <c r="M3679">
        <f t="shared" si="230"/>
        <v>1</v>
      </c>
      <c r="N3679" s="7">
        <f t="shared" si="231"/>
        <v>694.5</v>
      </c>
    </row>
    <row r="3680" spans="1:14" x14ac:dyDescent="0.2">
      <c r="A3680" t="s">
        <v>778</v>
      </c>
      <c r="B3680" s="8">
        <v>44125</v>
      </c>
      <c r="C3680" s="8">
        <v>44137</v>
      </c>
      <c r="D3680">
        <v>16</v>
      </c>
      <c r="E3680">
        <v>1</v>
      </c>
      <c r="F3680" s="7">
        <v>463.64</v>
      </c>
      <c r="G3680" s="7">
        <v>773.8</v>
      </c>
      <c r="H3680" s="7">
        <v>46.36</v>
      </c>
      <c r="I3680" s="7">
        <v>77.38</v>
      </c>
      <c r="J3680" t="s">
        <v>2337</v>
      </c>
      <c r="K3680">
        <f t="shared" si="228"/>
        <v>16</v>
      </c>
      <c r="L3680">
        <f t="shared" si="229"/>
        <v>43</v>
      </c>
      <c r="M3680">
        <f t="shared" si="230"/>
        <v>1</v>
      </c>
      <c r="N3680" s="7">
        <f t="shared" si="231"/>
        <v>773.8</v>
      </c>
    </row>
    <row r="3681" spans="1:14" x14ac:dyDescent="0.2">
      <c r="A3681" t="s">
        <v>164</v>
      </c>
      <c r="B3681" s="8">
        <v>44125</v>
      </c>
      <c r="C3681" s="8">
        <v>44126</v>
      </c>
      <c r="D3681">
        <v>4596</v>
      </c>
      <c r="E3681">
        <v>1</v>
      </c>
      <c r="F3681" s="7">
        <v>3764.1</v>
      </c>
      <c r="G3681" s="7">
        <v>6331.05</v>
      </c>
      <c r="H3681" s="7">
        <v>1.25</v>
      </c>
      <c r="I3681" s="7">
        <v>2.11</v>
      </c>
      <c r="J3681" t="s">
        <v>2337</v>
      </c>
      <c r="K3681">
        <f t="shared" si="228"/>
        <v>4596</v>
      </c>
      <c r="L3681">
        <f t="shared" si="229"/>
        <v>43</v>
      </c>
      <c r="M3681">
        <f t="shared" si="230"/>
        <v>1</v>
      </c>
      <c r="N3681" s="7">
        <f t="shared" si="231"/>
        <v>6331.05</v>
      </c>
    </row>
    <row r="3682" spans="1:14" x14ac:dyDescent="0.2">
      <c r="A3682" t="s">
        <v>161</v>
      </c>
      <c r="B3682" s="8">
        <v>44125</v>
      </c>
      <c r="C3682" s="8">
        <v>44126</v>
      </c>
      <c r="D3682">
        <v>1532</v>
      </c>
      <c r="E3682">
        <v>1</v>
      </c>
      <c r="F3682" s="7">
        <v>1254.83</v>
      </c>
      <c r="G3682" s="7">
        <v>2110.35</v>
      </c>
      <c r="H3682" s="7">
        <v>1.25</v>
      </c>
      <c r="I3682" s="7">
        <v>2.11</v>
      </c>
      <c r="J3682" t="s">
        <v>2337</v>
      </c>
      <c r="K3682">
        <f t="shared" si="228"/>
        <v>1532</v>
      </c>
      <c r="L3682">
        <f t="shared" si="229"/>
        <v>43</v>
      </c>
      <c r="M3682">
        <f t="shared" si="230"/>
        <v>1</v>
      </c>
      <c r="N3682" s="7">
        <f t="shared" si="231"/>
        <v>2110.35</v>
      </c>
    </row>
    <row r="3683" spans="1:14" x14ac:dyDescent="0.2">
      <c r="A3683" t="s">
        <v>249</v>
      </c>
      <c r="B3683" s="8">
        <v>44125</v>
      </c>
      <c r="C3683" s="8">
        <v>44126</v>
      </c>
      <c r="D3683">
        <v>766</v>
      </c>
      <c r="E3683">
        <v>1</v>
      </c>
      <c r="F3683" s="7">
        <v>428.47</v>
      </c>
      <c r="G3683" s="7">
        <v>895.3</v>
      </c>
      <c r="H3683" s="7">
        <v>0.86</v>
      </c>
      <c r="I3683" s="7">
        <v>1.79</v>
      </c>
      <c r="J3683" t="s">
        <v>2337</v>
      </c>
      <c r="K3683">
        <f t="shared" si="228"/>
        <v>766</v>
      </c>
      <c r="L3683">
        <f t="shared" si="229"/>
        <v>43</v>
      </c>
      <c r="M3683">
        <f t="shared" si="230"/>
        <v>1</v>
      </c>
      <c r="N3683" s="7">
        <f t="shared" si="231"/>
        <v>895.3</v>
      </c>
    </row>
    <row r="3684" spans="1:14" x14ac:dyDescent="0.2">
      <c r="A3684" t="s">
        <v>262</v>
      </c>
      <c r="B3684" s="8">
        <v>44125</v>
      </c>
      <c r="C3684" s="8">
        <v>44126</v>
      </c>
      <c r="D3684">
        <v>766</v>
      </c>
      <c r="E3684">
        <v>1</v>
      </c>
      <c r="F3684" s="7">
        <v>492.42</v>
      </c>
      <c r="G3684" s="7">
        <v>863.33</v>
      </c>
      <c r="H3684" s="7">
        <v>0.99</v>
      </c>
      <c r="I3684" s="7">
        <v>1.73</v>
      </c>
      <c r="J3684" t="s">
        <v>2337</v>
      </c>
      <c r="K3684">
        <f t="shared" si="228"/>
        <v>766</v>
      </c>
      <c r="L3684">
        <f t="shared" si="229"/>
        <v>43</v>
      </c>
      <c r="M3684">
        <f t="shared" si="230"/>
        <v>1</v>
      </c>
      <c r="N3684" s="7">
        <f t="shared" si="231"/>
        <v>863.33</v>
      </c>
    </row>
    <row r="3685" spans="1:14" x14ac:dyDescent="0.2">
      <c r="A3685" t="s">
        <v>396</v>
      </c>
      <c r="B3685" s="8">
        <v>44125</v>
      </c>
      <c r="C3685" s="8">
        <v>44126</v>
      </c>
      <c r="D3685">
        <v>221</v>
      </c>
      <c r="E3685">
        <v>1</v>
      </c>
      <c r="F3685" s="7">
        <v>2970.18</v>
      </c>
      <c r="G3685" s="7">
        <v>4420.22</v>
      </c>
      <c r="H3685" s="7">
        <v>20.62</v>
      </c>
      <c r="I3685" s="7">
        <v>30.7</v>
      </c>
      <c r="J3685" t="s">
        <v>2337</v>
      </c>
      <c r="K3685">
        <f t="shared" si="228"/>
        <v>221</v>
      </c>
      <c r="L3685">
        <f t="shared" si="229"/>
        <v>43</v>
      </c>
      <c r="M3685">
        <f t="shared" si="230"/>
        <v>1</v>
      </c>
      <c r="N3685" s="7">
        <f t="shared" si="231"/>
        <v>4420.22</v>
      </c>
    </row>
    <row r="3686" spans="1:14" x14ac:dyDescent="0.2">
      <c r="A3686" t="s">
        <v>923</v>
      </c>
      <c r="B3686" s="8">
        <v>44125</v>
      </c>
      <c r="C3686" s="8">
        <v>44126</v>
      </c>
      <c r="D3686">
        <v>37</v>
      </c>
      <c r="E3686">
        <v>1</v>
      </c>
      <c r="F3686" s="7">
        <v>1437.19</v>
      </c>
      <c r="G3686" s="7">
        <v>2148.7199999999998</v>
      </c>
      <c r="H3686" s="7">
        <v>59.88</v>
      </c>
      <c r="I3686" s="7">
        <v>89.53</v>
      </c>
      <c r="J3686" t="s">
        <v>2337</v>
      </c>
      <c r="K3686">
        <f t="shared" si="228"/>
        <v>37</v>
      </c>
      <c r="L3686">
        <f t="shared" si="229"/>
        <v>43</v>
      </c>
      <c r="M3686">
        <f t="shared" si="230"/>
        <v>1</v>
      </c>
      <c r="N3686" s="7">
        <f t="shared" si="231"/>
        <v>2148.7199999999998</v>
      </c>
    </row>
    <row r="3687" spans="1:14" x14ac:dyDescent="0.2">
      <c r="A3687" t="s">
        <v>251</v>
      </c>
      <c r="B3687" s="8">
        <v>44125</v>
      </c>
      <c r="C3687" s="8">
        <v>44126</v>
      </c>
      <c r="D3687">
        <v>3830</v>
      </c>
      <c r="E3687">
        <v>1</v>
      </c>
      <c r="F3687" s="7">
        <v>2142.33</v>
      </c>
      <c r="G3687" s="7">
        <v>4476.5</v>
      </c>
      <c r="H3687" s="7">
        <v>0.86</v>
      </c>
      <c r="I3687" s="7">
        <v>1.79</v>
      </c>
      <c r="J3687" t="s">
        <v>2337</v>
      </c>
      <c r="K3687">
        <f t="shared" si="228"/>
        <v>3830</v>
      </c>
      <c r="L3687">
        <f t="shared" si="229"/>
        <v>43</v>
      </c>
      <c r="M3687">
        <f t="shared" si="230"/>
        <v>1</v>
      </c>
      <c r="N3687" s="7">
        <f t="shared" si="231"/>
        <v>4476.5</v>
      </c>
    </row>
    <row r="3688" spans="1:14" x14ac:dyDescent="0.2">
      <c r="A3688" t="s">
        <v>387</v>
      </c>
      <c r="B3688" s="8">
        <v>44125</v>
      </c>
      <c r="C3688" s="8">
        <v>44126</v>
      </c>
      <c r="D3688">
        <v>4</v>
      </c>
      <c r="E3688">
        <v>1</v>
      </c>
      <c r="F3688" s="7">
        <v>84.59</v>
      </c>
      <c r="G3688" s="7">
        <v>153.47999999999999</v>
      </c>
      <c r="H3688" s="7">
        <v>42.3</v>
      </c>
      <c r="I3688" s="7">
        <v>76.739999999999995</v>
      </c>
      <c r="J3688" t="s">
        <v>2337</v>
      </c>
      <c r="K3688">
        <f t="shared" si="228"/>
        <v>4</v>
      </c>
      <c r="L3688">
        <f t="shared" si="229"/>
        <v>43</v>
      </c>
      <c r="M3688">
        <f t="shared" si="230"/>
        <v>1</v>
      </c>
      <c r="N3688" s="7">
        <f t="shared" si="231"/>
        <v>153.47999999999999</v>
      </c>
    </row>
    <row r="3689" spans="1:14" x14ac:dyDescent="0.2">
      <c r="A3689" t="s">
        <v>251</v>
      </c>
      <c r="B3689" s="8">
        <v>44125</v>
      </c>
      <c r="C3689" s="8">
        <v>44130</v>
      </c>
      <c r="D3689">
        <v>4596</v>
      </c>
      <c r="E3689">
        <v>1</v>
      </c>
      <c r="F3689" s="7">
        <v>2570.79</v>
      </c>
      <c r="G3689" s="7">
        <v>6638.01</v>
      </c>
      <c r="H3689" s="7">
        <v>0.86</v>
      </c>
      <c r="I3689" s="7">
        <v>2.21</v>
      </c>
      <c r="J3689" t="s">
        <v>2337</v>
      </c>
      <c r="K3689">
        <f t="shared" si="228"/>
        <v>4596</v>
      </c>
      <c r="L3689">
        <f t="shared" si="229"/>
        <v>43</v>
      </c>
      <c r="M3689">
        <f t="shared" si="230"/>
        <v>1</v>
      </c>
      <c r="N3689" s="7">
        <f t="shared" si="231"/>
        <v>6638.01</v>
      </c>
    </row>
    <row r="3690" spans="1:14" x14ac:dyDescent="0.2">
      <c r="A3690" t="s">
        <v>544</v>
      </c>
      <c r="B3690" s="8">
        <v>44125</v>
      </c>
      <c r="C3690" s="8">
        <v>44130</v>
      </c>
      <c r="D3690">
        <v>613</v>
      </c>
      <c r="E3690">
        <v>1</v>
      </c>
      <c r="F3690" s="7">
        <v>556.98</v>
      </c>
      <c r="G3690" s="7">
        <v>941.34</v>
      </c>
      <c r="H3690" s="7">
        <v>1.38</v>
      </c>
      <c r="I3690" s="7">
        <v>2.35</v>
      </c>
      <c r="J3690" t="s">
        <v>2337</v>
      </c>
      <c r="K3690">
        <f t="shared" si="228"/>
        <v>613</v>
      </c>
      <c r="L3690">
        <f t="shared" si="229"/>
        <v>43</v>
      </c>
      <c r="M3690">
        <f t="shared" si="230"/>
        <v>1</v>
      </c>
      <c r="N3690" s="7">
        <f t="shared" si="231"/>
        <v>941.34</v>
      </c>
    </row>
    <row r="3691" spans="1:14" x14ac:dyDescent="0.2">
      <c r="A3691" t="s">
        <v>539</v>
      </c>
      <c r="B3691" s="8">
        <v>44125</v>
      </c>
      <c r="C3691" s="8">
        <v>44130</v>
      </c>
      <c r="D3691">
        <v>613</v>
      </c>
      <c r="E3691">
        <v>1</v>
      </c>
      <c r="F3691" s="7">
        <v>595.96</v>
      </c>
      <c r="G3691" s="7">
        <v>1647.35</v>
      </c>
      <c r="H3691" s="7">
        <v>1.48</v>
      </c>
      <c r="I3691" s="7">
        <v>4.12</v>
      </c>
      <c r="J3691" t="s">
        <v>2337</v>
      </c>
      <c r="K3691">
        <f t="shared" si="228"/>
        <v>613</v>
      </c>
      <c r="L3691">
        <f t="shared" si="229"/>
        <v>43</v>
      </c>
      <c r="M3691">
        <f t="shared" si="230"/>
        <v>1</v>
      </c>
      <c r="N3691" s="7">
        <f t="shared" si="231"/>
        <v>1647.35</v>
      </c>
    </row>
    <row r="3692" spans="1:14" x14ac:dyDescent="0.2">
      <c r="A3692" t="s">
        <v>345</v>
      </c>
      <c r="B3692" s="8">
        <v>44125</v>
      </c>
      <c r="C3692" s="8">
        <v>44130</v>
      </c>
      <c r="D3692">
        <v>460</v>
      </c>
      <c r="E3692">
        <v>1</v>
      </c>
      <c r="F3692" s="7">
        <v>299.29000000000002</v>
      </c>
      <c r="G3692" s="7">
        <v>487.3</v>
      </c>
      <c r="H3692" s="7">
        <v>1</v>
      </c>
      <c r="I3692" s="7">
        <v>1.62</v>
      </c>
      <c r="J3692" t="s">
        <v>2337</v>
      </c>
      <c r="K3692">
        <f t="shared" si="228"/>
        <v>460</v>
      </c>
      <c r="L3692">
        <f t="shared" si="229"/>
        <v>43</v>
      </c>
      <c r="M3692">
        <f t="shared" si="230"/>
        <v>1</v>
      </c>
      <c r="N3692" s="7">
        <f t="shared" si="231"/>
        <v>487.3</v>
      </c>
    </row>
    <row r="3693" spans="1:14" x14ac:dyDescent="0.2">
      <c r="A3693" t="s">
        <v>923</v>
      </c>
      <c r="B3693" s="8">
        <v>44125</v>
      </c>
      <c r="C3693" s="8">
        <v>44130</v>
      </c>
      <c r="D3693">
        <v>37</v>
      </c>
      <c r="E3693">
        <v>1</v>
      </c>
      <c r="F3693" s="7">
        <v>1437.19</v>
      </c>
      <c r="G3693" s="7">
        <v>2471.0300000000002</v>
      </c>
      <c r="H3693" s="7">
        <v>59.88</v>
      </c>
      <c r="I3693" s="7">
        <v>102.96</v>
      </c>
      <c r="J3693" t="s">
        <v>2337</v>
      </c>
      <c r="K3693">
        <f t="shared" si="228"/>
        <v>37</v>
      </c>
      <c r="L3693">
        <f t="shared" si="229"/>
        <v>43</v>
      </c>
      <c r="M3693">
        <f t="shared" si="230"/>
        <v>1</v>
      </c>
      <c r="N3693" s="7">
        <f t="shared" si="231"/>
        <v>2471.0300000000002</v>
      </c>
    </row>
    <row r="3694" spans="1:14" x14ac:dyDescent="0.2">
      <c r="A3694" t="s">
        <v>722</v>
      </c>
      <c r="B3694" s="8">
        <v>44125</v>
      </c>
      <c r="C3694" s="8">
        <v>44139</v>
      </c>
      <c r="D3694">
        <v>31</v>
      </c>
      <c r="E3694">
        <v>1</v>
      </c>
      <c r="F3694" s="7">
        <v>447.14</v>
      </c>
      <c r="G3694" s="7">
        <v>821.12</v>
      </c>
      <c r="H3694" s="7">
        <v>22.36</v>
      </c>
      <c r="I3694" s="7">
        <v>41.06</v>
      </c>
      <c r="J3694" t="s">
        <v>2337</v>
      </c>
      <c r="K3694">
        <f t="shared" si="228"/>
        <v>31</v>
      </c>
      <c r="L3694">
        <f t="shared" si="229"/>
        <v>43</v>
      </c>
      <c r="M3694">
        <f t="shared" si="230"/>
        <v>1</v>
      </c>
      <c r="N3694" s="7">
        <f t="shared" si="231"/>
        <v>821.12</v>
      </c>
    </row>
    <row r="3695" spans="1:14" x14ac:dyDescent="0.2">
      <c r="A3695" t="s">
        <v>942</v>
      </c>
      <c r="B3695" s="8">
        <v>44125</v>
      </c>
      <c r="C3695" s="8">
        <v>44139</v>
      </c>
      <c r="D3695">
        <v>8</v>
      </c>
      <c r="E3695">
        <v>1</v>
      </c>
      <c r="F3695" s="7">
        <v>119.33</v>
      </c>
      <c r="G3695" s="7">
        <v>249.41</v>
      </c>
      <c r="H3695" s="7">
        <v>23.87</v>
      </c>
      <c r="I3695" s="7">
        <v>49.88</v>
      </c>
      <c r="J3695" t="s">
        <v>2337</v>
      </c>
      <c r="K3695">
        <f t="shared" si="228"/>
        <v>8</v>
      </c>
      <c r="L3695">
        <f t="shared" si="229"/>
        <v>43</v>
      </c>
      <c r="M3695">
        <f t="shared" si="230"/>
        <v>1</v>
      </c>
      <c r="N3695" s="7">
        <f t="shared" si="231"/>
        <v>249.41</v>
      </c>
    </row>
    <row r="3696" spans="1:14" x14ac:dyDescent="0.2">
      <c r="A3696" t="s">
        <v>692</v>
      </c>
      <c r="B3696" s="8">
        <v>44126</v>
      </c>
      <c r="C3696" s="8">
        <v>44131</v>
      </c>
      <c r="D3696">
        <v>16</v>
      </c>
      <c r="E3696">
        <v>1</v>
      </c>
      <c r="F3696" s="7">
        <v>127.64</v>
      </c>
      <c r="G3696" s="7">
        <v>246.85</v>
      </c>
      <c r="H3696" s="7">
        <v>12.76</v>
      </c>
      <c r="I3696" s="7">
        <v>24.69</v>
      </c>
      <c r="J3696" t="s">
        <v>2337</v>
      </c>
      <c r="K3696">
        <f t="shared" si="228"/>
        <v>16</v>
      </c>
      <c r="L3696">
        <f t="shared" si="229"/>
        <v>43</v>
      </c>
      <c r="M3696">
        <f t="shared" si="230"/>
        <v>1</v>
      </c>
      <c r="N3696" s="7">
        <f t="shared" si="231"/>
        <v>246.85</v>
      </c>
    </row>
    <row r="3697" spans="1:14" x14ac:dyDescent="0.2">
      <c r="A3697" t="s">
        <v>742</v>
      </c>
      <c r="B3697" s="8">
        <v>44126</v>
      </c>
      <c r="C3697" s="8">
        <v>44131</v>
      </c>
      <c r="D3697">
        <v>16</v>
      </c>
      <c r="E3697">
        <v>1</v>
      </c>
      <c r="F3697" s="7">
        <v>319.62</v>
      </c>
      <c r="G3697" s="7">
        <v>564.04</v>
      </c>
      <c r="H3697" s="7">
        <v>31.96</v>
      </c>
      <c r="I3697" s="7">
        <v>56.4</v>
      </c>
      <c r="J3697" t="s">
        <v>2337</v>
      </c>
      <c r="K3697">
        <f t="shared" si="228"/>
        <v>16</v>
      </c>
      <c r="L3697">
        <f t="shared" si="229"/>
        <v>43</v>
      </c>
      <c r="M3697">
        <f t="shared" si="230"/>
        <v>1</v>
      </c>
      <c r="N3697" s="7">
        <f t="shared" si="231"/>
        <v>564.04</v>
      </c>
    </row>
    <row r="3698" spans="1:14" x14ac:dyDescent="0.2">
      <c r="A3698" t="s">
        <v>702</v>
      </c>
      <c r="B3698" s="8">
        <v>44126</v>
      </c>
      <c r="C3698" s="8">
        <v>44131</v>
      </c>
      <c r="D3698">
        <v>31</v>
      </c>
      <c r="E3698">
        <v>1</v>
      </c>
      <c r="F3698" s="7">
        <v>543.32000000000005</v>
      </c>
      <c r="G3698" s="7">
        <v>987.39</v>
      </c>
      <c r="H3698" s="7">
        <v>27.17</v>
      </c>
      <c r="I3698" s="7">
        <v>49.37</v>
      </c>
      <c r="J3698" t="s">
        <v>2337</v>
      </c>
      <c r="K3698">
        <f t="shared" si="228"/>
        <v>31</v>
      </c>
      <c r="L3698">
        <f t="shared" si="229"/>
        <v>43</v>
      </c>
      <c r="M3698">
        <f t="shared" si="230"/>
        <v>1</v>
      </c>
      <c r="N3698" s="7">
        <f t="shared" si="231"/>
        <v>987.39</v>
      </c>
    </row>
    <row r="3699" spans="1:14" x14ac:dyDescent="0.2">
      <c r="A3699" t="s">
        <v>942</v>
      </c>
      <c r="B3699" s="8">
        <v>44126</v>
      </c>
      <c r="C3699" s="8">
        <v>44131</v>
      </c>
      <c r="D3699">
        <v>19</v>
      </c>
      <c r="E3699">
        <v>1</v>
      </c>
      <c r="F3699" s="7">
        <v>286.39</v>
      </c>
      <c r="G3699" s="7">
        <v>598.57000000000005</v>
      </c>
      <c r="H3699" s="7">
        <v>23.87</v>
      </c>
      <c r="I3699" s="7">
        <v>49.88</v>
      </c>
      <c r="J3699" t="s">
        <v>2337</v>
      </c>
      <c r="K3699">
        <f t="shared" si="228"/>
        <v>19</v>
      </c>
      <c r="L3699">
        <f t="shared" si="229"/>
        <v>43</v>
      </c>
      <c r="M3699">
        <f t="shared" si="230"/>
        <v>1</v>
      </c>
      <c r="N3699" s="7">
        <f t="shared" si="231"/>
        <v>598.57000000000005</v>
      </c>
    </row>
    <row r="3700" spans="1:14" x14ac:dyDescent="0.2">
      <c r="A3700" t="s">
        <v>251</v>
      </c>
      <c r="B3700" s="8">
        <v>44126</v>
      </c>
      <c r="C3700" s="8">
        <v>44127</v>
      </c>
      <c r="D3700">
        <v>86</v>
      </c>
      <c r="E3700">
        <v>1</v>
      </c>
      <c r="F3700" s="7">
        <v>47.99</v>
      </c>
      <c r="G3700" s="7">
        <v>128.91999999999999</v>
      </c>
      <c r="H3700" s="7">
        <v>0.86</v>
      </c>
      <c r="I3700" s="7">
        <v>2.2999999999999998</v>
      </c>
      <c r="J3700" t="s">
        <v>2337</v>
      </c>
      <c r="K3700">
        <f t="shared" si="228"/>
        <v>86</v>
      </c>
      <c r="L3700">
        <f t="shared" si="229"/>
        <v>43</v>
      </c>
      <c r="M3700">
        <f t="shared" si="230"/>
        <v>1</v>
      </c>
      <c r="N3700" s="7">
        <f t="shared" si="231"/>
        <v>128.91999999999999</v>
      </c>
    </row>
    <row r="3701" spans="1:14" x14ac:dyDescent="0.2">
      <c r="A3701" t="s">
        <v>928</v>
      </c>
      <c r="B3701" s="8">
        <v>44126</v>
      </c>
      <c r="C3701" s="8">
        <v>44127</v>
      </c>
      <c r="D3701">
        <v>2</v>
      </c>
      <c r="E3701">
        <v>1</v>
      </c>
      <c r="F3701" s="7">
        <v>0</v>
      </c>
      <c r="G3701" s="7">
        <v>0</v>
      </c>
      <c r="H3701" s="7">
        <v>0</v>
      </c>
      <c r="I3701" s="7">
        <v>0</v>
      </c>
      <c r="J3701" t="s">
        <v>2337</v>
      </c>
      <c r="K3701">
        <f t="shared" si="228"/>
        <v>2</v>
      </c>
      <c r="L3701">
        <f t="shared" si="229"/>
        <v>43</v>
      </c>
      <c r="M3701">
        <f t="shared" si="230"/>
        <v>1</v>
      </c>
      <c r="N3701" s="7">
        <f t="shared" si="231"/>
        <v>0</v>
      </c>
    </row>
    <row r="3702" spans="1:14" x14ac:dyDescent="0.2">
      <c r="A3702" t="s">
        <v>169</v>
      </c>
      <c r="B3702" s="8">
        <v>44126</v>
      </c>
      <c r="C3702" s="8">
        <v>44127</v>
      </c>
      <c r="D3702">
        <v>123</v>
      </c>
      <c r="E3702">
        <v>1</v>
      </c>
      <c r="F3702" s="7">
        <v>103.06</v>
      </c>
      <c r="G3702" s="7">
        <v>168.83</v>
      </c>
      <c r="H3702" s="7">
        <v>1.28</v>
      </c>
      <c r="I3702" s="7">
        <v>2.11</v>
      </c>
      <c r="J3702" t="s">
        <v>2337</v>
      </c>
      <c r="K3702">
        <f t="shared" si="228"/>
        <v>123</v>
      </c>
      <c r="L3702">
        <f t="shared" si="229"/>
        <v>43</v>
      </c>
      <c r="M3702">
        <f t="shared" si="230"/>
        <v>1</v>
      </c>
      <c r="N3702" s="7">
        <f t="shared" si="231"/>
        <v>168.83</v>
      </c>
    </row>
    <row r="3703" spans="1:14" x14ac:dyDescent="0.2">
      <c r="A3703" t="s">
        <v>169</v>
      </c>
      <c r="B3703" s="8">
        <v>44126</v>
      </c>
      <c r="C3703" s="8">
        <v>44127</v>
      </c>
      <c r="D3703">
        <v>17</v>
      </c>
      <c r="E3703">
        <v>1</v>
      </c>
      <c r="F3703" s="7">
        <v>14.17</v>
      </c>
      <c r="G3703" s="7">
        <v>29.55</v>
      </c>
      <c r="H3703" s="7">
        <v>1.28</v>
      </c>
      <c r="I3703" s="7">
        <v>2.69</v>
      </c>
      <c r="J3703" t="s">
        <v>2337</v>
      </c>
      <c r="K3703">
        <f t="shared" si="228"/>
        <v>17</v>
      </c>
      <c r="L3703">
        <f t="shared" si="229"/>
        <v>43</v>
      </c>
      <c r="M3703">
        <f t="shared" si="230"/>
        <v>1</v>
      </c>
      <c r="N3703" s="7">
        <f t="shared" si="231"/>
        <v>29.55</v>
      </c>
    </row>
    <row r="3704" spans="1:14" x14ac:dyDescent="0.2">
      <c r="A3704" t="s">
        <v>928</v>
      </c>
      <c r="B3704" s="8">
        <v>44126</v>
      </c>
      <c r="C3704" s="8">
        <v>44127</v>
      </c>
      <c r="D3704">
        <v>4</v>
      </c>
      <c r="E3704">
        <v>1</v>
      </c>
      <c r="F3704" s="7">
        <v>0</v>
      </c>
      <c r="G3704" s="7">
        <v>0</v>
      </c>
      <c r="H3704" s="7">
        <v>0</v>
      </c>
      <c r="I3704" s="7">
        <v>0</v>
      </c>
      <c r="J3704" t="s">
        <v>2337</v>
      </c>
      <c r="K3704">
        <f t="shared" si="228"/>
        <v>4</v>
      </c>
      <c r="L3704">
        <f t="shared" si="229"/>
        <v>43</v>
      </c>
      <c r="M3704">
        <f t="shared" si="230"/>
        <v>1</v>
      </c>
      <c r="N3704" s="7">
        <f t="shared" si="231"/>
        <v>0</v>
      </c>
    </row>
    <row r="3705" spans="1:14" x14ac:dyDescent="0.2">
      <c r="A3705" t="s">
        <v>251</v>
      </c>
      <c r="B3705" s="8">
        <v>44126</v>
      </c>
      <c r="C3705" s="8">
        <v>44127</v>
      </c>
      <c r="D3705">
        <v>50</v>
      </c>
      <c r="E3705">
        <v>1</v>
      </c>
      <c r="F3705" s="7">
        <v>27.42</v>
      </c>
      <c r="G3705" s="7">
        <v>73.67</v>
      </c>
      <c r="H3705" s="7">
        <v>0.86</v>
      </c>
      <c r="I3705" s="7">
        <v>2.2999999999999998</v>
      </c>
      <c r="J3705" t="s">
        <v>2337</v>
      </c>
      <c r="K3705">
        <f t="shared" si="228"/>
        <v>50</v>
      </c>
      <c r="L3705">
        <f t="shared" si="229"/>
        <v>43</v>
      </c>
      <c r="M3705">
        <f t="shared" si="230"/>
        <v>1</v>
      </c>
      <c r="N3705" s="7">
        <f t="shared" si="231"/>
        <v>73.67</v>
      </c>
    </row>
    <row r="3706" spans="1:14" x14ac:dyDescent="0.2">
      <c r="A3706" t="s">
        <v>928</v>
      </c>
      <c r="B3706" s="8">
        <v>44126</v>
      </c>
      <c r="C3706" s="8">
        <v>44127</v>
      </c>
      <c r="D3706">
        <v>2</v>
      </c>
      <c r="E3706">
        <v>1</v>
      </c>
      <c r="F3706" s="7">
        <v>0</v>
      </c>
      <c r="G3706" s="7">
        <v>0</v>
      </c>
      <c r="H3706" s="7">
        <v>0</v>
      </c>
      <c r="I3706" s="7">
        <v>0</v>
      </c>
      <c r="J3706" t="s">
        <v>2337</v>
      </c>
      <c r="K3706">
        <f t="shared" si="228"/>
        <v>2</v>
      </c>
      <c r="L3706">
        <f t="shared" si="229"/>
        <v>43</v>
      </c>
      <c r="M3706">
        <f t="shared" si="230"/>
        <v>1</v>
      </c>
      <c r="N3706" s="7">
        <f t="shared" si="231"/>
        <v>0</v>
      </c>
    </row>
    <row r="3707" spans="1:14" x14ac:dyDescent="0.2">
      <c r="A3707" t="s">
        <v>539</v>
      </c>
      <c r="B3707" s="8">
        <v>44126</v>
      </c>
      <c r="C3707" s="8">
        <v>44126</v>
      </c>
      <c r="D3707">
        <v>2145</v>
      </c>
      <c r="E3707">
        <v>2</v>
      </c>
      <c r="F3707" s="7">
        <v>4171.74</v>
      </c>
      <c r="G3707" s="7">
        <v>10027.36</v>
      </c>
      <c r="H3707" s="7">
        <v>2.97</v>
      </c>
      <c r="I3707" s="7">
        <v>7.16</v>
      </c>
      <c r="J3707" t="s">
        <v>2337</v>
      </c>
      <c r="K3707">
        <f t="shared" si="228"/>
        <v>4290</v>
      </c>
      <c r="L3707">
        <f t="shared" si="229"/>
        <v>43</v>
      </c>
      <c r="M3707">
        <f t="shared" si="230"/>
        <v>1</v>
      </c>
      <c r="N3707" s="7">
        <f t="shared" si="231"/>
        <v>10027.36</v>
      </c>
    </row>
    <row r="3708" spans="1:14" x14ac:dyDescent="0.2">
      <c r="A3708" t="s">
        <v>544</v>
      </c>
      <c r="B3708" s="8">
        <v>44126</v>
      </c>
      <c r="C3708" s="8">
        <v>44126</v>
      </c>
      <c r="D3708">
        <v>766</v>
      </c>
      <c r="E3708">
        <v>2</v>
      </c>
      <c r="F3708" s="7">
        <v>1403.96</v>
      </c>
      <c r="G3708" s="7">
        <v>2046.4</v>
      </c>
      <c r="H3708" s="7">
        <v>2.8</v>
      </c>
      <c r="I3708" s="7">
        <v>4.09</v>
      </c>
      <c r="J3708" t="s">
        <v>2337</v>
      </c>
      <c r="K3708">
        <f t="shared" si="228"/>
        <v>1532</v>
      </c>
      <c r="L3708">
        <f t="shared" si="229"/>
        <v>43</v>
      </c>
      <c r="M3708">
        <f t="shared" si="230"/>
        <v>1</v>
      </c>
      <c r="N3708" s="7">
        <f t="shared" si="231"/>
        <v>2046.4</v>
      </c>
    </row>
    <row r="3709" spans="1:14" x14ac:dyDescent="0.2">
      <c r="A3709" t="s">
        <v>197</v>
      </c>
      <c r="B3709" s="8">
        <v>44126</v>
      </c>
      <c r="C3709" s="8">
        <v>44126</v>
      </c>
      <c r="D3709">
        <v>252</v>
      </c>
      <c r="E3709">
        <v>1</v>
      </c>
      <c r="F3709" s="7">
        <v>211.29</v>
      </c>
      <c r="G3709" s="7">
        <v>566.34</v>
      </c>
      <c r="H3709" s="7">
        <v>1.28</v>
      </c>
      <c r="I3709" s="7">
        <v>3.45</v>
      </c>
      <c r="J3709" t="s">
        <v>2337</v>
      </c>
      <c r="K3709">
        <f t="shared" si="228"/>
        <v>252</v>
      </c>
      <c r="L3709">
        <f t="shared" si="229"/>
        <v>43</v>
      </c>
      <c r="M3709">
        <f t="shared" si="230"/>
        <v>1</v>
      </c>
      <c r="N3709" s="7">
        <f t="shared" si="231"/>
        <v>566.34</v>
      </c>
    </row>
    <row r="3710" spans="1:14" x14ac:dyDescent="0.2">
      <c r="A3710" t="s">
        <v>202</v>
      </c>
      <c r="B3710" s="8">
        <v>44126</v>
      </c>
      <c r="C3710" s="8">
        <v>44126</v>
      </c>
      <c r="D3710">
        <v>2911</v>
      </c>
      <c r="E3710">
        <v>2</v>
      </c>
      <c r="F3710" s="7">
        <v>4922.8999999999996</v>
      </c>
      <c r="G3710" s="7">
        <v>12150.5</v>
      </c>
      <c r="H3710" s="7">
        <v>2.58</v>
      </c>
      <c r="I3710" s="7">
        <v>6.4</v>
      </c>
      <c r="J3710" t="s">
        <v>2337</v>
      </c>
      <c r="K3710">
        <f t="shared" si="228"/>
        <v>5822</v>
      </c>
      <c r="L3710">
        <f t="shared" si="229"/>
        <v>43</v>
      </c>
      <c r="M3710">
        <f t="shared" si="230"/>
        <v>1</v>
      </c>
      <c r="N3710" s="7">
        <f t="shared" si="231"/>
        <v>12150.5</v>
      </c>
    </row>
    <row r="3711" spans="1:14" x14ac:dyDescent="0.2">
      <c r="A3711" t="s">
        <v>636</v>
      </c>
      <c r="B3711" s="8">
        <v>44126</v>
      </c>
      <c r="C3711" s="8">
        <v>44126</v>
      </c>
      <c r="D3711">
        <v>307</v>
      </c>
      <c r="E3711">
        <v>2</v>
      </c>
      <c r="F3711" s="7">
        <v>505.36</v>
      </c>
      <c r="G3711" s="7">
        <v>762.28</v>
      </c>
      <c r="H3711" s="7">
        <v>2.52</v>
      </c>
      <c r="I3711" s="7">
        <v>3.81</v>
      </c>
      <c r="J3711" t="s">
        <v>2337</v>
      </c>
      <c r="K3711">
        <f t="shared" si="228"/>
        <v>614</v>
      </c>
      <c r="L3711">
        <f t="shared" si="229"/>
        <v>43</v>
      </c>
      <c r="M3711">
        <f t="shared" si="230"/>
        <v>1</v>
      </c>
      <c r="N3711" s="7">
        <f t="shared" si="231"/>
        <v>762.28</v>
      </c>
    </row>
    <row r="3712" spans="1:14" x14ac:dyDescent="0.2">
      <c r="A3712" t="s">
        <v>229</v>
      </c>
      <c r="B3712" s="8">
        <v>44126</v>
      </c>
      <c r="C3712" s="8">
        <v>44126</v>
      </c>
      <c r="D3712">
        <v>31</v>
      </c>
      <c r="E3712">
        <v>1</v>
      </c>
      <c r="F3712" s="7">
        <v>14.07</v>
      </c>
      <c r="G3712" s="7">
        <v>24.3</v>
      </c>
      <c r="H3712" s="7">
        <v>0.7</v>
      </c>
      <c r="I3712" s="7">
        <v>1.22</v>
      </c>
      <c r="J3712" t="s">
        <v>2337</v>
      </c>
      <c r="K3712">
        <f t="shared" si="228"/>
        <v>31</v>
      </c>
      <c r="L3712">
        <f t="shared" si="229"/>
        <v>43</v>
      </c>
      <c r="M3712">
        <f t="shared" si="230"/>
        <v>1</v>
      </c>
      <c r="N3712" s="7">
        <f t="shared" si="231"/>
        <v>24.3</v>
      </c>
    </row>
    <row r="3713" spans="1:14" x14ac:dyDescent="0.2">
      <c r="A3713" t="s">
        <v>232</v>
      </c>
      <c r="B3713" s="8">
        <v>44126</v>
      </c>
      <c r="C3713" s="8">
        <v>44126</v>
      </c>
      <c r="D3713">
        <v>3700</v>
      </c>
      <c r="E3713">
        <v>1</v>
      </c>
      <c r="F3713" s="7">
        <v>1698.83</v>
      </c>
      <c r="G3713" s="7">
        <v>2779.91</v>
      </c>
      <c r="H3713" s="7">
        <v>0.7</v>
      </c>
      <c r="I3713" s="7">
        <v>1.1499999999999999</v>
      </c>
      <c r="J3713" t="s">
        <v>2337</v>
      </c>
      <c r="K3713">
        <f t="shared" si="228"/>
        <v>3700</v>
      </c>
      <c r="L3713">
        <f t="shared" si="229"/>
        <v>43</v>
      </c>
      <c r="M3713">
        <f t="shared" si="230"/>
        <v>1</v>
      </c>
      <c r="N3713" s="7">
        <f t="shared" si="231"/>
        <v>2779.91</v>
      </c>
    </row>
    <row r="3714" spans="1:14" x14ac:dyDescent="0.2">
      <c r="A3714" t="s">
        <v>249</v>
      </c>
      <c r="B3714" s="8">
        <v>44126</v>
      </c>
      <c r="C3714" s="8">
        <v>44126</v>
      </c>
      <c r="D3714">
        <v>773</v>
      </c>
      <c r="E3714">
        <v>1</v>
      </c>
      <c r="F3714" s="7">
        <v>431.89</v>
      </c>
      <c r="G3714" s="7">
        <v>966.92</v>
      </c>
      <c r="H3714" s="7">
        <v>0.86</v>
      </c>
      <c r="I3714" s="7">
        <v>1.92</v>
      </c>
      <c r="J3714" t="s">
        <v>2337</v>
      </c>
      <c r="K3714">
        <f t="shared" si="228"/>
        <v>773</v>
      </c>
      <c r="L3714">
        <f t="shared" si="229"/>
        <v>43</v>
      </c>
      <c r="M3714">
        <f t="shared" si="230"/>
        <v>1</v>
      </c>
      <c r="N3714" s="7">
        <f t="shared" si="231"/>
        <v>966.92</v>
      </c>
    </row>
    <row r="3715" spans="1:14" x14ac:dyDescent="0.2">
      <c r="A3715" t="s">
        <v>251</v>
      </c>
      <c r="B3715" s="8">
        <v>44126</v>
      </c>
      <c r="C3715" s="8">
        <v>44126</v>
      </c>
      <c r="D3715">
        <v>7048</v>
      </c>
      <c r="E3715">
        <v>1</v>
      </c>
      <c r="F3715" s="7">
        <v>3941.88</v>
      </c>
      <c r="G3715" s="7">
        <v>8825.1</v>
      </c>
      <c r="H3715" s="7">
        <v>0.86</v>
      </c>
      <c r="I3715" s="7">
        <v>1.92</v>
      </c>
      <c r="J3715" t="s">
        <v>2337</v>
      </c>
      <c r="K3715">
        <f t="shared" ref="K3715:K3778" si="232">D3715*E3715</f>
        <v>7048</v>
      </c>
      <c r="L3715">
        <f t="shared" ref="L3715:L3778" si="233">(YEAR(B3715)-2020)*52+_xlfn.ISOWEEKNUM(B3715)</f>
        <v>43</v>
      </c>
      <c r="M3715">
        <f t="shared" ref="M3715:M3778" si="234">IF(J3715="Z-US$",1,1.22)</f>
        <v>1</v>
      </c>
      <c r="N3715" s="7">
        <f t="shared" ref="N3715:N3778" si="235">G3715*M3715</f>
        <v>8825.1</v>
      </c>
    </row>
    <row r="3716" spans="1:14" x14ac:dyDescent="0.2">
      <c r="A3716" t="s">
        <v>307</v>
      </c>
      <c r="B3716" s="8">
        <v>44126</v>
      </c>
      <c r="C3716" s="8">
        <v>44126</v>
      </c>
      <c r="D3716">
        <v>10</v>
      </c>
      <c r="E3716">
        <v>1</v>
      </c>
      <c r="F3716" s="7">
        <v>7.06</v>
      </c>
      <c r="G3716" s="7">
        <v>18.420000000000002</v>
      </c>
      <c r="H3716" s="7">
        <v>1.18</v>
      </c>
      <c r="I3716" s="7">
        <v>3.07</v>
      </c>
      <c r="J3716" t="s">
        <v>2337</v>
      </c>
      <c r="K3716">
        <f t="shared" si="232"/>
        <v>10</v>
      </c>
      <c r="L3716">
        <f t="shared" si="233"/>
        <v>43</v>
      </c>
      <c r="M3716">
        <f t="shared" si="234"/>
        <v>1</v>
      </c>
      <c r="N3716" s="7">
        <f t="shared" si="235"/>
        <v>18.420000000000002</v>
      </c>
    </row>
    <row r="3717" spans="1:14" x14ac:dyDescent="0.2">
      <c r="A3717" t="s">
        <v>351</v>
      </c>
      <c r="B3717" s="8">
        <v>44126</v>
      </c>
      <c r="C3717" s="8">
        <v>44126</v>
      </c>
      <c r="D3717">
        <v>495</v>
      </c>
      <c r="E3717">
        <v>1</v>
      </c>
      <c r="F3717" s="7">
        <v>318.10000000000002</v>
      </c>
      <c r="G3717" s="7">
        <v>454.43</v>
      </c>
      <c r="H3717" s="7">
        <v>0.99</v>
      </c>
      <c r="I3717" s="7">
        <v>1.41</v>
      </c>
      <c r="J3717" t="s">
        <v>2337</v>
      </c>
      <c r="K3717">
        <f t="shared" si="232"/>
        <v>495</v>
      </c>
      <c r="L3717">
        <f t="shared" si="233"/>
        <v>43</v>
      </c>
      <c r="M3717">
        <f t="shared" si="234"/>
        <v>1</v>
      </c>
      <c r="N3717" s="7">
        <f t="shared" si="235"/>
        <v>454.43</v>
      </c>
    </row>
    <row r="3718" spans="1:14" x14ac:dyDescent="0.2">
      <c r="A3718" t="s">
        <v>923</v>
      </c>
      <c r="B3718" s="8">
        <v>44126</v>
      </c>
      <c r="C3718" s="8">
        <v>44126</v>
      </c>
      <c r="D3718">
        <v>69</v>
      </c>
      <c r="E3718">
        <v>1</v>
      </c>
      <c r="F3718" s="7">
        <v>2694.73</v>
      </c>
      <c r="G3718" s="7">
        <v>4028.85</v>
      </c>
      <c r="H3718" s="7">
        <v>59.88</v>
      </c>
      <c r="I3718" s="7">
        <v>89.53</v>
      </c>
      <c r="J3718" t="s">
        <v>2337</v>
      </c>
      <c r="K3718">
        <f t="shared" si="232"/>
        <v>69</v>
      </c>
      <c r="L3718">
        <f t="shared" si="233"/>
        <v>43</v>
      </c>
      <c r="M3718">
        <f t="shared" si="234"/>
        <v>1</v>
      </c>
      <c r="N3718" s="7">
        <f t="shared" si="235"/>
        <v>4028.85</v>
      </c>
    </row>
    <row r="3719" spans="1:14" x14ac:dyDescent="0.2">
      <c r="A3719" t="s">
        <v>930</v>
      </c>
      <c r="B3719" s="8">
        <v>44126</v>
      </c>
      <c r="C3719" s="8">
        <v>44126</v>
      </c>
      <c r="D3719">
        <v>175</v>
      </c>
      <c r="E3719">
        <v>1</v>
      </c>
      <c r="F3719" s="7">
        <v>3403.23</v>
      </c>
      <c r="G3719" s="7">
        <v>4665.79</v>
      </c>
      <c r="H3719" s="7">
        <v>29.85</v>
      </c>
      <c r="I3719" s="7">
        <v>40.93</v>
      </c>
      <c r="J3719" t="s">
        <v>2337</v>
      </c>
      <c r="K3719">
        <f t="shared" si="232"/>
        <v>175</v>
      </c>
      <c r="L3719">
        <f t="shared" si="233"/>
        <v>43</v>
      </c>
      <c r="M3719">
        <f t="shared" si="234"/>
        <v>1</v>
      </c>
      <c r="N3719" s="7">
        <f t="shared" si="235"/>
        <v>4665.79</v>
      </c>
    </row>
    <row r="3720" spans="1:14" x14ac:dyDescent="0.2">
      <c r="A3720" t="s">
        <v>396</v>
      </c>
      <c r="B3720" s="8">
        <v>44126</v>
      </c>
      <c r="C3720" s="8">
        <v>44126</v>
      </c>
      <c r="D3720">
        <v>92</v>
      </c>
      <c r="E3720">
        <v>1</v>
      </c>
      <c r="F3720" s="7">
        <v>1237.57</v>
      </c>
      <c r="G3720" s="7">
        <v>1841.76</v>
      </c>
      <c r="H3720" s="7">
        <v>20.62</v>
      </c>
      <c r="I3720" s="7">
        <v>30.7</v>
      </c>
      <c r="J3720" t="s">
        <v>2337</v>
      </c>
      <c r="K3720">
        <f t="shared" si="232"/>
        <v>92</v>
      </c>
      <c r="L3720">
        <f t="shared" si="233"/>
        <v>43</v>
      </c>
      <c r="M3720">
        <f t="shared" si="234"/>
        <v>1</v>
      </c>
      <c r="N3720" s="7">
        <f t="shared" si="235"/>
        <v>1841.76</v>
      </c>
    </row>
    <row r="3721" spans="1:14" x14ac:dyDescent="0.2">
      <c r="A3721" t="s">
        <v>288</v>
      </c>
      <c r="B3721" s="8">
        <v>44127</v>
      </c>
      <c r="C3721" s="8">
        <v>44131</v>
      </c>
      <c r="D3721">
        <v>3064</v>
      </c>
      <c r="E3721">
        <v>1</v>
      </c>
      <c r="F3721" s="7">
        <v>1713.86</v>
      </c>
      <c r="G3721" s="7">
        <v>4092.8</v>
      </c>
      <c r="H3721" s="7">
        <v>0.86</v>
      </c>
      <c r="I3721" s="7">
        <v>2.0499999999999998</v>
      </c>
      <c r="J3721" t="s">
        <v>2337</v>
      </c>
      <c r="K3721">
        <f t="shared" si="232"/>
        <v>3064</v>
      </c>
      <c r="L3721">
        <f t="shared" si="233"/>
        <v>43</v>
      </c>
      <c r="M3721">
        <f t="shared" si="234"/>
        <v>1</v>
      </c>
      <c r="N3721" s="7">
        <f t="shared" si="235"/>
        <v>4092.8</v>
      </c>
    </row>
    <row r="3722" spans="1:14" x14ac:dyDescent="0.2">
      <c r="A3722" t="s">
        <v>223</v>
      </c>
      <c r="B3722" s="8">
        <v>44127</v>
      </c>
      <c r="C3722" s="8">
        <v>44127</v>
      </c>
      <c r="D3722">
        <v>613</v>
      </c>
      <c r="E3722">
        <v>1</v>
      </c>
      <c r="F3722" s="7">
        <v>281.38</v>
      </c>
      <c r="G3722" s="7">
        <v>434.86</v>
      </c>
      <c r="H3722" s="7">
        <v>0.7</v>
      </c>
      <c r="I3722" s="7">
        <v>1.0900000000000001</v>
      </c>
      <c r="J3722" t="s">
        <v>2337</v>
      </c>
      <c r="K3722">
        <f t="shared" si="232"/>
        <v>613</v>
      </c>
      <c r="L3722">
        <f t="shared" si="233"/>
        <v>43</v>
      </c>
      <c r="M3722">
        <f t="shared" si="234"/>
        <v>1</v>
      </c>
      <c r="N3722" s="7">
        <f t="shared" si="235"/>
        <v>434.86</v>
      </c>
    </row>
    <row r="3723" spans="1:14" x14ac:dyDescent="0.2">
      <c r="A3723" t="s">
        <v>923</v>
      </c>
      <c r="B3723" s="8">
        <v>44127</v>
      </c>
      <c r="C3723" s="8">
        <v>44130</v>
      </c>
      <c r="D3723">
        <v>92</v>
      </c>
      <c r="E3723">
        <v>1</v>
      </c>
      <c r="F3723" s="7">
        <v>3592.97</v>
      </c>
      <c r="G3723" s="7">
        <v>5371.8</v>
      </c>
      <c r="H3723" s="7">
        <v>59.88</v>
      </c>
      <c r="I3723" s="7">
        <v>89.53</v>
      </c>
      <c r="J3723" t="s">
        <v>2337</v>
      </c>
      <c r="K3723">
        <f t="shared" si="232"/>
        <v>92</v>
      </c>
      <c r="L3723">
        <f t="shared" si="233"/>
        <v>43</v>
      </c>
      <c r="M3723">
        <f t="shared" si="234"/>
        <v>1</v>
      </c>
      <c r="N3723" s="7">
        <f t="shared" si="235"/>
        <v>5371.8</v>
      </c>
    </row>
    <row r="3724" spans="1:14" x14ac:dyDescent="0.2">
      <c r="A3724" t="s">
        <v>251</v>
      </c>
      <c r="B3724" s="8">
        <v>44127</v>
      </c>
      <c r="C3724" s="8">
        <v>44130</v>
      </c>
      <c r="D3724">
        <v>94</v>
      </c>
      <c r="E3724">
        <v>1</v>
      </c>
      <c r="F3724" s="7">
        <v>52.27</v>
      </c>
      <c r="G3724" s="7">
        <v>140.43</v>
      </c>
      <c r="H3724" s="7">
        <v>0.86</v>
      </c>
      <c r="I3724" s="7">
        <v>2.2999999999999998</v>
      </c>
      <c r="J3724" t="s">
        <v>2337</v>
      </c>
      <c r="K3724">
        <f t="shared" si="232"/>
        <v>94</v>
      </c>
      <c r="L3724">
        <f t="shared" si="233"/>
        <v>43</v>
      </c>
      <c r="M3724">
        <f t="shared" si="234"/>
        <v>1</v>
      </c>
      <c r="N3724" s="7">
        <f t="shared" si="235"/>
        <v>140.43</v>
      </c>
    </row>
    <row r="3725" spans="1:14" x14ac:dyDescent="0.2">
      <c r="A3725" t="s">
        <v>928</v>
      </c>
      <c r="B3725" s="8">
        <v>44127</v>
      </c>
      <c r="C3725" s="8">
        <v>44130</v>
      </c>
      <c r="D3725">
        <v>2</v>
      </c>
      <c r="E3725">
        <v>1</v>
      </c>
      <c r="F3725" s="7">
        <v>0</v>
      </c>
      <c r="G3725" s="7">
        <v>0</v>
      </c>
      <c r="H3725" s="7">
        <v>0</v>
      </c>
      <c r="I3725" s="7">
        <v>0</v>
      </c>
      <c r="J3725" t="s">
        <v>2337</v>
      </c>
      <c r="K3725">
        <f t="shared" si="232"/>
        <v>2</v>
      </c>
      <c r="L3725">
        <f t="shared" si="233"/>
        <v>43</v>
      </c>
      <c r="M3725">
        <f t="shared" si="234"/>
        <v>1</v>
      </c>
      <c r="N3725" s="7">
        <f t="shared" si="235"/>
        <v>0</v>
      </c>
    </row>
    <row r="3726" spans="1:14" x14ac:dyDescent="0.2">
      <c r="A3726" t="s">
        <v>700</v>
      </c>
      <c r="B3726" s="8">
        <v>44133</v>
      </c>
      <c r="C3726" s="8">
        <v>44146</v>
      </c>
      <c r="D3726">
        <v>46</v>
      </c>
      <c r="E3726">
        <v>1</v>
      </c>
      <c r="F3726" s="7">
        <v>1327.6</v>
      </c>
      <c r="G3726" s="7">
        <v>1481.08</v>
      </c>
      <c r="H3726" s="7">
        <v>44.25</v>
      </c>
      <c r="I3726" s="7">
        <v>49.37</v>
      </c>
      <c r="J3726" t="s">
        <v>2337</v>
      </c>
      <c r="K3726">
        <f t="shared" si="232"/>
        <v>46</v>
      </c>
      <c r="L3726">
        <f t="shared" si="233"/>
        <v>44</v>
      </c>
      <c r="M3726">
        <f t="shared" si="234"/>
        <v>1</v>
      </c>
      <c r="N3726" s="7">
        <f t="shared" si="235"/>
        <v>1481.08</v>
      </c>
    </row>
    <row r="3727" spans="1:14" x14ac:dyDescent="0.2">
      <c r="A3727" t="s">
        <v>923</v>
      </c>
      <c r="B3727" s="8">
        <v>44133</v>
      </c>
      <c r="C3727" s="8">
        <v>44146</v>
      </c>
      <c r="D3727">
        <v>19</v>
      </c>
      <c r="E3727">
        <v>1</v>
      </c>
      <c r="F3727" s="7">
        <v>718.59</v>
      </c>
      <c r="G3727" s="7">
        <v>1043.6600000000001</v>
      </c>
      <c r="H3727" s="7">
        <v>59.88</v>
      </c>
      <c r="I3727" s="7">
        <v>86.97</v>
      </c>
      <c r="J3727" t="s">
        <v>2337</v>
      </c>
      <c r="K3727">
        <f t="shared" si="232"/>
        <v>19</v>
      </c>
      <c r="L3727">
        <f t="shared" si="233"/>
        <v>44</v>
      </c>
      <c r="M3727">
        <f t="shared" si="234"/>
        <v>1</v>
      </c>
      <c r="N3727" s="7">
        <f t="shared" si="235"/>
        <v>1043.6600000000001</v>
      </c>
    </row>
    <row r="3728" spans="1:14" x14ac:dyDescent="0.2">
      <c r="A3728" t="s">
        <v>204</v>
      </c>
      <c r="B3728" s="8">
        <v>44127</v>
      </c>
      <c r="C3728" s="8">
        <v>44130</v>
      </c>
      <c r="D3728">
        <v>307</v>
      </c>
      <c r="E3728">
        <v>1</v>
      </c>
      <c r="F3728" s="7">
        <v>248.87</v>
      </c>
      <c r="G3728" s="7">
        <v>601.13</v>
      </c>
      <c r="H3728" s="7">
        <v>1.24</v>
      </c>
      <c r="I3728" s="7">
        <v>3.01</v>
      </c>
      <c r="J3728" t="s">
        <v>2337</v>
      </c>
      <c r="K3728">
        <f t="shared" si="232"/>
        <v>307</v>
      </c>
      <c r="L3728">
        <f t="shared" si="233"/>
        <v>43</v>
      </c>
      <c r="M3728">
        <f t="shared" si="234"/>
        <v>1</v>
      </c>
      <c r="N3728" s="7">
        <f t="shared" si="235"/>
        <v>601.13</v>
      </c>
    </row>
    <row r="3729" spans="1:14" x14ac:dyDescent="0.2">
      <c r="A3729" t="s">
        <v>928</v>
      </c>
      <c r="B3729" s="8">
        <v>44127</v>
      </c>
      <c r="C3729" s="8">
        <v>44130</v>
      </c>
      <c r="D3729">
        <v>4</v>
      </c>
      <c r="E3729">
        <v>1</v>
      </c>
      <c r="F3729" s="7">
        <v>0</v>
      </c>
      <c r="G3729" s="7">
        <v>76.739999999999995</v>
      </c>
      <c r="H3729" s="7">
        <v>0</v>
      </c>
      <c r="I3729" s="7">
        <v>38.369999999999997</v>
      </c>
      <c r="J3729" t="s">
        <v>2337</v>
      </c>
      <c r="K3729">
        <f t="shared" si="232"/>
        <v>4</v>
      </c>
      <c r="L3729">
        <f t="shared" si="233"/>
        <v>43</v>
      </c>
      <c r="M3729">
        <f t="shared" si="234"/>
        <v>1</v>
      </c>
      <c r="N3729" s="7">
        <f t="shared" si="235"/>
        <v>76.739999999999995</v>
      </c>
    </row>
    <row r="3730" spans="1:14" x14ac:dyDescent="0.2">
      <c r="A3730" t="s">
        <v>936</v>
      </c>
      <c r="B3730" s="8">
        <v>44127</v>
      </c>
      <c r="C3730" s="8">
        <v>44131</v>
      </c>
      <c r="D3730">
        <v>62</v>
      </c>
      <c r="E3730">
        <v>1</v>
      </c>
      <c r="F3730" s="7">
        <v>639.5</v>
      </c>
      <c r="G3730" s="7">
        <v>1125.52</v>
      </c>
      <c r="H3730" s="7">
        <v>15.99</v>
      </c>
      <c r="I3730" s="7">
        <v>28.14</v>
      </c>
      <c r="J3730" t="s">
        <v>2337</v>
      </c>
      <c r="K3730">
        <f t="shared" si="232"/>
        <v>62</v>
      </c>
      <c r="L3730">
        <f t="shared" si="233"/>
        <v>43</v>
      </c>
      <c r="M3730">
        <f t="shared" si="234"/>
        <v>1</v>
      </c>
      <c r="N3730" s="7">
        <f t="shared" si="235"/>
        <v>1125.52</v>
      </c>
    </row>
    <row r="3731" spans="1:14" x14ac:dyDescent="0.2">
      <c r="A3731" t="s">
        <v>249</v>
      </c>
      <c r="B3731" s="8">
        <v>44127</v>
      </c>
      <c r="C3731" s="8">
        <v>44131</v>
      </c>
      <c r="D3731">
        <v>3064</v>
      </c>
      <c r="E3731">
        <v>1</v>
      </c>
      <c r="F3731" s="7">
        <v>1713.86</v>
      </c>
      <c r="G3731" s="7">
        <v>3581.2</v>
      </c>
      <c r="H3731" s="7">
        <v>0.86</v>
      </c>
      <c r="I3731" s="7">
        <v>1.79</v>
      </c>
      <c r="J3731" t="s">
        <v>2337</v>
      </c>
      <c r="K3731">
        <f t="shared" si="232"/>
        <v>3064</v>
      </c>
      <c r="L3731">
        <f t="shared" si="233"/>
        <v>43</v>
      </c>
      <c r="M3731">
        <f t="shared" si="234"/>
        <v>1</v>
      </c>
      <c r="N3731" s="7">
        <f t="shared" si="235"/>
        <v>3581.2</v>
      </c>
    </row>
    <row r="3732" spans="1:14" x14ac:dyDescent="0.2">
      <c r="A3732" t="s">
        <v>249</v>
      </c>
      <c r="B3732" s="8">
        <v>44127</v>
      </c>
      <c r="C3732" s="8">
        <v>44131</v>
      </c>
      <c r="D3732">
        <v>6128</v>
      </c>
      <c r="E3732">
        <v>1</v>
      </c>
      <c r="F3732" s="7">
        <v>3427.72</v>
      </c>
      <c r="G3732" s="7">
        <v>7162.4</v>
      </c>
      <c r="H3732" s="7">
        <v>0.86</v>
      </c>
      <c r="I3732" s="7">
        <v>1.79</v>
      </c>
      <c r="J3732" t="s">
        <v>2337</v>
      </c>
      <c r="K3732">
        <f t="shared" si="232"/>
        <v>6128</v>
      </c>
      <c r="L3732">
        <f t="shared" si="233"/>
        <v>43</v>
      </c>
      <c r="M3732">
        <f t="shared" si="234"/>
        <v>1</v>
      </c>
      <c r="N3732" s="7">
        <f t="shared" si="235"/>
        <v>7162.4</v>
      </c>
    </row>
    <row r="3733" spans="1:14" x14ac:dyDescent="0.2">
      <c r="A3733" t="s">
        <v>310</v>
      </c>
      <c r="B3733" s="8">
        <v>44130</v>
      </c>
      <c r="C3733" s="8">
        <v>44130</v>
      </c>
      <c r="D3733">
        <v>230</v>
      </c>
      <c r="E3733">
        <v>1</v>
      </c>
      <c r="F3733" s="7">
        <v>134.30000000000001</v>
      </c>
      <c r="G3733" s="7">
        <v>211.04</v>
      </c>
      <c r="H3733" s="7">
        <v>0.9</v>
      </c>
      <c r="I3733" s="7">
        <v>1.41</v>
      </c>
      <c r="J3733" t="s">
        <v>2337</v>
      </c>
      <c r="K3733">
        <f t="shared" si="232"/>
        <v>230</v>
      </c>
      <c r="L3733">
        <f t="shared" si="233"/>
        <v>44</v>
      </c>
      <c r="M3733">
        <f t="shared" si="234"/>
        <v>1</v>
      </c>
      <c r="N3733" s="7">
        <f t="shared" si="235"/>
        <v>211.04</v>
      </c>
    </row>
    <row r="3734" spans="1:14" x14ac:dyDescent="0.2">
      <c r="A3734" t="s">
        <v>254</v>
      </c>
      <c r="B3734" s="8">
        <v>44130</v>
      </c>
      <c r="C3734" s="8">
        <v>44132</v>
      </c>
      <c r="D3734">
        <v>4750</v>
      </c>
      <c r="E3734">
        <v>1</v>
      </c>
      <c r="F3734" s="7">
        <v>3608.06</v>
      </c>
      <c r="G3734" s="7">
        <v>5947.35</v>
      </c>
      <c r="H3734" s="7">
        <v>1.1599999999999999</v>
      </c>
      <c r="I3734" s="7">
        <v>1.92</v>
      </c>
      <c r="J3734" t="s">
        <v>2337</v>
      </c>
      <c r="K3734">
        <f t="shared" si="232"/>
        <v>4750</v>
      </c>
      <c r="L3734">
        <f t="shared" si="233"/>
        <v>44</v>
      </c>
      <c r="M3734">
        <f t="shared" si="234"/>
        <v>1</v>
      </c>
      <c r="N3734" s="7">
        <f t="shared" si="235"/>
        <v>5947.35</v>
      </c>
    </row>
    <row r="3735" spans="1:14" x14ac:dyDescent="0.2">
      <c r="A3735" t="s">
        <v>942</v>
      </c>
      <c r="B3735" s="8">
        <v>44130</v>
      </c>
      <c r="C3735" s="8">
        <v>44132</v>
      </c>
      <c r="D3735">
        <v>108</v>
      </c>
      <c r="E3735">
        <v>1</v>
      </c>
      <c r="F3735" s="7">
        <v>1670.63</v>
      </c>
      <c r="G3735" s="7">
        <v>3491.67</v>
      </c>
      <c r="H3735" s="7">
        <v>23.87</v>
      </c>
      <c r="I3735" s="7">
        <v>49.88</v>
      </c>
      <c r="J3735" t="s">
        <v>2337</v>
      </c>
      <c r="K3735">
        <f t="shared" si="232"/>
        <v>108</v>
      </c>
      <c r="L3735">
        <f t="shared" si="233"/>
        <v>44</v>
      </c>
      <c r="M3735">
        <f t="shared" si="234"/>
        <v>1</v>
      </c>
      <c r="N3735" s="7">
        <f t="shared" si="235"/>
        <v>3491.67</v>
      </c>
    </row>
    <row r="3736" spans="1:14" x14ac:dyDescent="0.2">
      <c r="A3736" t="s">
        <v>169</v>
      </c>
      <c r="B3736" s="8">
        <v>44130</v>
      </c>
      <c r="C3736" s="8">
        <v>44132</v>
      </c>
      <c r="D3736">
        <v>1226</v>
      </c>
      <c r="E3736">
        <v>1</v>
      </c>
      <c r="F3736" s="7">
        <v>1030.57</v>
      </c>
      <c r="G3736" s="7">
        <v>1944.08</v>
      </c>
      <c r="H3736" s="7">
        <v>1.28</v>
      </c>
      <c r="I3736" s="7">
        <v>2.4300000000000002</v>
      </c>
      <c r="J3736" t="s">
        <v>2337</v>
      </c>
      <c r="K3736">
        <f t="shared" si="232"/>
        <v>1226</v>
      </c>
      <c r="L3736">
        <f t="shared" si="233"/>
        <v>44</v>
      </c>
      <c r="M3736">
        <f t="shared" si="234"/>
        <v>1</v>
      </c>
      <c r="N3736" s="7">
        <f t="shared" si="235"/>
        <v>1944.08</v>
      </c>
    </row>
    <row r="3737" spans="1:14" x14ac:dyDescent="0.2">
      <c r="A3737" t="s">
        <v>289</v>
      </c>
      <c r="B3737" s="8">
        <v>44130</v>
      </c>
      <c r="C3737" s="8">
        <v>44132</v>
      </c>
      <c r="D3737">
        <v>766</v>
      </c>
      <c r="E3737">
        <v>1</v>
      </c>
      <c r="F3737" s="7">
        <v>434.86</v>
      </c>
      <c r="G3737" s="7">
        <v>1119.1300000000001</v>
      </c>
      <c r="H3737" s="7">
        <v>0.87</v>
      </c>
      <c r="I3737" s="7">
        <v>2.2400000000000002</v>
      </c>
      <c r="J3737" t="s">
        <v>2337</v>
      </c>
      <c r="K3737">
        <f t="shared" si="232"/>
        <v>766</v>
      </c>
      <c r="L3737">
        <f t="shared" si="233"/>
        <v>44</v>
      </c>
      <c r="M3737">
        <f t="shared" si="234"/>
        <v>1</v>
      </c>
      <c r="N3737" s="7">
        <f t="shared" si="235"/>
        <v>1119.1300000000001</v>
      </c>
    </row>
    <row r="3738" spans="1:14" x14ac:dyDescent="0.2">
      <c r="A3738" t="s">
        <v>718</v>
      </c>
      <c r="B3738" s="8">
        <v>44130</v>
      </c>
      <c r="C3738" s="8">
        <v>44144</v>
      </c>
      <c r="D3738">
        <v>16</v>
      </c>
      <c r="E3738">
        <v>1</v>
      </c>
      <c r="F3738" s="7">
        <v>223.57</v>
      </c>
      <c r="G3738" s="7">
        <v>410.56</v>
      </c>
      <c r="H3738" s="7">
        <v>22.36</v>
      </c>
      <c r="I3738" s="7">
        <v>41.06</v>
      </c>
      <c r="J3738" t="s">
        <v>2337</v>
      </c>
      <c r="K3738">
        <f t="shared" si="232"/>
        <v>16</v>
      </c>
      <c r="L3738">
        <f t="shared" si="233"/>
        <v>44</v>
      </c>
      <c r="M3738">
        <f t="shared" si="234"/>
        <v>1</v>
      </c>
      <c r="N3738" s="7">
        <f t="shared" si="235"/>
        <v>410.56</v>
      </c>
    </row>
    <row r="3739" spans="1:14" x14ac:dyDescent="0.2">
      <c r="A3739" t="s">
        <v>247</v>
      </c>
      <c r="B3739" s="8">
        <v>44130</v>
      </c>
      <c r="C3739" s="8">
        <v>44133</v>
      </c>
      <c r="D3739">
        <v>154</v>
      </c>
      <c r="E3739">
        <v>1</v>
      </c>
      <c r="F3739" s="7">
        <v>85.69</v>
      </c>
      <c r="G3739" s="7">
        <v>191.85</v>
      </c>
      <c r="H3739" s="7">
        <v>0.86</v>
      </c>
      <c r="I3739" s="7">
        <v>1.92</v>
      </c>
      <c r="J3739" t="s">
        <v>2337</v>
      </c>
      <c r="K3739">
        <f t="shared" si="232"/>
        <v>154</v>
      </c>
      <c r="L3739">
        <f t="shared" si="233"/>
        <v>44</v>
      </c>
      <c r="M3739">
        <f t="shared" si="234"/>
        <v>1</v>
      </c>
      <c r="N3739" s="7">
        <f t="shared" si="235"/>
        <v>191.85</v>
      </c>
    </row>
    <row r="3740" spans="1:14" x14ac:dyDescent="0.2">
      <c r="A3740" t="s">
        <v>262</v>
      </c>
      <c r="B3740" s="8">
        <v>44130</v>
      </c>
      <c r="C3740" s="8">
        <v>44133</v>
      </c>
      <c r="D3740">
        <v>613</v>
      </c>
      <c r="E3740">
        <v>1</v>
      </c>
      <c r="F3740" s="7">
        <v>393.93</v>
      </c>
      <c r="G3740" s="7">
        <v>665.08</v>
      </c>
      <c r="H3740" s="7">
        <v>0.99</v>
      </c>
      <c r="I3740" s="7">
        <v>1.66</v>
      </c>
      <c r="J3740" t="s">
        <v>2337</v>
      </c>
      <c r="K3740">
        <f t="shared" si="232"/>
        <v>613</v>
      </c>
      <c r="L3740">
        <f t="shared" si="233"/>
        <v>44</v>
      </c>
      <c r="M3740">
        <f t="shared" si="234"/>
        <v>1</v>
      </c>
      <c r="N3740" s="7">
        <f t="shared" si="235"/>
        <v>665.08</v>
      </c>
    </row>
    <row r="3741" spans="1:14" x14ac:dyDescent="0.2">
      <c r="A3741" t="s">
        <v>942</v>
      </c>
      <c r="B3741" s="8">
        <v>44130</v>
      </c>
      <c r="C3741" s="8">
        <v>44133</v>
      </c>
      <c r="D3741">
        <v>39</v>
      </c>
      <c r="E3741">
        <v>1</v>
      </c>
      <c r="F3741" s="7">
        <v>596.65</v>
      </c>
      <c r="G3741" s="7">
        <v>1247.03</v>
      </c>
      <c r="H3741" s="7">
        <v>23.87</v>
      </c>
      <c r="I3741" s="7">
        <v>49.88</v>
      </c>
      <c r="J3741" t="s">
        <v>2337</v>
      </c>
      <c r="K3741">
        <f t="shared" si="232"/>
        <v>39</v>
      </c>
      <c r="L3741">
        <f t="shared" si="233"/>
        <v>44</v>
      </c>
      <c r="M3741">
        <f t="shared" si="234"/>
        <v>1</v>
      </c>
      <c r="N3741" s="7">
        <f t="shared" si="235"/>
        <v>1247.03</v>
      </c>
    </row>
    <row r="3742" spans="1:14" x14ac:dyDescent="0.2">
      <c r="A3742" t="s">
        <v>169</v>
      </c>
      <c r="B3742" s="8">
        <v>44130</v>
      </c>
      <c r="C3742" s="8">
        <v>44133</v>
      </c>
      <c r="D3742">
        <v>307</v>
      </c>
      <c r="E3742">
        <v>1</v>
      </c>
      <c r="F3742" s="7">
        <v>257.64</v>
      </c>
      <c r="G3742" s="7">
        <v>486.02</v>
      </c>
      <c r="H3742" s="7">
        <v>1.28</v>
      </c>
      <c r="I3742" s="7">
        <v>2.4300000000000002</v>
      </c>
      <c r="J3742" t="s">
        <v>2337</v>
      </c>
      <c r="K3742">
        <f t="shared" si="232"/>
        <v>307</v>
      </c>
      <c r="L3742">
        <f t="shared" si="233"/>
        <v>44</v>
      </c>
      <c r="M3742">
        <f t="shared" si="234"/>
        <v>1</v>
      </c>
      <c r="N3742" s="7">
        <f t="shared" si="235"/>
        <v>486.02</v>
      </c>
    </row>
    <row r="3743" spans="1:14" x14ac:dyDescent="0.2">
      <c r="A3743" t="s">
        <v>288</v>
      </c>
      <c r="B3743" s="8">
        <v>44130</v>
      </c>
      <c r="C3743" s="8">
        <v>44132</v>
      </c>
      <c r="D3743">
        <v>766</v>
      </c>
      <c r="E3743">
        <v>1</v>
      </c>
      <c r="F3743" s="7">
        <v>428.47</v>
      </c>
      <c r="G3743" s="7">
        <v>1119.1300000000001</v>
      </c>
      <c r="H3743" s="7">
        <v>0.86</v>
      </c>
      <c r="I3743" s="7">
        <v>2.2400000000000002</v>
      </c>
      <c r="J3743" t="s">
        <v>2337</v>
      </c>
      <c r="K3743">
        <f t="shared" si="232"/>
        <v>766</v>
      </c>
      <c r="L3743">
        <f t="shared" si="233"/>
        <v>44</v>
      </c>
      <c r="M3743">
        <f t="shared" si="234"/>
        <v>1</v>
      </c>
      <c r="N3743" s="7">
        <f t="shared" si="235"/>
        <v>1119.1300000000001</v>
      </c>
    </row>
    <row r="3744" spans="1:14" x14ac:dyDescent="0.2">
      <c r="A3744" t="s">
        <v>169</v>
      </c>
      <c r="B3744" s="8">
        <v>44130</v>
      </c>
      <c r="C3744" s="8">
        <v>44132</v>
      </c>
      <c r="D3744">
        <v>613</v>
      </c>
      <c r="E3744">
        <v>1</v>
      </c>
      <c r="F3744" s="7">
        <v>515.28</v>
      </c>
      <c r="G3744" s="7">
        <v>972.04</v>
      </c>
      <c r="H3744" s="7">
        <v>1.28</v>
      </c>
      <c r="I3744" s="7">
        <v>2.4300000000000002</v>
      </c>
      <c r="J3744" t="s">
        <v>2337</v>
      </c>
      <c r="K3744">
        <f t="shared" si="232"/>
        <v>613</v>
      </c>
      <c r="L3744">
        <f t="shared" si="233"/>
        <v>44</v>
      </c>
      <c r="M3744">
        <f t="shared" si="234"/>
        <v>1</v>
      </c>
      <c r="N3744" s="7">
        <f t="shared" si="235"/>
        <v>972.04</v>
      </c>
    </row>
    <row r="3745" spans="1:14" x14ac:dyDescent="0.2">
      <c r="A3745" t="s">
        <v>396</v>
      </c>
      <c r="B3745" s="8">
        <v>44130</v>
      </c>
      <c r="C3745" s="8">
        <v>44132</v>
      </c>
      <c r="D3745">
        <v>62</v>
      </c>
      <c r="E3745">
        <v>1</v>
      </c>
      <c r="F3745" s="7">
        <v>825.06</v>
      </c>
      <c r="G3745" s="7">
        <v>1227.8399999999999</v>
      </c>
      <c r="H3745" s="7">
        <v>20.62</v>
      </c>
      <c r="I3745" s="7">
        <v>30.7</v>
      </c>
      <c r="J3745" t="s">
        <v>2337</v>
      </c>
      <c r="K3745">
        <f t="shared" si="232"/>
        <v>62</v>
      </c>
      <c r="L3745">
        <f t="shared" si="233"/>
        <v>44</v>
      </c>
      <c r="M3745">
        <f t="shared" si="234"/>
        <v>1</v>
      </c>
      <c r="N3745" s="7">
        <f t="shared" si="235"/>
        <v>1227.8399999999999</v>
      </c>
    </row>
    <row r="3746" spans="1:14" x14ac:dyDescent="0.2">
      <c r="A3746" t="s">
        <v>246</v>
      </c>
      <c r="B3746" s="8">
        <v>44130</v>
      </c>
      <c r="C3746" s="8">
        <v>44131</v>
      </c>
      <c r="D3746">
        <v>154</v>
      </c>
      <c r="E3746">
        <v>1</v>
      </c>
      <c r="F3746" s="7">
        <v>85.69</v>
      </c>
      <c r="G3746" s="7">
        <v>191.85</v>
      </c>
      <c r="H3746" s="7">
        <v>0.86</v>
      </c>
      <c r="I3746" s="7">
        <v>1.92</v>
      </c>
      <c r="J3746" t="s">
        <v>2337</v>
      </c>
      <c r="K3746">
        <f t="shared" si="232"/>
        <v>154</v>
      </c>
      <c r="L3746">
        <f t="shared" si="233"/>
        <v>44</v>
      </c>
      <c r="M3746">
        <f t="shared" si="234"/>
        <v>1</v>
      </c>
      <c r="N3746" s="7">
        <f t="shared" si="235"/>
        <v>191.85</v>
      </c>
    </row>
    <row r="3747" spans="1:14" x14ac:dyDescent="0.2">
      <c r="A3747" t="s">
        <v>249</v>
      </c>
      <c r="B3747" s="8">
        <v>44130</v>
      </c>
      <c r="C3747" s="8">
        <v>44138</v>
      </c>
      <c r="D3747">
        <v>3830</v>
      </c>
      <c r="E3747">
        <v>1</v>
      </c>
      <c r="F3747" s="7">
        <v>2142.33</v>
      </c>
      <c r="G3747" s="7">
        <v>4476.5</v>
      </c>
      <c r="H3747" s="7">
        <v>0.86</v>
      </c>
      <c r="I3747" s="7">
        <v>1.79</v>
      </c>
      <c r="J3747" t="s">
        <v>2337</v>
      </c>
      <c r="K3747">
        <f t="shared" si="232"/>
        <v>3830</v>
      </c>
      <c r="L3747">
        <f t="shared" si="233"/>
        <v>44</v>
      </c>
      <c r="M3747">
        <f t="shared" si="234"/>
        <v>1</v>
      </c>
      <c r="N3747" s="7">
        <f t="shared" si="235"/>
        <v>4476.5</v>
      </c>
    </row>
    <row r="3748" spans="1:14" x14ac:dyDescent="0.2">
      <c r="A3748" t="s">
        <v>169</v>
      </c>
      <c r="B3748" s="8">
        <v>44130</v>
      </c>
      <c r="C3748" s="8">
        <v>44131</v>
      </c>
      <c r="D3748">
        <v>123</v>
      </c>
      <c r="E3748">
        <v>1</v>
      </c>
      <c r="F3748" s="7">
        <v>103.06</v>
      </c>
      <c r="G3748" s="7">
        <v>168.83</v>
      </c>
      <c r="H3748" s="7">
        <v>1.28</v>
      </c>
      <c r="I3748" s="7">
        <v>2.11</v>
      </c>
      <c r="J3748" t="s">
        <v>2337</v>
      </c>
      <c r="K3748">
        <f t="shared" si="232"/>
        <v>123</v>
      </c>
      <c r="L3748">
        <f t="shared" si="233"/>
        <v>44</v>
      </c>
      <c r="M3748">
        <f t="shared" si="234"/>
        <v>1</v>
      </c>
      <c r="N3748" s="7">
        <f t="shared" si="235"/>
        <v>168.83</v>
      </c>
    </row>
    <row r="3749" spans="1:14" x14ac:dyDescent="0.2">
      <c r="A3749" t="s">
        <v>169</v>
      </c>
      <c r="B3749" s="8">
        <v>44130</v>
      </c>
      <c r="C3749" s="8">
        <v>44131</v>
      </c>
      <c r="D3749">
        <v>23</v>
      </c>
      <c r="E3749">
        <v>1</v>
      </c>
      <c r="F3749" s="7">
        <v>19.329999999999998</v>
      </c>
      <c r="G3749" s="7">
        <v>40.29</v>
      </c>
      <c r="H3749" s="7">
        <v>1.28</v>
      </c>
      <c r="I3749" s="7">
        <v>2.69</v>
      </c>
      <c r="J3749" t="s">
        <v>2337</v>
      </c>
      <c r="K3749">
        <f t="shared" si="232"/>
        <v>23</v>
      </c>
      <c r="L3749">
        <f t="shared" si="233"/>
        <v>44</v>
      </c>
      <c r="M3749">
        <f t="shared" si="234"/>
        <v>1</v>
      </c>
      <c r="N3749" s="7">
        <f t="shared" si="235"/>
        <v>40.29</v>
      </c>
    </row>
    <row r="3750" spans="1:14" x14ac:dyDescent="0.2">
      <c r="A3750" t="s">
        <v>928</v>
      </c>
      <c r="B3750" s="8">
        <v>44130</v>
      </c>
      <c r="C3750" s="8">
        <v>44131</v>
      </c>
      <c r="D3750">
        <v>4</v>
      </c>
      <c r="E3750">
        <v>1</v>
      </c>
      <c r="F3750" s="7">
        <v>0</v>
      </c>
      <c r="G3750" s="7">
        <v>0</v>
      </c>
      <c r="H3750" s="7">
        <v>0</v>
      </c>
      <c r="I3750" s="7">
        <v>0</v>
      </c>
      <c r="J3750" t="s">
        <v>2337</v>
      </c>
      <c r="K3750">
        <f t="shared" si="232"/>
        <v>4</v>
      </c>
      <c r="L3750">
        <f t="shared" si="233"/>
        <v>44</v>
      </c>
      <c r="M3750">
        <f t="shared" si="234"/>
        <v>1</v>
      </c>
      <c r="N3750" s="7">
        <f t="shared" si="235"/>
        <v>0</v>
      </c>
    </row>
    <row r="3751" spans="1:14" x14ac:dyDescent="0.2">
      <c r="A3751" t="s">
        <v>251</v>
      </c>
      <c r="B3751" s="8">
        <v>44130</v>
      </c>
      <c r="C3751" s="8">
        <v>44131</v>
      </c>
      <c r="D3751">
        <v>50</v>
      </c>
      <c r="E3751">
        <v>1</v>
      </c>
      <c r="F3751" s="7">
        <v>27.42</v>
      </c>
      <c r="G3751" s="7">
        <v>73.67</v>
      </c>
      <c r="H3751" s="7">
        <v>0.86</v>
      </c>
      <c r="I3751" s="7">
        <v>2.2999999999999998</v>
      </c>
      <c r="J3751" t="s">
        <v>2337</v>
      </c>
      <c r="K3751">
        <f t="shared" si="232"/>
        <v>50</v>
      </c>
      <c r="L3751">
        <f t="shared" si="233"/>
        <v>44</v>
      </c>
      <c r="M3751">
        <f t="shared" si="234"/>
        <v>1</v>
      </c>
      <c r="N3751" s="7">
        <f t="shared" si="235"/>
        <v>73.67</v>
      </c>
    </row>
    <row r="3752" spans="1:14" x14ac:dyDescent="0.2">
      <c r="A3752" t="s">
        <v>928</v>
      </c>
      <c r="B3752" s="8">
        <v>44130</v>
      </c>
      <c r="C3752" s="8">
        <v>44131</v>
      </c>
      <c r="D3752">
        <v>2</v>
      </c>
      <c r="E3752">
        <v>1</v>
      </c>
      <c r="F3752" s="7">
        <v>0</v>
      </c>
      <c r="G3752" s="7">
        <v>0</v>
      </c>
      <c r="H3752" s="7">
        <v>0</v>
      </c>
      <c r="I3752" s="7">
        <v>0</v>
      </c>
      <c r="J3752" t="s">
        <v>2337</v>
      </c>
      <c r="K3752">
        <f t="shared" si="232"/>
        <v>2</v>
      </c>
      <c r="L3752">
        <f t="shared" si="233"/>
        <v>44</v>
      </c>
      <c r="M3752">
        <f t="shared" si="234"/>
        <v>1</v>
      </c>
      <c r="N3752" s="7">
        <f t="shared" si="235"/>
        <v>0</v>
      </c>
    </row>
    <row r="3753" spans="1:14" x14ac:dyDescent="0.2">
      <c r="A3753" t="s">
        <v>169</v>
      </c>
      <c r="B3753" s="8">
        <v>44130</v>
      </c>
      <c r="C3753" s="8">
        <v>44131</v>
      </c>
      <c r="D3753">
        <v>429</v>
      </c>
      <c r="E3753">
        <v>1</v>
      </c>
      <c r="F3753" s="7">
        <v>360.7</v>
      </c>
      <c r="G3753" s="7">
        <v>752.05</v>
      </c>
      <c r="H3753" s="7">
        <v>1.28</v>
      </c>
      <c r="I3753" s="7">
        <v>2.69</v>
      </c>
      <c r="J3753" t="s">
        <v>2337</v>
      </c>
      <c r="K3753">
        <f t="shared" si="232"/>
        <v>429</v>
      </c>
      <c r="L3753">
        <f t="shared" si="233"/>
        <v>44</v>
      </c>
      <c r="M3753">
        <f t="shared" si="234"/>
        <v>1</v>
      </c>
      <c r="N3753" s="7">
        <f t="shared" si="235"/>
        <v>752.05</v>
      </c>
    </row>
    <row r="3754" spans="1:14" x14ac:dyDescent="0.2">
      <c r="A3754" t="s">
        <v>650</v>
      </c>
      <c r="B3754" s="8">
        <v>44130</v>
      </c>
      <c r="C3754" s="8">
        <v>44131</v>
      </c>
      <c r="D3754">
        <v>221</v>
      </c>
      <c r="E3754">
        <v>1</v>
      </c>
      <c r="F3754" s="7">
        <v>153.11000000000001</v>
      </c>
      <c r="G3754" s="7">
        <v>248.64</v>
      </c>
      <c r="H3754" s="7">
        <v>1.06</v>
      </c>
      <c r="I3754" s="7">
        <v>1.73</v>
      </c>
      <c r="J3754" t="s">
        <v>2337</v>
      </c>
      <c r="K3754">
        <f t="shared" si="232"/>
        <v>221</v>
      </c>
      <c r="L3754">
        <f t="shared" si="233"/>
        <v>44</v>
      </c>
      <c r="M3754">
        <f t="shared" si="234"/>
        <v>1</v>
      </c>
      <c r="N3754" s="7">
        <f t="shared" si="235"/>
        <v>248.64</v>
      </c>
    </row>
    <row r="3755" spans="1:14" x14ac:dyDescent="0.2">
      <c r="A3755" t="s">
        <v>928</v>
      </c>
      <c r="B3755" s="8">
        <v>44130</v>
      </c>
      <c r="C3755" s="8">
        <v>44131</v>
      </c>
      <c r="D3755">
        <v>13</v>
      </c>
      <c r="E3755">
        <v>1</v>
      </c>
      <c r="F3755" s="7">
        <v>0</v>
      </c>
      <c r="G3755" s="7">
        <v>0</v>
      </c>
      <c r="H3755" s="7">
        <v>0</v>
      </c>
      <c r="I3755" s="7">
        <v>0</v>
      </c>
      <c r="J3755" t="s">
        <v>2337</v>
      </c>
      <c r="K3755">
        <f t="shared" si="232"/>
        <v>13</v>
      </c>
      <c r="L3755">
        <f t="shared" si="233"/>
        <v>44</v>
      </c>
      <c r="M3755">
        <f t="shared" si="234"/>
        <v>1</v>
      </c>
      <c r="N3755" s="7">
        <f t="shared" si="235"/>
        <v>0</v>
      </c>
    </row>
    <row r="3756" spans="1:14" x14ac:dyDescent="0.2">
      <c r="A3756" t="s">
        <v>108</v>
      </c>
      <c r="B3756" s="8">
        <v>44130</v>
      </c>
      <c r="C3756" s="8">
        <v>44131</v>
      </c>
      <c r="D3756">
        <v>920</v>
      </c>
      <c r="E3756">
        <v>1</v>
      </c>
      <c r="F3756" s="7">
        <v>207.97</v>
      </c>
      <c r="G3756" s="7">
        <v>452.77</v>
      </c>
      <c r="H3756" s="7">
        <v>0.35</v>
      </c>
      <c r="I3756" s="7">
        <v>0.76</v>
      </c>
      <c r="J3756" t="s">
        <v>2337</v>
      </c>
      <c r="K3756">
        <f t="shared" si="232"/>
        <v>920</v>
      </c>
      <c r="L3756">
        <f t="shared" si="233"/>
        <v>44</v>
      </c>
      <c r="M3756">
        <f t="shared" si="234"/>
        <v>1</v>
      </c>
      <c r="N3756" s="7">
        <f t="shared" si="235"/>
        <v>452.77</v>
      </c>
    </row>
    <row r="3757" spans="1:14" x14ac:dyDescent="0.2">
      <c r="A3757" t="s">
        <v>246</v>
      </c>
      <c r="B3757" s="8">
        <v>44130</v>
      </c>
      <c r="C3757" s="8">
        <v>44131</v>
      </c>
      <c r="D3757">
        <v>766</v>
      </c>
      <c r="E3757">
        <v>1</v>
      </c>
      <c r="F3757" s="7">
        <v>428.47</v>
      </c>
      <c r="G3757" s="7">
        <v>959.25</v>
      </c>
      <c r="H3757" s="7">
        <v>0.86</v>
      </c>
      <c r="I3757" s="7">
        <v>1.92</v>
      </c>
      <c r="J3757" t="s">
        <v>2337</v>
      </c>
      <c r="K3757">
        <f t="shared" si="232"/>
        <v>766</v>
      </c>
      <c r="L3757">
        <f t="shared" si="233"/>
        <v>44</v>
      </c>
      <c r="M3757">
        <f t="shared" si="234"/>
        <v>1</v>
      </c>
      <c r="N3757" s="7">
        <f t="shared" si="235"/>
        <v>959.25</v>
      </c>
    </row>
    <row r="3758" spans="1:14" x14ac:dyDescent="0.2">
      <c r="A3758" t="s">
        <v>750</v>
      </c>
      <c r="B3758" s="8">
        <v>44130</v>
      </c>
      <c r="C3758" s="8">
        <v>44144</v>
      </c>
      <c r="D3758">
        <v>31</v>
      </c>
      <c r="E3758">
        <v>1</v>
      </c>
      <c r="F3758" s="7">
        <v>1187.78</v>
      </c>
      <c r="G3758" s="7">
        <v>1250.8599999999999</v>
      </c>
      <c r="H3758" s="7">
        <v>59.38</v>
      </c>
      <c r="I3758" s="7">
        <v>62.54</v>
      </c>
      <c r="J3758" t="s">
        <v>2337</v>
      </c>
      <c r="K3758">
        <f t="shared" si="232"/>
        <v>31</v>
      </c>
      <c r="L3758">
        <f t="shared" si="233"/>
        <v>44</v>
      </c>
      <c r="M3758">
        <f t="shared" si="234"/>
        <v>1</v>
      </c>
      <c r="N3758" s="7">
        <f t="shared" si="235"/>
        <v>1250.8599999999999</v>
      </c>
    </row>
    <row r="3759" spans="1:14" x14ac:dyDescent="0.2">
      <c r="A3759" t="s">
        <v>740</v>
      </c>
      <c r="B3759" s="8">
        <v>44130</v>
      </c>
      <c r="C3759" s="8">
        <v>44144</v>
      </c>
      <c r="D3759">
        <v>46</v>
      </c>
      <c r="E3759">
        <v>1</v>
      </c>
      <c r="F3759" s="7">
        <v>63.3</v>
      </c>
      <c r="G3759" s="7">
        <v>1634.56</v>
      </c>
      <c r="H3759" s="7">
        <v>2.1</v>
      </c>
      <c r="I3759" s="7">
        <v>54.49</v>
      </c>
      <c r="J3759" t="s">
        <v>2337</v>
      </c>
      <c r="K3759">
        <f t="shared" si="232"/>
        <v>46</v>
      </c>
      <c r="L3759">
        <f t="shared" si="233"/>
        <v>44</v>
      </c>
      <c r="M3759">
        <f t="shared" si="234"/>
        <v>1</v>
      </c>
      <c r="N3759" s="7">
        <f t="shared" si="235"/>
        <v>1634.56</v>
      </c>
    </row>
    <row r="3760" spans="1:14" x14ac:dyDescent="0.2">
      <c r="A3760" t="s">
        <v>720</v>
      </c>
      <c r="B3760" s="8">
        <v>44130</v>
      </c>
      <c r="C3760" s="8">
        <v>44144</v>
      </c>
      <c r="D3760">
        <v>92</v>
      </c>
      <c r="E3760">
        <v>1</v>
      </c>
      <c r="F3760" s="7">
        <v>1627.14</v>
      </c>
      <c r="G3760" s="7">
        <v>2463.35</v>
      </c>
      <c r="H3760" s="7">
        <v>27.12</v>
      </c>
      <c r="I3760" s="7">
        <v>41.06</v>
      </c>
      <c r="J3760" t="s">
        <v>2337</v>
      </c>
      <c r="K3760">
        <f t="shared" si="232"/>
        <v>92</v>
      </c>
      <c r="L3760">
        <f t="shared" si="233"/>
        <v>44</v>
      </c>
      <c r="M3760">
        <f t="shared" si="234"/>
        <v>1</v>
      </c>
      <c r="N3760" s="7">
        <f t="shared" si="235"/>
        <v>2463.35</v>
      </c>
    </row>
    <row r="3761" spans="1:14" x14ac:dyDescent="0.2">
      <c r="A3761" t="s">
        <v>754</v>
      </c>
      <c r="B3761" s="8">
        <v>44130</v>
      </c>
      <c r="C3761" s="8">
        <v>44144</v>
      </c>
      <c r="D3761">
        <v>138</v>
      </c>
      <c r="E3761">
        <v>1</v>
      </c>
      <c r="F3761" s="7">
        <v>6479.12</v>
      </c>
      <c r="G3761" s="7">
        <v>5628.88</v>
      </c>
      <c r="H3761" s="7">
        <v>71.98</v>
      </c>
      <c r="I3761" s="7">
        <v>62.54</v>
      </c>
      <c r="J3761" t="s">
        <v>2337</v>
      </c>
      <c r="K3761">
        <f t="shared" si="232"/>
        <v>138</v>
      </c>
      <c r="L3761">
        <f t="shared" si="233"/>
        <v>44</v>
      </c>
      <c r="M3761">
        <f t="shared" si="234"/>
        <v>1</v>
      </c>
      <c r="N3761" s="7">
        <f t="shared" si="235"/>
        <v>5628.88</v>
      </c>
    </row>
    <row r="3762" spans="1:14" x14ac:dyDescent="0.2">
      <c r="A3762" t="s">
        <v>704</v>
      </c>
      <c r="B3762" s="8">
        <v>44130</v>
      </c>
      <c r="C3762" s="8">
        <v>44144</v>
      </c>
      <c r="D3762">
        <v>138</v>
      </c>
      <c r="E3762">
        <v>1</v>
      </c>
      <c r="F3762" s="7">
        <v>3953.61</v>
      </c>
      <c r="G3762" s="7">
        <v>4224.54</v>
      </c>
      <c r="H3762" s="7">
        <v>43.92</v>
      </c>
      <c r="I3762" s="7">
        <v>46.94</v>
      </c>
      <c r="J3762" t="s">
        <v>2337</v>
      </c>
      <c r="K3762">
        <f t="shared" si="232"/>
        <v>138</v>
      </c>
      <c r="L3762">
        <f t="shared" si="233"/>
        <v>44</v>
      </c>
      <c r="M3762">
        <f t="shared" si="234"/>
        <v>1</v>
      </c>
      <c r="N3762" s="7">
        <f t="shared" si="235"/>
        <v>4224.54</v>
      </c>
    </row>
    <row r="3763" spans="1:14" x14ac:dyDescent="0.2">
      <c r="A3763" t="s">
        <v>734</v>
      </c>
      <c r="B3763" s="8">
        <v>44130</v>
      </c>
      <c r="C3763" s="8">
        <v>44144</v>
      </c>
      <c r="D3763">
        <v>46</v>
      </c>
      <c r="E3763">
        <v>1</v>
      </c>
      <c r="F3763" s="7">
        <v>819.81</v>
      </c>
      <c r="G3763" s="7">
        <v>1250.8599999999999</v>
      </c>
      <c r="H3763" s="7">
        <v>27.32</v>
      </c>
      <c r="I3763" s="7">
        <v>41.7</v>
      </c>
      <c r="J3763" t="s">
        <v>2337</v>
      </c>
      <c r="K3763">
        <f t="shared" si="232"/>
        <v>46</v>
      </c>
      <c r="L3763">
        <f t="shared" si="233"/>
        <v>44</v>
      </c>
      <c r="M3763">
        <f t="shared" si="234"/>
        <v>1</v>
      </c>
      <c r="N3763" s="7">
        <f t="shared" si="235"/>
        <v>1250.8599999999999</v>
      </c>
    </row>
    <row r="3764" spans="1:14" x14ac:dyDescent="0.2">
      <c r="A3764" t="s">
        <v>724</v>
      </c>
      <c r="B3764" s="8">
        <v>44130</v>
      </c>
      <c r="C3764" s="8">
        <v>44144</v>
      </c>
      <c r="D3764">
        <v>46</v>
      </c>
      <c r="E3764">
        <v>1</v>
      </c>
      <c r="F3764" s="7">
        <v>1147.58</v>
      </c>
      <c r="G3764" s="7">
        <v>1231.68</v>
      </c>
      <c r="H3764" s="7">
        <v>38.24</v>
      </c>
      <c r="I3764" s="7">
        <v>41.06</v>
      </c>
      <c r="J3764" t="s">
        <v>2337</v>
      </c>
      <c r="K3764">
        <f t="shared" si="232"/>
        <v>46</v>
      </c>
      <c r="L3764">
        <f t="shared" si="233"/>
        <v>44</v>
      </c>
      <c r="M3764">
        <f t="shared" si="234"/>
        <v>1</v>
      </c>
      <c r="N3764" s="7">
        <f t="shared" si="235"/>
        <v>1231.68</v>
      </c>
    </row>
    <row r="3765" spans="1:14" x14ac:dyDescent="0.2">
      <c r="A3765" t="s">
        <v>784</v>
      </c>
      <c r="B3765" s="8">
        <v>44130</v>
      </c>
      <c r="C3765" s="8">
        <v>44144</v>
      </c>
      <c r="D3765">
        <v>46</v>
      </c>
      <c r="E3765">
        <v>1</v>
      </c>
      <c r="F3765" s="7">
        <v>1626.9</v>
      </c>
      <c r="G3765" s="7">
        <v>2321.39</v>
      </c>
      <c r="H3765" s="7">
        <v>54.23</v>
      </c>
      <c r="I3765" s="7">
        <v>77.38</v>
      </c>
      <c r="J3765" t="s">
        <v>2337</v>
      </c>
      <c r="K3765">
        <f t="shared" si="232"/>
        <v>46</v>
      </c>
      <c r="L3765">
        <f t="shared" si="233"/>
        <v>44</v>
      </c>
      <c r="M3765">
        <f t="shared" si="234"/>
        <v>1</v>
      </c>
      <c r="N3765" s="7">
        <f t="shared" si="235"/>
        <v>2321.39</v>
      </c>
    </row>
    <row r="3766" spans="1:14" x14ac:dyDescent="0.2">
      <c r="A3766" t="s">
        <v>135</v>
      </c>
      <c r="B3766" s="8">
        <v>44130</v>
      </c>
      <c r="C3766" s="8">
        <v>44137</v>
      </c>
      <c r="D3766">
        <v>154</v>
      </c>
      <c r="E3766">
        <v>1</v>
      </c>
      <c r="F3766" s="7">
        <v>0</v>
      </c>
      <c r="G3766" s="7">
        <v>76.739999999999995</v>
      </c>
      <c r="H3766" s="7">
        <v>0</v>
      </c>
      <c r="I3766" s="7">
        <v>0.77</v>
      </c>
      <c r="J3766" t="s">
        <v>2337</v>
      </c>
      <c r="K3766">
        <f t="shared" si="232"/>
        <v>154</v>
      </c>
      <c r="L3766">
        <f t="shared" si="233"/>
        <v>44</v>
      </c>
      <c r="M3766">
        <f t="shared" si="234"/>
        <v>1</v>
      </c>
      <c r="N3766" s="7">
        <f t="shared" si="235"/>
        <v>76.739999999999995</v>
      </c>
    </row>
    <row r="3767" spans="1:14" x14ac:dyDescent="0.2">
      <c r="A3767" t="s">
        <v>396</v>
      </c>
      <c r="B3767" s="8">
        <v>44131</v>
      </c>
      <c r="C3767" s="8">
        <v>44132</v>
      </c>
      <c r="D3767">
        <v>368</v>
      </c>
      <c r="E3767">
        <v>1</v>
      </c>
      <c r="F3767" s="7">
        <v>4950.32</v>
      </c>
      <c r="G3767" s="7">
        <v>7367.04</v>
      </c>
      <c r="H3767" s="7">
        <v>20.62</v>
      </c>
      <c r="I3767" s="7">
        <v>30.7</v>
      </c>
      <c r="J3767" t="s">
        <v>2337</v>
      </c>
      <c r="K3767">
        <f t="shared" si="232"/>
        <v>368</v>
      </c>
      <c r="L3767">
        <f t="shared" si="233"/>
        <v>44</v>
      </c>
      <c r="M3767">
        <f t="shared" si="234"/>
        <v>1</v>
      </c>
      <c r="N3767" s="7">
        <f t="shared" si="235"/>
        <v>7367.04</v>
      </c>
    </row>
    <row r="3768" spans="1:14" x14ac:dyDescent="0.2">
      <c r="A3768" t="s">
        <v>923</v>
      </c>
      <c r="B3768" s="8">
        <v>44131</v>
      </c>
      <c r="C3768" s="8">
        <v>44133</v>
      </c>
      <c r="D3768">
        <v>34</v>
      </c>
      <c r="E3768">
        <v>1</v>
      </c>
      <c r="F3768" s="7">
        <v>1317.42</v>
      </c>
      <c r="G3768" s="7">
        <v>1969.66</v>
      </c>
      <c r="H3768" s="7">
        <v>59.88</v>
      </c>
      <c r="I3768" s="7">
        <v>89.53</v>
      </c>
      <c r="J3768" t="s">
        <v>2337</v>
      </c>
      <c r="K3768">
        <f t="shared" si="232"/>
        <v>34</v>
      </c>
      <c r="L3768">
        <f t="shared" si="233"/>
        <v>44</v>
      </c>
      <c r="M3768">
        <f t="shared" si="234"/>
        <v>1</v>
      </c>
      <c r="N3768" s="7">
        <f t="shared" si="235"/>
        <v>1969.66</v>
      </c>
    </row>
    <row r="3769" spans="1:14" x14ac:dyDescent="0.2">
      <c r="A3769" t="s">
        <v>249</v>
      </c>
      <c r="B3769" s="8">
        <v>44131</v>
      </c>
      <c r="C3769" s="8">
        <v>44133</v>
      </c>
      <c r="D3769">
        <v>766</v>
      </c>
      <c r="E3769">
        <v>1</v>
      </c>
      <c r="F3769" s="7">
        <v>428.47</v>
      </c>
      <c r="G3769" s="7">
        <v>895.3</v>
      </c>
      <c r="H3769" s="7">
        <v>0.86</v>
      </c>
      <c r="I3769" s="7">
        <v>1.79</v>
      </c>
      <c r="J3769" t="s">
        <v>2337</v>
      </c>
      <c r="K3769">
        <f t="shared" si="232"/>
        <v>766</v>
      </c>
      <c r="L3769">
        <f t="shared" si="233"/>
        <v>44</v>
      </c>
      <c r="M3769">
        <f t="shared" si="234"/>
        <v>1</v>
      </c>
      <c r="N3769" s="7">
        <f t="shared" si="235"/>
        <v>895.3</v>
      </c>
    </row>
    <row r="3770" spans="1:14" x14ac:dyDescent="0.2">
      <c r="A3770" t="s">
        <v>531</v>
      </c>
      <c r="B3770" s="8">
        <v>44131</v>
      </c>
      <c r="C3770" s="8">
        <v>44133</v>
      </c>
      <c r="D3770">
        <v>393</v>
      </c>
      <c r="E3770">
        <v>1</v>
      </c>
      <c r="F3770" s="7">
        <v>1182.6500000000001</v>
      </c>
      <c r="G3770" s="7">
        <v>1964.54</v>
      </c>
      <c r="H3770" s="7">
        <v>4.62</v>
      </c>
      <c r="I3770" s="7">
        <v>7.67</v>
      </c>
      <c r="J3770" t="s">
        <v>2337</v>
      </c>
      <c r="K3770">
        <f t="shared" si="232"/>
        <v>393</v>
      </c>
      <c r="L3770">
        <f t="shared" si="233"/>
        <v>44</v>
      </c>
      <c r="M3770">
        <f t="shared" si="234"/>
        <v>1</v>
      </c>
      <c r="N3770" s="7">
        <f t="shared" si="235"/>
        <v>1964.54</v>
      </c>
    </row>
    <row r="3771" spans="1:14" x14ac:dyDescent="0.2">
      <c r="A3771" t="s">
        <v>530</v>
      </c>
      <c r="B3771" s="8">
        <v>44131</v>
      </c>
      <c r="C3771" s="8">
        <v>44133</v>
      </c>
      <c r="D3771">
        <v>393</v>
      </c>
      <c r="E3771">
        <v>1</v>
      </c>
      <c r="F3771" s="7">
        <v>807.43</v>
      </c>
      <c r="G3771" s="7">
        <v>1964.54</v>
      </c>
      <c r="H3771" s="7">
        <v>3.15</v>
      </c>
      <c r="I3771" s="7">
        <v>7.67</v>
      </c>
      <c r="J3771" t="s">
        <v>2337</v>
      </c>
      <c r="K3771">
        <f t="shared" si="232"/>
        <v>393</v>
      </c>
      <c r="L3771">
        <f t="shared" si="233"/>
        <v>44</v>
      </c>
      <c r="M3771">
        <f t="shared" si="234"/>
        <v>1</v>
      </c>
      <c r="N3771" s="7">
        <f t="shared" si="235"/>
        <v>1964.54</v>
      </c>
    </row>
    <row r="3772" spans="1:14" x14ac:dyDescent="0.2">
      <c r="A3772" t="s">
        <v>288</v>
      </c>
      <c r="B3772" s="8">
        <v>44131</v>
      </c>
      <c r="C3772" s="8">
        <v>44132</v>
      </c>
      <c r="D3772">
        <v>154</v>
      </c>
      <c r="E3772">
        <v>1</v>
      </c>
      <c r="F3772" s="7">
        <v>85.69</v>
      </c>
      <c r="G3772" s="7">
        <v>204.64</v>
      </c>
      <c r="H3772" s="7">
        <v>0.86</v>
      </c>
      <c r="I3772" s="7">
        <v>2.0499999999999998</v>
      </c>
      <c r="J3772" t="s">
        <v>2337</v>
      </c>
      <c r="K3772">
        <f t="shared" si="232"/>
        <v>154</v>
      </c>
      <c r="L3772">
        <f t="shared" si="233"/>
        <v>44</v>
      </c>
      <c r="M3772">
        <f t="shared" si="234"/>
        <v>1</v>
      </c>
      <c r="N3772" s="7">
        <f t="shared" si="235"/>
        <v>204.64</v>
      </c>
    </row>
    <row r="3773" spans="1:14" x14ac:dyDescent="0.2">
      <c r="A3773" t="s">
        <v>396</v>
      </c>
      <c r="B3773" s="8">
        <v>44131</v>
      </c>
      <c r="C3773" s="8">
        <v>44132</v>
      </c>
      <c r="D3773">
        <v>2</v>
      </c>
      <c r="E3773">
        <v>1</v>
      </c>
      <c r="F3773" s="7">
        <v>20.63</v>
      </c>
      <c r="G3773" s="7">
        <v>30.7</v>
      </c>
      <c r="H3773" s="7">
        <v>20.62</v>
      </c>
      <c r="I3773" s="7">
        <v>30.7</v>
      </c>
      <c r="J3773" t="s">
        <v>2337</v>
      </c>
      <c r="K3773">
        <f t="shared" si="232"/>
        <v>2</v>
      </c>
      <c r="L3773">
        <f t="shared" si="233"/>
        <v>44</v>
      </c>
      <c r="M3773">
        <f t="shared" si="234"/>
        <v>1</v>
      </c>
      <c r="N3773" s="7">
        <f t="shared" si="235"/>
        <v>30.7</v>
      </c>
    </row>
    <row r="3774" spans="1:14" x14ac:dyDescent="0.2">
      <c r="A3774" t="s">
        <v>192</v>
      </c>
      <c r="B3774" s="8">
        <v>44131</v>
      </c>
      <c r="C3774" s="8">
        <v>44132</v>
      </c>
      <c r="D3774">
        <v>491</v>
      </c>
      <c r="E3774">
        <v>1</v>
      </c>
      <c r="F3774" s="7">
        <v>389.6</v>
      </c>
      <c r="G3774" s="7">
        <v>1105.06</v>
      </c>
      <c r="H3774" s="7">
        <v>1.22</v>
      </c>
      <c r="I3774" s="7">
        <v>3.45</v>
      </c>
      <c r="J3774" t="s">
        <v>2337</v>
      </c>
      <c r="K3774">
        <f t="shared" si="232"/>
        <v>491</v>
      </c>
      <c r="L3774">
        <f t="shared" si="233"/>
        <v>44</v>
      </c>
      <c r="M3774">
        <f t="shared" si="234"/>
        <v>1</v>
      </c>
      <c r="N3774" s="7">
        <f t="shared" si="235"/>
        <v>1105.06</v>
      </c>
    </row>
    <row r="3775" spans="1:14" x14ac:dyDescent="0.2">
      <c r="A3775" t="s">
        <v>172</v>
      </c>
      <c r="B3775" s="8">
        <v>44131</v>
      </c>
      <c r="C3775" s="8">
        <v>44132</v>
      </c>
      <c r="D3775">
        <v>552</v>
      </c>
      <c r="E3775">
        <v>1</v>
      </c>
      <c r="F3775" s="7">
        <v>466.34</v>
      </c>
      <c r="G3775" s="7">
        <v>782.75</v>
      </c>
      <c r="H3775" s="7">
        <v>1.29</v>
      </c>
      <c r="I3775" s="7">
        <v>2.17</v>
      </c>
      <c r="J3775" t="s">
        <v>2337</v>
      </c>
      <c r="K3775">
        <f t="shared" si="232"/>
        <v>552</v>
      </c>
      <c r="L3775">
        <f t="shared" si="233"/>
        <v>44</v>
      </c>
      <c r="M3775">
        <f t="shared" si="234"/>
        <v>1</v>
      </c>
      <c r="N3775" s="7">
        <f t="shared" si="235"/>
        <v>782.75</v>
      </c>
    </row>
    <row r="3776" spans="1:14" x14ac:dyDescent="0.2">
      <c r="A3776" t="s">
        <v>934</v>
      </c>
      <c r="B3776" s="8">
        <v>44131</v>
      </c>
      <c r="C3776" s="8">
        <v>44132</v>
      </c>
      <c r="D3776">
        <v>77</v>
      </c>
      <c r="E3776">
        <v>1</v>
      </c>
      <c r="F3776" s="7">
        <v>729.03</v>
      </c>
      <c r="G3776" s="7">
        <v>1215.05</v>
      </c>
      <c r="H3776" s="7">
        <v>14.58</v>
      </c>
      <c r="I3776" s="7">
        <v>24.3</v>
      </c>
      <c r="J3776" t="s">
        <v>2337</v>
      </c>
      <c r="K3776">
        <f t="shared" si="232"/>
        <v>77</v>
      </c>
      <c r="L3776">
        <f t="shared" si="233"/>
        <v>44</v>
      </c>
      <c r="M3776">
        <f t="shared" si="234"/>
        <v>1</v>
      </c>
      <c r="N3776" s="7">
        <f t="shared" si="235"/>
        <v>1215.05</v>
      </c>
    </row>
    <row r="3777" spans="1:14" x14ac:dyDescent="0.2">
      <c r="A3777" t="s">
        <v>254</v>
      </c>
      <c r="B3777" s="8">
        <v>44111</v>
      </c>
      <c r="C3777" s="8">
        <v>44111</v>
      </c>
      <c r="D3777">
        <v>2145</v>
      </c>
      <c r="E3777">
        <v>1</v>
      </c>
      <c r="F3777" s="7">
        <v>1629.45</v>
      </c>
      <c r="G3777" s="7">
        <v>2954.49</v>
      </c>
      <c r="H3777" s="7">
        <v>1.1599999999999999</v>
      </c>
      <c r="I3777" s="7">
        <v>2.11</v>
      </c>
      <c r="J3777" t="s">
        <v>2337</v>
      </c>
      <c r="K3777">
        <f t="shared" si="232"/>
        <v>2145</v>
      </c>
      <c r="L3777">
        <f t="shared" si="233"/>
        <v>41</v>
      </c>
      <c r="M3777">
        <f t="shared" si="234"/>
        <v>1</v>
      </c>
      <c r="N3777" s="7">
        <f t="shared" si="235"/>
        <v>2954.49</v>
      </c>
    </row>
    <row r="3778" spans="1:14" x14ac:dyDescent="0.2">
      <c r="A3778" t="s">
        <v>285</v>
      </c>
      <c r="B3778" s="8">
        <v>44132</v>
      </c>
      <c r="C3778" s="8">
        <v>44134</v>
      </c>
      <c r="D3778">
        <v>766</v>
      </c>
      <c r="E3778">
        <v>1</v>
      </c>
      <c r="F3778" s="7">
        <v>434.86</v>
      </c>
      <c r="G3778" s="7">
        <v>1055.18</v>
      </c>
      <c r="H3778" s="7">
        <v>0.87</v>
      </c>
      <c r="I3778" s="7">
        <v>2.11</v>
      </c>
      <c r="J3778" t="s">
        <v>2337</v>
      </c>
      <c r="K3778">
        <f t="shared" si="232"/>
        <v>766</v>
      </c>
      <c r="L3778">
        <f t="shared" si="233"/>
        <v>44</v>
      </c>
      <c r="M3778">
        <f t="shared" si="234"/>
        <v>1</v>
      </c>
      <c r="N3778" s="7">
        <f t="shared" si="235"/>
        <v>1055.18</v>
      </c>
    </row>
    <row r="3779" spans="1:14" x14ac:dyDescent="0.2">
      <c r="A3779" t="s">
        <v>249</v>
      </c>
      <c r="B3779" s="8">
        <v>44132</v>
      </c>
      <c r="C3779" s="8">
        <v>44134</v>
      </c>
      <c r="D3779">
        <v>766</v>
      </c>
      <c r="E3779">
        <v>1</v>
      </c>
      <c r="F3779" s="7">
        <v>428.47</v>
      </c>
      <c r="G3779" s="7">
        <v>895.3</v>
      </c>
      <c r="H3779" s="7">
        <v>0.86</v>
      </c>
      <c r="I3779" s="7">
        <v>1.79</v>
      </c>
      <c r="J3779" t="s">
        <v>2337</v>
      </c>
      <c r="K3779">
        <f t="shared" ref="K3779:K3842" si="236">D3779*E3779</f>
        <v>766</v>
      </c>
      <c r="L3779">
        <f t="shared" ref="L3779:L3842" si="237">(YEAR(B3779)-2020)*52+_xlfn.ISOWEEKNUM(B3779)</f>
        <v>44</v>
      </c>
      <c r="M3779">
        <f t="shared" ref="M3779:M3842" si="238">IF(J3779="Z-US$",1,1.22)</f>
        <v>1</v>
      </c>
      <c r="N3779" s="7">
        <f t="shared" ref="N3779:N3842" si="239">G3779*M3779</f>
        <v>895.3</v>
      </c>
    </row>
    <row r="3780" spans="1:14" x14ac:dyDescent="0.2">
      <c r="A3780" t="s">
        <v>238</v>
      </c>
      <c r="B3780" s="8">
        <v>44132</v>
      </c>
      <c r="C3780" s="8">
        <v>44134</v>
      </c>
      <c r="D3780">
        <v>766</v>
      </c>
      <c r="E3780">
        <v>1</v>
      </c>
      <c r="F3780" s="7">
        <v>351.73</v>
      </c>
      <c r="G3780" s="7">
        <v>639.5</v>
      </c>
      <c r="H3780" s="7">
        <v>0.7</v>
      </c>
      <c r="I3780" s="7">
        <v>1.28</v>
      </c>
      <c r="J3780" t="s">
        <v>2337</v>
      </c>
      <c r="K3780">
        <f t="shared" si="236"/>
        <v>766</v>
      </c>
      <c r="L3780">
        <f t="shared" si="237"/>
        <v>44</v>
      </c>
      <c r="M3780">
        <f t="shared" si="238"/>
        <v>1</v>
      </c>
      <c r="N3780" s="7">
        <f t="shared" si="239"/>
        <v>639.5</v>
      </c>
    </row>
    <row r="3781" spans="1:14" x14ac:dyDescent="0.2">
      <c r="A3781" t="s">
        <v>396</v>
      </c>
      <c r="B3781" s="8">
        <v>44132</v>
      </c>
      <c r="C3781" s="8">
        <v>44134</v>
      </c>
      <c r="D3781">
        <v>295</v>
      </c>
      <c r="E3781">
        <v>1</v>
      </c>
      <c r="F3781" s="7">
        <v>3960.24</v>
      </c>
      <c r="G3781" s="7">
        <v>5893.63</v>
      </c>
      <c r="H3781" s="7">
        <v>20.62</v>
      </c>
      <c r="I3781" s="7">
        <v>30.7</v>
      </c>
      <c r="J3781" t="s">
        <v>2337</v>
      </c>
      <c r="K3781">
        <f t="shared" si="236"/>
        <v>295</v>
      </c>
      <c r="L3781">
        <f t="shared" si="237"/>
        <v>44</v>
      </c>
      <c r="M3781">
        <f t="shared" si="238"/>
        <v>1</v>
      </c>
      <c r="N3781" s="7">
        <f t="shared" si="239"/>
        <v>5893.63</v>
      </c>
    </row>
    <row r="3782" spans="1:14" x14ac:dyDescent="0.2">
      <c r="A3782" t="s">
        <v>387</v>
      </c>
      <c r="B3782" s="8">
        <v>44132</v>
      </c>
      <c r="C3782" s="8">
        <v>44133</v>
      </c>
      <c r="D3782">
        <v>4</v>
      </c>
      <c r="E3782">
        <v>1</v>
      </c>
      <c r="F3782" s="7">
        <v>84.59</v>
      </c>
      <c r="G3782" s="7">
        <v>153.47999999999999</v>
      </c>
      <c r="H3782" s="7">
        <v>42.3</v>
      </c>
      <c r="I3782" s="7">
        <v>76.739999999999995</v>
      </c>
      <c r="J3782" t="s">
        <v>2337</v>
      </c>
      <c r="K3782">
        <f t="shared" si="236"/>
        <v>4</v>
      </c>
      <c r="L3782">
        <f t="shared" si="237"/>
        <v>44</v>
      </c>
      <c r="M3782">
        <f t="shared" si="238"/>
        <v>1</v>
      </c>
      <c r="N3782" s="7">
        <f t="shared" si="239"/>
        <v>153.47999999999999</v>
      </c>
    </row>
    <row r="3783" spans="1:14" x14ac:dyDescent="0.2">
      <c r="A3783" t="s">
        <v>722</v>
      </c>
      <c r="B3783" s="8">
        <v>44132</v>
      </c>
      <c r="C3783" s="8">
        <v>44146</v>
      </c>
      <c r="D3783">
        <v>7</v>
      </c>
      <c r="E3783">
        <v>1</v>
      </c>
      <c r="F3783" s="7">
        <v>89.43</v>
      </c>
      <c r="G3783" s="7">
        <v>164.22</v>
      </c>
      <c r="H3783" s="7">
        <v>22.36</v>
      </c>
      <c r="I3783" s="7">
        <v>41.06</v>
      </c>
      <c r="J3783" t="s">
        <v>2337</v>
      </c>
      <c r="K3783">
        <f t="shared" si="236"/>
        <v>7</v>
      </c>
      <c r="L3783">
        <f t="shared" si="237"/>
        <v>44</v>
      </c>
      <c r="M3783">
        <f t="shared" si="238"/>
        <v>1</v>
      </c>
      <c r="N3783" s="7">
        <f t="shared" si="239"/>
        <v>164.22</v>
      </c>
    </row>
    <row r="3784" spans="1:14" x14ac:dyDescent="0.2">
      <c r="A3784" t="s">
        <v>942</v>
      </c>
      <c r="B3784" s="8">
        <v>44132</v>
      </c>
      <c r="C3784" s="8">
        <v>44146</v>
      </c>
      <c r="D3784">
        <v>2</v>
      </c>
      <c r="E3784">
        <v>1</v>
      </c>
      <c r="F3784" s="7">
        <v>23.87</v>
      </c>
      <c r="G3784" s="7">
        <v>49.88</v>
      </c>
      <c r="H3784" s="7">
        <v>23.87</v>
      </c>
      <c r="I3784" s="7">
        <v>49.88</v>
      </c>
      <c r="J3784" t="s">
        <v>2337</v>
      </c>
      <c r="K3784">
        <f t="shared" si="236"/>
        <v>2</v>
      </c>
      <c r="L3784">
        <f t="shared" si="237"/>
        <v>44</v>
      </c>
      <c r="M3784">
        <f t="shared" si="238"/>
        <v>1</v>
      </c>
      <c r="N3784" s="7">
        <f t="shared" si="239"/>
        <v>49.88</v>
      </c>
    </row>
    <row r="3785" spans="1:14" x14ac:dyDescent="0.2">
      <c r="A3785" t="s">
        <v>112</v>
      </c>
      <c r="B3785" s="8">
        <v>44132</v>
      </c>
      <c r="C3785" s="8">
        <v>44133</v>
      </c>
      <c r="D3785">
        <v>613</v>
      </c>
      <c r="E3785">
        <v>1</v>
      </c>
      <c r="F3785" s="7">
        <v>162.69</v>
      </c>
      <c r="G3785" s="7">
        <v>966.92</v>
      </c>
      <c r="H3785" s="7">
        <v>0.4</v>
      </c>
      <c r="I3785" s="7">
        <v>2.42</v>
      </c>
      <c r="J3785" t="s">
        <v>2337</v>
      </c>
      <c r="K3785">
        <f t="shared" si="236"/>
        <v>613</v>
      </c>
      <c r="L3785">
        <f t="shared" si="237"/>
        <v>44</v>
      </c>
      <c r="M3785">
        <f t="shared" si="238"/>
        <v>1</v>
      </c>
      <c r="N3785" s="7">
        <f t="shared" si="239"/>
        <v>966.92</v>
      </c>
    </row>
    <row r="3786" spans="1:14" x14ac:dyDescent="0.2">
      <c r="A3786" t="s">
        <v>197</v>
      </c>
      <c r="B3786" s="8">
        <v>44132</v>
      </c>
      <c r="C3786" s="8">
        <v>44133</v>
      </c>
      <c r="D3786">
        <v>1532</v>
      </c>
      <c r="E3786">
        <v>1</v>
      </c>
      <c r="F3786" s="7">
        <v>1288.21</v>
      </c>
      <c r="G3786" s="7">
        <v>2558</v>
      </c>
      <c r="H3786" s="7">
        <v>1.28</v>
      </c>
      <c r="I3786" s="7">
        <v>2.56</v>
      </c>
      <c r="J3786" t="s">
        <v>2337</v>
      </c>
      <c r="K3786">
        <f t="shared" si="236"/>
        <v>1532</v>
      </c>
      <c r="L3786">
        <f t="shared" si="237"/>
        <v>44</v>
      </c>
      <c r="M3786">
        <f t="shared" si="238"/>
        <v>1</v>
      </c>
      <c r="N3786" s="7">
        <f t="shared" si="239"/>
        <v>2558</v>
      </c>
    </row>
    <row r="3787" spans="1:14" x14ac:dyDescent="0.2">
      <c r="A3787" t="s">
        <v>288</v>
      </c>
      <c r="B3787" s="8">
        <v>44132</v>
      </c>
      <c r="C3787" s="8">
        <v>44133</v>
      </c>
      <c r="D3787">
        <v>163</v>
      </c>
      <c r="E3787">
        <v>1</v>
      </c>
      <c r="F3787" s="7">
        <v>90.84</v>
      </c>
      <c r="G3787" s="7">
        <v>325.38</v>
      </c>
      <c r="H3787" s="7">
        <v>0.86</v>
      </c>
      <c r="I3787" s="7">
        <v>3.07</v>
      </c>
      <c r="J3787" t="s">
        <v>2337</v>
      </c>
      <c r="K3787">
        <f t="shared" si="236"/>
        <v>163</v>
      </c>
      <c r="L3787">
        <f t="shared" si="237"/>
        <v>44</v>
      </c>
      <c r="M3787">
        <f t="shared" si="238"/>
        <v>1</v>
      </c>
      <c r="N3787" s="7">
        <f t="shared" si="239"/>
        <v>325.38</v>
      </c>
    </row>
    <row r="3788" spans="1:14" x14ac:dyDescent="0.2">
      <c r="A3788" t="s">
        <v>928</v>
      </c>
      <c r="B3788" s="8">
        <v>44132</v>
      </c>
      <c r="C3788" s="8">
        <v>44133</v>
      </c>
      <c r="D3788">
        <v>7</v>
      </c>
      <c r="E3788">
        <v>1</v>
      </c>
      <c r="F3788" s="7">
        <v>0</v>
      </c>
      <c r="G3788" s="7">
        <v>0</v>
      </c>
      <c r="H3788" s="7">
        <v>0</v>
      </c>
      <c r="I3788" s="7">
        <v>0</v>
      </c>
      <c r="J3788" t="s">
        <v>2337</v>
      </c>
      <c r="K3788">
        <f t="shared" si="236"/>
        <v>7</v>
      </c>
      <c r="L3788">
        <f t="shared" si="237"/>
        <v>44</v>
      </c>
      <c r="M3788">
        <f t="shared" si="238"/>
        <v>1</v>
      </c>
      <c r="N3788" s="7">
        <f t="shared" si="239"/>
        <v>0</v>
      </c>
    </row>
    <row r="3789" spans="1:14" x14ac:dyDescent="0.2">
      <c r="A3789" t="s">
        <v>923</v>
      </c>
      <c r="B3789" s="8">
        <v>44133</v>
      </c>
      <c r="C3789" s="8">
        <v>44133</v>
      </c>
      <c r="D3789">
        <v>74</v>
      </c>
      <c r="E3789">
        <v>1</v>
      </c>
      <c r="F3789" s="7">
        <v>2874.37</v>
      </c>
      <c r="G3789" s="7">
        <v>4297.4399999999996</v>
      </c>
      <c r="H3789" s="7">
        <v>59.88</v>
      </c>
      <c r="I3789" s="7">
        <v>89.53</v>
      </c>
      <c r="J3789" t="s">
        <v>2337</v>
      </c>
      <c r="K3789">
        <f t="shared" si="236"/>
        <v>74</v>
      </c>
      <c r="L3789">
        <f t="shared" si="237"/>
        <v>44</v>
      </c>
      <c r="M3789">
        <f t="shared" si="238"/>
        <v>1</v>
      </c>
      <c r="N3789" s="7">
        <f t="shared" si="239"/>
        <v>4297.4399999999996</v>
      </c>
    </row>
    <row r="3790" spans="1:14" x14ac:dyDescent="0.2">
      <c r="A3790" t="s">
        <v>271</v>
      </c>
      <c r="B3790" s="8">
        <v>44133</v>
      </c>
      <c r="C3790" s="8">
        <v>44133</v>
      </c>
      <c r="D3790">
        <v>2298</v>
      </c>
      <c r="E3790">
        <v>1</v>
      </c>
      <c r="F3790" s="7">
        <v>1419.69</v>
      </c>
      <c r="G3790" s="7">
        <v>2263.83</v>
      </c>
      <c r="H3790" s="7">
        <v>0.95</v>
      </c>
      <c r="I3790" s="7">
        <v>1.51</v>
      </c>
      <c r="J3790" t="s">
        <v>2337</v>
      </c>
      <c r="K3790">
        <f t="shared" si="236"/>
        <v>2298</v>
      </c>
      <c r="L3790">
        <f t="shared" si="237"/>
        <v>44</v>
      </c>
      <c r="M3790">
        <f t="shared" si="238"/>
        <v>1</v>
      </c>
      <c r="N3790" s="7">
        <f t="shared" si="239"/>
        <v>2263.83</v>
      </c>
    </row>
    <row r="3791" spans="1:14" x14ac:dyDescent="0.2">
      <c r="A3791" t="s">
        <v>923</v>
      </c>
      <c r="B3791" s="8">
        <v>44133</v>
      </c>
      <c r="C3791" s="8">
        <v>44134</v>
      </c>
      <c r="D3791">
        <v>129</v>
      </c>
      <c r="E3791">
        <v>1</v>
      </c>
      <c r="F3791" s="7">
        <v>5030.1499999999996</v>
      </c>
      <c r="G3791" s="7">
        <v>7520.52</v>
      </c>
      <c r="H3791" s="7">
        <v>59.88</v>
      </c>
      <c r="I3791" s="7">
        <v>89.53</v>
      </c>
      <c r="J3791" t="s">
        <v>2337</v>
      </c>
      <c r="K3791">
        <f t="shared" si="236"/>
        <v>129</v>
      </c>
      <c r="L3791">
        <f t="shared" si="237"/>
        <v>44</v>
      </c>
      <c r="M3791">
        <f t="shared" si="238"/>
        <v>1</v>
      </c>
      <c r="N3791" s="7">
        <f t="shared" si="239"/>
        <v>7520.52</v>
      </c>
    </row>
    <row r="3792" spans="1:14" x14ac:dyDescent="0.2">
      <c r="A3792" t="s">
        <v>353</v>
      </c>
      <c r="B3792" s="8">
        <v>44133</v>
      </c>
      <c r="C3792" s="8">
        <v>44134</v>
      </c>
      <c r="D3792">
        <v>460</v>
      </c>
      <c r="E3792">
        <v>1</v>
      </c>
      <c r="F3792" s="7">
        <v>360.68</v>
      </c>
      <c r="G3792" s="7">
        <v>575.54999999999995</v>
      </c>
      <c r="H3792" s="7">
        <v>1.2</v>
      </c>
      <c r="I3792" s="7">
        <v>1.92</v>
      </c>
      <c r="J3792" t="s">
        <v>2337</v>
      </c>
      <c r="K3792">
        <f t="shared" si="236"/>
        <v>460</v>
      </c>
      <c r="L3792">
        <f t="shared" si="237"/>
        <v>44</v>
      </c>
      <c r="M3792">
        <f t="shared" si="238"/>
        <v>1</v>
      </c>
      <c r="N3792" s="7">
        <f t="shared" si="239"/>
        <v>575.54999999999995</v>
      </c>
    </row>
    <row r="3793" spans="1:14" x14ac:dyDescent="0.2">
      <c r="A3793" t="s">
        <v>355</v>
      </c>
      <c r="B3793" s="8">
        <v>44133</v>
      </c>
      <c r="C3793" s="8">
        <v>44134</v>
      </c>
      <c r="D3793">
        <v>460</v>
      </c>
      <c r="E3793">
        <v>1</v>
      </c>
      <c r="F3793" s="7">
        <v>333.82</v>
      </c>
      <c r="G3793" s="7">
        <v>518</v>
      </c>
      <c r="H3793" s="7">
        <v>1.1100000000000001</v>
      </c>
      <c r="I3793" s="7">
        <v>1.73</v>
      </c>
      <c r="J3793" t="s">
        <v>2337</v>
      </c>
      <c r="K3793">
        <f t="shared" si="236"/>
        <v>460</v>
      </c>
      <c r="L3793">
        <f t="shared" si="237"/>
        <v>44</v>
      </c>
      <c r="M3793">
        <f t="shared" si="238"/>
        <v>1</v>
      </c>
      <c r="N3793" s="7">
        <f t="shared" si="239"/>
        <v>518</v>
      </c>
    </row>
    <row r="3794" spans="1:14" x14ac:dyDescent="0.2">
      <c r="A3794" t="s">
        <v>396</v>
      </c>
      <c r="B3794" s="8">
        <v>44133</v>
      </c>
      <c r="C3794" s="8">
        <v>44140</v>
      </c>
      <c r="D3794">
        <v>46</v>
      </c>
      <c r="E3794">
        <v>1</v>
      </c>
      <c r="F3794" s="7">
        <v>618.79</v>
      </c>
      <c r="G3794" s="7">
        <v>920.88</v>
      </c>
      <c r="H3794" s="7">
        <v>20.62</v>
      </c>
      <c r="I3794" s="7">
        <v>30.7</v>
      </c>
      <c r="J3794" t="s">
        <v>2337</v>
      </c>
      <c r="K3794">
        <f t="shared" si="236"/>
        <v>46</v>
      </c>
      <c r="L3794">
        <f t="shared" si="237"/>
        <v>44</v>
      </c>
      <c r="M3794">
        <f t="shared" si="238"/>
        <v>1</v>
      </c>
      <c r="N3794" s="7">
        <f t="shared" si="239"/>
        <v>920.88</v>
      </c>
    </row>
    <row r="3795" spans="1:14" x14ac:dyDescent="0.2">
      <c r="A3795" t="s">
        <v>251</v>
      </c>
      <c r="B3795" s="8">
        <v>44133</v>
      </c>
      <c r="C3795" s="8">
        <v>44140</v>
      </c>
      <c r="D3795">
        <v>2298</v>
      </c>
      <c r="E3795">
        <v>1</v>
      </c>
      <c r="F3795" s="7">
        <v>1285.4000000000001</v>
      </c>
      <c r="G3795" s="7">
        <v>2877.75</v>
      </c>
      <c r="H3795" s="7">
        <v>0.86</v>
      </c>
      <c r="I3795" s="7">
        <v>1.92</v>
      </c>
      <c r="J3795" t="s">
        <v>2337</v>
      </c>
      <c r="K3795">
        <f t="shared" si="236"/>
        <v>2298</v>
      </c>
      <c r="L3795">
        <f t="shared" si="237"/>
        <v>44</v>
      </c>
      <c r="M3795">
        <f t="shared" si="238"/>
        <v>1</v>
      </c>
      <c r="N3795" s="7">
        <f t="shared" si="239"/>
        <v>2877.75</v>
      </c>
    </row>
    <row r="3796" spans="1:14" x14ac:dyDescent="0.2">
      <c r="A3796" t="s">
        <v>169</v>
      </c>
      <c r="B3796" s="8">
        <v>44133</v>
      </c>
      <c r="C3796" s="8">
        <v>44134</v>
      </c>
      <c r="D3796">
        <v>246</v>
      </c>
      <c r="E3796">
        <v>1</v>
      </c>
      <c r="F3796" s="7">
        <v>206.11</v>
      </c>
      <c r="G3796" s="7">
        <v>337.66</v>
      </c>
      <c r="H3796" s="7">
        <v>1.28</v>
      </c>
      <c r="I3796" s="7">
        <v>2.11</v>
      </c>
      <c r="J3796" t="s">
        <v>2337</v>
      </c>
      <c r="K3796">
        <f t="shared" si="236"/>
        <v>246</v>
      </c>
      <c r="L3796">
        <f t="shared" si="237"/>
        <v>44</v>
      </c>
      <c r="M3796">
        <f t="shared" si="238"/>
        <v>1</v>
      </c>
      <c r="N3796" s="7">
        <f t="shared" si="239"/>
        <v>337.66</v>
      </c>
    </row>
    <row r="3797" spans="1:14" x14ac:dyDescent="0.2">
      <c r="A3797" t="s">
        <v>928</v>
      </c>
      <c r="B3797" s="8">
        <v>44133</v>
      </c>
      <c r="C3797" s="8">
        <v>44134</v>
      </c>
      <c r="D3797">
        <v>7</v>
      </c>
      <c r="E3797">
        <v>1</v>
      </c>
      <c r="F3797" s="7">
        <v>0</v>
      </c>
      <c r="G3797" s="7">
        <v>0</v>
      </c>
      <c r="H3797" s="7">
        <v>0</v>
      </c>
      <c r="I3797" s="7">
        <v>0</v>
      </c>
      <c r="J3797" t="s">
        <v>2337</v>
      </c>
      <c r="K3797">
        <f t="shared" si="236"/>
        <v>7</v>
      </c>
      <c r="L3797">
        <f t="shared" si="237"/>
        <v>44</v>
      </c>
      <c r="M3797">
        <f t="shared" si="238"/>
        <v>1</v>
      </c>
      <c r="N3797" s="7">
        <f t="shared" si="239"/>
        <v>0</v>
      </c>
    </row>
    <row r="3798" spans="1:14" x14ac:dyDescent="0.2">
      <c r="A3798" t="s">
        <v>201</v>
      </c>
      <c r="B3798" s="8">
        <v>44134</v>
      </c>
      <c r="C3798" s="8">
        <v>44137</v>
      </c>
      <c r="D3798">
        <v>4596</v>
      </c>
      <c r="E3798">
        <v>1</v>
      </c>
      <c r="F3798" s="7">
        <v>3886.5</v>
      </c>
      <c r="G3798" s="7">
        <v>10359.9</v>
      </c>
      <c r="H3798" s="7">
        <v>1.29</v>
      </c>
      <c r="I3798" s="7">
        <v>3.45</v>
      </c>
      <c r="J3798" t="s">
        <v>2337</v>
      </c>
      <c r="K3798">
        <f t="shared" si="236"/>
        <v>4596</v>
      </c>
      <c r="L3798">
        <f t="shared" si="237"/>
        <v>44</v>
      </c>
      <c r="M3798">
        <f t="shared" si="238"/>
        <v>1</v>
      </c>
      <c r="N3798" s="7">
        <f t="shared" si="239"/>
        <v>10359.9</v>
      </c>
    </row>
    <row r="3799" spans="1:14" x14ac:dyDescent="0.2">
      <c r="A3799" t="s">
        <v>923</v>
      </c>
      <c r="B3799" s="8">
        <v>44134</v>
      </c>
      <c r="C3799" s="8">
        <v>44137</v>
      </c>
      <c r="D3799">
        <v>77</v>
      </c>
      <c r="E3799">
        <v>1</v>
      </c>
      <c r="F3799" s="7">
        <v>2994.14</v>
      </c>
      <c r="G3799" s="7">
        <v>4834.62</v>
      </c>
      <c r="H3799" s="7">
        <v>59.88</v>
      </c>
      <c r="I3799" s="7">
        <v>96.69</v>
      </c>
      <c r="J3799" t="s">
        <v>2337</v>
      </c>
      <c r="K3799">
        <f t="shared" si="236"/>
        <v>77</v>
      </c>
      <c r="L3799">
        <f t="shared" si="237"/>
        <v>44</v>
      </c>
      <c r="M3799">
        <f t="shared" si="238"/>
        <v>1</v>
      </c>
      <c r="N3799" s="7">
        <f t="shared" si="239"/>
        <v>4834.62</v>
      </c>
    </row>
    <row r="3800" spans="1:14" x14ac:dyDescent="0.2">
      <c r="A3800" t="s">
        <v>251</v>
      </c>
      <c r="B3800" s="8">
        <v>44134</v>
      </c>
      <c r="C3800" s="8">
        <v>44138</v>
      </c>
      <c r="D3800">
        <v>3064</v>
      </c>
      <c r="E3800">
        <v>1</v>
      </c>
      <c r="F3800" s="7">
        <v>1713.86</v>
      </c>
      <c r="G3800" s="7">
        <v>3069.6</v>
      </c>
      <c r="H3800" s="7">
        <v>0.86</v>
      </c>
      <c r="I3800" s="7">
        <v>1.54</v>
      </c>
      <c r="J3800" t="s">
        <v>2337</v>
      </c>
      <c r="K3800">
        <f t="shared" si="236"/>
        <v>3064</v>
      </c>
      <c r="L3800">
        <f t="shared" si="237"/>
        <v>44</v>
      </c>
      <c r="M3800">
        <f t="shared" si="238"/>
        <v>1</v>
      </c>
      <c r="N3800" s="7">
        <f t="shared" si="239"/>
        <v>3069.6</v>
      </c>
    </row>
    <row r="3801" spans="1:14" x14ac:dyDescent="0.2">
      <c r="A3801" t="s">
        <v>396</v>
      </c>
      <c r="B3801" s="8">
        <v>44134</v>
      </c>
      <c r="C3801" s="8">
        <v>44138</v>
      </c>
      <c r="D3801">
        <v>20</v>
      </c>
      <c r="E3801">
        <v>1</v>
      </c>
      <c r="F3801" s="7">
        <v>268.14</v>
      </c>
      <c r="G3801" s="7">
        <v>365.79</v>
      </c>
      <c r="H3801" s="7">
        <v>20.62</v>
      </c>
      <c r="I3801" s="7">
        <v>28.14</v>
      </c>
      <c r="J3801" t="s">
        <v>2337</v>
      </c>
      <c r="K3801">
        <f t="shared" si="236"/>
        <v>20</v>
      </c>
      <c r="L3801">
        <f t="shared" si="237"/>
        <v>44</v>
      </c>
      <c r="M3801">
        <f t="shared" si="238"/>
        <v>1</v>
      </c>
      <c r="N3801" s="7">
        <f t="shared" si="239"/>
        <v>365.79</v>
      </c>
    </row>
    <row r="3802" spans="1:14" x14ac:dyDescent="0.2">
      <c r="A3802" t="s">
        <v>251</v>
      </c>
      <c r="B3802" s="8">
        <v>44134</v>
      </c>
      <c r="C3802" s="8">
        <v>44134</v>
      </c>
      <c r="D3802">
        <v>3064</v>
      </c>
      <c r="E3802">
        <v>1</v>
      </c>
      <c r="F3802" s="7">
        <v>1713.86</v>
      </c>
      <c r="G3802" s="7">
        <v>3581.2</v>
      </c>
      <c r="H3802" s="7">
        <v>0.86</v>
      </c>
      <c r="I3802" s="7">
        <v>1.79</v>
      </c>
      <c r="J3802" t="s">
        <v>2337</v>
      </c>
      <c r="K3802">
        <f t="shared" si="236"/>
        <v>3064</v>
      </c>
      <c r="L3802">
        <f t="shared" si="237"/>
        <v>44</v>
      </c>
      <c r="M3802">
        <f t="shared" si="238"/>
        <v>1</v>
      </c>
      <c r="N3802" s="7">
        <f t="shared" si="239"/>
        <v>3581.2</v>
      </c>
    </row>
    <row r="3803" spans="1:14" x14ac:dyDescent="0.2">
      <c r="A3803" t="s">
        <v>699</v>
      </c>
      <c r="B3803" s="8">
        <v>44134</v>
      </c>
      <c r="C3803" s="8">
        <v>44148</v>
      </c>
      <c r="D3803">
        <v>46</v>
      </c>
      <c r="E3803">
        <v>1</v>
      </c>
      <c r="F3803" s="7">
        <v>494.21</v>
      </c>
      <c r="G3803" s="7">
        <v>1001.46</v>
      </c>
      <c r="H3803" s="7">
        <v>16.47</v>
      </c>
      <c r="I3803" s="7">
        <v>33.380000000000003</v>
      </c>
      <c r="J3803" t="s">
        <v>2337</v>
      </c>
      <c r="K3803">
        <f t="shared" si="236"/>
        <v>46</v>
      </c>
      <c r="L3803">
        <f t="shared" si="237"/>
        <v>44</v>
      </c>
      <c r="M3803">
        <f t="shared" si="238"/>
        <v>1</v>
      </c>
      <c r="N3803" s="7">
        <f t="shared" si="239"/>
        <v>1001.46</v>
      </c>
    </row>
    <row r="3804" spans="1:14" x14ac:dyDescent="0.2">
      <c r="A3804" t="s">
        <v>636</v>
      </c>
      <c r="B3804" s="8">
        <v>44134</v>
      </c>
      <c r="C3804" s="8">
        <v>44137</v>
      </c>
      <c r="D3804">
        <v>3064</v>
      </c>
      <c r="E3804">
        <v>1</v>
      </c>
      <c r="F3804" s="7">
        <v>2526.79</v>
      </c>
      <c r="G3804" s="7">
        <v>3581.2</v>
      </c>
      <c r="H3804" s="7">
        <v>1.25</v>
      </c>
      <c r="I3804" s="7">
        <v>1.79</v>
      </c>
      <c r="J3804" t="s">
        <v>2337</v>
      </c>
      <c r="K3804">
        <f t="shared" si="236"/>
        <v>3064</v>
      </c>
      <c r="L3804">
        <f t="shared" si="237"/>
        <v>44</v>
      </c>
      <c r="M3804">
        <f t="shared" si="238"/>
        <v>1</v>
      </c>
      <c r="N3804" s="7">
        <f t="shared" si="239"/>
        <v>3581.2</v>
      </c>
    </row>
    <row r="3805" spans="1:14" x14ac:dyDescent="0.2">
      <c r="A3805" t="s">
        <v>948</v>
      </c>
      <c r="B3805" s="8">
        <v>44134</v>
      </c>
      <c r="C3805" s="8">
        <v>44137</v>
      </c>
      <c r="D3805">
        <v>2</v>
      </c>
      <c r="E3805">
        <v>1</v>
      </c>
      <c r="F3805" s="7">
        <v>22.26</v>
      </c>
      <c r="G3805" s="7">
        <v>42.21</v>
      </c>
      <c r="H3805" s="7">
        <v>22.26</v>
      </c>
      <c r="I3805" s="7">
        <v>42.21</v>
      </c>
      <c r="J3805" t="s">
        <v>2337</v>
      </c>
      <c r="K3805">
        <f t="shared" si="236"/>
        <v>2</v>
      </c>
      <c r="L3805">
        <f t="shared" si="237"/>
        <v>44</v>
      </c>
      <c r="M3805">
        <f t="shared" si="238"/>
        <v>1</v>
      </c>
      <c r="N3805" s="7">
        <f t="shared" si="239"/>
        <v>42.21</v>
      </c>
    </row>
    <row r="3806" spans="1:14" x14ac:dyDescent="0.2">
      <c r="A3806" t="s">
        <v>530</v>
      </c>
      <c r="B3806" s="8">
        <v>44134</v>
      </c>
      <c r="C3806" s="8">
        <v>44137</v>
      </c>
      <c r="D3806">
        <v>99</v>
      </c>
      <c r="E3806">
        <v>1</v>
      </c>
      <c r="F3806" s="7">
        <v>201.85</v>
      </c>
      <c r="G3806" s="7">
        <v>491.14</v>
      </c>
      <c r="H3806" s="7">
        <v>3.15</v>
      </c>
      <c r="I3806" s="7">
        <v>7.67</v>
      </c>
      <c r="J3806" t="s">
        <v>2337</v>
      </c>
      <c r="K3806">
        <f t="shared" si="236"/>
        <v>99</v>
      </c>
      <c r="L3806">
        <f t="shared" si="237"/>
        <v>44</v>
      </c>
      <c r="M3806">
        <f t="shared" si="238"/>
        <v>1</v>
      </c>
      <c r="N3806" s="7">
        <f t="shared" si="239"/>
        <v>491.14</v>
      </c>
    </row>
    <row r="3807" spans="1:14" x14ac:dyDescent="0.2">
      <c r="A3807" t="s">
        <v>251</v>
      </c>
      <c r="B3807" s="8">
        <v>44134</v>
      </c>
      <c r="C3807" s="8">
        <v>44137</v>
      </c>
      <c r="D3807">
        <v>4596</v>
      </c>
      <c r="E3807">
        <v>1</v>
      </c>
      <c r="F3807" s="7">
        <v>2570.79</v>
      </c>
      <c r="G3807" s="7">
        <v>5371.8</v>
      </c>
      <c r="H3807" s="7">
        <v>0.86</v>
      </c>
      <c r="I3807" s="7">
        <v>1.79</v>
      </c>
      <c r="J3807" t="s">
        <v>2337</v>
      </c>
      <c r="K3807">
        <f t="shared" si="236"/>
        <v>4596</v>
      </c>
      <c r="L3807">
        <f t="shared" si="237"/>
        <v>44</v>
      </c>
      <c r="M3807">
        <f t="shared" si="238"/>
        <v>1</v>
      </c>
      <c r="N3807" s="7">
        <f t="shared" si="239"/>
        <v>5371.8</v>
      </c>
    </row>
    <row r="3808" spans="1:14" x14ac:dyDescent="0.2">
      <c r="A3808" t="s">
        <v>387</v>
      </c>
      <c r="B3808" s="8">
        <v>44134</v>
      </c>
      <c r="C3808" s="8">
        <v>44137</v>
      </c>
      <c r="D3808">
        <v>7</v>
      </c>
      <c r="E3808">
        <v>1</v>
      </c>
      <c r="F3808" s="7">
        <v>169.19</v>
      </c>
      <c r="G3808" s="7">
        <v>306.95999999999998</v>
      </c>
      <c r="H3808" s="7">
        <v>42.3</v>
      </c>
      <c r="I3808" s="7">
        <v>76.739999999999995</v>
      </c>
      <c r="J3808" t="s">
        <v>2337</v>
      </c>
      <c r="K3808">
        <f t="shared" si="236"/>
        <v>7</v>
      </c>
      <c r="L3808">
        <f t="shared" si="237"/>
        <v>44</v>
      </c>
      <c r="M3808">
        <f t="shared" si="238"/>
        <v>1</v>
      </c>
      <c r="N3808" s="7">
        <f t="shared" si="239"/>
        <v>306.95999999999998</v>
      </c>
    </row>
    <row r="3809" spans="1:14" x14ac:dyDescent="0.2">
      <c r="A3809" t="s">
        <v>748</v>
      </c>
      <c r="B3809" s="8">
        <v>44134</v>
      </c>
      <c r="C3809" s="8">
        <v>44148</v>
      </c>
      <c r="D3809">
        <v>46</v>
      </c>
      <c r="E3809">
        <v>1</v>
      </c>
      <c r="F3809" s="7">
        <v>1103.1400000000001</v>
      </c>
      <c r="G3809" s="7">
        <v>1918.5</v>
      </c>
      <c r="H3809" s="7">
        <v>36.770000000000003</v>
      </c>
      <c r="I3809" s="7">
        <v>63.95</v>
      </c>
      <c r="J3809" t="s">
        <v>2337</v>
      </c>
      <c r="K3809">
        <f t="shared" si="236"/>
        <v>46</v>
      </c>
      <c r="L3809">
        <f t="shared" si="237"/>
        <v>44</v>
      </c>
      <c r="M3809">
        <f t="shared" si="238"/>
        <v>1</v>
      </c>
      <c r="N3809" s="7">
        <f t="shared" si="239"/>
        <v>1918.5</v>
      </c>
    </row>
    <row r="3810" spans="1:14" x14ac:dyDescent="0.2">
      <c r="A3810" t="s">
        <v>562</v>
      </c>
      <c r="B3810" s="8">
        <v>44134</v>
      </c>
      <c r="C3810" s="8">
        <v>44134</v>
      </c>
      <c r="D3810">
        <v>460</v>
      </c>
      <c r="E3810">
        <v>1</v>
      </c>
      <c r="F3810" s="7">
        <v>319.74</v>
      </c>
      <c r="G3810" s="7">
        <v>326.14999999999998</v>
      </c>
      <c r="H3810" s="7">
        <v>1.06</v>
      </c>
      <c r="I3810" s="7">
        <v>1.0900000000000001</v>
      </c>
      <c r="J3810" t="s">
        <v>2337</v>
      </c>
      <c r="K3810">
        <f t="shared" si="236"/>
        <v>460</v>
      </c>
      <c r="L3810">
        <f t="shared" si="237"/>
        <v>44</v>
      </c>
      <c r="M3810">
        <f t="shared" si="238"/>
        <v>1</v>
      </c>
      <c r="N3810" s="7">
        <f t="shared" si="239"/>
        <v>326.14999999999998</v>
      </c>
    </row>
    <row r="3811" spans="1:14" x14ac:dyDescent="0.2">
      <c r="A3811" t="s">
        <v>325</v>
      </c>
      <c r="B3811" s="8">
        <v>44134</v>
      </c>
      <c r="C3811" s="8">
        <v>44186</v>
      </c>
      <c r="D3811">
        <v>45960</v>
      </c>
      <c r="E3811">
        <v>1</v>
      </c>
      <c r="F3811" s="7">
        <v>22254.6</v>
      </c>
      <c r="G3811" s="7">
        <v>40288.5</v>
      </c>
      <c r="H3811" s="7">
        <v>0.74</v>
      </c>
      <c r="I3811" s="7">
        <v>1.34</v>
      </c>
      <c r="J3811" t="s">
        <v>2337</v>
      </c>
      <c r="K3811">
        <f t="shared" si="236"/>
        <v>45960</v>
      </c>
      <c r="L3811">
        <f t="shared" si="237"/>
        <v>44</v>
      </c>
      <c r="M3811">
        <f t="shared" si="238"/>
        <v>1</v>
      </c>
      <c r="N3811" s="7">
        <f t="shared" si="239"/>
        <v>40288.5</v>
      </c>
    </row>
    <row r="3812" spans="1:14" x14ac:dyDescent="0.2">
      <c r="A3812" t="s">
        <v>544</v>
      </c>
      <c r="B3812" s="8">
        <v>44137</v>
      </c>
      <c r="C3812" s="8">
        <v>44138</v>
      </c>
      <c r="D3812">
        <v>307</v>
      </c>
      <c r="E3812">
        <v>1</v>
      </c>
      <c r="F3812" s="7">
        <v>280.79000000000002</v>
      </c>
      <c r="G3812" s="7">
        <v>383.7</v>
      </c>
      <c r="H3812" s="7">
        <v>1.39</v>
      </c>
      <c r="I3812" s="7">
        <v>1.92</v>
      </c>
      <c r="J3812" t="s">
        <v>2337</v>
      </c>
      <c r="K3812">
        <f t="shared" si="236"/>
        <v>307</v>
      </c>
      <c r="L3812">
        <f t="shared" si="237"/>
        <v>45</v>
      </c>
      <c r="M3812">
        <f t="shared" si="238"/>
        <v>1</v>
      </c>
      <c r="N3812" s="7">
        <f t="shared" si="239"/>
        <v>383.7</v>
      </c>
    </row>
    <row r="3813" spans="1:14" x14ac:dyDescent="0.2">
      <c r="A3813" t="s">
        <v>396</v>
      </c>
      <c r="B3813" s="8">
        <v>44137</v>
      </c>
      <c r="C3813" s="8">
        <v>44144</v>
      </c>
      <c r="D3813">
        <v>37</v>
      </c>
      <c r="E3813">
        <v>1</v>
      </c>
      <c r="F3813" s="7">
        <v>495.04</v>
      </c>
      <c r="G3813" s="7">
        <v>890.18</v>
      </c>
      <c r="H3813" s="7">
        <v>20.62</v>
      </c>
      <c r="I3813" s="7">
        <v>37.090000000000003</v>
      </c>
      <c r="J3813" t="s">
        <v>2337</v>
      </c>
      <c r="K3813">
        <f t="shared" si="236"/>
        <v>37</v>
      </c>
      <c r="L3813">
        <f t="shared" si="237"/>
        <v>45</v>
      </c>
      <c r="M3813">
        <f t="shared" si="238"/>
        <v>1</v>
      </c>
      <c r="N3813" s="7">
        <f t="shared" si="239"/>
        <v>890.18</v>
      </c>
    </row>
    <row r="3814" spans="1:14" x14ac:dyDescent="0.2">
      <c r="A3814" t="s">
        <v>714</v>
      </c>
      <c r="B3814" s="8">
        <v>44137</v>
      </c>
      <c r="C3814" s="8">
        <v>44151</v>
      </c>
      <c r="D3814">
        <v>46</v>
      </c>
      <c r="E3814">
        <v>1</v>
      </c>
      <c r="F3814" s="7">
        <v>858.45</v>
      </c>
      <c r="G3814" s="7">
        <v>970.76</v>
      </c>
      <c r="H3814" s="7">
        <v>28.61</v>
      </c>
      <c r="I3814" s="7">
        <v>32.36</v>
      </c>
      <c r="J3814" t="s">
        <v>2337</v>
      </c>
      <c r="K3814">
        <f t="shared" si="236"/>
        <v>46</v>
      </c>
      <c r="L3814">
        <f t="shared" si="237"/>
        <v>45</v>
      </c>
      <c r="M3814">
        <f t="shared" si="238"/>
        <v>1</v>
      </c>
      <c r="N3814" s="7">
        <f t="shared" si="239"/>
        <v>970.76</v>
      </c>
    </row>
    <row r="3815" spans="1:14" x14ac:dyDescent="0.2">
      <c r="A3815" t="s">
        <v>724</v>
      </c>
      <c r="B3815" s="8">
        <v>44137</v>
      </c>
      <c r="C3815" s="8">
        <v>44151</v>
      </c>
      <c r="D3815">
        <v>46</v>
      </c>
      <c r="E3815">
        <v>1</v>
      </c>
      <c r="F3815" s="7">
        <v>670.85</v>
      </c>
      <c r="G3815" s="7">
        <v>1231.68</v>
      </c>
      <c r="H3815" s="7">
        <v>22.36</v>
      </c>
      <c r="I3815" s="7">
        <v>41.06</v>
      </c>
      <c r="J3815" t="s">
        <v>2337</v>
      </c>
      <c r="K3815">
        <f t="shared" si="236"/>
        <v>46</v>
      </c>
      <c r="L3815">
        <f t="shared" si="237"/>
        <v>45</v>
      </c>
      <c r="M3815">
        <f t="shared" si="238"/>
        <v>1</v>
      </c>
      <c r="N3815" s="7">
        <f t="shared" si="239"/>
        <v>1231.68</v>
      </c>
    </row>
    <row r="3816" spans="1:14" x14ac:dyDescent="0.2">
      <c r="A3816" t="s">
        <v>734</v>
      </c>
      <c r="B3816" s="8">
        <v>44137</v>
      </c>
      <c r="C3816" s="8">
        <v>44151</v>
      </c>
      <c r="D3816">
        <v>46</v>
      </c>
      <c r="E3816">
        <v>1</v>
      </c>
      <c r="F3816" s="7">
        <v>738.3</v>
      </c>
      <c r="G3816" s="7">
        <v>1250.8599999999999</v>
      </c>
      <c r="H3816" s="7">
        <v>24.61</v>
      </c>
      <c r="I3816" s="7">
        <v>41.7</v>
      </c>
      <c r="J3816" t="s">
        <v>2337</v>
      </c>
      <c r="K3816">
        <f t="shared" si="236"/>
        <v>46</v>
      </c>
      <c r="L3816">
        <f t="shared" si="237"/>
        <v>45</v>
      </c>
      <c r="M3816">
        <f t="shared" si="238"/>
        <v>1</v>
      </c>
      <c r="N3816" s="7">
        <f t="shared" si="239"/>
        <v>1250.8599999999999</v>
      </c>
    </row>
    <row r="3817" spans="1:14" x14ac:dyDescent="0.2">
      <c r="A3817" t="s">
        <v>744</v>
      </c>
      <c r="B3817" s="8">
        <v>44137</v>
      </c>
      <c r="C3817" s="8">
        <v>44151</v>
      </c>
      <c r="D3817">
        <v>46</v>
      </c>
      <c r="E3817">
        <v>1</v>
      </c>
      <c r="F3817" s="7">
        <v>1528.28</v>
      </c>
      <c r="G3817" s="7">
        <v>1634.56</v>
      </c>
      <c r="H3817" s="7">
        <v>50.94</v>
      </c>
      <c r="I3817" s="7">
        <v>54.49</v>
      </c>
      <c r="J3817" t="s">
        <v>2337</v>
      </c>
      <c r="K3817">
        <f t="shared" si="236"/>
        <v>46</v>
      </c>
      <c r="L3817">
        <f t="shared" si="237"/>
        <v>45</v>
      </c>
      <c r="M3817">
        <f t="shared" si="238"/>
        <v>1</v>
      </c>
      <c r="N3817" s="7">
        <f t="shared" si="239"/>
        <v>1634.56</v>
      </c>
    </row>
    <row r="3818" spans="1:14" x14ac:dyDescent="0.2">
      <c r="A3818" t="s">
        <v>700</v>
      </c>
      <c r="B3818" s="8">
        <v>44137</v>
      </c>
      <c r="C3818" s="8">
        <v>44151</v>
      </c>
      <c r="D3818">
        <v>46</v>
      </c>
      <c r="E3818">
        <v>1</v>
      </c>
      <c r="F3818" s="7">
        <v>814.89</v>
      </c>
      <c r="G3818" s="7">
        <v>1408.18</v>
      </c>
      <c r="H3818" s="7">
        <v>27.15</v>
      </c>
      <c r="I3818" s="7">
        <v>46.94</v>
      </c>
      <c r="J3818" t="s">
        <v>2337</v>
      </c>
      <c r="K3818">
        <f t="shared" si="236"/>
        <v>46</v>
      </c>
      <c r="L3818">
        <f t="shared" si="237"/>
        <v>45</v>
      </c>
      <c r="M3818">
        <f t="shared" si="238"/>
        <v>1</v>
      </c>
      <c r="N3818" s="7">
        <f t="shared" si="239"/>
        <v>1408.18</v>
      </c>
    </row>
    <row r="3819" spans="1:14" x14ac:dyDescent="0.2">
      <c r="A3819" t="s">
        <v>740</v>
      </c>
      <c r="B3819" s="8">
        <v>44137</v>
      </c>
      <c r="C3819" s="8">
        <v>44151</v>
      </c>
      <c r="D3819">
        <v>46</v>
      </c>
      <c r="E3819">
        <v>1</v>
      </c>
      <c r="F3819" s="7">
        <v>958.92</v>
      </c>
      <c r="G3819" s="7">
        <v>1634.56</v>
      </c>
      <c r="H3819" s="7">
        <v>31.96</v>
      </c>
      <c r="I3819" s="7">
        <v>54.49</v>
      </c>
      <c r="J3819" t="s">
        <v>2337</v>
      </c>
      <c r="K3819">
        <f t="shared" si="236"/>
        <v>46</v>
      </c>
      <c r="L3819">
        <f t="shared" si="237"/>
        <v>45</v>
      </c>
      <c r="M3819">
        <f t="shared" si="238"/>
        <v>1</v>
      </c>
      <c r="N3819" s="7">
        <f t="shared" si="239"/>
        <v>1634.56</v>
      </c>
    </row>
    <row r="3820" spans="1:14" x14ac:dyDescent="0.2">
      <c r="A3820" t="s">
        <v>750</v>
      </c>
      <c r="B3820" s="8">
        <v>44137</v>
      </c>
      <c r="C3820" s="8">
        <v>44151</v>
      </c>
      <c r="D3820">
        <v>46</v>
      </c>
      <c r="E3820">
        <v>1</v>
      </c>
      <c r="F3820" s="7">
        <v>1102.95</v>
      </c>
      <c r="G3820" s="7">
        <v>1876.29</v>
      </c>
      <c r="H3820" s="7">
        <v>36.76</v>
      </c>
      <c r="I3820" s="7">
        <v>62.54</v>
      </c>
      <c r="J3820" t="s">
        <v>2337</v>
      </c>
      <c r="K3820">
        <f t="shared" si="236"/>
        <v>46</v>
      </c>
      <c r="L3820">
        <f t="shared" si="237"/>
        <v>45</v>
      </c>
      <c r="M3820">
        <f t="shared" si="238"/>
        <v>1</v>
      </c>
      <c r="N3820" s="7">
        <f t="shared" si="239"/>
        <v>1876.29</v>
      </c>
    </row>
    <row r="3821" spans="1:14" x14ac:dyDescent="0.2">
      <c r="A3821" t="s">
        <v>760</v>
      </c>
      <c r="B3821" s="8">
        <v>44137</v>
      </c>
      <c r="C3821" s="8">
        <v>44151</v>
      </c>
      <c r="D3821">
        <v>31</v>
      </c>
      <c r="E3821">
        <v>1</v>
      </c>
      <c r="F3821" s="7">
        <v>1541.5</v>
      </c>
      <c r="G3821" s="7">
        <v>1388.99</v>
      </c>
      <c r="H3821" s="7">
        <v>77.069999999999993</v>
      </c>
      <c r="I3821" s="7">
        <v>69.45</v>
      </c>
      <c r="J3821" t="s">
        <v>2337</v>
      </c>
      <c r="K3821">
        <f t="shared" si="236"/>
        <v>31</v>
      </c>
      <c r="L3821">
        <f t="shared" si="237"/>
        <v>45</v>
      </c>
      <c r="M3821">
        <f t="shared" si="238"/>
        <v>1</v>
      </c>
      <c r="N3821" s="7">
        <f t="shared" si="239"/>
        <v>1388.99</v>
      </c>
    </row>
    <row r="3822" spans="1:14" x14ac:dyDescent="0.2">
      <c r="A3822" t="s">
        <v>201</v>
      </c>
      <c r="B3822" s="8">
        <v>44137</v>
      </c>
      <c r="C3822" s="8">
        <v>44138</v>
      </c>
      <c r="D3822">
        <v>613</v>
      </c>
      <c r="E3822">
        <v>1</v>
      </c>
      <c r="F3822" s="7">
        <v>518.20000000000005</v>
      </c>
      <c r="G3822" s="7">
        <v>1412.02</v>
      </c>
      <c r="H3822" s="7">
        <v>1.29</v>
      </c>
      <c r="I3822" s="7">
        <v>3.53</v>
      </c>
      <c r="J3822" t="s">
        <v>2337</v>
      </c>
      <c r="K3822">
        <f t="shared" si="236"/>
        <v>613</v>
      </c>
      <c r="L3822">
        <f t="shared" si="237"/>
        <v>45</v>
      </c>
      <c r="M3822">
        <f t="shared" si="238"/>
        <v>1</v>
      </c>
      <c r="N3822" s="7">
        <f t="shared" si="239"/>
        <v>1412.02</v>
      </c>
    </row>
    <row r="3823" spans="1:14" x14ac:dyDescent="0.2">
      <c r="A3823" t="s">
        <v>256</v>
      </c>
      <c r="B3823" s="8">
        <v>44137</v>
      </c>
      <c r="C3823" s="8">
        <v>44138</v>
      </c>
      <c r="D3823">
        <v>154</v>
      </c>
      <c r="E3823">
        <v>1</v>
      </c>
      <c r="F3823" s="7">
        <v>85.69</v>
      </c>
      <c r="G3823" s="7">
        <v>166.27</v>
      </c>
      <c r="H3823" s="7">
        <v>0.86</v>
      </c>
      <c r="I3823" s="7">
        <v>1.66</v>
      </c>
      <c r="J3823" t="s">
        <v>2337</v>
      </c>
      <c r="K3823">
        <f t="shared" si="236"/>
        <v>154</v>
      </c>
      <c r="L3823">
        <f t="shared" si="237"/>
        <v>45</v>
      </c>
      <c r="M3823">
        <f t="shared" si="238"/>
        <v>1</v>
      </c>
      <c r="N3823" s="7">
        <f t="shared" si="239"/>
        <v>166.27</v>
      </c>
    </row>
    <row r="3824" spans="1:14" x14ac:dyDescent="0.2">
      <c r="A3824" t="s">
        <v>262</v>
      </c>
      <c r="B3824" s="8">
        <v>44137</v>
      </c>
      <c r="C3824" s="8">
        <v>44138</v>
      </c>
      <c r="D3824">
        <v>154</v>
      </c>
      <c r="E3824">
        <v>1</v>
      </c>
      <c r="F3824" s="7">
        <v>98.48</v>
      </c>
      <c r="G3824" s="7">
        <v>166.27</v>
      </c>
      <c r="H3824" s="7">
        <v>0.99</v>
      </c>
      <c r="I3824" s="7">
        <v>1.66</v>
      </c>
      <c r="J3824" t="s">
        <v>2337</v>
      </c>
      <c r="K3824">
        <f t="shared" si="236"/>
        <v>154</v>
      </c>
      <c r="L3824">
        <f t="shared" si="237"/>
        <v>45</v>
      </c>
      <c r="M3824">
        <f t="shared" si="238"/>
        <v>1</v>
      </c>
      <c r="N3824" s="7">
        <f t="shared" si="239"/>
        <v>166.27</v>
      </c>
    </row>
    <row r="3825" spans="1:14" x14ac:dyDescent="0.2">
      <c r="A3825" t="s">
        <v>934</v>
      </c>
      <c r="B3825" s="8">
        <v>44137</v>
      </c>
      <c r="C3825" s="8">
        <v>44138</v>
      </c>
      <c r="D3825">
        <v>30</v>
      </c>
      <c r="E3825">
        <v>1</v>
      </c>
      <c r="F3825" s="7">
        <v>277.02999999999997</v>
      </c>
      <c r="G3825" s="7">
        <v>461.72</v>
      </c>
      <c r="H3825" s="7">
        <v>14.58</v>
      </c>
      <c r="I3825" s="7">
        <v>24.3</v>
      </c>
      <c r="J3825" t="s">
        <v>2337</v>
      </c>
      <c r="K3825">
        <f t="shared" si="236"/>
        <v>30</v>
      </c>
      <c r="L3825">
        <f t="shared" si="237"/>
        <v>45</v>
      </c>
      <c r="M3825">
        <f t="shared" si="238"/>
        <v>1</v>
      </c>
      <c r="N3825" s="7">
        <f t="shared" si="239"/>
        <v>461.72</v>
      </c>
    </row>
    <row r="3826" spans="1:14" x14ac:dyDescent="0.2">
      <c r="A3826" t="s">
        <v>501</v>
      </c>
      <c r="B3826" s="8">
        <v>44138</v>
      </c>
      <c r="C3826" s="8">
        <v>44138</v>
      </c>
      <c r="D3826">
        <v>197</v>
      </c>
      <c r="E3826">
        <v>1</v>
      </c>
      <c r="F3826" s="7">
        <v>529.49</v>
      </c>
      <c r="G3826" s="7">
        <v>1637.12</v>
      </c>
      <c r="H3826" s="7">
        <v>4.13</v>
      </c>
      <c r="I3826" s="7">
        <v>12.79</v>
      </c>
      <c r="J3826" t="s">
        <v>2337</v>
      </c>
      <c r="K3826">
        <f t="shared" si="236"/>
        <v>197</v>
      </c>
      <c r="L3826">
        <f t="shared" si="237"/>
        <v>45</v>
      </c>
      <c r="M3826">
        <f t="shared" si="238"/>
        <v>1</v>
      </c>
      <c r="N3826" s="7">
        <f t="shared" si="239"/>
        <v>1637.12</v>
      </c>
    </row>
    <row r="3827" spans="1:14" x14ac:dyDescent="0.2">
      <c r="A3827" t="s">
        <v>79</v>
      </c>
      <c r="B3827" s="8">
        <v>44138</v>
      </c>
      <c r="C3827" s="8">
        <v>44138</v>
      </c>
      <c r="D3827">
        <v>16</v>
      </c>
      <c r="E3827">
        <v>1</v>
      </c>
      <c r="F3827" s="7">
        <v>97.33</v>
      </c>
      <c r="G3827" s="7">
        <v>33.89</v>
      </c>
      <c r="H3827" s="7">
        <v>9.73</v>
      </c>
      <c r="I3827" s="7">
        <v>3.39</v>
      </c>
      <c r="J3827" t="s">
        <v>2337</v>
      </c>
      <c r="K3827">
        <f t="shared" si="236"/>
        <v>16</v>
      </c>
      <c r="L3827">
        <f t="shared" si="237"/>
        <v>45</v>
      </c>
      <c r="M3827">
        <f t="shared" si="238"/>
        <v>1</v>
      </c>
      <c r="N3827" s="7">
        <f t="shared" si="239"/>
        <v>33.89</v>
      </c>
    </row>
    <row r="3828" spans="1:14" x14ac:dyDescent="0.2">
      <c r="A3828" t="s">
        <v>387</v>
      </c>
      <c r="B3828" s="8">
        <v>44138</v>
      </c>
      <c r="C3828" s="8">
        <v>44138</v>
      </c>
      <c r="D3828">
        <v>8</v>
      </c>
      <c r="E3828">
        <v>1</v>
      </c>
      <c r="F3828" s="7">
        <v>211.48</v>
      </c>
      <c r="G3828" s="7">
        <v>383.7</v>
      </c>
      <c r="H3828" s="7">
        <v>42.3</v>
      </c>
      <c r="I3828" s="7">
        <v>76.739999999999995</v>
      </c>
      <c r="J3828" t="s">
        <v>2337</v>
      </c>
      <c r="K3828">
        <f t="shared" si="236"/>
        <v>8</v>
      </c>
      <c r="L3828">
        <f t="shared" si="237"/>
        <v>45</v>
      </c>
      <c r="M3828">
        <f t="shared" si="238"/>
        <v>1</v>
      </c>
      <c r="N3828" s="7">
        <f t="shared" si="239"/>
        <v>383.7</v>
      </c>
    </row>
    <row r="3829" spans="1:14" x14ac:dyDescent="0.2">
      <c r="A3829" t="s">
        <v>700</v>
      </c>
      <c r="B3829" s="8">
        <v>44138</v>
      </c>
      <c r="C3829" s="8">
        <v>44138</v>
      </c>
      <c r="D3829">
        <v>16</v>
      </c>
      <c r="E3829">
        <v>1</v>
      </c>
      <c r="F3829" s="7">
        <v>271.63</v>
      </c>
      <c r="G3829" s="7">
        <v>493.69</v>
      </c>
      <c r="H3829" s="7">
        <v>27.15</v>
      </c>
      <c r="I3829" s="7">
        <v>49.37</v>
      </c>
      <c r="J3829" t="s">
        <v>2337</v>
      </c>
      <c r="K3829">
        <f t="shared" si="236"/>
        <v>16</v>
      </c>
      <c r="L3829">
        <f t="shared" si="237"/>
        <v>45</v>
      </c>
      <c r="M3829">
        <f t="shared" si="238"/>
        <v>1</v>
      </c>
      <c r="N3829" s="7">
        <f t="shared" si="239"/>
        <v>493.69</v>
      </c>
    </row>
    <row r="3830" spans="1:14" x14ac:dyDescent="0.2">
      <c r="A3830" t="s">
        <v>307</v>
      </c>
      <c r="B3830" s="8">
        <v>44138</v>
      </c>
      <c r="C3830" s="8">
        <v>44139</v>
      </c>
      <c r="D3830">
        <v>22</v>
      </c>
      <c r="E3830">
        <v>1</v>
      </c>
      <c r="F3830" s="7">
        <v>16.47</v>
      </c>
      <c r="G3830" s="7">
        <v>45.48</v>
      </c>
      <c r="H3830" s="7">
        <v>1.18</v>
      </c>
      <c r="I3830" s="7">
        <v>3.25</v>
      </c>
      <c r="J3830" t="s">
        <v>2337</v>
      </c>
      <c r="K3830">
        <f t="shared" si="236"/>
        <v>22</v>
      </c>
      <c r="L3830">
        <f t="shared" si="237"/>
        <v>45</v>
      </c>
      <c r="M3830">
        <f t="shared" si="238"/>
        <v>1</v>
      </c>
      <c r="N3830" s="7">
        <f t="shared" si="239"/>
        <v>45.48</v>
      </c>
    </row>
    <row r="3831" spans="1:14" x14ac:dyDescent="0.2">
      <c r="A3831" t="s">
        <v>928</v>
      </c>
      <c r="B3831" s="8">
        <v>44138</v>
      </c>
      <c r="C3831" s="8">
        <v>44139</v>
      </c>
      <c r="D3831">
        <v>2</v>
      </c>
      <c r="E3831">
        <v>1</v>
      </c>
      <c r="F3831" s="7">
        <v>0</v>
      </c>
      <c r="G3831" s="7">
        <v>0</v>
      </c>
      <c r="H3831" s="7">
        <v>0</v>
      </c>
      <c r="I3831" s="7">
        <v>0</v>
      </c>
      <c r="J3831" t="s">
        <v>2337</v>
      </c>
      <c r="K3831">
        <f t="shared" si="236"/>
        <v>2</v>
      </c>
      <c r="L3831">
        <f t="shared" si="237"/>
        <v>45</v>
      </c>
      <c r="M3831">
        <f t="shared" si="238"/>
        <v>1</v>
      </c>
      <c r="N3831" s="7">
        <f t="shared" si="239"/>
        <v>0</v>
      </c>
    </row>
    <row r="3832" spans="1:14" x14ac:dyDescent="0.2">
      <c r="A3832" t="s">
        <v>396</v>
      </c>
      <c r="B3832" s="8">
        <v>44138</v>
      </c>
      <c r="C3832" s="8">
        <v>44141</v>
      </c>
      <c r="D3832">
        <v>16</v>
      </c>
      <c r="E3832">
        <v>1</v>
      </c>
      <c r="F3832" s="7">
        <v>206.26</v>
      </c>
      <c r="G3832" s="7">
        <v>306.95999999999998</v>
      </c>
      <c r="H3832" s="7">
        <v>20.62</v>
      </c>
      <c r="I3832" s="7">
        <v>30.7</v>
      </c>
      <c r="J3832" t="s">
        <v>2337</v>
      </c>
      <c r="K3832">
        <f t="shared" si="236"/>
        <v>16</v>
      </c>
      <c r="L3832">
        <f t="shared" si="237"/>
        <v>45</v>
      </c>
      <c r="M3832">
        <f t="shared" si="238"/>
        <v>1</v>
      </c>
      <c r="N3832" s="7">
        <f t="shared" si="239"/>
        <v>306.95999999999998</v>
      </c>
    </row>
    <row r="3833" spans="1:14" x14ac:dyDescent="0.2">
      <c r="A3833" t="s">
        <v>201</v>
      </c>
      <c r="B3833" s="8">
        <v>44138</v>
      </c>
      <c r="C3833" s="8">
        <v>44139</v>
      </c>
      <c r="D3833">
        <v>184</v>
      </c>
      <c r="E3833">
        <v>1</v>
      </c>
      <c r="F3833" s="7">
        <v>155.46</v>
      </c>
      <c r="G3833" s="7">
        <v>383.7</v>
      </c>
      <c r="H3833" s="7">
        <v>1.29</v>
      </c>
      <c r="I3833" s="7">
        <v>3.2</v>
      </c>
      <c r="J3833" t="s">
        <v>2337</v>
      </c>
      <c r="K3833">
        <f t="shared" si="236"/>
        <v>184</v>
      </c>
      <c r="L3833">
        <f t="shared" si="237"/>
        <v>45</v>
      </c>
      <c r="M3833">
        <f t="shared" si="238"/>
        <v>1</v>
      </c>
      <c r="N3833" s="7">
        <f t="shared" si="239"/>
        <v>383.7</v>
      </c>
    </row>
    <row r="3834" spans="1:14" x14ac:dyDescent="0.2">
      <c r="A3834" t="s">
        <v>192</v>
      </c>
      <c r="B3834" s="8">
        <v>44134</v>
      </c>
      <c r="C3834" s="8">
        <v>44137</v>
      </c>
      <c r="D3834">
        <v>123</v>
      </c>
      <c r="E3834">
        <v>1</v>
      </c>
      <c r="F3834" s="7">
        <v>100.39</v>
      </c>
      <c r="G3834" s="7">
        <v>291.61</v>
      </c>
      <c r="H3834" s="7">
        <v>1.25</v>
      </c>
      <c r="I3834" s="7">
        <v>3.65</v>
      </c>
      <c r="J3834" t="s">
        <v>2337</v>
      </c>
      <c r="K3834">
        <f t="shared" si="236"/>
        <v>123</v>
      </c>
      <c r="L3834">
        <f t="shared" si="237"/>
        <v>44</v>
      </c>
      <c r="M3834">
        <f t="shared" si="238"/>
        <v>1</v>
      </c>
      <c r="N3834" s="7">
        <f t="shared" si="239"/>
        <v>291.61</v>
      </c>
    </row>
    <row r="3835" spans="1:14" x14ac:dyDescent="0.2">
      <c r="A3835" t="s">
        <v>722</v>
      </c>
      <c r="B3835" s="8">
        <v>44134</v>
      </c>
      <c r="C3835" s="8">
        <v>44137</v>
      </c>
      <c r="D3835">
        <v>25</v>
      </c>
      <c r="E3835">
        <v>1</v>
      </c>
      <c r="F3835" s="7">
        <v>357.92</v>
      </c>
      <c r="G3835" s="7">
        <v>773.54</v>
      </c>
      <c r="H3835" s="7">
        <v>22.37</v>
      </c>
      <c r="I3835" s="7">
        <v>48.35</v>
      </c>
      <c r="J3835" t="s">
        <v>2337</v>
      </c>
      <c r="K3835">
        <f t="shared" si="236"/>
        <v>25</v>
      </c>
      <c r="L3835">
        <f t="shared" si="237"/>
        <v>44</v>
      </c>
      <c r="M3835">
        <f t="shared" si="238"/>
        <v>1</v>
      </c>
      <c r="N3835" s="7">
        <f t="shared" si="239"/>
        <v>773.54</v>
      </c>
    </row>
    <row r="3836" spans="1:14" x14ac:dyDescent="0.2">
      <c r="A3836" t="s">
        <v>702</v>
      </c>
      <c r="B3836" s="8">
        <v>44134</v>
      </c>
      <c r="C3836" s="8">
        <v>44137</v>
      </c>
      <c r="D3836">
        <v>8</v>
      </c>
      <c r="E3836">
        <v>1</v>
      </c>
      <c r="F3836" s="7">
        <v>135.83000000000001</v>
      </c>
      <c r="G3836" s="7">
        <v>276.26</v>
      </c>
      <c r="H3836" s="7">
        <v>27.17</v>
      </c>
      <c r="I3836" s="7">
        <v>55.25</v>
      </c>
      <c r="J3836" t="s">
        <v>2337</v>
      </c>
      <c r="K3836">
        <f t="shared" si="236"/>
        <v>8</v>
      </c>
      <c r="L3836">
        <f t="shared" si="237"/>
        <v>44</v>
      </c>
      <c r="M3836">
        <f t="shared" si="238"/>
        <v>1</v>
      </c>
      <c r="N3836" s="7">
        <f t="shared" si="239"/>
        <v>276.26</v>
      </c>
    </row>
    <row r="3837" spans="1:14" x14ac:dyDescent="0.2">
      <c r="A3837" t="s">
        <v>742</v>
      </c>
      <c r="B3837" s="8">
        <v>44134</v>
      </c>
      <c r="C3837" s="8">
        <v>44137</v>
      </c>
      <c r="D3837">
        <v>62</v>
      </c>
      <c r="E3837">
        <v>1</v>
      </c>
      <c r="F3837" s="7">
        <v>1278.49</v>
      </c>
      <c r="G3837" s="7">
        <v>2568.23</v>
      </c>
      <c r="H3837" s="7">
        <v>31.96</v>
      </c>
      <c r="I3837" s="7">
        <v>64.209999999999994</v>
      </c>
      <c r="J3837" t="s">
        <v>2337</v>
      </c>
      <c r="K3837">
        <f t="shared" si="236"/>
        <v>62</v>
      </c>
      <c r="L3837">
        <f t="shared" si="237"/>
        <v>44</v>
      </c>
      <c r="M3837">
        <f t="shared" si="238"/>
        <v>1</v>
      </c>
      <c r="N3837" s="7">
        <f t="shared" si="239"/>
        <v>2568.23</v>
      </c>
    </row>
    <row r="3838" spans="1:14" x14ac:dyDescent="0.2">
      <c r="A3838" t="s">
        <v>251</v>
      </c>
      <c r="B3838" s="8">
        <v>44134</v>
      </c>
      <c r="C3838" s="8">
        <v>44137</v>
      </c>
      <c r="D3838">
        <v>321</v>
      </c>
      <c r="E3838">
        <v>1</v>
      </c>
      <c r="F3838" s="7">
        <v>179.1</v>
      </c>
      <c r="G3838" s="7">
        <v>481.16</v>
      </c>
      <c r="H3838" s="7">
        <v>0.86</v>
      </c>
      <c r="I3838" s="7">
        <v>2.2999999999999998</v>
      </c>
      <c r="J3838" t="s">
        <v>2337</v>
      </c>
      <c r="K3838">
        <f t="shared" si="236"/>
        <v>321</v>
      </c>
      <c r="L3838">
        <f t="shared" si="237"/>
        <v>44</v>
      </c>
      <c r="M3838">
        <f t="shared" si="238"/>
        <v>1</v>
      </c>
      <c r="N3838" s="7">
        <f t="shared" si="239"/>
        <v>481.16</v>
      </c>
    </row>
    <row r="3839" spans="1:14" x14ac:dyDescent="0.2">
      <c r="A3839" t="s">
        <v>288</v>
      </c>
      <c r="B3839" s="8">
        <v>44134</v>
      </c>
      <c r="C3839" s="8">
        <v>44137</v>
      </c>
      <c r="D3839">
        <v>2758</v>
      </c>
      <c r="E3839">
        <v>1</v>
      </c>
      <c r="F3839" s="7">
        <v>1542.47</v>
      </c>
      <c r="G3839" s="7">
        <v>4604.3999999999996</v>
      </c>
      <c r="H3839" s="7">
        <v>0.86</v>
      </c>
      <c r="I3839" s="7">
        <v>2.56</v>
      </c>
      <c r="J3839" t="s">
        <v>2337</v>
      </c>
      <c r="K3839">
        <f t="shared" si="236"/>
        <v>2758</v>
      </c>
      <c r="L3839">
        <f t="shared" si="237"/>
        <v>44</v>
      </c>
      <c r="M3839">
        <f t="shared" si="238"/>
        <v>1</v>
      </c>
      <c r="N3839" s="7">
        <f t="shared" si="239"/>
        <v>4604.3999999999996</v>
      </c>
    </row>
    <row r="3840" spans="1:14" x14ac:dyDescent="0.2">
      <c r="A3840" t="s">
        <v>387</v>
      </c>
      <c r="B3840" s="8">
        <v>44134</v>
      </c>
      <c r="C3840" s="8">
        <v>44137</v>
      </c>
      <c r="D3840">
        <v>4</v>
      </c>
      <c r="E3840">
        <v>1</v>
      </c>
      <c r="F3840" s="7">
        <v>84.59</v>
      </c>
      <c r="G3840" s="7">
        <v>171.39</v>
      </c>
      <c r="H3840" s="7">
        <v>42.3</v>
      </c>
      <c r="I3840" s="7">
        <v>85.69</v>
      </c>
      <c r="J3840" t="s">
        <v>2337</v>
      </c>
      <c r="K3840">
        <f t="shared" si="236"/>
        <v>4</v>
      </c>
      <c r="L3840">
        <f t="shared" si="237"/>
        <v>44</v>
      </c>
      <c r="M3840">
        <f t="shared" si="238"/>
        <v>1</v>
      </c>
      <c r="N3840" s="7">
        <f t="shared" si="239"/>
        <v>171.39</v>
      </c>
    </row>
    <row r="3841" spans="1:14" x14ac:dyDescent="0.2">
      <c r="A3841" t="s">
        <v>923</v>
      </c>
      <c r="B3841" s="8">
        <v>44134</v>
      </c>
      <c r="C3841" s="8">
        <v>44137</v>
      </c>
      <c r="D3841">
        <v>42</v>
      </c>
      <c r="E3841">
        <v>1</v>
      </c>
      <c r="F3841" s="7">
        <v>1616.84</v>
      </c>
      <c r="G3841" s="7">
        <v>2831.71</v>
      </c>
      <c r="H3841" s="7">
        <v>59.88</v>
      </c>
      <c r="I3841" s="7">
        <v>104.88</v>
      </c>
      <c r="J3841" t="s">
        <v>2337</v>
      </c>
      <c r="K3841">
        <f t="shared" si="236"/>
        <v>42</v>
      </c>
      <c r="L3841">
        <f t="shared" si="237"/>
        <v>44</v>
      </c>
      <c r="M3841">
        <f t="shared" si="238"/>
        <v>1</v>
      </c>
      <c r="N3841" s="7">
        <f t="shared" si="239"/>
        <v>2831.71</v>
      </c>
    </row>
    <row r="3842" spans="1:14" x14ac:dyDescent="0.2">
      <c r="A3842" t="s">
        <v>396</v>
      </c>
      <c r="B3842" s="8">
        <v>44134</v>
      </c>
      <c r="C3842" s="8">
        <v>44137</v>
      </c>
      <c r="D3842">
        <v>19</v>
      </c>
      <c r="E3842">
        <v>1</v>
      </c>
      <c r="F3842" s="7">
        <v>247.51</v>
      </c>
      <c r="G3842" s="7">
        <v>438.49</v>
      </c>
      <c r="H3842" s="7">
        <v>20.62</v>
      </c>
      <c r="I3842" s="7">
        <v>36.54</v>
      </c>
      <c r="J3842" t="s">
        <v>2337</v>
      </c>
      <c r="K3842">
        <f t="shared" si="236"/>
        <v>19</v>
      </c>
      <c r="L3842">
        <f t="shared" si="237"/>
        <v>44</v>
      </c>
      <c r="M3842">
        <f t="shared" si="238"/>
        <v>1</v>
      </c>
      <c r="N3842" s="7">
        <f t="shared" si="239"/>
        <v>438.49</v>
      </c>
    </row>
    <row r="3843" spans="1:14" x14ac:dyDescent="0.2">
      <c r="A3843" t="s">
        <v>936</v>
      </c>
      <c r="B3843" s="8">
        <v>44134</v>
      </c>
      <c r="C3843" s="8">
        <v>44137</v>
      </c>
      <c r="D3843">
        <v>2</v>
      </c>
      <c r="E3843">
        <v>1</v>
      </c>
      <c r="F3843" s="7">
        <v>15.99</v>
      </c>
      <c r="G3843" s="7">
        <v>30.7</v>
      </c>
      <c r="H3843" s="7">
        <v>15.99</v>
      </c>
      <c r="I3843" s="7">
        <v>30.7</v>
      </c>
      <c r="J3843" t="s">
        <v>2337</v>
      </c>
      <c r="K3843">
        <f t="shared" ref="K3843:K3906" si="240">D3843*E3843</f>
        <v>2</v>
      </c>
      <c r="L3843">
        <f t="shared" ref="L3843:L3906" si="241">(YEAR(B3843)-2020)*52+_xlfn.ISOWEEKNUM(B3843)</f>
        <v>44</v>
      </c>
      <c r="M3843">
        <f t="shared" ref="M3843:M3906" si="242">IF(J3843="Z-US$",1,1.22)</f>
        <v>1</v>
      </c>
      <c r="N3843" s="7">
        <f t="shared" ref="N3843:N3906" si="243">G3843*M3843</f>
        <v>30.7</v>
      </c>
    </row>
    <row r="3844" spans="1:14" x14ac:dyDescent="0.2">
      <c r="A3844" t="s">
        <v>938</v>
      </c>
      <c r="B3844" s="8">
        <v>44134</v>
      </c>
      <c r="C3844" s="8">
        <v>44137</v>
      </c>
      <c r="D3844">
        <v>19</v>
      </c>
      <c r="E3844">
        <v>1</v>
      </c>
      <c r="F3844" s="7">
        <v>317.5</v>
      </c>
      <c r="G3844" s="7">
        <v>706.01</v>
      </c>
      <c r="H3844" s="7">
        <v>26.45</v>
      </c>
      <c r="I3844" s="7">
        <v>58.83</v>
      </c>
      <c r="J3844" t="s">
        <v>2337</v>
      </c>
      <c r="K3844">
        <f t="shared" si="240"/>
        <v>19</v>
      </c>
      <c r="L3844">
        <f t="shared" si="241"/>
        <v>44</v>
      </c>
      <c r="M3844">
        <f t="shared" si="242"/>
        <v>1</v>
      </c>
      <c r="N3844" s="7">
        <f t="shared" si="243"/>
        <v>706.01</v>
      </c>
    </row>
    <row r="3845" spans="1:14" x14ac:dyDescent="0.2">
      <c r="A3845" t="s">
        <v>742</v>
      </c>
      <c r="B3845" s="8">
        <v>44139</v>
      </c>
      <c r="C3845" s="8">
        <v>44153</v>
      </c>
      <c r="D3845">
        <v>19</v>
      </c>
      <c r="E3845">
        <v>1</v>
      </c>
      <c r="F3845" s="7">
        <v>383.55</v>
      </c>
      <c r="G3845" s="7">
        <v>676.85</v>
      </c>
      <c r="H3845" s="7">
        <v>31.96</v>
      </c>
      <c r="I3845" s="7">
        <v>56.4</v>
      </c>
      <c r="J3845" t="s">
        <v>2337</v>
      </c>
      <c r="K3845">
        <f t="shared" si="240"/>
        <v>19</v>
      </c>
      <c r="L3845">
        <f t="shared" si="241"/>
        <v>45</v>
      </c>
      <c r="M3845">
        <f t="shared" si="242"/>
        <v>1</v>
      </c>
      <c r="N3845" s="7">
        <f t="shared" si="243"/>
        <v>676.85</v>
      </c>
    </row>
    <row r="3846" spans="1:14" x14ac:dyDescent="0.2">
      <c r="A3846" t="s">
        <v>942</v>
      </c>
      <c r="B3846" s="8">
        <v>44139</v>
      </c>
      <c r="C3846" s="8">
        <v>44153</v>
      </c>
      <c r="D3846">
        <v>7</v>
      </c>
      <c r="E3846">
        <v>1</v>
      </c>
      <c r="F3846" s="7">
        <v>95.47</v>
      </c>
      <c r="G3846" s="7">
        <v>199.52</v>
      </c>
      <c r="H3846" s="7">
        <v>23.87</v>
      </c>
      <c r="I3846" s="7">
        <v>49.88</v>
      </c>
      <c r="J3846" t="s">
        <v>2337</v>
      </c>
      <c r="K3846">
        <f t="shared" si="240"/>
        <v>7</v>
      </c>
      <c r="L3846">
        <f t="shared" si="241"/>
        <v>45</v>
      </c>
      <c r="M3846">
        <f t="shared" si="242"/>
        <v>1</v>
      </c>
      <c r="N3846" s="7">
        <f t="shared" si="243"/>
        <v>199.52</v>
      </c>
    </row>
    <row r="3847" spans="1:14" x14ac:dyDescent="0.2">
      <c r="A3847" t="s">
        <v>928</v>
      </c>
      <c r="B3847" s="8">
        <v>44139</v>
      </c>
      <c r="C3847" s="8">
        <v>44140</v>
      </c>
      <c r="D3847">
        <v>62</v>
      </c>
      <c r="E3847">
        <v>1</v>
      </c>
      <c r="F3847" s="7">
        <v>0</v>
      </c>
      <c r="G3847" s="7">
        <v>1534.8</v>
      </c>
      <c r="H3847" s="7">
        <v>0</v>
      </c>
      <c r="I3847" s="7">
        <v>38.369999999999997</v>
      </c>
      <c r="J3847" t="s">
        <v>2337</v>
      </c>
      <c r="K3847">
        <f t="shared" si="240"/>
        <v>62</v>
      </c>
      <c r="L3847">
        <f t="shared" si="241"/>
        <v>45</v>
      </c>
      <c r="M3847">
        <f t="shared" si="242"/>
        <v>1</v>
      </c>
      <c r="N3847" s="7">
        <f t="shared" si="243"/>
        <v>1534.8</v>
      </c>
    </row>
    <row r="3848" spans="1:14" x14ac:dyDescent="0.2">
      <c r="A3848" t="s">
        <v>930</v>
      </c>
      <c r="B3848" s="8">
        <v>44139</v>
      </c>
      <c r="C3848" s="8">
        <v>44140</v>
      </c>
      <c r="D3848">
        <v>62</v>
      </c>
      <c r="E3848">
        <v>1</v>
      </c>
      <c r="F3848" s="7">
        <v>1194.1099999999999</v>
      </c>
      <c r="G3848" s="7">
        <v>1637.12</v>
      </c>
      <c r="H3848" s="7">
        <v>29.85</v>
      </c>
      <c r="I3848" s="7">
        <v>40.93</v>
      </c>
      <c r="J3848" t="s">
        <v>2337</v>
      </c>
      <c r="K3848">
        <f t="shared" si="240"/>
        <v>62</v>
      </c>
      <c r="L3848">
        <f t="shared" si="241"/>
        <v>45</v>
      </c>
      <c r="M3848">
        <f t="shared" si="242"/>
        <v>1</v>
      </c>
      <c r="N3848" s="7">
        <f t="shared" si="243"/>
        <v>1637.12</v>
      </c>
    </row>
    <row r="3849" spans="1:14" x14ac:dyDescent="0.2">
      <c r="A3849" t="s">
        <v>396</v>
      </c>
      <c r="B3849" s="8">
        <v>44139</v>
      </c>
      <c r="C3849" s="8">
        <v>44140</v>
      </c>
      <c r="D3849">
        <v>148</v>
      </c>
      <c r="E3849">
        <v>1</v>
      </c>
      <c r="F3849" s="7">
        <v>1980.12</v>
      </c>
      <c r="G3849" s="7">
        <v>2946.82</v>
      </c>
      <c r="H3849" s="7">
        <v>20.62</v>
      </c>
      <c r="I3849" s="7">
        <v>30.7</v>
      </c>
      <c r="J3849" t="s">
        <v>2337</v>
      </c>
      <c r="K3849">
        <f t="shared" si="240"/>
        <v>148</v>
      </c>
      <c r="L3849">
        <f t="shared" si="241"/>
        <v>45</v>
      </c>
      <c r="M3849">
        <f t="shared" si="242"/>
        <v>1</v>
      </c>
      <c r="N3849" s="7">
        <f t="shared" si="243"/>
        <v>2946.82</v>
      </c>
    </row>
    <row r="3850" spans="1:14" x14ac:dyDescent="0.2">
      <c r="A3850" t="s">
        <v>161</v>
      </c>
      <c r="B3850" s="8">
        <v>44139</v>
      </c>
      <c r="C3850" s="8">
        <v>44140</v>
      </c>
      <c r="D3850">
        <v>1532</v>
      </c>
      <c r="E3850">
        <v>1</v>
      </c>
      <c r="F3850" s="7">
        <v>1254.83</v>
      </c>
      <c r="G3850" s="7">
        <v>2110.35</v>
      </c>
      <c r="H3850" s="7">
        <v>1.25</v>
      </c>
      <c r="I3850" s="7">
        <v>2.11</v>
      </c>
      <c r="J3850" t="s">
        <v>2337</v>
      </c>
      <c r="K3850">
        <f t="shared" si="240"/>
        <v>1532</v>
      </c>
      <c r="L3850">
        <f t="shared" si="241"/>
        <v>45</v>
      </c>
      <c r="M3850">
        <f t="shared" si="242"/>
        <v>1</v>
      </c>
      <c r="N3850" s="7">
        <f t="shared" si="243"/>
        <v>2110.35</v>
      </c>
    </row>
    <row r="3851" spans="1:14" x14ac:dyDescent="0.2">
      <c r="A3851" t="s">
        <v>531</v>
      </c>
      <c r="B3851" s="8">
        <v>44139</v>
      </c>
      <c r="C3851" s="8">
        <v>44140</v>
      </c>
      <c r="D3851">
        <v>25</v>
      </c>
      <c r="E3851">
        <v>1</v>
      </c>
      <c r="F3851" s="7">
        <v>73.91</v>
      </c>
      <c r="G3851" s="7">
        <v>127.9</v>
      </c>
      <c r="H3851" s="7">
        <v>4.62</v>
      </c>
      <c r="I3851" s="7">
        <v>7.99</v>
      </c>
      <c r="J3851" t="s">
        <v>2337</v>
      </c>
      <c r="K3851">
        <f t="shared" si="240"/>
        <v>25</v>
      </c>
      <c r="L3851">
        <f t="shared" si="241"/>
        <v>45</v>
      </c>
      <c r="M3851">
        <f t="shared" si="242"/>
        <v>1</v>
      </c>
      <c r="N3851" s="7">
        <f t="shared" si="243"/>
        <v>127.9</v>
      </c>
    </row>
    <row r="3852" spans="1:14" x14ac:dyDescent="0.2">
      <c r="A3852" t="s">
        <v>291</v>
      </c>
      <c r="B3852" s="8">
        <v>44139</v>
      </c>
      <c r="C3852" s="8">
        <v>44139</v>
      </c>
      <c r="D3852">
        <v>613</v>
      </c>
      <c r="E3852">
        <v>1</v>
      </c>
      <c r="F3852" s="7">
        <v>342.77</v>
      </c>
      <c r="G3852" s="7">
        <v>895.3</v>
      </c>
      <c r="H3852" s="7">
        <v>0.86</v>
      </c>
      <c r="I3852" s="7">
        <v>2.2400000000000002</v>
      </c>
      <c r="J3852" t="s">
        <v>2337</v>
      </c>
      <c r="K3852">
        <f t="shared" si="240"/>
        <v>613</v>
      </c>
      <c r="L3852">
        <f t="shared" si="241"/>
        <v>45</v>
      </c>
      <c r="M3852">
        <f t="shared" si="242"/>
        <v>1</v>
      </c>
      <c r="N3852" s="7">
        <f t="shared" si="243"/>
        <v>895.3</v>
      </c>
    </row>
    <row r="3853" spans="1:14" x14ac:dyDescent="0.2">
      <c r="A3853" t="s">
        <v>101</v>
      </c>
      <c r="B3853" s="8">
        <v>44139</v>
      </c>
      <c r="C3853" s="8">
        <v>44140</v>
      </c>
      <c r="D3853">
        <v>24512</v>
      </c>
      <c r="E3853">
        <v>1</v>
      </c>
      <c r="F3853" s="7">
        <v>4379.3</v>
      </c>
      <c r="G3853" s="7">
        <v>8594.8799999999992</v>
      </c>
      <c r="H3853" s="7">
        <v>0.27</v>
      </c>
      <c r="I3853" s="7">
        <v>0.54</v>
      </c>
      <c r="J3853" t="s">
        <v>2337</v>
      </c>
      <c r="K3853">
        <f t="shared" si="240"/>
        <v>24512</v>
      </c>
      <c r="L3853">
        <f t="shared" si="241"/>
        <v>45</v>
      </c>
      <c r="M3853">
        <f t="shared" si="242"/>
        <v>1</v>
      </c>
      <c r="N3853" s="7">
        <f t="shared" si="243"/>
        <v>8594.8799999999992</v>
      </c>
    </row>
    <row r="3854" spans="1:14" x14ac:dyDescent="0.2">
      <c r="A3854" t="s">
        <v>251</v>
      </c>
      <c r="B3854" s="8">
        <v>44139</v>
      </c>
      <c r="C3854" s="8">
        <v>44139</v>
      </c>
      <c r="D3854">
        <v>1532</v>
      </c>
      <c r="E3854">
        <v>1</v>
      </c>
      <c r="F3854" s="7">
        <v>856.93</v>
      </c>
      <c r="G3854" s="7">
        <v>1790.6</v>
      </c>
      <c r="H3854" s="7">
        <v>0.86</v>
      </c>
      <c r="I3854" s="7">
        <v>1.79</v>
      </c>
      <c r="J3854" t="s">
        <v>2337</v>
      </c>
      <c r="K3854">
        <f t="shared" si="240"/>
        <v>1532</v>
      </c>
      <c r="L3854">
        <f t="shared" si="241"/>
        <v>45</v>
      </c>
      <c r="M3854">
        <f t="shared" si="242"/>
        <v>1</v>
      </c>
      <c r="N3854" s="7">
        <f t="shared" si="243"/>
        <v>1790.6</v>
      </c>
    </row>
    <row r="3855" spans="1:14" x14ac:dyDescent="0.2">
      <c r="A3855" t="s">
        <v>923</v>
      </c>
      <c r="B3855" s="8">
        <v>44139</v>
      </c>
      <c r="C3855" s="8">
        <v>44140</v>
      </c>
      <c r="D3855">
        <v>4</v>
      </c>
      <c r="E3855">
        <v>1</v>
      </c>
      <c r="F3855" s="7">
        <v>119.77</v>
      </c>
      <c r="G3855" s="7">
        <v>179.06</v>
      </c>
      <c r="H3855" s="7">
        <v>59.88</v>
      </c>
      <c r="I3855" s="7">
        <v>89.53</v>
      </c>
      <c r="J3855" t="s">
        <v>2337</v>
      </c>
      <c r="K3855">
        <f t="shared" si="240"/>
        <v>4</v>
      </c>
      <c r="L3855">
        <f t="shared" si="241"/>
        <v>45</v>
      </c>
      <c r="M3855">
        <f t="shared" si="242"/>
        <v>1</v>
      </c>
      <c r="N3855" s="7">
        <f t="shared" si="243"/>
        <v>179.06</v>
      </c>
    </row>
    <row r="3856" spans="1:14" x14ac:dyDescent="0.2">
      <c r="A3856" t="s">
        <v>186</v>
      </c>
      <c r="B3856" s="8">
        <v>44139</v>
      </c>
      <c r="C3856" s="8">
        <v>44140</v>
      </c>
      <c r="D3856">
        <v>154</v>
      </c>
      <c r="E3856">
        <v>1</v>
      </c>
      <c r="F3856" s="7">
        <v>130.83000000000001</v>
      </c>
      <c r="G3856" s="7">
        <v>310.8</v>
      </c>
      <c r="H3856" s="7">
        <v>1.31</v>
      </c>
      <c r="I3856" s="7">
        <v>3.11</v>
      </c>
      <c r="J3856" t="s">
        <v>2337</v>
      </c>
      <c r="K3856">
        <f t="shared" si="240"/>
        <v>154</v>
      </c>
      <c r="L3856">
        <f t="shared" si="241"/>
        <v>45</v>
      </c>
      <c r="M3856">
        <f t="shared" si="242"/>
        <v>1</v>
      </c>
      <c r="N3856" s="7">
        <f t="shared" si="243"/>
        <v>310.8</v>
      </c>
    </row>
    <row r="3857" spans="1:14" x14ac:dyDescent="0.2">
      <c r="A3857" t="s">
        <v>942</v>
      </c>
      <c r="B3857" s="8">
        <v>44139</v>
      </c>
      <c r="C3857" s="8">
        <v>44140</v>
      </c>
      <c r="D3857">
        <v>16</v>
      </c>
      <c r="E3857">
        <v>1</v>
      </c>
      <c r="F3857" s="7">
        <v>238.66</v>
      </c>
      <c r="G3857" s="7">
        <v>498.81</v>
      </c>
      <c r="H3857" s="7">
        <v>23.87</v>
      </c>
      <c r="I3857" s="7">
        <v>49.88</v>
      </c>
      <c r="J3857" t="s">
        <v>2337</v>
      </c>
      <c r="K3857">
        <f t="shared" si="240"/>
        <v>16</v>
      </c>
      <c r="L3857">
        <f t="shared" si="241"/>
        <v>45</v>
      </c>
      <c r="M3857">
        <f t="shared" si="242"/>
        <v>1</v>
      </c>
      <c r="N3857" s="7">
        <f t="shared" si="243"/>
        <v>498.81</v>
      </c>
    </row>
    <row r="3858" spans="1:14" x14ac:dyDescent="0.2">
      <c r="A3858" t="s">
        <v>169</v>
      </c>
      <c r="B3858" s="8">
        <v>44139</v>
      </c>
      <c r="C3858" s="8">
        <v>44140</v>
      </c>
      <c r="D3858">
        <v>1532</v>
      </c>
      <c r="E3858">
        <v>1</v>
      </c>
      <c r="F3858" s="7">
        <v>1288.21</v>
      </c>
      <c r="G3858" s="7">
        <v>2430.1</v>
      </c>
      <c r="H3858" s="7">
        <v>1.28</v>
      </c>
      <c r="I3858" s="7">
        <v>2.4300000000000002</v>
      </c>
      <c r="J3858" t="s">
        <v>2337</v>
      </c>
      <c r="K3858">
        <f t="shared" si="240"/>
        <v>1532</v>
      </c>
      <c r="L3858">
        <f t="shared" si="241"/>
        <v>45</v>
      </c>
      <c r="M3858">
        <f t="shared" si="242"/>
        <v>1</v>
      </c>
      <c r="N3858" s="7">
        <f t="shared" si="243"/>
        <v>2430.1</v>
      </c>
    </row>
    <row r="3859" spans="1:14" x14ac:dyDescent="0.2">
      <c r="A3859" t="s">
        <v>108</v>
      </c>
      <c r="B3859" s="8">
        <v>44139</v>
      </c>
      <c r="C3859" s="8">
        <v>44140</v>
      </c>
      <c r="D3859">
        <v>920</v>
      </c>
      <c r="E3859">
        <v>1</v>
      </c>
      <c r="F3859" s="7">
        <v>207.97</v>
      </c>
      <c r="G3859" s="7">
        <v>452.77</v>
      </c>
      <c r="H3859" s="7">
        <v>0.35</v>
      </c>
      <c r="I3859" s="7">
        <v>0.76</v>
      </c>
      <c r="J3859" t="s">
        <v>2337</v>
      </c>
      <c r="K3859">
        <f t="shared" si="240"/>
        <v>920</v>
      </c>
      <c r="L3859">
        <f t="shared" si="241"/>
        <v>45</v>
      </c>
      <c r="M3859">
        <f t="shared" si="242"/>
        <v>1</v>
      </c>
      <c r="N3859" s="7">
        <f t="shared" si="243"/>
        <v>452.77</v>
      </c>
    </row>
    <row r="3860" spans="1:14" x14ac:dyDescent="0.2">
      <c r="A3860" t="s">
        <v>396</v>
      </c>
      <c r="B3860" s="8">
        <v>44139</v>
      </c>
      <c r="C3860" s="8">
        <v>44140</v>
      </c>
      <c r="D3860">
        <v>16</v>
      </c>
      <c r="E3860">
        <v>1</v>
      </c>
      <c r="F3860" s="7">
        <v>206.26</v>
      </c>
      <c r="G3860" s="7">
        <v>306.95999999999998</v>
      </c>
      <c r="H3860" s="7">
        <v>20.62</v>
      </c>
      <c r="I3860" s="7">
        <v>30.7</v>
      </c>
      <c r="J3860" t="s">
        <v>2337</v>
      </c>
      <c r="K3860">
        <f t="shared" si="240"/>
        <v>16</v>
      </c>
      <c r="L3860">
        <f t="shared" si="241"/>
        <v>45</v>
      </c>
      <c r="M3860">
        <f t="shared" si="242"/>
        <v>1</v>
      </c>
      <c r="N3860" s="7">
        <f t="shared" si="243"/>
        <v>306.95999999999998</v>
      </c>
    </row>
    <row r="3861" spans="1:14" x14ac:dyDescent="0.2">
      <c r="A3861" t="s">
        <v>396</v>
      </c>
      <c r="B3861" s="8">
        <v>44139</v>
      </c>
      <c r="C3861" s="8">
        <v>44140</v>
      </c>
      <c r="D3861">
        <v>92</v>
      </c>
      <c r="E3861">
        <v>1</v>
      </c>
      <c r="F3861" s="7">
        <v>1237.57</v>
      </c>
      <c r="G3861" s="7">
        <v>1841.76</v>
      </c>
      <c r="H3861" s="7">
        <v>20.62</v>
      </c>
      <c r="I3861" s="7">
        <v>30.7</v>
      </c>
      <c r="J3861" t="s">
        <v>2337</v>
      </c>
      <c r="K3861">
        <f t="shared" si="240"/>
        <v>92</v>
      </c>
      <c r="L3861">
        <f t="shared" si="241"/>
        <v>45</v>
      </c>
      <c r="M3861">
        <f t="shared" si="242"/>
        <v>1</v>
      </c>
      <c r="N3861" s="7">
        <f t="shared" si="243"/>
        <v>1841.76</v>
      </c>
    </row>
    <row r="3862" spans="1:14" x14ac:dyDescent="0.2">
      <c r="A3862" t="s">
        <v>942</v>
      </c>
      <c r="B3862" s="8">
        <v>44139</v>
      </c>
      <c r="C3862" s="8">
        <v>44140</v>
      </c>
      <c r="D3862">
        <v>46</v>
      </c>
      <c r="E3862">
        <v>1</v>
      </c>
      <c r="F3862" s="7">
        <v>715.98</v>
      </c>
      <c r="G3862" s="7">
        <v>1496.43</v>
      </c>
      <c r="H3862" s="7">
        <v>23.87</v>
      </c>
      <c r="I3862" s="7">
        <v>49.88</v>
      </c>
      <c r="J3862" t="s">
        <v>2337</v>
      </c>
      <c r="K3862">
        <f t="shared" si="240"/>
        <v>46</v>
      </c>
      <c r="L3862">
        <f t="shared" si="241"/>
        <v>45</v>
      </c>
      <c r="M3862">
        <f t="shared" si="242"/>
        <v>1</v>
      </c>
      <c r="N3862" s="7">
        <f t="shared" si="243"/>
        <v>1496.43</v>
      </c>
    </row>
    <row r="3863" spans="1:14" x14ac:dyDescent="0.2">
      <c r="A3863" t="s">
        <v>169</v>
      </c>
      <c r="B3863" s="8">
        <v>44139</v>
      </c>
      <c r="C3863" s="8">
        <v>44140</v>
      </c>
      <c r="D3863">
        <v>613</v>
      </c>
      <c r="E3863">
        <v>1</v>
      </c>
      <c r="F3863" s="7">
        <v>515.28</v>
      </c>
      <c r="G3863" s="7">
        <v>972.04</v>
      </c>
      <c r="H3863" s="7">
        <v>1.28</v>
      </c>
      <c r="I3863" s="7">
        <v>2.4300000000000002</v>
      </c>
      <c r="J3863" t="s">
        <v>2337</v>
      </c>
      <c r="K3863">
        <f t="shared" si="240"/>
        <v>613</v>
      </c>
      <c r="L3863">
        <f t="shared" si="241"/>
        <v>45</v>
      </c>
      <c r="M3863">
        <f t="shared" si="242"/>
        <v>1</v>
      </c>
      <c r="N3863" s="7">
        <f t="shared" si="243"/>
        <v>972.04</v>
      </c>
    </row>
    <row r="3864" spans="1:14" x14ac:dyDescent="0.2">
      <c r="A3864" t="s">
        <v>262</v>
      </c>
      <c r="B3864" s="8">
        <v>44139</v>
      </c>
      <c r="C3864" s="8">
        <v>44140</v>
      </c>
      <c r="D3864">
        <v>112</v>
      </c>
      <c r="E3864">
        <v>1</v>
      </c>
      <c r="F3864" s="7">
        <v>71.89</v>
      </c>
      <c r="G3864" s="7">
        <v>168.06</v>
      </c>
      <c r="H3864" s="7">
        <v>0.99</v>
      </c>
      <c r="I3864" s="7">
        <v>2.2999999999999998</v>
      </c>
      <c r="J3864" t="s">
        <v>2337</v>
      </c>
      <c r="K3864">
        <f t="shared" si="240"/>
        <v>112</v>
      </c>
      <c r="L3864">
        <f t="shared" si="241"/>
        <v>45</v>
      </c>
      <c r="M3864">
        <f t="shared" si="242"/>
        <v>1</v>
      </c>
      <c r="N3864" s="7">
        <f t="shared" si="243"/>
        <v>168.06</v>
      </c>
    </row>
    <row r="3865" spans="1:14" x14ac:dyDescent="0.2">
      <c r="A3865" t="s">
        <v>928</v>
      </c>
      <c r="B3865" s="8">
        <v>44139</v>
      </c>
      <c r="C3865" s="8">
        <v>44140</v>
      </c>
      <c r="D3865">
        <v>4</v>
      </c>
      <c r="E3865">
        <v>1</v>
      </c>
      <c r="F3865" s="7">
        <v>0</v>
      </c>
      <c r="G3865" s="7">
        <v>0</v>
      </c>
      <c r="H3865" s="7">
        <v>0</v>
      </c>
      <c r="I3865" s="7">
        <v>0</v>
      </c>
      <c r="J3865" t="s">
        <v>2337</v>
      </c>
      <c r="K3865">
        <f t="shared" si="240"/>
        <v>4</v>
      </c>
      <c r="L3865">
        <f t="shared" si="241"/>
        <v>45</v>
      </c>
      <c r="M3865">
        <f t="shared" si="242"/>
        <v>1</v>
      </c>
      <c r="N3865" s="7">
        <f t="shared" si="243"/>
        <v>0</v>
      </c>
    </row>
    <row r="3866" spans="1:14" x14ac:dyDescent="0.2">
      <c r="A3866" t="s">
        <v>251</v>
      </c>
      <c r="B3866" s="8">
        <v>44139</v>
      </c>
      <c r="C3866" s="8">
        <v>44140</v>
      </c>
      <c r="D3866">
        <v>123</v>
      </c>
      <c r="E3866">
        <v>1</v>
      </c>
      <c r="F3866" s="7">
        <v>68.55</v>
      </c>
      <c r="G3866" s="7">
        <v>184.18</v>
      </c>
      <c r="H3866" s="7">
        <v>0.86</v>
      </c>
      <c r="I3866" s="7">
        <v>2.2999999999999998</v>
      </c>
      <c r="J3866" t="s">
        <v>2337</v>
      </c>
      <c r="K3866">
        <f t="shared" si="240"/>
        <v>123</v>
      </c>
      <c r="L3866">
        <f t="shared" si="241"/>
        <v>45</v>
      </c>
      <c r="M3866">
        <f t="shared" si="242"/>
        <v>1</v>
      </c>
      <c r="N3866" s="7">
        <f t="shared" si="243"/>
        <v>184.18</v>
      </c>
    </row>
    <row r="3867" spans="1:14" x14ac:dyDescent="0.2">
      <c r="A3867" t="s">
        <v>262</v>
      </c>
      <c r="B3867" s="8">
        <v>44139</v>
      </c>
      <c r="C3867" s="8">
        <v>44140</v>
      </c>
      <c r="D3867">
        <v>91</v>
      </c>
      <c r="E3867">
        <v>1</v>
      </c>
      <c r="F3867" s="7">
        <v>58.11</v>
      </c>
      <c r="G3867" s="7">
        <v>135.83000000000001</v>
      </c>
      <c r="H3867" s="7">
        <v>0.99</v>
      </c>
      <c r="I3867" s="7">
        <v>2.2999999999999998</v>
      </c>
      <c r="J3867" t="s">
        <v>2337</v>
      </c>
      <c r="K3867">
        <f t="shared" si="240"/>
        <v>91</v>
      </c>
      <c r="L3867">
        <f t="shared" si="241"/>
        <v>45</v>
      </c>
      <c r="M3867">
        <f t="shared" si="242"/>
        <v>1</v>
      </c>
      <c r="N3867" s="7">
        <f t="shared" si="243"/>
        <v>135.83000000000001</v>
      </c>
    </row>
    <row r="3868" spans="1:14" x14ac:dyDescent="0.2">
      <c r="A3868" t="s">
        <v>928</v>
      </c>
      <c r="B3868" s="8">
        <v>44139</v>
      </c>
      <c r="C3868" s="8">
        <v>44140</v>
      </c>
      <c r="D3868">
        <v>4</v>
      </c>
      <c r="E3868">
        <v>1</v>
      </c>
      <c r="F3868" s="7">
        <v>0</v>
      </c>
      <c r="G3868" s="7">
        <v>0</v>
      </c>
      <c r="H3868" s="7">
        <v>0</v>
      </c>
      <c r="I3868" s="7">
        <v>0</v>
      </c>
      <c r="J3868" t="s">
        <v>2337</v>
      </c>
      <c r="K3868">
        <f t="shared" si="240"/>
        <v>4</v>
      </c>
      <c r="L3868">
        <f t="shared" si="241"/>
        <v>45</v>
      </c>
      <c r="M3868">
        <f t="shared" si="242"/>
        <v>1</v>
      </c>
      <c r="N3868" s="7">
        <f t="shared" si="243"/>
        <v>0</v>
      </c>
    </row>
    <row r="3869" spans="1:14" x14ac:dyDescent="0.2">
      <c r="A3869" t="s">
        <v>396</v>
      </c>
      <c r="B3869" s="8">
        <v>44140</v>
      </c>
      <c r="C3869" s="8">
        <v>44144</v>
      </c>
      <c r="D3869">
        <v>221</v>
      </c>
      <c r="E3869">
        <v>1</v>
      </c>
      <c r="F3869" s="7">
        <v>2970.18</v>
      </c>
      <c r="G3869" s="7">
        <v>4051.87</v>
      </c>
      <c r="H3869" s="7">
        <v>20.62</v>
      </c>
      <c r="I3869" s="7">
        <v>28.14</v>
      </c>
      <c r="J3869" t="s">
        <v>2337</v>
      </c>
      <c r="K3869">
        <f t="shared" si="240"/>
        <v>221</v>
      </c>
      <c r="L3869">
        <f t="shared" si="241"/>
        <v>45</v>
      </c>
      <c r="M3869">
        <f t="shared" si="242"/>
        <v>1</v>
      </c>
      <c r="N3869" s="7">
        <f t="shared" si="243"/>
        <v>4051.87</v>
      </c>
    </row>
    <row r="3870" spans="1:14" x14ac:dyDescent="0.2">
      <c r="A3870" t="s">
        <v>396</v>
      </c>
      <c r="B3870" s="8">
        <v>44140</v>
      </c>
      <c r="C3870" s="8">
        <v>44144</v>
      </c>
      <c r="D3870">
        <v>74</v>
      </c>
      <c r="E3870">
        <v>1</v>
      </c>
      <c r="F3870" s="7">
        <v>1082.96</v>
      </c>
      <c r="G3870" s="7">
        <v>1350.62</v>
      </c>
      <c r="H3870" s="7">
        <v>22.56</v>
      </c>
      <c r="I3870" s="7">
        <v>28.14</v>
      </c>
      <c r="J3870" t="s">
        <v>2337</v>
      </c>
      <c r="K3870">
        <f t="shared" si="240"/>
        <v>74</v>
      </c>
      <c r="L3870">
        <f t="shared" si="241"/>
        <v>45</v>
      </c>
      <c r="M3870">
        <f t="shared" si="242"/>
        <v>1</v>
      </c>
      <c r="N3870" s="7">
        <f t="shared" si="243"/>
        <v>1350.62</v>
      </c>
    </row>
    <row r="3871" spans="1:14" x14ac:dyDescent="0.2">
      <c r="A3871" t="s">
        <v>223</v>
      </c>
      <c r="B3871" s="8">
        <v>44140</v>
      </c>
      <c r="C3871" s="8">
        <v>44140</v>
      </c>
      <c r="D3871">
        <v>3064</v>
      </c>
      <c r="E3871">
        <v>1</v>
      </c>
      <c r="F3871" s="7">
        <v>1406.9</v>
      </c>
      <c r="G3871" s="7">
        <v>2046.4</v>
      </c>
      <c r="H3871" s="7">
        <v>0.7</v>
      </c>
      <c r="I3871" s="7">
        <v>1.02</v>
      </c>
      <c r="J3871" t="s">
        <v>2337</v>
      </c>
      <c r="K3871">
        <f t="shared" si="240"/>
        <v>3064</v>
      </c>
      <c r="L3871">
        <f t="shared" si="241"/>
        <v>45</v>
      </c>
      <c r="M3871">
        <f t="shared" si="242"/>
        <v>1</v>
      </c>
      <c r="N3871" s="7">
        <f t="shared" si="243"/>
        <v>2046.4</v>
      </c>
    </row>
    <row r="3872" spans="1:14" x14ac:dyDescent="0.2">
      <c r="A3872" t="s">
        <v>355</v>
      </c>
      <c r="B3872" s="8">
        <v>44140</v>
      </c>
      <c r="C3872" s="8">
        <v>44140</v>
      </c>
      <c r="D3872">
        <v>613</v>
      </c>
      <c r="E3872">
        <v>1</v>
      </c>
      <c r="F3872" s="7">
        <v>445.09</v>
      </c>
      <c r="G3872" s="7">
        <v>690.66</v>
      </c>
      <c r="H3872" s="7">
        <v>1.1100000000000001</v>
      </c>
      <c r="I3872" s="7">
        <v>1.73</v>
      </c>
      <c r="J3872" t="s">
        <v>2337</v>
      </c>
      <c r="K3872">
        <f t="shared" si="240"/>
        <v>613</v>
      </c>
      <c r="L3872">
        <f t="shared" si="241"/>
        <v>45</v>
      </c>
      <c r="M3872">
        <f t="shared" si="242"/>
        <v>1</v>
      </c>
      <c r="N3872" s="7">
        <f t="shared" si="243"/>
        <v>690.66</v>
      </c>
    </row>
    <row r="3873" spans="1:14" x14ac:dyDescent="0.2">
      <c r="A3873" t="s">
        <v>636</v>
      </c>
      <c r="B3873" s="8">
        <v>44140</v>
      </c>
      <c r="C3873" s="8">
        <v>44140</v>
      </c>
      <c r="D3873">
        <v>613</v>
      </c>
      <c r="E3873">
        <v>1</v>
      </c>
      <c r="F3873" s="7">
        <v>505.36</v>
      </c>
      <c r="G3873" s="7">
        <v>762.28</v>
      </c>
      <c r="H3873" s="7">
        <v>1.25</v>
      </c>
      <c r="I3873" s="7">
        <v>1.91</v>
      </c>
      <c r="J3873" t="s">
        <v>2337</v>
      </c>
      <c r="K3873">
        <f t="shared" si="240"/>
        <v>613</v>
      </c>
      <c r="L3873">
        <f t="shared" si="241"/>
        <v>45</v>
      </c>
      <c r="M3873">
        <f t="shared" si="242"/>
        <v>1</v>
      </c>
      <c r="N3873" s="7">
        <f t="shared" si="243"/>
        <v>762.28</v>
      </c>
    </row>
    <row r="3874" spans="1:14" x14ac:dyDescent="0.2">
      <c r="A3874" t="s">
        <v>923</v>
      </c>
      <c r="B3874" s="8">
        <v>44140</v>
      </c>
      <c r="C3874" s="8">
        <v>44144</v>
      </c>
      <c r="D3874">
        <v>56</v>
      </c>
      <c r="E3874">
        <v>1</v>
      </c>
      <c r="F3874" s="7">
        <v>2155.7800000000002</v>
      </c>
      <c r="G3874" s="7">
        <v>3130.99</v>
      </c>
      <c r="H3874" s="7">
        <v>59.88</v>
      </c>
      <c r="I3874" s="7">
        <v>86.97</v>
      </c>
      <c r="J3874" t="s">
        <v>2337</v>
      </c>
      <c r="K3874">
        <f t="shared" si="240"/>
        <v>56</v>
      </c>
      <c r="L3874">
        <f t="shared" si="241"/>
        <v>45</v>
      </c>
      <c r="M3874">
        <f t="shared" si="242"/>
        <v>1</v>
      </c>
      <c r="N3874" s="7">
        <f t="shared" si="243"/>
        <v>3130.99</v>
      </c>
    </row>
    <row r="3875" spans="1:14" x14ac:dyDescent="0.2">
      <c r="A3875" t="s">
        <v>271</v>
      </c>
      <c r="B3875" s="8">
        <v>44140</v>
      </c>
      <c r="C3875" s="8">
        <v>44144</v>
      </c>
      <c r="D3875">
        <v>6128</v>
      </c>
      <c r="E3875">
        <v>1</v>
      </c>
      <c r="F3875" s="7">
        <v>3785.84</v>
      </c>
      <c r="G3875" s="7">
        <v>6036.88</v>
      </c>
      <c r="H3875" s="7">
        <v>0.95</v>
      </c>
      <c r="I3875" s="7">
        <v>1.51</v>
      </c>
      <c r="J3875" t="s">
        <v>2337</v>
      </c>
      <c r="K3875">
        <f t="shared" si="240"/>
        <v>6128</v>
      </c>
      <c r="L3875">
        <f t="shared" si="241"/>
        <v>45</v>
      </c>
      <c r="M3875">
        <f t="shared" si="242"/>
        <v>1</v>
      </c>
      <c r="N3875" s="7">
        <f t="shared" si="243"/>
        <v>6036.88</v>
      </c>
    </row>
    <row r="3876" spans="1:14" x14ac:dyDescent="0.2">
      <c r="A3876" t="s">
        <v>251</v>
      </c>
      <c r="B3876" s="8">
        <v>44140</v>
      </c>
      <c r="C3876" s="8">
        <v>44144</v>
      </c>
      <c r="D3876">
        <v>3064</v>
      </c>
      <c r="E3876">
        <v>1</v>
      </c>
      <c r="F3876" s="7">
        <v>1713.86</v>
      </c>
      <c r="G3876" s="7">
        <v>3581.2</v>
      </c>
      <c r="H3876" s="7">
        <v>0.86</v>
      </c>
      <c r="I3876" s="7">
        <v>1.79</v>
      </c>
      <c r="J3876" t="s">
        <v>2337</v>
      </c>
      <c r="K3876">
        <f t="shared" si="240"/>
        <v>3064</v>
      </c>
      <c r="L3876">
        <f t="shared" si="241"/>
        <v>45</v>
      </c>
      <c r="M3876">
        <f t="shared" si="242"/>
        <v>1</v>
      </c>
      <c r="N3876" s="7">
        <f t="shared" si="243"/>
        <v>3581.2</v>
      </c>
    </row>
    <row r="3877" spans="1:14" x14ac:dyDescent="0.2">
      <c r="A3877" t="s">
        <v>197</v>
      </c>
      <c r="B3877" s="8">
        <v>44140</v>
      </c>
      <c r="C3877" s="8">
        <v>44140</v>
      </c>
      <c r="D3877">
        <v>1532</v>
      </c>
      <c r="E3877">
        <v>1</v>
      </c>
      <c r="F3877" s="7">
        <v>1288.21</v>
      </c>
      <c r="G3877" s="7">
        <v>2558</v>
      </c>
      <c r="H3877" s="7">
        <v>1.28</v>
      </c>
      <c r="I3877" s="7">
        <v>2.56</v>
      </c>
      <c r="J3877" t="s">
        <v>2337</v>
      </c>
      <c r="K3877">
        <f t="shared" si="240"/>
        <v>1532</v>
      </c>
      <c r="L3877">
        <f t="shared" si="241"/>
        <v>45</v>
      </c>
      <c r="M3877">
        <f t="shared" si="242"/>
        <v>1</v>
      </c>
      <c r="N3877" s="7">
        <f t="shared" si="243"/>
        <v>2558</v>
      </c>
    </row>
    <row r="3878" spans="1:14" x14ac:dyDescent="0.2">
      <c r="A3878" t="s">
        <v>636</v>
      </c>
      <c r="B3878" s="8">
        <v>44140</v>
      </c>
      <c r="C3878" s="8">
        <v>44140</v>
      </c>
      <c r="D3878">
        <v>1532</v>
      </c>
      <c r="E3878">
        <v>1</v>
      </c>
      <c r="F3878" s="7">
        <v>1263.4000000000001</v>
      </c>
      <c r="G3878" s="7">
        <v>1790.6</v>
      </c>
      <c r="H3878" s="7">
        <v>1.25</v>
      </c>
      <c r="I3878" s="7">
        <v>1.79</v>
      </c>
      <c r="J3878" t="s">
        <v>2337</v>
      </c>
      <c r="K3878">
        <f t="shared" si="240"/>
        <v>1532</v>
      </c>
      <c r="L3878">
        <f t="shared" si="241"/>
        <v>45</v>
      </c>
      <c r="M3878">
        <f t="shared" si="242"/>
        <v>1</v>
      </c>
      <c r="N3878" s="7">
        <f t="shared" si="243"/>
        <v>1790.6</v>
      </c>
    </row>
    <row r="3879" spans="1:14" x14ac:dyDescent="0.2">
      <c r="A3879" t="s">
        <v>396</v>
      </c>
      <c r="B3879" s="8">
        <v>44140</v>
      </c>
      <c r="C3879" s="8">
        <v>44140</v>
      </c>
      <c r="D3879">
        <v>148</v>
      </c>
      <c r="E3879">
        <v>1</v>
      </c>
      <c r="F3879" s="7">
        <v>1980.12</v>
      </c>
      <c r="G3879" s="7">
        <v>2946.82</v>
      </c>
      <c r="H3879" s="7">
        <v>20.62</v>
      </c>
      <c r="I3879" s="7">
        <v>30.7</v>
      </c>
      <c r="J3879" t="s">
        <v>2337</v>
      </c>
      <c r="K3879">
        <f t="shared" si="240"/>
        <v>148</v>
      </c>
      <c r="L3879">
        <f t="shared" si="241"/>
        <v>45</v>
      </c>
      <c r="M3879">
        <f t="shared" si="242"/>
        <v>1</v>
      </c>
      <c r="N3879" s="7">
        <f t="shared" si="243"/>
        <v>2946.82</v>
      </c>
    </row>
    <row r="3880" spans="1:14" x14ac:dyDescent="0.2">
      <c r="A3880" t="s">
        <v>251</v>
      </c>
      <c r="B3880" s="8">
        <v>44140</v>
      </c>
      <c r="C3880" s="8">
        <v>44140</v>
      </c>
      <c r="D3880">
        <v>1532</v>
      </c>
      <c r="E3880">
        <v>1</v>
      </c>
      <c r="F3880" s="7">
        <v>856.93</v>
      </c>
      <c r="G3880" s="7">
        <v>1790.6</v>
      </c>
      <c r="H3880" s="7">
        <v>0.86</v>
      </c>
      <c r="I3880" s="7">
        <v>1.79</v>
      </c>
      <c r="J3880" t="s">
        <v>2337</v>
      </c>
      <c r="K3880">
        <f t="shared" si="240"/>
        <v>1532</v>
      </c>
      <c r="L3880">
        <f t="shared" si="241"/>
        <v>45</v>
      </c>
      <c r="M3880">
        <f t="shared" si="242"/>
        <v>1</v>
      </c>
      <c r="N3880" s="7">
        <f t="shared" si="243"/>
        <v>1790.6</v>
      </c>
    </row>
    <row r="3881" spans="1:14" x14ac:dyDescent="0.2">
      <c r="A3881" t="s">
        <v>249</v>
      </c>
      <c r="B3881" s="8">
        <v>44140</v>
      </c>
      <c r="C3881" s="8">
        <v>44140</v>
      </c>
      <c r="D3881">
        <v>3064</v>
      </c>
      <c r="E3881">
        <v>1</v>
      </c>
      <c r="F3881" s="7">
        <v>1713.86</v>
      </c>
      <c r="G3881" s="7">
        <v>3581.2</v>
      </c>
      <c r="H3881" s="7">
        <v>0.86</v>
      </c>
      <c r="I3881" s="7">
        <v>1.79</v>
      </c>
      <c r="J3881" t="s">
        <v>2337</v>
      </c>
      <c r="K3881">
        <f t="shared" si="240"/>
        <v>3064</v>
      </c>
      <c r="L3881">
        <f t="shared" si="241"/>
        <v>45</v>
      </c>
      <c r="M3881">
        <f t="shared" si="242"/>
        <v>1</v>
      </c>
      <c r="N3881" s="7">
        <f t="shared" si="243"/>
        <v>3581.2</v>
      </c>
    </row>
    <row r="3882" spans="1:14" x14ac:dyDescent="0.2">
      <c r="A3882" t="s">
        <v>396</v>
      </c>
      <c r="B3882" s="8">
        <v>44140</v>
      </c>
      <c r="C3882" s="8">
        <v>44158</v>
      </c>
      <c r="D3882">
        <v>16</v>
      </c>
      <c r="E3882">
        <v>1</v>
      </c>
      <c r="F3882" s="7">
        <v>225.62</v>
      </c>
      <c r="G3882" s="7">
        <v>306.95999999999998</v>
      </c>
      <c r="H3882" s="7">
        <v>22.56</v>
      </c>
      <c r="I3882" s="7">
        <v>30.7</v>
      </c>
      <c r="J3882" t="s">
        <v>2337</v>
      </c>
      <c r="K3882">
        <f t="shared" si="240"/>
        <v>16</v>
      </c>
      <c r="L3882">
        <f t="shared" si="241"/>
        <v>45</v>
      </c>
      <c r="M3882">
        <f t="shared" si="242"/>
        <v>1</v>
      </c>
      <c r="N3882" s="7">
        <f t="shared" si="243"/>
        <v>306.95999999999998</v>
      </c>
    </row>
    <row r="3883" spans="1:14" x14ac:dyDescent="0.2">
      <c r="A3883" t="s">
        <v>344</v>
      </c>
      <c r="B3883" s="8">
        <v>44140</v>
      </c>
      <c r="C3883" s="8">
        <v>44144</v>
      </c>
      <c r="D3883">
        <v>1149</v>
      </c>
      <c r="E3883">
        <v>1</v>
      </c>
      <c r="F3883" s="7">
        <v>748.22</v>
      </c>
      <c r="G3883" s="7">
        <v>1055.18</v>
      </c>
      <c r="H3883" s="7">
        <v>1</v>
      </c>
      <c r="I3883" s="7">
        <v>1.41</v>
      </c>
      <c r="J3883" t="s">
        <v>2337</v>
      </c>
      <c r="K3883">
        <f t="shared" si="240"/>
        <v>1149</v>
      </c>
      <c r="L3883">
        <f t="shared" si="241"/>
        <v>45</v>
      </c>
      <c r="M3883">
        <f t="shared" si="242"/>
        <v>1</v>
      </c>
      <c r="N3883" s="7">
        <f t="shared" si="243"/>
        <v>1055.18</v>
      </c>
    </row>
    <row r="3884" spans="1:14" x14ac:dyDescent="0.2">
      <c r="A3884" t="s">
        <v>251</v>
      </c>
      <c r="B3884" s="8">
        <v>44140</v>
      </c>
      <c r="C3884" s="8">
        <v>44144</v>
      </c>
      <c r="D3884">
        <v>174</v>
      </c>
      <c r="E3884">
        <v>1</v>
      </c>
      <c r="F3884" s="7">
        <v>96.83</v>
      </c>
      <c r="G3884" s="7">
        <v>260.14999999999998</v>
      </c>
      <c r="H3884" s="7">
        <v>0.86</v>
      </c>
      <c r="I3884" s="7">
        <v>2.2999999999999998</v>
      </c>
      <c r="J3884" t="s">
        <v>2337</v>
      </c>
      <c r="K3884">
        <f t="shared" si="240"/>
        <v>174</v>
      </c>
      <c r="L3884">
        <f t="shared" si="241"/>
        <v>45</v>
      </c>
      <c r="M3884">
        <f t="shared" si="242"/>
        <v>1</v>
      </c>
      <c r="N3884" s="7">
        <f t="shared" si="243"/>
        <v>260.14999999999998</v>
      </c>
    </row>
    <row r="3885" spans="1:14" x14ac:dyDescent="0.2">
      <c r="A3885" t="s">
        <v>928</v>
      </c>
      <c r="B3885" s="8">
        <v>44140</v>
      </c>
      <c r="C3885" s="8">
        <v>44144</v>
      </c>
      <c r="D3885">
        <v>4</v>
      </c>
      <c r="E3885">
        <v>1</v>
      </c>
      <c r="F3885" s="7">
        <v>0</v>
      </c>
      <c r="G3885" s="7">
        <v>0</v>
      </c>
      <c r="H3885" s="7">
        <v>0</v>
      </c>
      <c r="I3885" s="7">
        <v>0</v>
      </c>
      <c r="J3885" t="s">
        <v>2337</v>
      </c>
      <c r="K3885">
        <f t="shared" si="240"/>
        <v>4</v>
      </c>
      <c r="L3885">
        <f t="shared" si="241"/>
        <v>45</v>
      </c>
      <c r="M3885">
        <f t="shared" si="242"/>
        <v>1</v>
      </c>
      <c r="N3885" s="7">
        <f t="shared" si="243"/>
        <v>0</v>
      </c>
    </row>
    <row r="3886" spans="1:14" x14ac:dyDescent="0.2">
      <c r="A3886" t="s">
        <v>164</v>
      </c>
      <c r="B3886" s="8">
        <v>44141</v>
      </c>
      <c r="C3886" s="8">
        <v>44148</v>
      </c>
      <c r="D3886">
        <v>613</v>
      </c>
      <c r="E3886">
        <v>1</v>
      </c>
      <c r="F3886" s="7">
        <v>501.88</v>
      </c>
      <c r="G3886" s="7">
        <v>972.04</v>
      </c>
      <c r="H3886" s="7">
        <v>1.25</v>
      </c>
      <c r="I3886" s="7">
        <v>2.4300000000000002</v>
      </c>
      <c r="J3886" t="s">
        <v>2337</v>
      </c>
      <c r="K3886">
        <f t="shared" si="240"/>
        <v>613</v>
      </c>
      <c r="L3886">
        <f t="shared" si="241"/>
        <v>45</v>
      </c>
      <c r="M3886">
        <f t="shared" si="242"/>
        <v>1</v>
      </c>
      <c r="N3886" s="7">
        <f t="shared" si="243"/>
        <v>972.04</v>
      </c>
    </row>
    <row r="3887" spans="1:14" x14ac:dyDescent="0.2">
      <c r="A3887" t="s">
        <v>251</v>
      </c>
      <c r="B3887" s="8">
        <v>44141</v>
      </c>
      <c r="C3887" s="8">
        <v>44144</v>
      </c>
      <c r="D3887">
        <v>307</v>
      </c>
      <c r="E3887">
        <v>1</v>
      </c>
      <c r="F3887" s="7">
        <v>171.39</v>
      </c>
      <c r="G3887" s="7">
        <v>358.12</v>
      </c>
      <c r="H3887" s="7">
        <v>0.86</v>
      </c>
      <c r="I3887" s="7">
        <v>1.79</v>
      </c>
      <c r="J3887" t="s">
        <v>2337</v>
      </c>
      <c r="K3887">
        <f t="shared" si="240"/>
        <v>307</v>
      </c>
      <c r="L3887">
        <f t="shared" si="241"/>
        <v>45</v>
      </c>
      <c r="M3887">
        <f t="shared" si="242"/>
        <v>1</v>
      </c>
      <c r="N3887" s="7">
        <f t="shared" si="243"/>
        <v>358.12</v>
      </c>
    </row>
    <row r="3888" spans="1:14" x14ac:dyDescent="0.2">
      <c r="A3888" t="s">
        <v>232</v>
      </c>
      <c r="B3888" s="8">
        <v>44141</v>
      </c>
      <c r="C3888" s="8">
        <v>44144</v>
      </c>
      <c r="D3888">
        <v>3064</v>
      </c>
      <c r="E3888">
        <v>1</v>
      </c>
      <c r="F3888" s="7">
        <v>1406.9</v>
      </c>
      <c r="G3888" s="7">
        <v>2046.4</v>
      </c>
      <c r="H3888" s="7">
        <v>0.7</v>
      </c>
      <c r="I3888" s="7">
        <v>1.02</v>
      </c>
      <c r="J3888" t="s">
        <v>2337</v>
      </c>
      <c r="K3888">
        <f t="shared" si="240"/>
        <v>3064</v>
      </c>
      <c r="L3888">
        <f t="shared" si="241"/>
        <v>45</v>
      </c>
      <c r="M3888">
        <f t="shared" si="242"/>
        <v>1</v>
      </c>
      <c r="N3888" s="7">
        <f t="shared" si="243"/>
        <v>2046.4</v>
      </c>
    </row>
    <row r="3889" spans="1:14" x14ac:dyDescent="0.2">
      <c r="A3889" t="s">
        <v>169</v>
      </c>
      <c r="B3889" s="8">
        <v>44141</v>
      </c>
      <c r="C3889" s="8">
        <v>44144</v>
      </c>
      <c r="D3889">
        <v>184</v>
      </c>
      <c r="E3889">
        <v>1</v>
      </c>
      <c r="F3889" s="7">
        <v>154.58000000000001</v>
      </c>
      <c r="G3889" s="7">
        <v>253.24</v>
      </c>
      <c r="H3889" s="7">
        <v>1.28</v>
      </c>
      <c r="I3889" s="7">
        <v>2.11</v>
      </c>
      <c r="J3889" t="s">
        <v>2337</v>
      </c>
      <c r="K3889">
        <f t="shared" si="240"/>
        <v>184</v>
      </c>
      <c r="L3889">
        <f t="shared" si="241"/>
        <v>45</v>
      </c>
      <c r="M3889">
        <f t="shared" si="242"/>
        <v>1</v>
      </c>
      <c r="N3889" s="7">
        <f t="shared" si="243"/>
        <v>253.24</v>
      </c>
    </row>
    <row r="3890" spans="1:14" x14ac:dyDescent="0.2">
      <c r="A3890" t="s">
        <v>650</v>
      </c>
      <c r="B3890" s="8">
        <v>44141</v>
      </c>
      <c r="C3890" s="8">
        <v>44144</v>
      </c>
      <c r="D3890">
        <v>51</v>
      </c>
      <c r="E3890">
        <v>1</v>
      </c>
      <c r="F3890" s="7">
        <v>36.72</v>
      </c>
      <c r="G3890" s="7">
        <v>56.98</v>
      </c>
      <c r="H3890" s="7">
        <v>1.1100000000000001</v>
      </c>
      <c r="I3890" s="7">
        <v>1.73</v>
      </c>
      <c r="J3890" t="s">
        <v>2337</v>
      </c>
      <c r="K3890">
        <f t="shared" si="240"/>
        <v>51</v>
      </c>
      <c r="L3890">
        <f t="shared" si="241"/>
        <v>45</v>
      </c>
      <c r="M3890">
        <f t="shared" si="242"/>
        <v>1</v>
      </c>
      <c r="N3890" s="7">
        <f t="shared" si="243"/>
        <v>56.98</v>
      </c>
    </row>
    <row r="3891" spans="1:14" x14ac:dyDescent="0.2">
      <c r="A3891" t="s">
        <v>928</v>
      </c>
      <c r="B3891" s="8">
        <v>44141</v>
      </c>
      <c r="C3891" s="8">
        <v>44144</v>
      </c>
      <c r="D3891">
        <v>5</v>
      </c>
      <c r="E3891">
        <v>1</v>
      </c>
      <c r="F3891" s="7">
        <v>0</v>
      </c>
      <c r="G3891" s="7">
        <v>0</v>
      </c>
      <c r="H3891" s="7">
        <v>0</v>
      </c>
      <c r="I3891" s="7">
        <v>0</v>
      </c>
      <c r="J3891" t="s">
        <v>2337</v>
      </c>
      <c r="K3891">
        <f t="shared" si="240"/>
        <v>5</v>
      </c>
      <c r="L3891">
        <f t="shared" si="241"/>
        <v>45</v>
      </c>
      <c r="M3891">
        <f t="shared" si="242"/>
        <v>1</v>
      </c>
      <c r="N3891" s="7">
        <f t="shared" si="243"/>
        <v>0</v>
      </c>
    </row>
    <row r="3892" spans="1:14" x14ac:dyDescent="0.2">
      <c r="A3892" t="s">
        <v>169</v>
      </c>
      <c r="B3892" s="8">
        <v>44141</v>
      </c>
      <c r="C3892" s="8">
        <v>44144</v>
      </c>
      <c r="D3892">
        <v>50</v>
      </c>
      <c r="E3892">
        <v>1</v>
      </c>
      <c r="F3892" s="7">
        <v>41.22</v>
      </c>
      <c r="G3892" s="7">
        <v>85.95</v>
      </c>
      <c r="H3892" s="7">
        <v>1.28</v>
      </c>
      <c r="I3892" s="7">
        <v>2.69</v>
      </c>
      <c r="J3892" t="s">
        <v>2337</v>
      </c>
      <c r="K3892">
        <f t="shared" si="240"/>
        <v>50</v>
      </c>
      <c r="L3892">
        <f t="shared" si="241"/>
        <v>45</v>
      </c>
      <c r="M3892">
        <f t="shared" si="242"/>
        <v>1</v>
      </c>
      <c r="N3892" s="7">
        <f t="shared" si="243"/>
        <v>85.95</v>
      </c>
    </row>
    <row r="3893" spans="1:14" x14ac:dyDescent="0.2">
      <c r="A3893" t="s">
        <v>936</v>
      </c>
      <c r="B3893" s="8">
        <v>44141</v>
      </c>
      <c r="C3893" s="8">
        <v>44144</v>
      </c>
      <c r="D3893">
        <v>2</v>
      </c>
      <c r="E3893">
        <v>1</v>
      </c>
      <c r="F3893" s="7">
        <v>15.99</v>
      </c>
      <c r="G3893" s="7">
        <v>30.7</v>
      </c>
      <c r="H3893" s="7">
        <v>15.99</v>
      </c>
      <c r="I3893" s="7">
        <v>30.7</v>
      </c>
      <c r="J3893" t="s">
        <v>2337</v>
      </c>
      <c r="K3893">
        <f t="shared" si="240"/>
        <v>2</v>
      </c>
      <c r="L3893">
        <f t="shared" si="241"/>
        <v>45</v>
      </c>
      <c r="M3893">
        <f t="shared" si="242"/>
        <v>1</v>
      </c>
      <c r="N3893" s="7">
        <f t="shared" si="243"/>
        <v>30.7</v>
      </c>
    </row>
    <row r="3894" spans="1:14" x14ac:dyDescent="0.2">
      <c r="A3894" t="s">
        <v>251</v>
      </c>
      <c r="B3894" s="8">
        <v>44141</v>
      </c>
      <c r="C3894" s="8">
        <v>44144</v>
      </c>
      <c r="D3894">
        <v>42</v>
      </c>
      <c r="E3894">
        <v>1</v>
      </c>
      <c r="F3894" s="7">
        <v>23.14</v>
      </c>
      <c r="G3894" s="7">
        <v>62.16</v>
      </c>
      <c r="H3894" s="7">
        <v>0.86</v>
      </c>
      <c r="I3894" s="7">
        <v>2.2999999999999998</v>
      </c>
      <c r="J3894" t="s">
        <v>2337</v>
      </c>
      <c r="K3894">
        <f t="shared" si="240"/>
        <v>42</v>
      </c>
      <c r="L3894">
        <f t="shared" si="241"/>
        <v>45</v>
      </c>
      <c r="M3894">
        <f t="shared" si="242"/>
        <v>1</v>
      </c>
      <c r="N3894" s="7">
        <f t="shared" si="243"/>
        <v>62.16</v>
      </c>
    </row>
    <row r="3895" spans="1:14" x14ac:dyDescent="0.2">
      <c r="A3895" t="s">
        <v>928</v>
      </c>
      <c r="B3895" s="8">
        <v>44141</v>
      </c>
      <c r="C3895" s="8">
        <v>44144</v>
      </c>
      <c r="D3895">
        <v>2</v>
      </c>
      <c r="E3895">
        <v>1</v>
      </c>
      <c r="F3895" s="7">
        <v>0</v>
      </c>
      <c r="G3895" s="7">
        <v>0</v>
      </c>
      <c r="H3895" s="7">
        <v>0</v>
      </c>
      <c r="I3895" s="7">
        <v>0</v>
      </c>
      <c r="J3895" t="s">
        <v>2337</v>
      </c>
      <c r="K3895">
        <f t="shared" si="240"/>
        <v>2</v>
      </c>
      <c r="L3895">
        <f t="shared" si="241"/>
        <v>45</v>
      </c>
      <c r="M3895">
        <f t="shared" si="242"/>
        <v>1</v>
      </c>
      <c r="N3895" s="7">
        <f t="shared" si="243"/>
        <v>0</v>
      </c>
    </row>
    <row r="3896" spans="1:14" x14ac:dyDescent="0.2">
      <c r="A3896" t="s">
        <v>110</v>
      </c>
      <c r="B3896" s="8">
        <v>44144</v>
      </c>
      <c r="C3896" s="8">
        <v>44144</v>
      </c>
      <c r="D3896">
        <v>92</v>
      </c>
      <c r="E3896">
        <v>1</v>
      </c>
      <c r="F3896" s="7">
        <v>23.01</v>
      </c>
      <c r="G3896" s="7">
        <v>72.14</v>
      </c>
      <c r="H3896" s="7">
        <v>0.37</v>
      </c>
      <c r="I3896" s="7">
        <v>1.2</v>
      </c>
      <c r="J3896" t="s">
        <v>2337</v>
      </c>
      <c r="K3896">
        <f t="shared" si="240"/>
        <v>92</v>
      </c>
      <c r="L3896">
        <f t="shared" si="241"/>
        <v>46</v>
      </c>
      <c r="M3896">
        <f t="shared" si="242"/>
        <v>1</v>
      </c>
      <c r="N3896" s="7">
        <f t="shared" si="243"/>
        <v>72.14</v>
      </c>
    </row>
    <row r="3897" spans="1:14" x14ac:dyDescent="0.2">
      <c r="A3897" t="s">
        <v>740</v>
      </c>
      <c r="B3897" s="8">
        <v>44144</v>
      </c>
      <c r="C3897" s="8">
        <v>44158</v>
      </c>
      <c r="D3897">
        <v>62</v>
      </c>
      <c r="E3897">
        <v>1</v>
      </c>
      <c r="F3897" s="7">
        <v>1278.55</v>
      </c>
      <c r="G3897" s="7">
        <v>2436.75</v>
      </c>
      <c r="H3897" s="7">
        <v>31.96</v>
      </c>
      <c r="I3897" s="7">
        <v>60.92</v>
      </c>
      <c r="J3897" t="s">
        <v>2337</v>
      </c>
      <c r="K3897">
        <f t="shared" si="240"/>
        <v>62</v>
      </c>
      <c r="L3897">
        <f t="shared" si="241"/>
        <v>46</v>
      </c>
      <c r="M3897">
        <f t="shared" si="242"/>
        <v>1</v>
      </c>
      <c r="N3897" s="7">
        <f t="shared" si="243"/>
        <v>2436.75</v>
      </c>
    </row>
    <row r="3898" spans="1:14" x14ac:dyDescent="0.2">
      <c r="A3898" t="s">
        <v>262</v>
      </c>
      <c r="B3898" s="8">
        <v>44144</v>
      </c>
      <c r="C3898" s="8">
        <v>44144</v>
      </c>
      <c r="D3898">
        <v>766</v>
      </c>
      <c r="E3898">
        <v>1</v>
      </c>
      <c r="F3898" s="7">
        <v>492.42</v>
      </c>
      <c r="G3898" s="7">
        <v>863.33</v>
      </c>
      <c r="H3898" s="7">
        <v>0.99</v>
      </c>
      <c r="I3898" s="7">
        <v>1.73</v>
      </c>
      <c r="J3898" t="s">
        <v>2337</v>
      </c>
      <c r="K3898">
        <f t="shared" si="240"/>
        <v>766</v>
      </c>
      <c r="L3898">
        <f t="shared" si="241"/>
        <v>46</v>
      </c>
      <c r="M3898">
        <f t="shared" si="242"/>
        <v>1</v>
      </c>
      <c r="N3898" s="7">
        <f t="shared" si="243"/>
        <v>863.33</v>
      </c>
    </row>
    <row r="3899" spans="1:14" x14ac:dyDescent="0.2">
      <c r="A3899" t="s">
        <v>164</v>
      </c>
      <c r="B3899" s="8">
        <v>44144</v>
      </c>
      <c r="C3899" s="8">
        <v>44151</v>
      </c>
      <c r="D3899">
        <v>613</v>
      </c>
      <c r="E3899">
        <v>1</v>
      </c>
      <c r="F3899" s="7">
        <v>501.88</v>
      </c>
      <c r="G3899" s="7">
        <v>972.04</v>
      </c>
      <c r="H3899" s="7">
        <v>1.25</v>
      </c>
      <c r="I3899" s="7">
        <v>2.4300000000000002</v>
      </c>
      <c r="J3899" t="s">
        <v>2337</v>
      </c>
      <c r="K3899">
        <f t="shared" si="240"/>
        <v>613</v>
      </c>
      <c r="L3899">
        <f t="shared" si="241"/>
        <v>46</v>
      </c>
      <c r="M3899">
        <f t="shared" si="242"/>
        <v>1</v>
      </c>
      <c r="N3899" s="7">
        <f t="shared" si="243"/>
        <v>972.04</v>
      </c>
    </row>
    <row r="3900" spans="1:14" x14ac:dyDescent="0.2">
      <c r="A3900" t="s">
        <v>396</v>
      </c>
      <c r="B3900" s="8">
        <v>44144</v>
      </c>
      <c r="C3900" s="8">
        <v>44148</v>
      </c>
      <c r="D3900">
        <v>368</v>
      </c>
      <c r="E3900">
        <v>1</v>
      </c>
      <c r="F3900" s="7">
        <v>5414.77</v>
      </c>
      <c r="G3900" s="7">
        <v>7367.04</v>
      </c>
      <c r="H3900" s="7">
        <v>22.56</v>
      </c>
      <c r="I3900" s="7">
        <v>30.7</v>
      </c>
      <c r="J3900" t="s">
        <v>2337</v>
      </c>
      <c r="K3900">
        <f t="shared" si="240"/>
        <v>368</v>
      </c>
      <c r="L3900">
        <f t="shared" si="241"/>
        <v>46</v>
      </c>
      <c r="M3900">
        <f t="shared" si="242"/>
        <v>1</v>
      </c>
      <c r="N3900" s="7">
        <f t="shared" si="243"/>
        <v>7367.04</v>
      </c>
    </row>
    <row r="3901" spans="1:14" x14ac:dyDescent="0.2">
      <c r="A3901" t="s">
        <v>934</v>
      </c>
      <c r="B3901" s="8">
        <v>44145</v>
      </c>
      <c r="C3901" s="8">
        <v>44145</v>
      </c>
      <c r="D3901">
        <v>31</v>
      </c>
      <c r="E3901">
        <v>1</v>
      </c>
      <c r="F3901" s="7">
        <v>291.61</v>
      </c>
      <c r="G3901" s="7">
        <v>511.6</v>
      </c>
      <c r="H3901" s="7">
        <v>14.58</v>
      </c>
      <c r="I3901" s="7">
        <v>25.58</v>
      </c>
      <c r="J3901" t="s">
        <v>2337</v>
      </c>
      <c r="K3901">
        <f t="shared" si="240"/>
        <v>31</v>
      </c>
      <c r="L3901">
        <f t="shared" si="241"/>
        <v>46</v>
      </c>
      <c r="M3901">
        <f t="shared" si="242"/>
        <v>1</v>
      </c>
      <c r="N3901" s="7">
        <f t="shared" si="243"/>
        <v>511.6</v>
      </c>
    </row>
    <row r="3902" spans="1:14" x14ac:dyDescent="0.2">
      <c r="A3902" t="s">
        <v>501</v>
      </c>
      <c r="B3902" s="8">
        <v>44145</v>
      </c>
      <c r="C3902" s="8">
        <v>44146</v>
      </c>
      <c r="D3902">
        <v>99</v>
      </c>
      <c r="E3902">
        <v>1</v>
      </c>
      <c r="F3902" s="7">
        <v>264.75</v>
      </c>
      <c r="G3902" s="7">
        <v>818.56</v>
      </c>
      <c r="H3902" s="7">
        <v>4.13</v>
      </c>
      <c r="I3902" s="7">
        <v>12.79</v>
      </c>
      <c r="J3902" t="s">
        <v>2337</v>
      </c>
      <c r="K3902">
        <f t="shared" si="240"/>
        <v>99</v>
      </c>
      <c r="L3902">
        <f t="shared" si="241"/>
        <v>46</v>
      </c>
      <c r="M3902">
        <f t="shared" si="242"/>
        <v>1</v>
      </c>
      <c r="N3902" s="7">
        <f t="shared" si="243"/>
        <v>818.56</v>
      </c>
    </row>
    <row r="3903" spans="1:14" x14ac:dyDescent="0.2">
      <c r="A3903" t="s">
        <v>197</v>
      </c>
      <c r="B3903" s="8">
        <v>44145</v>
      </c>
      <c r="C3903" s="8">
        <v>44146</v>
      </c>
      <c r="D3903">
        <v>1532</v>
      </c>
      <c r="E3903">
        <v>1</v>
      </c>
      <c r="F3903" s="7">
        <v>1288.21</v>
      </c>
      <c r="G3903" s="7">
        <v>2558</v>
      </c>
      <c r="H3903" s="7">
        <v>1.28</v>
      </c>
      <c r="I3903" s="7">
        <v>2.56</v>
      </c>
      <c r="J3903" t="s">
        <v>2337</v>
      </c>
      <c r="K3903">
        <f t="shared" si="240"/>
        <v>1532</v>
      </c>
      <c r="L3903">
        <f t="shared" si="241"/>
        <v>46</v>
      </c>
      <c r="M3903">
        <f t="shared" si="242"/>
        <v>1</v>
      </c>
      <c r="N3903" s="7">
        <f t="shared" si="243"/>
        <v>2558</v>
      </c>
    </row>
    <row r="3904" spans="1:14" x14ac:dyDescent="0.2">
      <c r="A3904" t="s">
        <v>192</v>
      </c>
      <c r="B3904" s="8">
        <v>44145</v>
      </c>
      <c r="C3904" s="8">
        <v>44146</v>
      </c>
      <c r="D3904">
        <v>1532</v>
      </c>
      <c r="E3904">
        <v>1</v>
      </c>
      <c r="F3904" s="7">
        <v>1254.83</v>
      </c>
      <c r="G3904" s="7">
        <v>2558</v>
      </c>
      <c r="H3904" s="7">
        <v>1.25</v>
      </c>
      <c r="I3904" s="7">
        <v>2.56</v>
      </c>
      <c r="J3904" t="s">
        <v>2337</v>
      </c>
      <c r="K3904">
        <f t="shared" si="240"/>
        <v>1532</v>
      </c>
      <c r="L3904">
        <f t="shared" si="241"/>
        <v>46</v>
      </c>
      <c r="M3904">
        <f t="shared" si="242"/>
        <v>1</v>
      </c>
      <c r="N3904" s="7">
        <f t="shared" si="243"/>
        <v>2558</v>
      </c>
    </row>
    <row r="3905" spans="1:14" x14ac:dyDescent="0.2">
      <c r="A3905" t="s">
        <v>164</v>
      </c>
      <c r="B3905" s="8">
        <v>44145</v>
      </c>
      <c r="C3905" s="8">
        <v>44146</v>
      </c>
      <c r="D3905">
        <v>3064</v>
      </c>
      <c r="E3905">
        <v>1</v>
      </c>
      <c r="F3905" s="7">
        <v>2509.4</v>
      </c>
      <c r="G3905" s="7">
        <v>4220.7</v>
      </c>
      <c r="H3905" s="7">
        <v>1.25</v>
      </c>
      <c r="I3905" s="7">
        <v>2.11</v>
      </c>
      <c r="J3905" t="s">
        <v>2337</v>
      </c>
      <c r="K3905">
        <f t="shared" si="240"/>
        <v>3064</v>
      </c>
      <c r="L3905">
        <f t="shared" si="241"/>
        <v>46</v>
      </c>
      <c r="M3905">
        <f t="shared" si="242"/>
        <v>1</v>
      </c>
      <c r="N3905" s="7">
        <f t="shared" si="243"/>
        <v>4220.7</v>
      </c>
    </row>
    <row r="3906" spans="1:14" x14ac:dyDescent="0.2">
      <c r="A3906" t="s">
        <v>161</v>
      </c>
      <c r="B3906" s="8">
        <v>44145</v>
      </c>
      <c r="C3906" s="8">
        <v>44146</v>
      </c>
      <c r="D3906">
        <v>1532</v>
      </c>
      <c r="E3906">
        <v>1</v>
      </c>
      <c r="F3906" s="7">
        <v>1254.83</v>
      </c>
      <c r="G3906" s="7">
        <v>2110.35</v>
      </c>
      <c r="H3906" s="7">
        <v>1.25</v>
      </c>
      <c r="I3906" s="7">
        <v>2.11</v>
      </c>
      <c r="J3906" t="s">
        <v>2337</v>
      </c>
      <c r="K3906">
        <f t="shared" si="240"/>
        <v>1532</v>
      </c>
      <c r="L3906">
        <f t="shared" si="241"/>
        <v>46</v>
      </c>
      <c r="M3906">
        <f t="shared" si="242"/>
        <v>1</v>
      </c>
      <c r="N3906" s="7">
        <f t="shared" si="243"/>
        <v>2110.35</v>
      </c>
    </row>
    <row r="3907" spans="1:14" x14ac:dyDescent="0.2">
      <c r="A3907" t="s">
        <v>285</v>
      </c>
      <c r="B3907" s="8">
        <v>44145</v>
      </c>
      <c r="C3907" s="8">
        <v>44146</v>
      </c>
      <c r="D3907">
        <v>766</v>
      </c>
      <c r="E3907">
        <v>1</v>
      </c>
      <c r="F3907" s="7">
        <v>434.86</v>
      </c>
      <c r="G3907" s="7">
        <v>1055.18</v>
      </c>
      <c r="H3907" s="7">
        <v>0.87</v>
      </c>
      <c r="I3907" s="7">
        <v>2.11</v>
      </c>
      <c r="J3907" t="s">
        <v>2337</v>
      </c>
      <c r="K3907">
        <f t="shared" ref="K3907:K3970" si="244">D3907*E3907</f>
        <v>766</v>
      </c>
      <c r="L3907">
        <f t="shared" ref="L3907:L3970" si="245">(YEAR(B3907)-2020)*52+_xlfn.ISOWEEKNUM(B3907)</f>
        <v>46</v>
      </c>
      <c r="M3907">
        <f t="shared" ref="M3907:M3970" si="246">IF(J3907="Z-US$",1,1.22)</f>
        <v>1</v>
      </c>
      <c r="N3907" s="7">
        <f t="shared" ref="N3907:N3970" si="247">G3907*M3907</f>
        <v>1055.18</v>
      </c>
    </row>
    <row r="3908" spans="1:14" x14ac:dyDescent="0.2">
      <c r="A3908" t="s">
        <v>251</v>
      </c>
      <c r="B3908" s="8">
        <v>44145</v>
      </c>
      <c r="C3908" s="8">
        <v>44146</v>
      </c>
      <c r="D3908">
        <v>766</v>
      </c>
      <c r="E3908">
        <v>1</v>
      </c>
      <c r="F3908" s="7">
        <v>428.47</v>
      </c>
      <c r="G3908" s="7">
        <v>895.3</v>
      </c>
      <c r="H3908" s="7">
        <v>0.86</v>
      </c>
      <c r="I3908" s="7">
        <v>1.79</v>
      </c>
      <c r="J3908" t="s">
        <v>2337</v>
      </c>
      <c r="K3908">
        <f t="shared" si="244"/>
        <v>766</v>
      </c>
      <c r="L3908">
        <f t="shared" si="245"/>
        <v>46</v>
      </c>
      <c r="M3908">
        <f t="shared" si="246"/>
        <v>1</v>
      </c>
      <c r="N3908" s="7">
        <f t="shared" si="247"/>
        <v>895.3</v>
      </c>
    </row>
    <row r="3909" spans="1:14" x14ac:dyDescent="0.2">
      <c r="A3909" t="s">
        <v>262</v>
      </c>
      <c r="B3909" s="8">
        <v>44145</v>
      </c>
      <c r="C3909" s="8">
        <v>44146</v>
      </c>
      <c r="D3909">
        <v>766</v>
      </c>
      <c r="E3909">
        <v>1</v>
      </c>
      <c r="F3909" s="7">
        <v>492.42</v>
      </c>
      <c r="G3909" s="7">
        <v>863.33</v>
      </c>
      <c r="H3909" s="7">
        <v>0.99</v>
      </c>
      <c r="I3909" s="7">
        <v>1.73</v>
      </c>
      <c r="J3909" t="s">
        <v>2337</v>
      </c>
      <c r="K3909">
        <f t="shared" si="244"/>
        <v>766</v>
      </c>
      <c r="L3909">
        <f t="shared" si="245"/>
        <v>46</v>
      </c>
      <c r="M3909">
        <f t="shared" si="246"/>
        <v>1</v>
      </c>
      <c r="N3909" s="7">
        <f t="shared" si="247"/>
        <v>863.33</v>
      </c>
    </row>
    <row r="3910" spans="1:14" x14ac:dyDescent="0.2">
      <c r="A3910" t="s">
        <v>396</v>
      </c>
      <c r="B3910" s="8">
        <v>44145</v>
      </c>
      <c r="C3910" s="8">
        <v>44146</v>
      </c>
      <c r="D3910">
        <v>148</v>
      </c>
      <c r="E3910">
        <v>1</v>
      </c>
      <c r="F3910" s="7">
        <v>2165.91</v>
      </c>
      <c r="G3910" s="7">
        <v>2946.82</v>
      </c>
      <c r="H3910" s="7">
        <v>22.56</v>
      </c>
      <c r="I3910" s="7">
        <v>30.7</v>
      </c>
      <c r="J3910" t="s">
        <v>2337</v>
      </c>
      <c r="K3910">
        <f t="shared" si="244"/>
        <v>148</v>
      </c>
      <c r="L3910">
        <f t="shared" si="245"/>
        <v>46</v>
      </c>
      <c r="M3910">
        <f t="shared" si="246"/>
        <v>1</v>
      </c>
      <c r="N3910" s="7">
        <f t="shared" si="247"/>
        <v>2946.82</v>
      </c>
    </row>
    <row r="3911" spans="1:14" x14ac:dyDescent="0.2">
      <c r="A3911" t="s">
        <v>923</v>
      </c>
      <c r="B3911" s="8">
        <v>44145</v>
      </c>
      <c r="C3911" s="8">
        <v>44146</v>
      </c>
      <c r="D3911">
        <v>74</v>
      </c>
      <c r="E3911">
        <v>1</v>
      </c>
      <c r="F3911" s="7">
        <v>2874.37</v>
      </c>
      <c r="G3911" s="7">
        <v>4297.4399999999996</v>
      </c>
      <c r="H3911" s="7">
        <v>59.88</v>
      </c>
      <c r="I3911" s="7">
        <v>89.53</v>
      </c>
      <c r="J3911" t="s">
        <v>2337</v>
      </c>
      <c r="K3911">
        <f t="shared" si="244"/>
        <v>74</v>
      </c>
      <c r="L3911">
        <f t="shared" si="245"/>
        <v>46</v>
      </c>
      <c r="M3911">
        <f t="shared" si="246"/>
        <v>1</v>
      </c>
      <c r="N3911" s="7">
        <f t="shared" si="247"/>
        <v>4297.4399999999996</v>
      </c>
    </row>
    <row r="3912" spans="1:14" x14ac:dyDescent="0.2">
      <c r="A3912" t="s">
        <v>720</v>
      </c>
      <c r="B3912" s="8">
        <v>44145</v>
      </c>
      <c r="C3912" s="8">
        <v>44159</v>
      </c>
      <c r="D3912">
        <v>31</v>
      </c>
      <c r="E3912">
        <v>1</v>
      </c>
      <c r="F3912" s="7">
        <v>447.24</v>
      </c>
      <c r="G3912" s="7">
        <v>821.12</v>
      </c>
      <c r="H3912" s="7">
        <v>22.36</v>
      </c>
      <c r="I3912" s="7">
        <v>41.06</v>
      </c>
      <c r="J3912" t="s">
        <v>2337</v>
      </c>
      <c r="K3912">
        <f t="shared" si="244"/>
        <v>31</v>
      </c>
      <c r="L3912">
        <f t="shared" si="245"/>
        <v>46</v>
      </c>
      <c r="M3912">
        <f t="shared" si="246"/>
        <v>1</v>
      </c>
      <c r="N3912" s="7">
        <f t="shared" si="247"/>
        <v>821.12</v>
      </c>
    </row>
    <row r="3913" spans="1:14" x14ac:dyDescent="0.2">
      <c r="A3913" t="s">
        <v>750</v>
      </c>
      <c r="B3913" s="8">
        <v>44145</v>
      </c>
      <c r="C3913" s="8">
        <v>44159</v>
      </c>
      <c r="D3913">
        <v>31</v>
      </c>
      <c r="E3913">
        <v>1</v>
      </c>
      <c r="F3913" s="7">
        <v>735.3</v>
      </c>
      <c r="G3913" s="7">
        <v>1250.8599999999999</v>
      </c>
      <c r="H3913" s="7">
        <v>36.76</v>
      </c>
      <c r="I3913" s="7">
        <v>62.54</v>
      </c>
      <c r="J3913" t="s">
        <v>2337</v>
      </c>
      <c r="K3913">
        <f t="shared" si="244"/>
        <v>31</v>
      </c>
      <c r="L3913">
        <f t="shared" si="245"/>
        <v>46</v>
      </c>
      <c r="M3913">
        <f t="shared" si="246"/>
        <v>1</v>
      </c>
      <c r="N3913" s="7">
        <f t="shared" si="247"/>
        <v>1250.8599999999999</v>
      </c>
    </row>
    <row r="3914" spans="1:14" x14ac:dyDescent="0.2">
      <c r="A3914" t="s">
        <v>780</v>
      </c>
      <c r="B3914" s="8">
        <v>44145</v>
      </c>
      <c r="C3914" s="8">
        <v>44159</v>
      </c>
      <c r="D3914">
        <v>31</v>
      </c>
      <c r="E3914">
        <v>1</v>
      </c>
      <c r="F3914" s="7">
        <v>1095.81</v>
      </c>
      <c r="G3914" s="7">
        <v>1547.59</v>
      </c>
      <c r="H3914" s="7">
        <v>54.78</v>
      </c>
      <c r="I3914" s="7">
        <v>77.38</v>
      </c>
      <c r="J3914" t="s">
        <v>2337</v>
      </c>
      <c r="K3914">
        <f t="shared" si="244"/>
        <v>31</v>
      </c>
      <c r="L3914">
        <f t="shared" si="245"/>
        <v>46</v>
      </c>
      <c r="M3914">
        <f t="shared" si="246"/>
        <v>1</v>
      </c>
      <c r="N3914" s="7">
        <f t="shared" si="247"/>
        <v>1547.59</v>
      </c>
    </row>
    <row r="3915" spans="1:14" x14ac:dyDescent="0.2">
      <c r="A3915" t="s">
        <v>923</v>
      </c>
      <c r="B3915" s="8">
        <v>44145</v>
      </c>
      <c r="C3915" s="8">
        <v>44146</v>
      </c>
      <c r="D3915">
        <v>19</v>
      </c>
      <c r="E3915">
        <v>1</v>
      </c>
      <c r="F3915" s="7">
        <v>718.59</v>
      </c>
      <c r="G3915" s="7">
        <v>1160.31</v>
      </c>
      <c r="H3915" s="7">
        <v>59.88</v>
      </c>
      <c r="I3915" s="7">
        <v>96.69</v>
      </c>
      <c r="J3915" t="s">
        <v>2337</v>
      </c>
      <c r="K3915">
        <f t="shared" si="244"/>
        <v>19</v>
      </c>
      <c r="L3915">
        <f t="shared" si="245"/>
        <v>46</v>
      </c>
      <c r="M3915">
        <f t="shared" si="246"/>
        <v>1</v>
      </c>
      <c r="N3915" s="7">
        <f t="shared" si="247"/>
        <v>1160.31</v>
      </c>
    </row>
    <row r="3916" spans="1:14" x14ac:dyDescent="0.2">
      <c r="A3916" t="s">
        <v>289</v>
      </c>
      <c r="B3916" s="8">
        <v>44145</v>
      </c>
      <c r="C3916" s="8">
        <v>44145</v>
      </c>
      <c r="D3916">
        <v>766</v>
      </c>
      <c r="E3916">
        <v>1</v>
      </c>
      <c r="F3916" s="7">
        <v>434.86</v>
      </c>
      <c r="G3916" s="7">
        <v>1055.18</v>
      </c>
      <c r="H3916" s="7">
        <v>0.87</v>
      </c>
      <c r="I3916" s="7">
        <v>2.11</v>
      </c>
      <c r="J3916" t="s">
        <v>2337</v>
      </c>
      <c r="K3916">
        <f t="shared" si="244"/>
        <v>766</v>
      </c>
      <c r="L3916">
        <f t="shared" si="245"/>
        <v>46</v>
      </c>
      <c r="M3916">
        <f t="shared" si="246"/>
        <v>1</v>
      </c>
      <c r="N3916" s="7">
        <f t="shared" si="247"/>
        <v>1055.18</v>
      </c>
    </row>
    <row r="3917" spans="1:14" x14ac:dyDescent="0.2">
      <c r="A3917" t="s">
        <v>923</v>
      </c>
      <c r="B3917" s="8">
        <v>44145</v>
      </c>
      <c r="C3917" s="8">
        <v>44146</v>
      </c>
      <c r="D3917">
        <v>19</v>
      </c>
      <c r="E3917">
        <v>1</v>
      </c>
      <c r="F3917" s="7">
        <v>718.59</v>
      </c>
      <c r="G3917" s="7">
        <v>1074.3599999999999</v>
      </c>
      <c r="H3917" s="7">
        <v>59.88</v>
      </c>
      <c r="I3917" s="7">
        <v>89.53</v>
      </c>
      <c r="J3917" t="s">
        <v>2337</v>
      </c>
      <c r="K3917">
        <f t="shared" si="244"/>
        <v>19</v>
      </c>
      <c r="L3917">
        <f t="shared" si="245"/>
        <v>46</v>
      </c>
      <c r="M3917">
        <f t="shared" si="246"/>
        <v>1</v>
      </c>
      <c r="N3917" s="7">
        <f t="shared" si="247"/>
        <v>1074.3599999999999</v>
      </c>
    </row>
    <row r="3918" spans="1:14" x14ac:dyDescent="0.2">
      <c r="A3918" t="s">
        <v>201</v>
      </c>
      <c r="B3918" s="8">
        <v>44145</v>
      </c>
      <c r="C3918" s="8">
        <v>44146</v>
      </c>
      <c r="D3918">
        <v>3064</v>
      </c>
      <c r="E3918">
        <v>1</v>
      </c>
      <c r="F3918" s="7">
        <v>2591</v>
      </c>
      <c r="G3918" s="7">
        <v>6395</v>
      </c>
      <c r="H3918" s="7">
        <v>1.29</v>
      </c>
      <c r="I3918" s="7">
        <v>3.2</v>
      </c>
      <c r="J3918" t="s">
        <v>2337</v>
      </c>
      <c r="K3918">
        <f t="shared" si="244"/>
        <v>3064</v>
      </c>
      <c r="L3918">
        <f t="shared" si="245"/>
        <v>46</v>
      </c>
      <c r="M3918">
        <f t="shared" si="246"/>
        <v>1</v>
      </c>
      <c r="N3918" s="7">
        <f t="shared" si="247"/>
        <v>6395</v>
      </c>
    </row>
    <row r="3919" spans="1:14" x14ac:dyDescent="0.2">
      <c r="A3919" t="s">
        <v>923</v>
      </c>
      <c r="B3919" s="8">
        <v>44145</v>
      </c>
      <c r="C3919" s="8">
        <v>44146</v>
      </c>
      <c r="D3919">
        <v>4</v>
      </c>
      <c r="E3919">
        <v>1</v>
      </c>
      <c r="F3919" s="7">
        <v>119.77</v>
      </c>
      <c r="G3919" s="7">
        <v>179.06</v>
      </c>
      <c r="H3919" s="7">
        <v>59.88</v>
      </c>
      <c r="I3919" s="7">
        <v>89.53</v>
      </c>
      <c r="J3919" t="s">
        <v>2337</v>
      </c>
      <c r="K3919">
        <f t="shared" si="244"/>
        <v>4</v>
      </c>
      <c r="L3919">
        <f t="shared" si="245"/>
        <v>46</v>
      </c>
      <c r="M3919">
        <f t="shared" si="246"/>
        <v>1</v>
      </c>
      <c r="N3919" s="7">
        <f t="shared" si="247"/>
        <v>179.06</v>
      </c>
    </row>
    <row r="3920" spans="1:14" x14ac:dyDescent="0.2">
      <c r="A3920" t="s">
        <v>169</v>
      </c>
      <c r="B3920" s="8">
        <v>44145</v>
      </c>
      <c r="C3920" s="8">
        <v>44146</v>
      </c>
      <c r="D3920">
        <v>123</v>
      </c>
      <c r="E3920">
        <v>1</v>
      </c>
      <c r="F3920" s="7">
        <v>103.06</v>
      </c>
      <c r="G3920" s="7">
        <v>168.83</v>
      </c>
      <c r="H3920" s="7">
        <v>1.28</v>
      </c>
      <c r="I3920" s="7">
        <v>2.11</v>
      </c>
      <c r="J3920" t="s">
        <v>2337</v>
      </c>
      <c r="K3920">
        <f t="shared" si="244"/>
        <v>123</v>
      </c>
      <c r="L3920">
        <f t="shared" si="245"/>
        <v>46</v>
      </c>
      <c r="M3920">
        <f t="shared" si="246"/>
        <v>1</v>
      </c>
      <c r="N3920" s="7">
        <f t="shared" si="247"/>
        <v>168.83</v>
      </c>
    </row>
    <row r="3921" spans="1:14" x14ac:dyDescent="0.2">
      <c r="A3921" t="s">
        <v>650</v>
      </c>
      <c r="B3921" s="8">
        <v>44145</v>
      </c>
      <c r="C3921" s="8">
        <v>44146</v>
      </c>
      <c r="D3921">
        <v>34</v>
      </c>
      <c r="E3921">
        <v>1</v>
      </c>
      <c r="F3921" s="7">
        <v>24.48</v>
      </c>
      <c r="G3921" s="7">
        <v>37.99</v>
      </c>
      <c r="H3921" s="7">
        <v>1.1100000000000001</v>
      </c>
      <c r="I3921" s="7">
        <v>1.73</v>
      </c>
      <c r="J3921" t="s">
        <v>2337</v>
      </c>
      <c r="K3921">
        <f t="shared" si="244"/>
        <v>34</v>
      </c>
      <c r="L3921">
        <f t="shared" si="245"/>
        <v>46</v>
      </c>
      <c r="M3921">
        <f t="shared" si="246"/>
        <v>1</v>
      </c>
      <c r="N3921" s="7">
        <f t="shared" si="247"/>
        <v>37.99</v>
      </c>
    </row>
    <row r="3922" spans="1:14" x14ac:dyDescent="0.2">
      <c r="A3922" t="s">
        <v>928</v>
      </c>
      <c r="B3922" s="8">
        <v>44145</v>
      </c>
      <c r="C3922" s="8">
        <v>44146</v>
      </c>
      <c r="D3922">
        <v>4</v>
      </c>
      <c r="E3922">
        <v>1</v>
      </c>
      <c r="F3922" s="7">
        <v>0</v>
      </c>
      <c r="G3922" s="7">
        <v>0</v>
      </c>
      <c r="H3922" s="7">
        <v>0</v>
      </c>
      <c r="I3922" s="7">
        <v>0</v>
      </c>
      <c r="J3922" t="s">
        <v>2337</v>
      </c>
      <c r="K3922">
        <f t="shared" si="244"/>
        <v>4</v>
      </c>
      <c r="L3922">
        <f t="shared" si="245"/>
        <v>46</v>
      </c>
      <c r="M3922">
        <f t="shared" si="246"/>
        <v>1</v>
      </c>
      <c r="N3922" s="7">
        <f t="shared" si="247"/>
        <v>0</v>
      </c>
    </row>
    <row r="3923" spans="1:14" x14ac:dyDescent="0.2">
      <c r="A3923" t="s">
        <v>923</v>
      </c>
      <c r="B3923" s="8">
        <v>44145</v>
      </c>
      <c r="C3923" s="8">
        <v>44146</v>
      </c>
      <c r="D3923">
        <v>2</v>
      </c>
      <c r="E3923">
        <v>1</v>
      </c>
      <c r="F3923" s="7">
        <v>59.88</v>
      </c>
      <c r="G3923" s="7">
        <v>96.69</v>
      </c>
      <c r="H3923" s="7">
        <v>59.88</v>
      </c>
      <c r="I3923" s="7">
        <v>96.69</v>
      </c>
      <c r="J3923" t="s">
        <v>2337</v>
      </c>
      <c r="K3923">
        <f t="shared" si="244"/>
        <v>2</v>
      </c>
      <c r="L3923">
        <f t="shared" si="245"/>
        <v>46</v>
      </c>
      <c r="M3923">
        <f t="shared" si="246"/>
        <v>1</v>
      </c>
      <c r="N3923" s="7">
        <f t="shared" si="247"/>
        <v>96.69</v>
      </c>
    </row>
    <row r="3924" spans="1:14" x14ac:dyDescent="0.2">
      <c r="A3924" t="s">
        <v>752</v>
      </c>
      <c r="B3924" s="8">
        <v>44145</v>
      </c>
      <c r="C3924" s="8">
        <v>44159</v>
      </c>
      <c r="D3924">
        <v>50</v>
      </c>
      <c r="E3924">
        <v>1</v>
      </c>
      <c r="F3924" s="7">
        <v>1176.68</v>
      </c>
      <c r="G3924" s="7">
        <v>2046.4</v>
      </c>
      <c r="H3924" s="7">
        <v>36.770000000000003</v>
      </c>
      <c r="I3924" s="7">
        <v>63.95</v>
      </c>
      <c r="J3924" t="s">
        <v>2337</v>
      </c>
      <c r="K3924">
        <f t="shared" si="244"/>
        <v>50</v>
      </c>
      <c r="L3924">
        <f t="shared" si="245"/>
        <v>46</v>
      </c>
      <c r="M3924">
        <f t="shared" si="246"/>
        <v>1</v>
      </c>
      <c r="N3924" s="7">
        <f t="shared" si="247"/>
        <v>2046.4</v>
      </c>
    </row>
    <row r="3925" spans="1:14" x14ac:dyDescent="0.2">
      <c r="A3925" t="s">
        <v>284</v>
      </c>
      <c r="B3925" s="8">
        <v>44145</v>
      </c>
      <c r="C3925" s="8">
        <v>44146</v>
      </c>
      <c r="D3925">
        <v>1532</v>
      </c>
      <c r="E3925">
        <v>1</v>
      </c>
      <c r="F3925" s="7">
        <v>856.93</v>
      </c>
      <c r="G3925" s="7">
        <v>2110.35</v>
      </c>
      <c r="H3925" s="7">
        <v>0.86</v>
      </c>
      <c r="I3925" s="7">
        <v>2.11</v>
      </c>
      <c r="J3925" t="s">
        <v>2337</v>
      </c>
      <c r="K3925">
        <f t="shared" si="244"/>
        <v>1532</v>
      </c>
      <c r="L3925">
        <f t="shared" si="245"/>
        <v>46</v>
      </c>
      <c r="M3925">
        <f t="shared" si="246"/>
        <v>1</v>
      </c>
      <c r="N3925" s="7">
        <f t="shared" si="247"/>
        <v>2110.35</v>
      </c>
    </row>
    <row r="3926" spans="1:14" x14ac:dyDescent="0.2">
      <c r="A3926" t="s">
        <v>220</v>
      </c>
      <c r="B3926" s="8">
        <v>44145</v>
      </c>
      <c r="C3926" s="8">
        <v>44146</v>
      </c>
      <c r="D3926">
        <v>154</v>
      </c>
      <c r="E3926">
        <v>1</v>
      </c>
      <c r="F3926" s="7">
        <v>70.349999999999994</v>
      </c>
      <c r="G3926" s="7">
        <v>108.72</v>
      </c>
      <c r="H3926" s="7">
        <v>0.7</v>
      </c>
      <c r="I3926" s="7">
        <v>1.0900000000000001</v>
      </c>
      <c r="J3926" t="s">
        <v>2337</v>
      </c>
      <c r="K3926">
        <f t="shared" si="244"/>
        <v>154</v>
      </c>
      <c r="L3926">
        <f t="shared" si="245"/>
        <v>46</v>
      </c>
      <c r="M3926">
        <f t="shared" si="246"/>
        <v>1</v>
      </c>
      <c r="N3926" s="7">
        <f t="shared" si="247"/>
        <v>108.72</v>
      </c>
    </row>
    <row r="3927" spans="1:14" x14ac:dyDescent="0.2">
      <c r="A3927" t="s">
        <v>333</v>
      </c>
      <c r="B3927" s="8">
        <v>44145</v>
      </c>
      <c r="C3927" s="8">
        <v>44152</v>
      </c>
      <c r="D3927">
        <v>460</v>
      </c>
      <c r="E3927">
        <v>1</v>
      </c>
      <c r="F3927" s="7">
        <v>253.24</v>
      </c>
      <c r="G3927" s="7">
        <v>422.07</v>
      </c>
      <c r="H3927" s="7">
        <v>0.84</v>
      </c>
      <c r="I3927" s="7">
        <v>1.41</v>
      </c>
      <c r="J3927" t="s">
        <v>2337</v>
      </c>
      <c r="K3927">
        <f t="shared" si="244"/>
        <v>460</v>
      </c>
      <c r="L3927">
        <f t="shared" si="245"/>
        <v>46</v>
      </c>
      <c r="M3927">
        <f t="shared" si="246"/>
        <v>1</v>
      </c>
      <c r="N3927" s="7">
        <f t="shared" si="247"/>
        <v>422.07</v>
      </c>
    </row>
    <row r="3928" spans="1:14" x14ac:dyDescent="0.2">
      <c r="A3928" t="s">
        <v>288</v>
      </c>
      <c r="B3928" s="8">
        <v>44145</v>
      </c>
      <c r="C3928" s="8">
        <v>44146</v>
      </c>
      <c r="D3928">
        <v>126</v>
      </c>
      <c r="E3928">
        <v>1</v>
      </c>
      <c r="F3928" s="7">
        <v>70.27</v>
      </c>
      <c r="G3928" s="7">
        <v>251.71</v>
      </c>
      <c r="H3928" s="7">
        <v>0.86</v>
      </c>
      <c r="I3928" s="7">
        <v>3.07</v>
      </c>
      <c r="J3928" t="s">
        <v>2337</v>
      </c>
      <c r="K3928">
        <f t="shared" si="244"/>
        <v>126</v>
      </c>
      <c r="L3928">
        <f t="shared" si="245"/>
        <v>46</v>
      </c>
      <c r="M3928">
        <f t="shared" si="246"/>
        <v>1</v>
      </c>
      <c r="N3928" s="7">
        <f t="shared" si="247"/>
        <v>251.71</v>
      </c>
    </row>
    <row r="3929" spans="1:14" x14ac:dyDescent="0.2">
      <c r="A3929" t="s">
        <v>923</v>
      </c>
      <c r="B3929" s="8">
        <v>44145</v>
      </c>
      <c r="C3929" s="8">
        <v>44146</v>
      </c>
      <c r="D3929">
        <v>2</v>
      </c>
      <c r="E3929">
        <v>1</v>
      </c>
      <c r="F3929" s="7">
        <v>59.88</v>
      </c>
      <c r="G3929" s="7">
        <v>104.88</v>
      </c>
      <c r="H3929" s="7">
        <v>59.88</v>
      </c>
      <c r="I3929" s="7">
        <v>104.88</v>
      </c>
      <c r="J3929" t="s">
        <v>2337</v>
      </c>
      <c r="K3929">
        <f t="shared" si="244"/>
        <v>2</v>
      </c>
      <c r="L3929">
        <f t="shared" si="245"/>
        <v>46</v>
      </c>
      <c r="M3929">
        <f t="shared" si="246"/>
        <v>1</v>
      </c>
      <c r="N3929" s="7">
        <f t="shared" si="247"/>
        <v>104.88</v>
      </c>
    </row>
    <row r="3930" spans="1:14" x14ac:dyDescent="0.2">
      <c r="A3930" t="s">
        <v>251</v>
      </c>
      <c r="B3930" s="8">
        <v>44146</v>
      </c>
      <c r="C3930" s="8">
        <v>44147</v>
      </c>
      <c r="D3930">
        <v>91</v>
      </c>
      <c r="E3930">
        <v>1</v>
      </c>
      <c r="F3930" s="7">
        <v>50.56</v>
      </c>
      <c r="G3930" s="7">
        <v>135.83000000000001</v>
      </c>
      <c r="H3930" s="7">
        <v>0.86</v>
      </c>
      <c r="I3930" s="7">
        <v>2.2999999999999998</v>
      </c>
      <c r="J3930" t="s">
        <v>2337</v>
      </c>
      <c r="K3930">
        <f t="shared" si="244"/>
        <v>91</v>
      </c>
      <c r="L3930">
        <f t="shared" si="245"/>
        <v>46</v>
      </c>
      <c r="M3930">
        <f t="shared" si="246"/>
        <v>1</v>
      </c>
      <c r="N3930" s="7">
        <f t="shared" si="247"/>
        <v>135.83000000000001</v>
      </c>
    </row>
    <row r="3931" spans="1:14" x14ac:dyDescent="0.2">
      <c r="A3931" t="s">
        <v>307</v>
      </c>
      <c r="B3931" s="8">
        <v>44146</v>
      </c>
      <c r="C3931" s="8">
        <v>44147</v>
      </c>
      <c r="D3931">
        <v>16</v>
      </c>
      <c r="E3931">
        <v>1</v>
      </c>
      <c r="F3931" s="7">
        <v>11.77</v>
      </c>
      <c r="G3931" s="7">
        <v>32.49</v>
      </c>
      <c r="H3931" s="7">
        <v>1.18</v>
      </c>
      <c r="I3931" s="7">
        <v>3.25</v>
      </c>
      <c r="J3931" t="s">
        <v>2337</v>
      </c>
      <c r="K3931">
        <f t="shared" si="244"/>
        <v>16</v>
      </c>
      <c r="L3931">
        <f t="shared" si="245"/>
        <v>46</v>
      </c>
      <c r="M3931">
        <f t="shared" si="246"/>
        <v>1</v>
      </c>
      <c r="N3931" s="7">
        <f t="shared" si="247"/>
        <v>32.49</v>
      </c>
    </row>
    <row r="3932" spans="1:14" x14ac:dyDescent="0.2">
      <c r="A3932" t="s">
        <v>928</v>
      </c>
      <c r="B3932" s="8">
        <v>44146</v>
      </c>
      <c r="C3932" s="8">
        <v>44147</v>
      </c>
      <c r="D3932">
        <v>4</v>
      </c>
      <c r="E3932">
        <v>1</v>
      </c>
      <c r="F3932" s="7">
        <v>0</v>
      </c>
      <c r="G3932" s="7">
        <v>0</v>
      </c>
      <c r="H3932" s="7">
        <v>0</v>
      </c>
      <c r="I3932" s="7">
        <v>0</v>
      </c>
      <c r="J3932" t="s">
        <v>2337</v>
      </c>
      <c r="K3932">
        <f t="shared" si="244"/>
        <v>4</v>
      </c>
      <c r="L3932">
        <f t="shared" si="245"/>
        <v>46</v>
      </c>
      <c r="M3932">
        <f t="shared" si="246"/>
        <v>1</v>
      </c>
      <c r="N3932" s="7">
        <f t="shared" si="247"/>
        <v>0</v>
      </c>
    </row>
    <row r="3933" spans="1:14" x14ac:dyDescent="0.2">
      <c r="A3933" t="s">
        <v>752</v>
      </c>
      <c r="B3933" s="8">
        <v>44146</v>
      </c>
      <c r="C3933" s="8">
        <v>44160</v>
      </c>
      <c r="D3933">
        <v>28</v>
      </c>
      <c r="E3933">
        <v>1</v>
      </c>
      <c r="F3933" s="7">
        <v>661.88</v>
      </c>
      <c r="G3933" s="7">
        <v>1151.0999999999999</v>
      </c>
      <c r="H3933" s="7">
        <v>36.770000000000003</v>
      </c>
      <c r="I3933" s="7">
        <v>63.95</v>
      </c>
      <c r="J3933" t="s">
        <v>2337</v>
      </c>
      <c r="K3933">
        <f t="shared" si="244"/>
        <v>28</v>
      </c>
      <c r="L3933">
        <f t="shared" si="245"/>
        <v>46</v>
      </c>
      <c r="M3933">
        <f t="shared" si="246"/>
        <v>1</v>
      </c>
      <c r="N3933" s="7">
        <f t="shared" si="247"/>
        <v>1151.0999999999999</v>
      </c>
    </row>
    <row r="3934" spans="1:14" x14ac:dyDescent="0.2">
      <c r="A3934" t="s">
        <v>722</v>
      </c>
      <c r="B3934" s="8">
        <v>44146</v>
      </c>
      <c r="C3934" s="8">
        <v>44160</v>
      </c>
      <c r="D3934">
        <v>50</v>
      </c>
      <c r="E3934">
        <v>1</v>
      </c>
      <c r="F3934" s="7">
        <v>715.83</v>
      </c>
      <c r="G3934" s="7">
        <v>1313.79</v>
      </c>
      <c r="H3934" s="7">
        <v>22.37</v>
      </c>
      <c r="I3934" s="7">
        <v>41.06</v>
      </c>
      <c r="J3934" t="s">
        <v>2337</v>
      </c>
      <c r="K3934">
        <f t="shared" si="244"/>
        <v>50</v>
      </c>
      <c r="L3934">
        <f t="shared" si="245"/>
        <v>46</v>
      </c>
      <c r="M3934">
        <f t="shared" si="246"/>
        <v>1</v>
      </c>
      <c r="N3934" s="7">
        <f t="shared" si="247"/>
        <v>1313.79</v>
      </c>
    </row>
    <row r="3935" spans="1:14" x14ac:dyDescent="0.2">
      <c r="A3935" t="s">
        <v>692</v>
      </c>
      <c r="B3935" s="8">
        <v>44146</v>
      </c>
      <c r="C3935" s="8">
        <v>44160</v>
      </c>
      <c r="D3935">
        <v>7</v>
      </c>
      <c r="E3935">
        <v>1</v>
      </c>
      <c r="F3935" s="7">
        <v>51.06</v>
      </c>
      <c r="G3935" s="7">
        <v>98.74</v>
      </c>
      <c r="H3935" s="7">
        <v>12.76</v>
      </c>
      <c r="I3935" s="7">
        <v>24.69</v>
      </c>
      <c r="J3935" t="s">
        <v>2337</v>
      </c>
      <c r="K3935">
        <f t="shared" si="244"/>
        <v>7</v>
      </c>
      <c r="L3935">
        <f t="shared" si="245"/>
        <v>46</v>
      </c>
      <c r="M3935">
        <f t="shared" si="246"/>
        <v>1</v>
      </c>
      <c r="N3935" s="7">
        <f t="shared" si="247"/>
        <v>98.74</v>
      </c>
    </row>
    <row r="3936" spans="1:14" x14ac:dyDescent="0.2">
      <c r="A3936" t="s">
        <v>942</v>
      </c>
      <c r="B3936" s="8">
        <v>44146</v>
      </c>
      <c r="C3936" s="8">
        <v>44160</v>
      </c>
      <c r="D3936">
        <v>28</v>
      </c>
      <c r="E3936">
        <v>1</v>
      </c>
      <c r="F3936" s="7">
        <v>429.59</v>
      </c>
      <c r="G3936" s="7">
        <v>897.86</v>
      </c>
      <c r="H3936" s="7">
        <v>23.87</v>
      </c>
      <c r="I3936" s="7">
        <v>49.88</v>
      </c>
      <c r="J3936" t="s">
        <v>2337</v>
      </c>
      <c r="K3936">
        <f t="shared" si="244"/>
        <v>28</v>
      </c>
      <c r="L3936">
        <f t="shared" si="245"/>
        <v>46</v>
      </c>
      <c r="M3936">
        <f t="shared" si="246"/>
        <v>1</v>
      </c>
      <c r="N3936" s="7">
        <f t="shared" si="247"/>
        <v>897.86</v>
      </c>
    </row>
    <row r="3937" spans="1:14" x14ac:dyDescent="0.2">
      <c r="A3937" t="s">
        <v>201</v>
      </c>
      <c r="B3937" s="8">
        <v>44146</v>
      </c>
      <c r="C3937" s="8">
        <v>44147</v>
      </c>
      <c r="D3937">
        <v>246</v>
      </c>
      <c r="E3937">
        <v>1</v>
      </c>
      <c r="F3937" s="7">
        <v>207.28</v>
      </c>
      <c r="G3937" s="7">
        <v>511.6</v>
      </c>
      <c r="H3937" s="7">
        <v>1.29</v>
      </c>
      <c r="I3937" s="7">
        <v>3.2</v>
      </c>
      <c r="J3937" t="s">
        <v>2337</v>
      </c>
      <c r="K3937">
        <f t="shared" si="244"/>
        <v>246</v>
      </c>
      <c r="L3937">
        <f t="shared" si="245"/>
        <v>46</v>
      </c>
      <c r="M3937">
        <f t="shared" si="246"/>
        <v>1</v>
      </c>
      <c r="N3937" s="7">
        <f t="shared" si="247"/>
        <v>511.6</v>
      </c>
    </row>
    <row r="3938" spans="1:14" x14ac:dyDescent="0.2">
      <c r="A3938" t="s">
        <v>528</v>
      </c>
      <c r="B3938" s="8">
        <v>44146</v>
      </c>
      <c r="C3938" s="8">
        <v>44147</v>
      </c>
      <c r="D3938">
        <v>7</v>
      </c>
      <c r="E3938">
        <v>1</v>
      </c>
      <c r="F3938" s="7">
        <v>15.23</v>
      </c>
      <c r="G3938" s="7">
        <v>38.369999999999997</v>
      </c>
      <c r="H3938" s="7">
        <v>3.8</v>
      </c>
      <c r="I3938" s="7">
        <v>9.59</v>
      </c>
      <c r="J3938" t="s">
        <v>2337</v>
      </c>
      <c r="K3938">
        <f t="shared" si="244"/>
        <v>7</v>
      </c>
      <c r="L3938">
        <f t="shared" si="245"/>
        <v>46</v>
      </c>
      <c r="M3938">
        <f t="shared" si="246"/>
        <v>1</v>
      </c>
      <c r="N3938" s="7">
        <f t="shared" si="247"/>
        <v>38.369999999999997</v>
      </c>
    </row>
    <row r="3939" spans="1:14" x14ac:dyDescent="0.2">
      <c r="A3939" t="s">
        <v>529</v>
      </c>
      <c r="B3939" s="8">
        <v>44146</v>
      </c>
      <c r="C3939" s="8">
        <v>44147</v>
      </c>
      <c r="D3939">
        <v>25</v>
      </c>
      <c r="E3939">
        <v>1</v>
      </c>
      <c r="F3939" s="7">
        <v>53.96</v>
      </c>
      <c r="G3939" s="7">
        <v>120.74</v>
      </c>
      <c r="H3939" s="7">
        <v>3.36</v>
      </c>
      <c r="I3939" s="7">
        <v>7.55</v>
      </c>
      <c r="J3939" t="s">
        <v>2337</v>
      </c>
      <c r="K3939">
        <f t="shared" si="244"/>
        <v>25</v>
      </c>
      <c r="L3939">
        <f t="shared" si="245"/>
        <v>46</v>
      </c>
      <c r="M3939">
        <f t="shared" si="246"/>
        <v>1</v>
      </c>
      <c r="N3939" s="7">
        <f t="shared" si="247"/>
        <v>120.74</v>
      </c>
    </row>
    <row r="3940" spans="1:14" x14ac:dyDescent="0.2">
      <c r="A3940" t="s">
        <v>387</v>
      </c>
      <c r="B3940" s="8">
        <v>44146</v>
      </c>
      <c r="C3940" s="8">
        <v>44147</v>
      </c>
      <c r="D3940">
        <v>2</v>
      </c>
      <c r="E3940">
        <v>1</v>
      </c>
      <c r="F3940" s="7">
        <v>42.3</v>
      </c>
      <c r="G3940" s="7">
        <v>85.69</v>
      </c>
      <c r="H3940" s="7">
        <v>42.3</v>
      </c>
      <c r="I3940" s="7">
        <v>85.69</v>
      </c>
      <c r="J3940" t="s">
        <v>2337</v>
      </c>
      <c r="K3940">
        <f t="shared" si="244"/>
        <v>2</v>
      </c>
      <c r="L3940">
        <f t="shared" si="245"/>
        <v>46</v>
      </c>
      <c r="M3940">
        <f t="shared" si="246"/>
        <v>1</v>
      </c>
      <c r="N3940" s="7">
        <f t="shared" si="247"/>
        <v>85.69</v>
      </c>
    </row>
    <row r="3941" spans="1:14" x14ac:dyDescent="0.2">
      <c r="A3941" t="s">
        <v>405</v>
      </c>
      <c r="B3941" s="8">
        <v>44146</v>
      </c>
      <c r="C3941" s="8">
        <v>44147</v>
      </c>
      <c r="D3941">
        <v>4</v>
      </c>
      <c r="E3941">
        <v>1</v>
      </c>
      <c r="F3941" s="7">
        <v>2.1</v>
      </c>
      <c r="G3941" s="7">
        <v>10.41</v>
      </c>
      <c r="H3941" s="7">
        <v>1.04</v>
      </c>
      <c r="I3941" s="7">
        <v>5.21</v>
      </c>
      <c r="J3941" t="s">
        <v>2337</v>
      </c>
      <c r="K3941">
        <f t="shared" si="244"/>
        <v>4</v>
      </c>
      <c r="L3941">
        <f t="shared" si="245"/>
        <v>46</v>
      </c>
      <c r="M3941">
        <f t="shared" si="246"/>
        <v>1</v>
      </c>
      <c r="N3941" s="7">
        <f t="shared" si="247"/>
        <v>10.41</v>
      </c>
    </row>
    <row r="3942" spans="1:14" x14ac:dyDescent="0.2">
      <c r="A3942" t="s">
        <v>399</v>
      </c>
      <c r="B3942" s="8">
        <v>44146</v>
      </c>
      <c r="C3942" s="8">
        <v>44147</v>
      </c>
      <c r="D3942">
        <v>4</v>
      </c>
      <c r="E3942">
        <v>1</v>
      </c>
      <c r="F3942" s="7">
        <v>1.92</v>
      </c>
      <c r="G3942" s="7">
        <v>4.78</v>
      </c>
      <c r="H3942" s="7">
        <v>0.96</v>
      </c>
      <c r="I3942" s="7">
        <v>2.39</v>
      </c>
      <c r="J3942" t="s">
        <v>2337</v>
      </c>
      <c r="K3942">
        <f t="shared" si="244"/>
        <v>4</v>
      </c>
      <c r="L3942">
        <f t="shared" si="245"/>
        <v>46</v>
      </c>
      <c r="M3942">
        <f t="shared" si="246"/>
        <v>1</v>
      </c>
      <c r="N3942" s="7">
        <f t="shared" si="247"/>
        <v>4.78</v>
      </c>
    </row>
    <row r="3943" spans="1:14" x14ac:dyDescent="0.2">
      <c r="A3943" t="s">
        <v>397</v>
      </c>
      <c r="B3943" s="8">
        <v>44146</v>
      </c>
      <c r="C3943" s="8">
        <v>44147</v>
      </c>
      <c r="D3943">
        <v>4</v>
      </c>
      <c r="E3943">
        <v>1</v>
      </c>
      <c r="F3943" s="7">
        <v>4.45</v>
      </c>
      <c r="G3943" s="7">
        <v>0</v>
      </c>
      <c r="H3943" s="7">
        <v>2.23</v>
      </c>
      <c r="I3943" s="7">
        <v>0</v>
      </c>
      <c r="J3943" t="s">
        <v>2337</v>
      </c>
      <c r="K3943">
        <f t="shared" si="244"/>
        <v>4</v>
      </c>
      <c r="L3943">
        <f t="shared" si="245"/>
        <v>46</v>
      </c>
      <c r="M3943">
        <f t="shared" si="246"/>
        <v>1</v>
      </c>
      <c r="N3943" s="7">
        <f t="shared" si="247"/>
        <v>0</v>
      </c>
    </row>
    <row r="3944" spans="1:14" x14ac:dyDescent="0.2">
      <c r="A3944" t="s">
        <v>396</v>
      </c>
      <c r="B3944" s="8">
        <v>44146</v>
      </c>
      <c r="C3944" s="8">
        <v>44151</v>
      </c>
      <c r="D3944">
        <v>184</v>
      </c>
      <c r="E3944">
        <v>1</v>
      </c>
      <c r="F3944" s="7">
        <v>2707.39</v>
      </c>
      <c r="G3944" s="7">
        <v>3683.52</v>
      </c>
      <c r="H3944" s="7">
        <v>22.56</v>
      </c>
      <c r="I3944" s="7">
        <v>30.7</v>
      </c>
      <c r="J3944" t="s">
        <v>2337</v>
      </c>
      <c r="K3944">
        <f t="shared" si="244"/>
        <v>184</v>
      </c>
      <c r="L3944">
        <f t="shared" si="245"/>
        <v>46</v>
      </c>
      <c r="M3944">
        <f t="shared" si="246"/>
        <v>1</v>
      </c>
      <c r="N3944" s="7">
        <f t="shared" si="247"/>
        <v>3683.52</v>
      </c>
    </row>
    <row r="3945" spans="1:14" x14ac:dyDescent="0.2">
      <c r="A3945" t="s">
        <v>233</v>
      </c>
      <c r="B3945" s="8">
        <v>44147</v>
      </c>
      <c r="C3945" s="8">
        <v>44148</v>
      </c>
      <c r="D3945">
        <v>9192</v>
      </c>
      <c r="E3945">
        <v>1</v>
      </c>
      <c r="F3945" s="7">
        <v>4220.7</v>
      </c>
      <c r="G3945" s="7">
        <v>6139.2</v>
      </c>
      <c r="H3945" s="7">
        <v>0.7</v>
      </c>
      <c r="I3945" s="7">
        <v>1.02</v>
      </c>
      <c r="J3945" t="s">
        <v>2337</v>
      </c>
      <c r="K3945">
        <f t="shared" si="244"/>
        <v>9192</v>
      </c>
      <c r="L3945">
        <f t="shared" si="245"/>
        <v>46</v>
      </c>
      <c r="M3945">
        <f t="shared" si="246"/>
        <v>1</v>
      </c>
      <c r="N3945" s="7">
        <f t="shared" si="247"/>
        <v>6139.2</v>
      </c>
    </row>
    <row r="3946" spans="1:14" x14ac:dyDescent="0.2">
      <c r="A3946" t="s">
        <v>232</v>
      </c>
      <c r="B3946" s="8">
        <v>44147</v>
      </c>
      <c r="C3946" s="8">
        <v>44148</v>
      </c>
      <c r="D3946">
        <v>6128</v>
      </c>
      <c r="E3946">
        <v>1</v>
      </c>
      <c r="F3946" s="7">
        <v>2813.8</v>
      </c>
      <c r="G3946" s="7">
        <v>4092.8</v>
      </c>
      <c r="H3946" s="7">
        <v>0.7</v>
      </c>
      <c r="I3946" s="7">
        <v>1.02</v>
      </c>
      <c r="J3946" t="s">
        <v>2337</v>
      </c>
      <c r="K3946">
        <f t="shared" si="244"/>
        <v>6128</v>
      </c>
      <c r="L3946">
        <f t="shared" si="245"/>
        <v>46</v>
      </c>
      <c r="M3946">
        <f t="shared" si="246"/>
        <v>1</v>
      </c>
      <c r="N3946" s="7">
        <f t="shared" si="247"/>
        <v>4092.8</v>
      </c>
    </row>
    <row r="3947" spans="1:14" x14ac:dyDescent="0.2">
      <c r="A3947" t="s">
        <v>251</v>
      </c>
      <c r="B3947" s="8">
        <v>44147</v>
      </c>
      <c r="C3947" s="8">
        <v>44148</v>
      </c>
      <c r="D3947">
        <v>3064</v>
      </c>
      <c r="E3947">
        <v>1</v>
      </c>
      <c r="F3947" s="7">
        <v>1713.86</v>
      </c>
      <c r="G3947" s="7">
        <v>3581.2</v>
      </c>
      <c r="H3947" s="7">
        <v>0.86</v>
      </c>
      <c r="I3947" s="7">
        <v>1.79</v>
      </c>
      <c r="J3947" t="s">
        <v>2337</v>
      </c>
      <c r="K3947">
        <f t="shared" si="244"/>
        <v>3064</v>
      </c>
      <c r="L3947">
        <f t="shared" si="245"/>
        <v>46</v>
      </c>
      <c r="M3947">
        <f t="shared" si="246"/>
        <v>1</v>
      </c>
      <c r="N3947" s="7">
        <f t="shared" si="247"/>
        <v>3581.2</v>
      </c>
    </row>
    <row r="3948" spans="1:14" x14ac:dyDescent="0.2">
      <c r="A3948" t="s">
        <v>239</v>
      </c>
      <c r="B3948" s="8">
        <v>44147</v>
      </c>
      <c r="C3948" s="8">
        <v>44148</v>
      </c>
      <c r="D3948">
        <v>3064</v>
      </c>
      <c r="E3948">
        <v>1</v>
      </c>
      <c r="F3948" s="7">
        <v>1406.9</v>
      </c>
      <c r="G3948" s="7">
        <v>2046.4</v>
      </c>
      <c r="H3948" s="7">
        <v>0.7</v>
      </c>
      <c r="I3948" s="7">
        <v>1.02</v>
      </c>
      <c r="J3948" t="s">
        <v>2337</v>
      </c>
      <c r="K3948">
        <f t="shared" si="244"/>
        <v>3064</v>
      </c>
      <c r="L3948">
        <f t="shared" si="245"/>
        <v>46</v>
      </c>
      <c r="M3948">
        <f t="shared" si="246"/>
        <v>1</v>
      </c>
      <c r="N3948" s="7">
        <f t="shared" si="247"/>
        <v>2046.4</v>
      </c>
    </row>
    <row r="3949" spans="1:14" x14ac:dyDescent="0.2">
      <c r="A3949" t="s">
        <v>158</v>
      </c>
      <c r="B3949" s="8">
        <v>44147</v>
      </c>
      <c r="C3949" s="8">
        <v>44148</v>
      </c>
      <c r="D3949">
        <v>1226</v>
      </c>
      <c r="E3949">
        <v>1</v>
      </c>
      <c r="F3949" s="7">
        <v>1003.86</v>
      </c>
      <c r="G3949" s="7">
        <v>1688.28</v>
      </c>
      <c r="H3949" s="7">
        <v>1.25</v>
      </c>
      <c r="I3949" s="7">
        <v>2.11</v>
      </c>
      <c r="J3949" t="s">
        <v>2337</v>
      </c>
      <c r="K3949">
        <f t="shared" si="244"/>
        <v>1226</v>
      </c>
      <c r="L3949">
        <f t="shared" si="245"/>
        <v>46</v>
      </c>
      <c r="M3949">
        <f t="shared" si="246"/>
        <v>1</v>
      </c>
      <c r="N3949" s="7">
        <f t="shared" si="247"/>
        <v>1688.28</v>
      </c>
    </row>
    <row r="3950" spans="1:14" x14ac:dyDescent="0.2">
      <c r="A3950" t="s">
        <v>254</v>
      </c>
      <c r="B3950" s="8">
        <v>44147</v>
      </c>
      <c r="C3950" s="8">
        <v>44147</v>
      </c>
      <c r="D3950">
        <v>766</v>
      </c>
      <c r="E3950">
        <v>1</v>
      </c>
      <c r="F3950" s="7">
        <v>581.95000000000005</v>
      </c>
      <c r="G3950" s="7">
        <v>959.25</v>
      </c>
      <c r="H3950" s="7">
        <v>1.1599999999999999</v>
      </c>
      <c r="I3950" s="7">
        <v>1.92</v>
      </c>
      <c r="J3950" t="s">
        <v>2337</v>
      </c>
      <c r="K3950">
        <f t="shared" si="244"/>
        <v>766</v>
      </c>
      <c r="L3950">
        <f t="shared" si="245"/>
        <v>46</v>
      </c>
      <c r="M3950">
        <f t="shared" si="246"/>
        <v>1</v>
      </c>
      <c r="N3950" s="7">
        <f t="shared" si="247"/>
        <v>959.25</v>
      </c>
    </row>
    <row r="3951" spans="1:14" x14ac:dyDescent="0.2">
      <c r="A3951" t="s">
        <v>780</v>
      </c>
      <c r="B3951" s="8">
        <v>44147</v>
      </c>
      <c r="C3951" s="8">
        <v>44160</v>
      </c>
      <c r="D3951">
        <v>16</v>
      </c>
      <c r="E3951">
        <v>1</v>
      </c>
      <c r="F3951" s="7">
        <v>547.91</v>
      </c>
      <c r="G3951" s="7">
        <v>870.23</v>
      </c>
      <c r="H3951" s="7">
        <v>54.78</v>
      </c>
      <c r="I3951" s="7">
        <v>87.02</v>
      </c>
      <c r="J3951" t="s">
        <v>2337</v>
      </c>
      <c r="K3951">
        <f t="shared" si="244"/>
        <v>16</v>
      </c>
      <c r="L3951">
        <f t="shared" si="245"/>
        <v>46</v>
      </c>
      <c r="M3951">
        <f t="shared" si="246"/>
        <v>1</v>
      </c>
      <c r="N3951" s="7">
        <f t="shared" si="247"/>
        <v>870.23</v>
      </c>
    </row>
    <row r="3952" spans="1:14" x14ac:dyDescent="0.2">
      <c r="A3952" t="s">
        <v>760</v>
      </c>
      <c r="B3952" s="8">
        <v>44147</v>
      </c>
      <c r="C3952" s="8">
        <v>44160</v>
      </c>
      <c r="D3952">
        <v>16</v>
      </c>
      <c r="E3952">
        <v>1</v>
      </c>
      <c r="F3952" s="7">
        <v>415.66</v>
      </c>
      <c r="G3952" s="7">
        <v>790.17</v>
      </c>
      <c r="H3952" s="7">
        <v>41.56</v>
      </c>
      <c r="I3952" s="7">
        <v>79.02</v>
      </c>
      <c r="J3952" t="s">
        <v>2337</v>
      </c>
      <c r="K3952">
        <f t="shared" si="244"/>
        <v>16</v>
      </c>
      <c r="L3952">
        <f t="shared" si="245"/>
        <v>46</v>
      </c>
      <c r="M3952">
        <f t="shared" si="246"/>
        <v>1</v>
      </c>
      <c r="N3952" s="7">
        <f t="shared" si="247"/>
        <v>790.17</v>
      </c>
    </row>
    <row r="3953" spans="1:14" x14ac:dyDescent="0.2">
      <c r="A3953" t="s">
        <v>750</v>
      </c>
      <c r="B3953" s="8">
        <v>44147</v>
      </c>
      <c r="C3953" s="8">
        <v>44160</v>
      </c>
      <c r="D3953">
        <v>31</v>
      </c>
      <c r="E3953">
        <v>1</v>
      </c>
      <c r="F3953" s="7">
        <v>735.3</v>
      </c>
      <c r="G3953" s="7">
        <v>1381.32</v>
      </c>
      <c r="H3953" s="7">
        <v>36.76</v>
      </c>
      <c r="I3953" s="7">
        <v>69.069999999999993</v>
      </c>
      <c r="J3953" t="s">
        <v>2337</v>
      </c>
      <c r="K3953">
        <f t="shared" si="244"/>
        <v>31</v>
      </c>
      <c r="L3953">
        <f t="shared" si="245"/>
        <v>46</v>
      </c>
      <c r="M3953">
        <f t="shared" si="246"/>
        <v>1</v>
      </c>
      <c r="N3953" s="7">
        <f t="shared" si="247"/>
        <v>1381.32</v>
      </c>
    </row>
    <row r="3954" spans="1:14" x14ac:dyDescent="0.2">
      <c r="A3954" t="s">
        <v>730</v>
      </c>
      <c r="B3954" s="8">
        <v>44147</v>
      </c>
      <c r="C3954" s="8">
        <v>44160</v>
      </c>
      <c r="D3954">
        <v>46</v>
      </c>
      <c r="E3954">
        <v>1</v>
      </c>
      <c r="F3954" s="7">
        <v>1300.3900000000001</v>
      </c>
      <c r="G3954" s="7">
        <v>1441.95</v>
      </c>
      <c r="H3954" s="7">
        <v>43.35</v>
      </c>
      <c r="I3954" s="7">
        <v>48.07</v>
      </c>
      <c r="J3954" t="s">
        <v>2337</v>
      </c>
      <c r="K3954">
        <f t="shared" si="244"/>
        <v>46</v>
      </c>
      <c r="L3954">
        <f t="shared" si="245"/>
        <v>46</v>
      </c>
      <c r="M3954">
        <f t="shared" si="246"/>
        <v>1</v>
      </c>
      <c r="N3954" s="7">
        <f t="shared" si="247"/>
        <v>1441.95</v>
      </c>
    </row>
    <row r="3955" spans="1:14" x14ac:dyDescent="0.2">
      <c r="A3955" t="s">
        <v>710</v>
      </c>
      <c r="B3955" s="8">
        <v>44147</v>
      </c>
      <c r="C3955" s="8">
        <v>44160</v>
      </c>
      <c r="D3955">
        <v>62</v>
      </c>
      <c r="E3955">
        <v>1</v>
      </c>
      <c r="F3955" s="7">
        <v>1246.46</v>
      </c>
      <c r="G3955" s="7">
        <v>1420.2</v>
      </c>
      <c r="H3955" s="7">
        <v>31.16</v>
      </c>
      <c r="I3955" s="7">
        <v>35.51</v>
      </c>
      <c r="J3955" t="s">
        <v>2337</v>
      </c>
      <c r="K3955">
        <f t="shared" si="244"/>
        <v>62</v>
      </c>
      <c r="L3955">
        <f t="shared" si="245"/>
        <v>46</v>
      </c>
      <c r="M3955">
        <f t="shared" si="246"/>
        <v>1</v>
      </c>
      <c r="N3955" s="7">
        <f t="shared" si="247"/>
        <v>1420.2</v>
      </c>
    </row>
    <row r="3956" spans="1:14" x14ac:dyDescent="0.2">
      <c r="A3956" t="s">
        <v>689</v>
      </c>
      <c r="B3956" s="8">
        <v>44147</v>
      </c>
      <c r="C3956" s="8">
        <v>44160</v>
      </c>
      <c r="D3956">
        <v>31</v>
      </c>
      <c r="E3956">
        <v>1</v>
      </c>
      <c r="F3956" s="7">
        <v>486.25</v>
      </c>
      <c r="G3956" s="7">
        <v>533.09</v>
      </c>
      <c r="H3956" s="7">
        <v>24.3</v>
      </c>
      <c r="I3956" s="7">
        <v>26.65</v>
      </c>
      <c r="J3956" t="s">
        <v>2337</v>
      </c>
      <c r="K3956">
        <f t="shared" si="244"/>
        <v>31</v>
      </c>
      <c r="L3956">
        <f t="shared" si="245"/>
        <v>46</v>
      </c>
      <c r="M3956">
        <f t="shared" si="246"/>
        <v>1</v>
      </c>
      <c r="N3956" s="7">
        <f t="shared" si="247"/>
        <v>533.09</v>
      </c>
    </row>
    <row r="3957" spans="1:14" x14ac:dyDescent="0.2">
      <c r="A3957" t="s">
        <v>653</v>
      </c>
      <c r="B3957" s="8">
        <v>44147</v>
      </c>
      <c r="C3957" s="8">
        <v>44160</v>
      </c>
      <c r="D3957">
        <v>31</v>
      </c>
      <c r="E3957">
        <v>1</v>
      </c>
      <c r="F3957" s="7">
        <v>456.64</v>
      </c>
      <c r="G3957" s="7">
        <v>403.4</v>
      </c>
      <c r="H3957" s="7">
        <v>22.83</v>
      </c>
      <c r="I3957" s="7">
        <v>20.170000000000002</v>
      </c>
      <c r="J3957" t="s">
        <v>2337</v>
      </c>
      <c r="K3957">
        <f t="shared" si="244"/>
        <v>31</v>
      </c>
      <c r="L3957">
        <f t="shared" si="245"/>
        <v>46</v>
      </c>
      <c r="M3957">
        <f t="shared" si="246"/>
        <v>1</v>
      </c>
      <c r="N3957" s="7">
        <f t="shared" si="247"/>
        <v>403.4</v>
      </c>
    </row>
    <row r="3958" spans="1:14" x14ac:dyDescent="0.2">
      <c r="A3958" t="s">
        <v>197</v>
      </c>
      <c r="B3958" s="8">
        <v>44147</v>
      </c>
      <c r="C3958" s="8">
        <v>44166</v>
      </c>
      <c r="D3958">
        <v>4596</v>
      </c>
      <c r="E3958">
        <v>1</v>
      </c>
      <c r="F3958" s="7">
        <v>3864.63</v>
      </c>
      <c r="G3958" s="7">
        <v>7674</v>
      </c>
      <c r="H3958" s="7">
        <v>1.28</v>
      </c>
      <c r="I3958" s="7">
        <v>2.56</v>
      </c>
      <c r="J3958" t="s">
        <v>2337</v>
      </c>
      <c r="K3958">
        <f t="shared" si="244"/>
        <v>4596</v>
      </c>
      <c r="L3958">
        <f t="shared" si="245"/>
        <v>46</v>
      </c>
      <c r="M3958">
        <f t="shared" si="246"/>
        <v>1</v>
      </c>
      <c r="N3958" s="7">
        <f t="shared" si="247"/>
        <v>7674</v>
      </c>
    </row>
    <row r="3959" spans="1:14" x14ac:dyDescent="0.2">
      <c r="A3959" t="s">
        <v>201</v>
      </c>
      <c r="B3959" s="8">
        <v>44147</v>
      </c>
      <c r="C3959" s="8">
        <v>44148</v>
      </c>
      <c r="D3959">
        <v>1532</v>
      </c>
      <c r="E3959">
        <v>1</v>
      </c>
      <c r="F3959" s="7">
        <v>1295.5</v>
      </c>
      <c r="G3959" s="7">
        <v>3453.3</v>
      </c>
      <c r="H3959" s="7">
        <v>1.29</v>
      </c>
      <c r="I3959" s="7">
        <v>3.45</v>
      </c>
      <c r="J3959" t="s">
        <v>2337</v>
      </c>
      <c r="K3959">
        <f t="shared" si="244"/>
        <v>1532</v>
      </c>
      <c r="L3959">
        <f t="shared" si="245"/>
        <v>46</v>
      </c>
      <c r="M3959">
        <f t="shared" si="246"/>
        <v>1</v>
      </c>
      <c r="N3959" s="7">
        <f t="shared" si="247"/>
        <v>3453.3</v>
      </c>
    </row>
    <row r="3960" spans="1:14" x14ac:dyDescent="0.2">
      <c r="A3960" t="s">
        <v>923</v>
      </c>
      <c r="B3960" s="8">
        <v>44148</v>
      </c>
      <c r="C3960" s="8">
        <v>44151</v>
      </c>
      <c r="D3960">
        <v>2</v>
      </c>
      <c r="E3960">
        <v>1</v>
      </c>
      <c r="F3960" s="7">
        <v>53.46</v>
      </c>
      <c r="G3960" s="7">
        <v>89.53</v>
      </c>
      <c r="H3960" s="7">
        <v>53.46</v>
      </c>
      <c r="I3960" s="7">
        <v>89.53</v>
      </c>
      <c r="J3960" t="s">
        <v>2337</v>
      </c>
      <c r="K3960">
        <f t="shared" si="244"/>
        <v>2</v>
      </c>
      <c r="L3960">
        <f t="shared" si="245"/>
        <v>46</v>
      </c>
      <c r="M3960">
        <f t="shared" si="246"/>
        <v>1</v>
      </c>
      <c r="N3960" s="7">
        <f t="shared" si="247"/>
        <v>89.53</v>
      </c>
    </row>
    <row r="3961" spans="1:14" x14ac:dyDescent="0.2">
      <c r="A3961" t="s">
        <v>748</v>
      </c>
      <c r="B3961" s="8">
        <v>44148</v>
      </c>
      <c r="C3961" s="8">
        <v>44160</v>
      </c>
      <c r="D3961">
        <v>13</v>
      </c>
      <c r="E3961">
        <v>1</v>
      </c>
      <c r="F3961" s="7">
        <v>294.17</v>
      </c>
      <c r="G3961" s="7">
        <v>511.6</v>
      </c>
      <c r="H3961" s="7">
        <v>36.770000000000003</v>
      </c>
      <c r="I3961" s="7">
        <v>63.95</v>
      </c>
      <c r="J3961" t="s">
        <v>2337</v>
      </c>
      <c r="K3961">
        <f t="shared" si="244"/>
        <v>13</v>
      </c>
      <c r="L3961">
        <f t="shared" si="245"/>
        <v>46</v>
      </c>
      <c r="M3961">
        <f t="shared" si="246"/>
        <v>1</v>
      </c>
      <c r="N3961" s="7">
        <f t="shared" si="247"/>
        <v>511.6</v>
      </c>
    </row>
    <row r="3962" spans="1:14" x14ac:dyDescent="0.2">
      <c r="A3962" t="s">
        <v>698</v>
      </c>
      <c r="B3962" s="8">
        <v>44148</v>
      </c>
      <c r="C3962" s="8">
        <v>44160</v>
      </c>
      <c r="D3962">
        <v>5</v>
      </c>
      <c r="E3962">
        <v>1</v>
      </c>
      <c r="F3962" s="7">
        <v>81.5</v>
      </c>
      <c r="G3962" s="7">
        <v>148.11000000000001</v>
      </c>
      <c r="H3962" s="7">
        <v>27.17</v>
      </c>
      <c r="I3962" s="7">
        <v>49.37</v>
      </c>
      <c r="J3962" t="s">
        <v>2337</v>
      </c>
      <c r="K3962">
        <f t="shared" si="244"/>
        <v>5</v>
      </c>
      <c r="L3962">
        <f t="shared" si="245"/>
        <v>46</v>
      </c>
      <c r="M3962">
        <f t="shared" si="246"/>
        <v>1</v>
      </c>
      <c r="N3962" s="7">
        <f t="shared" si="247"/>
        <v>148.11000000000001</v>
      </c>
    </row>
    <row r="3963" spans="1:14" x14ac:dyDescent="0.2">
      <c r="A3963" t="s">
        <v>201</v>
      </c>
      <c r="B3963" s="8">
        <v>44148</v>
      </c>
      <c r="C3963" s="8">
        <v>44151</v>
      </c>
      <c r="D3963">
        <v>184</v>
      </c>
      <c r="E3963">
        <v>1</v>
      </c>
      <c r="F3963" s="7">
        <v>155.46</v>
      </c>
      <c r="G3963" s="7">
        <v>383.7</v>
      </c>
      <c r="H3963" s="7">
        <v>1.29</v>
      </c>
      <c r="I3963" s="7">
        <v>3.2</v>
      </c>
      <c r="J3963" t="s">
        <v>2337</v>
      </c>
      <c r="K3963">
        <f t="shared" si="244"/>
        <v>184</v>
      </c>
      <c r="L3963">
        <f t="shared" si="245"/>
        <v>46</v>
      </c>
      <c r="M3963">
        <f t="shared" si="246"/>
        <v>1</v>
      </c>
      <c r="N3963" s="7">
        <f t="shared" si="247"/>
        <v>383.7</v>
      </c>
    </row>
    <row r="3964" spans="1:14" x14ac:dyDescent="0.2">
      <c r="A3964" t="s">
        <v>562</v>
      </c>
      <c r="B3964" s="8">
        <v>44148</v>
      </c>
      <c r="C3964" s="8">
        <v>44151</v>
      </c>
      <c r="D3964">
        <v>460</v>
      </c>
      <c r="E3964">
        <v>1</v>
      </c>
      <c r="F3964" s="7">
        <v>319.74</v>
      </c>
      <c r="G3964" s="7">
        <v>326.14999999999998</v>
      </c>
      <c r="H3964" s="7">
        <v>1.06</v>
      </c>
      <c r="I3964" s="7">
        <v>1.0900000000000001</v>
      </c>
      <c r="J3964" t="s">
        <v>2337</v>
      </c>
      <c r="K3964">
        <f t="shared" si="244"/>
        <v>460</v>
      </c>
      <c r="L3964">
        <f t="shared" si="245"/>
        <v>46</v>
      </c>
      <c r="M3964">
        <f t="shared" si="246"/>
        <v>1</v>
      </c>
      <c r="N3964" s="7">
        <f t="shared" si="247"/>
        <v>326.14999999999998</v>
      </c>
    </row>
    <row r="3965" spans="1:14" x14ac:dyDescent="0.2">
      <c r="A3965" t="s">
        <v>289</v>
      </c>
      <c r="B3965" s="8">
        <v>44148</v>
      </c>
      <c r="C3965" s="8">
        <v>44151</v>
      </c>
      <c r="D3965">
        <v>1532</v>
      </c>
      <c r="E3965">
        <v>1</v>
      </c>
      <c r="F3965" s="7">
        <v>869.72</v>
      </c>
      <c r="G3965" s="7">
        <v>2238.25</v>
      </c>
      <c r="H3965" s="7">
        <v>0.87</v>
      </c>
      <c r="I3965" s="7">
        <v>2.2400000000000002</v>
      </c>
      <c r="J3965" t="s">
        <v>2337</v>
      </c>
      <c r="K3965">
        <f t="shared" si="244"/>
        <v>1532</v>
      </c>
      <c r="L3965">
        <f t="shared" si="245"/>
        <v>46</v>
      </c>
      <c r="M3965">
        <f t="shared" si="246"/>
        <v>1</v>
      </c>
      <c r="N3965" s="7">
        <f t="shared" si="247"/>
        <v>2238.25</v>
      </c>
    </row>
    <row r="3966" spans="1:14" x14ac:dyDescent="0.2">
      <c r="A3966" t="s">
        <v>285</v>
      </c>
      <c r="B3966" s="8">
        <v>44148</v>
      </c>
      <c r="C3966" s="8">
        <v>44151</v>
      </c>
      <c r="D3966">
        <v>766</v>
      </c>
      <c r="E3966">
        <v>1</v>
      </c>
      <c r="F3966" s="7">
        <v>434.86</v>
      </c>
      <c r="G3966" s="7">
        <v>1119.1300000000001</v>
      </c>
      <c r="H3966" s="7">
        <v>0.87</v>
      </c>
      <c r="I3966" s="7">
        <v>2.2400000000000002</v>
      </c>
      <c r="J3966" t="s">
        <v>2337</v>
      </c>
      <c r="K3966">
        <f t="shared" si="244"/>
        <v>766</v>
      </c>
      <c r="L3966">
        <f t="shared" si="245"/>
        <v>46</v>
      </c>
      <c r="M3966">
        <f t="shared" si="246"/>
        <v>1</v>
      </c>
      <c r="N3966" s="7">
        <f t="shared" si="247"/>
        <v>1119.1300000000001</v>
      </c>
    </row>
    <row r="3967" spans="1:14" x14ac:dyDescent="0.2">
      <c r="A3967" t="s">
        <v>396</v>
      </c>
      <c r="B3967" s="8">
        <v>44148</v>
      </c>
      <c r="C3967" s="8">
        <v>44151</v>
      </c>
      <c r="D3967">
        <v>37</v>
      </c>
      <c r="E3967">
        <v>1</v>
      </c>
      <c r="F3967" s="7">
        <v>483.46</v>
      </c>
      <c r="G3967" s="7">
        <v>736.7</v>
      </c>
      <c r="H3967" s="7">
        <v>20.14</v>
      </c>
      <c r="I3967" s="7">
        <v>30.7</v>
      </c>
      <c r="J3967" t="s">
        <v>2337</v>
      </c>
      <c r="K3967">
        <f t="shared" si="244"/>
        <v>37</v>
      </c>
      <c r="L3967">
        <f t="shared" si="245"/>
        <v>46</v>
      </c>
      <c r="M3967">
        <f t="shared" si="246"/>
        <v>1</v>
      </c>
      <c r="N3967" s="7">
        <f t="shared" si="247"/>
        <v>736.7</v>
      </c>
    </row>
    <row r="3968" spans="1:14" x14ac:dyDescent="0.2">
      <c r="A3968" t="s">
        <v>251</v>
      </c>
      <c r="B3968" s="8">
        <v>44148</v>
      </c>
      <c r="C3968" s="8">
        <v>44151</v>
      </c>
      <c r="D3968">
        <v>766</v>
      </c>
      <c r="E3968">
        <v>1</v>
      </c>
      <c r="F3968" s="7">
        <v>428.47</v>
      </c>
      <c r="G3968" s="7">
        <v>959.25</v>
      </c>
      <c r="H3968" s="7">
        <v>0.86</v>
      </c>
      <c r="I3968" s="7">
        <v>1.92</v>
      </c>
      <c r="J3968" t="s">
        <v>2337</v>
      </c>
      <c r="K3968">
        <f t="shared" si="244"/>
        <v>766</v>
      </c>
      <c r="L3968">
        <f t="shared" si="245"/>
        <v>46</v>
      </c>
      <c r="M3968">
        <f t="shared" si="246"/>
        <v>1</v>
      </c>
      <c r="N3968" s="7">
        <f t="shared" si="247"/>
        <v>959.25</v>
      </c>
    </row>
    <row r="3969" spans="1:14" x14ac:dyDescent="0.2">
      <c r="A3969" t="s">
        <v>289</v>
      </c>
      <c r="B3969" s="8">
        <v>44148</v>
      </c>
      <c r="C3969" s="8">
        <v>44151</v>
      </c>
      <c r="D3969">
        <v>766</v>
      </c>
      <c r="E3969">
        <v>1</v>
      </c>
      <c r="F3969" s="7">
        <v>434.86</v>
      </c>
      <c r="G3969" s="7">
        <v>1119.1300000000001</v>
      </c>
      <c r="H3969" s="7">
        <v>0.87</v>
      </c>
      <c r="I3969" s="7">
        <v>2.2400000000000002</v>
      </c>
      <c r="J3969" t="s">
        <v>2337</v>
      </c>
      <c r="K3969">
        <f t="shared" si="244"/>
        <v>766</v>
      </c>
      <c r="L3969">
        <f t="shared" si="245"/>
        <v>46</v>
      </c>
      <c r="M3969">
        <f t="shared" si="246"/>
        <v>1</v>
      </c>
      <c r="N3969" s="7">
        <f t="shared" si="247"/>
        <v>1119.1300000000001</v>
      </c>
    </row>
    <row r="3970" spans="1:14" x14ac:dyDescent="0.2">
      <c r="A3970" t="s">
        <v>752</v>
      </c>
      <c r="B3970" s="8">
        <v>44148</v>
      </c>
      <c r="C3970" s="8">
        <v>44160</v>
      </c>
      <c r="D3970">
        <v>19</v>
      </c>
      <c r="E3970">
        <v>1</v>
      </c>
      <c r="F3970" s="7">
        <v>441.26</v>
      </c>
      <c r="G3970" s="7">
        <v>767.4</v>
      </c>
      <c r="H3970" s="7">
        <v>36.770000000000003</v>
      </c>
      <c r="I3970" s="7">
        <v>63.95</v>
      </c>
      <c r="J3970" t="s">
        <v>2337</v>
      </c>
      <c r="K3970">
        <f t="shared" si="244"/>
        <v>19</v>
      </c>
      <c r="L3970">
        <f t="shared" si="245"/>
        <v>46</v>
      </c>
      <c r="M3970">
        <f t="shared" si="246"/>
        <v>1</v>
      </c>
      <c r="N3970" s="7">
        <f t="shared" si="247"/>
        <v>767.4</v>
      </c>
    </row>
    <row r="3971" spans="1:14" x14ac:dyDescent="0.2">
      <c r="A3971" t="s">
        <v>702</v>
      </c>
      <c r="B3971" s="8">
        <v>44148</v>
      </c>
      <c r="C3971" s="8">
        <v>44160</v>
      </c>
      <c r="D3971">
        <v>25</v>
      </c>
      <c r="E3971">
        <v>1</v>
      </c>
      <c r="F3971" s="7">
        <v>434.66</v>
      </c>
      <c r="G3971" s="7">
        <v>789.91</v>
      </c>
      <c r="H3971" s="7">
        <v>27.17</v>
      </c>
      <c r="I3971" s="7">
        <v>49.37</v>
      </c>
      <c r="J3971" t="s">
        <v>2337</v>
      </c>
      <c r="K3971">
        <f t="shared" ref="K3971:K4034" si="248">D3971*E3971</f>
        <v>25</v>
      </c>
      <c r="L3971">
        <f t="shared" ref="L3971:L4034" si="249">(YEAR(B3971)-2020)*52+_xlfn.ISOWEEKNUM(B3971)</f>
        <v>46</v>
      </c>
      <c r="M3971">
        <f t="shared" ref="M3971:M4034" si="250">IF(J3971="Z-US$",1,1.22)</f>
        <v>1</v>
      </c>
      <c r="N3971" s="7">
        <f t="shared" ref="N3971:N4034" si="251">G3971*M3971</f>
        <v>789.91</v>
      </c>
    </row>
    <row r="3972" spans="1:14" x14ac:dyDescent="0.2">
      <c r="A3972" t="s">
        <v>742</v>
      </c>
      <c r="B3972" s="8">
        <v>44148</v>
      </c>
      <c r="C3972" s="8">
        <v>44160</v>
      </c>
      <c r="D3972">
        <v>19</v>
      </c>
      <c r="E3972">
        <v>1</v>
      </c>
      <c r="F3972" s="7">
        <v>383.55</v>
      </c>
      <c r="G3972" s="7">
        <v>676.85</v>
      </c>
      <c r="H3972" s="7">
        <v>31.96</v>
      </c>
      <c r="I3972" s="7">
        <v>56.4</v>
      </c>
      <c r="J3972" t="s">
        <v>2337</v>
      </c>
      <c r="K3972">
        <f t="shared" si="248"/>
        <v>19</v>
      </c>
      <c r="L3972">
        <f t="shared" si="249"/>
        <v>46</v>
      </c>
      <c r="M3972">
        <f t="shared" si="250"/>
        <v>1</v>
      </c>
      <c r="N3972" s="7">
        <f t="shared" si="251"/>
        <v>676.85</v>
      </c>
    </row>
    <row r="3973" spans="1:14" x14ac:dyDescent="0.2">
      <c r="A3973" t="s">
        <v>942</v>
      </c>
      <c r="B3973" s="8">
        <v>44148</v>
      </c>
      <c r="C3973" s="8">
        <v>44160</v>
      </c>
      <c r="D3973">
        <v>25</v>
      </c>
      <c r="E3973">
        <v>1</v>
      </c>
      <c r="F3973" s="7">
        <v>381.86</v>
      </c>
      <c r="G3973" s="7">
        <v>798.1</v>
      </c>
      <c r="H3973" s="7">
        <v>23.87</v>
      </c>
      <c r="I3973" s="7">
        <v>49.88</v>
      </c>
      <c r="J3973" t="s">
        <v>2337</v>
      </c>
      <c r="K3973">
        <f t="shared" si="248"/>
        <v>25</v>
      </c>
      <c r="L3973">
        <f t="shared" si="249"/>
        <v>46</v>
      </c>
      <c r="M3973">
        <f t="shared" si="250"/>
        <v>1</v>
      </c>
      <c r="N3973" s="7">
        <f t="shared" si="251"/>
        <v>798.1</v>
      </c>
    </row>
    <row r="3974" spans="1:14" x14ac:dyDescent="0.2">
      <c r="A3974" t="s">
        <v>288</v>
      </c>
      <c r="B3974" s="8">
        <v>44148</v>
      </c>
      <c r="C3974" s="8">
        <v>44151</v>
      </c>
      <c r="D3974">
        <v>109</v>
      </c>
      <c r="E3974">
        <v>1</v>
      </c>
      <c r="F3974" s="7">
        <v>60.84</v>
      </c>
      <c r="G3974" s="7">
        <v>217.94</v>
      </c>
      <c r="H3974" s="7">
        <v>0.86</v>
      </c>
      <c r="I3974" s="7">
        <v>3.07</v>
      </c>
      <c r="J3974" t="s">
        <v>2337</v>
      </c>
      <c r="K3974">
        <f t="shared" si="248"/>
        <v>109</v>
      </c>
      <c r="L3974">
        <f t="shared" si="249"/>
        <v>46</v>
      </c>
      <c r="M3974">
        <f t="shared" si="250"/>
        <v>1</v>
      </c>
      <c r="N3974" s="7">
        <f t="shared" si="251"/>
        <v>217.94</v>
      </c>
    </row>
    <row r="3975" spans="1:14" x14ac:dyDescent="0.2">
      <c r="A3975" t="s">
        <v>928</v>
      </c>
      <c r="B3975" s="8">
        <v>44148</v>
      </c>
      <c r="C3975" s="8">
        <v>44151</v>
      </c>
      <c r="D3975">
        <v>4</v>
      </c>
      <c r="E3975">
        <v>1</v>
      </c>
      <c r="F3975" s="7">
        <v>0</v>
      </c>
      <c r="G3975" s="7">
        <v>0</v>
      </c>
      <c r="H3975" s="7">
        <v>0</v>
      </c>
      <c r="I3975" s="7">
        <v>0</v>
      </c>
      <c r="J3975" t="s">
        <v>2337</v>
      </c>
      <c r="K3975">
        <f t="shared" si="248"/>
        <v>4</v>
      </c>
      <c r="L3975">
        <f t="shared" si="249"/>
        <v>46</v>
      </c>
      <c r="M3975">
        <f t="shared" si="250"/>
        <v>1</v>
      </c>
      <c r="N3975" s="7">
        <f t="shared" si="251"/>
        <v>0</v>
      </c>
    </row>
    <row r="3976" spans="1:14" x14ac:dyDescent="0.2">
      <c r="A3976" t="s">
        <v>169</v>
      </c>
      <c r="B3976" s="8">
        <v>44148</v>
      </c>
      <c r="C3976" s="8">
        <v>44151</v>
      </c>
      <c r="D3976">
        <v>206</v>
      </c>
      <c r="E3976">
        <v>1</v>
      </c>
      <c r="F3976" s="7">
        <v>172.61</v>
      </c>
      <c r="G3976" s="7">
        <v>359.91</v>
      </c>
      <c r="H3976" s="7">
        <v>1.28</v>
      </c>
      <c r="I3976" s="7">
        <v>2.69</v>
      </c>
      <c r="J3976" t="s">
        <v>2337</v>
      </c>
      <c r="K3976">
        <f t="shared" si="248"/>
        <v>206</v>
      </c>
      <c r="L3976">
        <f t="shared" si="249"/>
        <v>46</v>
      </c>
      <c r="M3976">
        <f t="shared" si="250"/>
        <v>1</v>
      </c>
      <c r="N3976" s="7">
        <f t="shared" si="251"/>
        <v>359.91</v>
      </c>
    </row>
    <row r="3977" spans="1:14" x14ac:dyDescent="0.2">
      <c r="A3977" t="s">
        <v>928</v>
      </c>
      <c r="B3977" s="8">
        <v>44148</v>
      </c>
      <c r="C3977" s="8">
        <v>44151</v>
      </c>
      <c r="D3977">
        <v>4</v>
      </c>
      <c r="E3977">
        <v>1</v>
      </c>
      <c r="F3977" s="7">
        <v>0</v>
      </c>
      <c r="G3977" s="7">
        <v>0</v>
      </c>
      <c r="H3977" s="7">
        <v>0</v>
      </c>
      <c r="I3977" s="7">
        <v>0</v>
      </c>
      <c r="J3977" t="s">
        <v>2337</v>
      </c>
      <c r="K3977">
        <f t="shared" si="248"/>
        <v>4</v>
      </c>
      <c r="L3977">
        <f t="shared" si="249"/>
        <v>46</v>
      </c>
      <c r="M3977">
        <f t="shared" si="250"/>
        <v>1</v>
      </c>
      <c r="N3977" s="7">
        <f t="shared" si="251"/>
        <v>0</v>
      </c>
    </row>
    <row r="3978" spans="1:14" x14ac:dyDescent="0.2">
      <c r="A3978" t="s">
        <v>169</v>
      </c>
      <c r="B3978" s="8">
        <v>44148</v>
      </c>
      <c r="C3978" s="8">
        <v>44151</v>
      </c>
      <c r="D3978">
        <v>429</v>
      </c>
      <c r="E3978">
        <v>1</v>
      </c>
      <c r="F3978" s="7">
        <v>360.7</v>
      </c>
      <c r="G3978" s="7">
        <v>752.05</v>
      </c>
      <c r="H3978" s="7">
        <v>1.28</v>
      </c>
      <c r="I3978" s="7">
        <v>2.69</v>
      </c>
      <c r="J3978" t="s">
        <v>2337</v>
      </c>
      <c r="K3978">
        <f t="shared" si="248"/>
        <v>429</v>
      </c>
      <c r="L3978">
        <f t="shared" si="249"/>
        <v>46</v>
      </c>
      <c r="M3978">
        <f t="shared" si="250"/>
        <v>1</v>
      </c>
      <c r="N3978" s="7">
        <f t="shared" si="251"/>
        <v>752.05</v>
      </c>
    </row>
    <row r="3979" spans="1:14" x14ac:dyDescent="0.2">
      <c r="A3979" t="s">
        <v>650</v>
      </c>
      <c r="B3979" s="8">
        <v>44148</v>
      </c>
      <c r="C3979" s="8">
        <v>44151</v>
      </c>
      <c r="D3979">
        <v>221</v>
      </c>
      <c r="E3979">
        <v>1</v>
      </c>
      <c r="F3979" s="7">
        <v>149.09</v>
      </c>
      <c r="G3979" s="7">
        <v>248.64</v>
      </c>
      <c r="H3979" s="7">
        <v>1.02</v>
      </c>
      <c r="I3979" s="7">
        <v>1.73</v>
      </c>
      <c r="J3979" t="s">
        <v>2337</v>
      </c>
      <c r="K3979">
        <f t="shared" si="248"/>
        <v>221</v>
      </c>
      <c r="L3979">
        <f t="shared" si="249"/>
        <v>46</v>
      </c>
      <c r="M3979">
        <f t="shared" si="250"/>
        <v>1</v>
      </c>
      <c r="N3979" s="7">
        <f t="shared" si="251"/>
        <v>248.64</v>
      </c>
    </row>
    <row r="3980" spans="1:14" x14ac:dyDescent="0.2">
      <c r="A3980" t="s">
        <v>928</v>
      </c>
      <c r="B3980" s="8">
        <v>44148</v>
      </c>
      <c r="C3980" s="8">
        <v>44151</v>
      </c>
      <c r="D3980">
        <v>13</v>
      </c>
      <c r="E3980">
        <v>1</v>
      </c>
      <c r="F3980" s="7">
        <v>0</v>
      </c>
      <c r="G3980" s="7">
        <v>0</v>
      </c>
      <c r="H3980" s="7">
        <v>0</v>
      </c>
      <c r="I3980" s="7">
        <v>0</v>
      </c>
      <c r="J3980" t="s">
        <v>2337</v>
      </c>
      <c r="K3980">
        <f t="shared" si="248"/>
        <v>13</v>
      </c>
      <c r="L3980">
        <f t="shared" si="249"/>
        <v>46</v>
      </c>
      <c r="M3980">
        <f t="shared" si="250"/>
        <v>1</v>
      </c>
      <c r="N3980" s="7">
        <f t="shared" si="251"/>
        <v>0</v>
      </c>
    </row>
    <row r="3981" spans="1:14" x14ac:dyDescent="0.2">
      <c r="A3981" t="s">
        <v>112</v>
      </c>
      <c r="B3981" s="8">
        <v>44148</v>
      </c>
      <c r="C3981" s="8">
        <v>44151</v>
      </c>
      <c r="D3981">
        <v>154</v>
      </c>
      <c r="E3981">
        <v>1</v>
      </c>
      <c r="F3981" s="7">
        <v>40.67</v>
      </c>
      <c r="G3981" s="7">
        <v>209.76</v>
      </c>
      <c r="H3981" s="7">
        <v>0.4</v>
      </c>
      <c r="I3981" s="7">
        <v>2.1</v>
      </c>
      <c r="J3981" t="s">
        <v>2337</v>
      </c>
      <c r="K3981">
        <f t="shared" si="248"/>
        <v>154</v>
      </c>
      <c r="L3981">
        <f t="shared" si="249"/>
        <v>46</v>
      </c>
      <c r="M3981">
        <f t="shared" si="250"/>
        <v>1</v>
      </c>
      <c r="N3981" s="7">
        <f t="shared" si="251"/>
        <v>209.76</v>
      </c>
    </row>
    <row r="3982" spans="1:14" x14ac:dyDescent="0.2">
      <c r="A3982" t="s">
        <v>396</v>
      </c>
      <c r="B3982" s="8">
        <v>44148</v>
      </c>
      <c r="C3982" s="8">
        <v>44151</v>
      </c>
      <c r="D3982">
        <v>5</v>
      </c>
      <c r="E3982">
        <v>1</v>
      </c>
      <c r="F3982" s="7">
        <v>60.43</v>
      </c>
      <c r="G3982" s="7">
        <v>92.09</v>
      </c>
      <c r="H3982" s="7">
        <v>20.14</v>
      </c>
      <c r="I3982" s="7">
        <v>30.7</v>
      </c>
      <c r="J3982" t="s">
        <v>2337</v>
      </c>
      <c r="K3982">
        <f t="shared" si="248"/>
        <v>5</v>
      </c>
      <c r="L3982">
        <f t="shared" si="249"/>
        <v>46</v>
      </c>
      <c r="M3982">
        <f t="shared" si="250"/>
        <v>1</v>
      </c>
      <c r="N3982" s="7">
        <f t="shared" si="251"/>
        <v>92.09</v>
      </c>
    </row>
    <row r="3983" spans="1:14" x14ac:dyDescent="0.2">
      <c r="A3983" t="s">
        <v>251</v>
      </c>
      <c r="B3983" s="8">
        <v>44148</v>
      </c>
      <c r="C3983" s="8">
        <v>44151</v>
      </c>
      <c r="D3983">
        <v>25</v>
      </c>
      <c r="E3983">
        <v>1</v>
      </c>
      <c r="F3983" s="7">
        <v>13.71</v>
      </c>
      <c r="G3983" s="7">
        <v>36.840000000000003</v>
      </c>
      <c r="H3983" s="7">
        <v>0.86</v>
      </c>
      <c r="I3983" s="7">
        <v>2.2999999999999998</v>
      </c>
      <c r="J3983" t="s">
        <v>2337</v>
      </c>
      <c r="K3983">
        <f t="shared" si="248"/>
        <v>25</v>
      </c>
      <c r="L3983">
        <f t="shared" si="249"/>
        <v>46</v>
      </c>
      <c r="M3983">
        <f t="shared" si="250"/>
        <v>1</v>
      </c>
      <c r="N3983" s="7">
        <f t="shared" si="251"/>
        <v>36.840000000000003</v>
      </c>
    </row>
    <row r="3984" spans="1:14" x14ac:dyDescent="0.2">
      <c r="A3984" t="s">
        <v>928</v>
      </c>
      <c r="B3984" s="8">
        <v>44148</v>
      </c>
      <c r="C3984" s="8">
        <v>44151</v>
      </c>
      <c r="D3984">
        <v>2</v>
      </c>
      <c r="E3984">
        <v>1</v>
      </c>
      <c r="F3984" s="7">
        <v>0</v>
      </c>
      <c r="G3984" s="7">
        <v>0</v>
      </c>
      <c r="H3984" s="7">
        <v>0</v>
      </c>
      <c r="I3984" s="7">
        <v>0</v>
      </c>
      <c r="J3984" t="s">
        <v>2337</v>
      </c>
      <c r="K3984">
        <f t="shared" si="248"/>
        <v>2</v>
      </c>
      <c r="L3984">
        <f t="shared" si="249"/>
        <v>46</v>
      </c>
      <c r="M3984">
        <f t="shared" si="250"/>
        <v>1</v>
      </c>
      <c r="N3984" s="7">
        <f t="shared" si="251"/>
        <v>0</v>
      </c>
    </row>
    <row r="3985" spans="1:14" x14ac:dyDescent="0.2">
      <c r="A3985" t="s">
        <v>251</v>
      </c>
      <c r="B3985" s="8">
        <v>44148</v>
      </c>
      <c r="C3985" s="8">
        <v>44151</v>
      </c>
      <c r="D3985">
        <v>59</v>
      </c>
      <c r="E3985">
        <v>1</v>
      </c>
      <c r="F3985" s="7">
        <v>32.56</v>
      </c>
      <c r="G3985" s="7">
        <v>87.48</v>
      </c>
      <c r="H3985" s="7">
        <v>0.86</v>
      </c>
      <c r="I3985" s="7">
        <v>2.2999999999999998</v>
      </c>
      <c r="J3985" t="s">
        <v>2337</v>
      </c>
      <c r="K3985">
        <f t="shared" si="248"/>
        <v>59</v>
      </c>
      <c r="L3985">
        <f t="shared" si="249"/>
        <v>46</v>
      </c>
      <c r="M3985">
        <f t="shared" si="250"/>
        <v>1</v>
      </c>
      <c r="N3985" s="7">
        <f t="shared" si="251"/>
        <v>87.48</v>
      </c>
    </row>
    <row r="3986" spans="1:14" x14ac:dyDescent="0.2">
      <c r="A3986" t="s">
        <v>928</v>
      </c>
      <c r="B3986" s="8">
        <v>44148</v>
      </c>
      <c r="C3986" s="8">
        <v>44151</v>
      </c>
      <c r="D3986">
        <v>2</v>
      </c>
      <c r="E3986">
        <v>1</v>
      </c>
      <c r="F3986" s="7">
        <v>0</v>
      </c>
      <c r="G3986" s="7">
        <v>0</v>
      </c>
      <c r="H3986" s="7">
        <v>0</v>
      </c>
      <c r="I3986" s="7">
        <v>0</v>
      </c>
      <c r="J3986" t="s">
        <v>2337</v>
      </c>
      <c r="K3986">
        <f t="shared" si="248"/>
        <v>2</v>
      </c>
      <c r="L3986">
        <f t="shared" si="249"/>
        <v>46</v>
      </c>
      <c r="M3986">
        <f t="shared" si="250"/>
        <v>1</v>
      </c>
      <c r="N3986" s="7">
        <f t="shared" si="251"/>
        <v>0</v>
      </c>
    </row>
    <row r="3987" spans="1:14" x14ac:dyDescent="0.2">
      <c r="A3987" t="s">
        <v>289</v>
      </c>
      <c r="B3987" s="8">
        <v>44148</v>
      </c>
      <c r="C3987" s="8">
        <v>44151</v>
      </c>
      <c r="D3987">
        <v>138</v>
      </c>
      <c r="E3987">
        <v>1</v>
      </c>
      <c r="F3987" s="7">
        <v>78.28</v>
      </c>
      <c r="G3987" s="7">
        <v>276.26</v>
      </c>
      <c r="H3987" s="7">
        <v>0.87</v>
      </c>
      <c r="I3987" s="7">
        <v>3.07</v>
      </c>
      <c r="J3987" t="s">
        <v>2337</v>
      </c>
      <c r="K3987">
        <f t="shared" si="248"/>
        <v>138</v>
      </c>
      <c r="L3987">
        <f t="shared" si="249"/>
        <v>46</v>
      </c>
      <c r="M3987">
        <f t="shared" si="250"/>
        <v>1</v>
      </c>
      <c r="N3987" s="7">
        <f t="shared" si="251"/>
        <v>276.26</v>
      </c>
    </row>
    <row r="3988" spans="1:14" x14ac:dyDescent="0.2">
      <c r="A3988" t="s">
        <v>923</v>
      </c>
      <c r="B3988" s="8">
        <v>44148</v>
      </c>
      <c r="C3988" s="8">
        <v>44151</v>
      </c>
      <c r="D3988">
        <v>2</v>
      </c>
      <c r="E3988">
        <v>1</v>
      </c>
      <c r="F3988" s="7">
        <v>53.46</v>
      </c>
      <c r="G3988" s="7">
        <v>104.88</v>
      </c>
      <c r="H3988" s="7">
        <v>53.46</v>
      </c>
      <c r="I3988" s="7">
        <v>104.88</v>
      </c>
      <c r="J3988" t="s">
        <v>2337</v>
      </c>
      <c r="K3988">
        <f t="shared" si="248"/>
        <v>2</v>
      </c>
      <c r="L3988">
        <f t="shared" si="249"/>
        <v>46</v>
      </c>
      <c r="M3988">
        <f t="shared" si="250"/>
        <v>1</v>
      </c>
      <c r="N3988" s="7">
        <f t="shared" si="251"/>
        <v>104.88</v>
      </c>
    </row>
    <row r="3989" spans="1:14" x14ac:dyDescent="0.2">
      <c r="A3989" t="s">
        <v>285</v>
      </c>
      <c r="B3989" s="8">
        <v>44151</v>
      </c>
      <c r="C3989" s="8">
        <v>44152</v>
      </c>
      <c r="D3989">
        <v>6128</v>
      </c>
      <c r="E3989">
        <v>1</v>
      </c>
      <c r="F3989" s="7">
        <v>3478.88</v>
      </c>
      <c r="G3989" s="7">
        <v>8185.6</v>
      </c>
      <c r="H3989" s="7">
        <v>0.87</v>
      </c>
      <c r="I3989" s="7">
        <v>2.0499999999999998</v>
      </c>
      <c r="J3989" t="s">
        <v>2337</v>
      </c>
      <c r="K3989">
        <f t="shared" si="248"/>
        <v>6128</v>
      </c>
      <c r="L3989">
        <f t="shared" si="249"/>
        <v>47</v>
      </c>
      <c r="M3989">
        <f t="shared" si="250"/>
        <v>1</v>
      </c>
      <c r="N3989" s="7">
        <f t="shared" si="251"/>
        <v>8185.6</v>
      </c>
    </row>
    <row r="3990" spans="1:14" x14ac:dyDescent="0.2">
      <c r="A3990" t="s">
        <v>262</v>
      </c>
      <c r="B3990" s="8">
        <v>44151</v>
      </c>
      <c r="C3990" s="8">
        <v>44153</v>
      </c>
      <c r="D3990">
        <v>154</v>
      </c>
      <c r="E3990">
        <v>1</v>
      </c>
      <c r="F3990" s="7">
        <v>98.48</v>
      </c>
      <c r="G3990" s="7">
        <v>166.27</v>
      </c>
      <c r="H3990" s="7">
        <v>0.99</v>
      </c>
      <c r="I3990" s="7">
        <v>1.66</v>
      </c>
      <c r="J3990" t="s">
        <v>2337</v>
      </c>
      <c r="K3990">
        <f t="shared" si="248"/>
        <v>154</v>
      </c>
      <c r="L3990">
        <f t="shared" si="249"/>
        <v>47</v>
      </c>
      <c r="M3990">
        <f t="shared" si="250"/>
        <v>1</v>
      </c>
      <c r="N3990" s="7">
        <f t="shared" si="251"/>
        <v>166.27</v>
      </c>
    </row>
    <row r="3991" spans="1:14" x14ac:dyDescent="0.2">
      <c r="A3991" t="s">
        <v>256</v>
      </c>
      <c r="B3991" s="8">
        <v>44151</v>
      </c>
      <c r="C3991" s="8">
        <v>44153</v>
      </c>
      <c r="D3991">
        <v>154</v>
      </c>
      <c r="E3991">
        <v>1</v>
      </c>
      <c r="F3991" s="7">
        <v>85.69</v>
      </c>
      <c r="G3991" s="7">
        <v>166.27</v>
      </c>
      <c r="H3991" s="7">
        <v>0.86</v>
      </c>
      <c r="I3991" s="7">
        <v>1.66</v>
      </c>
      <c r="J3991" t="s">
        <v>2337</v>
      </c>
      <c r="K3991">
        <f t="shared" si="248"/>
        <v>154</v>
      </c>
      <c r="L3991">
        <f t="shared" si="249"/>
        <v>47</v>
      </c>
      <c r="M3991">
        <f t="shared" si="250"/>
        <v>1</v>
      </c>
      <c r="N3991" s="7">
        <f t="shared" si="251"/>
        <v>166.27</v>
      </c>
    </row>
    <row r="3992" spans="1:14" x14ac:dyDescent="0.2">
      <c r="A3992" t="s">
        <v>396</v>
      </c>
      <c r="B3992" s="8">
        <v>44151</v>
      </c>
      <c r="C3992" s="8">
        <v>44153</v>
      </c>
      <c r="D3992">
        <v>4</v>
      </c>
      <c r="E3992">
        <v>1</v>
      </c>
      <c r="F3992" s="7">
        <v>45.12</v>
      </c>
      <c r="G3992" s="7">
        <v>61.39</v>
      </c>
      <c r="H3992" s="7">
        <v>22.56</v>
      </c>
      <c r="I3992" s="7">
        <v>30.7</v>
      </c>
      <c r="J3992" t="s">
        <v>2337</v>
      </c>
      <c r="K3992">
        <f t="shared" si="248"/>
        <v>4</v>
      </c>
      <c r="L3992">
        <f t="shared" si="249"/>
        <v>47</v>
      </c>
      <c r="M3992">
        <f t="shared" si="250"/>
        <v>1</v>
      </c>
      <c r="N3992" s="7">
        <f t="shared" si="251"/>
        <v>61.39</v>
      </c>
    </row>
    <row r="3993" spans="1:14" x14ac:dyDescent="0.2">
      <c r="A3993" t="s">
        <v>262</v>
      </c>
      <c r="B3993" s="8">
        <v>44151</v>
      </c>
      <c r="C3993" s="8">
        <v>44152</v>
      </c>
      <c r="D3993">
        <v>1532</v>
      </c>
      <c r="E3993">
        <v>1</v>
      </c>
      <c r="F3993" s="7">
        <v>984.83</v>
      </c>
      <c r="G3993" s="7">
        <v>1726.65</v>
      </c>
      <c r="H3993" s="7">
        <v>0.99</v>
      </c>
      <c r="I3993" s="7">
        <v>1.73</v>
      </c>
      <c r="J3993" t="s">
        <v>2337</v>
      </c>
      <c r="K3993">
        <f t="shared" si="248"/>
        <v>1532</v>
      </c>
      <c r="L3993">
        <f t="shared" si="249"/>
        <v>47</v>
      </c>
      <c r="M3993">
        <f t="shared" si="250"/>
        <v>1</v>
      </c>
      <c r="N3993" s="7">
        <f t="shared" si="251"/>
        <v>1726.65</v>
      </c>
    </row>
    <row r="3994" spans="1:14" x14ac:dyDescent="0.2">
      <c r="A3994" t="s">
        <v>251</v>
      </c>
      <c r="B3994" s="8">
        <v>44151</v>
      </c>
      <c r="C3994" s="8">
        <v>44152</v>
      </c>
      <c r="D3994">
        <v>30</v>
      </c>
      <c r="E3994">
        <v>1</v>
      </c>
      <c r="F3994" s="7">
        <v>16.28</v>
      </c>
      <c r="G3994" s="7">
        <v>43.74</v>
      </c>
      <c r="H3994" s="7">
        <v>0.86</v>
      </c>
      <c r="I3994" s="7">
        <v>2.2999999999999998</v>
      </c>
      <c r="J3994" t="s">
        <v>2337</v>
      </c>
      <c r="K3994">
        <f t="shared" si="248"/>
        <v>30</v>
      </c>
      <c r="L3994">
        <f t="shared" si="249"/>
        <v>47</v>
      </c>
      <c r="M3994">
        <f t="shared" si="250"/>
        <v>1</v>
      </c>
      <c r="N3994" s="7">
        <f t="shared" si="251"/>
        <v>43.74</v>
      </c>
    </row>
    <row r="3995" spans="1:14" x14ac:dyDescent="0.2">
      <c r="A3995" t="s">
        <v>928</v>
      </c>
      <c r="B3995" s="8">
        <v>44151</v>
      </c>
      <c r="C3995" s="8">
        <v>44152</v>
      </c>
      <c r="D3995">
        <v>2</v>
      </c>
      <c r="E3995">
        <v>1</v>
      </c>
      <c r="F3995" s="7">
        <v>0</v>
      </c>
      <c r="G3995" s="7">
        <v>0</v>
      </c>
      <c r="H3995" s="7">
        <v>0</v>
      </c>
      <c r="I3995" s="7">
        <v>0</v>
      </c>
      <c r="J3995" t="s">
        <v>2337</v>
      </c>
      <c r="K3995">
        <f t="shared" si="248"/>
        <v>2</v>
      </c>
      <c r="L3995">
        <f t="shared" si="249"/>
        <v>47</v>
      </c>
      <c r="M3995">
        <f t="shared" si="250"/>
        <v>1</v>
      </c>
      <c r="N3995" s="7">
        <f t="shared" si="251"/>
        <v>0</v>
      </c>
    </row>
    <row r="3996" spans="1:14" x14ac:dyDescent="0.2">
      <c r="A3996" t="s">
        <v>698</v>
      </c>
      <c r="B3996" s="8">
        <v>44151</v>
      </c>
      <c r="C3996" s="8">
        <v>44165</v>
      </c>
      <c r="D3996">
        <v>31</v>
      </c>
      <c r="E3996">
        <v>1</v>
      </c>
      <c r="F3996" s="7">
        <v>303.12</v>
      </c>
      <c r="G3996" s="7">
        <v>567.88</v>
      </c>
      <c r="H3996" s="7">
        <v>15.16</v>
      </c>
      <c r="I3996" s="7">
        <v>28.39</v>
      </c>
      <c r="J3996" t="s">
        <v>2337</v>
      </c>
      <c r="K3996">
        <f t="shared" si="248"/>
        <v>31</v>
      </c>
      <c r="L3996">
        <f t="shared" si="249"/>
        <v>47</v>
      </c>
      <c r="M3996">
        <f t="shared" si="250"/>
        <v>1</v>
      </c>
      <c r="N3996" s="7">
        <f t="shared" si="251"/>
        <v>567.88</v>
      </c>
    </row>
    <row r="3997" spans="1:14" x14ac:dyDescent="0.2">
      <c r="A3997" t="s">
        <v>692</v>
      </c>
      <c r="B3997" s="8">
        <v>44151</v>
      </c>
      <c r="C3997" s="8">
        <v>44167</v>
      </c>
      <c r="D3997">
        <v>4</v>
      </c>
      <c r="E3997">
        <v>1</v>
      </c>
      <c r="F3997" s="7">
        <v>25.53</v>
      </c>
      <c r="G3997" s="7">
        <v>49.37</v>
      </c>
      <c r="H3997" s="7">
        <v>12.76</v>
      </c>
      <c r="I3997" s="7">
        <v>24.69</v>
      </c>
      <c r="J3997" t="s">
        <v>2337</v>
      </c>
      <c r="K3997">
        <f t="shared" si="248"/>
        <v>4</v>
      </c>
      <c r="L3997">
        <f t="shared" si="249"/>
        <v>47</v>
      </c>
      <c r="M3997">
        <f t="shared" si="250"/>
        <v>1</v>
      </c>
      <c r="N3997" s="7">
        <f t="shared" si="251"/>
        <v>49.37</v>
      </c>
    </row>
    <row r="3998" spans="1:14" x14ac:dyDescent="0.2">
      <c r="A3998" t="s">
        <v>712</v>
      </c>
      <c r="B3998" s="8">
        <v>44151</v>
      </c>
      <c r="C3998" s="8">
        <v>44167</v>
      </c>
      <c r="D3998">
        <v>16</v>
      </c>
      <c r="E3998">
        <v>1</v>
      </c>
      <c r="F3998" s="7">
        <v>175.61</v>
      </c>
      <c r="G3998" s="7">
        <v>328.7</v>
      </c>
      <c r="H3998" s="7">
        <v>17.559999999999999</v>
      </c>
      <c r="I3998" s="7">
        <v>32.869999999999997</v>
      </c>
      <c r="J3998" t="s">
        <v>2337</v>
      </c>
      <c r="K3998">
        <f t="shared" si="248"/>
        <v>16</v>
      </c>
      <c r="L3998">
        <f t="shared" si="249"/>
        <v>47</v>
      </c>
      <c r="M3998">
        <f t="shared" si="250"/>
        <v>1</v>
      </c>
      <c r="N3998" s="7">
        <f t="shared" si="251"/>
        <v>328.7</v>
      </c>
    </row>
    <row r="3999" spans="1:14" x14ac:dyDescent="0.2">
      <c r="A3999" t="s">
        <v>722</v>
      </c>
      <c r="B3999" s="8">
        <v>44151</v>
      </c>
      <c r="C3999" s="8">
        <v>44167</v>
      </c>
      <c r="D3999">
        <v>37</v>
      </c>
      <c r="E3999">
        <v>1</v>
      </c>
      <c r="F3999" s="7">
        <v>536.57000000000005</v>
      </c>
      <c r="G3999" s="7">
        <v>985.34</v>
      </c>
      <c r="H3999" s="7">
        <v>22.36</v>
      </c>
      <c r="I3999" s="7">
        <v>41.06</v>
      </c>
      <c r="J3999" t="s">
        <v>2337</v>
      </c>
      <c r="K3999">
        <f t="shared" si="248"/>
        <v>37</v>
      </c>
      <c r="L3999">
        <f t="shared" si="249"/>
        <v>47</v>
      </c>
      <c r="M3999">
        <f t="shared" si="250"/>
        <v>1</v>
      </c>
      <c r="N3999" s="7">
        <f t="shared" si="251"/>
        <v>985.34</v>
      </c>
    </row>
    <row r="4000" spans="1:14" x14ac:dyDescent="0.2">
      <c r="A4000" t="s">
        <v>762</v>
      </c>
      <c r="B4000" s="8">
        <v>44151</v>
      </c>
      <c r="C4000" s="8">
        <v>44167</v>
      </c>
      <c r="D4000">
        <v>31</v>
      </c>
      <c r="E4000">
        <v>1</v>
      </c>
      <c r="F4000" s="7">
        <v>831.35</v>
      </c>
      <c r="G4000" s="7">
        <v>1463.18</v>
      </c>
      <c r="H4000" s="7">
        <v>41.57</v>
      </c>
      <c r="I4000" s="7">
        <v>73.16</v>
      </c>
      <c r="J4000" t="s">
        <v>2337</v>
      </c>
      <c r="K4000">
        <f t="shared" si="248"/>
        <v>31</v>
      </c>
      <c r="L4000">
        <f t="shared" si="249"/>
        <v>47</v>
      </c>
      <c r="M4000">
        <f t="shared" si="250"/>
        <v>1</v>
      </c>
      <c r="N4000" s="7">
        <f t="shared" si="251"/>
        <v>1463.18</v>
      </c>
    </row>
    <row r="4001" spans="1:14" x14ac:dyDescent="0.2">
      <c r="A4001" t="s">
        <v>942</v>
      </c>
      <c r="B4001" s="8">
        <v>44151</v>
      </c>
      <c r="C4001" s="8">
        <v>44167</v>
      </c>
      <c r="D4001">
        <v>31</v>
      </c>
      <c r="E4001">
        <v>1</v>
      </c>
      <c r="F4001" s="7">
        <v>477.32</v>
      </c>
      <c r="G4001" s="7">
        <v>997.62</v>
      </c>
      <c r="H4001" s="7">
        <v>23.87</v>
      </c>
      <c r="I4001" s="7">
        <v>49.88</v>
      </c>
      <c r="J4001" t="s">
        <v>2337</v>
      </c>
      <c r="K4001">
        <f t="shared" si="248"/>
        <v>31</v>
      </c>
      <c r="L4001">
        <f t="shared" si="249"/>
        <v>47</v>
      </c>
      <c r="M4001">
        <f t="shared" si="250"/>
        <v>1</v>
      </c>
      <c r="N4001" s="7">
        <f t="shared" si="251"/>
        <v>997.62</v>
      </c>
    </row>
    <row r="4002" spans="1:14" x14ac:dyDescent="0.2">
      <c r="A4002" t="s">
        <v>355</v>
      </c>
      <c r="B4002" s="8">
        <v>44152</v>
      </c>
      <c r="C4002" s="8">
        <v>44152</v>
      </c>
      <c r="D4002">
        <v>1149</v>
      </c>
      <c r="E4002">
        <v>1</v>
      </c>
      <c r="F4002" s="7">
        <v>834.55</v>
      </c>
      <c r="G4002" s="7">
        <v>1294.99</v>
      </c>
      <c r="H4002" s="7">
        <v>1.1100000000000001</v>
      </c>
      <c r="I4002" s="7">
        <v>1.73</v>
      </c>
      <c r="J4002" t="s">
        <v>2337</v>
      </c>
      <c r="K4002">
        <f t="shared" si="248"/>
        <v>1149</v>
      </c>
      <c r="L4002">
        <f t="shared" si="249"/>
        <v>47</v>
      </c>
      <c r="M4002">
        <f t="shared" si="250"/>
        <v>1</v>
      </c>
      <c r="N4002" s="7">
        <f t="shared" si="251"/>
        <v>1294.99</v>
      </c>
    </row>
    <row r="4003" spans="1:14" x14ac:dyDescent="0.2">
      <c r="A4003" t="s">
        <v>353</v>
      </c>
      <c r="B4003" s="8">
        <v>44152</v>
      </c>
      <c r="C4003" s="8">
        <v>44152</v>
      </c>
      <c r="D4003">
        <v>1149</v>
      </c>
      <c r="E4003">
        <v>1</v>
      </c>
      <c r="F4003" s="7">
        <v>901.7</v>
      </c>
      <c r="G4003" s="7">
        <v>1438.88</v>
      </c>
      <c r="H4003" s="7">
        <v>1.2</v>
      </c>
      <c r="I4003" s="7">
        <v>1.92</v>
      </c>
      <c r="J4003" t="s">
        <v>2337</v>
      </c>
      <c r="K4003">
        <f t="shared" si="248"/>
        <v>1149</v>
      </c>
      <c r="L4003">
        <f t="shared" si="249"/>
        <v>47</v>
      </c>
      <c r="M4003">
        <f t="shared" si="250"/>
        <v>1</v>
      </c>
      <c r="N4003" s="7">
        <f t="shared" si="251"/>
        <v>1438.88</v>
      </c>
    </row>
    <row r="4004" spans="1:14" x14ac:dyDescent="0.2">
      <c r="A4004" t="s">
        <v>934</v>
      </c>
      <c r="B4004" s="8">
        <v>44152</v>
      </c>
      <c r="C4004" s="8">
        <v>44152</v>
      </c>
      <c r="D4004">
        <v>123</v>
      </c>
      <c r="E4004">
        <v>1</v>
      </c>
      <c r="F4004" s="7">
        <v>1166.45</v>
      </c>
      <c r="G4004" s="7">
        <v>1944.08</v>
      </c>
      <c r="H4004" s="7">
        <v>14.58</v>
      </c>
      <c r="I4004" s="7">
        <v>24.3</v>
      </c>
      <c r="J4004" t="s">
        <v>2337</v>
      </c>
      <c r="K4004">
        <f t="shared" si="248"/>
        <v>123</v>
      </c>
      <c r="L4004">
        <f t="shared" si="249"/>
        <v>47</v>
      </c>
      <c r="M4004">
        <f t="shared" si="250"/>
        <v>1</v>
      </c>
      <c r="N4004" s="7">
        <f t="shared" si="251"/>
        <v>1944.08</v>
      </c>
    </row>
    <row r="4005" spans="1:14" x14ac:dyDescent="0.2">
      <c r="A4005" t="s">
        <v>251</v>
      </c>
      <c r="B4005" s="8">
        <v>44152</v>
      </c>
      <c r="C4005" s="8">
        <v>44155</v>
      </c>
      <c r="D4005">
        <v>9499</v>
      </c>
      <c r="E4005">
        <v>1</v>
      </c>
      <c r="F4005" s="7">
        <v>5312.97</v>
      </c>
      <c r="G4005" s="7">
        <v>11894.7</v>
      </c>
      <c r="H4005" s="7">
        <v>0.86</v>
      </c>
      <c r="I4005" s="7">
        <v>1.92</v>
      </c>
      <c r="J4005" t="s">
        <v>2337</v>
      </c>
      <c r="K4005">
        <f t="shared" si="248"/>
        <v>9499</v>
      </c>
      <c r="L4005">
        <f t="shared" si="249"/>
        <v>47</v>
      </c>
      <c r="M4005">
        <f t="shared" si="250"/>
        <v>1</v>
      </c>
      <c r="N4005" s="7">
        <f t="shared" si="251"/>
        <v>11894.7</v>
      </c>
    </row>
    <row r="4006" spans="1:14" x14ac:dyDescent="0.2">
      <c r="A4006" t="s">
        <v>112</v>
      </c>
      <c r="B4006" s="8">
        <v>44152</v>
      </c>
      <c r="C4006" s="8">
        <v>44155</v>
      </c>
      <c r="D4006">
        <v>22827</v>
      </c>
      <c r="E4006">
        <v>1</v>
      </c>
      <c r="F4006" s="7">
        <v>6060.16</v>
      </c>
      <c r="G4006" s="7">
        <v>31253.64</v>
      </c>
      <c r="H4006" s="7">
        <v>0.4</v>
      </c>
      <c r="I4006" s="7">
        <v>2.1</v>
      </c>
      <c r="J4006" t="s">
        <v>2337</v>
      </c>
      <c r="K4006">
        <f t="shared" si="248"/>
        <v>22827</v>
      </c>
      <c r="L4006">
        <f t="shared" si="249"/>
        <v>47</v>
      </c>
      <c r="M4006">
        <f t="shared" si="250"/>
        <v>1</v>
      </c>
      <c r="N4006" s="7">
        <f t="shared" si="251"/>
        <v>31253.64</v>
      </c>
    </row>
    <row r="4007" spans="1:14" x14ac:dyDescent="0.2">
      <c r="A4007" t="s">
        <v>396</v>
      </c>
      <c r="B4007" s="8">
        <v>44152</v>
      </c>
      <c r="C4007" s="8">
        <v>44155</v>
      </c>
      <c r="D4007">
        <v>433</v>
      </c>
      <c r="E4007">
        <v>1</v>
      </c>
      <c r="F4007" s="7">
        <v>6362.36</v>
      </c>
      <c r="G4007" s="7">
        <v>8656.27</v>
      </c>
      <c r="H4007" s="7">
        <v>22.56</v>
      </c>
      <c r="I4007" s="7">
        <v>30.7</v>
      </c>
      <c r="J4007" t="s">
        <v>2337</v>
      </c>
      <c r="K4007">
        <f t="shared" si="248"/>
        <v>433</v>
      </c>
      <c r="L4007">
        <f t="shared" si="249"/>
        <v>47</v>
      </c>
      <c r="M4007">
        <f t="shared" si="250"/>
        <v>1</v>
      </c>
      <c r="N4007" s="7">
        <f t="shared" si="251"/>
        <v>8656.27</v>
      </c>
    </row>
    <row r="4008" spans="1:14" x14ac:dyDescent="0.2">
      <c r="A4008" t="s">
        <v>169</v>
      </c>
      <c r="B4008" s="8">
        <v>44152</v>
      </c>
      <c r="C4008" s="8">
        <v>44153</v>
      </c>
      <c r="D4008">
        <v>307</v>
      </c>
      <c r="E4008">
        <v>1</v>
      </c>
      <c r="F4008" s="7">
        <v>257.64</v>
      </c>
      <c r="G4008" s="7">
        <v>422.07</v>
      </c>
      <c r="H4008" s="7">
        <v>1.28</v>
      </c>
      <c r="I4008" s="7">
        <v>2.11</v>
      </c>
      <c r="J4008" t="s">
        <v>2337</v>
      </c>
      <c r="K4008">
        <f t="shared" si="248"/>
        <v>307</v>
      </c>
      <c r="L4008">
        <f t="shared" si="249"/>
        <v>47</v>
      </c>
      <c r="M4008">
        <f t="shared" si="250"/>
        <v>1</v>
      </c>
      <c r="N4008" s="7">
        <f t="shared" si="251"/>
        <v>422.07</v>
      </c>
    </row>
    <row r="4009" spans="1:14" x14ac:dyDescent="0.2">
      <c r="A4009" t="s">
        <v>169</v>
      </c>
      <c r="B4009" s="8">
        <v>44152</v>
      </c>
      <c r="C4009" s="8">
        <v>44153</v>
      </c>
      <c r="D4009">
        <v>22</v>
      </c>
      <c r="E4009">
        <v>1</v>
      </c>
      <c r="F4009" s="7">
        <v>18.03</v>
      </c>
      <c r="G4009" s="7">
        <v>37.6</v>
      </c>
      <c r="H4009" s="7">
        <v>1.28</v>
      </c>
      <c r="I4009" s="7">
        <v>2.69</v>
      </c>
      <c r="J4009" t="s">
        <v>2337</v>
      </c>
      <c r="K4009">
        <f t="shared" si="248"/>
        <v>22</v>
      </c>
      <c r="L4009">
        <f t="shared" si="249"/>
        <v>47</v>
      </c>
      <c r="M4009">
        <f t="shared" si="250"/>
        <v>1</v>
      </c>
      <c r="N4009" s="7">
        <f t="shared" si="251"/>
        <v>37.6</v>
      </c>
    </row>
    <row r="4010" spans="1:14" x14ac:dyDescent="0.2">
      <c r="A4010" t="s">
        <v>650</v>
      </c>
      <c r="B4010" s="8">
        <v>44152</v>
      </c>
      <c r="C4010" s="8">
        <v>44153</v>
      </c>
      <c r="D4010">
        <v>102</v>
      </c>
      <c r="E4010">
        <v>1</v>
      </c>
      <c r="F4010" s="7">
        <v>68.34</v>
      </c>
      <c r="G4010" s="7">
        <v>113.96</v>
      </c>
      <c r="H4010" s="7">
        <v>1.02</v>
      </c>
      <c r="I4010" s="7">
        <v>1.73</v>
      </c>
      <c r="J4010" t="s">
        <v>2337</v>
      </c>
      <c r="K4010">
        <f t="shared" si="248"/>
        <v>102</v>
      </c>
      <c r="L4010">
        <f t="shared" si="249"/>
        <v>47</v>
      </c>
      <c r="M4010">
        <f t="shared" si="250"/>
        <v>1</v>
      </c>
      <c r="N4010" s="7">
        <f t="shared" si="251"/>
        <v>113.96</v>
      </c>
    </row>
    <row r="4011" spans="1:14" x14ac:dyDescent="0.2">
      <c r="A4011" t="s">
        <v>928</v>
      </c>
      <c r="B4011" s="8">
        <v>44152</v>
      </c>
      <c r="C4011" s="8">
        <v>44153</v>
      </c>
      <c r="D4011">
        <v>8</v>
      </c>
      <c r="E4011">
        <v>1</v>
      </c>
      <c r="F4011" s="7">
        <v>0</v>
      </c>
      <c r="G4011" s="7">
        <v>0</v>
      </c>
      <c r="H4011" s="7">
        <v>0</v>
      </c>
      <c r="I4011" s="7">
        <v>0</v>
      </c>
      <c r="J4011" t="s">
        <v>2337</v>
      </c>
      <c r="K4011">
        <f t="shared" si="248"/>
        <v>8</v>
      </c>
      <c r="L4011">
        <f t="shared" si="249"/>
        <v>47</v>
      </c>
      <c r="M4011">
        <f t="shared" si="250"/>
        <v>1</v>
      </c>
      <c r="N4011" s="7">
        <f t="shared" si="251"/>
        <v>0</v>
      </c>
    </row>
    <row r="4012" spans="1:14" x14ac:dyDescent="0.2">
      <c r="A4012" t="s">
        <v>201</v>
      </c>
      <c r="B4012" s="8">
        <v>44152</v>
      </c>
      <c r="C4012" s="8">
        <v>44155</v>
      </c>
      <c r="D4012">
        <v>491</v>
      </c>
      <c r="E4012">
        <v>1</v>
      </c>
      <c r="F4012" s="7">
        <v>414.56</v>
      </c>
      <c r="G4012" s="7">
        <v>1023.2</v>
      </c>
      <c r="H4012" s="7">
        <v>1.29</v>
      </c>
      <c r="I4012" s="7">
        <v>3.2</v>
      </c>
      <c r="J4012" t="s">
        <v>2337</v>
      </c>
      <c r="K4012">
        <f t="shared" si="248"/>
        <v>491</v>
      </c>
      <c r="L4012">
        <f t="shared" si="249"/>
        <v>47</v>
      </c>
      <c r="M4012">
        <f t="shared" si="250"/>
        <v>1</v>
      </c>
      <c r="N4012" s="7">
        <f t="shared" si="251"/>
        <v>1023.2</v>
      </c>
    </row>
    <row r="4013" spans="1:14" x14ac:dyDescent="0.2">
      <c r="A4013" t="s">
        <v>930</v>
      </c>
      <c r="B4013" s="8">
        <v>44152</v>
      </c>
      <c r="C4013" s="8">
        <v>44155</v>
      </c>
      <c r="D4013">
        <v>14</v>
      </c>
      <c r="E4013">
        <v>1</v>
      </c>
      <c r="F4013" s="7">
        <v>268.68</v>
      </c>
      <c r="G4013" s="7">
        <v>368.35</v>
      </c>
      <c r="H4013" s="7">
        <v>29.85</v>
      </c>
      <c r="I4013" s="7">
        <v>40.93</v>
      </c>
      <c r="J4013" t="s">
        <v>2337</v>
      </c>
      <c r="K4013">
        <f t="shared" si="248"/>
        <v>14</v>
      </c>
      <c r="L4013">
        <f t="shared" si="249"/>
        <v>47</v>
      </c>
      <c r="M4013">
        <f t="shared" si="250"/>
        <v>1</v>
      </c>
      <c r="N4013" s="7">
        <f t="shared" si="251"/>
        <v>368.35</v>
      </c>
    </row>
    <row r="4014" spans="1:14" x14ac:dyDescent="0.2">
      <c r="A4014" t="s">
        <v>201</v>
      </c>
      <c r="B4014" s="8">
        <v>44152</v>
      </c>
      <c r="C4014" s="8">
        <v>44155</v>
      </c>
      <c r="D4014">
        <v>552</v>
      </c>
      <c r="E4014">
        <v>1</v>
      </c>
      <c r="F4014" s="7">
        <v>466.38</v>
      </c>
      <c r="G4014" s="7">
        <v>1151.0999999999999</v>
      </c>
      <c r="H4014" s="7">
        <v>1.29</v>
      </c>
      <c r="I4014" s="7">
        <v>3.2</v>
      </c>
      <c r="J4014" t="s">
        <v>2337</v>
      </c>
      <c r="K4014">
        <f t="shared" si="248"/>
        <v>552</v>
      </c>
      <c r="L4014">
        <f t="shared" si="249"/>
        <v>47</v>
      </c>
      <c r="M4014">
        <f t="shared" si="250"/>
        <v>1</v>
      </c>
      <c r="N4014" s="7">
        <f t="shared" si="251"/>
        <v>1151.0999999999999</v>
      </c>
    </row>
    <row r="4015" spans="1:14" x14ac:dyDescent="0.2">
      <c r="A4015" t="s">
        <v>930</v>
      </c>
      <c r="B4015" s="8">
        <v>44152</v>
      </c>
      <c r="C4015" s="8">
        <v>44155</v>
      </c>
      <c r="D4015">
        <v>17</v>
      </c>
      <c r="E4015">
        <v>1</v>
      </c>
      <c r="F4015" s="7">
        <v>328.38</v>
      </c>
      <c r="G4015" s="7">
        <v>450.21</v>
      </c>
      <c r="H4015" s="7">
        <v>29.85</v>
      </c>
      <c r="I4015" s="7">
        <v>40.93</v>
      </c>
      <c r="J4015" t="s">
        <v>2337</v>
      </c>
      <c r="K4015">
        <f t="shared" si="248"/>
        <v>17</v>
      </c>
      <c r="L4015">
        <f t="shared" si="249"/>
        <v>47</v>
      </c>
      <c r="M4015">
        <f t="shared" si="250"/>
        <v>1</v>
      </c>
      <c r="N4015" s="7">
        <f t="shared" si="251"/>
        <v>450.21</v>
      </c>
    </row>
    <row r="4016" spans="1:14" x14ac:dyDescent="0.2">
      <c r="A4016" t="s">
        <v>289</v>
      </c>
      <c r="B4016" s="8">
        <v>44152</v>
      </c>
      <c r="C4016" s="8">
        <v>44154</v>
      </c>
      <c r="D4016">
        <v>1532</v>
      </c>
      <c r="E4016">
        <v>1</v>
      </c>
      <c r="F4016" s="7">
        <v>869.72</v>
      </c>
      <c r="G4016" s="7">
        <v>2046.4</v>
      </c>
      <c r="H4016" s="7">
        <v>0.87</v>
      </c>
      <c r="I4016" s="7">
        <v>2.0499999999999998</v>
      </c>
      <c r="J4016" t="s">
        <v>2337</v>
      </c>
      <c r="K4016">
        <f t="shared" si="248"/>
        <v>1532</v>
      </c>
      <c r="L4016">
        <f t="shared" si="249"/>
        <v>47</v>
      </c>
      <c r="M4016">
        <f t="shared" si="250"/>
        <v>1</v>
      </c>
      <c r="N4016" s="7">
        <f t="shared" si="251"/>
        <v>2046.4</v>
      </c>
    </row>
    <row r="4017" spans="1:14" x14ac:dyDescent="0.2">
      <c r="A4017" t="s">
        <v>172</v>
      </c>
      <c r="B4017" s="8">
        <v>44153</v>
      </c>
      <c r="C4017" s="8">
        <v>44154</v>
      </c>
      <c r="D4017">
        <v>307</v>
      </c>
      <c r="E4017">
        <v>1</v>
      </c>
      <c r="F4017" s="7">
        <v>258.36</v>
      </c>
      <c r="G4017" s="7">
        <v>511.6</v>
      </c>
      <c r="H4017" s="7">
        <v>1.29</v>
      </c>
      <c r="I4017" s="7">
        <v>2.56</v>
      </c>
      <c r="J4017" t="s">
        <v>2337</v>
      </c>
      <c r="K4017">
        <f t="shared" si="248"/>
        <v>307</v>
      </c>
      <c r="L4017">
        <f t="shared" si="249"/>
        <v>47</v>
      </c>
      <c r="M4017">
        <f t="shared" si="250"/>
        <v>1</v>
      </c>
      <c r="N4017" s="7">
        <f t="shared" si="251"/>
        <v>511.6</v>
      </c>
    </row>
    <row r="4018" spans="1:14" x14ac:dyDescent="0.2">
      <c r="A4018" t="s">
        <v>355</v>
      </c>
      <c r="B4018" s="8">
        <v>44153</v>
      </c>
      <c r="C4018" s="8">
        <v>44154</v>
      </c>
      <c r="D4018">
        <v>920</v>
      </c>
      <c r="E4018">
        <v>1</v>
      </c>
      <c r="F4018" s="7">
        <v>667.64</v>
      </c>
      <c r="G4018" s="7">
        <v>1035.99</v>
      </c>
      <c r="H4018" s="7">
        <v>1.1100000000000001</v>
      </c>
      <c r="I4018" s="7">
        <v>1.73</v>
      </c>
      <c r="J4018" t="s">
        <v>2337</v>
      </c>
      <c r="K4018">
        <f t="shared" si="248"/>
        <v>920</v>
      </c>
      <c r="L4018">
        <f t="shared" si="249"/>
        <v>47</v>
      </c>
      <c r="M4018">
        <f t="shared" si="250"/>
        <v>1</v>
      </c>
      <c r="N4018" s="7">
        <f t="shared" si="251"/>
        <v>1035.99</v>
      </c>
    </row>
    <row r="4019" spans="1:14" x14ac:dyDescent="0.2">
      <c r="A4019" t="s">
        <v>353</v>
      </c>
      <c r="B4019" s="8">
        <v>44153</v>
      </c>
      <c r="C4019" s="8">
        <v>44154</v>
      </c>
      <c r="D4019">
        <v>920</v>
      </c>
      <c r="E4019">
        <v>1</v>
      </c>
      <c r="F4019" s="7">
        <v>721.36</v>
      </c>
      <c r="G4019" s="7">
        <v>1151.0999999999999</v>
      </c>
      <c r="H4019" s="7">
        <v>1.2</v>
      </c>
      <c r="I4019" s="7">
        <v>1.92</v>
      </c>
      <c r="J4019" t="s">
        <v>2337</v>
      </c>
      <c r="K4019">
        <f t="shared" si="248"/>
        <v>920</v>
      </c>
      <c r="L4019">
        <f t="shared" si="249"/>
        <v>47</v>
      </c>
      <c r="M4019">
        <f t="shared" si="250"/>
        <v>1</v>
      </c>
      <c r="N4019" s="7">
        <f t="shared" si="251"/>
        <v>1151.0999999999999</v>
      </c>
    </row>
    <row r="4020" spans="1:14" x14ac:dyDescent="0.2">
      <c r="A4020" t="s">
        <v>387</v>
      </c>
      <c r="B4020" s="8">
        <v>44153</v>
      </c>
      <c r="C4020" s="8">
        <v>44153</v>
      </c>
      <c r="D4020">
        <v>5</v>
      </c>
      <c r="E4020">
        <v>1</v>
      </c>
      <c r="F4020" s="7">
        <v>126.89</v>
      </c>
      <c r="G4020" s="7">
        <v>230.22</v>
      </c>
      <c r="H4020" s="7">
        <v>42.3</v>
      </c>
      <c r="I4020" s="7">
        <v>76.739999999999995</v>
      </c>
      <c r="J4020" t="s">
        <v>2337</v>
      </c>
      <c r="K4020">
        <f t="shared" si="248"/>
        <v>5</v>
      </c>
      <c r="L4020">
        <f t="shared" si="249"/>
        <v>47</v>
      </c>
      <c r="M4020">
        <f t="shared" si="250"/>
        <v>1</v>
      </c>
      <c r="N4020" s="7">
        <f t="shared" si="251"/>
        <v>230.22</v>
      </c>
    </row>
    <row r="4021" spans="1:14" x14ac:dyDescent="0.2">
      <c r="A4021" t="s">
        <v>247</v>
      </c>
      <c r="B4021" s="8">
        <v>44153</v>
      </c>
      <c r="C4021" s="8">
        <v>44154</v>
      </c>
      <c r="D4021">
        <v>9192</v>
      </c>
      <c r="E4021">
        <v>1</v>
      </c>
      <c r="F4021" s="7">
        <v>5141.58</v>
      </c>
      <c r="G4021" s="7">
        <v>8441.4</v>
      </c>
      <c r="H4021" s="7">
        <v>0.86</v>
      </c>
      <c r="I4021" s="7">
        <v>1.41</v>
      </c>
      <c r="J4021" t="s">
        <v>2337</v>
      </c>
      <c r="K4021">
        <f t="shared" si="248"/>
        <v>9192</v>
      </c>
      <c r="L4021">
        <f t="shared" si="249"/>
        <v>47</v>
      </c>
      <c r="M4021">
        <f t="shared" si="250"/>
        <v>1</v>
      </c>
      <c r="N4021" s="7">
        <f t="shared" si="251"/>
        <v>8441.4</v>
      </c>
    </row>
    <row r="4022" spans="1:14" x14ac:dyDescent="0.2">
      <c r="A4022" t="s">
        <v>288</v>
      </c>
      <c r="B4022" s="8">
        <v>44153</v>
      </c>
      <c r="C4022" s="8">
        <v>44154</v>
      </c>
      <c r="D4022">
        <v>460</v>
      </c>
      <c r="E4022">
        <v>1</v>
      </c>
      <c r="F4022" s="7">
        <v>257.08</v>
      </c>
      <c r="G4022" s="7">
        <v>671.48</v>
      </c>
      <c r="H4022" s="7">
        <v>0.86</v>
      </c>
      <c r="I4022" s="7">
        <v>2.2400000000000002</v>
      </c>
      <c r="J4022" t="s">
        <v>2337</v>
      </c>
      <c r="K4022">
        <f t="shared" si="248"/>
        <v>460</v>
      </c>
      <c r="L4022">
        <f t="shared" si="249"/>
        <v>47</v>
      </c>
      <c r="M4022">
        <f t="shared" si="250"/>
        <v>1</v>
      </c>
      <c r="N4022" s="7">
        <f t="shared" si="251"/>
        <v>671.48</v>
      </c>
    </row>
    <row r="4023" spans="1:14" x14ac:dyDescent="0.2">
      <c r="A4023" t="s">
        <v>288</v>
      </c>
      <c r="B4023" s="8">
        <v>44153</v>
      </c>
      <c r="C4023" s="8">
        <v>44154</v>
      </c>
      <c r="D4023">
        <v>102</v>
      </c>
      <c r="E4023">
        <v>1</v>
      </c>
      <c r="F4023" s="7">
        <v>56.56</v>
      </c>
      <c r="G4023" s="7">
        <v>202.59</v>
      </c>
      <c r="H4023" s="7">
        <v>0.86</v>
      </c>
      <c r="I4023" s="7">
        <v>3.07</v>
      </c>
      <c r="J4023" t="s">
        <v>2337</v>
      </c>
      <c r="K4023">
        <f t="shared" si="248"/>
        <v>102</v>
      </c>
      <c r="L4023">
        <f t="shared" si="249"/>
        <v>47</v>
      </c>
      <c r="M4023">
        <f t="shared" si="250"/>
        <v>1</v>
      </c>
      <c r="N4023" s="7">
        <f t="shared" si="251"/>
        <v>202.59</v>
      </c>
    </row>
    <row r="4024" spans="1:14" x14ac:dyDescent="0.2">
      <c r="A4024" t="s">
        <v>928</v>
      </c>
      <c r="B4024" s="8">
        <v>44153</v>
      </c>
      <c r="C4024" s="8">
        <v>44154</v>
      </c>
      <c r="D4024">
        <v>4</v>
      </c>
      <c r="E4024">
        <v>1</v>
      </c>
      <c r="F4024" s="7">
        <v>0</v>
      </c>
      <c r="G4024" s="7">
        <v>0</v>
      </c>
      <c r="H4024" s="7">
        <v>0</v>
      </c>
      <c r="I4024" s="7">
        <v>0</v>
      </c>
      <c r="J4024" t="s">
        <v>2337</v>
      </c>
      <c r="K4024">
        <f t="shared" si="248"/>
        <v>4</v>
      </c>
      <c r="L4024">
        <f t="shared" si="249"/>
        <v>47</v>
      </c>
      <c r="M4024">
        <f t="shared" si="250"/>
        <v>1</v>
      </c>
      <c r="N4024" s="7">
        <f t="shared" si="251"/>
        <v>0</v>
      </c>
    </row>
    <row r="4025" spans="1:14" x14ac:dyDescent="0.2">
      <c r="A4025" t="s">
        <v>396</v>
      </c>
      <c r="B4025" s="8">
        <v>44153</v>
      </c>
      <c r="C4025" s="8">
        <v>44155</v>
      </c>
      <c r="D4025">
        <v>88</v>
      </c>
      <c r="E4025">
        <v>1</v>
      </c>
      <c r="F4025" s="7">
        <v>1286.01</v>
      </c>
      <c r="G4025" s="7">
        <v>1603.87</v>
      </c>
      <c r="H4025" s="7">
        <v>22.56</v>
      </c>
      <c r="I4025" s="7">
        <v>28.14</v>
      </c>
      <c r="J4025" t="s">
        <v>2337</v>
      </c>
      <c r="K4025">
        <f t="shared" si="248"/>
        <v>88</v>
      </c>
      <c r="L4025">
        <f t="shared" si="249"/>
        <v>47</v>
      </c>
      <c r="M4025">
        <f t="shared" si="250"/>
        <v>1</v>
      </c>
      <c r="N4025" s="7">
        <f t="shared" si="251"/>
        <v>1603.87</v>
      </c>
    </row>
    <row r="4026" spans="1:14" x14ac:dyDescent="0.2">
      <c r="A4026" t="s">
        <v>192</v>
      </c>
      <c r="B4026" s="8">
        <v>44154</v>
      </c>
      <c r="C4026" s="8">
        <v>44158</v>
      </c>
      <c r="D4026">
        <v>1532</v>
      </c>
      <c r="E4026">
        <v>1</v>
      </c>
      <c r="F4026" s="7">
        <v>1254.83</v>
      </c>
      <c r="G4026" s="7">
        <v>2558</v>
      </c>
      <c r="H4026" s="7">
        <v>1.25</v>
      </c>
      <c r="I4026" s="7">
        <v>2.56</v>
      </c>
      <c r="J4026" t="s">
        <v>2337</v>
      </c>
      <c r="K4026">
        <f t="shared" si="248"/>
        <v>1532</v>
      </c>
      <c r="L4026">
        <f t="shared" si="249"/>
        <v>47</v>
      </c>
      <c r="M4026">
        <f t="shared" si="250"/>
        <v>1</v>
      </c>
      <c r="N4026" s="7">
        <f t="shared" si="251"/>
        <v>2558</v>
      </c>
    </row>
    <row r="4027" spans="1:14" x14ac:dyDescent="0.2">
      <c r="A4027" t="s">
        <v>164</v>
      </c>
      <c r="B4027" s="8">
        <v>44154</v>
      </c>
      <c r="C4027" s="8">
        <v>44158</v>
      </c>
      <c r="D4027">
        <v>3064</v>
      </c>
      <c r="E4027">
        <v>1</v>
      </c>
      <c r="F4027" s="7">
        <v>2509.65</v>
      </c>
      <c r="G4027" s="7">
        <v>4220.7</v>
      </c>
      <c r="H4027" s="7">
        <v>1.25</v>
      </c>
      <c r="I4027" s="7">
        <v>2.11</v>
      </c>
      <c r="J4027" t="s">
        <v>2337</v>
      </c>
      <c r="K4027">
        <f t="shared" si="248"/>
        <v>3064</v>
      </c>
      <c r="L4027">
        <f t="shared" si="249"/>
        <v>47</v>
      </c>
      <c r="M4027">
        <f t="shared" si="250"/>
        <v>1</v>
      </c>
      <c r="N4027" s="7">
        <f t="shared" si="251"/>
        <v>4220.7</v>
      </c>
    </row>
    <row r="4028" spans="1:14" x14ac:dyDescent="0.2">
      <c r="A4028" t="s">
        <v>289</v>
      </c>
      <c r="B4028" s="8">
        <v>44154</v>
      </c>
      <c r="C4028" s="8">
        <v>44158</v>
      </c>
      <c r="D4028">
        <v>766</v>
      </c>
      <c r="E4028">
        <v>1</v>
      </c>
      <c r="F4028" s="7">
        <v>434.86</v>
      </c>
      <c r="G4028" s="7">
        <v>1055.18</v>
      </c>
      <c r="H4028" s="7">
        <v>0.87</v>
      </c>
      <c r="I4028" s="7">
        <v>2.11</v>
      </c>
      <c r="J4028" t="s">
        <v>2337</v>
      </c>
      <c r="K4028">
        <f t="shared" si="248"/>
        <v>766</v>
      </c>
      <c r="L4028">
        <f t="shared" si="249"/>
        <v>47</v>
      </c>
      <c r="M4028">
        <f t="shared" si="250"/>
        <v>1</v>
      </c>
      <c r="N4028" s="7">
        <f t="shared" si="251"/>
        <v>1055.18</v>
      </c>
    </row>
    <row r="4029" spans="1:14" x14ac:dyDescent="0.2">
      <c r="A4029" t="s">
        <v>285</v>
      </c>
      <c r="B4029" s="8">
        <v>44154</v>
      </c>
      <c r="C4029" s="8">
        <v>44158</v>
      </c>
      <c r="D4029">
        <v>766</v>
      </c>
      <c r="E4029">
        <v>1</v>
      </c>
      <c r="F4029" s="7">
        <v>434.86</v>
      </c>
      <c r="G4029" s="7">
        <v>1055.18</v>
      </c>
      <c r="H4029" s="7">
        <v>0.87</v>
      </c>
      <c r="I4029" s="7">
        <v>2.11</v>
      </c>
      <c r="J4029" t="s">
        <v>2337</v>
      </c>
      <c r="K4029">
        <f t="shared" si="248"/>
        <v>766</v>
      </c>
      <c r="L4029">
        <f t="shared" si="249"/>
        <v>47</v>
      </c>
      <c r="M4029">
        <f t="shared" si="250"/>
        <v>1</v>
      </c>
      <c r="N4029" s="7">
        <f t="shared" si="251"/>
        <v>1055.18</v>
      </c>
    </row>
    <row r="4030" spans="1:14" x14ac:dyDescent="0.2">
      <c r="A4030" t="s">
        <v>249</v>
      </c>
      <c r="B4030" s="8">
        <v>44154</v>
      </c>
      <c r="C4030" s="8">
        <v>44158</v>
      </c>
      <c r="D4030">
        <v>766</v>
      </c>
      <c r="E4030">
        <v>1</v>
      </c>
      <c r="F4030" s="7">
        <v>428.47</v>
      </c>
      <c r="G4030" s="7">
        <v>895.3</v>
      </c>
      <c r="H4030" s="7">
        <v>0.86</v>
      </c>
      <c r="I4030" s="7">
        <v>1.79</v>
      </c>
      <c r="J4030" t="s">
        <v>2337</v>
      </c>
      <c r="K4030">
        <f t="shared" si="248"/>
        <v>766</v>
      </c>
      <c r="L4030">
        <f t="shared" si="249"/>
        <v>47</v>
      </c>
      <c r="M4030">
        <f t="shared" si="250"/>
        <v>1</v>
      </c>
      <c r="N4030" s="7">
        <f t="shared" si="251"/>
        <v>895.3</v>
      </c>
    </row>
    <row r="4031" spans="1:14" x14ac:dyDescent="0.2">
      <c r="A4031" t="s">
        <v>238</v>
      </c>
      <c r="B4031" s="8">
        <v>44154</v>
      </c>
      <c r="C4031" s="8">
        <v>44158</v>
      </c>
      <c r="D4031">
        <v>1532</v>
      </c>
      <c r="E4031">
        <v>1</v>
      </c>
      <c r="F4031" s="7">
        <v>703.45</v>
      </c>
      <c r="G4031" s="7">
        <v>1279</v>
      </c>
      <c r="H4031" s="7">
        <v>0.7</v>
      </c>
      <c r="I4031" s="7">
        <v>1.28</v>
      </c>
      <c r="J4031" t="s">
        <v>2337</v>
      </c>
      <c r="K4031">
        <f t="shared" si="248"/>
        <v>1532</v>
      </c>
      <c r="L4031">
        <f t="shared" si="249"/>
        <v>47</v>
      </c>
      <c r="M4031">
        <f t="shared" si="250"/>
        <v>1</v>
      </c>
      <c r="N4031" s="7">
        <f t="shared" si="251"/>
        <v>1279</v>
      </c>
    </row>
    <row r="4032" spans="1:14" x14ac:dyDescent="0.2">
      <c r="A4032" t="s">
        <v>396</v>
      </c>
      <c r="B4032" s="8">
        <v>44154</v>
      </c>
      <c r="C4032" s="8">
        <v>44158</v>
      </c>
      <c r="D4032">
        <v>148</v>
      </c>
      <c r="E4032">
        <v>1</v>
      </c>
      <c r="F4032" s="7">
        <v>2165.91</v>
      </c>
      <c r="G4032" s="7">
        <v>2946.82</v>
      </c>
      <c r="H4032" s="7">
        <v>22.56</v>
      </c>
      <c r="I4032" s="7">
        <v>30.7</v>
      </c>
      <c r="J4032" t="s">
        <v>2337</v>
      </c>
      <c r="K4032">
        <f t="shared" si="248"/>
        <v>148</v>
      </c>
      <c r="L4032">
        <f t="shared" si="249"/>
        <v>47</v>
      </c>
      <c r="M4032">
        <f t="shared" si="250"/>
        <v>1</v>
      </c>
      <c r="N4032" s="7">
        <f t="shared" si="251"/>
        <v>2946.82</v>
      </c>
    </row>
    <row r="4033" spans="1:14" x14ac:dyDescent="0.2">
      <c r="A4033" t="s">
        <v>689</v>
      </c>
      <c r="B4033" s="8">
        <v>44154</v>
      </c>
      <c r="C4033" s="8">
        <v>44169</v>
      </c>
      <c r="D4033">
        <v>31</v>
      </c>
      <c r="E4033">
        <v>1</v>
      </c>
      <c r="F4033" s="7">
        <v>255.19</v>
      </c>
      <c r="G4033" s="7">
        <v>470.67</v>
      </c>
      <c r="H4033" s="7">
        <v>12.75</v>
      </c>
      <c r="I4033" s="7">
        <v>23.53</v>
      </c>
      <c r="J4033" t="s">
        <v>2337</v>
      </c>
      <c r="K4033">
        <f t="shared" si="248"/>
        <v>31</v>
      </c>
      <c r="L4033">
        <f t="shared" si="249"/>
        <v>47</v>
      </c>
      <c r="M4033">
        <f t="shared" si="250"/>
        <v>1</v>
      </c>
      <c r="N4033" s="7">
        <f t="shared" si="251"/>
        <v>470.67</v>
      </c>
    </row>
    <row r="4034" spans="1:14" x14ac:dyDescent="0.2">
      <c r="A4034" t="s">
        <v>710</v>
      </c>
      <c r="B4034" s="8">
        <v>44154</v>
      </c>
      <c r="C4034" s="8">
        <v>44169</v>
      </c>
      <c r="D4034">
        <v>62</v>
      </c>
      <c r="E4034">
        <v>1</v>
      </c>
      <c r="F4034" s="7">
        <v>702.43</v>
      </c>
      <c r="G4034" s="7">
        <v>1294.3499999999999</v>
      </c>
      <c r="H4034" s="7">
        <v>17.559999999999999</v>
      </c>
      <c r="I4034" s="7">
        <v>32.36</v>
      </c>
      <c r="J4034" t="s">
        <v>2337</v>
      </c>
      <c r="K4034">
        <f t="shared" si="248"/>
        <v>62</v>
      </c>
      <c r="L4034">
        <f t="shared" si="249"/>
        <v>47</v>
      </c>
      <c r="M4034">
        <f t="shared" si="250"/>
        <v>1</v>
      </c>
      <c r="N4034" s="7">
        <f t="shared" si="251"/>
        <v>1294.3499999999999</v>
      </c>
    </row>
    <row r="4035" spans="1:14" x14ac:dyDescent="0.2">
      <c r="A4035" t="s">
        <v>720</v>
      </c>
      <c r="B4035" s="8">
        <v>44154</v>
      </c>
      <c r="C4035" s="8">
        <v>44169</v>
      </c>
      <c r="D4035">
        <v>31</v>
      </c>
      <c r="E4035">
        <v>1</v>
      </c>
      <c r="F4035" s="7">
        <v>447.24</v>
      </c>
      <c r="G4035" s="7">
        <v>821.12</v>
      </c>
      <c r="H4035" s="7">
        <v>22.36</v>
      </c>
      <c r="I4035" s="7">
        <v>41.06</v>
      </c>
      <c r="J4035" t="s">
        <v>2337</v>
      </c>
      <c r="K4035">
        <f t="shared" ref="K4035:K4098" si="252">D4035*E4035</f>
        <v>31</v>
      </c>
      <c r="L4035">
        <f t="shared" ref="L4035:L4098" si="253">(YEAR(B4035)-2020)*52+_xlfn.ISOWEEKNUM(B4035)</f>
        <v>47</v>
      </c>
      <c r="M4035">
        <f t="shared" ref="M4035:M4098" si="254">IF(J4035="Z-US$",1,1.22)</f>
        <v>1</v>
      </c>
      <c r="N4035" s="7">
        <f t="shared" ref="N4035:N4098" si="255">G4035*M4035</f>
        <v>821.12</v>
      </c>
    </row>
    <row r="4036" spans="1:14" x14ac:dyDescent="0.2">
      <c r="A4036" t="s">
        <v>730</v>
      </c>
      <c r="B4036" s="8">
        <v>44154</v>
      </c>
      <c r="C4036" s="8">
        <v>44169</v>
      </c>
      <c r="D4036">
        <v>31</v>
      </c>
      <c r="E4036">
        <v>1</v>
      </c>
      <c r="F4036" s="7">
        <v>492.2</v>
      </c>
      <c r="G4036" s="7">
        <v>833.91</v>
      </c>
      <c r="H4036" s="7">
        <v>24.61</v>
      </c>
      <c r="I4036" s="7">
        <v>41.7</v>
      </c>
      <c r="J4036" t="s">
        <v>2337</v>
      </c>
      <c r="K4036">
        <f t="shared" si="252"/>
        <v>31</v>
      </c>
      <c r="L4036">
        <f t="shared" si="253"/>
        <v>47</v>
      </c>
      <c r="M4036">
        <f t="shared" si="254"/>
        <v>1</v>
      </c>
      <c r="N4036" s="7">
        <f t="shared" si="255"/>
        <v>833.91</v>
      </c>
    </row>
    <row r="4037" spans="1:14" x14ac:dyDescent="0.2">
      <c r="A4037" t="s">
        <v>826</v>
      </c>
      <c r="B4037" s="8">
        <v>44154</v>
      </c>
      <c r="C4037" s="8">
        <v>44169</v>
      </c>
      <c r="D4037">
        <v>31</v>
      </c>
      <c r="E4037">
        <v>1</v>
      </c>
      <c r="F4037" s="7">
        <v>691.98</v>
      </c>
      <c r="G4037" s="7">
        <v>657.41</v>
      </c>
      <c r="H4037" s="7">
        <v>34.6</v>
      </c>
      <c r="I4037" s="7">
        <v>32.869999999999997</v>
      </c>
      <c r="J4037" t="s">
        <v>2337</v>
      </c>
      <c r="K4037">
        <f t="shared" si="252"/>
        <v>31</v>
      </c>
      <c r="L4037">
        <f t="shared" si="253"/>
        <v>47</v>
      </c>
      <c r="M4037">
        <f t="shared" si="254"/>
        <v>1</v>
      </c>
      <c r="N4037" s="7">
        <f t="shared" si="255"/>
        <v>657.41</v>
      </c>
    </row>
    <row r="4038" spans="1:14" x14ac:dyDescent="0.2">
      <c r="A4038" t="s">
        <v>780</v>
      </c>
      <c r="B4038" s="8">
        <v>44154</v>
      </c>
      <c r="C4038" s="8">
        <v>44169</v>
      </c>
      <c r="D4038">
        <v>16</v>
      </c>
      <c r="E4038">
        <v>1</v>
      </c>
      <c r="F4038" s="7">
        <v>463.68</v>
      </c>
      <c r="G4038" s="7">
        <v>773.8</v>
      </c>
      <c r="H4038" s="7">
        <v>46.36</v>
      </c>
      <c r="I4038" s="7">
        <v>77.38</v>
      </c>
      <c r="J4038" t="s">
        <v>2337</v>
      </c>
      <c r="K4038">
        <f t="shared" si="252"/>
        <v>16</v>
      </c>
      <c r="L4038">
        <f t="shared" si="253"/>
        <v>47</v>
      </c>
      <c r="M4038">
        <f t="shared" si="254"/>
        <v>1</v>
      </c>
      <c r="N4038" s="7">
        <f t="shared" si="255"/>
        <v>773.8</v>
      </c>
    </row>
    <row r="4039" spans="1:14" x14ac:dyDescent="0.2">
      <c r="A4039" t="s">
        <v>249</v>
      </c>
      <c r="B4039" s="8">
        <v>44154</v>
      </c>
      <c r="C4039" s="8">
        <v>44158</v>
      </c>
      <c r="D4039">
        <v>9192</v>
      </c>
      <c r="E4039">
        <v>1</v>
      </c>
      <c r="F4039" s="7">
        <v>5141.58</v>
      </c>
      <c r="G4039" s="7">
        <v>10743.6</v>
      </c>
      <c r="H4039" s="7">
        <v>0.86</v>
      </c>
      <c r="I4039" s="7">
        <v>1.79</v>
      </c>
      <c r="J4039" t="s">
        <v>2337</v>
      </c>
      <c r="K4039">
        <f t="shared" si="252"/>
        <v>9192</v>
      </c>
      <c r="L4039">
        <f t="shared" si="253"/>
        <v>47</v>
      </c>
      <c r="M4039">
        <f t="shared" si="254"/>
        <v>1</v>
      </c>
      <c r="N4039" s="7">
        <f t="shared" si="255"/>
        <v>10743.6</v>
      </c>
    </row>
    <row r="4040" spans="1:14" x14ac:dyDescent="0.2">
      <c r="A4040" t="s">
        <v>396</v>
      </c>
      <c r="B4040" s="8">
        <v>44154</v>
      </c>
      <c r="C4040" s="8">
        <v>44158</v>
      </c>
      <c r="D4040">
        <v>307</v>
      </c>
      <c r="E4040">
        <v>1</v>
      </c>
      <c r="F4040" s="7">
        <v>4512.3100000000004</v>
      </c>
      <c r="G4040" s="7">
        <v>6139.2</v>
      </c>
      <c r="H4040" s="7">
        <v>22.56</v>
      </c>
      <c r="I4040" s="7">
        <v>30.7</v>
      </c>
      <c r="J4040" t="s">
        <v>2337</v>
      </c>
      <c r="K4040">
        <f t="shared" si="252"/>
        <v>307</v>
      </c>
      <c r="L4040">
        <f t="shared" si="253"/>
        <v>47</v>
      </c>
      <c r="M4040">
        <f t="shared" si="254"/>
        <v>1</v>
      </c>
      <c r="N4040" s="7">
        <f t="shared" si="255"/>
        <v>6139.2</v>
      </c>
    </row>
    <row r="4041" spans="1:14" x14ac:dyDescent="0.2">
      <c r="A4041" t="s">
        <v>249</v>
      </c>
      <c r="B4041" s="8">
        <v>44154</v>
      </c>
      <c r="C4041" s="8">
        <v>44159</v>
      </c>
      <c r="D4041">
        <v>154</v>
      </c>
      <c r="E4041">
        <v>1</v>
      </c>
      <c r="F4041" s="7">
        <v>85.69</v>
      </c>
      <c r="G4041" s="7">
        <v>191.85</v>
      </c>
      <c r="H4041" s="7">
        <v>0.86</v>
      </c>
      <c r="I4041" s="7">
        <v>1.92</v>
      </c>
      <c r="J4041" t="s">
        <v>2337</v>
      </c>
      <c r="K4041">
        <f t="shared" si="252"/>
        <v>154</v>
      </c>
      <c r="L4041">
        <f t="shared" si="253"/>
        <v>47</v>
      </c>
      <c r="M4041">
        <f t="shared" si="254"/>
        <v>1</v>
      </c>
      <c r="N4041" s="7">
        <f t="shared" si="255"/>
        <v>191.85</v>
      </c>
    </row>
    <row r="4042" spans="1:14" x14ac:dyDescent="0.2">
      <c r="A4042" t="s">
        <v>201</v>
      </c>
      <c r="B4042" s="8">
        <v>44154</v>
      </c>
      <c r="C4042" s="8">
        <v>44155</v>
      </c>
      <c r="D4042">
        <v>307</v>
      </c>
      <c r="E4042">
        <v>1</v>
      </c>
      <c r="F4042" s="7">
        <v>258.36</v>
      </c>
      <c r="G4042" s="7">
        <v>639.5</v>
      </c>
      <c r="H4042" s="7">
        <v>1.29</v>
      </c>
      <c r="I4042" s="7">
        <v>3.2</v>
      </c>
      <c r="J4042" t="s">
        <v>2337</v>
      </c>
      <c r="K4042">
        <f t="shared" si="252"/>
        <v>307</v>
      </c>
      <c r="L4042">
        <f t="shared" si="253"/>
        <v>47</v>
      </c>
      <c r="M4042">
        <f t="shared" si="254"/>
        <v>1</v>
      </c>
      <c r="N4042" s="7">
        <f t="shared" si="255"/>
        <v>639.5</v>
      </c>
    </row>
    <row r="4043" spans="1:14" x14ac:dyDescent="0.2">
      <c r="A4043" t="s">
        <v>396</v>
      </c>
      <c r="B4043" s="8">
        <v>44155</v>
      </c>
      <c r="C4043" s="8">
        <v>44158</v>
      </c>
      <c r="D4043">
        <v>258</v>
      </c>
      <c r="E4043">
        <v>1</v>
      </c>
      <c r="F4043" s="7">
        <v>3790.34</v>
      </c>
      <c r="G4043" s="7">
        <v>5586.67</v>
      </c>
      <c r="H4043" s="7">
        <v>22.56</v>
      </c>
      <c r="I4043" s="7">
        <v>33.25</v>
      </c>
      <c r="J4043" t="s">
        <v>2337</v>
      </c>
      <c r="K4043">
        <f t="shared" si="252"/>
        <v>258</v>
      </c>
      <c r="L4043">
        <f t="shared" si="253"/>
        <v>47</v>
      </c>
      <c r="M4043">
        <f t="shared" si="254"/>
        <v>1</v>
      </c>
      <c r="N4043" s="7">
        <f t="shared" si="255"/>
        <v>5586.67</v>
      </c>
    </row>
    <row r="4044" spans="1:14" x14ac:dyDescent="0.2">
      <c r="A4044" t="s">
        <v>778</v>
      </c>
      <c r="B4044" s="8">
        <v>44155</v>
      </c>
      <c r="C4044" s="8">
        <v>44173</v>
      </c>
      <c r="D4044">
        <v>16</v>
      </c>
      <c r="E4044">
        <v>1</v>
      </c>
      <c r="F4044" s="7">
        <v>463.64</v>
      </c>
      <c r="G4044" s="7">
        <v>805.77</v>
      </c>
      <c r="H4044" s="7">
        <v>46.36</v>
      </c>
      <c r="I4044" s="7">
        <v>80.58</v>
      </c>
      <c r="J4044" t="s">
        <v>2337</v>
      </c>
      <c r="K4044">
        <f t="shared" si="252"/>
        <v>16</v>
      </c>
      <c r="L4044">
        <f t="shared" si="253"/>
        <v>47</v>
      </c>
      <c r="M4044">
        <f t="shared" si="254"/>
        <v>1</v>
      </c>
      <c r="N4044" s="7">
        <f t="shared" si="255"/>
        <v>805.77</v>
      </c>
    </row>
    <row r="4045" spans="1:14" x14ac:dyDescent="0.2">
      <c r="A4045" t="s">
        <v>201</v>
      </c>
      <c r="B4045" s="8">
        <v>44155</v>
      </c>
      <c r="C4045" s="8">
        <v>44158</v>
      </c>
      <c r="D4045">
        <v>368</v>
      </c>
      <c r="E4045">
        <v>1</v>
      </c>
      <c r="F4045" s="7">
        <v>310.02999999999997</v>
      </c>
      <c r="G4045" s="7">
        <v>767.4</v>
      </c>
      <c r="H4045" s="7">
        <v>1.29</v>
      </c>
      <c r="I4045" s="7">
        <v>3.2</v>
      </c>
      <c r="J4045" t="s">
        <v>2337</v>
      </c>
      <c r="K4045">
        <f t="shared" si="252"/>
        <v>368</v>
      </c>
      <c r="L4045">
        <f t="shared" si="253"/>
        <v>47</v>
      </c>
      <c r="M4045">
        <f t="shared" si="254"/>
        <v>1</v>
      </c>
      <c r="N4045" s="7">
        <f t="shared" si="255"/>
        <v>767.4</v>
      </c>
    </row>
    <row r="4046" spans="1:14" x14ac:dyDescent="0.2">
      <c r="A4046" t="s">
        <v>201</v>
      </c>
      <c r="B4046" s="8">
        <v>44155</v>
      </c>
      <c r="C4046" s="8">
        <v>44158</v>
      </c>
      <c r="D4046">
        <v>13788</v>
      </c>
      <c r="E4046">
        <v>1</v>
      </c>
      <c r="F4046" s="7">
        <v>11626.11</v>
      </c>
      <c r="G4046" s="7">
        <v>31079.7</v>
      </c>
      <c r="H4046" s="7">
        <v>1.29</v>
      </c>
      <c r="I4046" s="7">
        <v>3.45</v>
      </c>
      <c r="J4046" t="s">
        <v>2337</v>
      </c>
      <c r="K4046">
        <f t="shared" si="252"/>
        <v>13788</v>
      </c>
      <c r="L4046">
        <f t="shared" si="253"/>
        <v>47</v>
      </c>
      <c r="M4046">
        <f t="shared" si="254"/>
        <v>1</v>
      </c>
      <c r="N4046" s="7">
        <f t="shared" si="255"/>
        <v>31079.7</v>
      </c>
    </row>
    <row r="4047" spans="1:14" x14ac:dyDescent="0.2">
      <c r="A4047" t="s">
        <v>923</v>
      </c>
      <c r="B4047" s="8">
        <v>44155</v>
      </c>
      <c r="C4047" s="8">
        <v>44158</v>
      </c>
      <c r="D4047">
        <v>221</v>
      </c>
      <c r="E4047">
        <v>1</v>
      </c>
      <c r="F4047" s="7">
        <v>8623.1200000000008</v>
      </c>
      <c r="G4047" s="7">
        <v>14365.73</v>
      </c>
      <c r="H4047" s="7">
        <v>59.88</v>
      </c>
      <c r="I4047" s="7">
        <v>99.76</v>
      </c>
      <c r="J4047" t="s">
        <v>2337</v>
      </c>
      <c r="K4047">
        <f t="shared" si="252"/>
        <v>221</v>
      </c>
      <c r="L4047">
        <f t="shared" si="253"/>
        <v>47</v>
      </c>
      <c r="M4047">
        <f t="shared" si="254"/>
        <v>1</v>
      </c>
      <c r="N4047" s="7">
        <f t="shared" si="255"/>
        <v>14365.73</v>
      </c>
    </row>
    <row r="4048" spans="1:14" x14ac:dyDescent="0.2">
      <c r="A4048" t="s">
        <v>201</v>
      </c>
      <c r="B4048" s="8">
        <v>44155</v>
      </c>
      <c r="C4048" s="8">
        <v>44155</v>
      </c>
      <c r="D4048">
        <v>1532</v>
      </c>
      <c r="E4048">
        <v>1</v>
      </c>
      <c r="F4048" s="7">
        <v>1291.79</v>
      </c>
      <c r="G4048" s="7">
        <v>3453.3</v>
      </c>
      <c r="H4048" s="7">
        <v>1.29</v>
      </c>
      <c r="I4048" s="7">
        <v>3.45</v>
      </c>
      <c r="J4048" t="s">
        <v>2337</v>
      </c>
      <c r="K4048">
        <f t="shared" si="252"/>
        <v>1532</v>
      </c>
      <c r="L4048">
        <f t="shared" si="253"/>
        <v>47</v>
      </c>
      <c r="M4048">
        <f t="shared" si="254"/>
        <v>1</v>
      </c>
      <c r="N4048" s="7">
        <f t="shared" si="255"/>
        <v>3453.3</v>
      </c>
    </row>
    <row r="4049" spans="1:14" x14ac:dyDescent="0.2">
      <c r="A4049" t="s">
        <v>169</v>
      </c>
      <c r="B4049" s="8">
        <v>44155</v>
      </c>
      <c r="C4049" s="8">
        <v>44158</v>
      </c>
      <c r="D4049">
        <v>1226</v>
      </c>
      <c r="E4049">
        <v>1</v>
      </c>
      <c r="F4049" s="7">
        <v>1030.57</v>
      </c>
      <c r="G4049" s="7">
        <v>1688.28</v>
      </c>
      <c r="H4049" s="7">
        <v>1.28</v>
      </c>
      <c r="I4049" s="7">
        <v>2.11</v>
      </c>
      <c r="J4049" t="s">
        <v>2337</v>
      </c>
      <c r="K4049">
        <f t="shared" si="252"/>
        <v>1226</v>
      </c>
      <c r="L4049">
        <f t="shared" si="253"/>
        <v>47</v>
      </c>
      <c r="M4049">
        <f t="shared" si="254"/>
        <v>1</v>
      </c>
      <c r="N4049" s="7">
        <f t="shared" si="255"/>
        <v>1688.28</v>
      </c>
    </row>
    <row r="4050" spans="1:14" x14ac:dyDescent="0.2">
      <c r="A4050" t="s">
        <v>539</v>
      </c>
      <c r="B4050" s="8">
        <v>44155</v>
      </c>
      <c r="C4050" s="8">
        <v>44155</v>
      </c>
      <c r="D4050">
        <v>2145</v>
      </c>
      <c r="E4050">
        <v>2</v>
      </c>
      <c r="F4050" s="7">
        <v>4171.74</v>
      </c>
      <c r="G4050" s="7">
        <v>10027.36</v>
      </c>
      <c r="H4050" s="7">
        <v>2.97</v>
      </c>
      <c r="I4050" s="7">
        <v>7.16</v>
      </c>
      <c r="J4050" t="s">
        <v>2337</v>
      </c>
      <c r="K4050">
        <f t="shared" si="252"/>
        <v>4290</v>
      </c>
      <c r="L4050">
        <f t="shared" si="253"/>
        <v>47</v>
      </c>
      <c r="M4050">
        <f t="shared" si="254"/>
        <v>1</v>
      </c>
      <c r="N4050" s="7">
        <f t="shared" si="255"/>
        <v>10027.36</v>
      </c>
    </row>
    <row r="4051" spans="1:14" x14ac:dyDescent="0.2">
      <c r="A4051" t="s">
        <v>544</v>
      </c>
      <c r="B4051" s="8">
        <v>44155</v>
      </c>
      <c r="C4051" s="8">
        <v>44155</v>
      </c>
      <c r="D4051">
        <v>1226</v>
      </c>
      <c r="E4051">
        <v>2</v>
      </c>
      <c r="F4051" s="7">
        <v>2246.33</v>
      </c>
      <c r="G4051" s="7">
        <v>3274.24</v>
      </c>
      <c r="H4051" s="7">
        <v>2.8</v>
      </c>
      <c r="I4051" s="7">
        <v>4.09</v>
      </c>
      <c r="J4051" t="s">
        <v>2337</v>
      </c>
      <c r="K4051">
        <f t="shared" si="252"/>
        <v>2452</v>
      </c>
      <c r="L4051">
        <f t="shared" si="253"/>
        <v>47</v>
      </c>
      <c r="M4051">
        <f t="shared" si="254"/>
        <v>1</v>
      </c>
      <c r="N4051" s="7">
        <f t="shared" si="255"/>
        <v>3274.24</v>
      </c>
    </row>
    <row r="4052" spans="1:14" x14ac:dyDescent="0.2">
      <c r="A4052" t="s">
        <v>172</v>
      </c>
      <c r="B4052" s="8">
        <v>44155</v>
      </c>
      <c r="C4052" s="8">
        <v>44155</v>
      </c>
      <c r="D4052">
        <v>307</v>
      </c>
      <c r="E4052">
        <v>2</v>
      </c>
      <c r="F4052" s="7">
        <v>516.72</v>
      </c>
      <c r="G4052" s="7">
        <v>1023.2</v>
      </c>
      <c r="H4052" s="7">
        <v>2.58</v>
      </c>
      <c r="I4052" s="7">
        <v>5.12</v>
      </c>
      <c r="J4052" t="s">
        <v>2337</v>
      </c>
      <c r="K4052">
        <f t="shared" si="252"/>
        <v>614</v>
      </c>
      <c r="L4052">
        <f t="shared" si="253"/>
        <v>47</v>
      </c>
      <c r="M4052">
        <f t="shared" si="254"/>
        <v>1</v>
      </c>
      <c r="N4052" s="7">
        <f t="shared" si="255"/>
        <v>1023.2</v>
      </c>
    </row>
    <row r="4053" spans="1:14" x14ac:dyDescent="0.2">
      <c r="A4053" t="s">
        <v>202</v>
      </c>
      <c r="B4053" s="8">
        <v>44155</v>
      </c>
      <c r="C4053" s="8">
        <v>44155</v>
      </c>
      <c r="D4053">
        <v>1992</v>
      </c>
      <c r="E4053">
        <v>2</v>
      </c>
      <c r="F4053" s="7">
        <v>3368.3</v>
      </c>
      <c r="G4053" s="7">
        <v>8313.5</v>
      </c>
      <c r="H4053" s="7">
        <v>2.58</v>
      </c>
      <c r="I4053" s="7">
        <v>6.4</v>
      </c>
      <c r="J4053" t="s">
        <v>2337</v>
      </c>
      <c r="K4053">
        <f t="shared" si="252"/>
        <v>3984</v>
      </c>
      <c r="L4053">
        <f t="shared" si="253"/>
        <v>47</v>
      </c>
      <c r="M4053">
        <f t="shared" si="254"/>
        <v>1</v>
      </c>
      <c r="N4053" s="7">
        <f t="shared" si="255"/>
        <v>8313.5</v>
      </c>
    </row>
    <row r="4054" spans="1:14" x14ac:dyDescent="0.2">
      <c r="A4054" t="s">
        <v>636</v>
      </c>
      <c r="B4054" s="8">
        <v>44155</v>
      </c>
      <c r="C4054" s="8">
        <v>44155</v>
      </c>
      <c r="D4054">
        <v>920</v>
      </c>
      <c r="E4054">
        <v>2</v>
      </c>
      <c r="F4054" s="7">
        <v>1516.08</v>
      </c>
      <c r="G4054" s="7">
        <v>2286.85</v>
      </c>
      <c r="H4054" s="7">
        <v>2.52</v>
      </c>
      <c r="I4054" s="7">
        <v>3.81</v>
      </c>
      <c r="J4054" t="s">
        <v>2337</v>
      </c>
      <c r="K4054">
        <f t="shared" si="252"/>
        <v>1840</v>
      </c>
      <c r="L4054">
        <f t="shared" si="253"/>
        <v>47</v>
      </c>
      <c r="M4054">
        <f t="shared" si="254"/>
        <v>1</v>
      </c>
      <c r="N4054" s="7">
        <f t="shared" si="255"/>
        <v>2286.85</v>
      </c>
    </row>
    <row r="4055" spans="1:14" x14ac:dyDescent="0.2">
      <c r="A4055" t="s">
        <v>229</v>
      </c>
      <c r="B4055" s="8">
        <v>44155</v>
      </c>
      <c r="C4055" s="8">
        <v>44155</v>
      </c>
      <c r="D4055">
        <v>137</v>
      </c>
      <c r="E4055">
        <v>1</v>
      </c>
      <c r="F4055" s="7">
        <v>62.61</v>
      </c>
      <c r="G4055" s="7">
        <v>108.14</v>
      </c>
      <c r="H4055" s="7">
        <v>0.7</v>
      </c>
      <c r="I4055" s="7">
        <v>1.22</v>
      </c>
      <c r="J4055" t="s">
        <v>2337</v>
      </c>
      <c r="K4055">
        <f t="shared" si="252"/>
        <v>137</v>
      </c>
      <c r="L4055">
        <f t="shared" si="253"/>
        <v>47</v>
      </c>
      <c r="M4055">
        <f t="shared" si="254"/>
        <v>1</v>
      </c>
      <c r="N4055" s="7">
        <f t="shared" si="255"/>
        <v>108.14</v>
      </c>
    </row>
    <row r="4056" spans="1:14" x14ac:dyDescent="0.2">
      <c r="A4056" t="s">
        <v>232</v>
      </c>
      <c r="B4056" s="8">
        <v>44155</v>
      </c>
      <c r="C4056" s="8">
        <v>44155</v>
      </c>
      <c r="D4056">
        <v>3526</v>
      </c>
      <c r="E4056">
        <v>1</v>
      </c>
      <c r="F4056" s="7">
        <v>1618.64</v>
      </c>
      <c r="G4056" s="7">
        <v>2648.68</v>
      </c>
      <c r="H4056" s="7">
        <v>0.7</v>
      </c>
      <c r="I4056" s="7">
        <v>1.1499999999999999</v>
      </c>
      <c r="J4056" t="s">
        <v>2337</v>
      </c>
      <c r="K4056">
        <f t="shared" si="252"/>
        <v>3526</v>
      </c>
      <c r="L4056">
        <f t="shared" si="253"/>
        <v>47</v>
      </c>
      <c r="M4056">
        <f t="shared" si="254"/>
        <v>1</v>
      </c>
      <c r="N4056" s="7">
        <f t="shared" si="255"/>
        <v>2648.68</v>
      </c>
    </row>
    <row r="4057" spans="1:14" x14ac:dyDescent="0.2">
      <c r="A4057" t="s">
        <v>249</v>
      </c>
      <c r="B4057" s="8">
        <v>44155</v>
      </c>
      <c r="C4057" s="8">
        <v>44155</v>
      </c>
      <c r="D4057">
        <v>114</v>
      </c>
      <c r="E4057">
        <v>1</v>
      </c>
      <c r="F4057" s="7">
        <v>63.41</v>
      </c>
      <c r="G4057" s="7">
        <v>141.97</v>
      </c>
      <c r="H4057" s="7">
        <v>0.86</v>
      </c>
      <c r="I4057" s="7">
        <v>1.92</v>
      </c>
      <c r="J4057" t="s">
        <v>2337</v>
      </c>
      <c r="K4057">
        <f t="shared" si="252"/>
        <v>114</v>
      </c>
      <c r="L4057">
        <f t="shared" si="253"/>
        <v>47</v>
      </c>
      <c r="M4057">
        <f t="shared" si="254"/>
        <v>1</v>
      </c>
      <c r="N4057" s="7">
        <f t="shared" si="255"/>
        <v>141.97</v>
      </c>
    </row>
    <row r="4058" spans="1:14" x14ac:dyDescent="0.2">
      <c r="A4058" t="s">
        <v>251</v>
      </c>
      <c r="B4058" s="8">
        <v>44155</v>
      </c>
      <c r="C4058" s="8">
        <v>44155</v>
      </c>
      <c r="D4058">
        <v>6885</v>
      </c>
      <c r="E4058">
        <v>1</v>
      </c>
      <c r="F4058" s="7">
        <v>3851.04</v>
      </c>
      <c r="G4058" s="7">
        <v>8621.74</v>
      </c>
      <c r="H4058" s="7">
        <v>0.86</v>
      </c>
      <c r="I4058" s="7">
        <v>1.92</v>
      </c>
      <c r="J4058" t="s">
        <v>2337</v>
      </c>
      <c r="K4058">
        <f t="shared" si="252"/>
        <v>6885</v>
      </c>
      <c r="L4058">
        <f t="shared" si="253"/>
        <v>47</v>
      </c>
      <c r="M4058">
        <f t="shared" si="254"/>
        <v>1</v>
      </c>
      <c r="N4058" s="7">
        <f t="shared" si="255"/>
        <v>8621.74</v>
      </c>
    </row>
    <row r="4059" spans="1:14" x14ac:dyDescent="0.2">
      <c r="A4059" t="s">
        <v>307</v>
      </c>
      <c r="B4059" s="8">
        <v>44155</v>
      </c>
      <c r="C4059" s="8">
        <v>44155</v>
      </c>
      <c r="D4059">
        <v>7</v>
      </c>
      <c r="E4059">
        <v>1</v>
      </c>
      <c r="F4059" s="7">
        <v>4.71</v>
      </c>
      <c r="G4059" s="7">
        <v>12.28</v>
      </c>
      <c r="H4059" s="7">
        <v>1.18</v>
      </c>
      <c r="I4059" s="7">
        <v>3.07</v>
      </c>
      <c r="J4059" t="s">
        <v>2337</v>
      </c>
      <c r="K4059">
        <f t="shared" si="252"/>
        <v>7</v>
      </c>
      <c r="L4059">
        <f t="shared" si="253"/>
        <v>47</v>
      </c>
      <c r="M4059">
        <f t="shared" si="254"/>
        <v>1</v>
      </c>
      <c r="N4059" s="7">
        <f t="shared" si="255"/>
        <v>12.28</v>
      </c>
    </row>
    <row r="4060" spans="1:14" x14ac:dyDescent="0.2">
      <c r="A4060" t="s">
        <v>351</v>
      </c>
      <c r="B4060" s="8">
        <v>44155</v>
      </c>
      <c r="C4060" s="8">
        <v>44155</v>
      </c>
      <c r="D4060">
        <v>638</v>
      </c>
      <c r="E4060">
        <v>1</v>
      </c>
      <c r="F4060" s="7">
        <v>409.69</v>
      </c>
      <c r="G4060" s="7">
        <v>585.27</v>
      </c>
      <c r="H4060" s="7">
        <v>0.99</v>
      </c>
      <c r="I4060" s="7">
        <v>1.41</v>
      </c>
      <c r="J4060" t="s">
        <v>2337</v>
      </c>
      <c r="K4060">
        <f t="shared" si="252"/>
        <v>638</v>
      </c>
      <c r="L4060">
        <f t="shared" si="253"/>
        <v>47</v>
      </c>
      <c r="M4060">
        <f t="shared" si="254"/>
        <v>1</v>
      </c>
      <c r="N4060" s="7">
        <f t="shared" si="255"/>
        <v>585.27</v>
      </c>
    </row>
    <row r="4061" spans="1:14" x14ac:dyDescent="0.2">
      <c r="A4061" t="s">
        <v>923</v>
      </c>
      <c r="B4061" s="8">
        <v>44155</v>
      </c>
      <c r="C4061" s="8">
        <v>44155</v>
      </c>
      <c r="D4061">
        <v>56</v>
      </c>
      <c r="E4061">
        <v>1</v>
      </c>
      <c r="F4061" s="7">
        <v>2155.7800000000002</v>
      </c>
      <c r="G4061" s="7">
        <v>3223.08</v>
      </c>
      <c r="H4061" s="7">
        <v>59.88</v>
      </c>
      <c r="I4061" s="7">
        <v>89.53</v>
      </c>
      <c r="J4061" t="s">
        <v>2337</v>
      </c>
      <c r="K4061">
        <f t="shared" si="252"/>
        <v>56</v>
      </c>
      <c r="L4061">
        <f t="shared" si="253"/>
        <v>47</v>
      </c>
      <c r="M4061">
        <f t="shared" si="254"/>
        <v>1</v>
      </c>
      <c r="N4061" s="7">
        <f t="shared" si="255"/>
        <v>3223.08</v>
      </c>
    </row>
    <row r="4062" spans="1:14" x14ac:dyDescent="0.2">
      <c r="A4062" t="s">
        <v>930</v>
      </c>
      <c r="B4062" s="8">
        <v>44155</v>
      </c>
      <c r="C4062" s="8">
        <v>44155</v>
      </c>
      <c r="D4062">
        <v>311</v>
      </c>
      <c r="E4062">
        <v>1</v>
      </c>
      <c r="F4062" s="7">
        <v>6060.13</v>
      </c>
      <c r="G4062" s="7">
        <v>8308.3799999999992</v>
      </c>
      <c r="H4062" s="7">
        <v>29.85</v>
      </c>
      <c r="I4062" s="7">
        <v>40.93</v>
      </c>
      <c r="J4062" t="s">
        <v>2337</v>
      </c>
      <c r="K4062">
        <f t="shared" si="252"/>
        <v>311</v>
      </c>
      <c r="L4062">
        <f t="shared" si="253"/>
        <v>47</v>
      </c>
      <c r="M4062">
        <f t="shared" si="254"/>
        <v>1</v>
      </c>
      <c r="N4062" s="7">
        <f t="shared" si="255"/>
        <v>8308.3799999999992</v>
      </c>
    </row>
    <row r="4063" spans="1:14" x14ac:dyDescent="0.2">
      <c r="A4063" t="s">
        <v>396</v>
      </c>
      <c r="B4063" s="8">
        <v>44155</v>
      </c>
      <c r="C4063" s="8">
        <v>44155</v>
      </c>
      <c r="D4063">
        <v>40</v>
      </c>
      <c r="E4063">
        <v>1</v>
      </c>
      <c r="F4063" s="7">
        <v>586.6</v>
      </c>
      <c r="G4063" s="7">
        <v>798.1</v>
      </c>
      <c r="H4063" s="7">
        <v>22.56</v>
      </c>
      <c r="I4063" s="7">
        <v>30.7</v>
      </c>
      <c r="J4063" t="s">
        <v>2337</v>
      </c>
      <c r="K4063">
        <f t="shared" si="252"/>
        <v>40</v>
      </c>
      <c r="L4063">
        <f t="shared" si="253"/>
        <v>47</v>
      </c>
      <c r="M4063">
        <f t="shared" si="254"/>
        <v>1</v>
      </c>
      <c r="N4063" s="7">
        <f t="shared" si="255"/>
        <v>798.1</v>
      </c>
    </row>
    <row r="4064" spans="1:14" x14ac:dyDescent="0.2">
      <c r="A4064" t="s">
        <v>206</v>
      </c>
      <c r="B4064" s="8">
        <v>44155</v>
      </c>
      <c r="C4064" s="8">
        <v>44158</v>
      </c>
      <c r="D4064">
        <v>123</v>
      </c>
      <c r="E4064">
        <v>1</v>
      </c>
      <c r="F4064" s="7">
        <v>91.59</v>
      </c>
      <c r="G4064" s="7">
        <v>240.45</v>
      </c>
      <c r="H4064" s="7">
        <v>1.1399999999999999</v>
      </c>
      <c r="I4064" s="7">
        <v>3.01</v>
      </c>
      <c r="J4064" t="s">
        <v>2337</v>
      </c>
      <c r="K4064">
        <f t="shared" si="252"/>
        <v>123</v>
      </c>
      <c r="L4064">
        <f t="shared" si="253"/>
        <v>47</v>
      </c>
      <c r="M4064">
        <f t="shared" si="254"/>
        <v>1</v>
      </c>
      <c r="N4064" s="7">
        <f t="shared" si="255"/>
        <v>240.45</v>
      </c>
    </row>
    <row r="4065" spans="1:14" x14ac:dyDescent="0.2">
      <c r="A4065" t="s">
        <v>345</v>
      </c>
      <c r="B4065" s="8">
        <v>44155</v>
      </c>
      <c r="C4065" s="8">
        <v>44158</v>
      </c>
      <c r="D4065">
        <v>920</v>
      </c>
      <c r="E4065">
        <v>1</v>
      </c>
      <c r="F4065" s="7">
        <v>598.57000000000005</v>
      </c>
      <c r="G4065" s="7">
        <v>890.18</v>
      </c>
      <c r="H4065" s="7">
        <v>1</v>
      </c>
      <c r="I4065" s="7">
        <v>1.48</v>
      </c>
      <c r="J4065" t="s">
        <v>2337</v>
      </c>
      <c r="K4065">
        <f t="shared" si="252"/>
        <v>920</v>
      </c>
      <c r="L4065">
        <f t="shared" si="253"/>
        <v>47</v>
      </c>
      <c r="M4065">
        <f t="shared" si="254"/>
        <v>1</v>
      </c>
      <c r="N4065" s="7">
        <f t="shared" si="255"/>
        <v>890.18</v>
      </c>
    </row>
    <row r="4066" spans="1:14" x14ac:dyDescent="0.2">
      <c r="A4066" t="s">
        <v>828</v>
      </c>
      <c r="B4066" s="8">
        <v>44155</v>
      </c>
      <c r="C4066" s="8">
        <v>44172</v>
      </c>
      <c r="D4066">
        <v>13</v>
      </c>
      <c r="E4066">
        <v>1</v>
      </c>
      <c r="F4066" s="7">
        <v>0</v>
      </c>
      <c r="G4066" s="7">
        <v>336.63</v>
      </c>
      <c r="H4066" s="7">
        <v>0</v>
      </c>
      <c r="I4066" s="7">
        <v>42.08</v>
      </c>
      <c r="J4066" t="s">
        <v>2337</v>
      </c>
      <c r="K4066">
        <f t="shared" si="252"/>
        <v>13</v>
      </c>
      <c r="L4066">
        <f t="shared" si="253"/>
        <v>47</v>
      </c>
      <c r="M4066">
        <f t="shared" si="254"/>
        <v>1</v>
      </c>
      <c r="N4066" s="7">
        <f t="shared" si="255"/>
        <v>336.63</v>
      </c>
    </row>
    <row r="4067" spans="1:14" x14ac:dyDescent="0.2">
      <c r="A4067" t="s">
        <v>396</v>
      </c>
      <c r="B4067" s="8">
        <v>44155</v>
      </c>
      <c r="C4067" s="8">
        <v>44172</v>
      </c>
      <c r="D4067">
        <v>5</v>
      </c>
      <c r="E4067">
        <v>1</v>
      </c>
      <c r="F4067" s="7">
        <v>67.69</v>
      </c>
      <c r="G4067" s="7">
        <v>84.41</v>
      </c>
      <c r="H4067" s="7">
        <v>22.56</v>
      </c>
      <c r="I4067" s="7">
        <v>28.14</v>
      </c>
      <c r="J4067" t="s">
        <v>2337</v>
      </c>
      <c r="K4067">
        <f t="shared" si="252"/>
        <v>5</v>
      </c>
      <c r="L4067">
        <f t="shared" si="253"/>
        <v>47</v>
      </c>
      <c r="M4067">
        <f t="shared" si="254"/>
        <v>1</v>
      </c>
      <c r="N4067" s="7">
        <f t="shared" si="255"/>
        <v>84.41</v>
      </c>
    </row>
    <row r="4068" spans="1:14" x14ac:dyDescent="0.2">
      <c r="A4068" t="s">
        <v>650</v>
      </c>
      <c r="B4068" s="8">
        <v>44155</v>
      </c>
      <c r="C4068" s="8">
        <v>44158</v>
      </c>
      <c r="D4068">
        <v>184</v>
      </c>
      <c r="E4068">
        <v>1</v>
      </c>
      <c r="F4068" s="7">
        <v>133.53</v>
      </c>
      <c r="G4068" s="7">
        <v>191.85</v>
      </c>
      <c r="H4068" s="7">
        <v>1.1100000000000001</v>
      </c>
      <c r="I4068" s="7">
        <v>1.6</v>
      </c>
      <c r="J4068" t="s">
        <v>2337</v>
      </c>
      <c r="K4068">
        <f t="shared" si="252"/>
        <v>184</v>
      </c>
      <c r="L4068">
        <f t="shared" si="253"/>
        <v>47</v>
      </c>
      <c r="M4068">
        <f t="shared" si="254"/>
        <v>1</v>
      </c>
      <c r="N4068" s="7">
        <f t="shared" si="255"/>
        <v>191.85</v>
      </c>
    </row>
    <row r="4069" spans="1:14" x14ac:dyDescent="0.2">
      <c r="A4069" t="s">
        <v>288</v>
      </c>
      <c r="B4069" s="8">
        <v>44155</v>
      </c>
      <c r="C4069" s="8">
        <v>44158</v>
      </c>
      <c r="D4069">
        <v>109</v>
      </c>
      <c r="E4069">
        <v>1</v>
      </c>
      <c r="F4069" s="7">
        <v>60.84</v>
      </c>
      <c r="G4069" s="7">
        <v>217.94</v>
      </c>
      <c r="H4069" s="7">
        <v>0.86</v>
      </c>
      <c r="I4069" s="7">
        <v>3.07</v>
      </c>
      <c r="J4069" t="s">
        <v>2337</v>
      </c>
      <c r="K4069">
        <f t="shared" si="252"/>
        <v>109</v>
      </c>
      <c r="L4069">
        <f t="shared" si="253"/>
        <v>47</v>
      </c>
      <c r="M4069">
        <f t="shared" si="254"/>
        <v>1</v>
      </c>
      <c r="N4069" s="7">
        <f t="shared" si="255"/>
        <v>217.94</v>
      </c>
    </row>
    <row r="4070" spans="1:14" x14ac:dyDescent="0.2">
      <c r="A4070" t="s">
        <v>928</v>
      </c>
      <c r="B4070" s="8">
        <v>44155</v>
      </c>
      <c r="C4070" s="8">
        <v>44158</v>
      </c>
      <c r="D4070">
        <v>4</v>
      </c>
      <c r="E4070">
        <v>1</v>
      </c>
      <c r="F4070" s="7">
        <v>0</v>
      </c>
      <c r="G4070" s="7">
        <v>0</v>
      </c>
      <c r="H4070" s="7">
        <v>0</v>
      </c>
      <c r="I4070" s="7">
        <v>0</v>
      </c>
      <c r="J4070" t="s">
        <v>2337</v>
      </c>
      <c r="K4070">
        <f t="shared" si="252"/>
        <v>4</v>
      </c>
      <c r="L4070">
        <f t="shared" si="253"/>
        <v>47</v>
      </c>
      <c r="M4070">
        <f t="shared" si="254"/>
        <v>1</v>
      </c>
      <c r="N4070" s="7">
        <f t="shared" si="255"/>
        <v>0</v>
      </c>
    </row>
    <row r="4071" spans="1:14" x14ac:dyDescent="0.2">
      <c r="A4071" t="s">
        <v>730</v>
      </c>
      <c r="B4071" s="8">
        <v>44158</v>
      </c>
      <c r="C4071" s="8">
        <v>44174</v>
      </c>
      <c r="D4071">
        <v>46</v>
      </c>
      <c r="E4071">
        <v>1</v>
      </c>
      <c r="F4071" s="7">
        <v>738.3</v>
      </c>
      <c r="G4071" s="7">
        <v>1250.8599999999999</v>
      </c>
      <c r="H4071" s="7">
        <v>24.61</v>
      </c>
      <c r="I4071" s="7">
        <v>41.7</v>
      </c>
      <c r="J4071" t="s">
        <v>2337</v>
      </c>
      <c r="K4071">
        <f t="shared" si="252"/>
        <v>46</v>
      </c>
      <c r="L4071">
        <f t="shared" si="253"/>
        <v>48</v>
      </c>
      <c r="M4071">
        <f t="shared" si="254"/>
        <v>1</v>
      </c>
      <c r="N4071" s="7">
        <f t="shared" si="255"/>
        <v>1250.8599999999999</v>
      </c>
    </row>
    <row r="4072" spans="1:14" x14ac:dyDescent="0.2">
      <c r="A4072" t="s">
        <v>710</v>
      </c>
      <c r="B4072" s="8">
        <v>44158</v>
      </c>
      <c r="C4072" s="8">
        <v>44174</v>
      </c>
      <c r="D4072">
        <v>46</v>
      </c>
      <c r="E4072">
        <v>1</v>
      </c>
      <c r="F4072" s="7">
        <v>526.82000000000005</v>
      </c>
      <c r="G4072" s="7">
        <v>970.76</v>
      </c>
      <c r="H4072" s="7">
        <v>17.559999999999999</v>
      </c>
      <c r="I4072" s="7">
        <v>32.36</v>
      </c>
      <c r="J4072" t="s">
        <v>2337</v>
      </c>
      <c r="K4072">
        <f t="shared" si="252"/>
        <v>46</v>
      </c>
      <c r="L4072">
        <f t="shared" si="253"/>
        <v>48</v>
      </c>
      <c r="M4072">
        <f t="shared" si="254"/>
        <v>1</v>
      </c>
      <c r="N4072" s="7">
        <f t="shared" si="255"/>
        <v>970.76</v>
      </c>
    </row>
    <row r="4073" spans="1:14" x14ac:dyDescent="0.2">
      <c r="A4073" t="s">
        <v>704</v>
      </c>
      <c r="B4073" s="8">
        <v>44158</v>
      </c>
      <c r="C4073" s="8">
        <v>44174</v>
      </c>
      <c r="D4073">
        <v>92</v>
      </c>
      <c r="E4073">
        <v>1</v>
      </c>
      <c r="F4073" s="7">
        <v>1629.78</v>
      </c>
      <c r="G4073" s="7">
        <v>2816.36</v>
      </c>
      <c r="H4073" s="7">
        <v>27.15</v>
      </c>
      <c r="I4073" s="7">
        <v>46.94</v>
      </c>
      <c r="J4073" t="s">
        <v>2337</v>
      </c>
      <c r="K4073">
        <f t="shared" si="252"/>
        <v>92</v>
      </c>
      <c r="L4073">
        <f t="shared" si="253"/>
        <v>48</v>
      </c>
      <c r="M4073">
        <f t="shared" si="254"/>
        <v>1</v>
      </c>
      <c r="N4073" s="7">
        <f t="shared" si="255"/>
        <v>2816.36</v>
      </c>
    </row>
    <row r="4074" spans="1:14" x14ac:dyDescent="0.2">
      <c r="A4074" t="s">
        <v>714</v>
      </c>
      <c r="B4074" s="8">
        <v>44158</v>
      </c>
      <c r="C4074" s="8">
        <v>44174</v>
      </c>
      <c r="D4074">
        <v>31</v>
      </c>
      <c r="E4074">
        <v>1</v>
      </c>
      <c r="F4074" s="7">
        <v>351.21</v>
      </c>
      <c r="G4074" s="7">
        <v>647.16999999999996</v>
      </c>
      <c r="H4074" s="7">
        <v>17.559999999999999</v>
      </c>
      <c r="I4074" s="7">
        <v>32.36</v>
      </c>
      <c r="J4074" t="s">
        <v>2337</v>
      </c>
      <c r="K4074">
        <f t="shared" si="252"/>
        <v>31</v>
      </c>
      <c r="L4074">
        <f t="shared" si="253"/>
        <v>48</v>
      </c>
      <c r="M4074">
        <f t="shared" si="254"/>
        <v>1</v>
      </c>
      <c r="N4074" s="7">
        <f t="shared" si="255"/>
        <v>647.16999999999996</v>
      </c>
    </row>
    <row r="4075" spans="1:14" x14ac:dyDescent="0.2">
      <c r="A4075" t="s">
        <v>694</v>
      </c>
      <c r="B4075" s="8">
        <v>44158</v>
      </c>
      <c r="C4075" s="8">
        <v>44174</v>
      </c>
      <c r="D4075">
        <v>31</v>
      </c>
      <c r="E4075">
        <v>1</v>
      </c>
      <c r="F4075" s="7">
        <v>305.77</v>
      </c>
      <c r="G4075" s="7">
        <v>470.67</v>
      </c>
      <c r="H4075" s="7">
        <v>15.28</v>
      </c>
      <c r="I4075" s="7">
        <v>23.53</v>
      </c>
      <c r="J4075" t="s">
        <v>2337</v>
      </c>
      <c r="K4075">
        <f t="shared" si="252"/>
        <v>31</v>
      </c>
      <c r="L4075">
        <f t="shared" si="253"/>
        <v>48</v>
      </c>
      <c r="M4075">
        <f t="shared" si="254"/>
        <v>1</v>
      </c>
      <c r="N4075" s="7">
        <f t="shared" si="255"/>
        <v>470.67</v>
      </c>
    </row>
    <row r="4076" spans="1:14" x14ac:dyDescent="0.2">
      <c r="A4076" t="s">
        <v>934</v>
      </c>
      <c r="B4076" s="8">
        <v>44158</v>
      </c>
      <c r="C4076" s="8">
        <v>44159</v>
      </c>
      <c r="D4076">
        <v>92</v>
      </c>
      <c r="E4076">
        <v>1</v>
      </c>
      <c r="F4076" s="7">
        <v>874.84</v>
      </c>
      <c r="G4076" s="7">
        <v>1458.06</v>
      </c>
      <c r="H4076" s="7">
        <v>14.58</v>
      </c>
      <c r="I4076" s="7">
        <v>24.3</v>
      </c>
      <c r="J4076" t="s">
        <v>2337</v>
      </c>
      <c r="K4076">
        <f t="shared" si="252"/>
        <v>92</v>
      </c>
      <c r="L4076">
        <f t="shared" si="253"/>
        <v>48</v>
      </c>
      <c r="M4076">
        <f t="shared" si="254"/>
        <v>1</v>
      </c>
      <c r="N4076" s="7">
        <f t="shared" si="255"/>
        <v>1458.06</v>
      </c>
    </row>
    <row r="4077" spans="1:14" x14ac:dyDescent="0.2">
      <c r="A4077" t="s">
        <v>396</v>
      </c>
      <c r="B4077" s="8">
        <v>44158</v>
      </c>
      <c r="C4077" s="8">
        <v>44159</v>
      </c>
      <c r="D4077">
        <v>31</v>
      </c>
      <c r="E4077">
        <v>1</v>
      </c>
      <c r="F4077" s="7">
        <v>451.23</v>
      </c>
      <c r="G4077" s="7">
        <v>613.91999999999996</v>
      </c>
      <c r="H4077" s="7">
        <v>22.56</v>
      </c>
      <c r="I4077" s="7">
        <v>30.7</v>
      </c>
      <c r="J4077" t="s">
        <v>2337</v>
      </c>
      <c r="K4077">
        <f t="shared" si="252"/>
        <v>31</v>
      </c>
      <c r="L4077">
        <f t="shared" si="253"/>
        <v>48</v>
      </c>
      <c r="M4077">
        <f t="shared" si="254"/>
        <v>1</v>
      </c>
      <c r="N4077" s="7">
        <f t="shared" si="255"/>
        <v>613.91999999999996</v>
      </c>
    </row>
    <row r="4078" spans="1:14" x14ac:dyDescent="0.2">
      <c r="A4078" t="s">
        <v>169</v>
      </c>
      <c r="B4078" s="8">
        <v>44158</v>
      </c>
      <c r="C4078" s="8">
        <v>44159</v>
      </c>
      <c r="D4078">
        <v>920</v>
      </c>
      <c r="E4078">
        <v>1</v>
      </c>
      <c r="F4078" s="7">
        <v>772.93</v>
      </c>
      <c r="G4078" s="7">
        <v>1458.06</v>
      </c>
      <c r="H4078" s="7">
        <v>1.28</v>
      </c>
      <c r="I4078" s="7">
        <v>2.4300000000000002</v>
      </c>
      <c r="J4078" t="s">
        <v>2337</v>
      </c>
      <c r="K4078">
        <f t="shared" si="252"/>
        <v>920</v>
      </c>
      <c r="L4078">
        <f t="shared" si="253"/>
        <v>48</v>
      </c>
      <c r="M4078">
        <f t="shared" si="254"/>
        <v>1</v>
      </c>
      <c r="N4078" s="7">
        <f t="shared" si="255"/>
        <v>1458.06</v>
      </c>
    </row>
    <row r="4079" spans="1:14" x14ac:dyDescent="0.2">
      <c r="A4079" t="s">
        <v>396</v>
      </c>
      <c r="B4079" s="8">
        <v>44158</v>
      </c>
      <c r="C4079" s="8">
        <v>44159</v>
      </c>
      <c r="D4079">
        <v>307</v>
      </c>
      <c r="E4079">
        <v>1</v>
      </c>
      <c r="F4079" s="7">
        <v>4512.3100000000004</v>
      </c>
      <c r="G4079" s="7">
        <v>6139.2</v>
      </c>
      <c r="H4079" s="7">
        <v>22.56</v>
      </c>
      <c r="I4079" s="7">
        <v>30.7</v>
      </c>
      <c r="J4079" t="s">
        <v>2337</v>
      </c>
      <c r="K4079">
        <f t="shared" si="252"/>
        <v>307</v>
      </c>
      <c r="L4079">
        <f t="shared" si="253"/>
        <v>48</v>
      </c>
      <c r="M4079">
        <f t="shared" si="254"/>
        <v>1</v>
      </c>
      <c r="N4079" s="7">
        <f t="shared" si="255"/>
        <v>6139.2</v>
      </c>
    </row>
    <row r="4080" spans="1:14" x14ac:dyDescent="0.2">
      <c r="A4080" t="s">
        <v>942</v>
      </c>
      <c r="B4080" s="8">
        <v>44158</v>
      </c>
      <c r="C4080" s="8">
        <v>44159</v>
      </c>
      <c r="D4080">
        <v>8</v>
      </c>
      <c r="E4080">
        <v>1</v>
      </c>
      <c r="F4080" s="7">
        <v>119.33</v>
      </c>
      <c r="G4080" s="7">
        <v>249.41</v>
      </c>
      <c r="H4080" s="7">
        <v>23.87</v>
      </c>
      <c r="I4080" s="7">
        <v>49.88</v>
      </c>
      <c r="J4080" t="s">
        <v>2337</v>
      </c>
      <c r="K4080">
        <f t="shared" si="252"/>
        <v>8</v>
      </c>
      <c r="L4080">
        <f t="shared" si="253"/>
        <v>48</v>
      </c>
      <c r="M4080">
        <f t="shared" si="254"/>
        <v>1</v>
      </c>
      <c r="N4080" s="7">
        <f t="shared" si="255"/>
        <v>249.41</v>
      </c>
    </row>
    <row r="4081" spans="1:14" x14ac:dyDescent="0.2">
      <c r="A4081" t="s">
        <v>289</v>
      </c>
      <c r="B4081" s="8">
        <v>44158</v>
      </c>
      <c r="C4081" s="8">
        <v>44159</v>
      </c>
      <c r="D4081">
        <v>1532</v>
      </c>
      <c r="E4081">
        <v>1</v>
      </c>
      <c r="F4081" s="7">
        <v>869.72</v>
      </c>
      <c r="G4081" s="7">
        <v>2238.25</v>
      </c>
      <c r="H4081" s="7">
        <v>0.87</v>
      </c>
      <c r="I4081" s="7">
        <v>2.2400000000000002</v>
      </c>
      <c r="J4081" t="s">
        <v>2337</v>
      </c>
      <c r="K4081">
        <f t="shared" si="252"/>
        <v>1532</v>
      </c>
      <c r="L4081">
        <f t="shared" si="253"/>
        <v>48</v>
      </c>
      <c r="M4081">
        <f t="shared" si="254"/>
        <v>1</v>
      </c>
      <c r="N4081" s="7">
        <f t="shared" si="255"/>
        <v>2238.25</v>
      </c>
    </row>
    <row r="4082" spans="1:14" x14ac:dyDescent="0.2">
      <c r="A4082" t="s">
        <v>396</v>
      </c>
      <c r="B4082" s="8">
        <v>44158</v>
      </c>
      <c r="C4082" s="8">
        <v>44159</v>
      </c>
      <c r="D4082">
        <v>77</v>
      </c>
      <c r="E4082">
        <v>1</v>
      </c>
      <c r="F4082" s="7">
        <v>1128.08</v>
      </c>
      <c r="G4082" s="7">
        <v>1534.8</v>
      </c>
      <c r="H4082" s="7">
        <v>22.56</v>
      </c>
      <c r="I4082" s="7">
        <v>30.7</v>
      </c>
      <c r="J4082" t="s">
        <v>2337</v>
      </c>
      <c r="K4082">
        <f t="shared" si="252"/>
        <v>77</v>
      </c>
      <c r="L4082">
        <f t="shared" si="253"/>
        <v>48</v>
      </c>
      <c r="M4082">
        <f t="shared" si="254"/>
        <v>1</v>
      </c>
      <c r="N4082" s="7">
        <f t="shared" si="255"/>
        <v>1534.8</v>
      </c>
    </row>
    <row r="4083" spans="1:14" x14ac:dyDescent="0.2">
      <c r="A4083" t="s">
        <v>251</v>
      </c>
      <c r="B4083" s="8">
        <v>44158</v>
      </c>
      <c r="C4083" s="8">
        <v>44159</v>
      </c>
      <c r="D4083">
        <v>2298</v>
      </c>
      <c r="E4083">
        <v>1</v>
      </c>
      <c r="F4083" s="7">
        <v>1285.4000000000001</v>
      </c>
      <c r="G4083" s="7">
        <v>2877.75</v>
      </c>
      <c r="H4083" s="7">
        <v>0.86</v>
      </c>
      <c r="I4083" s="7">
        <v>1.92</v>
      </c>
      <c r="J4083" t="s">
        <v>2337</v>
      </c>
      <c r="K4083">
        <f t="shared" si="252"/>
        <v>2298</v>
      </c>
      <c r="L4083">
        <f t="shared" si="253"/>
        <v>48</v>
      </c>
      <c r="M4083">
        <f t="shared" si="254"/>
        <v>1</v>
      </c>
      <c r="N4083" s="7">
        <f t="shared" si="255"/>
        <v>2877.75</v>
      </c>
    </row>
    <row r="4084" spans="1:14" x14ac:dyDescent="0.2">
      <c r="A4084" t="s">
        <v>262</v>
      </c>
      <c r="B4084" s="8">
        <v>44158</v>
      </c>
      <c r="C4084" s="8">
        <v>44159</v>
      </c>
      <c r="D4084">
        <v>766</v>
      </c>
      <c r="E4084">
        <v>1</v>
      </c>
      <c r="F4084" s="7">
        <v>492.42</v>
      </c>
      <c r="G4084" s="7">
        <v>831.35</v>
      </c>
      <c r="H4084" s="7">
        <v>0.99</v>
      </c>
      <c r="I4084" s="7">
        <v>1.66</v>
      </c>
      <c r="J4084" t="s">
        <v>2337</v>
      </c>
      <c r="K4084">
        <f t="shared" si="252"/>
        <v>766</v>
      </c>
      <c r="L4084">
        <f t="shared" si="253"/>
        <v>48</v>
      </c>
      <c r="M4084">
        <f t="shared" si="254"/>
        <v>1</v>
      </c>
      <c r="N4084" s="7">
        <f t="shared" si="255"/>
        <v>831.35</v>
      </c>
    </row>
    <row r="4085" spans="1:14" x14ac:dyDescent="0.2">
      <c r="A4085" t="s">
        <v>942</v>
      </c>
      <c r="B4085" s="8">
        <v>44158</v>
      </c>
      <c r="C4085" s="8">
        <v>44160</v>
      </c>
      <c r="D4085">
        <v>23</v>
      </c>
      <c r="E4085">
        <v>1</v>
      </c>
      <c r="F4085" s="7">
        <v>357.99</v>
      </c>
      <c r="G4085" s="7">
        <v>748.22</v>
      </c>
      <c r="H4085" s="7">
        <v>23.87</v>
      </c>
      <c r="I4085" s="7">
        <v>49.88</v>
      </c>
      <c r="J4085" t="s">
        <v>2337</v>
      </c>
      <c r="K4085">
        <f t="shared" si="252"/>
        <v>23</v>
      </c>
      <c r="L4085">
        <f t="shared" si="253"/>
        <v>48</v>
      </c>
      <c r="M4085">
        <f t="shared" si="254"/>
        <v>1</v>
      </c>
      <c r="N4085" s="7">
        <f t="shared" si="255"/>
        <v>748.22</v>
      </c>
    </row>
    <row r="4086" spans="1:14" x14ac:dyDescent="0.2">
      <c r="A4086" t="s">
        <v>396</v>
      </c>
      <c r="B4086" s="8">
        <v>44158</v>
      </c>
      <c r="C4086" s="8">
        <v>44160</v>
      </c>
      <c r="D4086">
        <v>62</v>
      </c>
      <c r="E4086">
        <v>1</v>
      </c>
      <c r="F4086" s="7">
        <v>902.46</v>
      </c>
      <c r="G4086" s="7">
        <v>1227.8399999999999</v>
      </c>
      <c r="H4086" s="7">
        <v>22.56</v>
      </c>
      <c r="I4086" s="7">
        <v>30.7</v>
      </c>
      <c r="J4086" t="s">
        <v>2337</v>
      </c>
      <c r="K4086">
        <f t="shared" si="252"/>
        <v>62</v>
      </c>
      <c r="L4086">
        <f t="shared" si="253"/>
        <v>48</v>
      </c>
      <c r="M4086">
        <f t="shared" si="254"/>
        <v>1</v>
      </c>
      <c r="N4086" s="7">
        <f t="shared" si="255"/>
        <v>1227.8399999999999</v>
      </c>
    </row>
    <row r="4087" spans="1:14" x14ac:dyDescent="0.2">
      <c r="A4087" t="s">
        <v>98</v>
      </c>
      <c r="B4087" s="8">
        <v>44158</v>
      </c>
      <c r="C4087" s="8">
        <v>44160</v>
      </c>
      <c r="D4087">
        <v>460</v>
      </c>
      <c r="E4087">
        <v>1</v>
      </c>
      <c r="F4087" s="7">
        <v>82.11</v>
      </c>
      <c r="G4087" s="7">
        <v>161.15</v>
      </c>
      <c r="H4087" s="7">
        <v>0.27</v>
      </c>
      <c r="I4087" s="7">
        <v>0.54</v>
      </c>
      <c r="J4087" t="s">
        <v>2337</v>
      </c>
      <c r="K4087">
        <f t="shared" si="252"/>
        <v>460</v>
      </c>
      <c r="L4087">
        <f t="shared" si="253"/>
        <v>48</v>
      </c>
      <c r="M4087">
        <f t="shared" si="254"/>
        <v>1</v>
      </c>
      <c r="N4087" s="7">
        <f t="shared" si="255"/>
        <v>161.15</v>
      </c>
    </row>
    <row r="4088" spans="1:14" x14ac:dyDescent="0.2">
      <c r="A4088" t="s">
        <v>396</v>
      </c>
      <c r="B4088" s="8">
        <v>44158</v>
      </c>
      <c r="C4088" s="8">
        <v>44158</v>
      </c>
      <c r="D4088">
        <v>40</v>
      </c>
      <c r="E4088">
        <v>1</v>
      </c>
      <c r="F4088" s="7">
        <v>586.6</v>
      </c>
      <c r="G4088" s="7">
        <v>798.1</v>
      </c>
      <c r="H4088" s="7">
        <v>22.56</v>
      </c>
      <c r="I4088" s="7">
        <v>30.7</v>
      </c>
      <c r="J4088" t="s">
        <v>2337</v>
      </c>
      <c r="K4088">
        <f t="shared" si="252"/>
        <v>40</v>
      </c>
      <c r="L4088">
        <f t="shared" si="253"/>
        <v>48</v>
      </c>
      <c r="M4088">
        <f t="shared" si="254"/>
        <v>1</v>
      </c>
      <c r="N4088" s="7">
        <f t="shared" si="255"/>
        <v>798.1</v>
      </c>
    </row>
    <row r="4089" spans="1:14" x14ac:dyDescent="0.2">
      <c r="A4089" t="s">
        <v>223</v>
      </c>
      <c r="B4089" s="8">
        <v>44158</v>
      </c>
      <c r="C4089" s="8">
        <v>44159</v>
      </c>
      <c r="D4089">
        <v>460</v>
      </c>
      <c r="E4089">
        <v>1</v>
      </c>
      <c r="F4089" s="7">
        <v>211.04</v>
      </c>
      <c r="G4089" s="7">
        <v>364.52</v>
      </c>
      <c r="H4089" s="7">
        <v>0.7</v>
      </c>
      <c r="I4089" s="7">
        <v>1.22</v>
      </c>
      <c r="J4089" t="s">
        <v>2337</v>
      </c>
      <c r="K4089">
        <f t="shared" si="252"/>
        <v>460</v>
      </c>
      <c r="L4089">
        <f t="shared" si="253"/>
        <v>48</v>
      </c>
      <c r="M4089">
        <f t="shared" si="254"/>
        <v>1</v>
      </c>
      <c r="N4089" s="7">
        <f t="shared" si="255"/>
        <v>364.52</v>
      </c>
    </row>
    <row r="4090" spans="1:14" x14ac:dyDescent="0.2">
      <c r="A4090" t="s">
        <v>928</v>
      </c>
      <c r="B4090" s="8">
        <v>44158</v>
      </c>
      <c r="C4090" s="8">
        <v>44159</v>
      </c>
      <c r="D4090">
        <v>4</v>
      </c>
      <c r="E4090">
        <v>1</v>
      </c>
      <c r="F4090" s="7">
        <v>0</v>
      </c>
      <c r="G4090" s="7">
        <v>0</v>
      </c>
      <c r="H4090" s="7">
        <v>0</v>
      </c>
      <c r="I4090" s="7">
        <v>0</v>
      </c>
      <c r="J4090" t="s">
        <v>2337</v>
      </c>
      <c r="K4090">
        <f t="shared" si="252"/>
        <v>4</v>
      </c>
      <c r="L4090">
        <f t="shared" si="253"/>
        <v>48</v>
      </c>
      <c r="M4090">
        <f t="shared" si="254"/>
        <v>1</v>
      </c>
      <c r="N4090" s="7">
        <f t="shared" si="255"/>
        <v>0</v>
      </c>
    </row>
    <row r="4091" spans="1:14" x14ac:dyDescent="0.2">
      <c r="A4091" t="s">
        <v>251</v>
      </c>
      <c r="B4091" s="8">
        <v>44158</v>
      </c>
      <c r="C4091" s="8">
        <v>44159</v>
      </c>
      <c r="D4091">
        <v>282</v>
      </c>
      <c r="E4091">
        <v>1</v>
      </c>
      <c r="F4091" s="7">
        <v>157.68</v>
      </c>
      <c r="G4091" s="7">
        <v>423.61</v>
      </c>
      <c r="H4091" s="7">
        <v>0.86</v>
      </c>
      <c r="I4091" s="7">
        <v>2.2999999999999998</v>
      </c>
      <c r="J4091" t="s">
        <v>2337</v>
      </c>
      <c r="K4091">
        <f t="shared" si="252"/>
        <v>282</v>
      </c>
      <c r="L4091">
        <f t="shared" si="253"/>
        <v>48</v>
      </c>
      <c r="M4091">
        <f t="shared" si="254"/>
        <v>1</v>
      </c>
      <c r="N4091" s="7">
        <f t="shared" si="255"/>
        <v>423.61</v>
      </c>
    </row>
    <row r="4092" spans="1:14" x14ac:dyDescent="0.2">
      <c r="A4092" t="s">
        <v>928</v>
      </c>
      <c r="B4092" s="8">
        <v>44158</v>
      </c>
      <c r="C4092" s="8">
        <v>44159</v>
      </c>
      <c r="D4092">
        <v>7</v>
      </c>
      <c r="E4092">
        <v>1</v>
      </c>
      <c r="F4092" s="7">
        <v>0</v>
      </c>
      <c r="G4092" s="7">
        <v>0</v>
      </c>
      <c r="H4092" s="7">
        <v>0</v>
      </c>
      <c r="I4092" s="7">
        <v>0</v>
      </c>
      <c r="J4092" t="s">
        <v>2337</v>
      </c>
      <c r="K4092">
        <f t="shared" si="252"/>
        <v>7</v>
      </c>
      <c r="L4092">
        <f t="shared" si="253"/>
        <v>48</v>
      </c>
      <c r="M4092">
        <f t="shared" si="254"/>
        <v>1</v>
      </c>
      <c r="N4092" s="7">
        <f t="shared" si="255"/>
        <v>0</v>
      </c>
    </row>
    <row r="4093" spans="1:14" x14ac:dyDescent="0.2">
      <c r="A4093" t="s">
        <v>201</v>
      </c>
      <c r="B4093" s="8">
        <v>44159</v>
      </c>
      <c r="C4093" s="8">
        <v>44160</v>
      </c>
      <c r="D4093">
        <v>62</v>
      </c>
      <c r="E4093">
        <v>1</v>
      </c>
      <c r="F4093" s="7">
        <v>51.67</v>
      </c>
      <c r="G4093" s="7">
        <v>127.9</v>
      </c>
      <c r="H4093" s="7">
        <v>1.29</v>
      </c>
      <c r="I4093" s="7">
        <v>3.2</v>
      </c>
      <c r="J4093" t="s">
        <v>2337</v>
      </c>
      <c r="K4093">
        <f t="shared" si="252"/>
        <v>62</v>
      </c>
      <c r="L4093">
        <f t="shared" si="253"/>
        <v>48</v>
      </c>
      <c r="M4093">
        <f t="shared" si="254"/>
        <v>1</v>
      </c>
      <c r="N4093" s="7">
        <f t="shared" si="255"/>
        <v>127.9</v>
      </c>
    </row>
    <row r="4094" spans="1:14" x14ac:dyDescent="0.2">
      <c r="A4094" t="s">
        <v>396</v>
      </c>
      <c r="B4094" s="8">
        <v>44159</v>
      </c>
      <c r="C4094" s="8">
        <v>44160</v>
      </c>
      <c r="D4094">
        <v>215</v>
      </c>
      <c r="E4094">
        <v>1</v>
      </c>
      <c r="F4094" s="7">
        <v>3158.62</v>
      </c>
      <c r="G4094" s="7">
        <v>4297.4399999999996</v>
      </c>
      <c r="H4094" s="7">
        <v>22.56</v>
      </c>
      <c r="I4094" s="7">
        <v>30.7</v>
      </c>
      <c r="J4094" t="s">
        <v>2337</v>
      </c>
      <c r="K4094">
        <f t="shared" si="252"/>
        <v>215</v>
      </c>
      <c r="L4094">
        <f t="shared" si="253"/>
        <v>48</v>
      </c>
      <c r="M4094">
        <f t="shared" si="254"/>
        <v>1</v>
      </c>
      <c r="N4094" s="7">
        <f t="shared" si="255"/>
        <v>4297.4399999999996</v>
      </c>
    </row>
    <row r="4095" spans="1:14" x14ac:dyDescent="0.2">
      <c r="A4095" t="s">
        <v>942</v>
      </c>
      <c r="B4095" s="8">
        <v>44159</v>
      </c>
      <c r="C4095" s="8">
        <v>44160</v>
      </c>
      <c r="D4095">
        <v>31</v>
      </c>
      <c r="E4095">
        <v>1</v>
      </c>
      <c r="F4095" s="7">
        <v>477.32</v>
      </c>
      <c r="G4095" s="7">
        <v>997.62</v>
      </c>
      <c r="H4095" s="7">
        <v>23.87</v>
      </c>
      <c r="I4095" s="7">
        <v>49.88</v>
      </c>
      <c r="J4095" t="s">
        <v>2337</v>
      </c>
      <c r="K4095">
        <f t="shared" si="252"/>
        <v>31</v>
      </c>
      <c r="L4095">
        <f t="shared" si="253"/>
        <v>48</v>
      </c>
      <c r="M4095">
        <f t="shared" si="254"/>
        <v>1</v>
      </c>
      <c r="N4095" s="7">
        <f t="shared" si="255"/>
        <v>997.62</v>
      </c>
    </row>
    <row r="4096" spans="1:14" x14ac:dyDescent="0.2">
      <c r="A4096" t="s">
        <v>738</v>
      </c>
      <c r="B4096" s="8">
        <v>44159</v>
      </c>
      <c r="C4096" s="8">
        <v>44175</v>
      </c>
      <c r="D4096">
        <v>31</v>
      </c>
      <c r="E4096">
        <v>1</v>
      </c>
      <c r="F4096" s="7">
        <v>639.24</v>
      </c>
      <c r="G4096" s="7">
        <v>1128.08</v>
      </c>
      <c r="H4096" s="7">
        <v>31.96</v>
      </c>
      <c r="I4096" s="7">
        <v>56.4</v>
      </c>
      <c r="J4096" t="s">
        <v>2337</v>
      </c>
      <c r="K4096">
        <f t="shared" si="252"/>
        <v>31</v>
      </c>
      <c r="L4096">
        <f t="shared" si="253"/>
        <v>48</v>
      </c>
      <c r="M4096">
        <f t="shared" si="254"/>
        <v>1</v>
      </c>
      <c r="N4096" s="7">
        <f t="shared" si="255"/>
        <v>1128.08</v>
      </c>
    </row>
    <row r="4097" spans="1:14" x14ac:dyDescent="0.2">
      <c r="A4097" t="s">
        <v>748</v>
      </c>
      <c r="B4097" s="8">
        <v>44159</v>
      </c>
      <c r="C4097" s="8">
        <v>44175</v>
      </c>
      <c r="D4097">
        <v>46</v>
      </c>
      <c r="E4097">
        <v>1</v>
      </c>
      <c r="F4097" s="7">
        <v>1103.1400000000001</v>
      </c>
      <c r="G4097" s="7">
        <v>1918.5</v>
      </c>
      <c r="H4097" s="7">
        <v>36.770000000000003</v>
      </c>
      <c r="I4097" s="7">
        <v>63.95</v>
      </c>
      <c r="J4097" t="s">
        <v>2337</v>
      </c>
      <c r="K4097">
        <f t="shared" si="252"/>
        <v>46</v>
      </c>
      <c r="L4097">
        <f t="shared" si="253"/>
        <v>48</v>
      </c>
      <c r="M4097">
        <f t="shared" si="254"/>
        <v>1</v>
      </c>
      <c r="N4097" s="7">
        <f t="shared" si="255"/>
        <v>1918.5</v>
      </c>
    </row>
    <row r="4098" spans="1:14" x14ac:dyDescent="0.2">
      <c r="A4098" t="s">
        <v>130</v>
      </c>
      <c r="B4098" s="8">
        <v>44159</v>
      </c>
      <c r="C4098" s="8">
        <v>44160</v>
      </c>
      <c r="D4098">
        <v>307</v>
      </c>
      <c r="E4098">
        <v>1</v>
      </c>
      <c r="F4098" s="7">
        <v>57.56</v>
      </c>
      <c r="G4098" s="7">
        <v>153.47999999999999</v>
      </c>
      <c r="H4098" s="7">
        <v>0.28000000000000003</v>
      </c>
      <c r="I4098" s="7">
        <v>0.77</v>
      </c>
      <c r="J4098" t="s">
        <v>2337</v>
      </c>
      <c r="K4098">
        <f t="shared" si="252"/>
        <v>307</v>
      </c>
      <c r="L4098">
        <f t="shared" si="253"/>
        <v>48</v>
      </c>
      <c r="M4098">
        <f t="shared" si="254"/>
        <v>1</v>
      </c>
      <c r="N4098" s="7">
        <f t="shared" si="255"/>
        <v>153.47999999999999</v>
      </c>
    </row>
    <row r="4099" spans="1:14" x14ac:dyDescent="0.2">
      <c r="A4099" t="s">
        <v>288</v>
      </c>
      <c r="B4099" s="8">
        <v>44159</v>
      </c>
      <c r="C4099" s="8">
        <v>44160</v>
      </c>
      <c r="D4099">
        <v>63</v>
      </c>
      <c r="E4099">
        <v>1</v>
      </c>
      <c r="F4099" s="7">
        <v>35.130000000000003</v>
      </c>
      <c r="G4099" s="7">
        <v>125.85</v>
      </c>
      <c r="H4099" s="7">
        <v>0.86</v>
      </c>
      <c r="I4099" s="7">
        <v>3.07</v>
      </c>
      <c r="J4099" t="s">
        <v>2337</v>
      </c>
      <c r="K4099">
        <f t="shared" ref="K4099:K4162" si="256">D4099*E4099</f>
        <v>63</v>
      </c>
      <c r="L4099">
        <f t="shared" ref="L4099:L4162" si="257">(YEAR(B4099)-2020)*52+_xlfn.ISOWEEKNUM(B4099)</f>
        <v>48</v>
      </c>
      <c r="M4099">
        <f t="shared" ref="M4099:M4162" si="258">IF(J4099="Z-US$",1,1.22)</f>
        <v>1</v>
      </c>
      <c r="N4099" s="7">
        <f t="shared" ref="N4099:N4162" si="259">G4099*M4099</f>
        <v>125.85</v>
      </c>
    </row>
    <row r="4100" spans="1:14" x14ac:dyDescent="0.2">
      <c r="A4100" t="s">
        <v>192</v>
      </c>
      <c r="B4100" s="8">
        <v>44159</v>
      </c>
      <c r="C4100" s="8">
        <v>44160</v>
      </c>
      <c r="D4100">
        <v>62</v>
      </c>
      <c r="E4100">
        <v>1</v>
      </c>
      <c r="F4100" s="7">
        <v>50.19</v>
      </c>
      <c r="G4100" s="7">
        <v>127.9</v>
      </c>
      <c r="H4100" s="7">
        <v>1.25</v>
      </c>
      <c r="I4100" s="7">
        <v>3.2</v>
      </c>
      <c r="J4100" t="s">
        <v>2337</v>
      </c>
      <c r="K4100">
        <f t="shared" si="256"/>
        <v>62</v>
      </c>
      <c r="L4100">
        <f t="shared" si="257"/>
        <v>48</v>
      </c>
      <c r="M4100">
        <f t="shared" si="258"/>
        <v>1</v>
      </c>
      <c r="N4100" s="7">
        <f t="shared" si="259"/>
        <v>127.9</v>
      </c>
    </row>
    <row r="4101" spans="1:14" x14ac:dyDescent="0.2">
      <c r="A4101" t="s">
        <v>254</v>
      </c>
      <c r="B4101" s="8">
        <v>44160</v>
      </c>
      <c r="C4101" s="8">
        <v>44183</v>
      </c>
      <c r="D4101">
        <v>22980</v>
      </c>
      <c r="E4101">
        <v>1</v>
      </c>
      <c r="F4101" s="7">
        <v>17458.349999999999</v>
      </c>
      <c r="G4101" s="7">
        <v>31655.25</v>
      </c>
      <c r="H4101" s="7">
        <v>1.1599999999999999</v>
      </c>
      <c r="I4101" s="7">
        <v>2.11</v>
      </c>
      <c r="J4101" t="s">
        <v>2337</v>
      </c>
      <c r="K4101">
        <f t="shared" si="256"/>
        <v>22980</v>
      </c>
      <c r="L4101">
        <f t="shared" si="257"/>
        <v>48</v>
      </c>
      <c r="M4101">
        <f t="shared" si="258"/>
        <v>1</v>
      </c>
      <c r="N4101" s="7">
        <f t="shared" si="259"/>
        <v>31655.25</v>
      </c>
    </row>
    <row r="4102" spans="1:14" x14ac:dyDescent="0.2">
      <c r="A4102" t="s">
        <v>249</v>
      </c>
      <c r="B4102" s="8">
        <v>44160</v>
      </c>
      <c r="C4102" s="8">
        <v>44183</v>
      </c>
      <c r="D4102">
        <v>7660</v>
      </c>
      <c r="E4102">
        <v>1</v>
      </c>
      <c r="F4102" s="7">
        <v>4284.6499999999996</v>
      </c>
      <c r="G4102" s="7">
        <v>8953</v>
      </c>
      <c r="H4102" s="7">
        <v>0.86</v>
      </c>
      <c r="I4102" s="7">
        <v>1.79</v>
      </c>
      <c r="J4102" t="s">
        <v>2337</v>
      </c>
      <c r="K4102">
        <f t="shared" si="256"/>
        <v>7660</v>
      </c>
      <c r="L4102">
        <f t="shared" si="257"/>
        <v>48</v>
      </c>
      <c r="M4102">
        <f t="shared" si="258"/>
        <v>1</v>
      </c>
      <c r="N4102" s="7">
        <f t="shared" si="259"/>
        <v>8953</v>
      </c>
    </row>
    <row r="4103" spans="1:14" x14ac:dyDescent="0.2">
      <c r="A4103" t="s">
        <v>923</v>
      </c>
      <c r="B4103" s="8">
        <v>44160</v>
      </c>
      <c r="C4103" s="8">
        <v>44183</v>
      </c>
      <c r="D4103">
        <v>92</v>
      </c>
      <c r="E4103">
        <v>1</v>
      </c>
      <c r="F4103" s="7">
        <v>3592.97</v>
      </c>
      <c r="G4103" s="7">
        <v>5218.32</v>
      </c>
      <c r="H4103" s="7">
        <v>59.88</v>
      </c>
      <c r="I4103" s="7">
        <v>86.97</v>
      </c>
      <c r="J4103" t="s">
        <v>2337</v>
      </c>
      <c r="K4103">
        <f t="shared" si="256"/>
        <v>92</v>
      </c>
      <c r="L4103">
        <f t="shared" si="257"/>
        <v>48</v>
      </c>
      <c r="M4103">
        <f t="shared" si="258"/>
        <v>1</v>
      </c>
      <c r="N4103" s="7">
        <f t="shared" si="259"/>
        <v>5218.32</v>
      </c>
    </row>
    <row r="4104" spans="1:14" x14ac:dyDescent="0.2">
      <c r="A4104" t="s">
        <v>396</v>
      </c>
      <c r="B4104" s="8">
        <v>44164</v>
      </c>
      <c r="C4104" s="8">
        <v>44165</v>
      </c>
      <c r="D4104">
        <v>37</v>
      </c>
      <c r="E4104">
        <v>1</v>
      </c>
      <c r="F4104" s="7">
        <v>541.48</v>
      </c>
      <c r="G4104" s="7">
        <v>736.7</v>
      </c>
      <c r="H4104" s="7">
        <v>22.56</v>
      </c>
      <c r="I4104" s="7">
        <v>30.7</v>
      </c>
      <c r="J4104" t="s">
        <v>2337</v>
      </c>
      <c r="K4104">
        <f t="shared" si="256"/>
        <v>37</v>
      </c>
      <c r="L4104">
        <f t="shared" si="257"/>
        <v>48</v>
      </c>
      <c r="M4104">
        <f t="shared" si="258"/>
        <v>1</v>
      </c>
      <c r="N4104" s="7">
        <f t="shared" si="259"/>
        <v>736.7</v>
      </c>
    </row>
    <row r="4105" spans="1:14" x14ac:dyDescent="0.2">
      <c r="A4105" t="s">
        <v>251</v>
      </c>
      <c r="B4105" s="8">
        <v>44164</v>
      </c>
      <c r="C4105" s="8">
        <v>44165</v>
      </c>
      <c r="D4105">
        <v>3830</v>
      </c>
      <c r="E4105">
        <v>1</v>
      </c>
      <c r="F4105" s="7">
        <v>2142.33</v>
      </c>
      <c r="G4105" s="7">
        <v>4476.5</v>
      </c>
      <c r="H4105" s="7">
        <v>0.86</v>
      </c>
      <c r="I4105" s="7">
        <v>1.79</v>
      </c>
      <c r="J4105" t="s">
        <v>2337</v>
      </c>
      <c r="K4105">
        <f t="shared" si="256"/>
        <v>3830</v>
      </c>
      <c r="L4105">
        <f t="shared" si="257"/>
        <v>48</v>
      </c>
      <c r="M4105">
        <f t="shared" si="258"/>
        <v>1</v>
      </c>
      <c r="N4105" s="7">
        <f t="shared" si="259"/>
        <v>4476.5</v>
      </c>
    </row>
    <row r="4106" spans="1:14" x14ac:dyDescent="0.2">
      <c r="A4106" t="s">
        <v>249</v>
      </c>
      <c r="B4106" s="8">
        <v>44164</v>
      </c>
      <c r="C4106" s="8">
        <v>44165</v>
      </c>
      <c r="D4106">
        <v>766</v>
      </c>
      <c r="E4106">
        <v>1</v>
      </c>
      <c r="F4106" s="7">
        <v>428.47</v>
      </c>
      <c r="G4106" s="7">
        <v>895.3</v>
      </c>
      <c r="H4106" s="7">
        <v>0.86</v>
      </c>
      <c r="I4106" s="7">
        <v>1.79</v>
      </c>
      <c r="J4106" t="s">
        <v>2337</v>
      </c>
      <c r="K4106">
        <f t="shared" si="256"/>
        <v>766</v>
      </c>
      <c r="L4106">
        <f t="shared" si="257"/>
        <v>48</v>
      </c>
      <c r="M4106">
        <f t="shared" si="258"/>
        <v>1</v>
      </c>
      <c r="N4106" s="7">
        <f t="shared" si="259"/>
        <v>895.3</v>
      </c>
    </row>
    <row r="4107" spans="1:14" x14ac:dyDescent="0.2">
      <c r="A4107" t="s">
        <v>530</v>
      </c>
      <c r="B4107" s="8">
        <v>44164</v>
      </c>
      <c r="C4107" s="8">
        <v>44165</v>
      </c>
      <c r="D4107">
        <v>99</v>
      </c>
      <c r="E4107">
        <v>1</v>
      </c>
      <c r="F4107" s="7">
        <v>93.8</v>
      </c>
      <c r="G4107" s="7">
        <v>491.14</v>
      </c>
      <c r="H4107" s="7">
        <v>1.46</v>
      </c>
      <c r="I4107" s="7">
        <v>7.67</v>
      </c>
      <c r="J4107" t="s">
        <v>2337</v>
      </c>
      <c r="K4107">
        <f t="shared" si="256"/>
        <v>99</v>
      </c>
      <c r="L4107">
        <f t="shared" si="257"/>
        <v>48</v>
      </c>
      <c r="M4107">
        <f t="shared" si="258"/>
        <v>1</v>
      </c>
      <c r="N4107" s="7">
        <f t="shared" si="259"/>
        <v>491.14</v>
      </c>
    </row>
    <row r="4108" spans="1:14" x14ac:dyDescent="0.2">
      <c r="A4108" t="s">
        <v>923</v>
      </c>
      <c r="B4108" s="8">
        <v>44164</v>
      </c>
      <c r="C4108" s="8">
        <v>44165</v>
      </c>
      <c r="D4108">
        <v>4</v>
      </c>
      <c r="E4108">
        <v>1</v>
      </c>
      <c r="F4108" s="7">
        <v>119.77</v>
      </c>
      <c r="G4108" s="7">
        <v>179.06</v>
      </c>
      <c r="H4108" s="7">
        <v>59.88</v>
      </c>
      <c r="I4108" s="7">
        <v>89.53</v>
      </c>
      <c r="J4108" t="s">
        <v>2337</v>
      </c>
      <c r="K4108">
        <f t="shared" si="256"/>
        <v>4</v>
      </c>
      <c r="L4108">
        <f t="shared" si="257"/>
        <v>48</v>
      </c>
      <c r="M4108">
        <f t="shared" si="258"/>
        <v>1</v>
      </c>
      <c r="N4108" s="7">
        <f t="shared" si="259"/>
        <v>179.06</v>
      </c>
    </row>
    <row r="4109" spans="1:14" x14ac:dyDescent="0.2">
      <c r="A4109" t="s">
        <v>780</v>
      </c>
      <c r="B4109" s="8">
        <v>44164</v>
      </c>
      <c r="C4109" s="8">
        <v>44176</v>
      </c>
      <c r="D4109">
        <v>16</v>
      </c>
      <c r="E4109">
        <v>1</v>
      </c>
      <c r="F4109" s="7">
        <v>463.68</v>
      </c>
      <c r="G4109" s="7">
        <v>870.23</v>
      </c>
      <c r="H4109" s="7">
        <v>46.36</v>
      </c>
      <c r="I4109" s="7">
        <v>87.02</v>
      </c>
      <c r="J4109" t="s">
        <v>2337</v>
      </c>
      <c r="K4109">
        <f t="shared" si="256"/>
        <v>16</v>
      </c>
      <c r="L4109">
        <f t="shared" si="257"/>
        <v>48</v>
      </c>
      <c r="M4109">
        <f t="shared" si="258"/>
        <v>1</v>
      </c>
      <c r="N4109" s="7">
        <f t="shared" si="259"/>
        <v>870.23</v>
      </c>
    </row>
    <row r="4110" spans="1:14" x14ac:dyDescent="0.2">
      <c r="A4110" t="s">
        <v>223</v>
      </c>
      <c r="B4110" s="8">
        <v>44164</v>
      </c>
      <c r="C4110" s="8">
        <v>44165</v>
      </c>
      <c r="D4110">
        <v>307</v>
      </c>
      <c r="E4110">
        <v>1</v>
      </c>
      <c r="F4110" s="7">
        <v>140.69</v>
      </c>
      <c r="G4110" s="7">
        <v>217.43</v>
      </c>
      <c r="H4110" s="7">
        <v>0.7</v>
      </c>
      <c r="I4110" s="7">
        <v>1.0900000000000001</v>
      </c>
      <c r="J4110" t="s">
        <v>2337</v>
      </c>
      <c r="K4110">
        <f t="shared" si="256"/>
        <v>307</v>
      </c>
      <c r="L4110">
        <f t="shared" si="257"/>
        <v>48</v>
      </c>
      <c r="M4110">
        <f t="shared" si="258"/>
        <v>1</v>
      </c>
      <c r="N4110" s="7">
        <f t="shared" si="259"/>
        <v>217.43</v>
      </c>
    </row>
    <row r="4111" spans="1:14" x14ac:dyDescent="0.2">
      <c r="A4111" t="s">
        <v>201</v>
      </c>
      <c r="B4111" s="8">
        <v>44164</v>
      </c>
      <c r="C4111" s="8">
        <v>44173</v>
      </c>
      <c r="D4111">
        <v>15320</v>
      </c>
      <c r="E4111">
        <v>1</v>
      </c>
      <c r="F4111" s="7">
        <v>12917.9</v>
      </c>
      <c r="G4111" s="7">
        <v>34533</v>
      </c>
      <c r="H4111" s="7">
        <v>1.29</v>
      </c>
      <c r="I4111" s="7">
        <v>3.45</v>
      </c>
      <c r="J4111" t="s">
        <v>2337</v>
      </c>
      <c r="K4111">
        <f t="shared" si="256"/>
        <v>15320</v>
      </c>
      <c r="L4111">
        <f t="shared" si="257"/>
        <v>48</v>
      </c>
      <c r="M4111">
        <f t="shared" si="258"/>
        <v>1</v>
      </c>
      <c r="N4111" s="7">
        <f t="shared" si="259"/>
        <v>34533</v>
      </c>
    </row>
    <row r="4112" spans="1:14" x14ac:dyDescent="0.2">
      <c r="A4112" t="s">
        <v>923</v>
      </c>
      <c r="B4112" s="8">
        <v>44164</v>
      </c>
      <c r="C4112" s="8">
        <v>44173</v>
      </c>
      <c r="D4112">
        <v>148</v>
      </c>
      <c r="E4112">
        <v>1</v>
      </c>
      <c r="F4112" s="7">
        <v>5748.75</v>
      </c>
      <c r="G4112" s="7">
        <v>9577.15</v>
      </c>
      <c r="H4112" s="7">
        <v>59.88</v>
      </c>
      <c r="I4112" s="7">
        <v>99.76</v>
      </c>
      <c r="J4112" t="s">
        <v>2337</v>
      </c>
      <c r="K4112">
        <f t="shared" si="256"/>
        <v>148</v>
      </c>
      <c r="L4112">
        <f t="shared" si="257"/>
        <v>48</v>
      </c>
      <c r="M4112">
        <f t="shared" si="258"/>
        <v>1</v>
      </c>
      <c r="N4112" s="7">
        <f t="shared" si="259"/>
        <v>9577.15</v>
      </c>
    </row>
    <row r="4113" spans="1:14" x14ac:dyDescent="0.2">
      <c r="A4113" t="s">
        <v>232</v>
      </c>
      <c r="B4113" s="8">
        <v>44164</v>
      </c>
      <c r="C4113" s="8">
        <v>44165</v>
      </c>
      <c r="D4113">
        <v>1532</v>
      </c>
      <c r="E4113">
        <v>1</v>
      </c>
      <c r="F4113" s="7">
        <v>703.45</v>
      </c>
      <c r="G4113" s="7">
        <v>1023.2</v>
      </c>
      <c r="H4113" s="7">
        <v>0.7</v>
      </c>
      <c r="I4113" s="7">
        <v>1.02</v>
      </c>
      <c r="J4113" t="s">
        <v>2337</v>
      </c>
      <c r="K4113">
        <f t="shared" si="256"/>
        <v>1532</v>
      </c>
      <c r="L4113">
        <f t="shared" si="257"/>
        <v>48</v>
      </c>
      <c r="M4113">
        <f t="shared" si="258"/>
        <v>1</v>
      </c>
      <c r="N4113" s="7">
        <f t="shared" si="259"/>
        <v>1023.2</v>
      </c>
    </row>
    <row r="4114" spans="1:14" x14ac:dyDescent="0.2">
      <c r="A4114" t="s">
        <v>923</v>
      </c>
      <c r="B4114" s="8">
        <v>44164</v>
      </c>
      <c r="C4114" s="8">
        <v>44165</v>
      </c>
      <c r="D4114">
        <v>111</v>
      </c>
      <c r="E4114">
        <v>1</v>
      </c>
      <c r="F4114" s="7">
        <v>4311.5600000000004</v>
      </c>
      <c r="G4114" s="7">
        <v>6261.98</v>
      </c>
      <c r="H4114" s="7">
        <v>59.88</v>
      </c>
      <c r="I4114" s="7">
        <v>86.97</v>
      </c>
      <c r="J4114" t="s">
        <v>2337</v>
      </c>
      <c r="K4114">
        <f t="shared" si="256"/>
        <v>111</v>
      </c>
      <c r="L4114">
        <f t="shared" si="257"/>
        <v>48</v>
      </c>
      <c r="M4114">
        <f t="shared" si="258"/>
        <v>1</v>
      </c>
      <c r="N4114" s="7">
        <f t="shared" si="259"/>
        <v>6261.98</v>
      </c>
    </row>
    <row r="4115" spans="1:14" x14ac:dyDescent="0.2">
      <c r="A4115" t="s">
        <v>942</v>
      </c>
      <c r="B4115" s="8">
        <v>44164</v>
      </c>
      <c r="C4115" s="8">
        <v>44166</v>
      </c>
      <c r="D4115">
        <v>77</v>
      </c>
      <c r="E4115">
        <v>1</v>
      </c>
      <c r="F4115" s="7">
        <v>1193.31</v>
      </c>
      <c r="G4115" s="7">
        <v>2494.0500000000002</v>
      </c>
      <c r="H4115" s="7">
        <v>23.87</v>
      </c>
      <c r="I4115" s="7">
        <v>49.88</v>
      </c>
      <c r="J4115" t="s">
        <v>2337</v>
      </c>
      <c r="K4115">
        <f t="shared" si="256"/>
        <v>77</v>
      </c>
      <c r="L4115">
        <f t="shared" si="257"/>
        <v>48</v>
      </c>
      <c r="M4115">
        <f t="shared" si="258"/>
        <v>1</v>
      </c>
      <c r="N4115" s="7">
        <f t="shared" si="259"/>
        <v>2494.0500000000002</v>
      </c>
    </row>
    <row r="4116" spans="1:14" x14ac:dyDescent="0.2">
      <c r="A4116" t="s">
        <v>396</v>
      </c>
      <c r="B4116" s="8">
        <v>44164</v>
      </c>
      <c r="C4116" s="8">
        <v>44166</v>
      </c>
      <c r="D4116">
        <v>209</v>
      </c>
      <c r="E4116">
        <v>1</v>
      </c>
      <c r="F4116" s="7">
        <v>3068.37</v>
      </c>
      <c r="G4116" s="7">
        <v>4174.66</v>
      </c>
      <c r="H4116" s="7">
        <v>22.56</v>
      </c>
      <c r="I4116" s="7">
        <v>30.7</v>
      </c>
      <c r="J4116" t="s">
        <v>2337</v>
      </c>
      <c r="K4116">
        <f t="shared" si="256"/>
        <v>209</v>
      </c>
      <c r="L4116">
        <f t="shared" si="257"/>
        <v>48</v>
      </c>
      <c r="M4116">
        <f t="shared" si="258"/>
        <v>1</v>
      </c>
      <c r="N4116" s="7">
        <f t="shared" si="259"/>
        <v>4174.66</v>
      </c>
    </row>
    <row r="4117" spans="1:14" x14ac:dyDescent="0.2">
      <c r="A4117" t="s">
        <v>333</v>
      </c>
      <c r="B4117" s="8">
        <v>44164</v>
      </c>
      <c r="C4117" s="8">
        <v>44166</v>
      </c>
      <c r="D4117">
        <v>690</v>
      </c>
      <c r="E4117">
        <v>1</v>
      </c>
      <c r="F4117" s="7">
        <v>379.86</v>
      </c>
      <c r="G4117" s="7">
        <v>633.11</v>
      </c>
      <c r="H4117" s="7">
        <v>0.84</v>
      </c>
      <c r="I4117" s="7">
        <v>1.41</v>
      </c>
      <c r="J4117" t="s">
        <v>2337</v>
      </c>
      <c r="K4117">
        <f t="shared" si="256"/>
        <v>690</v>
      </c>
      <c r="L4117">
        <f t="shared" si="257"/>
        <v>48</v>
      </c>
      <c r="M4117">
        <f t="shared" si="258"/>
        <v>1</v>
      </c>
      <c r="N4117" s="7">
        <f t="shared" si="259"/>
        <v>633.11</v>
      </c>
    </row>
    <row r="4118" spans="1:14" x14ac:dyDescent="0.2">
      <c r="A4118" t="s">
        <v>923</v>
      </c>
      <c r="B4118" s="8">
        <v>44164</v>
      </c>
      <c r="C4118" s="8">
        <v>44166</v>
      </c>
      <c r="D4118">
        <v>16</v>
      </c>
      <c r="E4118">
        <v>1</v>
      </c>
      <c r="F4118" s="7">
        <v>598.83000000000004</v>
      </c>
      <c r="G4118" s="7">
        <v>895.3</v>
      </c>
      <c r="H4118" s="7">
        <v>59.88</v>
      </c>
      <c r="I4118" s="7">
        <v>89.53</v>
      </c>
      <c r="J4118" t="s">
        <v>2337</v>
      </c>
      <c r="K4118">
        <f t="shared" si="256"/>
        <v>16</v>
      </c>
      <c r="L4118">
        <f t="shared" si="257"/>
        <v>48</v>
      </c>
      <c r="M4118">
        <f t="shared" si="258"/>
        <v>1</v>
      </c>
      <c r="N4118" s="7">
        <f t="shared" si="259"/>
        <v>895.3</v>
      </c>
    </row>
    <row r="4119" spans="1:14" x14ac:dyDescent="0.2">
      <c r="A4119" t="s">
        <v>164</v>
      </c>
      <c r="B4119" s="8">
        <v>44165</v>
      </c>
      <c r="C4119" s="8">
        <v>44166</v>
      </c>
      <c r="D4119">
        <v>3064</v>
      </c>
      <c r="E4119">
        <v>1</v>
      </c>
      <c r="F4119" s="7">
        <v>2509.65</v>
      </c>
      <c r="G4119" s="7">
        <v>4220.7</v>
      </c>
      <c r="H4119" s="7">
        <v>1.25</v>
      </c>
      <c r="I4119" s="7">
        <v>2.11</v>
      </c>
      <c r="J4119" t="s">
        <v>2337</v>
      </c>
      <c r="K4119">
        <f t="shared" si="256"/>
        <v>3064</v>
      </c>
      <c r="L4119">
        <f t="shared" si="257"/>
        <v>49</v>
      </c>
      <c r="M4119">
        <f t="shared" si="258"/>
        <v>1</v>
      </c>
      <c r="N4119" s="7">
        <f t="shared" si="259"/>
        <v>4220.7</v>
      </c>
    </row>
    <row r="4120" spans="1:14" x14ac:dyDescent="0.2">
      <c r="A4120" t="s">
        <v>238</v>
      </c>
      <c r="B4120" s="8">
        <v>44165</v>
      </c>
      <c r="C4120" s="8">
        <v>44166</v>
      </c>
      <c r="D4120">
        <v>1532</v>
      </c>
      <c r="E4120">
        <v>1</v>
      </c>
      <c r="F4120" s="7">
        <v>703.45</v>
      </c>
      <c r="G4120" s="7">
        <v>1279</v>
      </c>
      <c r="H4120" s="7">
        <v>0.7</v>
      </c>
      <c r="I4120" s="7">
        <v>1.28</v>
      </c>
      <c r="J4120" t="s">
        <v>2337</v>
      </c>
      <c r="K4120">
        <f t="shared" si="256"/>
        <v>1532</v>
      </c>
      <c r="L4120">
        <f t="shared" si="257"/>
        <v>49</v>
      </c>
      <c r="M4120">
        <f t="shared" si="258"/>
        <v>1</v>
      </c>
      <c r="N4120" s="7">
        <f t="shared" si="259"/>
        <v>1279</v>
      </c>
    </row>
    <row r="4121" spans="1:14" x14ac:dyDescent="0.2">
      <c r="A4121" t="s">
        <v>390</v>
      </c>
      <c r="B4121" s="8">
        <v>44165</v>
      </c>
      <c r="C4121" s="8">
        <v>44166</v>
      </c>
      <c r="D4121">
        <v>31</v>
      </c>
      <c r="E4121">
        <v>1</v>
      </c>
      <c r="F4121" s="7">
        <v>623.64</v>
      </c>
      <c r="G4121" s="7">
        <v>1227.8399999999999</v>
      </c>
      <c r="H4121" s="7">
        <v>31.18</v>
      </c>
      <c r="I4121" s="7">
        <v>61.39</v>
      </c>
      <c r="J4121" t="s">
        <v>2337</v>
      </c>
      <c r="K4121">
        <f t="shared" si="256"/>
        <v>31</v>
      </c>
      <c r="L4121">
        <f t="shared" si="257"/>
        <v>49</v>
      </c>
      <c r="M4121">
        <f t="shared" si="258"/>
        <v>1</v>
      </c>
      <c r="N4121" s="7">
        <f t="shared" si="259"/>
        <v>1227.8399999999999</v>
      </c>
    </row>
    <row r="4122" spans="1:14" x14ac:dyDescent="0.2">
      <c r="A4122" t="s">
        <v>928</v>
      </c>
      <c r="B4122" s="8">
        <v>44165</v>
      </c>
      <c r="C4122" s="8">
        <v>44166</v>
      </c>
      <c r="D4122">
        <v>62</v>
      </c>
      <c r="E4122">
        <v>1</v>
      </c>
      <c r="F4122" s="7">
        <v>0</v>
      </c>
      <c r="G4122" s="7">
        <v>1637.12</v>
      </c>
      <c r="H4122" s="7">
        <v>0</v>
      </c>
      <c r="I4122" s="7">
        <v>40.93</v>
      </c>
      <c r="J4122" t="s">
        <v>2337</v>
      </c>
      <c r="K4122">
        <f t="shared" si="256"/>
        <v>62</v>
      </c>
      <c r="L4122">
        <f t="shared" si="257"/>
        <v>49</v>
      </c>
      <c r="M4122">
        <f t="shared" si="258"/>
        <v>1</v>
      </c>
      <c r="N4122" s="7">
        <f t="shared" si="259"/>
        <v>1637.12</v>
      </c>
    </row>
    <row r="4123" spans="1:14" x14ac:dyDescent="0.2">
      <c r="A4123" t="s">
        <v>333</v>
      </c>
      <c r="B4123" s="8">
        <v>44165</v>
      </c>
      <c r="C4123" s="8">
        <v>44166</v>
      </c>
      <c r="D4123">
        <v>316</v>
      </c>
      <c r="E4123">
        <v>1</v>
      </c>
      <c r="F4123" s="7">
        <v>173.89</v>
      </c>
      <c r="G4123" s="7">
        <v>303</v>
      </c>
      <c r="H4123" s="7">
        <v>0.84</v>
      </c>
      <c r="I4123" s="7">
        <v>1.47</v>
      </c>
      <c r="J4123" t="s">
        <v>2337</v>
      </c>
      <c r="K4123">
        <f t="shared" si="256"/>
        <v>316</v>
      </c>
      <c r="L4123">
        <f t="shared" si="257"/>
        <v>49</v>
      </c>
      <c r="M4123">
        <f t="shared" si="258"/>
        <v>1</v>
      </c>
      <c r="N4123" s="7">
        <f t="shared" si="259"/>
        <v>303</v>
      </c>
    </row>
    <row r="4124" spans="1:14" x14ac:dyDescent="0.2">
      <c r="A4124" t="s">
        <v>928</v>
      </c>
      <c r="B4124" s="8">
        <v>44165</v>
      </c>
      <c r="C4124" s="8">
        <v>44166</v>
      </c>
      <c r="D4124">
        <v>2</v>
      </c>
      <c r="E4124">
        <v>1</v>
      </c>
      <c r="F4124" s="7">
        <v>0</v>
      </c>
      <c r="G4124" s="7">
        <v>0</v>
      </c>
      <c r="H4124" s="7">
        <v>0</v>
      </c>
      <c r="I4124" s="7">
        <v>0</v>
      </c>
      <c r="J4124" t="s">
        <v>2337</v>
      </c>
      <c r="K4124">
        <f t="shared" si="256"/>
        <v>2</v>
      </c>
      <c r="L4124">
        <f t="shared" si="257"/>
        <v>49</v>
      </c>
      <c r="M4124">
        <f t="shared" si="258"/>
        <v>1</v>
      </c>
      <c r="N4124" s="7">
        <f t="shared" si="259"/>
        <v>0</v>
      </c>
    </row>
    <row r="4125" spans="1:14" x14ac:dyDescent="0.2">
      <c r="A4125" t="s">
        <v>923</v>
      </c>
      <c r="B4125" s="8">
        <v>44165</v>
      </c>
      <c r="C4125" s="8">
        <v>44166</v>
      </c>
      <c r="D4125">
        <v>295</v>
      </c>
      <c r="E4125">
        <v>1</v>
      </c>
      <c r="F4125" s="7">
        <v>11497.49</v>
      </c>
      <c r="G4125" s="7">
        <v>17189.759999999998</v>
      </c>
      <c r="H4125" s="7">
        <v>59.88</v>
      </c>
      <c r="I4125" s="7">
        <v>89.53</v>
      </c>
      <c r="J4125" t="s">
        <v>2337</v>
      </c>
      <c r="K4125">
        <f t="shared" si="256"/>
        <v>295</v>
      </c>
      <c r="L4125">
        <f t="shared" si="257"/>
        <v>49</v>
      </c>
      <c r="M4125">
        <f t="shared" si="258"/>
        <v>1</v>
      </c>
      <c r="N4125" s="7">
        <f t="shared" si="259"/>
        <v>17189.759999999998</v>
      </c>
    </row>
    <row r="4126" spans="1:14" x14ac:dyDescent="0.2">
      <c r="A4126" t="s">
        <v>262</v>
      </c>
      <c r="B4126" s="8">
        <v>44165</v>
      </c>
      <c r="C4126" s="8">
        <v>44166</v>
      </c>
      <c r="D4126">
        <v>154</v>
      </c>
      <c r="E4126">
        <v>1</v>
      </c>
      <c r="F4126" s="7">
        <v>98.48</v>
      </c>
      <c r="G4126" s="7">
        <v>166.27</v>
      </c>
      <c r="H4126" s="7">
        <v>0.99</v>
      </c>
      <c r="I4126" s="7">
        <v>1.66</v>
      </c>
      <c r="J4126" t="s">
        <v>2337</v>
      </c>
      <c r="K4126">
        <f t="shared" si="256"/>
        <v>154</v>
      </c>
      <c r="L4126">
        <f t="shared" si="257"/>
        <v>49</v>
      </c>
      <c r="M4126">
        <f t="shared" si="258"/>
        <v>1</v>
      </c>
      <c r="N4126" s="7">
        <f t="shared" si="259"/>
        <v>166.27</v>
      </c>
    </row>
    <row r="4127" spans="1:14" x14ac:dyDescent="0.2">
      <c r="A4127" t="s">
        <v>256</v>
      </c>
      <c r="B4127" s="8">
        <v>44165</v>
      </c>
      <c r="C4127" s="8">
        <v>44166</v>
      </c>
      <c r="D4127">
        <v>307</v>
      </c>
      <c r="E4127">
        <v>1</v>
      </c>
      <c r="F4127" s="7">
        <v>171.39</v>
      </c>
      <c r="G4127" s="7">
        <v>332.54</v>
      </c>
      <c r="H4127" s="7">
        <v>0.86</v>
      </c>
      <c r="I4127" s="7">
        <v>1.66</v>
      </c>
      <c r="J4127" t="s">
        <v>2337</v>
      </c>
      <c r="K4127">
        <f t="shared" si="256"/>
        <v>307</v>
      </c>
      <c r="L4127">
        <f t="shared" si="257"/>
        <v>49</v>
      </c>
      <c r="M4127">
        <f t="shared" si="258"/>
        <v>1</v>
      </c>
      <c r="N4127" s="7">
        <f t="shared" si="259"/>
        <v>332.54</v>
      </c>
    </row>
    <row r="4128" spans="1:14" x14ac:dyDescent="0.2">
      <c r="A4128" t="s">
        <v>396</v>
      </c>
      <c r="B4128" s="8">
        <v>44165</v>
      </c>
      <c r="C4128" s="8">
        <v>44166</v>
      </c>
      <c r="D4128">
        <v>7</v>
      </c>
      <c r="E4128">
        <v>1</v>
      </c>
      <c r="F4128" s="7">
        <v>90.25</v>
      </c>
      <c r="G4128" s="7">
        <v>122.78</v>
      </c>
      <c r="H4128" s="7">
        <v>22.56</v>
      </c>
      <c r="I4128" s="7">
        <v>30.7</v>
      </c>
      <c r="J4128" t="s">
        <v>2337</v>
      </c>
      <c r="K4128">
        <f t="shared" si="256"/>
        <v>7</v>
      </c>
      <c r="L4128">
        <f t="shared" si="257"/>
        <v>49</v>
      </c>
      <c r="M4128">
        <f t="shared" si="258"/>
        <v>1</v>
      </c>
      <c r="N4128" s="7">
        <f t="shared" si="259"/>
        <v>122.78</v>
      </c>
    </row>
    <row r="4129" spans="1:14" x14ac:dyDescent="0.2">
      <c r="A4129" t="s">
        <v>818</v>
      </c>
      <c r="B4129" s="8">
        <v>44165</v>
      </c>
      <c r="C4129" s="8">
        <v>44179</v>
      </c>
      <c r="D4129">
        <v>10</v>
      </c>
      <c r="E4129">
        <v>1</v>
      </c>
      <c r="F4129" s="7">
        <v>99.92</v>
      </c>
      <c r="G4129" s="7">
        <v>178.8</v>
      </c>
      <c r="H4129" s="7">
        <v>16.649999999999999</v>
      </c>
      <c r="I4129" s="7">
        <v>29.8</v>
      </c>
      <c r="J4129" t="s">
        <v>2337</v>
      </c>
      <c r="K4129">
        <f t="shared" si="256"/>
        <v>10</v>
      </c>
      <c r="L4129">
        <f t="shared" si="257"/>
        <v>49</v>
      </c>
      <c r="M4129">
        <f t="shared" si="258"/>
        <v>1</v>
      </c>
      <c r="N4129" s="7">
        <f t="shared" si="259"/>
        <v>178.8</v>
      </c>
    </row>
    <row r="4130" spans="1:14" x14ac:dyDescent="0.2">
      <c r="A4130" t="s">
        <v>809</v>
      </c>
      <c r="B4130" s="8">
        <v>44165</v>
      </c>
      <c r="C4130" s="8">
        <v>44179</v>
      </c>
      <c r="D4130">
        <v>19</v>
      </c>
      <c r="E4130">
        <v>1</v>
      </c>
      <c r="F4130" s="7">
        <v>170.98</v>
      </c>
      <c r="G4130" s="7">
        <v>316.17</v>
      </c>
      <c r="H4130" s="7">
        <v>14.25</v>
      </c>
      <c r="I4130" s="7">
        <v>26.35</v>
      </c>
      <c r="J4130" t="s">
        <v>2337</v>
      </c>
      <c r="K4130">
        <f t="shared" si="256"/>
        <v>19</v>
      </c>
      <c r="L4130">
        <f t="shared" si="257"/>
        <v>49</v>
      </c>
      <c r="M4130">
        <f t="shared" si="258"/>
        <v>1</v>
      </c>
      <c r="N4130" s="7">
        <f t="shared" si="259"/>
        <v>316.17</v>
      </c>
    </row>
    <row r="4131" spans="1:14" x14ac:dyDescent="0.2">
      <c r="A4131" t="s">
        <v>836</v>
      </c>
      <c r="B4131" s="8">
        <v>44165</v>
      </c>
      <c r="C4131" s="8">
        <v>44179</v>
      </c>
      <c r="D4131">
        <v>43</v>
      </c>
      <c r="E4131">
        <v>1</v>
      </c>
      <c r="F4131" s="7">
        <v>655</v>
      </c>
      <c r="G4131" s="7">
        <v>1117.33</v>
      </c>
      <c r="H4131" s="7">
        <v>23.39</v>
      </c>
      <c r="I4131" s="7">
        <v>39.909999999999997</v>
      </c>
      <c r="J4131" t="s">
        <v>2337</v>
      </c>
      <c r="K4131">
        <f t="shared" si="256"/>
        <v>43</v>
      </c>
      <c r="L4131">
        <f t="shared" si="257"/>
        <v>49</v>
      </c>
      <c r="M4131">
        <f t="shared" si="258"/>
        <v>1</v>
      </c>
      <c r="N4131" s="7">
        <f t="shared" si="259"/>
        <v>1117.33</v>
      </c>
    </row>
    <row r="4132" spans="1:14" x14ac:dyDescent="0.2">
      <c r="A4132" t="s">
        <v>801</v>
      </c>
      <c r="B4132" s="8">
        <v>44165</v>
      </c>
      <c r="C4132" s="8">
        <v>44179</v>
      </c>
      <c r="D4132">
        <v>10</v>
      </c>
      <c r="E4132">
        <v>1</v>
      </c>
      <c r="F4132" s="7">
        <v>71.06</v>
      </c>
      <c r="G4132" s="7">
        <v>138.13</v>
      </c>
      <c r="H4132" s="7">
        <v>11.84</v>
      </c>
      <c r="I4132" s="7">
        <v>23.02</v>
      </c>
      <c r="J4132" t="s">
        <v>2337</v>
      </c>
      <c r="K4132">
        <f t="shared" si="256"/>
        <v>10</v>
      </c>
      <c r="L4132">
        <f t="shared" si="257"/>
        <v>49</v>
      </c>
      <c r="M4132">
        <f t="shared" si="258"/>
        <v>1</v>
      </c>
      <c r="N4132" s="7">
        <f t="shared" si="259"/>
        <v>138.13</v>
      </c>
    </row>
    <row r="4133" spans="1:14" x14ac:dyDescent="0.2">
      <c r="A4133" t="s">
        <v>288</v>
      </c>
      <c r="B4133" s="8">
        <v>44165</v>
      </c>
      <c r="C4133" s="8">
        <v>44166</v>
      </c>
      <c r="D4133">
        <v>460</v>
      </c>
      <c r="E4133">
        <v>1</v>
      </c>
      <c r="F4133" s="7">
        <v>257.08</v>
      </c>
      <c r="G4133" s="7">
        <v>821.12</v>
      </c>
      <c r="H4133" s="7">
        <v>0.86</v>
      </c>
      <c r="I4133" s="7">
        <v>2.74</v>
      </c>
      <c r="J4133" t="s">
        <v>2337</v>
      </c>
      <c r="K4133">
        <f t="shared" si="256"/>
        <v>460</v>
      </c>
      <c r="L4133">
        <f t="shared" si="257"/>
        <v>49</v>
      </c>
      <c r="M4133">
        <f t="shared" si="258"/>
        <v>1</v>
      </c>
      <c r="N4133" s="7">
        <f t="shared" si="259"/>
        <v>821.12</v>
      </c>
    </row>
    <row r="4134" spans="1:14" x14ac:dyDescent="0.2">
      <c r="A4134" t="s">
        <v>396</v>
      </c>
      <c r="B4134" s="8">
        <v>44165</v>
      </c>
      <c r="C4134" s="8">
        <v>44166</v>
      </c>
      <c r="D4134">
        <v>19</v>
      </c>
      <c r="E4134">
        <v>1</v>
      </c>
      <c r="F4134" s="7">
        <v>270.74</v>
      </c>
      <c r="G4134" s="7">
        <v>449.39</v>
      </c>
      <c r="H4134" s="7">
        <v>22.56</v>
      </c>
      <c r="I4134" s="7">
        <v>37.450000000000003</v>
      </c>
      <c r="J4134" t="s">
        <v>2337</v>
      </c>
      <c r="K4134">
        <f t="shared" si="256"/>
        <v>19</v>
      </c>
      <c r="L4134">
        <f t="shared" si="257"/>
        <v>49</v>
      </c>
      <c r="M4134">
        <f t="shared" si="258"/>
        <v>1</v>
      </c>
      <c r="N4134" s="7">
        <f t="shared" si="259"/>
        <v>449.39</v>
      </c>
    </row>
    <row r="4135" spans="1:14" x14ac:dyDescent="0.2">
      <c r="A4135" t="s">
        <v>928</v>
      </c>
      <c r="B4135" s="8">
        <v>44165</v>
      </c>
      <c r="C4135" s="8">
        <v>44166</v>
      </c>
      <c r="D4135">
        <v>2</v>
      </c>
      <c r="E4135">
        <v>1</v>
      </c>
      <c r="F4135" s="7">
        <v>0</v>
      </c>
      <c r="G4135" s="7">
        <v>41.44</v>
      </c>
      <c r="H4135" s="7">
        <v>0</v>
      </c>
      <c r="I4135" s="7">
        <v>41.44</v>
      </c>
      <c r="J4135" t="s">
        <v>2337</v>
      </c>
      <c r="K4135">
        <f t="shared" si="256"/>
        <v>2</v>
      </c>
      <c r="L4135">
        <f t="shared" si="257"/>
        <v>49</v>
      </c>
      <c r="M4135">
        <f t="shared" si="258"/>
        <v>1</v>
      </c>
      <c r="N4135" s="7">
        <f t="shared" si="259"/>
        <v>41.44</v>
      </c>
    </row>
    <row r="4136" spans="1:14" x14ac:dyDescent="0.2">
      <c r="A4136" t="s">
        <v>288</v>
      </c>
      <c r="B4136" s="8">
        <v>44166</v>
      </c>
      <c r="C4136" s="8">
        <v>44167</v>
      </c>
      <c r="D4136">
        <v>30</v>
      </c>
      <c r="E4136">
        <v>1</v>
      </c>
      <c r="F4136" s="7">
        <v>16.28</v>
      </c>
      <c r="G4136" s="7">
        <v>58.32</v>
      </c>
      <c r="H4136" s="7">
        <v>0.86</v>
      </c>
      <c r="I4136" s="7">
        <v>3.07</v>
      </c>
      <c r="J4136" t="s">
        <v>2337</v>
      </c>
      <c r="K4136">
        <f t="shared" si="256"/>
        <v>30</v>
      </c>
      <c r="L4136">
        <f t="shared" si="257"/>
        <v>49</v>
      </c>
      <c r="M4136">
        <f t="shared" si="258"/>
        <v>1</v>
      </c>
      <c r="N4136" s="7">
        <f t="shared" si="259"/>
        <v>58.32</v>
      </c>
    </row>
    <row r="4137" spans="1:14" x14ac:dyDescent="0.2">
      <c r="A4137" t="s">
        <v>928</v>
      </c>
      <c r="B4137" s="8">
        <v>44166</v>
      </c>
      <c r="C4137" s="8">
        <v>44167</v>
      </c>
      <c r="D4137">
        <v>2</v>
      </c>
      <c r="E4137">
        <v>1</v>
      </c>
      <c r="F4137" s="7">
        <v>0</v>
      </c>
      <c r="G4137" s="7">
        <v>0</v>
      </c>
      <c r="H4137" s="7">
        <v>0</v>
      </c>
      <c r="I4137" s="7">
        <v>0</v>
      </c>
      <c r="J4137" t="s">
        <v>2337</v>
      </c>
      <c r="K4137">
        <f t="shared" si="256"/>
        <v>2</v>
      </c>
      <c r="L4137">
        <f t="shared" si="257"/>
        <v>49</v>
      </c>
      <c r="M4137">
        <f t="shared" si="258"/>
        <v>1</v>
      </c>
      <c r="N4137" s="7">
        <f t="shared" si="259"/>
        <v>0</v>
      </c>
    </row>
    <row r="4138" spans="1:14" x14ac:dyDescent="0.2">
      <c r="A4138" t="s">
        <v>288</v>
      </c>
      <c r="B4138" s="8">
        <v>44167</v>
      </c>
      <c r="C4138" s="8">
        <v>44168</v>
      </c>
      <c r="D4138">
        <v>1532</v>
      </c>
      <c r="E4138">
        <v>1</v>
      </c>
      <c r="F4138" s="7">
        <v>856.93</v>
      </c>
      <c r="G4138" s="7">
        <v>2046.4</v>
      </c>
      <c r="H4138" s="7">
        <v>0.86</v>
      </c>
      <c r="I4138" s="7">
        <v>2.0499999999999998</v>
      </c>
      <c r="J4138" t="s">
        <v>2337</v>
      </c>
      <c r="K4138">
        <f t="shared" si="256"/>
        <v>1532</v>
      </c>
      <c r="L4138">
        <f t="shared" si="257"/>
        <v>49</v>
      </c>
      <c r="M4138">
        <f t="shared" si="258"/>
        <v>1</v>
      </c>
      <c r="N4138" s="7">
        <f t="shared" si="259"/>
        <v>2046.4</v>
      </c>
    </row>
    <row r="4139" spans="1:14" x14ac:dyDescent="0.2">
      <c r="A4139" t="s">
        <v>223</v>
      </c>
      <c r="B4139" s="8">
        <v>44167</v>
      </c>
      <c r="C4139" s="8">
        <v>44172</v>
      </c>
      <c r="D4139">
        <v>4596</v>
      </c>
      <c r="E4139">
        <v>1</v>
      </c>
      <c r="F4139" s="7">
        <v>2110.35</v>
      </c>
      <c r="G4139" s="7">
        <v>3069.6</v>
      </c>
      <c r="H4139" s="7">
        <v>0.7</v>
      </c>
      <c r="I4139" s="7">
        <v>1.02</v>
      </c>
      <c r="J4139" t="s">
        <v>2337</v>
      </c>
      <c r="K4139">
        <f t="shared" si="256"/>
        <v>4596</v>
      </c>
      <c r="L4139">
        <f t="shared" si="257"/>
        <v>49</v>
      </c>
      <c r="M4139">
        <f t="shared" si="258"/>
        <v>1</v>
      </c>
      <c r="N4139" s="7">
        <f t="shared" si="259"/>
        <v>3069.6</v>
      </c>
    </row>
    <row r="4140" spans="1:14" x14ac:dyDescent="0.2">
      <c r="A4140" t="s">
        <v>288</v>
      </c>
      <c r="B4140" s="8">
        <v>44167</v>
      </c>
      <c r="C4140" s="8">
        <v>44172</v>
      </c>
      <c r="D4140">
        <v>4596</v>
      </c>
      <c r="E4140">
        <v>1</v>
      </c>
      <c r="F4140" s="7">
        <v>2570.79</v>
      </c>
      <c r="G4140" s="7">
        <v>6139.2</v>
      </c>
      <c r="H4140" s="7">
        <v>0.86</v>
      </c>
      <c r="I4140" s="7">
        <v>2.0499999999999998</v>
      </c>
      <c r="J4140" t="s">
        <v>2337</v>
      </c>
      <c r="K4140">
        <f t="shared" si="256"/>
        <v>4596</v>
      </c>
      <c r="L4140">
        <f t="shared" si="257"/>
        <v>49</v>
      </c>
      <c r="M4140">
        <f t="shared" si="258"/>
        <v>1</v>
      </c>
      <c r="N4140" s="7">
        <f t="shared" si="259"/>
        <v>6139.2</v>
      </c>
    </row>
    <row r="4141" spans="1:14" x14ac:dyDescent="0.2">
      <c r="A4141" t="s">
        <v>239</v>
      </c>
      <c r="B4141" s="8">
        <v>44167</v>
      </c>
      <c r="C4141" s="8">
        <v>44172</v>
      </c>
      <c r="D4141">
        <v>3064</v>
      </c>
      <c r="E4141">
        <v>1</v>
      </c>
      <c r="F4141" s="7">
        <v>1406.9</v>
      </c>
      <c r="G4141" s="7">
        <v>2046.4</v>
      </c>
      <c r="H4141" s="7">
        <v>0.7</v>
      </c>
      <c r="I4141" s="7">
        <v>1.02</v>
      </c>
      <c r="J4141" t="s">
        <v>2337</v>
      </c>
      <c r="K4141">
        <f t="shared" si="256"/>
        <v>3064</v>
      </c>
      <c r="L4141">
        <f t="shared" si="257"/>
        <v>49</v>
      </c>
      <c r="M4141">
        <f t="shared" si="258"/>
        <v>1</v>
      </c>
      <c r="N4141" s="7">
        <f t="shared" si="259"/>
        <v>2046.4</v>
      </c>
    </row>
    <row r="4142" spans="1:14" x14ac:dyDescent="0.2">
      <c r="A4142" t="s">
        <v>232</v>
      </c>
      <c r="B4142" s="8">
        <v>44167</v>
      </c>
      <c r="C4142" s="8">
        <v>44172</v>
      </c>
      <c r="D4142">
        <v>15320</v>
      </c>
      <c r="E4142">
        <v>1</v>
      </c>
      <c r="F4142" s="7">
        <v>7034.5</v>
      </c>
      <c r="G4142" s="7">
        <v>10232</v>
      </c>
      <c r="H4142" s="7">
        <v>0.7</v>
      </c>
      <c r="I4142" s="7">
        <v>1.02</v>
      </c>
      <c r="J4142" t="s">
        <v>2337</v>
      </c>
      <c r="K4142">
        <f t="shared" si="256"/>
        <v>15320</v>
      </c>
      <c r="L4142">
        <f t="shared" si="257"/>
        <v>49</v>
      </c>
      <c r="M4142">
        <f t="shared" si="258"/>
        <v>1</v>
      </c>
      <c r="N4142" s="7">
        <f t="shared" si="259"/>
        <v>10232</v>
      </c>
    </row>
    <row r="4143" spans="1:14" x14ac:dyDescent="0.2">
      <c r="A4143" t="s">
        <v>333</v>
      </c>
      <c r="B4143" s="8">
        <v>44167</v>
      </c>
      <c r="C4143" s="8">
        <v>44172</v>
      </c>
      <c r="D4143">
        <v>3677</v>
      </c>
      <c r="E4143">
        <v>1</v>
      </c>
      <c r="F4143" s="7">
        <v>2025.94</v>
      </c>
      <c r="G4143" s="7">
        <v>3376.56</v>
      </c>
      <c r="H4143" s="7">
        <v>0.84</v>
      </c>
      <c r="I4143" s="7">
        <v>1.41</v>
      </c>
      <c r="J4143" t="s">
        <v>2337</v>
      </c>
      <c r="K4143">
        <f t="shared" si="256"/>
        <v>3677</v>
      </c>
      <c r="L4143">
        <f t="shared" si="257"/>
        <v>49</v>
      </c>
      <c r="M4143">
        <f t="shared" si="258"/>
        <v>1</v>
      </c>
      <c r="N4143" s="7">
        <f t="shared" si="259"/>
        <v>3376.56</v>
      </c>
    </row>
    <row r="4144" spans="1:14" x14ac:dyDescent="0.2">
      <c r="A4144" t="s">
        <v>531</v>
      </c>
      <c r="B4144" s="8">
        <v>44167</v>
      </c>
      <c r="C4144" s="8">
        <v>44168</v>
      </c>
      <c r="D4144">
        <v>344</v>
      </c>
      <c r="E4144">
        <v>1</v>
      </c>
      <c r="F4144" s="7">
        <v>1034.83</v>
      </c>
      <c r="G4144" s="7">
        <v>1790.6</v>
      </c>
      <c r="H4144" s="7">
        <v>4.62</v>
      </c>
      <c r="I4144" s="7">
        <v>7.99</v>
      </c>
      <c r="J4144" t="s">
        <v>2337</v>
      </c>
      <c r="K4144">
        <f t="shared" si="256"/>
        <v>344</v>
      </c>
      <c r="L4144">
        <f t="shared" si="257"/>
        <v>49</v>
      </c>
      <c r="M4144">
        <f t="shared" si="258"/>
        <v>1</v>
      </c>
      <c r="N4144" s="7">
        <f t="shared" si="259"/>
        <v>1790.6</v>
      </c>
    </row>
    <row r="4145" spans="1:14" x14ac:dyDescent="0.2">
      <c r="A4145" t="s">
        <v>942</v>
      </c>
      <c r="B4145" s="8">
        <v>44167</v>
      </c>
      <c r="C4145" s="8">
        <v>44168</v>
      </c>
      <c r="D4145">
        <v>19</v>
      </c>
      <c r="E4145">
        <v>1</v>
      </c>
      <c r="F4145" s="7">
        <v>286.39</v>
      </c>
      <c r="G4145" s="7">
        <v>598.57000000000005</v>
      </c>
      <c r="H4145" s="7">
        <v>23.87</v>
      </c>
      <c r="I4145" s="7">
        <v>49.88</v>
      </c>
      <c r="J4145" t="s">
        <v>2337</v>
      </c>
      <c r="K4145">
        <f t="shared" si="256"/>
        <v>19</v>
      </c>
      <c r="L4145">
        <f t="shared" si="257"/>
        <v>49</v>
      </c>
      <c r="M4145">
        <f t="shared" si="258"/>
        <v>1</v>
      </c>
      <c r="N4145" s="7">
        <f t="shared" si="259"/>
        <v>598.57000000000005</v>
      </c>
    </row>
    <row r="4146" spans="1:14" x14ac:dyDescent="0.2">
      <c r="A4146" t="s">
        <v>247</v>
      </c>
      <c r="B4146" s="8">
        <v>44167</v>
      </c>
      <c r="C4146" s="8">
        <v>44168</v>
      </c>
      <c r="D4146">
        <v>6128</v>
      </c>
      <c r="E4146">
        <v>1</v>
      </c>
      <c r="F4146" s="7">
        <v>3427.72</v>
      </c>
      <c r="G4146" s="7">
        <v>8441.4</v>
      </c>
      <c r="H4146" s="7">
        <v>0.86</v>
      </c>
      <c r="I4146" s="7">
        <v>2.11</v>
      </c>
      <c r="J4146" t="s">
        <v>2337</v>
      </c>
      <c r="K4146">
        <f t="shared" si="256"/>
        <v>6128</v>
      </c>
      <c r="L4146">
        <f t="shared" si="257"/>
        <v>49</v>
      </c>
      <c r="M4146">
        <f t="shared" si="258"/>
        <v>1</v>
      </c>
      <c r="N4146" s="7">
        <f t="shared" si="259"/>
        <v>8441.4</v>
      </c>
    </row>
    <row r="4147" spans="1:14" x14ac:dyDescent="0.2">
      <c r="A4147" t="s">
        <v>251</v>
      </c>
      <c r="B4147" s="8">
        <v>44167</v>
      </c>
      <c r="C4147" s="8">
        <v>44168</v>
      </c>
      <c r="D4147">
        <v>68</v>
      </c>
      <c r="E4147">
        <v>1</v>
      </c>
      <c r="F4147" s="7">
        <v>37.71</v>
      </c>
      <c r="G4147" s="7">
        <v>101.3</v>
      </c>
      <c r="H4147" s="7">
        <v>0.86</v>
      </c>
      <c r="I4147" s="7">
        <v>2.2999999999999998</v>
      </c>
      <c r="J4147" t="s">
        <v>2337</v>
      </c>
      <c r="K4147">
        <f t="shared" si="256"/>
        <v>68</v>
      </c>
      <c r="L4147">
        <f t="shared" si="257"/>
        <v>49</v>
      </c>
      <c r="M4147">
        <f t="shared" si="258"/>
        <v>1</v>
      </c>
      <c r="N4147" s="7">
        <f t="shared" si="259"/>
        <v>101.3</v>
      </c>
    </row>
    <row r="4148" spans="1:14" x14ac:dyDescent="0.2">
      <c r="A4148" t="s">
        <v>333</v>
      </c>
      <c r="B4148" s="8">
        <v>44167</v>
      </c>
      <c r="C4148" s="8">
        <v>44168</v>
      </c>
      <c r="D4148">
        <v>166</v>
      </c>
      <c r="E4148">
        <v>1</v>
      </c>
      <c r="F4148" s="7">
        <v>91.17</v>
      </c>
      <c r="G4148" s="7">
        <v>158.85</v>
      </c>
      <c r="H4148" s="7">
        <v>0.84</v>
      </c>
      <c r="I4148" s="7">
        <v>1.47</v>
      </c>
      <c r="J4148" t="s">
        <v>2337</v>
      </c>
      <c r="K4148">
        <f t="shared" si="256"/>
        <v>166</v>
      </c>
      <c r="L4148">
        <f t="shared" si="257"/>
        <v>49</v>
      </c>
      <c r="M4148">
        <f t="shared" si="258"/>
        <v>1</v>
      </c>
      <c r="N4148" s="7">
        <f t="shared" si="259"/>
        <v>158.85</v>
      </c>
    </row>
    <row r="4149" spans="1:14" x14ac:dyDescent="0.2">
      <c r="A4149" t="s">
        <v>262</v>
      </c>
      <c r="B4149" s="8">
        <v>44167</v>
      </c>
      <c r="C4149" s="8">
        <v>44168</v>
      </c>
      <c r="D4149">
        <v>94</v>
      </c>
      <c r="E4149">
        <v>1</v>
      </c>
      <c r="F4149" s="7">
        <v>60.08</v>
      </c>
      <c r="G4149" s="7">
        <v>140.43</v>
      </c>
      <c r="H4149" s="7">
        <v>0.99</v>
      </c>
      <c r="I4149" s="7">
        <v>2.2999999999999998</v>
      </c>
      <c r="J4149" t="s">
        <v>2337</v>
      </c>
      <c r="K4149">
        <f t="shared" si="256"/>
        <v>94</v>
      </c>
      <c r="L4149">
        <f t="shared" si="257"/>
        <v>49</v>
      </c>
      <c r="M4149">
        <f t="shared" si="258"/>
        <v>1</v>
      </c>
      <c r="N4149" s="7">
        <f t="shared" si="259"/>
        <v>140.43</v>
      </c>
    </row>
    <row r="4150" spans="1:14" x14ac:dyDescent="0.2">
      <c r="A4150" t="s">
        <v>928</v>
      </c>
      <c r="B4150" s="8">
        <v>44167</v>
      </c>
      <c r="C4150" s="8">
        <v>44168</v>
      </c>
      <c r="D4150">
        <v>2</v>
      </c>
      <c r="E4150">
        <v>1</v>
      </c>
      <c r="F4150" s="7">
        <v>0</v>
      </c>
      <c r="G4150" s="7">
        <v>0</v>
      </c>
      <c r="H4150" s="7">
        <v>0</v>
      </c>
      <c r="I4150" s="7">
        <v>0</v>
      </c>
      <c r="J4150" t="s">
        <v>2337</v>
      </c>
      <c r="K4150">
        <f t="shared" si="256"/>
        <v>2</v>
      </c>
      <c r="L4150">
        <f t="shared" si="257"/>
        <v>49</v>
      </c>
      <c r="M4150">
        <f t="shared" si="258"/>
        <v>1</v>
      </c>
      <c r="N4150" s="7">
        <f t="shared" si="259"/>
        <v>0</v>
      </c>
    </row>
    <row r="4151" spans="1:14" x14ac:dyDescent="0.2">
      <c r="A4151" t="s">
        <v>111</v>
      </c>
      <c r="B4151" s="8">
        <v>44167</v>
      </c>
      <c r="C4151" s="8">
        <v>44168</v>
      </c>
      <c r="D4151">
        <v>460</v>
      </c>
      <c r="E4151">
        <v>1</v>
      </c>
      <c r="F4151" s="7">
        <v>124.7</v>
      </c>
      <c r="G4151" s="7">
        <v>360.68</v>
      </c>
      <c r="H4151" s="7">
        <v>0.41</v>
      </c>
      <c r="I4151" s="7">
        <v>1.2</v>
      </c>
      <c r="J4151" t="s">
        <v>2337</v>
      </c>
      <c r="K4151">
        <f t="shared" si="256"/>
        <v>460</v>
      </c>
      <c r="L4151">
        <f t="shared" si="257"/>
        <v>49</v>
      </c>
      <c r="M4151">
        <f t="shared" si="258"/>
        <v>1</v>
      </c>
      <c r="N4151" s="7">
        <f t="shared" si="259"/>
        <v>360.68</v>
      </c>
    </row>
    <row r="4152" spans="1:14" x14ac:dyDescent="0.2">
      <c r="A4152" t="s">
        <v>396</v>
      </c>
      <c r="B4152" s="8">
        <v>44167</v>
      </c>
      <c r="C4152" s="8">
        <v>44168</v>
      </c>
      <c r="D4152">
        <v>8</v>
      </c>
      <c r="E4152">
        <v>1</v>
      </c>
      <c r="F4152" s="7">
        <v>112.81</v>
      </c>
      <c r="G4152" s="7">
        <v>153.47999999999999</v>
      </c>
      <c r="H4152" s="7">
        <v>22.56</v>
      </c>
      <c r="I4152" s="7">
        <v>30.7</v>
      </c>
      <c r="J4152" t="s">
        <v>2337</v>
      </c>
      <c r="K4152">
        <f t="shared" si="256"/>
        <v>8</v>
      </c>
      <c r="L4152">
        <f t="shared" si="257"/>
        <v>49</v>
      </c>
      <c r="M4152">
        <f t="shared" si="258"/>
        <v>1</v>
      </c>
      <c r="N4152" s="7">
        <f t="shared" si="259"/>
        <v>153.47999999999999</v>
      </c>
    </row>
    <row r="4153" spans="1:14" x14ac:dyDescent="0.2">
      <c r="A4153" t="s">
        <v>251</v>
      </c>
      <c r="B4153" s="8">
        <v>44167</v>
      </c>
      <c r="C4153" s="8">
        <v>44168</v>
      </c>
      <c r="D4153">
        <v>224</v>
      </c>
      <c r="E4153">
        <v>1</v>
      </c>
      <c r="F4153" s="7">
        <v>125.11</v>
      </c>
      <c r="G4153" s="7">
        <v>336.12</v>
      </c>
      <c r="H4153" s="7">
        <v>0.86</v>
      </c>
      <c r="I4153" s="7">
        <v>2.2999999999999998</v>
      </c>
      <c r="J4153" t="s">
        <v>2337</v>
      </c>
      <c r="K4153">
        <f t="shared" si="256"/>
        <v>224</v>
      </c>
      <c r="L4153">
        <f t="shared" si="257"/>
        <v>49</v>
      </c>
      <c r="M4153">
        <f t="shared" si="258"/>
        <v>1</v>
      </c>
      <c r="N4153" s="7">
        <f t="shared" si="259"/>
        <v>336.12</v>
      </c>
    </row>
    <row r="4154" spans="1:14" x14ac:dyDescent="0.2">
      <c r="A4154" t="s">
        <v>928</v>
      </c>
      <c r="B4154" s="8">
        <v>44167</v>
      </c>
      <c r="C4154" s="8">
        <v>44168</v>
      </c>
      <c r="D4154">
        <v>5</v>
      </c>
      <c r="E4154">
        <v>1</v>
      </c>
      <c r="F4154" s="7">
        <v>0</v>
      </c>
      <c r="G4154" s="7">
        <v>0</v>
      </c>
      <c r="H4154" s="7">
        <v>0</v>
      </c>
      <c r="I4154" s="7">
        <v>0</v>
      </c>
      <c r="J4154" t="s">
        <v>2337</v>
      </c>
      <c r="K4154">
        <f t="shared" si="256"/>
        <v>5</v>
      </c>
      <c r="L4154">
        <f t="shared" si="257"/>
        <v>49</v>
      </c>
      <c r="M4154">
        <f t="shared" si="258"/>
        <v>1</v>
      </c>
      <c r="N4154" s="7">
        <f t="shared" si="259"/>
        <v>0</v>
      </c>
    </row>
    <row r="4155" spans="1:14" x14ac:dyDescent="0.2">
      <c r="A4155" t="s">
        <v>201</v>
      </c>
      <c r="B4155" s="8">
        <v>44167</v>
      </c>
      <c r="C4155" s="8">
        <v>44168</v>
      </c>
      <c r="D4155">
        <v>184</v>
      </c>
      <c r="E4155">
        <v>1</v>
      </c>
      <c r="F4155" s="7">
        <v>119.18</v>
      </c>
      <c r="G4155" s="7">
        <v>383.7</v>
      </c>
      <c r="H4155" s="7">
        <v>0.99</v>
      </c>
      <c r="I4155" s="7">
        <v>3.2</v>
      </c>
      <c r="J4155" t="s">
        <v>2337</v>
      </c>
      <c r="K4155">
        <f t="shared" si="256"/>
        <v>184</v>
      </c>
      <c r="L4155">
        <f t="shared" si="257"/>
        <v>49</v>
      </c>
      <c r="M4155">
        <f t="shared" si="258"/>
        <v>1</v>
      </c>
      <c r="N4155" s="7">
        <f t="shared" si="259"/>
        <v>383.7</v>
      </c>
    </row>
    <row r="4156" spans="1:14" x14ac:dyDescent="0.2">
      <c r="A4156" t="s">
        <v>232</v>
      </c>
      <c r="B4156" s="8">
        <v>44168</v>
      </c>
      <c r="C4156" s="8">
        <v>44168</v>
      </c>
      <c r="D4156">
        <v>1532</v>
      </c>
      <c r="E4156">
        <v>1</v>
      </c>
      <c r="F4156" s="7">
        <v>703.45</v>
      </c>
      <c r="G4156" s="7">
        <v>1023.2</v>
      </c>
      <c r="H4156" s="7">
        <v>0.7</v>
      </c>
      <c r="I4156" s="7">
        <v>1.02</v>
      </c>
      <c r="J4156" t="s">
        <v>2337</v>
      </c>
      <c r="K4156">
        <f t="shared" si="256"/>
        <v>1532</v>
      </c>
      <c r="L4156">
        <f t="shared" si="257"/>
        <v>49</v>
      </c>
      <c r="M4156">
        <f t="shared" si="258"/>
        <v>1</v>
      </c>
      <c r="N4156" s="7">
        <f t="shared" si="259"/>
        <v>1023.2</v>
      </c>
    </row>
    <row r="4157" spans="1:14" x14ac:dyDescent="0.2">
      <c r="A4157" t="s">
        <v>251</v>
      </c>
      <c r="B4157" s="8">
        <v>44168</v>
      </c>
      <c r="C4157" s="8">
        <v>44168</v>
      </c>
      <c r="D4157">
        <v>766</v>
      </c>
      <c r="E4157">
        <v>1</v>
      </c>
      <c r="F4157" s="7">
        <v>428.47</v>
      </c>
      <c r="G4157" s="7">
        <v>1035.99</v>
      </c>
      <c r="H4157" s="7">
        <v>0.86</v>
      </c>
      <c r="I4157" s="7">
        <v>2.0699999999999998</v>
      </c>
      <c r="J4157" t="s">
        <v>2337</v>
      </c>
      <c r="K4157">
        <f t="shared" si="256"/>
        <v>766</v>
      </c>
      <c r="L4157">
        <f t="shared" si="257"/>
        <v>49</v>
      </c>
      <c r="M4157">
        <f t="shared" si="258"/>
        <v>1</v>
      </c>
      <c r="N4157" s="7">
        <f t="shared" si="259"/>
        <v>1035.99</v>
      </c>
    </row>
    <row r="4158" spans="1:14" x14ac:dyDescent="0.2">
      <c r="A4158" t="s">
        <v>262</v>
      </c>
      <c r="B4158" s="8">
        <v>44168</v>
      </c>
      <c r="C4158" s="8">
        <v>44168</v>
      </c>
      <c r="D4158">
        <v>766</v>
      </c>
      <c r="E4158">
        <v>1</v>
      </c>
      <c r="F4158" s="7">
        <v>492.42</v>
      </c>
      <c r="G4158" s="7">
        <v>895.3</v>
      </c>
      <c r="H4158" s="7">
        <v>0.99</v>
      </c>
      <c r="I4158" s="7">
        <v>1.79</v>
      </c>
      <c r="J4158" t="s">
        <v>2337</v>
      </c>
      <c r="K4158">
        <f t="shared" si="256"/>
        <v>766</v>
      </c>
      <c r="L4158">
        <f t="shared" si="257"/>
        <v>49</v>
      </c>
      <c r="M4158">
        <f t="shared" si="258"/>
        <v>1</v>
      </c>
      <c r="N4158" s="7">
        <f t="shared" si="259"/>
        <v>895.3</v>
      </c>
    </row>
    <row r="4159" spans="1:14" x14ac:dyDescent="0.2">
      <c r="A4159" t="s">
        <v>396</v>
      </c>
      <c r="B4159" s="8">
        <v>44168</v>
      </c>
      <c r="C4159" s="8">
        <v>44256</v>
      </c>
      <c r="D4159">
        <v>3371</v>
      </c>
      <c r="E4159">
        <v>1</v>
      </c>
      <c r="F4159" s="7">
        <v>49635.43</v>
      </c>
      <c r="G4159" s="7">
        <v>61903.6</v>
      </c>
      <c r="H4159" s="7">
        <v>22.56</v>
      </c>
      <c r="I4159" s="7">
        <v>28.14</v>
      </c>
      <c r="J4159" t="s">
        <v>2337</v>
      </c>
      <c r="K4159">
        <f t="shared" si="256"/>
        <v>3371</v>
      </c>
      <c r="L4159">
        <f t="shared" si="257"/>
        <v>49</v>
      </c>
      <c r="M4159">
        <f t="shared" si="258"/>
        <v>1</v>
      </c>
      <c r="N4159" s="7">
        <f t="shared" si="259"/>
        <v>61903.6</v>
      </c>
    </row>
    <row r="4160" spans="1:14" x14ac:dyDescent="0.2">
      <c r="A4160" t="s">
        <v>232</v>
      </c>
      <c r="B4160" s="8">
        <v>44168</v>
      </c>
      <c r="C4160" s="8">
        <v>44256</v>
      </c>
      <c r="D4160">
        <v>76600</v>
      </c>
      <c r="E4160">
        <v>1</v>
      </c>
      <c r="F4160" s="7">
        <v>35172.5</v>
      </c>
      <c r="G4160" s="7">
        <v>51160</v>
      </c>
      <c r="H4160" s="7">
        <v>0.7</v>
      </c>
      <c r="I4160" s="7">
        <v>1.02</v>
      </c>
      <c r="J4160" t="s">
        <v>2337</v>
      </c>
      <c r="K4160">
        <f t="shared" si="256"/>
        <v>76600</v>
      </c>
      <c r="L4160">
        <f t="shared" si="257"/>
        <v>49</v>
      </c>
      <c r="M4160">
        <f t="shared" si="258"/>
        <v>1</v>
      </c>
      <c r="N4160" s="7">
        <f t="shared" si="259"/>
        <v>51160</v>
      </c>
    </row>
    <row r="4161" spans="1:14" x14ac:dyDescent="0.2">
      <c r="A4161" t="s">
        <v>251</v>
      </c>
      <c r="B4161" s="8">
        <v>44168</v>
      </c>
      <c r="C4161" s="8">
        <v>44256</v>
      </c>
      <c r="D4161">
        <v>30640</v>
      </c>
      <c r="E4161">
        <v>1</v>
      </c>
      <c r="F4161" s="7">
        <v>17138.599999999999</v>
      </c>
      <c r="G4161" s="7">
        <v>35812</v>
      </c>
      <c r="H4161" s="7">
        <v>0.86</v>
      </c>
      <c r="I4161" s="7">
        <v>1.79</v>
      </c>
      <c r="J4161" t="s">
        <v>2337</v>
      </c>
      <c r="K4161">
        <f t="shared" si="256"/>
        <v>30640</v>
      </c>
      <c r="L4161">
        <f t="shared" si="257"/>
        <v>49</v>
      </c>
      <c r="M4161">
        <f t="shared" si="258"/>
        <v>1</v>
      </c>
      <c r="N4161" s="7">
        <f t="shared" si="259"/>
        <v>35812</v>
      </c>
    </row>
    <row r="4162" spans="1:14" x14ac:dyDescent="0.2">
      <c r="A4162" t="s">
        <v>262</v>
      </c>
      <c r="B4162" s="8">
        <v>44168</v>
      </c>
      <c r="C4162" s="8">
        <v>44169</v>
      </c>
      <c r="D4162">
        <v>766</v>
      </c>
      <c r="E4162">
        <v>1</v>
      </c>
      <c r="F4162" s="7">
        <v>492.42</v>
      </c>
      <c r="G4162" s="7">
        <v>863.33</v>
      </c>
      <c r="H4162" s="7">
        <v>0.99</v>
      </c>
      <c r="I4162" s="7">
        <v>1.73</v>
      </c>
      <c r="J4162" t="s">
        <v>2337</v>
      </c>
      <c r="K4162">
        <f t="shared" si="256"/>
        <v>766</v>
      </c>
      <c r="L4162">
        <f t="shared" si="257"/>
        <v>49</v>
      </c>
      <c r="M4162">
        <f t="shared" si="258"/>
        <v>1</v>
      </c>
      <c r="N4162" s="7">
        <f t="shared" si="259"/>
        <v>863.33</v>
      </c>
    </row>
    <row r="4163" spans="1:14" x14ac:dyDescent="0.2">
      <c r="A4163" t="s">
        <v>923</v>
      </c>
      <c r="B4163" s="8">
        <v>44169</v>
      </c>
      <c r="C4163" s="8">
        <v>44172</v>
      </c>
      <c r="D4163">
        <v>74</v>
      </c>
      <c r="E4163">
        <v>1</v>
      </c>
      <c r="F4163" s="7">
        <v>2874.37</v>
      </c>
      <c r="G4163" s="7">
        <v>4174.66</v>
      </c>
      <c r="H4163" s="7">
        <v>59.88</v>
      </c>
      <c r="I4163" s="7">
        <v>86.97</v>
      </c>
      <c r="J4163" t="s">
        <v>2337</v>
      </c>
      <c r="K4163">
        <f t="shared" ref="K4163:K4226" si="260">D4163*E4163</f>
        <v>74</v>
      </c>
      <c r="L4163">
        <f t="shared" ref="L4163:L4226" si="261">(YEAR(B4163)-2020)*52+_xlfn.ISOWEEKNUM(B4163)</f>
        <v>49</v>
      </c>
      <c r="M4163">
        <f t="shared" ref="M4163:M4226" si="262">IF(J4163="Z-US$",1,1.22)</f>
        <v>1</v>
      </c>
      <c r="N4163" s="7">
        <f t="shared" ref="N4163:N4226" si="263">G4163*M4163</f>
        <v>4174.66</v>
      </c>
    </row>
    <row r="4164" spans="1:14" x14ac:dyDescent="0.2">
      <c r="A4164" t="s">
        <v>288</v>
      </c>
      <c r="B4164" s="8">
        <v>44169</v>
      </c>
      <c r="C4164" s="8">
        <v>44172</v>
      </c>
      <c r="D4164">
        <v>3064</v>
      </c>
      <c r="E4164">
        <v>1</v>
      </c>
      <c r="F4164" s="7">
        <v>1713.86</v>
      </c>
      <c r="G4164" s="7">
        <v>4092.8</v>
      </c>
      <c r="H4164" s="7">
        <v>0.86</v>
      </c>
      <c r="I4164" s="7">
        <v>2.0499999999999998</v>
      </c>
      <c r="J4164" t="s">
        <v>2337</v>
      </c>
      <c r="K4164">
        <f t="shared" si="260"/>
        <v>3064</v>
      </c>
      <c r="L4164">
        <f t="shared" si="261"/>
        <v>49</v>
      </c>
      <c r="M4164">
        <f t="shared" si="262"/>
        <v>1</v>
      </c>
      <c r="N4164" s="7">
        <f t="shared" si="263"/>
        <v>4092.8</v>
      </c>
    </row>
    <row r="4165" spans="1:14" x14ac:dyDescent="0.2">
      <c r="A4165" t="s">
        <v>396</v>
      </c>
      <c r="B4165" s="8">
        <v>44169</v>
      </c>
      <c r="C4165" s="8">
        <v>44172</v>
      </c>
      <c r="D4165">
        <v>77</v>
      </c>
      <c r="E4165">
        <v>1</v>
      </c>
      <c r="F4165" s="7">
        <v>1128.08</v>
      </c>
      <c r="G4165" s="7">
        <v>1534.8</v>
      </c>
      <c r="H4165" s="7">
        <v>22.56</v>
      </c>
      <c r="I4165" s="7">
        <v>30.7</v>
      </c>
      <c r="J4165" t="s">
        <v>2337</v>
      </c>
      <c r="K4165">
        <f t="shared" si="260"/>
        <v>77</v>
      </c>
      <c r="L4165">
        <f t="shared" si="261"/>
        <v>49</v>
      </c>
      <c r="M4165">
        <f t="shared" si="262"/>
        <v>1</v>
      </c>
      <c r="N4165" s="7">
        <f t="shared" si="263"/>
        <v>1534.8</v>
      </c>
    </row>
    <row r="4166" spans="1:14" x14ac:dyDescent="0.2">
      <c r="A4166" t="s">
        <v>942</v>
      </c>
      <c r="B4166" s="8">
        <v>44169</v>
      </c>
      <c r="C4166" s="8">
        <v>44172</v>
      </c>
      <c r="D4166">
        <v>92</v>
      </c>
      <c r="E4166">
        <v>1</v>
      </c>
      <c r="F4166" s="7">
        <v>1431.97</v>
      </c>
      <c r="G4166" s="7">
        <v>2992.86</v>
      </c>
      <c r="H4166" s="7">
        <v>23.87</v>
      </c>
      <c r="I4166" s="7">
        <v>49.88</v>
      </c>
      <c r="J4166" t="s">
        <v>2337</v>
      </c>
      <c r="K4166">
        <f t="shared" si="260"/>
        <v>92</v>
      </c>
      <c r="L4166">
        <f t="shared" si="261"/>
        <v>49</v>
      </c>
      <c r="M4166">
        <f t="shared" si="262"/>
        <v>1</v>
      </c>
      <c r="N4166" s="7">
        <f t="shared" si="263"/>
        <v>2992.86</v>
      </c>
    </row>
    <row r="4167" spans="1:14" x14ac:dyDescent="0.2">
      <c r="A4167" t="s">
        <v>169</v>
      </c>
      <c r="B4167" s="8">
        <v>44169</v>
      </c>
      <c r="C4167" s="8">
        <v>44172</v>
      </c>
      <c r="D4167">
        <v>1532</v>
      </c>
      <c r="E4167">
        <v>1</v>
      </c>
      <c r="F4167" s="7">
        <v>1288.21</v>
      </c>
      <c r="G4167" s="7">
        <v>2430.1</v>
      </c>
      <c r="H4167" s="7">
        <v>1.28</v>
      </c>
      <c r="I4167" s="7">
        <v>2.4300000000000002</v>
      </c>
      <c r="J4167" t="s">
        <v>2337</v>
      </c>
      <c r="K4167">
        <f t="shared" si="260"/>
        <v>1532</v>
      </c>
      <c r="L4167">
        <f t="shared" si="261"/>
        <v>49</v>
      </c>
      <c r="M4167">
        <f t="shared" si="262"/>
        <v>1</v>
      </c>
      <c r="N4167" s="7">
        <f t="shared" si="263"/>
        <v>2430.1</v>
      </c>
    </row>
    <row r="4168" spans="1:14" x14ac:dyDescent="0.2">
      <c r="A4168" t="s">
        <v>699</v>
      </c>
      <c r="B4168" s="8">
        <v>44169</v>
      </c>
      <c r="C4168" s="8">
        <v>44183</v>
      </c>
      <c r="D4168">
        <v>46</v>
      </c>
      <c r="E4168">
        <v>1</v>
      </c>
      <c r="F4168" s="7">
        <v>494.21</v>
      </c>
      <c r="G4168" s="7">
        <v>1001.46</v>
      </c>
      <c r="H4168" s="7">
        <v>16.47</v>
      </c>
      <c r="I4168" s="7">
        <v>33.380000000000003</v>
      </c>
      <c r="J4168" t="s">
        <v>2337</v>
      </c>
      <c r="K4168">
        <f t="shared" si="260"/>
        <v>46</v>
      </c>
      <c r="L4168">
        <f t="shared" si="261"/>
        <v>49</v>
      </c>
      <c r="M4168">
        <f t="shared" si="262"/>
        <v>1</v>
      </c>
      <c r="N4168" s="7">
        <f t="shared" si="263"/>
        <v>1001.46</v>
      </c>
    </row>
    <row r="4169" spans="1:14" x14ac:dyDescent="0.2">
      <c r="A4169" t="s">
        <v>738</v>
      </c>
      <c r="B4169" s="8">
        <v>44169</v>
      </c>
      <c r="C4169" s="8">
        <v>44183</v>
      </c>
      <c r="D4169">
        <v>31</v>
      </c>
      <c r="E4169">
        <v>1</v>
      </c>
      <c r="F4169" s="7">
        <v>639.24</v>
      </c>
      <c r="G4169" s="7">
        <v>1128.08</v>
      </c>
      <c r="H4169" s="7">
        <v>31.96</v>
      </c>
      <c r="I4169" s="7">
        <v>56.4</v>
      </c>
      <c r="J4169" t="s">
        <v>2337</v>
      </c>
      <c r="K4169">
        <f t="shared" si="260"/>
        <v>31</v>
      </c>
      <c r="L4169">
        <f t="shared" si="261"/>
        <v>49</v>
      </c>
      <c r="M4169">
        <f t="shared" si="262"/>
        <v>1</v>
      </c>
      <c r="N4169" s="7">
        <f t="shared" si="263"/>
        <v>1128.08</v>
      </c>
    </row>
    <row r="4170" spans="1:14" x14ac:dyDescent="0.2">
      <c r="A4170" t="s">
        <v>164</v>
      </c>
      <c r="B4170" s="8">
        <v>44169</v>
      </c>
      <c r="C4170" s="8">
        <v>44172</v>
      </c>
      <c r="D4170">
        <v>1839</v>
      </c>
      <c r="E4170">
        <v>1</v>
      </c>
      <c r="F4170" s="7">
        <v>1505.79</v>
      </c>
      <c r="G4170" s="7">
        <v>2916.12</v>
      </c>
      <c r="H4170" s="7">
        <v>1.25</v>
      </c>
      <c r="I4170" s="7">
        <v>2.4300000000000002</v>
      </c>
      <c r="J4170" t="s">
        <v>2337</v>
      </c>
      <c r="K4170">
        <f t="shared" si="260"/>
        <v>1839</v>
      </c>
      <c r="L4170">
        <f t="shared" si="261"/>
        <v>49</v>
      </c>
      <c r="M4170">
        <f t="shared" si="262"/>
        <v>1</v>
      </c>
      <c r="N4170" s="7">
        <f t="shared" si="263"/>
        <v>2916.12</v>
      </c>
    </row>
    <row r="4171" spans="1:14" x14ac:dyDescent="0.2">
      <c r="A4171" t="s">
        <v>239</v>
      </c>
      <c r="B4171" s="8">
        <v>44169</v>
      </c>
      <c r="C4171" s="8">
        <v>44172</v>
      </c>
      <c r="D4171">
        <v>766</v>
      </c>
      <c r="E4171">
        <v>1</v>
      </c>
      <c r="F4171" s="7">
        <v>351.73</v>
      </c>
      <c r="G4171" s="7">
        <v>549.97</v>
      </c>
      <c r="H4171" s="7">
        <v>0.7</v>
      </c>
      <c r="I4171" s="7">
        <v>1.1000000000000001</v>
      </c>
      <c r="J4171" t="s">
        <v>2337</v>
      </c>
      <c r="K4171">
        <f t="shared" si="260"/>
        <v>766</v>
      </c>
      <c r="L4171">
        <f t="shared" si="261"/>
        <v>49</v>
      </c>
      <c r="M4171">
        <f t="shared" si="262"/>
        <v>1</v>
      </c>
      <c r="N4171" s="7">
        <f t="shared" si="263"/>
        <v>549.97</v>
      </c>
    </row>
    <row r="4172" spans="1:14" x14ac:dyDescent="0.2">
      <c r="A4172" t="s">
        <v>251</v>
      </c>
      <c r="B4172" s="8">
        <v>44169</v>
      </c>
      <c r="C4172" s="8">
        <v>44172</v>
      </c>
      <c r="D4172">
        <v>77</v>
      </c>
      <c r="E4172">
        <v>1</v>
      </c>
      <c r="F4172" s="7">
        <v>42.85</v>
      </c>
      <c r="G4172" s="7">
        <v>115.11</v>
      </c>
      <c r="H4172" s="7">
        <v>0.86</v>
      </c>
      <c r="I4172" s="7">
        <v>2.2999999999999998</v>
      </c>
      <c r="J4172" t="s">
        <v>2337</v>
      </c>
      <c r="K4172">
        <f t="shared" si="260"/>
        <v>77</v>
      </c>
      <c r="L4172">
        <f t="shared" si="261"/>
        <v>49</v>
      </c>
      <c r="M4172">
        <f t="shared" si="262"/>
        <v>1</v>
      </c>
      <c r="N4172" s="7">
        <f t="shared" si="263"/>
        <v>115.11</v>
      </c>
    </row>
    <row r="4173" spans="1:14" x14ac:dyDescent="0.2">
      <c r="A4173" t="s">
        <v>928</v>
      </c>
      <c r="B4173" s="8">
        <v>44169</v>
      </c>
      <c r="C4173" s="8">
        <v>44172</v>
      </c>
      <c r="D4173">
        <v>4</v>
      </c>
      <c r="E4173">
        <v>1</v>
      </c>
      <c r="F4173" s="7">
        <v>0</v>
      </c>
      <c r="G4173" s="7">
        <v>0</v>
      </c>
      <c r="H4173" s="7">
        <v>0</v>
      </c>
      <c r="I4173" s="7">
        <v>0</v>
      </c>
      <c r="J4173" t="s">
        <v>2337</v>
      </c>
      <c r="K4173">
        <f t="shared" si="260"/>
        <v>4</v>
      </c>
      <c r="L4173">
        <f t="shared" si="261"/>
        <v>49</v>
      </c>
      <c r="M4173">
        <f t="shared" si="262"/>
        <v>1</v>
      </c>
      <c r="N4173" s="7">
        <f t="shared" si="263"/>
        <v>0</v>
      </c>
    </row>
    <row r="4174" spans="1:14" x14ac:dyDescent="0.2">
      <c r="A4174" t="s">
        <v>188</v>
      </c>
      <c r="B4174" s="8">
        <v>44169</v>
      </c>
      <c r="C4174" s="8">
        <v>44172</v>
      </c>
      <c r="D4174">
        <v>246</v>
      </c>
      <c r="E4174">
        <v>1</v>
      </c>
      <c r="F4174" s="7">
        <v>200.78</v>
      </c>
      <c r="G4174" s="7">
        <v>511.6</v>
      </c>
      <c r="H4174" s="7">
        <v>1.25</v>
      </c>
      <c r="I4174" s="7">
        <v>3.2</v>
      </c>
      <c r="J4174" t="s">
        <v>2337</v>
      </c>
      <c r="K4174">
        <f t="shared" si="260"/>
        <v>246</v>
      </c>
      <c r="L4174">
        <f t="shared" si="261"/>
        <v>49</v>
      </c>
      <c r="M4174">
        <f t="shared" si="262"/>
        <v>1</v>
      </c>
      <c r="N4174" s="7">
        <f t="shared" si="263"/>
        <v>511.6</v>
      </c>
    </row>
    <row r="4175" spans="1:14" x14ac:dyDescent="0.2">
      <c r="A4175" t="s">
        <v>192</v>
      </c>
      <c r="B4175" s="8">
        <v>44165</v>
      </c>
      <c r="C4175" s="8">
        <v>44165</v>
      </c>
      <c r="D4175">
        <v>31</v>
      </c>
      <c r="E4175">
        <v>1</v>
      </c>
      <c r="F4175" s="7">
        <v>25.09</v>
      </c>
      <c r="G4175" s="7">
        <v>72.900000000000006</v>
      </c>
      <c r="H4175" s="7">
        <v>1.25</v>
      </c>
      <c r="I4175" s="7">
        <v>3.65</v>
      </c>
      <c r="J4175" t="s">
        <v>2337</v>
      </c>
      <c r="K4175">
        <f t="shared" si="260"/>
        <v>31</v>
      </c>
      <c r="L4175">
        <f t="shared" si="261"/>
        <v>49</v>
      </c>
      <c r="M4175">
        <f t="shared" si="262"/>
        <v>1</v>
      </c>
      <c r="N4175" s="7">
        <f t="shared" si="263"/>
        <v>72.900000000000006</v>
      </c>
    </row>
    <row r="4176" spans="1:14" x14ac:dyDescent="0.2">
      <c r="A4176" t="s">
        <v>732</v>
      </c>
      <c r="B4176" s="8">
        <v>44165</v>
      </c>
      <c r="C4176" s="8">
        <v>44165</v>
      </c>
      <c r="D4176">
        <v>31</v>
      </c>
      <c r="E4176">
        <v>1</v>
      </c>
      <c r="F4176" s="7">
        <v>492.16</v>
      </c>
      <c r="G4176" s="7">
        <v>979.71</v>
      </c>
      <c r="H4176" s="7">
        <v>24.61</v>
      </c>
      <c r="I4176" s="7">
        <v>48.99</v>
      </c>
      <c r="J4176" t="s">
        <v>2337</v>
      </c>
      <c r="K4176">
        <f t="shared" si="260"/>
        <v>31</v>
      </c>
      <c r="L4176">
        <f t="shared" si="261"/>
        <v>49</v>
      </c>
      <c r="M4176">
        <f t="shared" si="262"/>
        <v>1</v>
      </c>
      <c r="N4176" s="7">
        <f t="shared" si="263"/>
        <v>979.71</v>
      </c>
    </row>
    <row r="4177" spans="1:14" x14ac:dyDescent="0.2">
      <c r="A4177" t="s">
        <v>702</v>
      </c>
      <c r="B4177" s="8">
        <v>44165</v>
      </c>
      <c r="C4177" s="8">
        <v>44165</v>
      </c>
      <c r="D4177">
        <v>31</v>
      </c>
      <c r="E4177">
        <v>1</v>
      </c>
      <c r="F4177" s="7">
        <v>543.32000000000005</v>
      </c>
      <c r="G4177" s="7">
        <v>1105.06</v>
      </c>
      <c r="H4177" s="7">
        <v>27.17</v>
      </c>
      <c r="I4177" s="7">
        <v>55.25</v>
      </c>
      <c r="J4177" t="s">
        <v>2337</v>
      </c>
      <c r="K4177">
        <f t="shared" si="260"/>
        <v>31</v>
      </c>
      <c r="L4177">
        <f t="shared" si="261"/>
        <v>49</v>
      </c>
      <c r="M4177">
        <f t="shared" si="262"/>
        <v>1</v>
      </c>
      <c r="N4177" s="7">
        <f t="shared" si="263"/>
        <v>1105.06</v>
      </c>
    </row>
    <row r="4178" spans="1:14" x14ac:dyDescent="0.2">
      <c r="A4178" t="s">
        <v>863</v>
      </c>
      <c r="B4178" s="8">
        <v>44165</v>
      </c>
      <c r="C4178" s="8">
        <v>44165</v>
      </c>
      <c r="D4178">
        <v>7</v>
      </c>
      <c r="E4178">
        <v>1</v>
      </c>
      <c r="F4178" s="7">
        <v>166.73</v>
      </c>
      <c r="G4178" s="7">
        <v>299.8</v>
      </c>
      <c r="H4178" s="7">
        <v>41.68</v>
      </c>
      <c r="I4178" s="7">
        <v>74.95</v>
      </c>
      <c r="J4178" t="s">
        <v>2337</v>
      </c>
      <c r="K4178">
        <f t="shared" si="260"/>
        <v>7</v>
      </c>
      <c r="L4178">
        <f t="shared" si="261"/>
        <v>49</v>
      </c>
      <c r="M4178">
        <f t="shared" si="262"/>
        <v>1</v>
      </c>
      <c r="N4178" s="7">
        <f t="shared" si="263"/>
        <v>299.8</v>
      </c>
    </row>
    <row r="4179" spans="1:14" x14ac:dyDescent="0.2">
      <c r="A4179" t="s">
        <v>251</v>
      </c>
      <c r="B4179" s="8">
        <v>44165</v>
      </c>
      <c r="C4179" s="8">
        <v>44165</v>
      </c>
      <c r="D4179">
        <v>230</v>
      </c>
      <c r="E4179">
        <v>1</v>
      </c>
      <c r="F4179" s="7">
        <v>128.54</v>
      </c>
      <c r="G4179" s="7">
        <v>345.33</v>
      </c>
      <c r="H4179" s="7">
        <v>0.86</v>
      </c>
      <c r="I4179" s="7">
        <v>2.2999999999999998</v>
      </c>
      <c r="J4179" t="s">
        <v>2337</v>
      </c>
      <c r="K4179">
        <f t="shared" si="260"/>
        <v>230</v>
      </c>
      <c r="L4179">
        <f t="shared" si="261"/>
        <v>49</v>
      </c>
      <c r="M4179">
        <f t="shared" si="262"/>
        <v>1</v>
      </c>
      <c r="N4179" s="7">
        <f t="shared" si="263"/>
        <v>345.33</v>
      </c>
    </row>
    <row r="4180" spans="1:14" x14ac:dyDescent="0.2">
      <c r="A4180" t="s">
        <v>262</v>
      </c>
      <c r="B4180" s="8">
        <v>44165</v>
      </c>
      <c r="C4180" s="8">
        <v>44165</v>
      </c>
      <c r="D4180">
        <v>800</v>
      </c>
      <c r="E4180">
        <v>1</v>
      </c>
      <c r="F4180" s="7">
        <v>514.08000000000004</v>
      </c>
      <c r="G4180" s="7">
        <v>1201.75</v>
      </c>
      <c r="H4180" s="7">
        <v>0.99</v>
      </c>
      <c r="I4180" s="7">
        <v>2.2999999999999998</v>
      </c>
      <c r="J4180" t="s">
        <v>2337</v>
      </c>
      <c r="K4180">
        <f t="shared" si="260"/>
        <v>800</v>
      </c>
      <c r="L4180">
        <f t="shared" si="261"/>
        <v>49</v>
      </c>
      <c r="M4180">
        <f t="shared" si="262"/>
        <v>1</v>
      </c>
      <c r="N4180" s="7">
        <f t="shared" si="263"/>
        <v>1201.75</v>
      </c>
    </row>
    <row r="4181" spans="1:14" x14ac:dyDescent="0.2">
      <c r="A4181" t="s">
        <v>288</v>
      </c>
      <c r="B4181" s="8">
        <v>44165</v>
      </c>
      <c r="C4181" s="8">
        <v>44165</v>
      </c>
      <c r="D4181">
        <v>4840</v>
      </c>
      <c r="E4181">
        <v>1</v>
      </c>
      <c r="F4181" s="7">
        <v>2707.04</v>
      </c>
      <c r="G4181" s="7">
        <v>8080.72</v>
      </c>
      <c r="H4181" s="7">
        <v>0.86</v>
      </c>
      <c r="I4181" s="7">
        <v>2.56</v>
      </c>
      <c r="J4181" t="s">
        <v>2337</v>
      </c>
      <c r="K4181">
        <f t="shared" si="260"/>
        <v>4840</v>
      </c>
      <c r="L4181">
        <f t="shared" si="261"/>
        <v>49</v>
      </c>
      <c r="M4181">
        <f t="shared" si="262"/>
        <v>1</v>
      </c>
      <c r="N4181" s="7">
        <f t="shared" si="263"/>
        <v>8080.72</v>
      </c>
    </row>
    <row r="4182" spans="1:14" x14ac:dyDescent="0.2">
      <c r="A4182" t="s">
        <v>351</v>
      </c>
      <c r="B4182" s="8">
        <v>44165</v>
      </c>
      <c r="C4182" s="8">
        <v>44165</v>
      </c>
      <c r="D4182">
        <v>1264</v>
      </c>
      <c r="E4182">
        <v>1</v>
      </c>
      <c r="F4182" s="7">
        <v>812.49</v>
      </c>
      <c r="G4182" s="7">
        <v>1266.21</v>
      </c>
      <c r="H4182" s="7">
        <v>0.99</v>
      </c>
      <c r="I4182" s="7">
        <v>1.54</v>
      </c>
      <c r="J4182" t="s">
        <v>2337</v>
      </c>
      <c r="K4182">
        <f t="shared" si="260"/>
        <v>1264</v>
      </c>
      <c r="L4182">
        <f t="shared" si="261"/>
        <v>49</v>
      </c>
      <c r="M4182">
        <f t="shared" si="262"/>
        <v>1</v>
      </c>
      <c r="N4182" s="7">
        <f t="shared" si="263"/>
        <v>1266.21</v>
      </c>
    </row>
    <row r="4183" spans="1:14" x14ac:dyDescent="0.2">
      <c r="A4183" t="s">
        <v>387</v>
      </c>
      <c r="B4183" s="8">
        <v>44165</v>
      </c>
      <c r="C4183" s="8">
        <v>44165</v>
      </c>
      <c r="D4183">
        <v>5</v>
      </c>
      <c r="E4183">
        <v>1</v>
      </c>
      <c r="F4183" s="7">
        <v>126.89</v>
      </c>
      <c r="G4183" s="7">
        <v>257.08</v>
      </c>
      <c r="H4183" s="7">
        <v>42.3</v>
      </c>
      <c r="I4183" s="7">
        <v>85.69</v>
      </c>
      <c r="J4183" t="s">
        <v>2337</v>
      </c>
      <c r="K4183">
        <f t="shared" si="260"/>
        <v>5</v>
      </c>
      <c r="L4183">
        <f t="shared" si="261"/>
        <v>49</v>
      </c>
      <c r="M4183">
        <f t="shared" si="262"/>
        <v>1</v>
      </c>
      <c r="N4183" s="7">
        <f t="shared" si="263"/>
        <v>257.08</v>
      </c>
    </row>
    <row r="4184" spans="1:14" x14ac:dyDescent="0.2">
      <c r="A4184" t="s">
        <v>396</v>
      </c>
      <c r="B4184" s="8">
        <v>44165</v>
      </c>
      <c r="C4184" s="8">
        <v>44165</v>
      </c>
      <c r="D4184">
        <v>115</v>
      </c>
      <c r="E4184">
        <v>1</v>
      </c>
      <c r="F4184" s="7">
        <v>1692.12</v>
      </c>
      <c r="G4184" s="7">
        <v>2740.58</v>
      </c>
      <c r="H4184" s="7">
        <v>22.56</v>
      </c>
      <c r="I4184" s="7">
        <v>36.54</v>
      </c>
      <c r="J4184" t="s">
        <v>2337</v>
      </c>
      <c r="K4184">
        <f t="shared" si="260"/>
        <v>115</v>
      </c>
      <c r="L4184">
        <f t="shared" si="261"/>
        <v>49</v>
      </c>
      <c r="M4184">
        <f t="shared" si="262"/>
        <v>1</v>
      </c>
      <c r="N4184" s="7">
        <f t="shared" si="263"/>
        <v>2740.58</v>
      </c>
    </row>
    <row r="4185" spans="1:14" x14ac:dyDescent="0.2">
      <c r="A4185" t="s">
        <v>936</v>
      </c>
      <c r="B4185" s="8">
        <v>44165</v>
      </c>
      <c r="C4185" s="8">
        <v>44165</v>
      </c>
      <c r="D4185">
        <v>7</v>
      </c>
      <c r="E4185">
        <v>1</v>
      </c>
      <c r="F4185" s="7">
        <v>63.95</v>
      </c>
      <c r="G4185" s="7">
        <v>122.78</v>
      </c>
      <c r="H4185" s="7">
        <v>15.99</v>
      </c>
      <c r="I4185" s="7">
        <v>30.7</v>
      </c>
      <c r="J4185" t="s">
        <v>2337</v>
      </c>
      <c r="K4185">
        <f t="shared" si="260"/>
        <v>7</v>
      </c>
      <c r="L4185">
        <f t="shared" si="261"/>
        <v>49</v>
      </c>
      <c r="M4185">
        <f t="shared" si="262"/>
        <v>1</v>
      </c>
      <c r="N4185" s="7">
        <f t="shared" si="263"/>
        <v>122.78</v>
      </c>
    </row>
    <row r="4186" spans="1:14" x14ac:dyDescent="0.2">
      <c r="A4186" t="s">
        <v>938</v>
      </c>
      <c r="B4186" s="8">
        <v>44165</v>
      </c>
      <c r="C4186" s="8">
        <v>44165</v>
      </c>
      <c r="D4186">
        <v>22</v>
      </c>
      <c r="E4186">
        <v>1</v>
      </c>
      <c r="F4186" s="7">
        <v>370.41</v>
      </c>
      <c r="G4186" s="7">
        <v>823.68</v>
      </c>
      <c r="H4186" s="7">
        <v>26.45</v>
      </c>
      <c r="I4186" s="7">
        <v>58.83</v>
      </c>
      <c r="J4186" t="s">
        <v>2337</v>
      </c>
      <c r="K4186">
        <f t="shared" si="260"/>
        <v>22</v>
      </c>
      <c r="L4186">
        <f t="shared" si="261"/>
        <v>49</v>
      </c>
      <c r="M4186">
        <f t="shared" si="262"/>
        <v>1</v>
      </c>
      <c r="N4186" s="7">
        <f t="shared" si="263"/>
        <v>823.68</v>
      </c>
    </row>
    <row r="4187" spans="1:14" x14ac:dyDescent="0.2">
      <c r="A4187" t="s">
        <v>724</v>
      </c>
      <c r="B4187" s="8">
        <v>44172</v>
      </c>
      <c r="C4187" s="8">
        <v>44186</v>
      </c>
      <c r="D4187">
        <v>92</v>
      </c>
      <c r="E4187">
        <v>1</v>
      </c>
      <c r="F4187" s="7">
        <v>1341.7</v>
      </c>
      <c r="G4187" s="7">
        <v>2463.35</v>
      </c>
      <c r="H4187" s="7">
        <v>22.36</v>
      </c>
      <c r="I4187" s="7">
        <v>41.06</v>
      </c>
      <c r="J4187" t="s">
        <v>2337</v>
      </c>
      <c r="K4187">
        <f t="shared" si="260"/>
        <v>92</v>
      </c>
      <c r="L4187">
        <f t="shared" si="261"/>
        <v>50</v>
      </c>
      <c r="M4187">
        <f t="shared" si="262"/>
        <v>1</v>
      </c>
      <c r="N4187" s="7">
        <f t="shared" si="263"/>
        <v>2463.35</v>
      </c>
    </row>
    <row r="4188" spans="1:14" x14ac:dyDescent="0.2">
      <c r="A4188" t="s">
        <v>744</v>
      </c>
      <c r="B4188" s="8">
        <v>44172</v>
      </c>
      <c r="C4188" s="8">
        <v>44186</v>
      </c>
      <c r="D4188">
        <v>92</v>
      </c>
      <c r="E4188">
        <v>1</v>
      </c>
      <c r="F4188" s="7">
        <v>1917.84</v>
      </c>
      <c r="G4188" s="7">
        <v>3269.12</v>
      </c>
      <c r="H4188" s="7">
        <v>31.96</v>
      </c>
      <c r="I4188" s="7">
        <v>54.49</v>
      </c>
      <c r="J4188" t="s">
        <v>2337</v>
      </c>
      <c r="K4188">
        <f t="shared" si="260"/>
        <v>92</v>
      </c>
      <c r="L4188">
        <f t="shared" si="261"/>
        <v>50</v>
      </c>
      <c r="M4188">
        <f t="shared" si="262"/>
        <v>1</v>
      </c>
      <c r="N4188" s="7">
        <f t="shared" si="263"/>
        <v>3269.12</v>
      </c>
    </row>
    <row r="4189" spans="1:14" x14ac:dyDescent="0.2">
      <c r="A4189" t="s">
        <v>689</v>
      </c>
      <c r="B4189" s="8">
        <v>44172</v>
      </c>
      <c r="C4189" s="8">
        <v>44186</v>
      </c>
      <c r="D4189">
        <v>31</v>
      </c>
      <c r="E4189">
        <v>1</v>
      </c>
      <c r="F4189" s="7">
        <v>255.19</v>
      </c>
      <c r="G4189" s="7">
        <v>470.67</v>
      </c>
      <c r="H4189" s="7">
        <v>12.75</v>
      </c>
      <c r="I4189" s="7">
        <v>23.53</v>
      </c>
      <c r="J4189" t="s">
        <v>2337</v>
      </c>
      <c r="K4189">
        <f t="shared" si="260"/>
        <v>31</v>
      </c>
      <c r="L4189">
        <f t="shared" si="261"/>
        <v>50</v>
      </c>
      <c r="M4189">
        <f t="shared" si="262"/>
        <v>1</v>
      </c>
      <c r="N4189" s="7">
        <f t="shared" si="263"/>
        <v>470.67</v>
      </c>
    </row>
    <row r="4190" spans="1:14" x14ac:dyDescent="0.2">
      <c r="A4190" t="s">
        <v>700</v>
      </c>
      <c r="B4190" s="8">
        <v>44172</v>
      </c>
      <c r="C4190" s="8">
        <v>44186</v>
      </c>
      <c r="D4190">
        <v>31</v>
      </c>
      <c r="E4190">
        <v>1</v>
      </c>
      <c r="F4190" s="7">
        <v>159.25</v>
      </c>
      <c r="G4190" s="7">
        <v>549.97</v>
      </c>
      <c r="H4190" s="7">
        <v>7.96</v>
      </c>
      <c r="I4190" s="7">
        <v>27.5</v>
      </c>
      <c r="J4190" t="s">
        <v>2337</v>
      </c>
      <c r="K4190">
        <f t="shared" si="260"/>
        <v>31</v>
      </c>
      <c r="L4190">
        <f t="shared" si="261"/>
        <v>50</v>
      </c>
      <c r="M4190">
        <f t="shared" si="262"/>
        <v>1</v>
      </c>
      <c r="N4190" s="7">
        <f t="shared" si="263"/>
        <v>549.97</v>
      </c>
    </row>
    <row r="4191" spans="1:14" x14ac:dyDescent="0.2">
      <c r="A4191" t="s">
        <v>710</v>
      </c>
      <c r="B4191" s="8">
        <v>44172</v>
      </c>
      <c r="C4191" s="8">
        <v>44186</v>
      </c>
      <c r="D4191">
        <v>31</v>
      </c>
      <c r="E4191">
        <v>1</v>
      </c>
      <c r="F4191" s="7">
        <v>351.21</v>
      </c>
      <c r="G4191" s="7">
        <v>647.16999999999996</v>
      </c>
      <c r="H4191" s="7">
        <v>17.559999999999999</v>
      </c>
      <c r="I4191" s="7">
        <v>32.36</v>
      </c>
      <c r="J4191" t="s">
        <v>2337</v>
      </c>
      <c r="K4191">
        <f t="shared" si="260"/>
        <v>31</v>
      </c>
      <c r="L4191">
        <f t="shared" si="261"/>
        <v>50</v>
      </c>
      <c r="M4191">
        <f t="shared" si="262"/>
        <v>1</v>
      </c>
      <c r="N4191" s="7">
        <f t="shared" si="263"/>
        <v>647.16999999999996</v>
      </c>
    </row>
    <row r="4192" spans="1:14" x14ac:dyDescent="0.2">
      <c r="A4192" t="s">
        <v>700</v>
      </c>
      <c r="B4192" s="8">
        <v>44172</v>
      </c>
      <c r="C4192" s="8">
        <v>44186</v>
      </c>
      <c r="D4192">
        <v>46</v>
      </c>
      <c r="E4192">
        <v>1</v>
      </c>
      <c r="F4192" s="7">
        <v>814.89</v>
      </c>
      <c r="G4192" s="7">
        <v>1408.18</v>
      </c>
      <c r="H4192" s="7">
        <v>27.15</v>
      </c>
      <c r="I4192" s="7">
        <v>46.94</v>
      </c>
      <c r="J4192" t="s">
        <v>2337</v>
      </c>
      <c r="K4192">
        <f t="shared" si="260"/>
        <v>46</v>
      </c>
      <c r="L4192">
        <f t="shared" si="261"/>
        <v>50</v>
      </c>
      <c r="M4192">
        <f t="shared" si="262"/>
        <v>1</v>
      </c>
      <c r="N4192" s="7">
        <f t="shared" si="263"/>
        <v>1408.18</v>
      </c>
    </row>
    <row r="4193" spans="1:14" x14ac:dyDescent="0.2">
      <c r="A4193" t="s">
        <v>760</v>
      </c>
      <c r="B4193" s="8">
        <v>44172</v>
      </c>
      <c r="C4193" s="8">
        <v>44186</v>
      </c>
      <c r="D4193">
        <v>31</v>
      </c>
      <c r="E4193">
        <v>1</v>
      </c>
      <c r="F4193" s="7">
        <v>831.32</v>
      </c>
      <c r="G4193" s="7">
        <v>1388.99</v>
      </c>
      <c r="H4193" s="7">
        <v>41.56</v>
      </c>
      <c r="I4193" s="7">
        <v>69.45</v>
      </c>
      <c r="J4193" t="s">
        <v>2337</v>
      </c>
      <c r="K4193">
        <f t="shared" si="260"/>
        <v>31</v>
      </c>
      <c r="L4193">
        <f t="shared" si="261"/>
        <v>50</v>
      </c>
      <c r="M4193">
        <f t="shared" si="262"/>
        <v>1</v>
      </c>
      <c r="N4193" s="7">
        <f t="shared" si="263"/>
        <v>1388.99</v>
      </c>
    </row>
    <row r="4194" spans="1:14" x14ac:dyDescent="0.2">
      <c r="A4194" t="s">
        <v>251</v>
      </c>
      <c r="B4194" s="8">
        <v>44172</v>
      </c>
      <c r="C4194" s="8">
        <v>44173</v>
      </c>
      <c r="D4194">
        <v>6128</v>
      </c>
      <c r="E4194">
        <v>1</v>
      </c>
      <c r="F4194" s="7">
        <v>3427.72</v>
      </c>
      <c r="G4194" s="7">
        <v>7162.4</v>
      </c>
      <c r="H4194" s="7">
        <v>0.86</v>
      </c>
      <c r="I4194" s="7">
        <v>1.79</v>
      </c>
      <c r="J4194" t="s">
        <v>2337</v>
      </c>
      <c r="K4194">
        <f t="shared" si="260"/>
        <v>6128</v>
      </c>
      <c r="L4194">
        <f t="shared" si="261"/>
        <v>50</v>
      </c>
      <c r="M4194">
        <f t="shared" si="262"/>
        <v>1</v>
      </c>
      <c r="N4194" s="7">
        <f t="shared" si="263"/>
        <v>7162.4</v>
      </c>
    </row>
    <row r="4195" spans="1:14" x14ac:dyDescent="0.2">
      <c r="A4195" t="s">
        <v>396</v>
      </c>
      <c r="B4195" s="8">
        <v>44172</v>
      </c>
      <c r="C4195" s="8">
        <v>44173</v>
      </c>
      <c r="D4195">
        <v>4</v>
      </c>
      <c r="E4195">
        <v>1</v>
      </c>
      <c r="F4195" s="7">
        <v>45.12</v>
      </c>
      <c r="G4195" s="7">
        <v>74.900000000000006</v>
      </c>
      <c r="H4195" s="7">
        <v>22.56</v>
      </c>
      <c r="I4195" s="7">
        <v>37.450000000000003</v>
      </c>
      <c r="J4195" t="s">
        <v>2337</v>
      </c>
      <c r="K4195">
        <f t="shared" si="260"/>
        <v>4</v>
      </c>
      <c r="L4195">
        <f t="shared" si="261"/>
        <v>50</v>
      </c>
      <c r="M4195">
        <f t="shared" si="262"/>
        <v>1</v>
      </c>
      <c r="N4195" s="7">
        <f t="shared" si="263"/>
        <v>74.900000000000006</v>
      </c>
    </row>
    <row r="4196" spans="1:14" x14ac:dyDescent="0.2">
      <c r="A4196" t="s">
        <v>844</v>
      </c>
      <c r="B4196" s="8">
        <v>44172</v>
      </c>
      <c r="C4196" s="8">
        <v>44186</v>
      </c>
      <c r="D4196">
        <v>62</v>
      </c>
      <c r="E4196">
        <v>1</v>
      </c>
      <c r="F4196" s="7">
        <v>2431.71</v>
      </c>
      <c r="G4196" s="7">
        <v>1918.5</v>
      </c>
      <c r="H4196" s="7">
        <v>60.79</v>
      </c>
      <c r="I4196" s="7">
        <v>47.96</v>
      </c>
      <c r="J4196" t="s">
        <v>2337</v>
      </c>
      <c r="K4196">
        <f t="shared" si="260"/>
        <v>62</v>
      </c>
      <c r="L4196">
        <f t="shared" si="261"/>
        <v>50</v>
      </c>
      <c r="M4196">
        <f t="shared" si="262"/>
        <v>1</v>
      </c>
      <c r="N4196" s="7">
        <f t="shared" si="263"/>
        <v>1918.5</v>
      </c>
    </row>
    <row r="4197" spans="1:14" x14ac:dyDescent="0.2">
      <c r="A4197" t="s">
        <v>700</v>
      </c>
      <c r="B4197" s="8">
        <v>44172</v>
      </c>
      <c r="C4197" s="8">
        <v>44186</v>
      </c>
      <c r="D4197">
        <v>16</v>
      </c>
      <c r="E4197">
        <v>1</v>
      </c>
      <c r="F4197" s="7">
        <v>271.63</v>
      </c>
      <c r="G4197" s="7">
        <v>469.39</v>
      </c>
      <c r="H4197" s="7">
        <v>27.15</v>
      </c>
      <c r="I4197" s="7">
        <v>46.94</v>
      </c>
      <c r="J4197" t="s">
        <v>2337</v>
      </c>
      <c r="K4197">
        <f t="shared" si="260"/>
        <v>16</v>
      </c>
      <c r="L4197">
        <f t="shared" si="261"/>
        <v>50</v>
      </c>
      <c r="M4197">
        <f t="shared" si="262"/>
        <v>1</v>
      </c>
      <c r="N4197" s="7">
        <f t="shared" si="263"/>
        <v>469.39</v>
      </c>
    </row>
    <row r="4198" spans="1:14" x14ac:dyDescent="0.2">
      <c r="A4198" t="s">
        <v>862</v>
      </c>
      <c r="B4198" s="8">
        <v>44172</v>
      </c>
      <c r="C4198" s="8">
        <v>44186</v>
      </c>
      <c r="D4198">
        <v>16</v>
      </c>
      <c r="E4198">
        <v>1</v>
      </c>
      <c r="F4198" s="7">
        <v>0</v>
      </c>
      <c r="G4198" s="7">
        <v>635.66</v>
      </c>
      <c r="H4198" s="7">
        <v>0</v>
      </c>
      <c r="I4198" s="7">
        <v>63.57</v>
      </c>
      <c r="J4198" t="s">
        <v>2337</v>
      </c>
      <c r="K4198">
        <f t="shared" si="260"/>
        <v>16</v>
      </c>
      <c r="L4198">
        <f t="shared" si="261"/>
        <v>50</v>
      </c>
      <c r="M4198">
        <f t="shared" si="262"/>
        <v>1</v>
      </c>
      <c r="N4198" s="7">
        <f t="shared" si="263"/>
        <v>635.66</v>
      </c>
    </row>
    <row r="4199" spans="1:14" x14ac:dyDescent="0.2">
      <c r="A4199" t="s">
        <v>375</v>
      </c>
      <c r="B4199" s="8">
        <v>44172</v>
      </c>
      <c r="C4199" s="8">
        <v>44172</v>
      </c>
      <c r="D4199">
        <v>2</v>
      </c>
      <c r="E4199">
        <v>5</v>
      </c>
      <c r="F4199" s="7">
        <v>5.24</v>
      </c>
      <c r="G4199" s="7">
        <v>49.29</v>
      </c>
      <c r="H4199" s="7">
        <v>5.24</v>
      </c>
      <c r="I4199" s="7">
        <v>49.29</v>
      </c>
      <c r="J4199" t="s">
        <v>2337</v>
      </c>
      <c r="K4199">
        <f t="shared" si="260"/>
        <v>10</v>
      </c>
      <c r="L4199">
        <f t="shared" si="261"/>
        <v>50</v>
      </c>
      <c r="M4199">
        <f t="shared" si="262"/>
        <v>1</v>
      </c>
      <c r="N4199" s="7">
        <f t="shared" si="263"/>
        <v>49.29</v>
      </c>
    </row>
    <row r="4200" spans="1:14" x14ac:dyDescent="0.2">
      <c r="A4200" t="s">
        <v>928</v>
      </c>
      <c r="B4200" s="8">
        <v>44172</v>
      </c>
      <c r="C4200" s="8">
        <v>44174</v>
      </c>
      <c r="D4200">
        <v>31</v>
      </c>
      <c r="E4200">
        <v>1</v>
      </c>
      <c r="F4200" s="7">
        <v>0</v>
      </c>
      <c r="G4200" s="7">
        <v>767.4</v>
      </c>
      <c r="H4200" s="7">
        <v>0</v>
      </c>
      <c r="I4200" s="7">
        <v>38.369999999999997</v>
      </c>
      <c r="J4200" t="s">
        <v>2337</v>
      </c>
      <c r="K4200">
        <f t="shared" si="260"/>
        <v>31</v>
      </c>
      <c r="L4200">
        <f t="shared" si="261"/>
        <v>50</v>
      </c>
      <c r="M4200">
        <f t="shared" si="262"/>
        <v>1</v>
      </c>
      <c r="N4200" s="7">
        <f t="shared" si="263"/>
        <v>767.4</v>
      </c>
    </row>
    <row r="4201" spans="1:14" x14ac:dyDescent="0.2">
      <c r="A4201" t="s">
        <v>396</v>
      </c>
      <c r="B4201" s="8">
        <v>44172</v>
      </c>
      <c r="C4201" s="8">
        <v>44174</v>
      </c>
      <c r="D4201">
        <v>148</v>
      </c>
      <c r="E4201">
        <v>1</v>
      </c>
      <c r="F4201" s="7">
        <v>2165.91</v>
      </c>
      <c r="G4201" s="7">
        <v>2946.82</v>
      </c>
      <c r="H4201" s="7">
        <v>22.56</v>
      </c>
      <c r="I4201" s="7">
        <v>30.7</v>
      </c>
      <c r="J4201" t="s">
        <v>2337</v>
      </c>
      <c r="K4201">
        <f t="shared" si="260"/>
        <v>148</v>
      </c>
      <c r="L4201">
        <f t="shared" si="261"/>
        <v>50</v>
      </c>
      <c r="M4201">
        <f t="shared" si="262"/>
        <v>1</v>
      </c>
      <c r="N4201" s="7">
        <f t="shared" si="263"/>
        <v>2946.82</v>
      </c>
    </row>
    <row r="4202" spans="1:14" x14ac:dyDescent="0.2">
      <c r="A4202" t="s">
        <v>161</v>
      </c>
      <c r="B4202" s="8">
        <v>44172</v>
      </c>
      <c r="C4202" s="8">
        <v>44174</v>
      </c>
      <c r="D4202">
        <v>1532</v>
      </c>
      <c r="E4202">
        <v>1</v>
      </c>
      <c r="F4202" s="7">
        <v>1254.83</v>
      </c>
      <c r="G4202" s="7">
        <v>2110.35</v>
      </c>
      <c r="H4202" s="7">
        <v>1.25</v>
      </c>
      <c r="I4202" s="7">
        <v>2.11</v>
      </c>
      <c r="J4202" t="s">
        <v>2337</v>
      </c>
      <c r="K4202">
        <f t="shared" si="260"/>
        <v>1532</v>
      </c>
      <c r="L4202">
        <f t="shared" si="261"/>
        <v>50</v>
      </c>
      <c r="M4202">
        <f t="shared" si="262"/>
        <v>1</v>
      </c>
      <c r="N4202" s="7">
        <f t="shared" si="263"/>
        <v>2110.35</v>
      </c>
    </row>
    <row r="4203" spans="1:14" x14ac:dyDescent="0.2">
      <c r="A4203" t="s">
        <v>289</v>
      </c>
      <c r="B4203" s="8">
        <v>44172</v>
      </c>
      <c r="C4203" s="8">
        <v>44174</v>
      </c>
      <c r="D4203">
        <v>766</v>
      </c>
      <c r="E4203">
        <v>1</v>
      </c>
      <c r="F4203" s="7">
        <v>434.86</v>
      </c>
      <c r="G4203" s="7">
        <v>1055.18</v>
      </c>
      <c r="H4203" s="7">
        <v>0.87</v>
      </c>
      <c r="I4203" s="7">
        <v>2.11</v>
      </c>
      <c r="J4203" t="s">
        <v>2337</v>
      </c>
      <c r="K4203">
        <f t="shared" si="260"/>
        <v>766</v>
      </c>
      <c r="L4203">
        <f t="shared" si="261"/>
        <v>50</v>
      </c>
      <c r="M4203">
        <f t="shared" si="262"/>
        <v>1</v>
      </c>
      <c r="N4203" s="7">
        <f t="shared" si="263"/>
        <v>1055.18</v>
      </c>
    </row>
    <row r="4204" spans="1:14" x14ac:dyDescent="0.2">
      <c r="A4204" t="s">
        <v>251</v>
      </c>
      <c r="B4204" s="8">
        <v>44172</v>
      </c>
      <c r="C4204" s="8">
        <v>44174</v>
      </c>
      <c r="D4204">
        <v>766</v>
      </c>
      <c r="E4204">
        <v>1</v>
      </c>
      <c r="F4204" s="7">
        <v>428.47</v>
      </c>
      <c r="G4204" s="7">
        <v>895.3</v>
      </c>
      <c r="H4204" s="7">
        <v>0.86</v>
      </c>
      <c r="I4204" s="7">
        <v>1.79</v>
      </c>
      <c r="J4204" t="s">
        <v>2337</v>
      </c>
      <c r="K4204">
        <f t="shared" si="260"/>
        <v>766</v>
      </c>
      <c r="L4204">
        <f t="shared" si="261"/>
        <v>50</v>
      </c>
      <c r="M4204">
        <f t="shared" si="262"/>
        <v>1</v>
      </c>
      <c r="N4204" s="7">
        <f t="shared" si="263"/>
        <v>895.3</v>
      </c>
    </row>
    <row r="4205" spans="1:14" x14ac:dyDescent="0.2">
      <c r="A4205" t="s">
        <v>223</v>
      </c>
      <c r="B4205" s="8">
        <v>44172</v>
      </c>
      <c r="C4205" s="8">
        <v>44173</v>
      </c>
      <c r="D4205">
        <v>3064</v>
      </c>
      <c r="E4205">
        <v>1</v>
      </c>
      <c r="F4205" s="7">
        <v>1406.9</v>
      </c>
      <c r="G4205" s="7">
        <v>2046.4</v>
      </c>
      <c r="H4205" s="7">
        <v>0.7</v>
      </c>
      <c r="I4205" s="7">
        <v>1.02</v>
      </c>
      <c r="J4205" t="s">
        <v>2337</v>
      </c>
      <c r="K4205">
        <f t="shared" si="260"/>
        <v>3064</v>
      </c>
      <c r="L4205">
        <f t="shared" si="261"/>
        <v>50</v>
      </c>
      <c r="M4205">
        <f t="shared" si="262"/>
        <v>1</v>
      </c>
      <c r="N4205" s="7">
        <f t="shared" si="263"/>
        <v>2046.4</v>
      </c>
    </row>
    <row r="4206" spans="1:14" x14ac:dyDescent="0.2">
      <c r="A4206" t="s">
        <v>251</v>
      </c>
      <c r="B4206" s="8">
        <v>44172</v>
      </c>
      <c r="C4206" s="8">
        <v>44173</v>
      </c>
      <c r="D4206">
        <v>3064</v>
      </c>
      <c r="E4206">
        <v>1</v>
      </c>
      <c r="F4206" s="7">
        <v>1713.86</v>
      </c>
      <c r="G4206" s="7">
        <v>3581.2</v>
      </c>
      <c r="H4206" s="7">
        <v>0.86</v>
      </c>
      <c r="I4206" s="7">
        <v>1.79</v>
      </c>
      <c r="J4206" t="s">
        <v>2337</v>
      </c>
      <c r="K4206">
        <f t="shared" si="260"/>
        <v>3064</v>
      </c>
      <c r="L4206">
        <f t="shared" si="261"/>
        <v>50</v>
      </c>
      <c r="M4206">
        <f t="shared" si="262"/>
        <v>1</v>
      </c>
      <c r="N4206" s="7">
        <f t="shared" si="263"/>
        <v>3581.2</v>
      </c>
    </row>
    <row r="4207" spans="1:14" x14ac:dyDescent="0.2">
      <c r="A4207" t="s">
        <v>396</v>
      </c>
      <c r="B4207" s="8">
        <v>44172</v>
      </c>
      <c r="C4207" s="8">
        <v>44175</v>
      </c>
      <c r="D4207">
        <v>154</v>
      </c>
      <c r="E4207">
        <v>1</v>
      </c>
      <c r="F4207" s="7">
        <v>2256.16</v>
      </c>
      <c r="G4207" s="7">
        <v>2813.8</v>
      </c>
      <c r="H4207" s="7">
        <v>22.56</v>
      </c>
      <c r="I4207" s="7">
        <v>28.14</v>
      </c>
      <c r="J4207" t="s">
        <v>2337</v>
      </c>
      <c r="K4207">
        <f t="shared" si="260"/>
        <v>154</v>
      </c>
      <c r="L4207">
        <f t="shared" si="261"/>
        <v>50</v>
      </c>
      <c r="M4207">
        <f t="shared" si="262"/>
        <v>1</v>
      </c>
      <c r="N4207" s="7">
        <f t="shared" si="263"/>
        <v>2813.8</v>
      </c>
    </row>
    <row r="4208" spans="1:14" x14ac:dyDescent="0.2">
      <c r="A4208" t="s">
        <v>247</v>
      </c>
      <c r="B4208" s="8">
        <v>44172</v>
      </c>
      <c r="C4208" s="8">
        <v>44173</v>
      </c>
      <c r="D4208">
        <v>15320</v>
      </c>
      <c r="E4208">
        <v>1</v>
      </c>
      <c r="F4208" s="7">
        <v>8569.2999999999993</v>
      </c>
      <c r="G4208" s="7">
        <v>14069</v>
      </c>
      <c r="H4208" s="7">
        <v>0.86</v>
      </c>
      <c r="I4208" s="7">
        <v>1.41</v>
      </c>
      <c r="J4208" t="s">
        <v>2337</v>
      </c>
      <c r="K4208">
        <f t="shared" si="260"/>
        <v>15320</v>
      </c>
      <c r="L4208">
        <f t="shared" si="261"/>
        <v>50</v>
      </c>
      <c r="M4208">
        <f t="shared" si="262"/>
        <v>1</v>
      </c>
      <c r="N4208" s="7">
        <f t="shared" si="263"/>
        <v>14069</v>
      </c>
    </row>
    <row r="4209" spans="1:14" x14ac:dyDescent="0.2">
      <c r="A4209" t="s">
        <v>130</v>
      </c>
      <c r="B4209" s="8">
        <v>44173</v>
      </c>
      <c r="C4209" s="8">
        <v>44173</v>
      </c>
      <c r="D4209">
        <v>613</v>
      </c>
      <c r="E4209">
        <v>1</v>
      </c>
      <c r="F4209" s="7">
        <v>115.11</v>
      </c>
      <c r="G4209" s="7">
        <v>306.95999999999998</v>
      </c>
      <c r="H4209" s="7">
        <v>0.28000000000000003</v>
      </c>
      <c r="I4209" s="7">
        <v>0.77</v>
      </c>
      <c r="J4209" t="s">
        <v>2337</v>
      </c>
      <c r="K4209">
        <f t="shared" si="260"/>
        <v>613</v>
      </c>
      <c r="L4209">
        <f t="shared" si="261"/>
        <v>50</v>
      </c>
      <c r="M4209">
        <f t="shared" si="262"/>
        <v>1</v>
      </c>
      <c r="N4209" s="7">
        <f t="shared" si="263"/>
        <v>306.95999999999998</v>
      </c>
    </row>
    <row r="4210" spans="1:14" x14ac:dyDescent="0.2">
      <c r="A4210" t="s">
        <v>702</v>
      </c>
      <c r="B4210" s="8">
        <v>44173</v>
      </c>
      <c r="C4210" s="8">
        <v>44187</v>
      </c>
      <c r="D4210">
        <v>4</v>
      </c>
      <c r="E4210">
        <v>1</v>
      </c>
      <c r="F4210" s="7">
        <v>54.33</v>
      </c>
      <c r="G4210" s="7">
        <v>98.74</v>
      </c>
      <c r="H4210" s="7">
        <v>27.17</v>
      </c>
      <c r="I4210" s="7">
        <v>49.37</v>
      </c>
      <c r="J4210" t="s">
        <v>2337</v>
      </c>
      <c r="K4210">
        <f t="shared" si="260"/>
        <v>4</v>
      </c>
      <c r="L4210">
        <f t="shared" si="261"/>
        <v>50</v>
      </c>
      <c r="M4210">
        <f t="shared" si="262"/>
        <v>1</v>
      </c>
      <c r="N4210" s="7">
        <f t="shared" si="263"/>
        <v>98.74</v>
      </c>
    </row>
    <row r="4211" spans="1:14" x14ac:dyDescent="0.2">
      <c r="A4211" t="s">
        <v>722</v>
      </c>
      <c r="B4211" s="8">
        <v>44173</v>
      </c>
      <c r="C4211" s="8">
        <v>44187</v>
      </c>
      <c r="D4211">
        <v>4</v>
      </c>
      <c r="E4211">
        <v>1</v>
      </c>
      <c r="F4211" s="7">
        <v>44.71</v>
      </c>
      <c r="G4211" s="7">
        <v>82.11</v>
      </c>
      <c r="H4211" s="7">
        <v>22.36</v>
      </c>
      <c r="I4211" s="7">
        <v>41.06</v>
      </c>
      <c r="J4211" t="s">
        <v>2337</v>
      </c>
      <c r="K4211">
        <f t="shared" si="260"/>
        <v>4</v>
      </c>
      <c r="L4211">
        <f t="shared" si="261"/>
        <v>50</v>
      </c>
      <c r="M4211">
        <f t="shared" si="262"/>
        <v>1</v>
      </c>
      <c r="N4211" s="7">
        <f t="shared" si="263"/>
        <v>82.11</v>
      </c>
    </row>
    <row r="4212" spans="1:14" x14ac:dyDescent="0.2">
      <c r="A4212" t="s">
        <v>251</v>
      </c>
      <c r="B4212" s="8">
        <v>44173</v>
      </c>
      <c r="C4212" s="8">
        <v>44174</v>
      </c>
      <c r="D4212">
        <v>2298</v>
      </c>
      <c r="E4212">
        <v>1</v>
      </c>
      <c r="F4212" s="7">
        <v>1285.4000000000001</v>
      </c>
      <c r="G4212" s="7">
        <v>3107.97</v>
      </c>
      <c r="H4212" s="7">
        <v>0.86</v>
      </c>
      <c r="I4212" s="7">
        <v>2.0699999999999998</v>
      </c>
      <c r="J4212" t="s">
        <v>2337</v>
      </c>
      <c r="K4212">
        <f t="shared" si="260"/>
        <v>2298</v>
      </c>
      <c r="L4212">
        <f t="shared" si="261"/>
        <v>50</v>
      </c>
      <c r="M4212">
        <f t="shared" si="262"/>
        <v>1</v>
      </c>
      <c r="N4212" s="7">
        <f t="shared" si="263"/>
        <v>3107.97</v>
      </c>
    </row>
    <row r="4213" spans="1:14" x14ac:dyDescent="0.2">
      <c r="A4213" t="s">
        <v>262</v>
      </c>
      <c r="B4213" s="8">
        <v>44173</v>
      </c>
      <c r="C4213" s="8">
        <v>44174</v>
      </c>
      <c r="D4213">
        <v>1532</v>
      </c>
      <c r="E4213">
        <v>1</v>
      </c>
      <c r="F4213" s="7">
        <v>984.83</v>
      </c>
      <c r="G4213" s="7">
        <v>1790.6</v>
      </c>
      <c r="H4213" s="7">
        <v>0.99</v>
      </c>
      <c r="I4213" s="7">
        <v>1.79</v>
      </c>
      <c r="J4213" t="s">
        <v>2337</v>
      </c>
      <c r="K4213">
        <f t="shared" si="260"/>
        <v>1532</v>
      </c>
      <c r="L4213">
        <f t="shared" si="261"/>
        <v>50</v>
      </c>
      <c r="M4213">
        <f t="shared" si="262"/>
        <v>1</v>
      </c>
      <c r="N4213" s="7">
        <f t="shared" si="263"/>
        <v>1790.6</v>
      </c>
    </row>
    <row r="4214" spans="1:14" x14ac:dyDescent="0.2">
      <c r="A4214" t="s">
        <v>117</v>
      </c>
      <c r="B4214" s="8">
        <v>44173</v>
      </c>
      <c r="C4214" s="8">
        <v>44173</v>
      </c>
      <c r="D4214">
        <v>154</v>
      </c>
      <c r="E4214">
        <v>1</v>
      </c>
      <c r="F4214" s="7">
        <v>51.03</v>
      </c>
      <c r="G4214" s="7">
        <v>115.11</v>
      </c>
      <c r="H4214" s="7">
        <v>0.5</v>
      </c>
      <c r="I4214" s="7">
        <v>1.1499999999999999</v>
      </c>
      <c r="J4214" t="s">
        <v>2337</v>
      </c>
      <c r="K4214">
        <f t="shared" si="260"/>
        <v>154</v>
      </c>
      <c r="L4214">
        <f t="shared" si="261"/>
        <v>50</v>
      </c>
      <c r="M4214">
        <f t="shared" si="262"/>
        <v>1</v>
      </c>
      <c r="N4214" s="7">
        <f t="shared" si="263"/>
        <v>115.11</v>
      </c>
    </row>
    <row r="4215" spans="1:14" x14ac:dyDescent="0.2">
      <c r="A4215" t="s">
        <v>232</v>
      </c>
      <c r="B4215" s="8">
        <v>44173</v>
      </c>
      <c r="C4215" s="8">
        <v>44179</v>
      </c>
      <c r="D4215">
        <v>6128</v>
      </c>
      <c r="E4215">
        <v>1</v>
      </c>
      <c r="F4215" s="7">
        <v>2813.8</v>
      </c>
      <c r="G4215" s="7">
        <v>4092.8</v>
      </c>
      <c r="H4215" s="7">
        <v>0.7</v>
      </c>
      <c r="I4215" s="7">
        <v>1.02</v>
      </c>
      <c r="J4215" t="s">
        <v>2337</v>
      </c>
      <c r="K4215">
        <f t="shared" si="260"/>
        <v>6128</v>
      </c>
      <c r="L4215">
        <f t="shared" si="261"/>
        <v>50</v>
      </c>
      <c r="M4215">
        <f t="shared" si="262"/>
        <v>1</v>
      </c>
      <c r="N4215" s="7">
        <f t="shared" si="263"/>
        <v>4092.8</v>
      </c>
    </row>
    <row r="4216" spans="1:14" x14ac:dyDescent="0.2">
      <c r="A4216" t="s">
        <v>169</v>
      </c>
      <c r="B4216" s="8">
        <v>44174</v>
      </c>
      <c r="C4216" s="8">
        <v>44175</v>
      </c>
      <c r="D4216">
        <v>246</v>
      </c>
      <c r="E4216">
        <v>1</v>
      </c>
      <c r="F4216" s="7">
        <v>206.11</v>
      </c>
      <c r="G4216" s="7">
        <v>337.66</v>
      </c>
      <c r="H4216" s="7">
        <v>1.28</v>
      </c>
      <c r="I4216" s="7">
        <v>2.11</v>
      </c>
      <c r="J4216" t="s">
        <v>2337</v>
      </c>
      <c r="K4216">
        <f t="shared" si="260"/>
        <v>246</v>
      </c>
      <c r="L4216">
        <f t="shared" si="261"/>
        <v>50</v>
      </c>
      <c r="M4216">
        <f t="shared" si="262"/>
        <v>1</v>
      </c>
      <c r="N4216" s="7">
        <f t="shared" si="263"/>
        <v>337.66</v>
      </c>
    </row>
    <row r="4217" spans="1:14" x14ac:dyDescent="0.2">
      <c r="A4217" t="s">
        <v>934</v>
      </c>
      <c r="B4217" s="8">
        <v>44174</v>
      </c>
      <c r="C4217" s="8">
        <v>44175</v>
      </c>
      <c r="D4217">
        <v>4</v>
      </c>
      <c r="E4217">
        <v>1</v>
      </c>
      <c r="F4217" s="7">
        <v>29.16</v>
      </c>
      <c r="G4217" s="7">
        <v>51.16</v>
      </c>
      <c r="H4217" s="7">
        <v>14.58</v>
      </c>
      <c r="I4217" s="7">
        <v>25.58</v>
      </c>
      <c r="J4217" t="s">
        <v>2337</v>
      </c>
      <c r="K4217">
        <f t="shared" si="260"/>
        <v>4</v>
      </c>
      <c r="L4217">
        <f t="shared" si="261"/>
        <v>50</v>
      </c>
      <c r="M4217">
        <f t="shared" si="262"/>
        <v>1</v>
      </c>
      <c r="N4217" s="7">
        <f t="shared" si="263"/>
        <v>51.16</v>
      </c>
    </row>
    <row r="4218" spans="1:14" x14ac:dyDescent="0.2">
      <c r="A4218" t="s">
        <v>928</v>
      </c>
      <c r="B4218" s="8">
        <v>44174</v>
      </c>
      <c r="C4218" s="8">
        <v>44175</v>
      </c>
      <c r="D4218">
        <v>4</v>
      </c>
      <c r="E4218">
        <v>1</v>
      </c>
      <c r="F4218" s="7">
        <v>0</v>
      </c>
      <c r="G4218" s="7">
        <v>0</v>
      </c>
      <c r="H4218" s="7">
        <v>0</v>
      </c>
      <c r="I4218" s="7">
        <v>0</v>
      </c>
      <c r="J4218" t="s">
        <v>2337</v>
      </c>
      <c r="K4218">
        <f t="shared" si="260"/>
        <v>4</v>
      </c>
      <c r="L4218">
        <f t="shared" si="261"/>
        <v>50</v>
      </c>
      <c r="M4218">
        <f t="shared" si="262"/>
        <v>1</v>
      </c>
      <c r="N4218" s="7">
        <f t="shared" si="263"/>
        <v>0</v>
      </c>
    </row>
    <row r="4219" spans="1:14" x14ac:dyDescent="0.2">
      <c r="A4219" t="s">
        <v>387</v>
      </c>
      <c r="B4219" s="8">
        <v>44174</v>
      </c>
      <c r="C4219" s="8">
        <v>44175</v>
      </c>
      <c r="D4219">
        <v>4</v>
      </c>
      <c r="E4219">
        <v>1</v>
      </c>
      <c r="F4219" s="7">
        <v>84.59</v>
      </c>
      <c r="G4219" s="7">
        <v>153.47999999999999</v>
      </c>
      <c r="H4219" s="7">
        <v>42.3</v>
      </c>
      <c r="I4219" s="7">
        <v>76.739999999999995</v>
      </c>
      <c r="J4219" t="s">
        <v>2337</v>
      </c>
      <c r="K4219">
        <f t="shared" si="260"/>
        <v>4</v>
      </c>
      <c r="L4219">
        <f t="shared" si="261"/>
        <v>50</v>
      </c>
      <c r="M4219">
        <f t="shared" si="262"/>
        <v>1</v>
      </c>
      <c r="N4219" s="7">
        <f t="shared" si="263"/>
        <v>153.47999999999999</v>
      </c>
    </row>
    <row r="4220" spans="1:14" x14ac:dyDescent="0.2">
      <c r="A4220" t="s">
        <v>748</v>
      </c>
      <c r="B4220" s="8">
        <v>44174</v>
      </c>
      <c r="C4220" s="8">
        <v>44183</v>
      </c>
      <c r="D4220">
        <v>46</v>
      </c>
      <c r="E4220">
        <v>1</v>
      </c>
      <c r="F4220" s="7">
        <v>1103.1400000000001</v>
      </c>
      <c r="G4220" s="7">
        <v>1918.5</v>
      </c>
      <c r="H4220" s="7">
        <v>36.770000000000003</v>
      </c>
      <c r="I4220" s="7">
        <v>63.95</v>
      </c>
      <c r="J4220" t="s">
        <v>2337</v>
      </c>
      <c r="K4220">
        <f t="shared" si="260"/>
        <v>46</v>
      </c>
      <c r="L4220">
        <f t="shared" si="261"/>
        <v>50</v>
      </c>
      <c r="M4220">
        <f t="shared" si="262"/>
        <v>1</v>
      </c>
      <c r="N4220" s="7">
        <f t="shared" si="263"/>
        <v>1918.5</v>
      </c>
    </row>
    <row r="4221" spans="1:14" x14ac:dyDescent="0.2">
      <c r="A4221" t="s">
        <v>188</v>
      </c>
      <c r="B4221" s="8">
        <v>44175</v>
      </c>
      <c r="C4221" s="8">
        <v>44176</v>
      </c>
      <c r="D4221">
        <v>1226</v>
      </c>
      <c r="E4221">
        <v>1</v>
      </c>
      <c r="F4221" s="7">
        <v>1003.86</v>
      </c>
      <c r="G4221" s="7">
        <v>2046.4</v>
      </c>
      <c r="H4221" s="7">
        <v>1.25</v>
      </c>
      <c r="I4221" s="7">
        <v>2.56</v>
      </c>
      <c r="J4221" t="s">
        <v>2337</v>
      </c>
      <c r="K4221">
        <f t="shared" si="260"/>
        <v>1226</v>
      </c>
      <c r="L4221">
        <f t="shared" si="261"/>
        <v>50</v>
      </c>
      <c r="M4221">
        <f t="shared" si="262"/>
        <v>1</v>
      </c>
      <c r="N4221" s="7">
        <f t="shared" si="263"/>
        <v>2046.4</v>
      </c>
    </row>
    <row r="4222" spans="1:14" x14ac:dyDescent="0.2">
      <c r="A4222" t="s">
        <v>396</v>
      </c>
      <c r="B4222" s="8">
        <v>44175</v>
      </c>
      <c r="C4222" s="8">
        <v>44176</v>
      </c>
      <c r="D4222">
        <v>368</v>
      </c>
      <c r="E4222">
        <v>1</v>
      </c>
      <c r="F4222" s="7">
        <v>5414.77</v>
      </c>
      <c r="G4222" s="7">
        <v>7367.04</v>
      </c>
      <c r="H4222" s="7">
        <v>22.56</v>
      </c>
      <c r="I4222" s="7">
        <v>30.7</v>
      </c>
      <c r="J4222" t="s">
        <v>2337</v>
      </c>
      <c r="K4222">
        <f t="shared" si="260"/>
        <v>368</v>
      </c>
      <c r="L4222">
        <f t="shared" si="261"/>
        <v>50</v>
      </c>
      <c r="M4222">
        <f t="shared" si="262"/>
        <v>1</v>
      </c>
      <c r="N4222" s="7">
        <f t="shared" si="263"/>
        <v>7367.04</v>
      </c>
    </row>
    <row r="4223" spans="1:14" x14ac:dyDescent="0.2">
      <c r="A4223" t="s">
        <v>251</v>
      </c>
      <c r="B4223" s="8">
        <v>44175</v>
      </c>
      <c r="C4223" s="8">
        <v>44176</v>
      </c>
      <c r="D4223">
        <v>115</v>
      </c>
      <c r="E4223">
        <v>1</v>
      </c>
      <c r="F4223" s="7">
        <v>64.27</v>
      </c>
      <c r="G4223" s="7">
        <v>172.67</v>
      </c>
      <c r="H4223" s="7">
        <v>0.86</v>
      </c>
      <c r="I4223" s="7">
        <v>2.2999999999999998</v>
      </c>
      <c r="J4223" t="s">
        <v>2337</v>
      </c>
      <c r="K4223">
        <f t="shared" si="260"/>
        <v>115</v>
      </c>
      <c r="L4223">
        <f t="shared" si="261"/>
        <v>50</v>
      </c>
      <c r="M4223">
        <f t="shared" si="262"/>
        <v>1</v>
      </c>
      <c r="N4223" s="7">
        <f t="shared" si="263"/>
        <v>172.67</v>
      </c>
    </row>
    <row r="4224" spans="1:14" x14ac:dyDescent="0.2">
      <c r="A4224" t="s">
        <v>256</v>
      </c>
      <c r="B4224" s="8">
        <v>44175</v>
      </c>
      <c r="C4224" s="8">
        <v>44176</v>
      </c>
      <c r="D4224">
        <v>95</v>
      </c>
      <c r="E4224">
        <v>1</v>
      </c>
      <c r="F4224" s="7">
        <v>53.13</v>
      </c>
      <c r="G4224" s="7">
        <v>142.74</v>
      </c>
      <c r="H4224" s="7">
        <v>0.86</v>
      </c>
      <c r="I4224" s="7">
        <v>2.2999999999999998</v>
      </c>
      <c r="J4224" t="s">
        <v>2337</v>
      </c>
      <c r="K4224">
        <f t="shared" si="260"/>
        <v>95</v>
      </c>
      <c r="L4224">
        <f t="shared" si="261"/>
        <v>50</v>
      </c>
      <c r="M4224">
        <f t="shared" si="262"/>
        <v>1</v>
      </c>
      <c r="N4224" s="7">
        <f t="shared" si="263"/>
        <v>142.74</v>
      </c>
    </row>
    <row r="4225" spans="1:14" x14ac:dyDescent="0.2">
      <c r="A4225" t="s">
        <v>928</v>
      </c>
      <c r="B4225" s="8">
        <v>44175</v>
      </c>
      <c r="C4225" s="8">
        <v>44176</v>
      </c>
      <c r="D4225">
        <v>4</v>
      </c>
      <c r="E4225">
        <v>1</v>
      </c>
      <c r="F4225" s="7">
        <v>0</v>
      </c>
      <c r="G4225" s="7">
        <v>0</v>
      </c>
      <c r="H4225" s="7">
        <v>0</v>
      </c>
      <c r="I4225" s="7">
        <v>0</v>
      </c>
      <c r="J4225" t="s">
        <v>2337</v>
      </c>
      <c r="K4225">
        <f t="shared" si="260"/>
        <v>4</v>
      </c>
      <c r="L4225">
        <f t="shared" si="261"/>
        <v>50</v>
      </c>
      <c r="M4225">
        <f t="shared" si="262"/>
        <v>1</v>
      </c>
      <c r="N4225" s="7">
        <f t="shared" si="263"/>
        <v>0</v>
      </c>
    </row>
    <row r="4226" spans="1:14" x14ac:dyDescent="0.2">
      <c r="A4226" t="s">
        <v>158</v>
      </c>
      <c r="B4226" s="8">
        <v>44175</v>
      </c>
      <c r="C4226" s="8">
        <v>44176</v>
      </c>
      <c r="D4226">
        <v>613</v>
      </c>
      <c r="E4226">
        <v>1</v>
      </c>
      <c r="F4226" s="7">
        <v>501.93</v>
      </c>
      <c r="G4226" s="7">
        <v>844.14</v>
      </c>
      <c r="H4226" s="7">
        <v>1.25</v>
      </c>
      <c r="I4226" s="7">
        <v>2.11</v>
      </c>
      <c r="J4226" t="s">
        <v>2337</v>
      </c>
      <c r="K4226">
        <f t="shared" si="260"/>
        <v>613</v>
      </c>
      <c r="L4226">
        <f t="shared" si="261"/>
        <v>50</v>
      </c>
      <c r="M4226">
        <f t="shared" si="262"/>
        <v>1</v>
      </c>
      <c r="N4226" s="7">
        <f t="shared" si="263"/>
        <v>844.14</v>
      </c>
    </row>
    <row r="4227" spans="1:14" x14ac:dyDescent="0.2">
      <c r="A4227" t="s">
        <v>247</v>
      </c>
      <c r="B4227" s="8">
        <v>44175</v>
      </c>
      <c r="C4227" s="8">
        <v>44180</v>
      </c>
      <c r="D4227">
        <v>6128</v>
      </c>
      <c r="E4227">
        <v>1</v>
      </c>
      <c r="F4227" s="7">
        <v>3427.72</v>
      </c>
      <c r="G4227" s="7">
        <v>8441.4</v>
      </c>
      <c r="H4227" s="7">
        <v>0.86</v>
      </c>
      <c r="I4227" s="7">
        <v>2.11</v>
      </c>
      <c r="J4227" t="s">
        <v>2337</v>
      </c>
      <c r="K4227">
        <f t="shared" ref="K4227:K4290" si="264">D4227*E4227</f>
        <v>6128</v>
      </c>
      <c r="L4227">
        <f t="shared" ref="L4227:L4290" si="265">(YEAR(B4227)-2020)*52+_xlfn.ISOWEEKNUM(B4227)</f>
        <v>50</v>
      </c>
      <c r="M4227">
        <f t="shared" ref="M4227:M4290" si="266">IF(J4227="Z-US$",1,1.22)</f>
        <v>1</v>
      </c>
      <c r="N4227" s="7">
        <f t="shared" ref="N4227:N4290" si="267">G4227*M4227</f>
        <v>8441.4</v>
      </c>
    </row>
    <row r="4228" spans="1:14" x14ac:dyDescent="0.2">
      <c r="A4228" t="s">
        <v>396</v>
      </c>
      <c r="B4228" s="8">
        <v>44175</v>
      </c>
      <c r="C4228" s="8">
        <v>44180</v>
      </c>
      <c r="D4228">
        <v>221</v>
      </c>
      <c r="E4228">
        <v>1</v>
      </c>
      <c r="F4228" s="7">
        <v>3248.87</v>
      </c>
      <c r="G4228" s="7">
        <v>4788.58</v>
      </c>
      <c r="H4228" s="7">
        <v>22.56</v>
      </c>
      <c r="I4228" s="7">
        <v>33.25</v>
      </c>
      <c r="J4228" t="s">
        <v>2337</v>
      </c>
      <c r="K4228">
        <f t="shared" si="264"/>
        <v>221</v>
      </c>
      <c r="L4228">
        <f t="shared" si="265"/>
        <v>50</v>
      </c>
      <c r="M4228">
        <f t="shared" si="266"/>
        <v>1</v>
      </c>
      <c r="N4228" s="7">
        <f t="shared" si="267"/>
        <v>4788.58</v>
      </c>
    </row>
    <row r="4229" spans="1:14" x14ac:dyDescent="0.2">
      <c r="A4229" t="s">
        <v>693</v>
      </c>
      <c r="B4229" s="8">
        <v>44175</v>
      </c>
      <c r="C4229" s="8">
        <v>44189</v>
      </c>
      <c r="D4229">
        <v>5</v>
      </c>
      <c r="E4229">
        <v>1</v>
      </c>
      <c r="F4229" s="7">
        <v>23.67</v>
      </c>
      <c r="G4229" s="7">
        <v>52.18</v>
      </c>
      <c r="H4229" s="7">
        <v>7.89</v>
      </c>
      <c r="I4229" s="7">
        <v>17.39</v>
      </c>
      <c r="J4229" t="s">
        <v>2337</v>
      </c>
      <c r="K4229">
        <f t="shared" si="264"/>
        <v>5</v>
      </c>
      <c r="L4229">
        <f t="shared" si="265"/>
        <v>50</v>
      </c>
      <c r="M4229">
        <f t="shared" si="266"/>
        <v>1</v>
      </c>
      <c r="N4229" s="7">
        <f t="shared" si="267"/>
        <v>52.18</v>
      </c>
    </row>
    <row r="4230" spans="1:14" x14ac:dyDescent="0.2">
      <c r="A4230" t="s">
        <v>703</v>
      </c>
      <c r="B4230" s="8">
        <v>44175</v>
      </c>
      <c r="C4230" s="8">
        <v>44189</v>
      </c>
      <c r="D4230">
        <v>4</v>
      </c>
      <c r="E4230">
        <v>1</v>
      </c>
      <c r="F4230" s="7">
        <v>32.950000000000003</v>
      </c>
      <c r="G4230" s="7">
        <v>66.760000000000005</v>
      </c>
      <c r="H4230" s="7">
        <v>16.47</v>
      </c>
      <c r="I4230" s="7">
        <v>33.380000000000003</v>
      </c>
      <c r="J4230" t="s">
        <v>2337</v>
      </c>
      <c r="K4230">
        <f t="shared" si="264"/>
        <v>4</v>
      </c>
      <c r="L4230">
        <f t="shared" si="265"/>
        <v>50</v>
      </c>
      <c r="M4230">
        <f t="shared" si="266"/>
        <v>1</v>
      </c>
      <c r="N4230" s="7">
        <f t="shared" si="267"/>
        <v>66.760000000000005</v>
      </c>
    </row>
    <row r="4231" spans="1:14" x14ac:dyDescent="0.2">
      <c r="A4231" t="s">
        <v>743</v>
      </c>
      <c r="B4231" s="8">
        <v>44175</v>
      </c>
      <c r="C4231" s="8">
        <v>44189</v>
      </c>
      <c r="D4231">
        <v>4</v>
      </c>
      <c r="E4231">
        <v>1</v>
      </c>
      <c r="F4231" s="7">
        <v>38.65</v>
      </c>
      <c r="G4231" s="7">
        <v>74.95</v>
      </c>
      <c r="H4231" s="7">
        <v>19.329999999999998</v>
      </c>
      <c r="I4231" s="7">
        <v>37.479999999999997</v>
      </c>
      <c r="J4231" t="s">
        <v>2337</v>
      </c>
      <c r="K4231">
        <f t="shared" si="264"/>
        <v>4</v>
      </c>
      <c r="L4231">
        <f t="shared" si="265"/>
        <v>50</v>
      </c>
      <c r="M4231">
        <f t="shared" si="266"/>
        <v>1</v>
      </c>
      <c r="N4231" s="7">
        <f t="shared" si="267"/>
        <v>74.95</v>
      </c>
    </row>
    <row r="4232" spans="1:14" x14ac:dyDescent="0.2">
      <c r="A4232" t="s">
        <v>753</v>
      </c>
      <c r="B4232" s="8">
        <v>44175</v>
      </c>
      <c r="C4232" s="8">
        <v>44189</v>
      </c>
      <c r="D4232">
        <v>17</v>
      </c>
      <c r="E4232">
        <v>1</v>
      </c>
      <c r="F4232" s="7">
        <v>244.1</v>
      </c>
      <c r="G4232" s="7">
        <v>464.28</v>
      </c>
      <c r="H4232" s="7">
        <v>22.19</v>
      </c>
      <c r="I4232" s="7">
        <v>42.21</v>
      </c>
      <c r="J4232" t="s">
        <v>2337</v>
      </c>
      <c r="K4232">
        <f t="shared" si="264"/>
        <v>17</v>
      </c>
      <c r="L4232">
        <f t="shared" si="265"/>
        <v>50</v>
      </c>
      <c r="M4232">
        <f t="shared" si="266"/>
        <v>1</v>
      </c>
      <c r="N4232" s="7">
        <f t="shared" si="267"/>
        <v>464.28</v>
      </c>
    </row>
    <row r="4233" spans="1:14" x14ac:dyDescent="0.2">
      <c r="A4233" t="s">
        <v>923</v>
      </c>
      <c r="B4233" s="8">
        <v>44175</v>
      </c>
      <c r="C4233" s="8">
        <v>44189</v>
      </c>
      <c r="D4233">
        <v>4</v>
      </c>
      <c r="E4233">
        <v>1</v>
      </c>
      <c r="F4233" s="7">
        <v>119.77</v>
      </c>
      <c r="G4233" s="7">
        <v>179.06</v>
      </c>
      <c r="H4233" s="7">
        <v>59.88</v>
      </c>
      <c r="I4233" s="7">
        <v>89.53</v>
      </c>
      <c r="J4233" t="s">
        <v>2337</v>
      </c>
      <c r="K4233">
        <f t="shared" si="264"/>
        <v>4</v>
      </c>
      <c r="L4233">
        <f t="shared" si="265"/>
        <v>50</v>
      </c>
      <c r="M4233">
        <f t="shared" si="266"/>
        <v>1</v>
      </c>
      <c r="N4233" s="7">
        <f t="shared" si="267"/>
        <v>179.06</v>
      </c>
    </row>
    <row r="4234" spans="1:14" x14ac:dyDescent="0.2">
      <c r="A4234" t="s">
        <v>232</v>
      </c>
      <c r="B4234" s="8">
        <v>44178</v>
      </c>
      <c r="C4234" s="8">
        <v>44183</v>
      </c>
      <c r="D4234">
        <v>7660</v>
      </c>
      <c r="E4234">
        <v>1</v>
      </c>
      <c r="F4234" s="7">
        <v>3517.25</v>
      </c>
      <c r="G4234" s="7">
        <v>5116</v>
      </c>
      <c r="H4234" s="7">
        <v>0.7</v>
      </c>
      <c r="I4234" s="7">
        <v>1.02</v>
      </c>
      <c r="J4234" t="s">
        <v>2337</v>
      </c>
      <c r="K4234">
        <f t="shared" si="264"/>
        <v>7660</v>
      </c>
      <c r="L4234">
        <f t="shared" si="265"/>
        <v>50</v>
      </c>
      <c r="M4234">
        <f t="shared" si="266"/>
        <v>1</v>
      </c>
      <c r="N4234" s="7">
        <f t="shared" si="267"/>
        <v>5116</v>
      </c>
    </row>
    <row r="4235" spans="1:14" x14ac:dyDescent="0.2">
      <c r="A4235" t="s">
        <v>249</v>
      </c>
      <c r="B4235" s="8">
        <v>44178</v>
      </c>
      <c r="C4235" s="8">
        <v>44183</v>
      </c>
      <c r="D4235">
        <v>4596</v>
      </c>
      <c r="E4235">
        <v>1</v>
      </c>
      <c r="F4235" s="7">
        <v>2570.79</v>
      </c>
      <c r="G4235" s="7">
        <v>5371.8</v>
      </c>
      <c r="H4235" s="7">
        <v>0.86</v>
      </c>
      <c r="I4235" s="7">
        <v>1.79</v>
      </c>
      <c r="J4235" t="s">
        <v>2337</v>
      </c>
      <c r="K4235">
        <f t="shared" si="264"/>
        <v>4596</v>
      </c>
      <c r="L4235">
        <f t="shared" si="265"/>
        <v>50</v>
      </c>
      <c r="M4235">
        <f t="shared" si="266"/>
        <v>1</v>
      </c>
      <c r="N4235" s="7">
        <f t="shared" si="267"/>
        <v>5371.8</v>
      </c>
    </row>
    <row r="4236" spans="1:14" x14ac:dyDescent="0.2">
      <c r="A4236" t="s">
        <v>778</v>
      </c>
      <c r="B4236" s="8">
        <v>44178</v>
      </c>
      <c r="C4236" s="8">
        <v>44188</v>
      </c>
      <c r="D4236">
        <v>46</v>
      </c>
      <c r="E4236">
        <v>1</v>
      </c>
      <c r="F4236" s="7">
        <v>1390.91</v>
      </c>
      <c r="G4236" s="7">
        <v>2417.31</v>
      </c>
      <c r="H4236" s="7">
        <v>46.36</v>
      </c>
      <c r="I4236" s="7">
        <v>80.58</v>
      </c>
      <c r="J4236" t="s">
        <v>2337</v>
      </c>
      <c r="K4236">
        <f t="shared" si="264"/>
        <v>46</v>
      </c>
      <c r="L4236">
        <f t="shared" si="265"/>
        <v>50</v>
      </c>
      <c r="M4236">
        <f t="shared" si="266"/>
        <v>1</v>
      </c>
      <c r="N4236" s="7">
        <f t="shared" si="267"/>
        <v>2417.31</v>
      </c>
    </row>
    <row r="4237" spans="1:14" x14ac:dyDescent="0.2">
      <c r="A4237" t="s">
        <v>778</v>
      </c>
      <c r="B4237" s="8">
        <v>44178</v>
      </c>
      <c r="C4237" s="8">
        <v>44188</v>
      </c>
      <c r="D4237">
        <v>46</v>
      </c>
      <c r="E4237">
        <v>1</v>
      </c>
      <c r="F4237" s="7">
        <v>1390.91</v>
      </c>
      <c r="G4237" s="7">
        <v>2417.31</v>
      </c>
      <c r="H4237" s="7">
        <v>46.36</v>
      </c>
      <c r="I4237" s="7">
        <v>80.58</v>
      </c>
      <c r="J4237" t="s">
        <v>2337</v>
      </c>
      <c r="K4237">
        <f t="shared" si="264"/>
        <v>46</v>
      </c>
      <c r="L4237">
        <f t="shared" si="265"/>
        <v>50</v>
      </c>
      <c r="M4237">
        <f t="shared" si="266"/>
        <v>1</v>
      </c>
      <c r="N4237" s="7">
        <f t="shared" si="267"/>
        <v>2417.31</v>
      </c>
    </row>
    <row r="4238" spans="1:14" x14ac:dyDescent="0.2">
      <c r="A4238" t="s">
        <v>254</v>
      </c>
      <c r="B4238" s="8">
        <v>44178</v>
      </c>
      <c r="C4238" s="8">
        <v>44180</v>
      </c>
      <c r="D4238">
        <v>154</v>
      </c>
      <c r="E4238">
        <v>1</v>
      </c>
      <c r="F4238" s="7">
        <v>116.39</v>
      </c>
      <c r="G4238" s="7">
        <v>191.85</v>
      </c>
      <c r="H4238" s="7">
        <v>1.1599999999999999</v>
      </c>
      <c r="I4238" s="7">
        <v>1.92</v>
      </c>
      <c r="J4238" t="s">
        <v>2337</v>
      </c>
      <c r="K4238">
        <f t="shared" si="264"/>
        <v>154</v>
      </c>
      <c r="L4238">
        <f t="shared" si="265"/>
        <v>50</v>
      </c>
      <c r="M4238">
        <f t="shared" si="266"/>
        <v>1</v>
      </c>
      <c r="N4238" s="7">
        <f t="shared" si="267"/>
        <v>191.85</v>
      </c>
    </row>
    <row r="4239" spans="1:14" x14ac:dyDescent="0.2">
      <c r="A4239" t="s">
        <v>288</v>
      </c>
      <c r="B4239" s="8">
        <v>44178</v>
      </c>
      <c r="C4239" s="8">
        <v>44180</v>
      </c>
      <c r="D4239">
        <v>154</v>
      </c>
      <c r="E4239">
        <v>1</v>
      </c>
      <c r="F4239" s="7">
        <v>85.69</v>
      </c>
      <c r="G4239" s="7">
        <v>223.83</v>
      </c>
      <c r="H4239" s="7">
        <v>0.86</v>
      </c>
      <c r="I4239" s="7">
        <v>2.2400000000000002</v>
      </c>
      <c r="J4239" t="s">
        <v>2337</v>
      </c>
      <c r="K4239">
        <f t="shared" si="264"/>
        <v>154</v>
      </c>
      <c r="L4239">
        <f t="shared" si="265"/>
        <v>50</v>
      </c>
      <c r="M4239">
        <f t="shared" si="266"/>
        <v>1</v>
      </c>
      <c r="N4239" s="7">
        <f t="shared" si="267"/>
        <v>223.83</v>
      </c>
    </row>
    <row r="4240" spans="1:14" x14ac:dyDescent="0.2">
      <c r="A4240" t="s">
        <v>396</v>
      </c>
      <c r="B4240" s="8">
        <v>44178</v>
      </c>
      <c r="C4240" s="8">
        <v>44180</v>
      </c>
      <c r="D4240">
        <v>4</v>
      </c>
      <c r="E4240">
        <v>1</v>
      </c>
      <c r="F4240" s="7">
        <v>45.12</v>
      </c>
      <c r="G4240" s="7">
        <v>61.39</v>
      </c>
      <c r="H4240" s="7">
        <v>22.56</v>
      </c>
      <c r="I4240" s="7">
        <v>30.7</v>
      </c>
      <c r="J4240" t="s">
        <v>2337</v>
      </c>
      <c r="K4240">
        <f t="shared" si="264"/>
        <v>4</v>
      </c>
      <c r="L4240">
        <f t="shared" si="265"/>
        <v>50</v>
      </c>
      <c r="M4240">
        <f t="shared" si="266"/>
        <v>1</v>
      </c>
      <c r="N4240" s="7">
        <f t="shared" si="267"/>
        <v>61.39</v>
      </c>
    </row>
    <row r="4241" spans="1:14" x14ac:dyDescent="0.2">
      <c r="A4241" t="s">
        <v>223</v>
      </c>
      <c r="B4241" s="8">
        <v>44178</v>
      </c>
      <c r="C4241" s="8">
        <v>44179</v>
      </c>
      <c r="D4241">
        <v>184</v>
      </c>
      <c r="E4241">
        <v>1</v>
      </c>
      <c r="F4241" s="7">
        <v>84.41</v>
      </c>
      <c r="G4241" s="7">
        <v>145.81</v>
      </c>
      <c r="H4241" s="7">
        <v>0.7</v>
      </c>
      <c r="I4241" s="7">
        <v>1.22</v>
      </c>
      <c r="J4241" t="s">
        <v>2337</v>
      </c>
      <c r="K4241">
        <f t="shared" si="264"/>
        <v>184</v>
      </c>
      <c r="L4241">
        <f t="shared" si="265"/>
        <v>50</v>
      </c>
      <c r="M4241">
        <f t="shared" si="266"/>
        <v>1</v>
      </c>
      <c r="N4241" s="7">
        <f t="shared" si="267"/>
        <v>145.81</v>
      </c>
    </row>
    <row r="4242" spans="1:14" x14ac:dyDescent="0.2">
      <c r="A4242" t="s">
        <v>101</v>
      </c>
      <c r="B4242" s="8">
        <v>44178</v>
      </c>
      <c r="C4242" s="8">
        <v>44179</v>
      </c>
      <c r="D4242">
        <v>1226</v>
      </c>
      <c r="E4242">
        <v>1</v>
      </c>
      <c r="F4242" s="7">
        <v>218.97</v>
      </c>
      <c r="G4242" s="7">
        <v>429.74</v>
      </c>
      <c r="H4242" s="7">
        <v>0.27</v>
      </c>
      <c r="I4242" s="7">
        <v>0.54</v>
      </c>
      <c r="J4242" t="s">
        <v>2337</v>
      </c>
      <c r="K4242">
        <f t="shared" si="264"/>
        <v>1226</v>
      </c>
      <c r="L4242">
        <f t="shared" si="265"/>
        <v>50</v>
      </c>
      <c r="M4242">
        <f t="shared" si="266"/>
        <v>1</v>
      </c>
      <c r="N4242" s="7">
        <f t="shared" si="267"/>
        <v>429.74</v>
      </c>
    </row>
    <row r="4243" spans="1:14" x14ac:dyDescent="0.2">
      <c r="A4243" t="s">
        <v>923</v>
      </c>
      <c r="B4243" s="8">
        <v>44179</v>
      </c>
      <c r="C4243" s="8">
        <v>44181</v>
      </c>
      <c r="D4243">
        <v>4</v>
      </c>
      <c r="E4243">
        <v>1</v>
      </c>
      <c r="F4243" s="7">
        <v>119.77</v>
      </c>
      <c r="G4243" s="7">
        <v>193.39</v>
      </c>
      <c r="H4243" s="7">
        <v>59.88</v>
      </c>
      <c r="I4243" s="7">
        <v>96.69</v>
      </c>
      <c r="J4243" t="s">
        <v>2337</v>
      </c>
      <c r="K4243">
        <f t="shared" si="264"/>
        <v>4</v>
      </c>
      <c r="L4243">
        <f t="shared" si="265"/>
        <v>51</v>
      </c>
      <c r="M4243">
        <f t="shared" si="266"/>
        <v>1</v>
      </c>
      <c r="N4243" s="7">
        <f t="shared" si="267"/>
        <v>193.39</v>
      </c>
    </row>
    <row r="4244" spans="1:14" x14ac:dyDescent="0.2">
      <c r="A4244" t="s">
        <v>288</v>
      </c>
      <c r="B4244" s="8">
        <v>44179</v>
      </c>
      <c r="C4244" s="8">
        <v>44181</v>
      </c>
      <c r="D4244">
        <v>307</v>
      </c>
      <c r="E4244">
        <v>1</v>
      </c>
      <c r="F4244" s="7">
        <v>171.39</v>
      </c>
      <c r="G4244" s="7">
        <v>483.46</v>
      </c>
      <c r="H4244" s="7">
        <v>0.86</v>
      </c>
      <c r="I4244" s="7">
        <v>2.42</v>
      </c>
      <c r="J4244" t="s">
        <v>2337</v>
      </c>
      <c r="K4244">
        <f t="shared" si="264"/>
        <v>307</v>
      </c>
      <c r="L4244">
        <f t="shared" si="265"/>
        <v>51</v>
      </c>
      <c r="M4244">
        <f t="shared" si="266"/>
        <v>1</v>
      </c>
      <c r="N4244" s="7">
        <f t="shared" si="267"/>
        <v>483.46</v>
      </c>
    </row>
    <row r="4245" spans="1:14" x14ac:dyDescent="0.2">
      <c r="A4245" t="s">
        <v>169</v>
      </c>
      <c r="B4245" s="8">
        <v>44179</v>
      </c>
      <c r="C4245" s="8">
        <v>44181</v>
      </c>
      <c r="D4245">
        <v>62</v>
      </c>
      <c r="E4245">
        <v>1</v>
      </c>
      <c r="F4245" s="7">
        <v>51.53</v>
      </c>
      <c r="G4245" s="7">
        <v>84.41</v>
      </c>
      <c r="H4245" s="7">
        <v>1.28</v>
      </c>
      <c r="I4245" s="7">
        <v>2.11</v>
      </c>
      <c r="J4245" t="s">
        <v>2337</v>
      </c>
      <c r="K4245">
        <f t="shared" si="264"/>
        <v>62</v>
      </c>
      <c r="L4245">
        <f t="shared" si="265"/>
        <v>51</v>
      </c>
      <c r="M4245">
        <f t="shared" si="266"/>
        <v>1</v>
      </c>
      <c r="N4245" s="7">
        <f t="shared" si="267"/>
        <v>84.41</v>
      </c>
    </row>
    <row r="4246" spans="1:14" x14ac:dyDescent="0.2">
      <c r="A4246" t="s">
        <v>169</v>
      </c>
      <c r="B4246" s="8">
        <v>44179</v>
      </c>
      <c r="C4246" s="8">
        <v>44181</v>
      </c>
      <c r="D4246">
        <v>16</v>
      </c>
      <c r="E4246">
        <v>1</v>
      </c>
      <c r="F4246" s="7">
        <v>12.88</v>
      </c>
      <c r="G4246" s="7">
        <v>26.86</v>
      </c>
      <c r="H4246" s="7">
        <v>1.28</v>
      </c>
      <c r="I4246" s="7">
        <v>2.69</v>
      </c>
      <c r="J4246" t="s">
        <v>2337</v>
      </c>
      <c r="K4246">
        <f t="shared" si="264"/>
        <v>16</v>
      </c>
      <c r="L4246">
        <f t="shared" si="265"/>
        <v>51</v>
      </c>
      <c r="M4246">
        <f t="shared" si="266"/>
        <v>1</v>
      </c>
      <c r="N4246" s="7">
        <f t="shared" si="267"/>
        <v>26.86</v>
      </c>
    </row>
    <row r="4247" spans="1:14" x14ac:dyDescent="0.2">
      <c r="A4247" t="s">
        <v>650</v>
      </c>
      <c r="B4247" s="8">
        <v>44179</v>
      </c>
      <c r="C4247" s="8">
        <v>44181</v>
      </c>
      <c r="D4247">
        <v>19</v>
      </c>
      <c r="E4247">
        <v>1</v>
      </c>
      <c r="F4247" s="7">
        <v>13.35</v>
      </c>
      <c r="G4247" s="7">
        <v>20.72</v>
      </c>
      <c r="H4247" s="7">
        <v>1.1100000000000001</v>
      </c>
      <c r="I4247" s="7">
        <v>1.73</v>
      </c>
      <c r="J4247" t="s">
        <v>2337</v>
      </c>
      <c r="K4247">
        <f t="shared" si="264"/>
        <v>19</v>
      </c>
      <c r="L4247">
        <f t="shared" si="265"/>
        <v>51</v>
      </c>
      <c r="M4247">
        <f t="shared" si="266"/>
        <v>1</v>
      </c>
      <c r="N4247" s="7">
        <f t="shared" si="267"/>
        <v>20.72</v>
      </c>
    </row>
    <row r="4248" spans="1:14" x14ac:dyDescent="0.2">
      <c r="A4248" t="s">
        <v>928</v>
      </c>
      <c r="B4248" s="8">
        <v>44179</v>
      </c>
      <c r="C4248" s="8">
        <v>44181</v>
      </c>
      <c r="D4248">
        <v>2</v>
      </c>
      <c r="E4248">
        <v>1</v>
      </c>
      <c r="F4248" s="7">
        <v>0</v>
      </c>
      <c r="G4248" s="7">
        <v>0</v>
      </c>
      <c r="H4248" s="7">
        <v>0</v>
      </c>
      <c r="I4248" s="7">
        <v>0</v>
      </c>
      <c r="J4248" t="s">
        <v>2337</v>
      </c>
      <c r="K4248">
        <f t="shared" si="264"/>
        <v>2</v>
      </c>
      <c r="L4248">
        <f t="shared" si="265"/>
        <v>51</v>
      </c>
      <c r="M4248">
        <f t="shared" si="266"/>
        <v>1</v>
      </c>
      <c r="N4248" s="7">
        <f t="shared" si="267"/>
        <v>0</v>
      </c>
    </row>
    <row r="4249" spans="1:14" x14ac:dyDescent="0.2">
      <c r="A4249" t="s">
        <v>288</v>
      </c>
      <c r="B4249" s="8">
        <v>44179</v>
      </c>
      <c r="C4249" s="8">
        <v>44180</v>
      </c>
      <c r="D4249">
        <v>89</v>
      </c>
      <c r="E4249">
        <v>1</v>
      </c>
      <c r="F4249" s="7">
        <v>49.7</v>
      </c>
      <c r="G4249" s="7">
        <v>178.04</v>
      </c>
      <c r="H4249" s="7">
        <v>0.86</v>
      </c>
      <c r="I4249" s="7">
        <v>3.07</v>
      </c>
      <c r="J4249" t="s">
        <v>2337</v>
      </c>
      <c r="K4249">
        <f t="shared" si="264"/>
        <v>89</v>
      </c>
      <c r="L4249">
        <f t="shared" si="265"/>
        <v>51</v>
      </c>
      <c r="M4249">
        <f t="shared" si="266"/>
        <v>1</v>
      </c>
      <c r="N4249" s="7">
        <f t="shared" si="267"/>
        <v>178.04</v>
      </c>
    </row>
    <row r="4250" spans="1:14" x14ac:dyDescent="0.2">
      <c r="A4250" t="s">
        <v>928</v>
      </c>
      <c r="B4250" s="8">
        <v>44179</v>
      </c>
      <c r="C4250" s="8">
        <v>44180</v>
      </c>
      <c r="D4250">
        <v>4</v>
      </c>
      <c r="E4250">
        <v>1</v>
      </c>
      <c r="F4250" s="7">
        <v>0</v>
      </c>
      <c r="G4250" s="7">
        <v>0</v>
      </c>
      <c r="H4250" s="7">
        <v>0</v>
      </c>
      <c r="I4250" s="7">
        <v>0</v>
      </c>
      <c r="J4250" t="s">
        <v>2337</v>
      </c>
      <c r="K4250">
        <f t="shared" si="264"/>
        <v>4</v>
      </c>
      <c r="L4250">
        <f t="shared" si="265"/>
        <v>51</v>
      </c>
      <c r="M4250">
        <f t="shared" si="266"/>
        <v>1</v>
      </c>
      <c r="N4250" s="7">
        <f t="shared" si="267"/>
        <v>0</v>
      </c>
    </row>
    <row r="4251" spans="1:14" x14ac:dyDescent="0.2">
      <c r="A4251" t="s">
        <v>241</v>
      </c>
      <c r="B4251" s="8">
        <v>44180</v>
      </c>
      <c r="C4251" s="8">
        <v>44180</v>
      </c>
      <c r="D4251">
        <v>307</v>
      </c>
      <c r="E4251">
        <v>1</v>
      </c>
      <c r="F4251" s="7">
        <v>171.39</v>
      </c>
      <c r="G4251" s="7">
        <v>383.7</v>
      </c>
      <c r="H4251" s="7">
        <v>0.86</v>
      </c>
      <c r="I4251" s="7">
        <v>1.92</v>
      </c>
      <c r="J4251" t="s">
        <v>2337</v>
      </c>
      <c r="K4251">
        <f t="shared" si="264"/>
        <v>307</v>
      </c>
      <c r="L4251">
        <f t="shared" si="265"/>
        <v>51</v>
      </c>
      <c r="M4251">
        <f t="shared" si="266"/>
        <v>1</v>
      </c>
      <c r="N4251" s="7">
        <f t="shared" si="267"/>
        <v>383.7</v>
      </c>
    </row>
    <row r="4252" spans="1:14" x14ac:dyDescent="0.2">
      <c r="A4252" t="s">
        <v>700</v>
      </c>
      <c r="B4252" s="8">
        <v>44180</v>
      </c>
      <c r="C4252" s="8">
        <v>44195</v>
      </c>
      <c r="D4252">
        <v>31</v>
      </c>
      <c r="E4252">
        <v>1</v>
      </c>
      <c r="F4252" s="7">
        <v>303.2</v>
      </c>
      <c r="G4252" s="7">
        <v>549.97</v>
      </c>
      <c r="H4252" s="7">
        <v>15.16</v>
      </c>
      <c r="I4252" s="7">
        <v>27.5</v>
      </c>
      <c r="J4252" t="s">
        <v>2337</v>
      </c>
      <c r="K4252">
        <f t="shared" si="264"/>
        <v>31</v>
      </c>
      <c r="L4252">
        <f t="shared" si="265"/>
        <v>51</v>
      </c>
      <c r="M4252">
        <f t="shared" si="266"/>
        <v>1</v>
      </c>
      <c r="N4252" s="7">
        <f t="shared" si="267"/>
        <v>549.97</v>
      </c>
    </row>
    <row r="4253" spans="1:14" x14ac:dyDescent="0.2">
      <c r="A4253" t="s">
        <v>740</v>
      </c>
      <c r="B4253" s="8">
        <v>44180</v>
      </c>
      <c r="C4253" s="8">
        <v>44195</v>
      </c>
      <c r="D4253">
        <v>16</v>
      </c>
      <c r="E4253">
        <v>1</v>
      </c>
      <c r="F4253" s="7">
        <v>319.64</v>
      </c>
      <c r="G4253" s="7">
        <v>544.85</v>
      </c>
      <c r="H4253" s="7">
        <v>31.96</v>
      </c>
      <c r="I4253" s="7">
        <v>54.49</v>
      </c>
      <c r="J4253" t="s">
        <v>2337</v>
      </c>
      <c r="K4253">
        <f t="shared" si="264"/>
        <v>16</v>
      </c>
      <c r="L4253">
        <f t="shared" si="265"/>
        <v>51</v>
      </c>
      <c r="M4253">
        <f t="shared" si="266"/>
        <v>1</v>
      </c>
      <c r="N4253" s="7">
        <f t="shared" si="267"/>
        <v>544.85</v>
      </c>
    </row>
    <row r="4254" spans="1:14" x14ac:dyDescent="0.2">
      <c r="A4254" t="s">
        <v>826</v>
      </c>
      <c r="B4254" s="8">
        <v>44180</v>
      </c>
      <c r="C4254" s="8">
        <v>44195</v>
      </c>
      <c r="D4254">
        <v>31</v>
      </c>
      <c r="E4254">
        <v>1</v>
      </c>
      <c r="F4254" s="7">
        <v>344.75</v>
      </c>
      <c r="G4254" s="7">
        <v>657.41</v>
      </c>
      <c r="H4254" s="7">
        <v>17.23</v>
      </c>
      <c r="I4254" s="7">
        <v>32.869999999999997</v>
      </c>
      <c r="J4254" t="s">
        <v>2337</v>
      </c>
      <c r="K4254">
        <f t="shared" si="264"/>
        <v>31</v>
      </c>
      <c r="L4254">
        <f t="shared" si="265"/>
        <v>51</v>
      </c>
      <c r="M4254">
        <f t="shared" si="266"/>
        <v>1</v>
      </c>
      <c r="N4254" s="7">
        <f t="shared" si="267"/>
        <v>657.41</v>
      </c>
    </row>
    <row r="4255" spans="1:14" x14ac:dyDescent="0.2">
      <c r="A4255" t="s">
        <v>844</v>
      </c>
      <c r="B4255" s="8">
        <v>44180</v>
      </c>
      <c r="C4255" s="8">
        <v>44195</v>
      </c>
      <c r="D4255">
        <v>31</v>
      </c>
      <c r="E4255">
        <v>1</v>
      </c>
      <c r="F4255" s="7">
        <v>494.3</v>
      </c>
      <c r="G4255" s="7">
        <v>959.25</v>
      </c>
      <c r="H4255" s="7">
        <v>24.71</v>
      </c>
      <c r="I4255" s="7">
        <v>47.96</v>
      </c>
      <c r="J4255" t="s">
        <v>2337</v>
      </c>
      <c r="K4255">
        <f t="shared" si="264"/>
        <v>31</v>
      </c>
      <c r="L4255">
        <f t="shared" si="265"/>
        <v>51</v>
      </c>
      <c r="M4255">
        <f t="shared" si="266"/>
        <v>1</v>
      </c>
      <c r="N4255" s="7">
        <f t="shared" si="267"/>
        <v>959.25</v>
      </c>
    </row>
    <row r="4256" spans="1:14" x14ac:dyDescent="0.2">
      <c r="A4256" t="s">
        <v>720</v>
      </c>
      <c r="B4256" s="8">
        <v>44180</v>
      </c>
      <c r="C4256" s="8">
        <v>44195</v>
      </c>
      <c r="D4256">
        <v>31</v>
      </c>
      <c r="E4256">
        <v>1</v>
      </c>
      <c r="F4256" s="7">
        <v>447.24</v>
      </c>
      <c r="G4256" s="7">
        <v>1209.93</v>
      </c>
      <c r="H4256" s="7">
        <v>22.36</v>
      </c>
      <c r="I4256" s="7">
        <v>60.5</v>
      </c>
      <c r="J4256" t="s">
        <v>2337</v>
      </c>
      <c r="K4256">
        <f t="shared" si="264"/>
        <v>31</v>
      </c>
      <c r="L4256">
        <f t="shared" si="265"/>
        <v>51</v>
      </c>
      <c r="M4256">
        <f t="shared" si="266"/>
        <v>1</v>
      </c>
      <c r="N4256" s="7">
        <f t="shared" si="267"/>
        <v>1209.93</v>
      </c>
    </row>
    <row r="4257" spans="1:14" x14ac:dyDescent="0.2">
      <c r="A4257" t="s">
        <v>770</v>
      </c>
      <c r="B4257" s="8">
        <v>44180</v>
      </c>
      <c r="C4257" s="8">
        <v>44195</v>
      </c>
      <c r="D4257">
        <v>16</v>
      </c>
      <c r="E4257">
        <v>1</v>
      </c>
      <c r="F4257" s="7">
        <v>335.1</v>
      </c>
      <c r="G4257" s="7">
        <v>769.96</v>
      </c>
      <c r="H4257" s="7">
        <v>33.51</v>
      </c>
      <c r="I4257" s="7">
        <v>77</v>
      </c>
      <c r="J4257" t="s">
        <v>2337</v>
      </c>
      <c r="K4257">
        <f t="shared" si="264"/>
        <v>16</v>
      </c>
      <c r="L4257">
        <f t="shared" si="265"/>
        <v>51</v>
      </c>
      <c r="M4257">
        <f t="shared" si="266"/>
        <v>1</v>
      </c>
      <c r="N4257" s="7">
        <f t="shared" si="267"/>
        <v>769.96</v>
      </c>
    </row>
    <row r="4258" spans="1:14" x14ac:dyDescent="0.2">
      <c r="A4258" t="s">
        <v>289</v>
      </c>
      <c r="B4258" s="8">
        <v>44180</v>
      </c>
      <c r="C4258" s="8">
        <v>44182</v>
      </c>
      <c r="D4258">
        <v>766</v>
      </c>
      <c r="E4258">
        <v>1</v>
      </c>
      <c r="F4258" s="7">
        <v>434.86</v>
      </c>
      <c r="G4258" s="7">
        <v>1055.18</v>
      </c>
      <c r="H4258" s="7">
        <v>0.87</v>
      </c>
      <c r="I4258" s="7">
        <v>2.11</v>
      </c>
      <c r="J4258" t="s">
        <v>2337</v>
      </c>
      <c r="K4258">
        <f t="shared" si="264"/>
        <v>766</v>
      </c>
      <c r="L4258">
        <f t="shared" si="265"/>
        <v>51</v>
      </c>
      <c r="M4258">
        <f t="shared" si="266"/>
        <v>1</v>
      </c>
      <c r="N4258" s="7">
        <f t="shared" si="267"/>
        <v>1055.18</v>
      </c>
    </row>
    <row r="4259" spans="1:14" x14ac:dyDescent="0.2">
      <c r="A4259" t="s">
        <v>285</v>
      </c>
      <c r="B4259" s="8">
        <v>44180</v>
      </c>
      <c r="C4259" s="8">
        <v>44182</v>
      </c>
      <c r="D4259">
        <v>766</v>
      </c>
      <c r="E4259">
        <v>1</v>
      </c>
      <c r="F4259" s="7">
        <v>434.86</v>
      </c>
      <c r="G4259" s="7">
        <v>1055.18</v>
      </c>
      <c r="H4259" s="7">
        <v>0.87</v>
      </c>
      <c r="I4259" s="7">
        <v>2.11</v>
      </c>
      <c r="J4259" t="s">
        <v>2337</v>
      </c>
      <c r="K4259">
        <f t="shared" si="264"/>
        <v>766</v>
      </c>
      <c r="L4259">
        <f t="shared" si="265"/>
        <v>51</v>
      </c>
      <c r="M4259">
        <f t="shared" si="266"/>
        <v>1</v>
      </c>
      <c r="N4259" s="7">
        <f t="shared" si="267"/>
        <v>1055.18</v>
      </c>
    </row>
    <row r="4260" spans="1:14" x14ac:dyDescent="0.2">
      <c r="A4260" t="s">
        <v>251</v>
      </c>
      <c r="B4260" s="8">
        <v>44180</v>
      </c>
      <c r="C4260" s="8">
        <v>44182</v>
      </c>
      <c r="D4260">
        <v>766</v>
      </c>
      <c r="E4260">
        <v>1</v>
      </c>
      <c r="F4260" s="7">
        <v>428.47</v>
      </c>
      <c r="G4260" s="7">
        <v>895.3</v>
      </c>
      <c r="H4260" s="7">
        <v>0.86</v>
      </c>
      <c r="I4260" s="7">
        <v>1.79</v>
      </c>
      <c r="J4260" t="s">
        <v>2337</v>
      </c>
      <c r="K4260">
        <f t="shared" si="264"/>
        <v>766</v>
      </c>
      <c r="L4260">
        <f t="shared" si="265"/>
        <v>51</v>
      </c>
      <c r="M4260">
        <f t="shared" si="266"/>
        <v>1</v>
      </c>
      <c r="N4260" s="7">
        <f t="shared" si="267"/>
        <v>895.3</v>
      </c>
    </row>
    <row r="4261" spans="1:14" x14ac:dyDescent="0.2">
      <c r="A4261" t="s">
        <v>262</v>
      </c>
      <c r="B4261" s="8">
        <v>44180</v>
      </c>
      <c r="C4261" s="8">
        <v>44182</v>
      </c>
      <c r="D4261">
        <v>766</v>
      </c>
      <c r="E4261">
        <v>1</v>
      </c>
      <c r="F4261" s="7">
        <v>492.42</v>
      </c>
      <c r="G4261" s="7">
        <v>863.33</v>
      </c>
      <c r="H4261" s="7">
        <v>0.99</v>
      </c>
      <c r="I4261" s="7">
        <v>1.73</v>
      </c>
      <c r="J4261" t="s">
        <v>2337</v>
      </c>
      <c r="K4261">
        <f t="shared" si="264"/>
        <v>766</v>
      </c>
      <c r="L4261">
        <f t="shared" si="265"/>
        <v>51</v>
      </c>
      <c r="M4261">
        <f t="shared" si="266"/>
        <v>1</v>
      </c>
      <c r="N4261" s="7">
        <f t="shared" si="267"/>
        <v>863.33</v>
      </c>
    </row>
    <row r="4262" spans="1:14" x14ac:dyDescent="0.2">
      <c r="A4262" t="s">
        <v>396</v>
      </c>
      <c r="B4262" s="8">
        <v>44180</v>
      </c>
      <c r="C4262" s="8">
        <v>44182</v>
      </c>
      <c r="D4262">
        <v>74</v>
      </c>
      <c r="E4262">
        <v>1</v>
      </c>
      <c r="F4262" s="7">
        <v>1082.96</v>
      </c>
      <c r="G4262" s="7">
        <v>1473.41</v>
      </c>
      <c r="H4262" s="7">
        <v>22.56</v>
      </c>
      <c r="I4262" s="7">
        <v>30.7</v>
      </c>
      <c r="J4262" t="s">
        <v>2337</v>
      </c>
      <c r="K4262">
        <f t="shared" si="264"/>
        <v>74</v>
      </c>
      <c r="L4262">
        <f t="shared" si="265"/>
        <v>51</v>
      </c>
      <c r="M4262">
        <f t="shared" si="266"/>
        <v>1</v>
      </c>
      <c r="N4262" s="7">
        <f t="shared" si="267"/>
        <v>1473.41</v>
      </c>
    </row>
    <row r="4263" spans="1:14" x14ac:dyDescent="0.2">
      <c r="A4263" t="s">
        <v>923</v>
      </c>
      <c r="B4263" s="8">
        <v>44180</v>
      </c>
      <c r="C4263" s="8">
        <v>44182</v>
      </c>
      <c r="D4263">
        <v>37</v>
      </c>
      <c r="E4263">
        <v>1</v>
      </c>
      <c r="F4263" s="7">
        <v>1437.19</v>
      </c>
      <c r="G4263" s="7">
        <v>2148.7199999999998</v>
      </c>
      <c r="H4263" s="7">
        <v>59.88</v>
      </c>
      <c r="I4263" s="7">
        <v>89.53</v>
      </c>
      <c r="J4263" t="s">
        <v>2337</v>
      </c>
      <c r="K4263">
        <f t="shared" si="264"/>
        <v>37</v>
      </c>
      <c r="L4263">
        <f t="shared" si="265"/>
        <v>51</v>
      </c>
      <c r="M4263">
        <f t="shared" si="266"/>
        <v>1</v>
      </c>
      <c r="N4263" s="7">
        <f t="shared" si="267"/>
        <v>2148.7199999999998</v>
      </c>
    </row>
    <row r="4264" spans="1:14" x14ac:dyDescent="0.2">
      <c r="A4264" t="s">
        <v>258</v>
      </c>
      <c r="B4264" s="8">
        <v>44180</v>
      </c>
      <c r="C4264" s="8">
        <v>44182</v>
      </c>
      <c r="D4264">
        <v>766</v>
      </c>
      <c r="E4264">
        <v>1</v>
      </c>
      <c r="F4264" s="7">
        <v>492.42</v>
      </c>
      <c r="G4264" s="7">
        <v>959.25</v>
      </c>
      <c r="H4264" s="7">
        <v>0.99</v>
      </c>
      <c r="I4264" s="7">
        <v>1.92</v>
      </c>
      <c r="J4264" t="s">
        <v>2337</v>
      </c>
      <c r="K4264">
        <f t="shared" si="264"/>
        <v>766</v>
      </c>
      <c r="L4264">
        <f t="shared" si="265"/>
        <v>51</v>
      </c>
      <c r="M4264">
        <f t="shared" si="266"/>
        <v>1</v>
      </c>
      <c r="N4264" s="7">
        <f t="shared" si="267"/>
        <v>959.25</v>
      </c>
    </row>
    <row r="4265" spans="1:14" x14ac:dyDescent="0.2">
      <c r="A4265" t="s">
        <v>750</v>
      </c>
      <c r="B4265" s="8">
        <v>44180</v>
      </c>
      <c r="C4265" s="8">
        <v>44195</v>
      </c>
      <c r="D4265">
        <v>31</v>
      </c>
      <c r="E4265">
        <v>1</v>
      </c>
      <c r="F4265" s="7">
        <v>735.3</v>
      </c>
      <c r="G4265" s="7">
        <v>1250.8599999999999</v>
      </c>
      <c r="H4265" s="7">
        <v>36.76</v>
      </c>
      <c r="I4265" s="7">
        <v>62.54</v>
      </c>
      <c r="J4265" t="s">
        <v>2337</v>
      </c>
      <c r="K4265">
        <f t="shared" si="264"/>
        <v>31</v>
      </c>
      <c r="L4265">
        <f t="shared" si="265"/>
        <v>51</v>
      </c>
      <c r="M4265">
        <f t="shared" si="266"/>
        <v>1</v>
      </c>
      <c r="N4265" s="7">
        <f t="shared" si="267"/>
        <v>1250.8599999999999</v>
      </c>
    </row>
    <row r="4266" spans="1:14" x14ac:dyDescent="0.2">
      <c r="A4266" t="s">
        <v>754</v>
      </c>
      <c r="B4266" s="8">
        <v>44180</v>
      </c>
      <c r="C4266" s="8">
        <v>44195</v>
      </c>
      <c r="D4266">
        <v>138</v>
      </c>
      <c r="E4266">
        <v>1</v>
      </c>
      <c r="F4266" s="7">
        <v>3308.85</v>
      </c>
      <c r="G4266" s="7">
        <v>5628.88</v>
      </c>
      <c r="H4266" s="7">
        <v>36.76</v>
      </c>
      <c r="I4266" s="7">
        <v>62.54</v>
      </c>
      <c r="J4266" t="s">
        <v>2337</v>
      </c>
      <c r="K4266">
        <f t="shared" si="264"/>
        <v>138</v>
      </c>
      <c r="L4266">
        <f t="shared" si="265"/>
        <v>51</v>
      </c>
      <c r="M4266">
        <f t="shared" si="266"/>
        <v>1</v>
      </c>
      <c r="N4266" s="7">
        <f t="shared" si="267"/>
        <v>5628.88</v>
      </c>
    </row>
    <row r="4267" spans="1:14" x14ac:dyDescent="0.2">
      <c r="A4267" t="s">
        <v>744</v>
      </c>
      <c r="B4267" s="8">
        <v>44180</v>
      </c>
      <c r="C4267" s="8">
        <v>44195</v>
      </c>
      <c r="D4267">
        <v>92</v>
      </c>
      <c r="E4267">
        <v>1</v>
      </c>
      <c r="F4267" s="7">
        <v>1917.84</v>
      </c>
      <c r="G4267" s="7">
        <v>3269.12</v>
      </c>
      <c r="H4267" s="7">
        <v>31.96</v>
      </c>
      <c r="I4267" s="7">
        <v>54.49</v>
      </c>
      <c r="J4267" t="s">
        <v>2337</v>
      </c>
      <c r="K4267">
        <f t="shared" si="264"/>
        <v>92</v>
      </c>
      <c r="L4267">
        <f t="shared" si="265"/>
        <v>51</v>
      </c>
      <c r="M4267">
        <f t="shared" si="266"/>
        <v>1</v>
      </c>
      <c r="N4267" s="7">
        <f t="shared" si="267"/>
        <v>3269.12</v>
      </c>
    </row>
    <row r="4268" spans="1:14" x14ac:dyDescent="0.2">
      <c r="A4268" t="s">
        <v>714</v>
      </c>
      <c r="B4268" s="8">
        <v>44180</v>
      </c>
      <c r="C4268" s="8">
        <v>44195</v>
      </c>
      <c r="D4268">
        <v>46</v>
      </c>
      <c r="E4268">
        <v>1</v>
      </c>
      <c r="F4268" s="7">
        <v>526.82000000000005</v>
      </c>
      <c r="G4268" s="7">
        <v>970.76</v>
      </c>
      <c r="H4268" s="7">
        <v>17.559999999999999</v>
      </c>
      <c r="I4268" s="7">
        <v>32.36</v>
      </c>
      <c r="J4268" t="s">
        <v>2337</v>
      </c>
      <c r="K4268">
        <f t="shared" si="264"/>
        <v>46</v>
      </c>
      <c r="L4268">
        <f t="shared" si="265"/>
        <v>51</v>
      </c>
      <c r="M4268">
        <f t="shared" si="266"/>
        <v>1</v>
      </c>
      <c r="N4268" s="7">
        <f t="shared" si="267"/>
        <v>970.76</v>
      </c>
    </row>
    <row r="4269" spans="1:14" x14ac:dyDescent="0.2">
      <c r="A4269" t="s">
        <v>724</v>
      </c>
      <c r="B4269" s="8">
        <v>44180</v>
      </c>
      <c r="C4269" s="8">
        <v>44195</v>
      </c>
      <c r="D4269">
        <v>92</v>
      </c>
      <c r="E4269">
        <v>1</v>
      </c>
      <c r="F4269" s="7">
        <v>1341.71</v>
      </c>
      <c r="G4269" s="7">
        <v>2463.35</v>
      </c>
      <c r="H4269" s="7">
        <v>22.36</v>
      </c>
      <c r="I4269" s="7">
        <v>41.06</v>
      </c>
      <c r="J4269" t="s">
        <v>2337</v>
      </c>
      <c r="K4269">
        <f t="shared" si="264"/>
        <v>92</v>
      </c>
      <c r="L4269">
        <f t="shared" si="265"/>
        <v>51</v>
      </c>
      <c r="M4269">
        <f t="shared" si="266"/>
        <v>1</v>
      </c>
      <c r="N4269" s="7">
        <f t="shared" si="267"/>
        <v>2463.35</v>
      </c>
    </row>
    <row r="4270" spans="1:14" x14ac:dyDescent="0.2">
      <c r="A4270" t="s">
        <v>288</v>
      </c>
      <c r="B4270" s="8">
        <v>44180</v>
      </c>
      <c r="C4270" s="8">
        <v>44181</v>
      </c>
      <c r="D4270">
        <v>413</v>
      </c>
      <c r="E4270">
        <v>1</v>
      </c>
      <c r="F4270" s="7">
        <v>230.51</v>
      </c>
      <c r="G4270" s="7">
        <v>825.72</v>
      </c>
      <c r="H4270" s="7">
        <v>0.86</v>
      </c>
      <c r="I4270" s="7">
        <v>3.07</v>
      </c>
      <c r="J4270" t="s">
        <v>2337</v>
      </c>
      <c r="K4270">
        <f t="shared" si="264"/>
        <v>413</v>
      </c>
      <c r="L4270">
        <f t="shared" si="265"/>
        <v>51</v>
      </c>
      <c r="M4270">
        <f t="shared" si="266"/>
        <v>1</v>
      </c>
      <c r="N4270" s="7">
        <f t="shared" si="267"/>
        <v>825.72</v>
      </c>
    </row>
    <row r="4271" spans="1:14" x14ac:dyDescent="0.2">
      <c r="A4271" t="s">
        <v>291</v>
      </c>
      <c r="B4271" s="8">
        <v>44180</v>
      </c>
      <c r="C4271" s="8">
        <v>44181</v>
      </c>
      <c r="D4271">
        <v>40</v>
      </c>
      <c r="E4271">
        <v>1</v>
      </c>
      <c r="F4271" s="7">
        <v>22.28</v>
      </c>
      <c r="G4271" s="7">
        <v>79.81</v>
      </c>
      <c r="H4271" s="7">
        <v>0.86</v>
      </c>
      <c r="I4271" s="7">
        <v>3.07</v>
      </c>
      <c r="J4271" t="s">
        <v>2337</v>
      </c>
      <c r="K4271">
        <f t="shared" si="264"/>
        <v>40</v>
      </c>
      <c r="L4271">
        <f t="shared" si="265"/>
        <v>51</v>
      </c>
      <c r="M4271">
        <f t="shared" si="266"/>
        <v>1</v>
      </c>
      <c r="N4271" s="7">
        <f t="shared" si="267"/>
        <v>79.81</v>
      </c>
    </row>
    <row r="4272" spans="1:14" x14ac:dyDescent="0.2">
      <c r="A4272" t="s">
        <v>288</v>
      </c>
      <c r="B4272" s="8">
        <v>44180</v>
      </c>
      <c r="C4272" s="8">
        <v>44182</v>
      </c>
      <c r="D4272">
        <v>698</v>
      </c>
      <c r="E4272">
        <v>1</v>
      </c>
      <c r="F4272" s="7">
        <v>389.9</v>
      </c>
      <c r="G4272" s="7">
        <v>1396.67</v>
      </c>
      <c r="H4272" s="7">
        <v>0.86</v>
      </c>
      <c r="I4272" s="7">
        <v>3.07</v>
      </c>
      <c r="J4272" t="s">
        <v>2337</v>
      </c>
      <c r="K4272">
        <f t="shared" si="264"/>
        <v>698</v>
      </c>
      <c r="L4272">
        <f t="shared" si="265"/>
        <v>51</v>
      </c>
      <c r="M4272">
        <f t="shared" si="266"/>
        <v>1</v>
      </c>
      <c r="N4272" s="7">
        <f t="shared" si="267"/>
        <v>1396.67</v>
      </c>
    </row>
    <row r="4273" spans="1:14" x14ac:dyDescent="0.2">
      <c r="A4273" t="s">
        <v>923</v>
      </c>
      <c r="B4273" s="8">
        <v>44180</v>
      </c>
      <c r="C4273" s="8">
        <v>44182</v>
      </c>
      <c r="D4273">
        <v>7</v>
      </c>
      <c r="E4273">
        <v>1</v>
      </c>
      <c r="F4273" s="7">
        <v>239.53</v>
      </c>
      <c r="G4273" s="7">
        <v>419.51</v>
      </c>
      <c r="H4273" s="7">
        <v>59.88</v>
      </c>
      <c r="I4273" s="7">
        <v>104.88</v>
      </c>
      <c r="J4273" t="s">
        <v>2337</v>
      </c>
      <c r="K4273">
        <f t="shared" si="264"/>
        <v>7</v>
      </c>
      <c r="L4273">
        <f t="shared" si="265"/>
        <v>51</v>
      </c>
      <c r="M4273">
        <f t="shared" si="266"/>
        <v>1</v>
      </c>
      <c r="N4273" s="7">
        <f t="shared" si="267"/>
        <v>419.51</v>
      </c>
    </row>
    <row r="4274" spans="1:14" x14ac:dyDescent="0.2">
      <c r="A4274" t="s">
        <v>928</v>
      </c>
      <c r="B4274" s="8">
        <v>44180</v>
      </c>
      <c r="C4274" s="8">
        <v>44182</v>
      </c>
      <c r="D4274">
        <v>2</v>
      </c>
      <c r="E4274">
        <v>1</v>
      </c>
      <c r="F4274" s="7">
        <v>0</v>
      </c>
      <c r="G4274" s="7">
        <v>0</v>
      </c>
      <c r="H4274" s="7">
        <v>0</v>
      </c>
      <c r="I4274" s="7">
        <v>0</v>
      </c>
      <c r="J4274" t="s">
        <v>2337</v>
      </c>
      <c r="K4274">
        <f t="shared" si="264"/>
        <v>2</v>
      </c>
      <c r="L4274">
        <f t="shared" si="265"/>
        <v>51</v>
      </c>
      <c r="M4274">
        <f t="shared" si="266"/>
        <v>1</v>
      </c>
      <c r="N4274" s="7">
        <f t="shared" si="267"/>
        <v>0</v>
      </c>
    </row>
    <row r="4275" spans="1:14" x14ac:dyDescent="0.2">
      <c r="A4275" t="s">
        <v>169</v>
      </c>
      <c r="B4275" s="8">
        <v>44180</v>
      </c>
      <c r="C4275" s="8">
        <v>44181</v>
      </c>
      <c r="D4275">
        <v>325</v>
      </c>
      <c r="E4275">
        <v>1</v>
      </c>
      <c r="F4275" s="7">
        <v>273.11</v>
      </c>
      <c r="G4275" s="7">
        <v>569.41</v>
      </c>
      <c r="H4275" s="7">
        <v>1.28</v>
      </c>
      <c r="I4275" s="7">
        <v>2.69</v>
      </c>
      <c r="J4275" t="s">
        <v>2337</v>
      </c>
      <c r="K4275">
        <f t="shared" si="264"/>
        <v>325</v>
      </c>
      <c r="L4275">
        <f t="shared" si="265"/>
        <v>51</v>
      </c>
      <c r="M4275">
        <f t="shared" si="266"/>
        <v>1</v>
      </c>
      <c r="N4275" s="7">
        <f t="shared" si="267"/>
        <v>569.41</v>
      </c>
    </row>
    <row r="4276" spans="1:14" x14ac:dyDescent="0.2">
      <c r="A4276" t="s">
        <v>928</v>
      </c>
      <c r="B4276" s="8">
        <v>44180</v>
      </c>
      <c r="C4276" s="8">
        <v>44181</v>
      </c>
      <c r="D4276">
        <v>7</v>
      </c>
      <c r="E4276">
        <v>1</v>
      </c>
      <c r="F4276" s="7">
        <v>0</v>
      </c>
      <c r="G4276" s="7">
        <v>0</v>
      </c>
      <c r="H4276" s="7">
        <v>0</v>
      </c>
      <c r="I4276" s="7">
        <v>0</v>
      </c>
      <c r="J4276" t="s">
        <v>2337</v>
      </c>
      <c r="K4276">
        <f t="shared" si="264"/>
        <v>7</v>
      </c>
      <c r="L4276">
        <f t="shared" si="265"/>
        <v>51</v>
      </c>
      <c r="M4276">
        <f t="shared" si="266"/>
        <v>1</v>
      </c>
      <c r="N4276" s="7">
        <f t="shared" si="267"/>
        <v>0</v>
      </c>
    </row>
    <row r="4277" spans="1:14" x14ac:dyDescent="0.2">
      <c r="A4277" t="s">
        <v>636</v>
      </c>
      <c r="B4277" s="8">
        <v>44180</v>
      </c>
      <c r="C4277" s="8">
        <v>44181</v>
      </c>
      <c r="D4277">
        <v>307</v>
      </c>
      <c r="E4277">
        <v>1</v>
      </c>
      <c r="F4277" s="7">
        <v>252.68</v>
      </c>
      <c r="G4277" s="7">
        <v>345.33</v>
      </c>
      <c r="H4277" s="7">
        <v>1.25</v>
      </c>
      <c r="I4277" s="7">
        <v>1.73</v>
      </c>
      <c r="J4277" t="s">
        <v>2337</v>
      </c>
      <c r="K4277">
        <f t="shared" si="264"/>
        <v>307</v>
      </c>
      <c r="L4277">
        <f t="shared" si="265"/>
        <v>51</v>
      </c>
      <c r="M4277">
        <f t="shared" si="266"/>
        <v>1</v>
      </c>
      <c r="N4277" s="7">
        <f t="shared" si="267"/>
        <v>345.33</v>
      </c>
    </row>
    <row r="4278" spans="1:14" x14ac:dyDescent="0.2">
      <c r="A4278" t="s">
        <v>251</v>
      </c>
      <c r="B4278" s="8">
        <v>44180</v>
      </c>
      <c r="C4278" s="8">
        <v>44181</v>
      </c>
      <c r="D4278">
        <v>766</v>
      </c>
      <c r="E4278">
        <v>1</v>
      </c>
      <c r="F4278" s="7">
        <v>428.47</v>
      </c>
      <c r="G4278" s="7">
        <v>959.25</v>
      </c>
      <c r="H4278" s="7">
        <v>0.86</v>
      </c>
      <c r="I4278" s="7">
        <v>1.92</v>
      </c>
      <c r="J4278" t="s">
        <v>2337</v>
      </c>
      <c r="K4278">
        <f t="shared" si="264"/>
        <v>766</v>
      </c>
      <c r="L4278">
        <f t="shared" si="265"/>
        <v>51</v>
      </c>
      <c r="M4278">
        <f t="shared" si="266"/>
        <v>1</v>
      </c>
      <c r="N4278" s="7">
        <f t="shared" si="267"/>
        <v>959.25</v>
      </c>
    </row>
    <row r="4279" spans="1:14" x14ac:dyDescent="0.2">
      <c r="A4279" t="s">
        <v>249</v>
      </c>
      <c r="B4279" s="8">
        <v>44181</v>
      </c>
      <c r="C4279" s="8">
        <v>44182</v>
      </c>
      <c r="D4279">
        <v>6128</v>
      </c>
      <c r="E4279">
        <v>1</v>
      </c>
      <c r="F4279" s="7">
        <v>3427.72</v>
      </c>
      <c r="G4279" s="7">
        <v>7162.4</v>
      </c>
      <c r="H4279" s="7">
        <v>0.86</v>
      </c>
      <c r="I4279" s="7">
        <v>1.79</v>
      </c>
      <c r="J4279" t="s">
        <v>2337</v>
      </c>
      <c r="K4279">
        <f t="shared" si="264"/>
        <v>6128</v>
      </c>
      <c r="L4279">
        <f t="shared" si="265"/>
        <v>51</v>
      </c>
      <c r="M4279">
        <f t="shared" si="266"/>
        <v>1</v>
      </c>
      <c r="N4279" s="7">
        <f t="shared" si="267"/>
        <v>7162.4</v>
      </c>
    </row>
    <row r="4280" spans="1:14" x14ac:dyDescent="0.2">
      <c r="A4280" t="s">
        <v>251</v>
      </c>
      <c r="B4280" s="8">
        <v>44181</v>
      </c>
      <c r="C4280" s="8">
        <v>44182</v>
      </c>
      <c r="D4280">
        <v>3064</v>
      </c>
      <c r="E4280">
        <v>1</v>
      </c>
      <c r="F4280" s="7">
        <v>1713.86</v>
      </c>
      <c r="G4280" s="7">
        <v>3581.2</v>
      </c>
      <c r="H4280" s="7">
        <v>0.86</v>
      </c>
      <c r="I4280" s="7">
        <v>1.79</v>
      </c>
      <c r="J4280" t="s">
        <v>2337</v>
      </c>
      <c r="K4280">
        <f t="shared" si="264"/>
        <v>3064</v>
      </c>
      <c r="L4280">
        <f t="shared" si="265"/>
        <v>51</v>
      </c>
      <c r="M4280">
        <f t="shared" si="266"/>
        <v>1</v>
      </c>
      <c r="N4280" s="7">
        <f t="shared" si="267"/>
        <v>3581.2</v>
      </c>
    </row>
    <row r="4281" spans="1:14" x14ac:dyDescent="0.2">
      <c r="A4281" t="s">
        <v>396</v>
      </c>
      <c r="B4281" s="8">
        <v>44181</v>
      </c>
      <c r="C4281" s="8">
        <v>44182</v>
      </c>
      <c r="D4281">
        <v>16</v>
      </c>
      <c r="E4281">
        <v>1</v>
      </c>
      <c r="F4281" s="7">
        <v>225.62</v>
      </c>
      <c r="G4281" s="7">
        <v>306.95999999999998</v>
      </c>
      <c r="H4281" s="7">
        <v>22.56</v>
      </c>
      <c r="I4281" s="7">
        <v>30.7</v>
      </c>
      <c r="J4281" t="s">
        <v>2337</v>
      </c>
      <c r="K4281">
        <f t="shared" si="264"/>
        <v>16</v>
      </c>
      <c r="L4281">
        <f t="shared" si="265"/>
        <v>51</v>
      </c>
      <c r="M4281">
        <f t="shared" si="266"/>
        <v>1</v>
      </c>
      <c r="N4281" s="7">
        <f t="shared" si="267"/>
        <v>306.95999999999998</v>
      </c>
    </row>
    <row r="4282" spans="1:14" x14ac:dyDescent="0.2">
      <c r="A4282" t="s">
        <v>942</v>
      </c>
      <c r="B4282" s="8">
        <v>44181</v>
      </c>
      <c r="C4282" s="8">
        <v>44182</v>
      </c>
      <c r="D4282">
        <v>31</v>
      </c>
      <c r="E4282">
        <v>1</v>
      </c>
      <c r="F4282" s="7">
        <v>477.32</v>
      </c>
      <c r="G4282" s="7">
        <v>997.62</v>
      </c>
      <c r="H4282" s="7">
        <v>23.87</v>
      </c>
      <c r="I4282" s="7">
        <v>49.88</v>
      </c>
      <c r="J4282" t="s">
        <v>2337</v>
      </c>
      <c r="K4282">
        <f t="shared" si="264"/>
        <v>31</v>
      </c>
      <c r="L4282">
        <f t="shared" si="265"/>
        <v>51</v>
      </c>
      <c r="M4282">
        <f t="shared" si="266"/>
        <v>1</v>
      </c>
      <c r="N4282" s="7">
        <f t="shared" si="267"/>
        <v>997.62</v>
      </c>
    </row>
    <row r="4283" spans="1:14" x14ac:dyDescent="0.2">
      <c r="A4283" t="s">
        <v>396</v>
      </c>
      <c r="B4283" s="8">
        <v>44181</v>
      </c>
      <c r="C4283" s="8">
        <v>44182</v>
      </c>
      <c r="D4283">
        <v>307</v>
      </c>
      <c r="E4283">
        <v>1</v>
      </c>
      <c r="F4283" s="7">
        <v>4512.3100000000004</v>
      </c>
      <c r="G4283" s="7">
        <v>6139.2</v>
      </c>
      <c r="H4283" s="7">
        <v>22.56</v>
      </c>
      <c r="I4283" s="7">
        <v>30.7</v>
      </c>
      <c r="J4283" t="s">
        <v>2337</v>
      </c>
      <c r="K4283">
        <f t="shared" si="264"/>
        <v>307</v>
      </c>
      <c r="L4283">
        <f t="shared" si="265"/>
        <v>51</v>
      </c>
      <c r="M4283">
        <f t="shared" si="266"/>
        <v>1</v>
      </c>
      <c r="N4283" s="7">
        <f t="shared" si="267"/>
        <v>6139.2</v>
      </c>
    </row>
    <row r="4284" spans="1:14" x14ac:dyDescent="0.2">
      <c r="A4284" t="s">
        <v>396</v>
      </c>
      <c r="B4284" s="8">
        <v>44181</v>
      </c>
      <c r="C4284" s="8">
        <v>44183</v>
      </c>
      <c r="D4284">
        <v>77</v>
      </c>
      <c r="E4284">
        <v>1</v>
      </c>
      <c r="F4284" s="7">
        <v>1128.08</v>
      </c>
      <c r="G4284" s="7">
        <v>1534.8</v>
      </c>
      <c r="H4284" s="7">
        <v>22.56</v>
      </c>
      <c r="I4284" s="7">
        <v>30.7</v>
      </c>
      <c r="J4284" t="s">
        <v>2337</v>
      </c>
      <c r="K4284">
        <f t="shared" si="264"/>
        <v>77</v>
      </c>
      <c r="L4284">
        <f t="shared" si="265"/>
        <v>51</v>
      </c>
      <c r="M4284">
        <f t="shared" si="266"/>
        <v>1</v>
      </c>
      <c r="N4284" s="7">
        <f t="shared" si="267"/>
        <v>1534.8</v>
      </c>
    </row>
    <row r="4285" spans="1:14" x14ac:dyDescent="0.2">
      <c r="A4285" t="s">
        <v>942</v>
      </c>
      <c r="B4285" s="8">
        <v>44181</v>
      </c>
      <c r="C4285" s="8">
        <v>44183</v>
      </c>
      <c r="D4285">
        <v>77</v>
      </c>
      <c r="E4285">
        <v>1</v>
      </c>
      <c r="F4285" s="7">
        <v>1193.31</v>
      </c>
      <c r="G4285" s="7">
        <v>2494.0500000000002</v>
      </c>
      <c r="H4285" s="7">
        <v>23.87</v>
      </c>
      <c r="I4285" s="7">
        <v>49.88</v>
      </c>
      <c r="J4285" t="s">
        <v>2337</v>
      </c>
      <c r="K4285">
        <f t="shared" si="264"/>
        <v>77</v>
      </c>
      <c r="L4285">
        <f t="shared" si="265"/>
        <v>51</v>
      </c>
      <c r="M4285">
        <f t="shared" si="266"/>
        <v>1</v>
      </c>
      <c r="N4285" s="7">
        <f t="shared" si="267"/>
        <v>2494.0500000000002</v>
      </c>
    </row>
    <row r="4286" spans="1:14" x14ac:dyDescent="0.2">
      <c r="A4286" t="s">
        <v>169</v>
      </c>
      <c r="B4286" s="8">
        <v>44181</v>
      </c>
      <c r="C4286" s="8">
        <v>44183</v>
      </c>
      <c r="D4286">
        <v>613</v>
      </c>
      <c r="E4286">
        <v>1</v>
      </c>
      <c r="F4286" s="7">
        <v>515.28</v>
      </c>
      <c r="G4286" s="7">
        <v>972.04</v>
      </c>
      <c r="H4286" s="7">
        <v>1.28</v>
      </c>
      <c r="I4286" s="7">
        <v>2.4300000000000002</v>
      </c>
      <c r="J4286" t="s">
        <v>2337</v>
      </c>
      <c r="K4286">
        <f t="shared" si="264"/>
        <v>613</v>
      </c>
      <c r="L4286">
        <f t="shared" si="265"/>
        <v>51</v>
      </c>
      <c r="M4286">
        <f t="shared" si="266"/>
        <v>1</v>
      </c>
      <c r="N4286" s="7">
        <f t="shared" si="267"/>
        <v>972.04</v>
      </c>
    </row>
    <row r="4287" spans="1:14" x14ac:dyDescent="0.2">
      <c r="A4287" t="s">
        <v>748</v>
      </c>
      <c r="B4287" s="8">
        <v>44181</v>
      </c>
      <c r="C4287" s="8">
        <v>44200</v>
      </c>
      <c r="D4287">
        <v>16</v>
      </c>
      <c r="E4287">
        <v>1</v>
      </c>
      <c r="F4287" s="7">
        <v>367.71</v>
      </c>
      <c r="G4287" s="7">
        <v>639.5</v>
      </c>
      <c r="H4287" s="7">
        <v>36.770000000000003</v>
      </c>
      <c r="I4287" s="7">
        <v>63.95</v>
      </c>
      <c r="J4287" t="s">
        <v>2337</v>
      </c>
      <c r="K4287">
        <f t="shared" si="264"/>
        <v>16</v>
      </c>
      <c r="L4287">
        <f t="shared" si="265"/>
        <v>51</v>
      </c>
      <c r="M4287">
        <f t="shared" si="266"/>
        <v>1</v>
      </c>
      <c r="N4287" s="7">
        <f t="shared" si="267"/>
        <v>639.5</v>
      </c>
    </row>
    <row r="4288" spans="1:14" x14ac:dyDescent="0.2">
      <c r="A4288" t="s">
        <v>778</v>
      </c>
      <c r="B4288" s="8">
        <v>44181</v>
      </c>
      <c r="C4288" s="8">
        <v>44200</v>
      </c>
      <c r="D4288">
        <v>16</v>
      </c>
      <c r="E4288">
        <v>1</v>
      </c>
      <c r="F4288" s="7">
        <v>463.64</v>
      </c>
      <c r="G4288" s="7">
        <v>805.77</v>
      </c>
      <c r="H4288" s="7">
        <v>46.36</v>
      </c>
      <c r="I4288" s="7">
        <v>80.58</v>
      </c>
      <c r="J4288" t="s">
        <v>2337</v>
      </c>
      <c r="K4288">
        <f t="shared" si="264"/>
        <v>16</v>
      </c>
      <c r="L4288">
        <f t="shared" si="265"/>
        <v>51</v>
      </c>
      <c r="M4288">
        <f t="shared" si="266"/>
        <v>1</v>
      </c>
      <c r="N4288" s="7">
        <f t="shared" si="267"/>
        <v>805.77</v>
      </c>
    </row>
    <row r="4289" spans="1:14" x14ac:dyDescent="0.2">
      <c r="A4289" t="s">
        <v>942</v>
      </c>
      <c r="B4289" s="8">
        <v>44181</v>
      </c>
      <c r="C4289" s="8">
        <v>44183</v>
      </c>
      <c r="D4289">
        <v>16</v>
      </c>
      <c r="E4289">
        <v>1</v>
      </c>
      <c r="F4289" s="7">
        <v>238.66</v>
      </c>
      <c r="G4289" s="7">
        <v>498.81</v>
      </c>
      <c r="H4289" s="7">
        <v>23.87</v>
      </c>
      <c r="I4289" s="7">
        <v>49.88</v>
      </c>
      <c r="J4289" t="s">
        <v>2337</v>
      </c>
      <c r="K4289">
        <f t="shared" si="264"/>
        <v>16</v>
      </c>
      <c r="L4289">
        <f t="shared" si="265"/>
        <v>51</v>
      </c>
      <c r="M4289">
        <f t="shared" si="266"/>
        <v>1</v>
      </c>
      <c r="N4289" s="7">
        <f t="shared" si="267"/>
        <v>498.81</v>
      </c>
    </row>
    <row r="4290" spans="1:14" x14ac:dyDescent="0.2">
      <c r="A4290" t="s">
        <v>251</v>
      </c>
      <c r="B4290" s="8">
        <v>44181</v>
      </c>
      <c r="C4290" s="8">
        <v>44183</v>
      </c>
      <c r="D4290">
        <v>1532</v>
      </c>
      <c r="E4290">
        <v>1</v>
      </c>
      <c r="F4290" s="7">
        <v>856.93</v>
      </c>
      <c r="G4290" s="7">
        <v>1918.5</v>
      </c>
      <c r="H4290" s="7">
        <v>0.86</v>
      </c>
      <c r="I4290" s="7">
        <v>1.92</v>
      </c>
      <c r="J4290" t="s">
        <v>2337</v>
      </c>
      <c r="K4290">
        <f t="shared" si="264"/>
        <v>1532</v>
      </c>
      <c r="L4290">
        <f t="shared" si="265"/>
        <v>51</v>
      </c>
      <c r="M4290">
        <f t="shared" si="266"/>
        <v>1</v>
      </c>
      <c r="N4290" s="7">
        <f t="shared" si="267"/>
        <v>1918.5</v>
      </c>
    </row>
    <row r="4291" spans="1:14" x14ac:dyDescent="0.2">
      <c r="A4291" t="s">
        <v>289</v>
      </c>
      <c r="B4291" s="8">
        <v>44181</v>
      </c>
      <c r="C4291" s="8">
        <v>44183</v>
      </c>
      <c r="D4291">
        <v>766</v>
      </c>
      <c r="E4291">
        <v>1</v>
      </c>
      <c r="F4291" s="7">
        <v>434.86</v>
      </c>
      <c r="G4291" s="7">
        <v>1119.1300000000001</v>
      </c>
      <c r="H4291" s="7">
        <v>0.87</v>
      </c>
      <c r="I4291" s="7">
        <v>2.2400000000000002</v>
      </c>
      <c r="J4291" t="s">
        <v>2337</v>
      </c>
      <c r="K4291">
        <f t="shared" ref="K4291:K4354" si="268">D4291*E4291</f>
        <v>766</v>
      </c>
      <c r="L4291">
        <f t="shared" ref="L4291:L4354" si="269">(YEAR(B4291)-2020)*52+_xlfn.ISOWEEKNUM(B4291)</f>
        <v>51</v>
      </c>
      <c r="M4291">
        <f t="shared" ref="M4291:M4354" si="270">IF(J4291="Z-US$",1,1.22)</f>
        <v>1</v>
      </c>
      <c r="N4291" s="7">
        <f t="shared" ref="N4291:N4354" si="271">G4291*M4291</f>
        <v>1119.1300000000001</v>
      </c>
    </row>
    <row r="4292" spans="1:14" x14ac:dyDescent="0.2">
      <c r="A4292" t="s">
        <v>353</v>
      </c>
      <c r="B4292" s="8">
        <v>44181</v>
      </c>
      <c r="C4292" s="8">
        <v>44182</v>
      </c>
      <c r="D4292">
        <v>1839</v>
      </c>
      <c r="E4292">
        <v>1</v>
      </c>
      <c r="F4292" s="7">
        <v>1442.71</v>
      </c>
      <c r="G4292" s="7">
        <v>2302.1999999999998</v>
      </c>
      <c r="H4292" s="7">
        <v>1.2</v>
      </c>
      <c r="I4292" s="7">
        <v>1.92</v>
      </c>
      <c r="J4292" t="s">
        <v>2337</v>
      </c>
      <c r="K4292">
        <f t="shared" si="268"/>
        <v>1839</v>
      </c>
      <c r="L4292">
        <f t="shared" si="269"/>
        <v>51</v>
      </c>
      <c r="M4292">
        <f t="shared" si="270"/>
        <v>1</v>
      </c>
      <c r="N4292" s="7">
        <f t="shared" si="271"/>
        <v>2302.1999999999998</v>
      </c>
    </row>
    <row r="4293" spans="1:14" x14ac:dyDescent="0.2">
      <c r="A4293" t="s">
        <v>355</v>
      </c>
      <c r="B4293" s="8">
        <v>44181</v>
      </c>
      <c r="C4293" s="8">
        <v>44182</v>
      </c>
      <c r="D4293">
        <v>1839</v>
      </c>
      <c r="E4293">
        <v>1</v>
      </c>
      <c r="F4293" s="7">
        <v>1335.28</v>
      </c>
      <c r="G4293" s="7">
        <v>2071.98</v>
      </c>
      <c r="H4293" s="7">
        <v>1.1100000000000001</v>
      </c>
      <c r="I4293" s="7">
        <v>1.73</v>
      </c>
      <c r="J4293" t="s">
        <v>2337</v>
      </c>
      <c r="K4293">
        <f t="shared" si="268"/>
        <v>1839</v>
      </c>
      <c r="L4293">
        <f t="shared" si="269"/>
        <v>51</v>
      </c>
      <c r="M4293">
        <f t="shared" si="270"/>
        <v>1</v>
      </c>
      <c r="N4293" s="7">
        <f t="shared" si="271"/>
        <v>2071.98</v>
      </c>
    </row>
    <row r="4294" spans="1:14" x14ac:dyDescent="0.2">
      <c r="A4294" t="s">
        <v>261</v>
      </c>
      <c r="B4294" s="8">
        <v>44181</v>
      </c>
      <c r="C4294" s="8">
        <v>44183</v>
      </c>
      <c r="D4294">
        <v>766</v>
      </c>
      <c r="E4294">
        <v>1</v>
      </c>
      <c r="F4294" s="7">
        <v>492.42</v>
      </c>
      <c r="G4294" s="7">
        <v>831.35</v>
      </c>
      <c r="H4294" s="7">
        <v>0.99</v>
      </c>
      <c r="I4294" s="7">
        <v>1.66</v>
      </c>
      <c r="J4294" t="s">
        <v>2337</v>
      </c>
      <c r="K4294">
        <f t="shared" si="268"/>
        <v>766</v>
      </c>
      <c r="L4294">
        <f t="shared" si="269"/>
        <v>51</v>
      </c>
      <c r="M4294">
        <f t="shared" si="270"/>
        <v>1</v>
      </c>
      <c r="N4294" s="7">
        <f t="shared" si="271"/>
        <v>831.35</v>
      </c>
    </row>
    <row r="4295" spans="1:14" x14ac:dyDescent="0.2">
      <c r="A4295" t="s">
        <v>396</v>
      </c>
      <c r="B4295" s="8">
        <v>44181</v>
      </c>
      <c r="C4295" s="8">
        <v>44183</v>
      </c>
      <c r="D4295">
        <v>39</v>
      </c>
      <c r="E4295">
        <v>1</v>
      </c>
      <c r="F4295" s="7">
        <v>564.04</v>
      </c>
      <c r="G4295" s="7">
        <v>767.4</v>
      </c>
      <c r="H4295" s="7">
        <v>22.56</v>
      </c>
      <c r="I4295" s="7">
        <v>30.7</v>
      </c>
      <c r="J4295" t="s">
        <v>2337</v>
      </c>
      <c r="K4295">
        <f t="shared" si="268"/>
        <v>39</v>
      </c>
      <c r="L4295">
        <f t="shared" si="269"/>
        <v>51</v>
      </c>
      <c r="M4295">
        <f t="shared" si="270"/>
        <v>1</v>
      </c>
      <c r="N4295" s="7">
        <f t="shared" si="271"/>
        <v>767.4</v>
      </c>
    </row>
    <row r="4296" spans="1:14" x14ac:dyDescent="0.2">
      <c r="A4296" t="s">
        <v>942</v>
      </c>
      <c r="B4296" s="8">
        <v>44181</v>
      </c>
      <c r="C4296" s="8">
        <v>44183</v>
      </c>
      <c r="D4296">
        <v>13</v>
      </c>
      <c r="E4296">
        <v>1</v>
      </c>
      <c r="F4296" s="7">
        <v>190.93</v>
      </c>
      <c r="G4296" s="7">
        <v>399.05</v>
      </c>
      <c r="H4296" s="7">
        <v>23.87</v>
      </c>
      <c r="I4296" s="7">
        <v>49.88</v>
      </c>
      <c r="J4296" t="s">
        <v>2337</v>
      </c>
      <c r="K4296">
        <f t="shared" si="268"/>
        <v>13</v>
      </c>
      <c r="L4296">
        <f t="shared" si="269"/>
        <v>51</v>
      </c>
      <c r="M4296">
        <f t="shared" si="270"/>
        <v>1</v>
      </c>
      <c r="N4296" s="7">
        <f t="shared" si="271"/>
        <v>399.05</v>
      </c>
    </row>
    <row r="4297" spans="1:14" x14ac:dyDescent="0.2">
      <c r="A4297" t="s">
        <v>130</v>
      </c>
      <c r="B4297" s="8">
        <v>44181</v>
      </c>
      <c r="C4297" s="8">
        <v>44183</v>
      </c>
      <c r="D4297">
        <v>1532</v>
      </c>
      <c r="E4297">
        <v>1</v>
      </c>
      <c r="F4297" s="7">
        <v>287.77999999999997</v>
      </c>
      <c r="G4297" s="7">
        <v>767.4</v>
      </c>
      <c r="H4297" s="7">
        <v>0.28000000000000003</v>
      </c>
      <c r="I4297" s="7">
        <v>0.77</v>
      </c>
      <c r="J4297" t="s">
        <v>2337</v>
      </c>
      <c r="K4297">
        <f t="shared" si="268"/>
        <v>1532</v>
      </c>
      <c r="L4297">
        <f t="shared" si="269"/>
        <v>51</v>
      </c>
      <c r="M4297">
        <f t="shared" si="270"/>
        <v>1</v>
      </c>
      <c r="N4297" s="7">
        <f t="shared" si="271"/>
        <v>767.4</v>
      </c>
    </row>
    <row r="4298" spans="1:14" x14ac:dyDescent="0.2">
      <c r="A4298" t="s">
        <v>396</v>
      </c>
      <c r="B4298" s="8">
        <v>44181</v>
      </c>
      <c r="C4298" s="8">
        <v>44183</v>
      </c>
      <c r="D4298">
        <v>39</v>
      </c>
      <c r="E4298">
        <v>1</v>
      </c>
      <c r="F4298" s="7">
        <v>564.04</v>
      </c>
      <c r="G4298" s="7">
        <v>767.4</v>
      </c>
      <c r="H4298" s="7">
        <v>22.56</v>
      </c>
      <c r="I4298" s="7">
        <v>30.7</v>
      </c>
      <c r="J4298" t="s">
        <v>2337</v>
      </c>
      <c r="K4298">
        <f t="shared" si="268"/>
        <v>39</v>
      </c>
      <c r="L4298">
        <f t="shared" si="269"/>
        <v>51</v>
      </c>
      <c r="M4298">
        <f t="shared" si="270"/>
        <v>1</v>
      </c>
      <c r="N4298" s="7">
        <f t="shared" si="271"/>
        <v>767.4</v>
      </c>
    </row>
    <row r="4299" spans="1:14" x14ac:dyDescent="0.2">
      <c r="A4299" t="s">
        <v>251</v>
      </c>
      <c r="B4299" s="8">
        <v>44181</v>
      </c>
      <c r="C4299" s="8">
        <v>44183</v>
      </c>
      <c r="D4299">
        <v>1532</v>
      </c>
      <c r="E4299">
        <v>1</v>
      </c>
      <c r="F4299" s="7">
        <v>856.93</v>
      </c>
      <c r="G4299" s="7">
        <v>1918.5</v>
      </c>
      <c r="H4299" s="7">
        <v>0.86</v>
      </c>
      <c r="I4299" s="7">
        <v>1.92</v>
      </c>
      <c r="J4299" t="s">
        <v>2337</v>
      </c>
      <c r="K4299">
        <f t="shared" si="268"/>
        <v>1532</v>
      </c>
      <c r="L4299">
        <f t="shared" si="269"/>
        <v>51</v>
      </c>
      <c r="M4299">
        <f t="shared" si="270"/>
        <v>1</v>
      </c>
      <c r="N4299" s="7">
        <f t="shared" si="271"/>
        <v>1918.5</v>
      </c>
    </row>
    <row r="4300" spans="1:14" x14ac:dyDescent="0.2">
      <c r="A4300" t="s">
        <v>396</v>
      </c>
      <c r="B4300" s="8">
        <v>44181</v>
      </c>
      <c r="C4300" s="8">
        <v>44183</v>
      </c>
      <c r="D4300">
        <v>62</v>
      </c>
      <c r="E4300">
        <v>1</v>
      </c>
      <c r="F4300" s="7">
        <v>902.46</v>
      </c>
      <c r="G4300" s="7">
        <v>1227.8399999999999</v>
      </c>
      <c r="H4300" s="7">
        <v>22.56</v>
      </c>
      <c r="I4300" s="7">
        <v>30.7</v>
      </c>
      <c r="J4300" t="s">
        <v>2337</v>
      </c>
      <c r="K4300">
        <f t="shared" si="268"/>
        <v>62</v>
      </c>
      <c r="L4300">
        <f t="shared" si="269"/>
        <v>51</v>
      </c>
      <c r="M4300">
        <f t="shared" si="270"/>
        <v>1</v>
      </c>
      <c r="N4300" s="7">
        <f t="shared" si="271"/>
        <v>1227.8399999999999</v>
      </c>
    </row>
    <row r="4301" spans="1:14" x14ac:dyDescent="0.2">
      <c r="A4301" t="s">
        <v>942</v>
      </c>
      <c r="B4301" s="8">
        <v>44181</v>
      </c>
      <c r="C4301" s="8">
        <v>44183</v>
      </c>
      <c r="D4301">
        <v>8</v>
      </c>
      <c r="E4301">
        <v>1</v>
      </c>
      <c r="F4301" s="7">
        <v>119.33</v>
      </c>
      <c r="G4301" s="7">
        <v>249.41</v>
      </c>
      <c r="H4301" s="7">
        <v>23.87</v>
      </c>
      <c r="I4301" s="7">
        <v>49.88</v>
      </c>
      <c r="J4301" t="s">
        <v>2337</v>
      </c>
      <c r="K4301">
        <f t="shared" si="268"/>
        <v>8</v>
      </c>
      <c r="L4301">
        <f t="shared" si="269"/>
        <v>51</v>
      </c>
      <c r="M4301">
        <f t="shared" si="270"/>
        <v>1</v>
      </c>
      <c r="N4301" s="7">
        <f t="shared" si="271"/>
        <v>249.41</v>
      </c>
    </row>
    <row r="4302" spans="1:14" x14ac:dyDescent="0.2">
      <c r="A4302" t="s">
        <v>396</v>
      </c>
      <c r="B4302" s="8">
        <v>44181</v>
      </c>
      <c r="C4302" s="8">
        <v>44183</v>
      </c>
      <c r="D4302">
        <v>92</v>
      </c>
      <c r="E4302">
        <v>1</v>
      </c>
      <c r="F4302" s="7">
        <v>1353.69</v>
      </c>
      <c r="G4302" s="7">
        <v>1841.76</v>
      </c>
      <c r="H4302" s="7">
        <v>22.56</v>
      </c>
      <c r="I4302" s="7">
        <v>30.7</v>
      </c>
      <c r="J4302" t="s">
        <v>2337</v>
      </c>
      <c r="K4302">
        <f t="shared" si="268"/>
        <v>92</v>
      </c>
      <c r="L4302">
        <f t="shared" si="269"/>
        <v>51</v>
      </c>
      <c r="M4302">
        <f t="shared" si="270"/>
        <v>1</v>
      </c>
      <c r="N4302" s="7">
        <f t="shared" si="271"/>
        <v>1841.76</v>
      </c>
    </row>
    <row r="4303" spans="1:14" x14ac:dyDescent="0.2">
      <c r="A4303" t="s">
        <v>333</v>
      </c>
      <c r="B4303" s="8">
        <v>44181</v>
      </c>
      <c r="C4303" s="8">
        <v>44183</v>
      </c>
      <c r="D4303">
        <v>1839</v>
      </c>
      <c r="E4303">
        <v>1</v>
      </c>
      <c r="F4303" s="7">
        <v>1012.97</v>
      </c>
      <c r="G4303" s="7">
        <v>1688.28</v>
      </c>
      <c r="H4303" s="7">
        <v>0.84</v>
      </c>
      <c r="I4303" s="7">
        <v>1.41</v>
      </c>
      <c r="J4303" t="s">
        <v>2337</v>
      </c>
      <c r="K4303">
        <f t="shared" si="268"/>
        <v>1839</v>
      </c>
      <c r="L4303">
        <f t="shared" si="269"/>
        <v>51</v>
      </c>
      <c r="M4303">
        <f t="shared" si="270"/>
        <v>1</v>
      </c>
      <c r="N4303" s="7">
        <f t="shared" si="271"/>
        <v>1688.28</v>
      </c>
    </row>
    <row r="4304" spans="1:14" x14ac:dyDescent="0.2">
      <c r="A4304" t="s">
        <v>743</v>
      </c>
      <c r="B4304" s="8">
        <v>44181</v>
      </c>
      <c r="C4304" s="8">
        <v>44204</v>
      </c>
      <c r="D4304">
        <v>5</v>
      </c>
      <c r="E4304">
        <v>1</v>
      </c>
      <c r="F4304" s="7">
        <v>57.98</v>
      </c>
      <c r="G4304" s="7">
        <v>112.42</v>
      </c>
      <c r="H4304" s="7">
        <v>19.329999999999998</v>
      </c>
      <c r="I4304" s="7">
        <v>37.479999999999997</v>
      </c>
      <c r="J4304" t="s">
        <v>2337</v>
      </c>
      <c r="K4304">
        <f t="shared" si="268"/>
        <v>5</v>
      </c>
      <c r="L4304">
        <f t="shared" si="269"/>
        <v>51</v>
      </c>
      <c r="M4304">
        <f t="shared" si="270"/>
        <v>1</v>
      </c>
      <c r="N4304" s="7">
        <f t="shared" si="271"/>
        <v>112.42</v>
      </c>
    </row>
    <row r="4305" spans="1:14" x14ac:dyDescent="0.2">
      <c r="A4305" t="s">
        <v>702</v>
      </c>
      <c r="B4305" s="8">
        <v>44181</v>
      </c>
      <c r="C4305" s="8">
        <v>44204</v>
      </c>
      <c r="D4305">
        <v>16</v>
      </c>
      <c r="E4305">
        <v>1</v>
      </c>
      <c r="F4305" s="7">
        <v>151.56</v>
      </c>
      <c r="G4305" s="7">
        <v>306.7</v>
      </c>
      <c r="H4305" s="7">
        <v>15.16</v>
      </c>
      <c r="I4305" s="7">
        <v>30.67</v>
      </c>
      <c r="J4305" t="s">
        <v>2337</v>
      </c>
      <c r="K4305">
        <f t="shared" si="268"/>
        <v>16</v>
      </c>
      <c r="L4305">
        <f t="shared" si="269"/>
        <v>51</v>
      </c>
      <c r="M4305">
        <f t="shared" si="270"/>
        <v>1</v>
      </c>
      <c r="N4305" s="7">
        <f t="shared" si="271"/>
        <v>306.7</v>
      </c>
    </row>
    <row r="4306" spans="1:14" x14ac:dyDescent="0.2">
      <c r="A4306" t="s">
        <v>938</v>
      </c>
      <c r="B4306" s="8">
        <v>44181</v>
      </c>
      <c r="C4306" s="8">
        <v>44204</v>
      </c>
      <c r="D4306">
        <v>10</v>
      </c>
      <c r="E4306">
        <v>1</v>
      </c>
      <c r="F4306" s="7">
        <v>158.75</v>
      </c>
      <c r="G4306" s="7">
        <v>299.29000000000002</v>
      </c>
      <c r="H4306" s="7">
        <v>26.45</v>
      </c>
      <c r="I4306" s="7">
        <v>49.88</v>
      </c>
      <c r="J4306" t="s">
        <v>2337</v>
      </c>
      <c r="K4306">
        <f t="shared" si="268"/>
        <v>10</v>
      </c>
      <c r="L4306">
        <f t="shared" si="269"/>
        <v>51</v>
      </c>
      <c r="M4306">
        <f t="shared" si="270"/>
        <v>1</v>
      </c>
      <c r="N4306" s="7">
        <f t="shared" si="271"/>
        <v>299.29000000000002</v>
      </c>
    </row>
    <row r="4307" spans="1:14" x14ac:dyDescent="0.2">
      <c r="A4307" t="s">
        <v>934</v>
      </c>
      <c r="B4307" s="8">
        <v>44181</v>
      </c>
      <c r="C4307" s="8">
        <v>44182</v>
      </c>
      <c r="D4307">
        <v>7</v>
      </c>
      <c r="E4307">
        <v>1</v>
      </c>
      <c r="F4307" s="7">
        <v>58.32</v>
      </c>
      <c r="G4307" s="7">
        <v>97.2</v>
      </c>
      <c r="H4307" s="7">
        <v>14.58</v>
      </c>
      <c r="I4307" s="7">
        <v>24.3</v>
      </c>
      <c r="J4307" t="s">
        <v>2337</v>
      </c>
      <c r="K4307">
        <f t="shared" si="268"/>
        <v>7</v>
      </c>
      <c r="L4307">
        <f t="shared" si="269"/>
        <v>51</v>
      </c>
      <c r="M4307">
        <f t="shared" si="270"/>
        <v>1</v>
      </c>
      <c r="N4307" s="7">
        <f t="shared" si="271"/>
        <v>97.2</v>
      </c>
    </row>
    <row r="4308" spans="1:14" x14ac:dyDescent="0.2">
      <c r="A4308" t="s">
        <v>251</v>
      </c>
      <c r="B4308" s="8">
        <v>44181</v>
      </c>
      <c r="C4308" s="8">
        <v>44182</v>
      </c>
      <c r="D4308">
        <v>1532</v>
      </c>
      <c r="E4308">
        <v>1</v>
      </c>
      <c r="F4308" s="7">
        <v>856.93</v>
      </c>
      <c r="G4308" s="7">
        <v>1790.6</v>
      </c>
      <c r="H4308" s="7">
        <v>0.86</v>
      </c>
      <c r="I4308" s="7">
        <v>1.79</v>
      </c>
      <c r="J4308" t="s">
        <v>2337</v>
      </c>
      <c r="K4308">
        <f t="shared" si="268"/>
        <v>1532</v>
      </c>
      <c r="L4308">
        <f t="shared" si="269"/>
        <v>51</v>
      </c>
      <c r="M4308">
        <f t="shared" si="270"/>
        <v>1</v>
      </c>
      <c r="N4308" s="7">
        <f t="shared" si="271"/>
        <v>1790.6</v>
      </c>
    </row>
    <row r="4309" spans="1:14" x14ac:dyDescent="0.2">
      <c r="A4309" t="s">
        <v>288</v>
      </c>
      <c r="B4309" s="8">
        <v>44181</v>
      </c>
      <c r="C4309" s="8">
        <v>44183</v>
      </c>
      <c r="D4309">
        <v>1254</v>
      </c>
      <c r="E4309">
        <v>1</v>
      </c>
      <c r="F4309" s="7">
        <v>700.97</v>
      </c>
      <c r="G4309" s="7">
        <v>2510.9299999999998</v>
      </c>
      <c r="H4309" s="7">
        <v>0.86</v>
      </c>
      <c r="I4309" s="7">
        <v>3.07</v>
      </c>
      <c r="J4309" t="s">
        <v>2337</v>
      </c>
      <c r="K4309">
        <f t="shared" si="268"/>
        <v>1254</v>
      </c>
      <c r="L4309">
        <f t="shared" si="269"/>
        <v>51</v>
      </c>
      <c r="M4309">
        <f t="shared" si="270"/>
        <v>1</v>
      </c>
      <c r="N4309" s="7">
        <f t="shared" si="271"/>
        <v>2510.9299999999998</v>
      </c>
    </row>
    <row r="4310" spans="1:14" x14ac:dyDescent="0.2">
      <c r="A4310" t="s">
        <v>923</v>
      </c>
      <c r="B4310" s="8">
        <v>44181</v>
      </c>
      <c r="C4310" s="8">
        <v>44183</v>
      </c>
      <c r="D4310">
        <v>10</v>
      </c>
      <c r="E4310">
        <v>1</v>
      </c>
      <c r="F4310" s="7">
        <v>359.3</v>
      </c>
      <c r="G4310" s="7">
        <v>629.27</v>
      </c>
      <c r="H4310" s="7">
        <v>59.88</v>
      </c>
      <c r="I4310" s="7">
        <v>104.88</v>
      </c>
      <c r="J4310" t="s">
        <v>2337</v>
      </c>
      <c r="K4310">
        <f t="shared" si="268"/>
        <v>10</v>
      </c>
      <c r="L4310">
        <f t="shared" si="269"/>
        <v>51</v>
      </c>
      <c r="M4310">
        <f t="shared" si="270"/>
        <v>1</v>
      </c>
      <c r="N4310" s="7">
        <f t="shared" si="271"/>
        <v>629.27</v>
      </c>
    </row>
    <row r="4311" spans="1:14" x14ac:dyDescent="0.2">
      <c r="A4311" t="s">
        <v>262</v>
      </c>
      <c r="B4311" s="8">
        <v>44181</v>
      </c>
      <c r="C4311" s="8">
        <v>44183</v>
      </c>
      <c r="D4311">
        <v>143</v>
      </c>
      <c r="E4311">
        <v>1</v>
      </c>
      <c r="F4311" s="7">
        <v>91.59</v>
      </c>
      <c r="G4311" s="7">
        <v>154.63</v>
      </c>
      <c r="H4311" s="7">
        <v>0.99</v>
      </c>
      <c r="I4311" s="7">
        <v>1.66</v>
      </c>
      <c r="J4311" t="s">
        <v>2337</v>
      </c>
      <c r="K4311">
        <f t="shared" si="268"/>
        <v>143</v>
      </c>
      <c r="L4311">
        <f t="shared" si="269"/>
        <v>51</v>
      </c>
      <c r="M4311">
        <f t="shared" si="270"/>
        <v>1</v>
      </c>
      <c r="N4311" s="7">
        <f t="shared" si="271"/>
        <v>154.63</v>
      </c>
    </row>
    <row r="4312" spans="1:14" x14ac:dyDescent="0.2">
      <c r="A4312" t="s">
        <v>256</v>
      </c>
      <c r="B4312" s="8">
        <v>44181</v>
      </c>
      <c r="C4312" s="8">
        <v>44183</v>
      </c>
      <c r="D4312">
        <v>154</v>
      </c>
      <c r="E4312">
        <v>1</v>
      </c>
      <c r="F4312" s="7">
        <v>85.69</v>
      </c>
      <c r="G4312" s="7">
        <v>166.27</v>
      </c>
      <c r="H4312" s="7">
        <v>0.86</v>
      </c>
      <c r="I4312" s="7">
        <v>1.66</v>
      </c>
      <c r="J4312" t="s">
        <v>2337</v>
      </c>
      <c r="K4312">
        <f t="shared" si="268"/>
        <v>154</v>
      </c>
      <c r="L4312">
        <f t="shared" si="269"/>
        <v>51</v>
      </c>
      <c r="M4312">
        <f t="shared" si="270"/>
        <v>1</v>
      </c>
      <c r="N4312" s="7">
        <f t="shared" si="271"/>
        <v>166.27</v>
      </c>
    </row>
    <row r="4313" spans="1:14" x14ac:dyDescent="0.2">
      <c r="A4313" t="s">
        <v>396</v>
      </c>
      <c r="B4313" s="8">
        <v>44181</v>
      </c>
      <c r="C4313" s="8">
        <v>44183</v>
      </c>
      <c r="D4313">
        <v>4</v>
      </c>
      <c r="E4313">
        <v>1</v>
      </c>
      <c r="F4313" s="7">
        <v>45.12</v>
      </c>
      <c r="G4313" s="7">
        <v>61.39</v>
      </c>
      <c r="H4313" s="7">
        <v>22.56</v>
      </c>
      <c r="I4313" s="7">
        <v>30.7</v>
      </c>
      <c r="J4313" t="s">
        <v>2337</v>
      </c>
      <c r="K4313">
        <f t="shared" si="268"/>
        <v>4</v>
      </c>
      <c r="L4313">
        <f t="shared" si="269"/>
        <v>51</v>
      </c>
      <c r="M4313">
        <f t="shared" si="270"/>
        <v>1</v>
      </c>
      <c r="N4313" s="7">
        <f t="shared" si="271"/>
        <v>61.39</v>
      </c>
    </row>
    <row r="4314" spans="1:14" x14ac:dyDescent="0.2">
      <c r="A4314" t="s">
        <v>387</v>
      </c>
      <c r="B4314" s="8">
        <v>44182</v>
      </c>
      <c r="C4314" s="8">
        <v>44182</v>
      </c>
      <c r="D4314">
        <v>4</v>
      </c>
      <c r="E4314">
        <v>1</v>
      </c>
      <c r="F4314" s="7">
        <v>84.59</v>
      </c>
      <c r="G4314" s="7">
        <v>187.25</v>
      </c>
      <c r="H4314" s="7">
        <v>42.3</v>
      </c>
      <c r="I4314" s="7">
        <v>93.62</v>
      </c>
      <c r="J4314" t="s">
        <v>2337</v>
      </c>
      <c r="K4314">
        <f t="shared" si="268"/>
        <v>4</v>
      </c>
      <c r="L4314">
        <f t="shared" si="269"/>
        <v>51</v>
      </c>
      <c r="M4314">
        <f t="shared" si="270"/>
        <v>1</v>
      </c>
      <c r="N4314" s="7">
        <f t="shared" si="271"/>
        <v>187.25</v>
      </c>
    </row>
    <row r="4315" spans="1:14" x14ac:dyDescent="0.2">
      <c r="A4315" t="s">
        <v>251</v>
      </c>
      <c r="B4315" s="8">
        <v>44182</v>
      </c>
      <c r="C4315" s="8">
        <v>44182</v>
      </c>
      <c r="D4315">
        <v>1532</v>
      </c>
      <c r="E4315">
        <v>1</v>
      </c>
      <c r="F4315" s="7">
        <v>856.93</v>
      </c>
      <c r="G4315" s="7">
        <v>1918.5</v>
      </c>
      <c r="H4315" s="7">
        <v>0.86</v>
      </c>
      <c r="I4315" s="7">
        <v>1.92</v>
      </c>
      <c r="J4315" t="s">
        <v>2337</v>
      </c>
      <c r="K4315">
        <f t="shared" si="268"/>
        <v>1532</v>
      </c>
      <c r="L4315">
        <f t="shared" si="269"/>
        <v>51</v>
      </c>
      <c r="M4315">
        <f t="shared" si="270"/>
        <v>1</v>
      </c>
      <c r="N4315" s="7">
        <f t="shared" si="271"/>
        <v>1918.5</v>
      </c>
    </row>
    <row r="4316" spans="1:14" x14ac:dyDescent="0.2">
      <c r="A4316" t="s">
        <v>251</v>
      </c>
      <c r="B4316" s="8">
        <v>44182</v>
      </c>
      <c r="C4316" s="8">
        <v>44182</v>
      </c>
      <c r="D4316">
        <v>7660</v>
      </c>
      <c r="E4316">
        <v>1</v>
      </c>
      <c r="F4316" s="7">
        <v>4284.6499999999996</v>
      </c>
      <c r="G4316" s="7">
        <v>9592.5</v>
      </c>
      <c r="H4316" s="7">
        <v>0.86</v>
      </c>
      <c r="I4316" s="7">
        <v>1.92</v>
      </c>
      <c r="J4316" t="s">
        <v>2337</v>
      </c>
      <c r="K4316">
        <f t="shared" si="268"/>
        <v>7660</v>
      </c>
      <c r="L4316">
        <f t="shared" si="269"/>
        <v>51</v>
      </c>
      <c r="M4316">
        <f t="shared" si="270"/>
        <v>1</v>
      </c>
      <c r="N4316" s="7">
        <f t="shared" si="271"/>
        <v>9592.5</v>
      </c>
    </row>
    <row r="4317" spans="1:14" x14ac:dyDescent="0.2">
      <c r="A4317" t="s">
        <v>223</v>
      </c>
      <c r="B4317" s="8">
        <v>44182</v>
      </c>
      <c r="C4317" s="8">
        <v>44183</v>
      </c>
      <c r="D4317">
        <v>613</v>
      </c>
      <c r="E4317">
        <v>1</v>
      </c>
      <c r="F4317" s="7">
        <v>281.38</v>
      </c>
      <c r="G4317" s="7">
        <v>439.98</v>
      </c>
      <c r="H4317" s="7">
        <v>0.7</v>
      </c>
      <c r="I4317" s="7">
        <v>1.1000000000000001</v>
      </c>
      <c r="J4317" t="s">
        <v>2337</v>
      </c>
      <c r="K4317">
        <f t="shared" si="268"/>
        <v>613</v>
      </c>
      <c r="L4317">
        <f t="shared" si="269"/>
        <v>51</v>
      </c>
      <c r="M4317">
        <f t="shared" si="270"/>
        <v>1</v>
      </c>
      <c r="N4317" s="7">
        <f t="shared" si="271"/>
        <v>439.98</v>
      </c>
    </row>
    <row r="4318" spans="1:14" x14ac:dyDescent="0.2">
      <c r="A4318" t="s">
        <v>702</v>
      </c>
      <c r="B4318" s="8">
        <v>44182</v>
      </c>
      <c r="C4318" s="8">
        <v>44195</v>
      </c>
      <c r="D4318">
        <v>4</v>
      </c>
      <c r="E4318">
        <v>1</v>
      </c>
      <c r="F4318" s="7">
        <v>54.33</v>
      </c>
      <c r="G4318" s="7">
        <v>98.74</v>
      </c>
      <c r="H4318" s="7">
        <v>27.17</v>
      </c>
      <c r="I4318" s="7">
        <v>49.37</v>
      </c>
      <c r="J4318" t="s">
        <v>2337</v>
      </c>
      <c r="K4318">
        <f t="shared" si="268"/>
        <v>4</v>
      </c>
      <c r="L4318">
        <f t="shared" si="269"/>
        <v>51</v>
      </c>
      <c r="M4318">
        <f t="shared" si="270"/>
        <v>1</v>
      </c>
      <c r="N4318" s="7">
        <f t="shared" si="271"/>
        <v>98.74</v>
      </c>
    </row>
    <row r="4319" spans="1:14" x14ac:dyDescent="0.2">
      <c r="A4319" t="s">
        <v>722</v>
      </c>
      <c r="B4319" s="8">
        <v>44182</v>
      </c>
      <c r="C4319" s="8">
        <v>44195</v>
      </c>
      <c r="D4319">
        <v>4</v>
      </c>
      <c r="E4319">
        <v>1</v>
      </c>
      <c r="F4319" s="7">
        <v>44.71</v>
      </c>
      <c r="G4319" s="7">
        <v>82.11</v>
      </c>
      <c r="H4319" s="7">
        <v>22.36</v>
      </c>
      <c r="I4319" s="7">
        <v>41.06</v>
      </c>
      <c r="J4319" t="s">
        <v>2337</v>
      </c>
      <c r="K4319">
        <f t="shared" si="268"/>
        <v>4</v>
      </c>
      <c r="L4319">
        <f t="shared" si="269"/>
        <v>51</v>
      </c>
      <c r="M4319">
        <f t="shared" si="270"/>
        <v>1</v>
      </c>
      <c r="N4319" s="7">
        <f t="shared" si="271"/>
        <v>82.11</v>
      </c>
    </row>
    <row r="4320" spans="1:14" x14ac:dyDescent="0.2">
      <c r="A4320" t="s">
        <v>288</v>
      </c>
      <c r="B4320" s="8">
        <v>44182</v>
      </c>
      <c r="C4320" s="8">
        <v>44183</v>
      </c>
      <c r="D4320">
        <v>310</v>
      </c>
      <c r="E4320">
        <v>1</v>
      </c>
      <c r="F4320" s="7">
        <v>173.1</v>
      </c>
      <c r="G4320" s="7">
        <v>620.05999999999995</v>
      </c>
      <c r="H4320" s="7">
        <v>0.86</v>
      </c>
      <c r="I4320" s="7">
        <v>3.07</v>
      </c>
      <c r="J4320" t="s">
        <v>2337</v>
      </c>
      <c r="K4320">
        <f t="shared" si="268"/>
        <v>310</v>
      </c>
      <c r="L4320">
        <f t="shared" si="269"/>
        <v>51</v>
      </c>
      <c r="M4320">
        <f t="shared" si="270"/>
        <v>1</v>
      </c>
      <c r="N4320" s="7">
        <f t="shared" si="271"/>
        <v>620.05999999999995</v>
      </c>
    </row>
    <row r="4321" spans="1:14" x14ac:dyDescent="0.2">
      <c r="A4321" t="s">
        <v>923</v>
      </c>
      <c r="B4321" s="8">
        <v>44182</v>
      </c>
      <c r="C4321" s="8">
        <v>44183</v>
      </c>
      <c r="D4321">
        <v>4</v>
      </c>
      <c r="E4321">
        <v>1</v>
      </c>
      <c r="F4321" s="7">
        <v>119.77</v>
      </c>
      <c r="G4321" s="7">
        <v>209.76</v>
      </c>
      <c r="H4321" s="7">
        <v>59.88</v>
      </c>
      <c r="I4321" s="7">
        <v>104.88</v>
      </c>
      <c r="J4321" t="s">
        <v>2337</v>
      </c>
      <c r="K4321">
        <f t="shared" si="268"/>
        <v>4</v>
      </c>
      <c r="L4321">
        <f t="shared" si="269"/>
        <v>51</v>
      </c>
      <c r="M4321">
        <f t="shared" si="270"/>
        <v>1</v>
      </c>
      <c r="N4321" s="7">
        <f t="shared" si="271"/>
        <v>209.76</v>
      </c>
    </row>
    <row r="4322" spans="1:14" x14ac:dyDescent="0.2">
      <c r="A4322" t="s">
        <v>288</v>
      </c>
      <c r="B4322" s="8">
        <v>44182</v>
      </c>
      <c r="C4322" s="8">
        <v>44186</v>
      </c>
      <c r="D4322">
        <v>109</v>
      </c>
      <c r="E4322">
        <v>1</v>
      </c>
      <c r="F4322" s="7">
        <v>60.84</v>
      </c>
      <c r="G4322" s="7">
        <v>217.94</v>
      </c>
      <c r="H4322" s="7">
        <v>0.86</v>
      </c>
      <c r="I4322" s="7">
        <v>3.07</v>
      </c>
      <c r="J4322" t="s">
        <v>2337</v>
      </c>
      <c r="K4322">
        <f t="shared" si="268"/>
        <v>109</v>
      </c>
      <c r="L4322">
        <f t="shared" si="269"/>
        <v>51</v>
      </c>
      <c r="M4322">
        <f t="shared" si="270"/>
        <v>1</v>
      </c>
      <c r="N4322" s="7">
        <f t="shared" si="271"/>
        <v>217.94</v>
      </c>
    </row>
    <row r="4323" spans="1:14" x14ac:dyDescent="0.2">
      <c r="A4323" t="s">
        <v>928</v>
      </c>
      <c r="B4323" s="8">
        <v>44182</v>
      </c>
      <c r="C4323" s="8">
        <v>44186</v>
      </c>
      <c r="D4323">
        <v>4</v>
      </c>
      <c r="E4323">
        <v>1</v>
      </c>
      <c r="F4323" s="7">
        <v>0</v>
      </c>
      <c r="G4323" s="7">
        <v>0</v>
      </c>
      <c r="H4323" s="7">
        <v>0</v>
      </c>
      <c r="I4323" s="7">
        <v>0</v>
      </c>
      <c r="J4323" t="s">
        <v>2337</v>
      </c>
      <c r="K4323">
        <f t="shared" si="268"/>
        <v>4</v>
      </c>
      <c r="L4323">
        <f t="shared" si="269"/>
        <v>51</v>
      </c>
      <c r="M4323">
        <f t="shared" si="270"/>
        <v>1</v>
      </c>
      <c r="N4323" s="7">
        <f t="shared" si="271"/>
        <v>0</v>
      </c>
    </row>
    <row r="4324" spans="1:14" x14ac:dyDescent="0.2">
      <c r="A4324" t="s">
        <v>288</v>
      </c>
      <c r="B4324" s="8">
        <v>44182</v>
      </c>
      <c r="C4324" s="8">
        <v>44186</v>
      </c>
      <c r="D4324">
        <v>439</v>
      </c>
      <c r="E4324">
        <v>1</v>
      </c>
      <c r="F4324" s="7">
        <v>245.08</v>
      </c>
      <c r="G4324" s="7">
        <v>877.91</v>
      </c>
      <c r="H4324" s="7">
        <v>0.86</v>
      </c>
      <c r="I4324" s="7">
        <v>3.07</v>
      </c>
      <c r="J4324" t="s">
        <v>2337</v>
      </c>
      <c r="K4324">
        <f t="shared" si="268"/>
        <v>439</v>
      </c>
      <c r="L4324">
        <f t="shared" si="269"/>
        <v>51</v>
      </c>
      <c r="M4324">
        <f t="shared" si="270"/>
        <v>1</v>
      </c>
      <c r="N4324" s="7">
        <f t="shared" si="271"/>
        <v>877.91</v>
      </c>
    </row>
    <row r="4325" spans="1:14" x14ac:dyDescent="0.2">
      <c r="A4325" t="s">
        <v>923</v>
      </c>
      <c r="B4325" s="8">
        <v>44182</v>
      </c>
      <c r="C4325" s="8">
        <v>44186</v>
      </c>
      <c r="D4325">
        <v>4</v>
      </c>
      <c r="E4325">
        <v>1</v>
      </c>
      <c r="F4325" s="7">
        <v>119.77</v>
      </c>
      <c r="G4325" s="7">
        <v>209.76</v>
      </c>
      <c r="H4325" s="7">
        <v>59.88</v>
      </c>
      <c r="I4325" s="7">
        <v>104.88</v>
      </c>
      <c r="J4325" t="s">
        <v>2337</v>
      </c>
      <c r="K4325">
        <f t="shared" si="268"/>
        <v>4</v>
      </c>
      <c r="L4325">
        <f t="shared" si="269"/>
        <v>51</v>
      </c>
      <c r="M4325">
        <f t="shared" si="270"/>
        <v>1</v>
      </c>
      <c r="N4325" s="7">
        <f t="shared" si="271"/>
        <v>209.76</v>
      </c>
    </row>
    <row r="4326" spans="1:14" x14ac:dyDescent="0.2">
      <c r="A4326" t="s">
        <v>928</v>
      </c>
      <c r="B4326" s="8">
        <v>44182</v>
      </c>
      <c r="C4326" s="8">
        <v>44186</v>
      </c>
      <c r="D4326">
        <v>5</v>
      </c>
      <c r="E4326">
        <v>1</v>
      </c>
      <c r="F4326" s="7">
        <v>0</v>
      </c>
      <c r="G4326" s="7">
        <v>0</v>
      </c>
      <c r="H4326" s="7">
        <v>0</v>
      </c>
      <c r="I4326" s="7">
        <v>0</v>
      </c>
      <c r="J4326" t="s">
        <v>2337</v>
      </c>
      <c r="K4326">
        <f t="shared" si="268"/>
        <v>5</v>
      </c>
      <c r="L4326">
        <f t="shared" si="269"/>
        <v>51</v>
      </c>
      <c r="M4326">
        <f t="shared" si="270"/>
        <v>1</v>
      </c>
      <c r="N4326" s="7">
        <f t="shared" si="271"/>
        <v>0</v>
      </c>
    </row>
    <row r="4327" spans="1:14" x14ac:dyDescent="0.2">
      <c r="A4327" t="s">
        <v>928</v>
      </c>
      <c r="B4327" s="8">
        <v>44182</v>
      </c>
      <c r="C4327" s="8">
        <v>44183</v>
      </c>
      <c r="D4327">
        <v>2</v>
      </c>
      <c r="E4327">
        <v>1</v>
      </c>
      <c r="F4327" s="7">
        <v>0</v>
      </c>
      <c r="G4327" s="7">
        <v>38.369999999999997</v>
      </c>
      <c r="H4327" s="7">
        <v>0</v>
      </c>
      <c r="I4327" s="7">
        <v>38.369999999999997</v>
      </c>
      <c r="J4327" t="s">
        <v>2337</v>
      </c>
      <c r="K4327">
        <f t="shared" si="268"/>
        <v>2</v>
      </c>
      <c r="L4327">
        <f t="shared" si="269"/>
        <v>51</v>
      </c>
      <c r="M4327">
        <f t="shared" si="270"/>
        <v>1</v>
      </c>
      <c r="N4327" s="7">
        <f t="shared" si="271"/>
        <v>38.369999999999997</v>
      </c>
    </row>
    <row r="4328" spans="1:14" x14ac:dyDescent="0.2">
      <c r="A4328" t="s">
        <v>108</v>
      </c>
      <c r="B4328" s="8">
        <v>44182</v>
      </c>
      <c r="C4328" s="8">
        <v>44186</v>
      </c>
      <c r="D4328">
        <v>920</v>
      </c>
      <c r="E4328">
        <v>1</v>
      </c>
      <c r="F4328" s="7">
        <v>207.97</v>
      </c>
      <c r="G4328" s="7">
        <v>452.77</v>
      </c>
      <c r="H4328" s="7">
        <v>0.35</v>
      </c>
      <c r="I4328" s="7">
        <v>0.76</v>
      </c>
      <c r="J4328" t="s">
        <v>2337</v>
      </c>
      <c r="K4328">
        <f t="shared" si="268"/>
        <v>920</v>
      </c>
      <c r="L4328">
        <f t="shared" si="269"/>
        <v>51</v>
      </c>
      <c r="M4328">
        <f t="shared" si="270"/>
        <v>1</v>
      </c>
      <c r="N4328" s="7">
        <f t="shared" si="271"/>
        <v>452.77</v>
      </c>
    </row>
    <row r="4329" spans="1:14" x14ac:dyDescent="0.2">
      <c r="A4329" t="s">
        <v>246</v>
      </c>
      <c r="B4329" s="8">
        <v>44183</v>
      </c>
      <c r="C4329" s="8">
        <v>44186</v>
      </c>
      <c r="D4329">
        <v>154</v>
      </c>
      <c r="E4329">
        <v>1</v>
      </c>
      <c r="F4329" s="7">
        <v>85.69</v>
      </c>
      <c r="G4329" s="7">
        <v>191.85</v>
      </c>
      <c r="H4329" s="7">
        <v>0.86</v>
      </c>
      <c r="I4329" s="7">
        <v>1.92</v>
      </c>
      <c r="J4329" t="s">
        <v>2337</v>
      </c>
      <c r="K4329">
        <f t="shared" si="268"/>
        <v>154</v>
      </c>
      <c r="L4329">
        <f t="shared" si="269"/>
        <v>51</v>
      </c>
      <c r="M4329">
        <f t="shared" si="270"/>
        <v>1</v>
      </c>
      <c r="N4329" s="7">
        <f t="shared" si="271"/>
        <v>191.85</v>
      </c>
    </row>
    <row r="4330" spans="1:14" x14ac:dyDescent="0.2">
      <c r="A4330" t="s">
        <v>251</v>
      </c>
      <c r="B4330" s="8">
        <v>44183</v>
      </c>
      <c r="C4330" s="8">
        <v>44188</v>
      </c>
      <c r="D4330">
        <v>2298</v>
      </c>
      <c r="E4330">
        <v>1</v>
      </c>
      <c r="F4330" s="7">
        <v>1285.4000000000001</v>
      </c>
      <c r="G4330" s="7">
        <v>2302.1999999999998</v>
      </c>
      <c r="H4330" s="7">
        <v>0.86</v>
      </c>
      <c r="I4330" s="7">
        <v>1.54</v>
      </c>
      <c r="J4330" t="s">
        <v>2337</v>
      </c>
      <c r="K4330">
        <f t="shared" si="268"/>
        <v>2298</v>
      </c>
      <c r="L4330">
        <f t="shared" si="269"/>
        <v>51</v>
      </c>
      <c r="M4330">
        <f t="shared" si="270"/>
        <v>1</v>
      </c>
      <c r="N4330" s="7">
        <f t="shared" si="271"/>
        <v>2302.1999999999998</v>
      </c>
    </row>
    <row r="4331" spans="1:14" x14ac:dyDescent="0.2">
      <c r="A4331" t="s">
        <v>387</v>
      </c>
      <c r="B4331" s="8">
        <v>44183</v>
      </c>
      <c r="C4331" s="8">
        <v>44186</v>
      </c>
      <c r="D4331">
        <v>4</v>
      </c>
      <c r="E4331">
        <v>1</v>
      </c>
      <c r="F4331" s="7">
        <v>84.59</v>
      </c>
      <c r="G4331" s="7">
        <v>153.47999999999999</v>
      </c>
      <c r="H4331" s="7">
        <v>42.3</v>
      </c>
      <c r="I4331" s="7">
        <v>76.739999999999995</v>
      </c>
      <c r="J4331" t="s">
        <v>2337</v>
      </c>
      <c r="K4331">
        <f t="shared" si="268"/>
        <v>4</v>
      </c>
      <c r="L4331">
        <f t="shared" si="269"/>
        <v>51</v>
      </c>
      <c r="M4331">
        <f t="shared" si="270"/>
        <v>1</v>
      </c>
      <c r="N4331" s="7">
        <f t="shared" si="271"/>
        <v>153.47999999999999</v>
      </c>
    </row>
    <row r="4332" spans="1:14" x14ac:dyDescent="0.2">
      <c r="A4332" t="s">
        <v>172</v>
      </c>
      <c r="B4332" s="8">
        <v>44183</v>
      </c>
      <c r="C4332" s="8">
        <v>44186</v>
      </c>
      <c r="D4332">
        <v>920</v>
      </c>
      <c r="E4332">
        <v>1</v>
      </c>
      <c r="F4332" s="7">
        <v>777.3</v>
      </c>
      <c r="G4332" s="7">
        <v>1573.17</v>
      </c>
      <c r="H4332" s="7">
        <v>1.29</v>
      </c>
      <c r="I4332" s="7">
        <v>2.62</v>
      </c>
      <c r="J4332" t="s">
        <v>2337</v>
      </c>
      <c r="K4332">
        <f t="shared" si="268"/>
        <v>920</v>
      </c>
      <c r="L4332">
        <f t="shared" si="269"/>
        <v>51</v>
      </c>
      <c r="M4332">
        <f t="shared" si="270"/>
        <v>1</v>
      </c>
      <c r="N4332" s="7">
        <f t="shared" si="271"/>
        <v>1573.17</v>
      </c>
    </row>
    <row r="4333" spans="1:14" x14ac:dyDescent="0.2">
      <c r="A4333" t="s">
        <v>353</v>
      </c>
      <c r="B4333" s="8">
        <v>44183</v>
      </c>
      <c r="C4333" s="8">
        <v>44186</v>
      </c>
      <c r="D4333">
        <v>4137</v>
      </c>
      <c r="E4333">
        <v>1</v>
      </c>
      <c r="F4333" s="7">
        <v>3246.1</v>
      </c>
      <c r="G4333" s="7">
        <v>5594.35</v>
      </c>
      <c r="H4333" s="7">
        <v>1.2</v>
      </c>
      <c r="I4333" s="7">
        <v>2.0699999999999998</v>
      </c>
      <c r="J4333" t="s">
        <v>2337</v>
      </c>
      <c r="K4333">
        <f t="shared" si="268"/>
        <v>4137</v>
      </c>
      <c r="L4333">
        <f t="shared" si="269"/>
        <v>51</v>
      </c>
      <c r="M4333">
        <f t="shared" si="270"/>
        <v>1</v>
      </c>
      <c r="N4333" s="7">
        <f t="shared" si="271"/>
        <v>5594.35</v>
      </c>
    </row>
    <row r="4334" spans="1:14" x14ac:dyDescent="0.2">
      <c r="A4334" t="s">
        <v>355</v>
      </c>
      <c r="B4334" s="8">
        <v>44183</v>
      </c>
      <c r="C4334" s="8">
        <v>44186</v>
      </c>
      <c r="D4334">
        <v>3677</v>
      </c>
      <c r="E4334">
        <v>1</v>
      </c>
      <c r="F4334" s="7">
        <v>2670.55</v>
      </c>
      <c r="G4334" s="7">
        <v>4481.62</v>
      </c>
      <c r="H4334" s="7">
        <v>1.1100000000000001</v>
      </c>
      <c r="I4334" s="7">
        <v>1.87</v>
      </c>
      <c r="J4334" t="s">
        <v>2337</v>
      </c>
      <c r="K4334">
        <f t="shared" si="268"/>
        <v>3677</v>
      </c>
      <c r="L4334">
        <f t="shared" si="269"/>
        <v>51</v>
      </c>
      <c r="M4334">
        <f t="shared" si="270"/>
        <v>1</v>
      </c>
      <c r="N4334" s="7">
        <f t="shared" si="271"/>
        <v>4481.62</v>
      </c>
    </row>
    <row r="4335" spans="1:14" x14ac:dyDescent="0.2">
      <c r="A4335" t="s">
        <v>750</v>
      </c>
      <c r="B4335" s="8">
        <v>44183</v>
      </c>
      <c r="C4335" s="8">
        <v>44216</v>
      </c>
      <c r="D4335">
        <v>31</v>
      </c>
      <c r="E4335">
        <v>1</v>
      </c>
      <c r="F4335" s="7">
        <v>735.3</v>
      </c>
      <c r="G4335" s="7">
        <v>1250.8599999999999</v>
      </c>
      <c r="H4335" s="7">
        <v>36.76</v>
      </c>
      <c r="I4335" s="7">
        <v>62.54</v>
      </c>
      <c r="J4335" t="s">
        <v>2337</v>
      </c>
      <c r="K4335">
        <f t="shared" si="268"/>
        <v>31</v>
      </c>
      <c r="L4335">
        <f t="shared" si="269"/>
        <v>51</v>
      </c>
      <c r="M4335">
        <f t="shared" si="270"/>
        <v>1</v>
      </c>
      <c r="N4335" s="7">
        <f t="shared" si="271"/>
        <v>1250.8599999999999</v>
      </c>
    </row>
    <row r="4336" spans="1:14" x14ac:dyDescent="0.2">
      <c r="A4336" t="s">
        <v>700</v>
      </c>
      <c r="B4336" s="8">
        <v>44183</v>
      </c>
      <c r="C4336" s="8">
        <v>44216</v>
      </c>
      <c r="D4336">
        <v>46</v>
      </c>
      <c r="E4336">
        <v>1</v>
      </c>
      <c r="F4336" s="7">
        <v>814.89</v>
      </c>
      <c r="G4336" s="7">
        <v>1408.18</v>
      </c>
      <c r="H4336" s="7">
        <v>27.15</v>
      </c>
      <c r="I4336" s="7">
        <v>46.94</v>
      </c>
      <c r="J4336" t="s">
        <v>2337</v>
      </c>
      <c r="K4336">
        <f t="shared" si="268"/>
        <v>46</v>
      </c>
      <c r="L4336">
        <f t="shared" si="269"/>
        <v>51</v>
      </c>
      <c r="M4336">
        <f t="shared" si="270"/>
        <v>1</v>
      </c>
      <c r="N4336" s="7">
        <f t="shared" si="271"/>
        <v>1408.18</v>
      </c>
    </row>
    <row r="4337" spans="1:14" x14ac:dyDescent="0.2">
      <c r="A4337" t="s">
        <v>754</v>
      </c>
      <c r="B4337" s="8">
        <v>44183</v>
      </c>
      <c r="C4337" s="8">
        <v>44216</v>
      </c>
      <c r="D4337">
        <v>184</v>
      </c>
      <c r="E4337">
        <v>1</v>
      </c>
      <c r="F4337" s="7">
        <v>4411.8</v>
      </c>
      <c r="G4337" s="7">
        <v>7505.17</v>
      </c>
      <c r="H4337" s="7">
        <v>36.76</v>
      </c>
      <c r="I4337" s="7">
        <v>62.54</v>
      </c>
      <c r="J4337" t="s">
        <v>2337</v>
      </c>
      <c r="K4337">
        <f t="shared" si="268"/>
        <v>184</v>
      </c>
      <c r="L4337">
        <f t="shared" si="269"/>
        <v>51</v>
      </c>
      <c r="M4337">
        <f t="shared" si="270"/>
        <v>1</v>
      </c>
      <c r="N4337" s="7">
        <f t="shared" si="271"/>
        <v>7505.17</v>
      </c>
    </row>
    <row r="4338" spans="1:14" x14ac:dyDescent="0.2">
      <c r="A4338" t="s">
        <v>744</v>
      </c>
      <c r="B4338" s="8">
        <v>44183</v>
      </c>
      <c r="C4338" s="8">
        <v>44216</v>
      </c>
      <c r="D4338">
        <v>184</v>
      </c>
      <c r="E4338">
        <v>1</v>
      </c>
      <c r="F4338" s="7">
        <v>3835.67</v>
      </c>
      <c r="G4338" s="7">
        <v>6538.25</v>
      </c>
      <c r="H4338" s="7">
        <v>31.96</v>
      </c>
      <c r="I4338" s="7">
        <v>54.49</v>
      </c>
      <c r="J4338" t="s">
        <v>2337</v>
      </c>
      <c r="K4338">
        <f t="shared" si="268"/>
        <v>184</v>
      </c>
      <c r="L4338">
        <f t="shared" si="269"/>
        <v>51</v>
      </c>
      <c r="M4338">
        <f t="shared" si="270"/>
        <v>1</v>
      </c>
      <c r="N4338" s="7">
        <f t="shared" si="271"/>
        <v>6538.25</v>
      </c>
    </row>
    <row r="4339" spans="1:14" x14ac:dyDescent="0.2">
      <c r="A4339" t="s">
        <v>704</v>
      </c>
      <c r="B4339" s="8">
        <v>44183</v>
      </c>
      <c r="C4339" s="8">
        <v>44216</v>
      </c>
      <c r="D4339">
        <v>184</v>
      </c>
      <c r="E4339">
        <v>1</v>
      </c>
      <c r="F4339" s="7">
        <v>3259.56</v>
      </c>
      <c r="G4339" s="7">
        <v>5632.72</v>
      </c>
      <c r="H4339" s="7">
        <v>27.15</v>
      </c>
      <c r="I4339" s="7">
        <v>46.94</v>
      </c>
      <c r="J4339" t="s">
        <v>2337</v>
      </c>
      <c r="K4339">
        <f t="shared" si="268"/>
        <v>184</v>
      </c>
      <c r="L4339">
        <f t="shared" si="269"/>
        <v>51</v>
      </c>
      <c r="M4339">
        <f t="shared" si="270"/>
        <v>1</v>
      </c>
      <c r="N4339" s="7">
        <f t="shared" si="271"/>
        <v>5632.72</v>
      </c>
    </row>
    <row r="4340" spans="1:14" x14ac:dyDescent="0.2">
      <c r="A4340" t="s">
        <v>724</v>
      </c>
      <c r="B4340" s="8">
        <v>44183</v>
      </c>
      <c r="C4340" s="8">
        <v>44216</v>
      </c>
      <c r="D4340">
        <v>184</v>
      </c>
      <c r="E4340">
        <v>1</v>
      </c>
      <c r="F4340" s="7">
        <v>2683.42</v>
      </c>
      <c r="G4340" s="7">
        <v>4926.71</v>
      </c>
      <c r="H4340" s="7">
        <v>22.36</v>
      </c>
      <c r="I4340" s="7">
        <v>41.06</v>
      </c>
      <c r="J4340" t="s">
        <v>2337</v>
      </c>
      <c r="K4340">
        <f t="shared" si="268"/>
        <v>184</v>
      </c>
      <c r="L4340">
        <f t="shared" si="269"/>
        <v>51</v>
      </c>
      <c r="M4340">
        <f t="shared" si="270"/>
        <v>1</v>
      </c>
      <c r="N4340" s="7">
        <f t="shared" si="271"/>
        <v>4926.71</v>
      </c>
    </row>
    <row r="4341" spans="1:14" x14ac:dyDescent="0.2">
      <c r="A4341" t="s">
        <v>760</v>
      </c>
      <c r="B4341" s="8">
        <v>44183</v>
      </c>
      <c r="C4341" s="8">
        <v>44221</v>
      </c>
      <c r="D4341">
        <v>31</v>
      </c>
      <c r="E4341">
        <v>1</v>
      </c>
      <c r="F4341" s="7">
        <v>831.32</v>
      </c>
      <c r="G4341" s="7">
        <v>1388.99</v>
      </c>
      <c r="H4341" s="7">
        <v>41.56</v>
      </c>
      <c r="I4341" s="7">
        <v>69.45</v>
      </c>
      <c r="J4341" t="s">
        <v>2337</v>
      </c>
      <c r="K4341">
        <f t="shared" si="268"/>
        <v>31</v>
      </c>
      <c r="L4341">
        <f t="shared" si="269"/>
        <v>51</v>
      </c>
      <c r="M4341">
        <f t="shared" si="270"/>
        <v>1</v>
      </c>
      <c r="N4341" s="7">
        <f t="shared" si="271"/>
        <v>1388.99</v>
      </c>
    </row>
    <row r="4342" spans="1:14" x14ac:dyDescent="0.2">
      <c r="A4342" t="s">
        <v>764</v>
      </c>
      <c r="B4342" s="8">
        <v>44183</v>
      </c>
      <c r="C4342" s="8">
        <v>44216</v>
      </c>
      <c r="D4342">
        <v>31</v>
      </c>
      <c r="E4342">
        <v>1</v>
      </c>
      <c r="F4342" s="7">
        <v>1540.47</v>
      </c>
      <c r="G4342" s="7">
        <v>1388.99</v>
      </c>
      <c r="H4342" s="7">
        <v>77.02</v>
      </c>
      <c r="I4342" s="7">
        <v>69.45</v>
      </c>
      <c r="J4342" t="s">
        <v>2337</v>
      </c>
      <c r="K4342">
        <f t="shared" si="268"/>
        <v>31</v>
      </c>
      <c r="L4342">
        <f t="shared" si="269"/>
        <v>51</v>
      </c>
      <c r="M4342">
        <f t="shared" si="270"/>
        <v>1</v>
      </c>
      <c r="N4342" s="7">
        <f t="shared" si="271"/>
        <v>1388.99</v>
      </c>
    </row>
    <row r="4343" spans="1:14" x14ac:dyDescent="0.2">
      <c r="A4343" t="s">
        <v>539</v>
      </c>
      <c r="B4343" s="8">
        <v>44183</v>
      </c>
      <c r="C4343" s="8">
        <v>44183</v>
      </c>
      <c r="D4343">
        <v>460</v>
      </c>
      <c r="E4343">
        <v>2</v>
      </c>
      <c r="F4343" s="7">
        <v>893.94</v>
      </c>
      <c r="G4343" s="7">
        <v>2148.7199999999998</v>
      </c>
      <c r="H4343" s="7">
        <v>2.97</v>
      </c>
      <c r="I4343" s="7">
        <v>7.16</v>
      </c>
      <c r="J4343" t="s">
        <v>2337</v>
      </c>
      <c r="K4343">
        <f t="shared" si="268"/>
        <v>920</v>
      </c>
      <c r="L4343">
        <f t="shared" si="269"/>
        <v>51</v>
      </c>
      <c r="M4343">
        <f t="shared" si="270"/>
        <v>1</v>
      </c>
      <c r="N4343" s="7">
        <f t="shared" si="271"/>
        <v>2148.7199999999998</v>
      </c>
    </row>
    <row r="4344" spans="1:14" x14ac:dyDescent="0.2">
      <c r="A4344" t="s">
        <v>544</v>
      </c>
      <c r="B4344" s="8">
        <v>44183</v>
      </c>
      <c r="C4344" s="8">
        <v>44183</v>
      </c>
      <c r="D4344">
        <v>154</v>
      </c>
      <c r="E4344">
        <v>2</v>
      </c>
      <c r="F4344" s="7">
        <v>280.79000000000002</v>
      </c>
      <c r="G4344" s="7">
        <v>409.28</v>
      </c>
      <c r="H4344" s="7">
        <v>2.8</v>
      </c>
      <c r="I4344" s="7">
        <v>4.09</v>
      </c>
      <c r="J4344" t="s">
        <v>2337</v>
      </c>
      <c r="K4344">
        <f t="shared" si="268"/>
        <v>308</v>
      </c>
      <c r="L4344">
        <f t="shared" si="269"/>
        <v>51</v>
      </c>
      <c r="M4344">
        <f t="shared" si="270"/>
        <v>1</v>
      </c>
      <c r="N4344" s="7">
        <f t="shared" si="271"/>
        <v>409.28</v>
      </c>
    </row>
    <row r="4345" spans="1:14" x14ac:dyDescent="0.2">
      <c r="A4345" t="s">
        <v>197</v>
      </c>
      <c r="B4345" s="8">
        <v>44183</v>
      </c>
      <c r="C4345" s="8">
        <v>44183</v>
      </c>
      <c r="D4345">
        <v>497</v>
      </c>
      <c r="E4345">
        <v>1</v>
      </c>
      <c r="F4345" s="7">
        <v>417.38</v>
      </c>
      <c r="G4345" s="7">
        <v>1118.8699999999999</v>
      </c>
      <c r="H4345" s="7">
        <v>1.28</v>
      </c>
      <c r="I4345" s="7">
        <v>3.45</v>
      </c>
      <c r="J4345" t="s">
        <v>2337</v>
      </c>
      <c r="K4345">
        <f t="shared" si="268"/>
        <v>497</v>
      </c>
      <c r="L4345">
        <f t="shared" si="269"/>
        <v>51</v>
      </c>
      <c r="M4345">
        <f t="shared" si="270"/>
        <v>1</v>
      </c>
      <c r="N4345" s="7">
        <f t="shared" si="271"/>
        <v>1118.8699999999999</v>
      </c>
    </row>
    <row r="4346" spans="1:14" x14ac:dyDescent="0.2">
      <c r="A4346" t="s">
        <v>202</v>
      </c>
      <c r="B4346" s="8">
        <v>44183</v>
      </c>
      <c r="C4346" s="8">
        <v>44183</v>
      </c>
      <c r="D4346">
        <v>1839</v>
      </c>
      <c r="E4346">
        <v>2</v>
      </c>
      <c r="F4346" s="7">
        <v>3109.2</v>
      </c>
      <c r="G4346" s="7">
        <v>7674</v>
      </c>
      <c r="H4346" s="7">
        <v>2.58</v>
      </c>
      <c r="I4346" s="7">
        <v>6.4</v>
      </c>
      <c r="J4346" t="s">
        <v>2337</v>
      </c>
      <c r="K4346">
        <f t="shared" si="268"/>
        <v>3678</v>
      </c>
      <c r="L4346">
        <f t="shared" si="269"/>
        <v>51</v>
      </c>
      <c r="M4346">
        <f t="shared" si="270"/>
        <v>1</v>
      </c>
      <c r="N4346" s="7">
        <f t="shared" si="271"/>
        <v>7674</v>
      </c>
    </row>
    <row r="4347" spans="1:14" x14ac:dyDescent="0.2">
      <c r="A4347" t="s">
        <v>636</v>
      </c>
      <c r="B4347" s="8">
        <v>44183</v>
      </c>
      <c r="C4347" s="8">
        <v>44183</v>
      </c>
      <c r="D4347">
        <v>307</v>
      </c>
      <c r="E4347">
        <v>2</v>
      </c>
      <c r="F4347" s="7">
        <v>505.36</v>
      </c>
      <c r="G4347" s="7">
        <v>762.28</v>
      </c>
      <c r="H4347" s="7">
        <v>2.52</v>
      </c>
      <c r="I4347" s="7">
        <v>3.81</v>
      </c>
      <c r="J4347" t="s">
        <v>2337</v>
      </c>
      <c r="K4347">
        <f t="shared" si="268"/>
        <v>614</v>
      </c>
      <c r="L4347">
        <f t="shared" si="269"/>
        <v>51</v>
      </c>
      <c r="M4347">
        <f t="shared" si="270"/>
        <v>1</v>
      </c>
      <c r="N4347" s="7">
        <f t="shared" si="271"/>
        <v>762.28</v>
      </c>
    </row>
    <row r="4348" spans="1:14" x14ac:dyDescent="0.2">
      <c r="A4348" t="s">
        <v>229</v>
      </c>
      <c r="B4348" s="8">
        <v>44183</v>
      </c>
      <c r="C4348" s="8">
        <v>44183</v>
      </c>
      <c r="D4348">
        <v>17</v>
      </c>
      <c r="E4348">
        <v>1</v>
      </c>
      <c r="F4348" s="7">
        <v>7.74</v>
      </c>
      <c r="G4348" s="7">
        <v>13.37</v>
      </c>
      <c r="H4348" s="7">
        <v>0.7</v>
      </c>
      <c r="I4348" s="7">
        <v>1.22</v>
      </c>
      <c r="J4348" t="s">
        <v>2337</v>
      </c>
      <c r="K4348">
        <f t="shared" si="268"/>
        <v>17</v>
      </c>
      <c r="L4348">
        <f t="shared" si="269"/>
        <v>51</v>
      </c>
      <c r="M4348">
        <f t="shared" si="270"/>
        <v>1</v>
      </c>
      <c r="N4348" s="7">
        <f t="shared" si="271"/>
        <v>13.37</v>
      </c>
    </row>
    <row r="4349" spans="1:14" x14ac:dyDescent="0.2">
      <c r="A4349" t="s">
        <v>232</v>
      </c>
      <c r="B4349" s="8">
        <v>44183</v>
      </c>
      <c r="C4349" s="8">
        <v>44183</v>
      </c>
      <c r="D4349">
        <v>2159</v>
      </c>
      <c r="E4349">
        <v>1</v>
      </c>
      <c r="F4349" s="7">
        <v>991.16</v>
      </c>
      <c r="G4349" s="7">
        <v>1621.9</v>
      </c>
      <c r="H4349" s="7">
        <v>0.7</v>
      </c>
      <c r="I4349" s="7">
        <v>1.1499999999999999</v>
      </c>
      <c r="J4349" t="s">
        <v>2337</v>
      </c>
      <c r="K4349">
        <f t="shared" si="268"/>
        <v>2159</v>
      </c>
      <c r="L4349">
        <f t="shared" si="269"/>
        <v>51</v>
      </c>
      <c r="M4349">
        <f t="shared" si="270"/>
        <v>1</v>
      </c>
      <c r="N4349" s="7">
        <f t="shared" si="271"/>
        <v>1621.9</v>
      </c>
    </row>
    <row r="4350" spans="1:14" x14ac:dyDescent="0.2">
      <c r="A4350" t="s">
        <v>249</v>
      </c>
      <c r="B4350" s="8">
        <v>44183</v>
      </c>
      <c r="C4350" s="8">
        <v>44183</v>
      </c>
      <c r="D4350">
        <v>241</v>
      </c>
      <c r="E4350">
        <v>1</v>
      </c>
      <c r="F4350" s="7">
        <v>134.54</v>
      </c>
      <c r="G4350" s="7">
        <v>301.20999999999998</v>
      </c>
      <c r="H4350" s="7">
        <v>0.86</v>
      </c>
      <c r="I4350" s="7">
        <v>1.92</v>
      </c>
      <c r="J4350" t="s">
        <v>2337</v>
      </c>
      <c r="K4350">
        <f t="shared" si="268"/>
        <v>241</v>
      </c>
      <c r="L4350">
        <f t="shared" si="269"/>
        <v>51</v>
      </c>
      <c r="M4350">
        <f t="shared" si="270"/>
        <v>1</v>
      </c>
      <c r="N4350" s="7">
        <f t="shared" si="271"/>
        <v>301.20999999999998</v>
      </c>
    </row>
    <row r="4351" spans="1:14" x14ac:dyDescent="0.2">
      <c r="A4351" t="s">
        <v>251</v>
      </c>
      <c r="B4351" s="8">
        <v>44183</v>
      </c>
      <c r="C4351" s="8">
        <v>44183</v>
      </c>
      <c r="D4351">
        <v>2044</v>
      </c>
      <c r="E4351">
        <v>1</v>
      </c>
      <c r="F4351" s="7">
        <v>1143.1500000000001</v>
      </c>
      <c r="G4351" s="7">
        <v>2559.2800000000002</v>
      </c>
      <c r="H4351" s="7">
        <v>0.86</v>
      </c>
      <c r="I4351" s="7">
        <v>1.92</v>
      </c>
      <c r="J4351" t="s">
        <v>2337</v>
      </c>
      <c r="K4351">
        <f t="shared" si="268"/>
        <v>2044</v>
      </c>
      <c r="L4351">
        <f t="shared" si="269"/>
        <v>51</v>
      </c>
      <c r="M4351">
        <f t="shared" si="270"/>
        <v>1</v>
      </c>
      <c r="N4351" s="7">
        <f t="shared" si="271"/>
        <v>2559.2800000000002</v>
      </c>
    </row>
    <row r="4352" spans="1:14" x14ac:dyDescent="0.2">
      <c r="A4352" t="s">
        <v>289</v>
      </c>
      <c r="B4352" s="8">
        <v>44183</v>
      </c>
      <c r="C4352" s="8">
        <v>44183</v>
      </c>
      <c r="D4352">
        <v>1142</v>
      </c>
      <c r="E4352">
        <v>1</v>
      </c>
      <c r="F4352" s="7">
        <v>647.94000000000005</v>
      </c>
      <c r="G4352" s="7">
        <v>1810.43</v>
      </c>
      <c r="H4352" s="7">
        <v>0.87</v>
      </c>
      <c r="I4352" s="7">
        <v>2.4300000000000002</v>
      </c>
      <c r="J4352" t="s">
        <v>2337</v>
      </c>
      <c r="K4352">
        <f t="shared" si="268"/>
        <v>1142</v>
      </c>
      <c r="L4352">
        <f t="shared" si="269"/>
        <v>51</v>
      </c>
      <c r="M4352">
        <f t="shared" si="270"/>
        <v>1</v>
      </c>
      <c r="N4352" s="7">
        <f t="shared" si="271"/>
        <v>1810.43</v>
      </c>
    </row>
    <row r="4353" spans="1:14" x14ac:dyDescent="0.2">
      <c r="A4353" t="s">
        <v>307</v>
      </c>
      <c r="B4353" s="8">
        <v>44183</v>
      </c>
      <c r="C4353" s="8">
        <v>44183</v>
      </c>
      <c r="D4353">
        <v>25</v>
      </c>
      <c r="E4353">
        <v>1</v>
      </c>
      <c r="F4353" s="7">
        <v>18.829999999999998</v>
      </c>
      <c r="G4353" s="7">
        <v>49.11</v>
      </c>
      <c r="H4353" s="7">
        <v>1.18</v>
      </c>
      <c r="I4353" s="7">
        <v>3.07</v>
      </c>
      <c r="J4353" t="s">
        <v>2337</v>
      </c>
      <c r="K4353">
        <f t="shared" si="268"/>
        <v>25</v>
      </c>
      <c r="L4353">
        <f t="shared" si="269"/>
        <v>51</v>
      </c>
      <c r="M4353">
        <f t="shared" si="270"/>
        <v>1</v>
      </c>
      <c r="N4353" s="7">
        <f t="shared" si="271"/>
        <v>49.11</v>
      </c>
    </row>
    <row r="4354" spans="1:14" x14ac:dyDescent="0.2">
      <c r="A4354" t="s">
        <v>353</v>
      </c>
      <c r="B4354" s="8">
        <v>44183</v>
      </c>
      <c r="C4354" s="8">
        <v>44183</v>
      </c>
      <c r="D4354">
        <v>17</v>
      </c>
      <c r="E4354">
        <v>1</v>
      </c>
      <c r="F4354" s="7">
        <v>13.23</v>
      </c>
      <c r="G4354" s="7">
        <v>21.1</v>
      </c>
      <c r="H4354" s="7">
        <v>1.2</v>
      </c>
      <c r="I4354" s="7">
        <v>1.92</v>
      </c>
      <c r="J4354" t="s">
        <v>2337</v>
      </c>
      <c r="K4354">
        <f t="shared" si="268"/>
        <v>17</v>
      </c>
      <c r="L4354">
        <f t="shared" si="269"/>
        <v>51</v>
      </c>
      <c r="M4354">
        <f t="shared" si="270"/>
        <v>1</v>
      </c>
      <c r="N4354" s="7">
        <f t="shared" si="271"/>
        <v>21.1</v>
      </c>
    </row>
    <row r="4355" spans="1:14" x14ac:dyDescent="0.2">
      <c r="A4355" t="s">
        <v>355</v>
      </c>
      <c r="B4355" s="8">
        <v>44183</v>
      </c>
      <c r="C4355" s="8">
        <v>44183</v>
      </c>
      <c r="D4355">
        <v>77</v>
      </c>
      <c r="E4355">
        <v>1</v>
      </c>
      <c r="F4355" s="7">
        <v>55.64</v>
      </c>
      <c r="G4355" s="7">
        <v>86.33</v>
      </c>
      <c r="H4355" s="7">
        <v>1.1100000000000001</v>
      </c>
      <c r="I4355" s="7">
        <v>1.73</v>
      </c>
      <c r="J4355" t="s">
        <v>2337</v>
      </c>
      <c r="K4355">
        <f t="shared" ref="K4355:K4418" si="272">D4355*E4355</f>
        <v>77</v>
      </c>
      <c r="L4355">
        <f t="shared" ref="L4355:L4418" si="273">(YEAR(B4355)-2020)*52+_xlfn.ISOWEEKNUM(B4355)</f>
        <v>51</v>
      </c>
      <c r="M4355">
        <f t="shared" ref="M4355:M4418" si="274">IF(J4355="Z-US$",1,1.22)</f>
        <v>1</v>
      </c>
      <c r="N4355" s="7">
        <f t="shared" ref="N4355:N4418" si="275">G4355*M4355</f>
        <v>86.33</v>
      </c>
    </row>
    <row r="4356" spans="1:14" x14ac:dyDescent="0.2">
      <c r="A4356" t="s">
        <v>923</v>
      </c>
      <c r="B4356" s="8">
        <v>44183</v>
      </c>
      <c r="C4356" s="8">
        <v>44183</v>
      </c>
      <c r="D4356">
        <v>54</v>
      </c>
      <c r="E4356">
        <v>1</v>
      </c>
      <c r="F4356" s="7">
        <v>2095.9</v>
      </c>
      <c r="G4356" s="7">
        <v>3133.55</v>
      </c>
      <c r="H4356" s="7">
        <v>59.88</v>
      </c>
      <c r="I4356" s="7">
        <v>89.53</v>
      </c>
      <c r="J4356" t="s">
        <v>2337</v>
      </c>
      <c r="K4356">
        <f t="shared" si="272"/>
        <v>54</v>
      </c>
      <c r="L4356">
        <f t="shared" si="273"/>
        <v>51</v>
      </c>
      <c r="M4356">
        <f t="shared" si="274"/>
        <v>1</v>
      </c>
      <c r="N4356" s="7">
        <f t="shared" si="275"/>
        <v>3133.55</v>
      </c>
    </row>
    <row r="4357" spans="1:14" x14ac:dyDescent="0.2">
      <c r="A4357" t="s">
        <v>930</v>
      </c>
      <c r="B4357" s="8">
        <v>44183</v>
      </c>
      <c r="C4357" s="8">
        <v>44183</v>
      </c>
      <c r="D4357">
        <v>5</v>
      </c>
      <c r="E4357">
        <v>1</v>
      </c>
      <c r="F4357" s="7">
        <v>89.56</v>
      </c>
      <c r="G4357" s="7">
        <v>122.78</v>
      </c>
      <c r="H4357" s="7">
        <v>29.85</v>
      </c>
      <c r="I4357" s="7">
        <v>40.93</v>
      </c>
      <c r="J4357" t="s">
        <v>2337</v>
      </c>
      <c r="K4357">
        <f t="shared" si="272"/>
        <v>5</v>
      </c>
      <c r="L4357">
        <f t="shared" si="273"/>
        <v>51</v>
      </c>
      <c r="M4357">
        <f t="shared" si="274"/>
        <v>1</v>
      </c>
      <c r="N4357" s="7">
        <f t="shared" si="275"/>
        <v>122.78</v>
      </c>
    </row>
    <row r="4358" spans="1:14" x14ac:dyDescent="0.2">
      <c r="A4358" t="s">
        <v>396</v>
      </c>
      <c r="B4358" s="8">
        <v>44183</v>
      </c>
      <c r="C4358" s="8">
        <v>44183</v>
      </c>
      <c r="D4358">
        <v>88</v>
      </c>
      <c r="E4358">
        <v>1</v>
      </c>
      <c r="F4358" s="7">
        <v>1286.01</v>
      </c>
      <c r="G4358" s="7">
        <v>1749.67</v>
      </c>
      <c r="H4358" s="7">
        <v>22.56</v>
      </c>
      <c r="I4358" s="7">
        <v>30.7</v>
      </c>
      <c r="J4358" t="s">
        <v>2337</v>
      </c>
      <c r="K4358">
        <f t="shared" si="272"/>
        <v>88</v>
      </c>
      <c r="L4358">
        <f t="shared" si="273"/>
        <v>51</v>
      </c>
      <c r="M4358">
        <f t="shared" si="274"/>
        <v>1</v>
      </c>
      <c r="N4358" s="7">
        <f t="shared" si="275"/>
        <v>1749.67</v>
      </c>
    </row>
    <row r="4359" spans="1:14" x14ac:dyDescent="0.2">
      <c r="A4359" t="s">
        <v>934</v>
      </c>
      <c r="B4359" s="8">
        <v>44183</v>
      </c>
      <c r="C4359" s="8">
        <v>44183</v>
      </c>
      <c r="D4359">
        <v>10</v>
      </c>
      <c r="E4359">
        <v>1</v>
      </c>
      <c r="F4359" s="7">
        <v>87.48</v>
      </c>
      <c r="G4359" s="7">
        <v>145.81</v>
      </c>
      <c r="H4359" s="7">
        <v>14.58</v>
      </c>
      <c r="I4359" s="7">
        <v>24.3</v>
      </c>
      <c r="J4359" t="s">
        <v>2337</v>
      </c>
      <c r="K4359">
        <f t="shared" si="272"/>
        <v>10</v>
      </c>
      <c r="L4359">
        <f t="shared" si="273"/>
        <v>51</v>
      </c>
      <c r="M4359">
        <f t="shared" si="274"/>
        <v>1</v>
      </c>
      <c r="N4359" s="7">
        <f t="shared" si="275"/>
        <v>145.81</v>
      </c>
    </row>
    <row r="4360" spans="1:14" x14ac:dyDescent="0.2">
      <c r="A4360" t="s">
        <v>251</v>
      </c>
      <c r="B4360" s="8">
        <v>44183</v>
      </c>
      <c r="C4360" s="8">
        <v>44186</v>
      </c>
      <c r="D4360">
        <v>307</v>
      </c>
      <c r="E4360">
        <v>1</v>
      </c>
      <c r="F4360" s="7">
        <v>171.39</v>
      </c>
      <c r="G4360" s="7">
        <v>468.11</v>
      </c>
      <c r="H4360" s="7">
        <v>0.86</v>
      </c>
      <c r="I4360" s="7">
        <v>2.34</v>
      </c>
      <c r="J4360" t="s">
        <v>2337</v>
      </c>
      <c r="K4360">
        <f t="shared" si="272"/>
        <v>307</v>
      </c>
      <c r="L4360">
        <f t="shared" si="273"/>
        <v>51</v>
      </c>
      <c r="M4360">
        <f t="shared" si="274"/>
        <v>1</v>
      </c>
      <c r="N4360" s="7">
        <f t="shared" si="275"/>
        <v>468.11</v>
      </c>
    </row>
    <row r="4361" spans="1:14" x14ac:dyDescent="0.2">
      <c r="A4361" t="s">
        <v>923</v>
      </c>
      <c r="B4361" s="8">
        <v>44183</v>
      </c>
      <c r="C4361" s="8">
        <v>44186</v>
      </c>
      <c r="D4361">
        <v>2</v>
      </c>
      <c r="E4361">
        <v>1</v>
      </c>
      <c r="F4361" s="7">
        <v>59.88</v>
      </c>
      <c r="G4361" s="7">
        <v>109.23</v>
      </c>
      <c r="H4361" s="7">
        <v>59.88</v>
      </c>
      <c r="I4361" s="7">
        <v>109.23</v>
      </c>
      <c r="J4361" t="s">
        <v>2337</v>
      </c>
      <c r="K4361">
        <f t="shared" si="272"/>
        <v>2</v>
      </c>
      <c r="L4361">
        <f t="shared" si="273"/>
        <v>51</v>
      </c>
      <c r="M4361">
        <f t="shared" si="274"/>
        <v>1</v>
      </c>
      <c r="N4361" s="7">
        <f t="shared" si="275"/>
        <v>109.23</v>
      </c>
    </row>
    <row r="4362" spans="1:14" x14ac:dyDescent="0.2">
      <c r="A4362" t="s">
        <v>539</v>
      </c>
      <c r="B4362" s="8">
        <v>44183</v>
      </c>
      <c r="C4362" s="8">
        <v>44186</v>
      </c>
      <c r="D4362">
        <v>613</v>
      </c>
      <c r="E4362">
        <v>1</v>
      </c>
      <c r="F4362" s="7">
        <v>595.96</v>
      </c>
      <c r="G4362" s="7">
        <v>1432.48</v>
      </c>
      <c r="H4362" s="7">
        <v>1.48</v>
      </c>
      <c r="I4362" s="7">
        <v>3.58</v>
      </c>
      <c r="J4362" t="s">
        <v>2337</v>
      </c>
      <c r="K4362">
        <f t="shared" si="272"/>
        <v>613</v>
      </c>
      <c r="L4362">
        <f t="shared" si="273"/>
        <v>51</v>
      </c>
      <c r="M4362">
        <f t="shared" si="274"/>
        <v>1</v>
      </c>
      <c r="N4362" s="7">
        <f t="shared" si="275"/>
        <v>1432.48</v>
      </c>
    </row>
    <row r="4363" spans="1:14" x14ac:dyDescent="0.2">
      <c r="A4363" t="s">
        <v>201</v>
      </c>
      <c r="B4363" s="8">
        <v>44183</v>
      </c>
      <c r="C4363" s="8">
        <v>44186</v>
      </c>
      <c r="D4363">
        <v>123</v>
      </c>
      <c r="E4363">
        <v>1</v>
      </c>
      <c r="F4363" s="7">
        <v>68.7</v>
      </c>
      <c r="G4363" s="7">
        <v>255.8</v>
      </c>
      <c r="H4363" s="7">
        <v>0.86</v>
      </c>
      <c r="I4363" s="7">
        <v>3.2</v>
      </c>
      <c r="J4363" t="s">
        <v>2337</v>
      </c>
      <c r="K4363">
        <f t="shared" si="272"/>
        <v>123</v>
      </c>
      <c r="L4363">
        <f t="shared" si="273"/>
        <v>51</v>
      </c>
      <c r="M4363">
        <f t="shared" si="274"/>
        <v>1</v>
      </c>
      <c r="N4363" s="7">
        <f t="shared" si="275"/>
        <v>255.8</v>
      </c>
    </row>
    <row r="4364" spans="1:14" x14ac:dyDescent="0.2">
      <c r="A4364" t="s">
        <v>271</v>
      </c>
      <c r="B4364" s="8">
        <v>44183</v>
      </c>
      <c r="C4364" s="8">
        <v>44186</v>
      </c>
      <c r="D4364">
        <v>6128</v>
      </c>
      <c r="E4364">
        <v>1</v>
      </c>
      <c r="F4364" s="7">
        <v>3785.84</v>
      </c>
      <c r="G4364" s="7">
        <v>6036.88</v>
      </c>
      <c r="H4364" s="7">
        <v>0.95</v>
      </c>
      <c r="I4364" s="7">
        <v>1.51</v>
      </c>
      <c r="J4364" t="s">
        <v>2337</v>
      </c>
      <c r="K4364">
        <f t="shared" si="272"/>
        <v>6128</v>
      </c>
      <c r="L4364">
        <f t="shared" si="273"/>
        <v>51</v>
      </c>
      <c r="M4364">
        <f t="shared" si="274"/>
        <v>1</v>
      </c>
      <c r="N4364" s="7">
        <f t="shared" si="275"/>
        <v>6036.88</v>
      </c>
    </row>
    <row r="4365" spans="1:14" x14ac:dyDescent="0.2">
      <c r="A4365" t="s">
        <v>750</v>
      </c>
      <c r="B4365" s="8">
        <v>44186</v>
      </c>
      <c r="C4365" s="8">
        <v>44204</v>
      </c>
      <c r="D4365">
        <v>62</v>
      </c>
      <c r="E4365">
        <v>1</v>
      </c>
      <c r="F4365" s="7">
        <v>1470.59</v>
      </c>
      <c r="G4365" s="7">
        <v>2762.64</v>
      </c>
      <c r="H4365" s="7">
        <v>36.76</v>
      </c>
      <c r="I4365" s="7">
        <v>69.069999999999993</v>
      </c>
      <c r="J4365" t="s">
        <v>2337</v>
      </c>
      <c r="K4365">
        <f t="shared" si="272"/>
        <v>62</v>
      </c>
      <c r="L4365">
        <f t="shared" si="273"/>
        <v>52</v>
      </c>
      <c r="M4365">
        <f t="shared" si="274"/>
        <v>1</v>
      </c>
      <c r="N4365" s="7">
        <f t="shared" si="275"/>
        <v>2762.64</v>
      </c>
    </row>
    <row r="4366" spans="1:14" x14ac:dyDescent="0.2">
      <c r="A4366" t="s">
        <v>740</v>
      </c>
      <c r="B4366" s="8">
        <v>44186</v>
      </c>
      <c r="C4366" s="8">
        <v>44204</v>
      </c>
      <c r="D4366">
        <v>46</v>
      </c>
      <c r="E4366">
        <v>1</v>
      </c>
      <c r="F4366" s="7">
        <v>958.92</v>
      </c>
      <c r="G4366" s="7">
        <v>1827.56</v>
      </c>
      <c r="H4366" s="7">
        <v>31.96</v>
      </c>
      <c r="I4366" s="7">
        <v>60.92</v>
      </c>
      <c r="J4366" t="s">
        <v>2337</v>
      </c>
      <c r="K4366">
        <f t="shared" si="272"/>
        <v>46</v>
      </c>
      <c r="L4366">
        <f t="shared" si="273"/>
        <v>52</v>
      </c>
      <c r="M4366">
        <f t="shared" si="274"/>
        <v>1</v>
      </c>
      <c r="N4366" s="7">
        <f t="shared" si="275"/>
        <v>1827.56</v>
      </c>
    </row>
    <row r="4367" spans="1:14" x14ac:dyDescent="0.2">
      <c r="A4367" t="s">
        <v>700</v>
      </c>
      <c r="B4367" s="8">
        <v>44186</v>
      </c>
      <c r="C4367" s="8">
        <v>44204</v>
      </c>
      <c r="D4367">
        <v>16</v>
      </c>
      <c r="E4367">
        <v>1</v>
      </c>
      <c r="F4367" s="7">
        <v>271.63</v>
      </c>
      <c r="G4367" s="7">
        <v>493.69</v>
      </c>
      <c r="H4367" s="7">
        <v>27.15</v>
      </c>
      <c r="I4367" s="7">
        <v>49.37</v>
      </c>
      <c r="J4367" t="s">
        <v>2337</v>
      </c>
      <c r="K4367">
        <f t="shared" si="272"/>
        <v>16</v>
      </c>
      <c r="L4367">
        <f t="shared" si="273"/>
        <v>52</v>
      </c>
      <c r="M4367">
        <f t="shared" si="274"/>
        <v>1</v>
      </c>
      <c r="N4367" s="7">
        <f t="shared" si="275"/>
        <v>493.69</v>
      </c>
    </row>
    <row r="4368" spans="1:14" x14ac:dyDescent="0.2">
      <c r="A4368" t="s">
        <v>780</v>
      </c>
      <c r="B4368" s="8">
        <v>44186</v>
      </c>
      <c r="C4368" s="8">
        <v>44204</v>
      </c>
      <c r="D4368">
        <v>31</v>
      </c>
      <c r="E4368">
        <v>1</v>
      </c>
      <c r="F4368" s="7">
        <v>927.35</v>
      </c>
      <c r="G4368" s="7">
        <v>1740.46</v>
      </c>
      <c r="H4368" s="7">
        <v>46.36</v>
      </c>
      <c r="I4368" s="7">
        <v>87.02</v>
      </c>
      <c r="J4368" t="s">
        <v>2337</v>
      </c>
      <c r="K4368">
        <f t="shared" si="272"/>
        <v>31</v>
      </c>
      <c r="L4368">
        <f t="shared" si="273"/>
        <v>52</v>
      </c>
      <c r="M4368">
        <f t="shared" si="274"/>
        <v>1</v>
      </c>
      <c r="N4368" s="7">
        <f t="shared" si="275"/>
        <v>1740.46</v>
      </c>
    </row>
    <row r="4369" spans="1:14" x14ac:dyDescent="0.2">
      <c r="A4369" t="s">
        <v>206</v>
      </c>
      <c r="B4369" s="8">
        <v>44186</v>
      </c>
      <c r="C4369" s="8">
        <v>44186</v>
      </c>
      <c r="D4369">
        <v>123</v>
      </c>
      <c r="E4369">
        <v>1</v>
      </c>
      <c r="F4369" s="7">
        <v>91.59</v>
      </c>
      <c r="G4369" s="7">
        <v>240.45</v>
      </c>
      <c r="H4369" s="7">
        <v>1.1399999999999999</v>
      </c>
      <c r="I4369" s="7">
        <v>3.01</v>
      </c>
      <c r="J4369" t="s">
        <v>2337</v>
      </c>
      <c r="K4369">
        <f t="shared" si="272"/>
        <v>123</v>
      </c>
      <c r="L4369">
        <f t="shared" si="273"/>
        <v>52</v>
      </c>
      <c r="M4369">
        <f t="shared" si="274"/>
        <v>1</v>
      </c>
      <c r="N4369" s="7">
        <f t="shared" si="275"/>
        <v>240.45</v>
      </c>
    </row>
    <row r="4370" spans="1:14" x14ac:dyDescent="0.2">
      <c r="A4370" t="s">
        <v>387</v>
      </c>
      <c r="B4370" s="8">
        <v>44186</v>
      </c>
      <c r="C4370" s="8">
        <v>44187</v>
      </c>
      <c r="D4370">
        <v>28</v>
      </c>
      <c r="E4370">
        <v>1</v>
      </c>
      <c r="F4370" s="7">
        <v>761.34</v>
      </c>
      <c r="G4370" s="7">
        <v>1381.32</v>
      </c>
      <c r="H4370" s="7">
        <v>42.3</v>
      </c>
      <c r="I4370" s="7">
        <v>76.739999999999995</v>
      </c>
      <c r="J4370" t="s">
        <v>2337</v>
      </c>
      <c r="K4370">
        <f t="shared" si="272"/>
        <v>28</v>
      </c>
      <c r="L4370">
        <f t="shared" si="273"/>
        <v>52</v>
      </c>
      <c r="M4370">
        <f t="shared" si="274"/>
        <v>1</v>
      </c>
      <c r="N4370" s="7">
        <f t="shared" si="275"/>
        <v>1381.32</v>
      </c>
    </row>
    <row r="4371" spans="1:14" x14ac:dyDescent="0.2">
      <c r="A4371" t="s">
        <v>291</v>
      </c>
      <c r="B4371" s="8">
        <v>44186</v>
      </c>
      <c r="C4371" s="8">
        <v>44187</v>
      </c>
      <c r="D4371">
        <v>3064</v>
      </c>
      <c r="E4371">
        <v>1</v>
      </c>
      <c r="F4371" s="7">
        <v>1713.86</v>
      </c>
      <c r="G4371" s="7">
        <v>4092.8</v>
      </c>
      <c r="H4371" s="7">
        <v>0.86</v>
      </c>
      <c r="I4371" s="7">
        <v>2.0499999999999998</v>
      </c>
      <c r="J4371" t="s">
        <v>2337</v>
      </c>
      <c r="K4371">
        <f t="shared" si="272"/>
        <v>3064</v>
      </c>
      <c r="L4371">
        <f t="shared" si="273"/>
        <v>52</v>
      </c>
      <c r="M4371">
        <f t="shared" si="274"/>
        <v>1</v>
      </c>
      <c r="N4371" s="7">
        <f t="shared" si="275"/>
        <v>4092.8</v>
      </c>
    </row>
    <row r="4372" spans="1:14" x14ac:dyDescent="0.2">
      <c r="A4372" t="s">
        <v>930</v>
      </c>
      <c r="B4372" s="8">
        <v>44186</v>
      </c>
      <c r="C4372" s="8">
        <v>44187</v>
      </c>
      <c r="D4372">
        <v>5</v>
      </c>
      <c r="E4372">
        <v>1</v>
      </c>
      <c r="F4372" s="7">
        <v>89.56</v>
      </c>
      <c r="G4372" s="7">
        <v>122.78</v>
      </c>
      <c r="H4372" s="7">
        <v>29.85</v>
      </c>
      <c r="I4372" s="7">
        <v>40.93</v>
      </c>
      <c r="J4372" t="s">
        <v>2337</v>
      </c>
      <c r="K4372">
        <f t="shared" si="272"/>
        <v>5</v>
      </c>
      <c r="L4372">
        <f t="shared" si="273"/>
        <v>52</v>
      </c>
      <c r="M4372">
        <f t="shared" si="274"/>
        <v>1</v>
      </c>
      <c r="N4372" s="7">
        <f t="shared" si="275"/>
        <v>122.78</v>
      </c>
    </row>
    <row r="4373" spans="1:14" x14ac:dyDescent="0.2">
      <c r="A4373" t="s">
        <v>201</v>
      </c>
      <c r="B4373" s="8">
        <v>44186</v>
      </c>
      <c r="C4373" s="8">
        <v>44187</v>
      </c>
      <c r="D4373">
        <v>62</v>
      </c>
      <c r="E4373">
        <v>1</v>
      </c>
      <c r="F4373" s="7">
        <v>51.83</v>
      </c>
      <c r="G4373" s="7">
        <v>127.9</v>
      </c>
      <c r="H4373" s="7">
        <v>1.29</v>
      </c>
      <c r="I4373" s="7">
        <v>3.2</v>
      </c>
      <c r="J4373" t="s">
        <v>2337</v>
      </c>
      <c r="K4373">
        <f t="shared" si="272"/>
        <v>62</v>
      </c>
      <c r="L4373">
        <f t="shared" si="273"/>
        <v>52</v>
      </c>
      <c r="M4373">
        <f t="shared" si="274"/>
        <v>1</v>
      </c>
      <c r="N4373" s="7">
        <f t="shared" si="275"/>
        <v>127.9</v>
      </c>
    </row>
    <row r="4374" spans="1:14" x14ac:dyDescent="0.2">
      <c r="A4374" t="s">
        <v>288</v>
      </c>
      <c r="B4374" s="8">
        <v>44186</v>
      </c>
      <c r="C4374" s="8">
        <v>44187</v>
      </c>
      <c r="D4374">
        <v>109</v>
      </c>
      <c r="E4374">
        <v>1</v>
      </c>
      <c r="F4374" s="7">
        <v>60.84</v>
      </c>
      <c r="G4374" s="7">
        <v>217.94</v>
      </c>
      <c r="H4374" s="7">
        <v>0.86</v>
      </c>
      <c r="I4374" s="7">
        <v>3.07</v>
      </c>
      <c r="J4374" t="s">
        <v>2337</v>
      </c>
      <c r="K4374">
        <f t="shared" si="272"/>
        <v>109</v>
      </c>
      <c r="L4374">
        <f t="shared" si="273"/>
        <v>52</v>
      </c>
      <c r="M4374">
        <f t="shared" si="274"/>
        <v>1</v>
      </c>
      <c r="N4374" s="7">
        <f t="shared" si="275"/>
        <v>217.94</v>
      </c>
    </row>
    <row r="4375" spans="1:14" x14ac:dyDescent="0.2">
      <c r="A4375" t="s">
        <v>928</v>
      </c>
      <c r="B4375" s="8">
        <v>44186</v>
      </c>
      <c r="C4375" s="8">
        <v>44187</v>
      </c>
      <c r="D4375">
        <v>4</v>
      </c>
      <c r="E4375">
        <v>1</v>
      </c>
      <c r="F4375" s="7">
        <v>0</v>
      </c>
      <c r="G4375" s="7">
        <v>0</v>
      </c>
      <c r="H4375" s="7">
        <v>0</v>
      </c>
      <c r="I4375" s="7">
        <v>0</v>
      </c>
      <c r="J4375" t="s">
        <v>2337</v>
      </c>
      <c r="K4375">
        <f t="shared" si="272"/>
        <v>4</v>
      </c>
      <c r="L4375">
        <f t="shared" si="273"/>
        <v>52</v>
      </c>
      <c r="M4375">
        <f t="shared" si="274"/>
        <v>1</v>
      </c>
      <c r="N4375" s="7">
        <f t="shared" si="275"/>
        <v>0</v>
      </c>
    </row>
    <row r="4376" spans="1:14" x14ac:dyDescent="0.2">
      <c r="A4376" t="s">
        <v>251</v>
      </c>
      <c r="B4376" s="8">
        <v>44186</v>
      </c>
      <c r="C4376" s="8">
        <v>44187</v>
      </c>
      <c r="D4376">
        <v>103</v>
      </c>
      <c r="E4376">
        <v>1</v>
      </c>
      <c r="F4376" s="7">
        <v>57.41</v>
      </c>
      <c r="G4376" s="7">
        <v>154.25</v>
      </c>
      <c r="H4376" s="7">
        <v>0.86</v>
      </c>
      <c r="I4376" s="7">
        <v>2.2999999999999998</v>
      </c>
      <c r="J4376" t="s">
        <v>2337</v>
      </c>
      <c r="K4376">
        <f t="shared" si="272"/>
        <v>103</v>
      </c>
      <c r="L4376">
        <f t="shared" si="273"/>
        <v>52</v>
      </c>
      <c r="M4376">
        <f t="shared" si="274"/>
        <v>1</v>
      </c>
      <c r="N4376" s="7">
        <f t="shared" si="275"/>
        <v>154.25</v>
      </c>
    </row>
    <row r="4377" spans="1:14" x14ac:dyDescent="0.2">
      <c r="A4377" t="s">
        <v>928</v>
      </c>
      <c r="B4377" s="8">
        <v>44186</v>
      </c>
      <c r="C4377" s="8">
        <v>44187</v>
      </c>
      <c r="D4377">
        <v>2</v>
      </c>
      <c r="E4377">
        <v>1</v>
      </c>
      <c r="F4377" s="7">
        <v>0</v>
      </c>
      <c r="G4377" s="7">
        <v>0</v>
      </c>
      <c r="H4377" s="7">
        <v>0</v>
      </c>
      <c r="I4377" s="7">
        <v>0</v>
      </c>
      <c r="J4377" t="s">
        <v>2337</v>
      </c>
      <c r="K4377">
        <f t="shared" si="272"/>
        <v>2</v>
      </c>
      <c r="L4377">
        <f t="shared" si="273"/>
        <v>52</v>
      </c>
      <c r="M4377">
        <f t="shared" si="274"/>
        <v>1</v>
      </c>
      <c r="N4377" s="7">
        <f t="shared" si="275"/>
        <v>0</v>
      </c>
    </row>
    <row r="4378" spans="1:14" x14ac:dyDescent="0.2">
      <c r="A4378" t="s">
        <v>298</v>
      </c>
      <c r="B4378" s="8">
        <v>44187</v>
      </c>
      <c r="C4378" s="8">
        <v>44188</v>
      </c>
      <c r="D4378">
        <v>46</v>
      </c>
      <c r="E4378">
        <v>1</v>
      </c>
      <c r="F4378" s="7">
        <v>11.13</v>
      </c>
      <c r="G4378" s="7">
        <v>84.41</v>
      </c>
      <c r="H4378" s="7">
        <v>0.37</v>
      </c>
      <c r="I4378" s="7">
        <v>2.81</v>
      </c>
      <c r="J4378" t="s">
        <v>2337</v>
      </c>
      <c r="K4378">
        <f t="shared" si="272"/>
        <v>46</v>
      </c>
      <c r="L4378">
        <f t="shared" si="273"/>
        <v>52</v>
      </c>
      <c r="M4378">
        <f t="shared" si="274"/>
        <v>1</v>
      </c>
      <c r="N4378" s="7">
        <f t="shared" si="275"/>
        <v>84.41</v>
      </c>
    </row>
    <row r="4379" spans="1:14" x14ac:dyDescent="0.2">
      <c r="A4379" t="s">
        <v>291</v>
      </c>
      <c r="B4379" s="8">
        <v>44187</v>
      </c>
      <c r="C4379" s="8">
        <v>44188</v>
      </c>
      <c r="D4379">
        <v>766</v>
      </c>
      <c r="E4379">
        <v>1</v>
      </c>
      <c r="F4379" s="7">
        <v>428.47</v>
      </c>
      <c r="G4379" s="7">
        <v>1023.2</v>
      </c>
      <c r="H4379" s="7">
        <v>0.86</v>
      </c>
      <c r="I4379" s="7">
        <v>2.0499999999999998</v>
      </c>
      <c r="J4379" t="s">
        <v>2337</v>
      </c>
      <c r="K4379">
        <f t="shared" si="272"/>
        <v>766</v>
      </c>
      <c r="L4379">
        <f t="shared" si="273"/>
        <v>52</v>
      </c>
      <c r="M4379">
        <f t="shared" si="274"/>
        <v>1</v>
      </c>
      <c r="N4379" s="7">
        <f t="shared" si="275"/>
        <v>1023.2</v>
      </c>
    </row>
    <row r="4380" spans="1:14" x14ac:dyDescent="0.2">
      <c r="A4380" t="s">
        <v>201</v>
      </c>
      <c r="B4380" s="8">
        <v>44187</v>
      </c>
      <c r="C4380" s="8">
        <v>44188</v>
      </c>
      <c r="D4380">
        <v>18384</v>
      </c>
      <c r="E4380">
        <v>1</v>
      </c>
      <c r="F4380" s="7">
        <v>7683.21</v>
      </c>
      <c r="G4380" s="7">
        <v>41439.599999999999</v>
      </c>
      <c r="H4380" s="7">
        <v>0.64</v>
      </c>
      <c r="I4380" s="7">
        <v>3.45</v>
      </c>
      <c r="J4380" t="s">
        <v>2337</v>
      </c>
      <c r="K4380">
        <f t="shared" si="272"/>
        <v>18384</v>
      </c>
      <c r="L4380">
        <f t="shared" si="273"/>
        <v>52</v>
      </c>
      <c r="M4380">
        <f t="shared" si="274"/>
        <v>1</v>
      </c>
      <c r="N4380" s="7">
        <f t="shared" si="275"/>
        <v>41439.599999999999</v>
      </c>
    </row>
    <row r="4381" spans="1:14" x14ac:dyDescent="0.2">
      <c r="A4381" t="s">
        <v>923</v>
      </c>
      <c r="B4381" s="8">
        <v>44187</v>
      </c>
      <c r="C4381" s="8">
        <v>44188</v>
      </c>
      <c r="D4381">
        <v>184</v>
      </c>
      <c r="E4381">
        <v>1</v>
      </c>
      <c r="F4381" s="7">
        <v>7185.93</v>
      </c>
      <c r="G4381" s="7">
        <v>11971.44</v>
      </c>
      <c r="H4381" s="7">
        <v>59.88</v>
      </c>
      <c r="I4381" s="7">
        <v>99.76</v>
      </c>
      <c r="J4381" t="s">
        <v>2337</v>
      </c>
      <c r="K4381">
        <f t="shared" si="272"/>
        <v>184</v>
      </c>
      <c r="L4381">
        <f t="shared" si="273"/>
        <v>52</v>
      </c>
      <c r="M4381">
        <f t="shared" si="274"/>
        <v>1</v>
      </c>
      <c r="N4381" s="7">
        <f t="shared" si="275"/>
        <v>11971.44</v>
      </c>
    </row>
    <row r="4382" spans="1:14" x14ac:dyDescent="0.2">
      <c r="A4382" t="s">
        <v>531</v>
      </c>
      <c r="B4382" s="8">
        <v>44187</v>
      </c>
      <c r="C4382" s="8">
        <v>44188</v>
      </c>
      <c r="D4382">
        <v>2452</v>
      </c>
      <c r="E4382">
        <v>1</v>
      </c>
      <c r="F4382" s="7">
        <v>7391.6</v>
      </c>
      <c r="G4382" s="7">
        <v>12790</v>
      </c>
      <c r="H4382" s="7">
        <v>4.62</v>
      </c>
      <c r="I4382" s="7">
        <v>7.99</v>
      </c>
      <c r="J4382" t="s">
        <v>2337</v>
      </c>
      <c r="K4382">
        <f t="shared" si="272"/>
        <v>2452</v>
      </c>
      <c r="L4382">
        <f t="shared" si="273"/>
        <v>52</v>
      </c>
      <c r="M4382">
        <f t="shared" si="274"/>
        <v>1</v>
      </c>
      <c r="N4382" s="7">
        <f t="shared" si="275"/>
        <v>12790</v>
      </c>
    </row>
    <row r="4383" spans="1:14" x14ac:dyDescent="0.2">
      <c r="A4383" t="s">
        <v>396</v>
      </c>
      <c r="B4383" s="8">
        <v>44187</v>
      </c>
      <c r="C4383" s="8">
        <v>44188</v>
      </c>
      <c r="D4383">
        <v>148</v>
      </c>
      <c r="E4383">
        <v>1</v>
      </c>
      <c r="F4383" s="7">
        <v>2165.91</v>
      </c>
      <c r="G4383" s="7">
        <v>3192.38</v>
      </c>
      <c r="H4383" s="7">
        <v>22.56</v>
      </c>
      <c r="I4383" s="7">
        <v>33.25</v>
      </c>
      <c r="J4383" t="s">
        <v>2337</v>
      </c>
      <c r="K4383">
        <f t="shared" si="272"/>
        <v>148</v>
      </c>
      <c r="L4383">
        <f t="shared" si="273"/>
        <v>52</v>
      </c>
      <c r="M4383">
        <f t="shared" si="274"/>
        <v>1</v>
      </c>
      <c r="N4383" s="7">
        <f t="shared" si="275"/>
        <v>3192.38</v>
      </c>
    </row>
    <row r="4384" spans="1:14" x14ac:dyDescent="0.2">
      <c r="A4384" t="s">
        <v>923</v>
      </c>
      <c r="B4384" s="8">
        <v>44187</v>
      </c>
      <c r="C4384" s="8">
        <v>44188</v>
      </c>
      <c r="D4384">
        <v>148</v>
      </c>
      <c r="E4384">
        <v>1</v>
      </c>
      <c r="F4384" s="7">
        <v>5748.75</v>
      </c>
      <c r="G4384" s="7">
        <v>9577.15</v>
      </c>
      <c r="H4384" s="7">
        <v>59.88</v>
      </c>
      <c r="I4384" s="7">
        <v>99.76</v>
      </c>
      <c r="J4384" t="s">
        <v>2337</v>
      </c>
      <c r="K4384">
        <f t="shared" si="272"/>
        <v>148</v>
      </c>
      <c r="L4384">
        <f t="shared" si="273"/>
        <v>52</v>
      </c>
      <c r="M4384">
        <f t="shared" si="274"/>
        <v>1</v>
      </c>
      <c r="N4384" s="7">
        <f t="shared" si="275"/>
        <v>9577.15</v>
      </c>
    </row>
    <row r="4385" spans="1:14" x14ac:dyDescent="0.2">
      <c r="A4385" t="s">
        <v>288</v>
      </c>
      <c r="B4385" s="8">
        <v>44187</v>
      </c>
      <c r="C4385" s="8">
        <v>44188</v>
      </c>
      <c r="D4385">
        <v>109</v>
      </c>
      <c r="E4385">
        <v>1</v>
      </c>
      <c r="F4385" s="7">
        <v>60.84</v>
      </c>
      <c r="G4385" s="7">
        <v>217.94</v>
      </c>
      <c r="H4385" s="7">
        <v>0.86</v>
      </c>
      <c r="I4385" s="7">
        <v>3.07</v>
      </c>
      <c r="J4385" t="s">
        <v>2337</v>
      </c>
      <c r="K4385">
        <f t="shared" si="272"/>
        <v>109</v>
      </c>
      <c r="L4385">
        <f t="shared" si="273"/>
        <v>52</v>
      </c>
      <c r="M4385">
        <f t="shared" si="274"/>
        <v>1</v>
      </c>
      <c r="N4385" s="7">
        <f t="shared" si="275"/>
        <v>217.94</v>
      </c>
    </row>
    <row r="4386" spans="1:14" x14ac:dyDescent="0.2">
      <c r="A4386" t="s">
        <v>928</v>
      </c>
      <c r="B4386" s="8">
        <v>44187</v>
      </c>
      <c r="C4386" s="8">
        <v>44188</v>
      </c>
      <c r="D4386">
        <v>4</v>
      </c>
      <c r="E4386">
        <v>1</v>
      </c>
      <c r="F4386" s="7">
        <v>0</v>
      </c>
      <c r="G4386" s="7">
        <v>0</v>
      </c>
      <c r="H4386" s="7">
        <v>0</v>
      </c>
      <c r="I4386" s="7">
        <v>0</v>
      </c>
      <c r="J4386" t="s">
        <v>2337</v>
      </c>
      <c r="K4386">
        <f t="shared" si="272"/>
        <v>4</v>
      </c>
      <c r="L4386">
        <f t="shared" si="273"/>
        <v>52</v>
      </c>
      <c r="M4386">
        <f t="shared" si="274"/>
        <v>1</v>
      </c>
      <c r="N4386" s="7">
        <f t="shared" si="275"/>
        <v>0</v>
      </c>
    </row>
    <row r="4387" spans="1:14" x14ac:dyDescent="0.2">
      <c r="A4387" t="s">
        <v>531</v>
      </c>
      <c r="B4387" s="8">
        <v>44187</v>
      </c>
      <c r="C4387" s="8">
        <v>44188</v>
      </c>
      <c r="D4387">
        <v>197</v>
      </c>
      <c r="E4387">
        <v>1</v>
      </c>
      <c r="F4387" s="7">
        <v>591.33000000000004</v>
      </c>
      <c r="G4387" s="7">
        <v>1023.2</v>
      </c>
      <c r="H4387" s="7">
        <v>4.62</v>
      </c>
      <c r="I4387" s="7">
        <v>7.99</v>
      </c>
      <c r="J4387" t="s">
        <v>2337</v>
      </c>
      <c r="K4387">
        <f t="shared" si="272"/>
        <v>197</v>
      </c>
      <c r="L4387">
        <f t="shared" si="273"/>
        <v>52</v>
      </c>
      <c r="M4387">
        <f t="shared" si="274"/>
        <v>1</v>
      </c>
      <c r="N4387" s="7">
        <f t="shared" si="275"/>
        <v>1023.2</v>
      </c>
    </row>
    <row r="4388" spans="1:14" x14ac:dyDescent="0.2">
      <c r="A4388" t="s">
        <v>942</v>
      </c>
      <c r="B4388" s="8">
        <v>44187</v>
      </c>
      <c r="C4388" s="8">
        <v>44188</v>
      </c>
      <c r="D4388">
        <v>11</v>
      </c>
      <c r="E4388">
        <v>1</v>
      </c>
      <c r="F4388" s="7">
        <v>167.06</v>
      </c>
      <c r="G4388" s="7">
        <v>349.17</v>
      </c>
      <c r="H4388" s="7">
        <v>23.87</v>
      </c>
      <c r="I4388" s="7">
        <v>49.88</v>
      </c>
      <c r="J4388" t="s">
        <v>2337</v>
      </c>
      <c r="K4388">
        <f t="shared" si="272"/>
        <v>11</v>
      </c>
      <c r="L4388">
        <f t="shared" si="273"/>
        <v>52</v>
      </c>
      <c r="M4388">
        <f t="shared" si="274"/>
        <v>1</v>
      </c>
      <c r="N4388" s="7">
        <f t="shared" si="275"/>
        <v>349.17</v>
      </c>
    </row>
    <row r="4389" spans="1:14" x14ac:dyDescent="0.2">
      <c r="A4389" t="s">
        <v>780</v>
      </c>
      <c r="B4389" s="8">
        <v>44187</v>
      </c>
      <c r="C4389" s="8">
        <v>44207</v>
      </c>
      <c r="D4389">
        <v>31</v>
      </c>
      <c r="E4389">
        <v>1</v>
      </c>
      <c r="F4389" s="7">
        <v>927.35</v>
      </c>
      <c r="G4389" s="7">
        <v>1547.59</v>
      </c>
      <c r="H4389" s="7">
        <v>46.36</v>
      </c>
      <c r="I4389" s="7">
        <v>77.38</v>
      </c>
      <c r="J4389" t="s">
        <v>2337</v>
      </c>
      <c r="K4389">
        <f t="shared" si="272"/>
        <v>31</v>
      </c>
      <c r="L4389">
        <f t="shared" si="273"/>
        <v>52</v>
      </c>
      <c r="M4389">
        <f t="shared" si="274"/>
        <v>1</v>
      </c>
      <c r="N4389" s="7">
        <f t="shared" si="275"/>
        <v>1547.59</v>
      </c>
    </row>
    <row r="4390" spans="1:14" x14ac:dyDescent="0.2">
      <c r="A4390" t="s">
        <v>930</v>
      </c>
      <c r="B4390" s="8">
        <v>44187</v>
      </c>
      <c r="C4390" s="8">
        <v>44188</v>
      </c>
      <c r="D4390">
        <v>2</v>
      </c>
      <c r="E4390">
        <v>1</v>
      </c>
      <c r="F4390" s="7">
        <v>29.85</v>
      </c>
      <c r="G4390" s="7">
        <v>40.93</v>
      </c>
      <c r="H4390" s="7">
        <v>29.85</v>
      </c>
      <c r="I4390" s="7">
        <v>40.93</v>
      </c>
      <c r="J4390" t="s">
        <v>2337</v>
      </c>
      <c r="K4390">
        <f t="shared" si="272"/>
        <v>2</v>
      </c>
      <c r="L4390">
        <f t="shared" si="273"/>
        <v>52</v>
      </c>
      <c r="M4390">
        <f t="shared" si="274"/>
        <v>1</v>
      </c>
      <c r="N4390" s="7">
        <f t="shared" si="275"/>
        <v>40.93</v>
      </c>
    </row>
    <row r="4391" spans="1:14" x14ac:dyDescent="0.2">
      <c r="A4391" t="s">
        <v>528</v>
      </c>
      <c r="B4391" s="8">
        <v>44188</v>
      </c>
      <c r="C4391" s="8">
        <v>44188</v>
      </c>
      <c r="D4391">
        <v>4</v>
      </c>
      <c r="E4391">
        <v>1</v>
      </c>
      <c r="F4391" s="7">
        <v>7.62</v>
      </c>
      <c r="G4391" s="7">
        <v>19.190000000000001</v>
      </c>
      <c r="H4391" s="7">
        <v>3.8</v>
      </c>
      <c r="I4391" s="7">
        <v>9.59</v>
      </c>
      <c r="J4391" t="s">
        <v>2337</v>
      </c>
      <c r="K4391">
        <f t="shared" si="272"/>
        <v>4</v>
      </c>
      <c r="L4391">
        <f t="shared" si="273"/>
        <v>52</v>
      </c>
      <c r="M4391">
        <f t="shared" si="274"/>
        <v>1</v>
      </c>
      <c r="N4391" s="7">
        <f t="shared" si="275"/>
        <v>19.190000000000001</v>
      </c>
    </row>
    <row r="4392" spans="1:14" x14ac:dyDescent="0.2">
      <c r="A4392" t="s">
        <v>529</v>
      </c>
      <c r="B4392" s="8">
        <v>44188</v>
      </c>
      <c r="C4392" s="8">
        <v>44188</v>
      </c>
      <c r="D4392">
        <v>43</v>
      </c>
      <c r="E4392">
        <v>1</v>
      </c>
      <c r="F4392" s="7">
        <v>94.43</v>
      </c>
      <c r="G4392" s="7">
        <v>290.51</v>
      </c>
      <c r="H4392" s="7">
        <v>3.36</v>
      </c>
      <c r="I4392" s="7">
        <v>10.37</v>
      </c>
      <c r="J4392" t="s">
        <v>2337</v>
      </c>
      <c r="K4392">
        <f t="shared" si="272"/>
        <v>43</v>
      </c>
      <c r="L4392">
        <f t="shared" si="273"/>
        <v>52</v>
      </c>
      <c r="M4392">
        <f t="shared" si="274"/>
        <v>1</v>
      </c>
      <c r="N4392" s="7">
        <f t="shared" si="275"/>
        <v>290.51</v>
      </c>
    </row>
    <row r="4393" spans="1:14" x14ac:dyDescent="0.2">
      <c r="A4393" t="s">
        <v>742</v>
      </c>
      <c r="B4393" s="8">
        <v>44188</v>
      </c>
      <c r="C4393" s="8">
        <v>44188</v>
      </c>
      <c r="D4393">
        <v>7</v>
      </c>
      <c r="E4393">
        <v>1</v>
      </c>
      <c r="F4393" s="7">
        <v>127.85</v>
      </c>
      <c r="G4393" s="7">
        <v>256.82</v>
      </c>
      <c r="H4393" s="7">
        <v>31.96</v>
      </c>
      <c r="I4393" s="7">
        <v>64.209999999999994</v>
      </c>
      <c r="J4393" t="s">
        <v>2337</v>
      </c>
      <c r="K4393">
        <f t="shared" si="272"/>
        <v>7</v>
      </c>
      <c r="L4393">
        <f t="shared" si="273"/>
        <v>52</v>
      </c>
      <c r="M4393">
        <f t="shared" si="274"/>
        <v>1</v>
      </c>
      <c r="N4393" s="7">
        <f t="shared" si="275"/>
        <v>256.82</v>
      </c>
    </row>
    <row r="4394" spans="1:14" x14ac:dyDescent="0.2">
      <c r="A4394" t="s">
        <v>249</v>
      </c>
      <c r="B4394" s="8">
        <v>44188</v>
      </c>
      <c r="C4394" s="8">
        <v>44188</v>
      </c>
      <c r="D4394">
        <v>1027</v>
      </c>
      <c r="E4394">
        <v>1</v>
      </c>
      <c r="F4394" s="7">
        <v>574.14</v>
      </c>
      <c r="G4394" s="7">
        <v>1542.47</v>
      </c>
      <c r="H4394" s="7">
        <v>0.86</v>
      </c>
      <c r="I4394" s="7">
        <v>2.2999999999999998</v>
      </c>
      <c r="J4394" t="s">
        <v>2337</v>
      </c>
      <c r="K4394">
        <f t="shared" si="272"/>
        <v>1027</v>
      </c>
      <c r="L4394">
        <f t="shared" si="273"/>
        <v>52</v>
      </c>
      <c r="M4394">
        <f t="shared" si="274"/>
        <v>1</v>
      </c>
      <c r="N4394" s="7">
        <f t="shared" si="275"/>
        <v>1542.47</v>
      </c>
    </row>
    <row r="4395" spans="1:14" x14ac:dyDescent="0.2">
      <c r="A4395" t="s">
        <v>288</v>
      </c>
      <c r="B4395" s="8">
        <v>44188</v>
      </c>
      <c r="C4395" s="8">
        <v>44188</v>
      </c>
      <c r="D4395">
        <v>676</v>
      </c>
      <c r="E4395">
        <v>1</v>
      </c>
      <c r="F4395" s="7">
        <v>377.91</v>
      </c>
      <c r="G4395" s="7">
        <v>1128.08</v>
      </c>
      <c r="H4395" s="7">
        <v>0.86</v>
      </c>
      <c r="I4395" s="7">
        <v>2.56</v>
      </c>
      <c r="J4395" t="s">
        <v>2337</v>
      </c>
      <c r="K4395">
        <f t="shared" si="272"/>
        <v>676</v>
      </c>
      <c r="L4395">
        <f t="shared" si="273"/>
        <v>52</v>
      </c>
      <c r="M4395">
        <f t="shared" si="274"/>
        <v>1</v>
      </c>
      <c r="N4395" s="7">
        <f t="shared" si="275"/>
        <v>1128.08</v>
      </c>
    </row>
    <row r="4396" spans="1:14" x14ac:dyDescent="0.2">
      <c r="A4396" t="s">
        <v>333</v>
      </c>
      <c r="B4396" s="8">
        <v>44188</v>
      </c>
      <c r="C4396" s="8">
        <v>44188</v>
      </c>
      <c r="D4396">
        <v>1073</v>
      </c>
      <c r="E4396">
        <v>1</v>
      </c>
      <c r="F4396" s="7">
        <v>590.9</v>
      </c>
      <c r="G4396" s="7">
        <v>1029.5999999999999</v>
      </c>
      <c r="H4396" s="7">
        <v>0.84</v>
      </c>
      <c r="I4396" s="7">
        <v>1.47</v>
      </c>
      <c r="J4396" t="s">
        <v>2337</v>
      </c>
      <c r="K4396">
        <f t="shared" si="272"/>
        <v>1073</v>
      </c>
      <c r="L4396">
        <f t="shared" si="273"/>
        <v>52</v>
      </c>
      <c r="M4396">
        <f t="shared" si="274"/>
        <v>1</v>
      </c>
      <c r="N4396" s="7">
        <f t="shared" si="275"/>
        <v>1029.5999999999999</v>
      </c>
    </row>
    <row r="4397" spans="1:14" x14ac:dyDescent="0.2">
      <c r="A4397" t="s">
        <v>346</v>
      </c>
      <c r="B4397" s="8">
        <v>44188</v>
      </c>
      <c r="C4397" s="8">
        <v>44188</v>
      </c>
      <c r="D4397">
        <v>498</v>
      </c>
      <c r="E4397">
        <v>1</v>
      </c>
      <c r="F4397" s="7">
        <v>328.38</v>
      </c>
      <c r="G4397" s="7">
        <v>478.03</v>
      </c>
      <c r="H4397" s="7">
        <v>1.01</v>
      </c>
      <c r="I4397" s="7">
        <v>1.47</v>
      </c>
      <c r="J4397" t="s">
        <v>2337</v>
      </c>
      <c r="K4397">
        <f t="shared" si="272"/>
        <v>498</v>
      </c>
      <c r="L4397">
        <f t="shared" si="273"/>
        <v>52</v>
      </c>
      <c r="M4397">
        <f t="shared" si="274"/>
        <v>1</v>
      </c>
      <c r="N4397" s="7">
        <f t="shared" si="275"/>
        <v>478.03</v>
      </c>
    </row>
    <row r="4398" spans="1:14" x14ac:dyDescent="0.2">
      <c r="A4398" t="s">
        <v>387</v>
      </c>
      <c r="B4398" s="8">
        <v>44188</v>
      </c>
      <c r="C4398" s="8">
        <v>44188</v>
      </c>
      <c r="D4398">
        <v>4</v>
      </c>
      <c r="E4398">
        <v>1</v>
      </c>
      <c r="F4398" s="7">
        <v>84.59</v>
      </c>
      <c r="G4398" s="7">
        <v>171.39</v>
      </c>
      <c r="H4398" s="7">
        <v>42.3</v>
      </c>
      <c r="I4398" s="7">
        <v>85.69</v>
      </c>
      <c r="J4398" t="s">
        <v>2337</v>
      </c>
      <c r="K4398">
        <f t="shared" si="272"/>
        <v>4</v>
      </c>
      <c r="L4398">
        <f t="shared" si="273"/>
        <v>52</v>
      </c>
      <c r="M4398">
        <f t="shared" si="274"/>
        <v>1</v>
      </c>
      <c r="N4398" s="7">
        <f t="shared" si="275"/>
        <v>171.39</v>
      </c>
    </row>
    <row r="4399" spans="1:14" x14ac:dyDescent="0.2">
      <c r="A4399" t="s">
        <v>923</v>
      </c>
      <c r="B4399" s="8">
        <v>44188</v>
      </c>
      <c r="C4399" s="8">
        <v>44188</v>
      </c>
      <c r="D4399">
        <v>2</v>
      </c>
      <c r="E4399">
        <v>1</v>
      </c>
      <c r="F4399" s="7">
        <v>59.88</v>
      </c>
      <c r="G4399" s="7">
        <v>104.88</v>
      </c>
      <c r="H4399" s="7">
        <v>59.88</v>
      </c>
      <c r="I4399" s="7">
        <v>104.88</v>
      </c>
      <c r="J4399" t="s">
        <v>2337</v>
      </c>
      <c r="K4399">
        <f t="shared" si="272"/>
        <v>2</v>
      </c>
      <c r="L4399">
        <f t="shared" si="273"/>
        <v>52</v>
      </c>
      <c r="M4399">
        <f t="shared" si="274"/>
        <v>1</v>
      </c>
      <c r="N4399" s="7">
        <f t="shared" si="275"/>
        <v>104.88</v>
      </c>
    </row>
    <row r="4400" spans="1:14" x14ac:dyDescent="0.2">
      <c r="A4400" t="s">
        <v>396</v>
      </c>
      <c r="B4400" s="8">
        <v>44188</v>
      </c>
      <c r="C4400" s="8">
        <v>44188</v>
      </c>
      <c r="D4400">
        <v>60</v>
      </c>
      <c r="E4400">
        <v>1</v>
      </c>
      <c r="F4400" s="7">
        <v>879.9</v>
      </c>
      <c r="G4400" s="7">
        <v>1425.1</v>
      </c>
      <c r="H4400" s="7">
        <v>22.56</v>
      </c>
      <c r="I4400" s="7">
        <v>36.54</v>
      </c>
      <c r="J4400" t="s">
        <v>2337</v>
      </c>
      <c r="K4400">
        <f t="shared" si="272"/>
        <v>60</v>
      </c>
      <c r="L4400">
        <f t="shared" si="273"/>
        <v>52</v>
      </c>
      <c r="M4400">
        <f t="shared" si="274"/>
        <v>1</v>
      </c>
      <c r="N4400" s="7">
        <f t="shared" si="275"/>
        <v>1425.1</v>
      </c>
    </row>
    <row r="4401" spans="1:14" x14ac:dyDescent="0.2">
      <c r="A4401" t="s">
        <v>936</v>
      </c>
      <c r="B4401" s="8">
        <v>44188</v>
      </c>
      <c r="C4401" s="8">
        <v>44188</v>
      </c>
      <c r="D4401">
        <v>13</v>
      </c>
      <c r="E4401">
        <v>1</v>
      </c>
      <c r="F4401" s="7">
        <v>127.9</v>
      </c>
      <c r="G4401" s="7">
        <v>245.57</v>
      </c>
      <c r="H4401" s="7">
        <v>15.99</v>
      </c>
      <c r="I4401" s="7">
        <v>30.7</v>
      </c>
      <c r="J4401" t="s">
        <v>2337</v>
      </c>
      <c r="K4401">
        <f t="shared" si="272"/>
        <v>13</v>
      </c>
      <c r="L4401">
        <f t="shared" si="273"/>
        <v>52</v>
      </c>
      <c r="M4401">
        <f t="shared" si="274"/>
        <v>1</v>
      </c>
      <c r="N4401" s="7">
        <f t="shared" si="275"/>
        <v>245.57</v>
      </c>
    </row>
    <row r="4402" spans="1:14" x14ac:dyDescent="0.2">
      <c r="A4402" t="s">
        <v>256</v>
      </c>
      <c r="B4402" s="8">
        <v>44188</v>
      </c>
      <c r="C4402" s="8">
        <v>44193</v>
      </c>
      <c r="D4402">
        <v>613</v>
      </c>
      <c r="E4402">
        <v>1</v>
      </c>
      <c r="F4402" s="7">
        <v>342.77</v>
      </c>
      <c r="G4402" s="7">
        <v>813.44</v>
      </c>
      <c r="H4402" s="7">
        <v>0.86</v>
      </c>
      <c r="I4402" s="7">
        <v>2.0299999999999998</v>
      </c>
      <c r="J4402" t="s">
        <v>2337</v>
      </c>
      <c r="K4402">
        <f t="shared" si="272"/>
        <v>613</v>
      </c>
      <c r="L4402">
        <f t="shared" si="273"/>
        <v>52</v>
      </c>
      <c r="M4402">
        <f t="shared" si="274"/>
        <v>1</v>
      </c>
      <c r="N4402" s="7">
        <f t="shared" si="275"/>
        <v>813.44</v>
      </c>
    </row>
    <row r="4403" spans="1:14" x14ac:dyDescent="0.2">
      <c r="A4403" t="s">
        <v>258</v>
      </c>
      <c r="B4403" s="8">
        <v>44188</v>
      </c>
      <c r="C4403" s="8">
        <v>44193</v>
      </c>
      <c r="D4403">
        <v>613</v>
      </c>
      <c r="E4403">
        <v>1</v>
      </c>
      <c r="F4403" s="7">
        <v>393.93</v>
      </c>
      <c r="G4403" s="7">
        <v>813.44</v>
      </c>
      <c r="H4403" s="7">
        <v>0.99</v>
      </c>
      <c r="I4403" s="7">
        <v>2.0299999999999998</v>
      </c>
      <c r="J4403" t="s">
        <v>2337</v>
      </c>
      <c r="K4403">
        <f t="shared" si="272"/>
        <v>613</v>
      </c>
      <c r="L4403">
        <f t="shared" si="273"/>
        <v>52</v>
      </c>
      <c r="M4403">
        <f t="shared" si="274"/>
        <v>1</v>
      </c>
      <c r="N4403" s="7">
        <f t="shared" si="275"/>
        <v>813.44</v>
      </c>
    </row>
    <row r="4404" spans="1:14" x14ac:dyDescent="0.2">
      <c r="A4404" t="s">
        <v>260</v>
      </c>
      <c r="B4404" s="8">
        <v>44188</v>
      </c>
      <c r="C4404" s="8">
        <v>44193</v>
      </c>
      <c r="D4404">
        <v>613</v>
      </c>
      <c r="E4404">
        <v>1</v>
      </c>
      <c r="F4404" s="7">
        <v>434.86</v>
      </c>
      <c r="G4404" s="7">
        <v>813.44</v>
      </c>
      <c r="H4404" s="7">
        <v>1.0900000000000001</v>
      </c>
      <c r="I4404" s="7">
        <v>2.0299999999999998</v>
      </c>
      <c r="J4404" t="s">
        <v>2337</v>
      </c>
      <c r="K4404">
        <f t="shared" si="272"/>
        <v>613</v>
      </c>
      <c r="L4404">
        <f t="shared" si="273"/>
        <v>52</v>
      </c>
      <c r="M4404">
        <f t="shared" si="274"/>
        <v>1</v>
      </c>
      <c r="N4404" s="7">
        <f t="shared" si="275"/>
        <v>813.44</v>
      </c>
    </row>
    <row r="4405" spans="1:14" x14ac:dyDescent="0.2">
      <c r="A4405" t="s">
        <v>262</v>
      </c>
      <c r="B4405" s="8">
        <v>44188</v>
      </c>
      <c r="C4405" s="8">
        <v>44193</v>
      </c>
      <c r="D4405">
        <v>1532</v>
      </c>
      <c r="E4405">
        <v>1</v>
      </c>
      <c r="F4405" s="7">
        <v>984.83</v>
      </c>
      <c r="G4405" s="7">
        <v>2033.61</v>
      </c>
      <c r="H4405" s="7">
        <v>0.99</v>
      </c>
      <c r="I4405" s="7">
        <v>2.0299999999999998</v>
      </c>
      <c r="J4405" t="s">
        <v>2337</v>
      </c>
      <c r="K4405">
        <f t="shared" si="272"/>
        <v>1532</v>
      </c>
      <c r="L4405">
        <f t="shared" si="273"/>
        <v>52</v>
      </c>
      <c r="M4405">
        <f t="shared" si="274"/>
        <v>1</v>
      </c>
      <c r="N4405" s="7">
        <f t="shared" si="275"/>
        <v>2033.61</v>
      </c>
    </row>
    <row r="4406" spans="1:14" x14ac:dyDescent="0.2">
      <c r="A4406" t="s">
        <v>291</v>
      </c>
      <c r="B4406" s="8">
        <v>44188</v>
      </c>
      <c r="C4406" s="8">
        <v>44193</v>
      </c>
      <c r="D4406">
        <v>920</v>
      </c>
      <c r="E4406">
        <v>1</v>
      </c>
      <c r="F4406" s="7">
        <v>514.16</v>
      </c>
      <c r="G4406" s="7">
        <v>1450.39</v>
      </c>
      <c r="H4406" s="7">
        <v>0.86</v>
      </c>
      <c r="I4406" s="7">
        <v>2.42</v>
      </c>
      <c r="J4406" t="s">
        <v>2337</v>
      </c>
      <c r="K4406">
        <f t="shared" si="272"/>
        <v>920</v>
      </c>
      <c r="L4406">
        <f t="shared" si="273"/>
        <v>52</v>
      </c>
      <c r="M4406">
        <f t="shared" si="274"/>
        <v>1</v>
      </c>
      <c r="N4406" s="7">
        <f t="shared" si="275"/>
        <v>1450.39</v>
      </c>
    </row>
    <row r="4407" spans="1:14" x14ac:dyDescent="0.2">
      <c r="A4407" t="s">
        <v>289</v>
      </c>
      <c r="B4407" s="8">
        <v>44188</v>
      </c>
      <c r="C4407" s="8">
        <v>44193</v>
      </c>
      <c r="D4407">
        <v>613</v>
      </c>
      <c r="E4407">
        <v>1</v>
      </c>
      <c r="F4407" s="7">
        <v>347.89</v>
      </c>
      <c r="G4407" s="7">
        <v>966.92</v>
      </c>
      <c r="H4407" s="7">
        <v>0.87</v>
      </c>
      <c r="I4407" s="7">
        <v>2.42</v>
      </c>
      <c r="J4407" t="s">
        <v>2337</v>
      </c>
      <c r="K4407">
        <f t="shared" si="272"/>
        <v>613</v>
      </c>
      <c r="L4407">
        <f t="shared" si="273"/>
        <v>52</v>
      </c>
      <c r="M4407">
        <f t="shared" si="274"/>
        <v>1</v>
      </c>
      <c r="N4407" s="7">
        <f t="shared" si="275"/>
        <v>966.92</v>
      </c>
    </row>
    <row r="4408" spans="1:14" x14ac:dyDescent="0.2">
      <c r="A4408" t="s">
        <v>197</v>
      </c>
      <c r="B4408" s="8">
        <v>44188</v>
      </c>
      <c r="C4408" s="8">
        <v>44193</v>
      </c>
      <c r="D4408">
        <v>1532</v>
      </c>
      <c r="E4408">
        <v>1</v>
      </c>
      <c r="F4408" s="7">
        <v>1288.21</v>
      </c>
      <c r="G4408" s="7">
        <v>3453.3</v>
      </c>
      <c r="H4408" s="7">
        <v>1.28</v>
      </c>
      <c r="I4408" s="7">
        <v>3.45</v>
      </c>
      <c r="J4408" t="s">
        <v>2337</v>
      </c>
      <c r="K4408">
        <f t="shared" si="272"/>
        <v>1532</v>
      </c>
      <c r="L4408">
        <f t="shared" si="273"/>
        <v>52</v>
      </c>
      <c r="M4408">
        <f t="shared" si="274"/>
        <v>1</v>
      </c>
      <c r="N4408" s="7">
        <f t="shared" si="275"/>
        <v>3453.3</v>
      </c>
    </row>
    <row r="4409" spans="1:14" x14ac:dyDescent="0.2">
      <c r="A4409" t="s">
        <v>201</v>
      </c>
      <c r="B4409" s="8">
        <v>44188</v>
      </c>
      <c r="C4409" s="8">
        <v>44193</v>
      </c>
      <c r="D4409">
        <v>1532</v>
      </c>
      <c r="E4409">
        <v>1</v>
      </c>
      <c r="F4409" s="7">
        <v>1295.5</v>
      </c>
      <c r="G4409" s="7">
        <v>3453.3</v>
      </c>
      <c r="H4409" s="7">
        <v>1.29</v>
      </c>
      <c r="I4409" s="7">
        <v>3.45</v>
      </c>
      <c r="J4409" t="s">
        <v>2337</v>
      </c>
      <c r="K4409">
        <f t="shared" si="272"/>
        <v>1532</v>
      </c>
      <c r="L4409">
        <f t="shared" si="273"/>
        <v>52</v>
      </c>
      <c r="M4409">
        <f t="shared" si="274"/>
        <v>1</v>
      </c>
      <c r="N4409" s="7">
        <f t="shared" si="275"/>
        <v>3453.3</v>
      </c>
    </row>
    <row r="4410" spans="1:14" x14ac:dyDescent="0.2">
      <c r="A4410" t="s">
        <v>247</v>
      </c>
      <c r="B4410" s="8">
        <v>44188</v>
      </c>
      <c r="C4410" s="8">
        <v>44193</v>
      </c>
      <c r="D4410">
        <v>4596</v>
      </c>
      <c r="E4410">
        <v>1</v>
      </c>
      <c r="F4410" s="7">
        <v>2570.79</v>
      </c>
      <c r="G4410" s="7">
        <v>6331.05</v>
      </c>
      <c r="H4410" s="7">
        <v>0.86</v>
      </c>
      <c r="I4410" s="7">
        <v>2.11</v>
      </c>
      <c r="J4410" t="s">
        <v>2337</v>
      </c>
      <c r="K4410">
        <f t="shared" si="272"/>
        <v>4596</v>
      </c>
      <c r="L4410">
        <f t="shared" si="273"/>
        <v>52</v>
      </c>
      <c r="M4410">
        <f t="shared" si="274"/>
        <v>1</v>
      </c>
      <c r="N4410" s="7">
        <f t="shared" si="275"/>
        <v>6331.05</v>
      </c>
    </row>
    <row r="4411" spans="1:14" x14ac:dyDescent="0.2">
      <c r="A4411" t="s">
        <v>923</v>
      </c>
      <c r="B4411" s="8">
        <v>44188</v>
      </c>
      <c r="C4411" s="8">
        <v>44193</v>
      </c>
      <c r="D4411">
        <v>221</v>
      </c>
      <c r="E4411">
        <v>1</v>
      </c>
      <c r="F4411" s="7">
        <v>8623.1200000000008</v>
      </c>
      <c r="G4411" s="7">
        <v>14365.73</v>
      </c>
      <c r="H4411" s="7">
        <v>59.88</v>
      </c>
      <c r="I4411" s="7">
        <v>99.76</v>
      </c>
      <c r="J4411" t="s">
        <v>2337</v>
      </c>
      <c r="K4411">
        <f t="shared" si="272"/>
        <v>221</v>
      </c>
      <c r="L4411">
        <f t="shared" si="273"/>
        <v>52</v>
      </c>
      <c r="M4411">
        <f t="shared" si="274"/>
        <v>1</v>
      </c>
      <c r="N4411" s="7">
        <f t="shared" si="275"/>
        <v>14365.73</v>
      </c>
    </row>
    <row r="4412" spans="1:14" x14ac:dyDescent="0.2">
      <c r="A4412" t="s">
        <v>201</v>
      </c>
      <c r="B4412" s="8">
        <v>44188</v>
      </c>
      <c r="C4412" s="8">
        <v>44193</v>
      </c>
      <c r="D4412">
        <v>27576</v>
      </c>
      <c r="E4412">
        <v>1</v>
      </c>
      <c r="F4412" s="7">
        <v>23318.98</v>
      </c>
      <c r="G4412" s="7">
        <v>62159.4</v>
      </c>
      <c r="H4412" s="7">
        <v>1.29</v>
      </c>
      <c r="I4412" s="7">
        <v>3.45</v>
      </c>
      <c r="J4412" t="s">
        <v>2337</v>
      </c>
      <c r="K4412">
        <f t="shared" si="272"/>
        <v>27576</v>
      </c>
      <c r="L4412">
        <f t="shared" si="273"/>
        <v>52</v>
      </c>
      <c r="M4412">
        <f t="shared" si="274"/>
        <v>1</v>
      </c>
      <c r="N4412" s="7">
        <f t="shared" si="275"/>
        <v>62159.4</v>
      </c>
    </row>
    <row r="4413" spans="1:14" x14ac:dyDescent="0.2">
      <c r="A4413" t="s">
        <v>923</v>
      </c>
      <c r="B4413" s="8">
        <v>44188</v>
      </c>
      <c r="C4413" s="8">
        <v>44193</v>
      </c>
      <c r="D4413">
        <v>368</v>
      </c>
      <c r="E4413">
        <v>1</v>
      </c>
      <c r="F4413" s="7">
        <v>14371.87</v>
      </c>
      <c r="G4413" s="7">
        <v>23942.880000000001</v>
      </c>
      <c r="H4413" s="7">
        <v>59.88</v>
      </c>
      <c r="I4413" s="7">
        <v>99.76</v>
      </c>
      <c r="J4413" t="s">
        <v>2337</v>
      </c>
      <c r="K4413">
        <f t="shared" si="272"/>
        <v>368</v>
      </c>
      <c r="L4413">
        <f t="shared" si="273"/>
        <v>52</v>
      </c>
      <c r="M4413">
        <f t="shared" si="274"/>
        <v>1</v>
      </c>
      <c r="N4413" s="7">
        <f t="shared" si="275"/>
        <v>23942.880000000001</v>
      </c>
    </row>
    <row r="4414" spans="1:14" x14ac:dyDescent="0.2">
      <c r="A4414" t="s">
        <v>288</v>
      </c>
      <c r="B4414" s="8">
        <v>44188</v>
      </c>
      <c r="C4414" s="8">
        <v>44193</v>
      </c>
      <c r="D4414">
        <v>423</v>
      </c>
      <c r="E4414">
        <v>1</v>
      </c>
      <c r="F4414" s="7">
        <v>236.51</v>
      </c>
      <c r="G4414" s="7">
        <v>847.21</v>
      </c>
      <c r="H4414" s="7">
        <v>0.86</v>
      </c>
      <c r="I4414" s="7">
        <v>3.07</v>
      </c>
      <c r="J4414" t="s">
        <v>2337</v>
      </c>
      <c r="K4414">
        <f t="shared" si="272"/>
        <v>423</v>
      </c>
      <c r="L4414">
        <f t="shared" si="273"/>
        <v>52</v>
      </c>
      <c r="M4414">
        <f t="shared" si="274"/>
        <v>1</v>
      </c>
      <c r="N4414" s="7">
        <f t="shared" si="275"/>
        <v>847.21</v>
      </c>
    </row>
    <row r="4415" spans="1:14" x14ac:dyDescent="0.2">
      <c r="A4415" t="s">
        <v>396</v>
      </c>
      <c r="B4415" s="8">
        <v>44188</v>
      </c>
      <c r="C4415" s="8">
        <v>44193</v>
      </c>
      <c r="D4415">
        <v>14</v>
      </c>
      <c r="E4415">
        <v>1</v>
      </c>
      <c r="F4415" s="7">
        <v>203.05</v>
      </c>
      <c r="G4415" s="7">
        <v>322.31</v>
      </c>
      <c r="H4415" s="7">
        <v>22.56</v>
      </c>
      <c r="I4415" s="7">
        <v>35.81</v>
      </c>
      <c r="J4415" t="s">
        <v>2337</v>
      </c>
      <c r="K4415">
        <f t="shared" si="272"/>
        <v>14</v>
      </c>
      <c r="L4415">
        <f t="shared" si="273"/>
        <v>52</v>
      </c>
      <c r="M4415">
        <f t="shared" si="274"/>
        <v>1</v>
      </c>
      <c r="N4415" s="7">
        <f t="shared" si="275"/>
        <v>322.31</v>
      </c>
    </row>
    <row r="4416" spans="1:14" x14ac:dyDescent="0.2">
      <c r="A4416" t="s">
        <v>288</v>
      </c>
      <c r="B4416" s="8">
        <v>44188</v>
      </c>
      <c r="C4416" s="8">
        <v>44193</v>
      </c>
      <c r="D4416">
        <v>273</v>
      </c>
      <c r="E4416">
        <v>1</v>
      </c>
      <c r="F4416" s="7">
        <v>152.53</v>
      </c>
      <c r="G4416" s="7">
        <v>546.39</v>
      </c>
      <c r="H4416" s="7">
        <v>0.86</v>
      </c>
      <c r="I4416" s="7">
        <v>3.07</v>
      </c>
      <c r="J4416" t="s">
        <v>2337</v>
      </c>
      <c r="K4416">
        <f t="shared" si="272"/>
        <v>273</v>
      </c>
      <c r="L4416">
        <f t="shared" si="273"/>
        <v>52</v>
      </c>
      <c r="M4416">
        <f t="shared" si="274"/>
        <v>1</v>
      </c>
      <c r="N4416" s="7">
        <f t="shared" si="275"/>
        <v>546.39</v>
      </c>
    </row>
    <row r="4417" spans="1:14" x14ac:dyDescent="0.2">
      <c r="A4417" t="s">
        <v>396</v>
      </c>
      <c r="B4417" s="8">
        <v>44188</v>
      </c>
      <c r="C4417" s="8">
        <v>44193</v>
      </c>
      <c r="D4417">
        <v>8</v>
      </c>
      <c r="E4417">
        <v>1</v>
      </c>
      <c r="F4417" s="7">
        <v>112.81</v>
      </c>
      <c r="G4417" s="7">
        <v>179.06</v>
      </c>
      <c r="H4417" s="7">
        <v>22.56</v>
      </c>
      <c r="I4417" s="7">
        <v>35.81</v>
      </c>
      <c r="J4417" t="s">
        <v>2337</v>
      </c>
      <c r="K4417">
        <f t="shared" si="272"/>
        <v>8</v>
      </c>
      <c r="L4417">
        <f t="shared" si="273"/>
        <v>52</v>
      </c>
      <c r="M4417">
        <f t="shared" si="274"/>
        <v>1</v>
      </c>
      <c r="N4417" s="7">
        <f t="shared" si="275"/>
        <v>179.06</v>
      </c>
    </row>
    <row r="4418" spans="1:14" x14ac:dyDescent="0.2">
      <c r="A4418" t="s">
        <v>288</v>
      </c>
      <c r="B4418" s="8">
        <v>44188</v>
      </c>
      <c r="C4418" s="8">
        <v>44193</v>
      </c>
      <c r="D4418">
        <v>134</v>
      </c>
      <c r="E4418">
        <v>1</v>
      </c>
      <c r="F4418" s="7">
        <v>74.55</v>
      </c>
      <c r="G4418" s="7">
        <v>267.06</v>
      </c>
      <c r="H4418" s="7">
        <v>0.86</v>
      </c>
      <c r="I4418" s="7">
        <v>3.07</v>
      </c>
      <c r="J4418" t="s">
        <v>2337</v>
      </c>
      <c r="K4418">
        <f t="shared" si="272"/>
        <v>134</v>
      </c>
      <c r="L4418">
        <f t="shared" si="273"/>
        <v>52</v>
      </c>
      <c r="M4418">
        <f t="shared" si="274"/>
        <v>1</v>
      </c>
      <c r="N4418" s="7">
        <f t="shared" si="275"/>
        <v>267.06</v>
      </c>
    </row>
    <row r="4419" spans="1:14" x14ac:dyDescent="0.2">
      <c r="A4419" t="s">
        <v>923</v>
      </c>
      <c r="B4419" s="8">
        <v>44188</v>
      </c>
      <c r="C4419" s="8">
        <v>44193</v>
      </c>
      <c r="D4419">
        <v>2</v>
      </c>
      <c r="E4419">
        <v>1</v>
      </c>
      <c r="F4419" s="7">
        <v>59.88</v>
      </c>
      <c r="G4419" s="7">
        <v>104.88</v>
      </c>
      <c r="H4419" s="7">
        <v>59.88</v>
      </c>
      <c r="I4419" s="7">
        <v>104.88</v>
      </c>
      <c r="J4419" t="s">
        <v>2337</v>
      </c>
      <c r="K4419">
        <f t="shared" ref="K4419:K4482" si="276">D4419*E4419</f>
        <v>2</v>
      </c>
      <c r="L4419">
        <f t="shared" ref="L4419:L4482" si="277">(YEAR(B4419)-2020)*52+_xlfn.ISOWEEKNUM(B4419)</f>
        <v>52</v>
      </c>
      <c r="M4419">
        <f t="shared" ref="M4419:M4482" si="278">IF(J4419="Z-US$",1,1.22)</f>
        <v>1</v>
      </c>
      <c r="N4419" s="7">
        <f t="shared" ref="N4419:N4482" si="279">G4419*M4419</f>
        <v>104.88</v>
      </c>
    </row>
    <row r="4420" spans="1:14" x14ac:dyDescent="0.2">
      <c r="A4420" t="s">
        <v>288</v>
      </c>
      <c r="B4420" s="8">
        <v>44188</v>
      </c>
      <c r="C4420" s="8">
        <v>44193</v>
      </c>
      <c r="D4420">
        <v>120</v>
      </c>
      <c r="E4420">
        <v>1</v>
      </c>
      <c r="F4420" s="7">
        <v>66.84</v>
      </c>
      <c r="G4420" s="7">
        <v>239.43</v>
      </c>
      <c r="H4420" s="7">
        <v>0.86</v>
      </c>
      <c r="I4420" s="7">
        <v>3.07</v>
      </c>
      <c r="J4420" t="s">
        <v>2337</v>
      </c>
      <c r="K4420">
        <f t="shared" si="276"/>
        <v>120</v>
      </c>
      <c r="L4420">
        <f t="shared" si="277"/>
        <v>52</v>
      </c>
      <c r="M4420">
        <f t="shared" si="278"/>
        <v>1</v>
      </c>
      <c r="N4420" s="7">
        <f t="shared" si="279"/>
        <v>239.43</v>
      </c>
    </row>
    <row r="4421" spans="1:14" x14ac:dyDescent="0.2">
      <c r="A4421" t="s">
        <v>396</v>
      </c>
      <c r="B4421" s="8">
        <v>44188</v>
      </c>
      <c r="C4421" s="8">
        <v>44193</v>
      </c>
      <c r="D4421">
        <v>4</v>
      </c>
      <c r="E4421">
        <v>1</v>
      </c>
      <c r="F4421" s="7">
        <v>45.12</v>
      </c>
      <c r="G4421" s="7">
        <v>71.62</v>
      </c>
      <c r="H4421" s="7">
        <v>22.56</v>
      </c>
      <c r="I4421" s="7">
        <v>35.81</v>
      </c>
      <c r="J4421" t="s">
        <v>2337</v>
      </c>
      <c r="K4421">
        <f t="shared" si="276"/>
        <v>4</v>
      </c>
      <c r="L4421">
        <f t="shared" si="277"/>
        <v>52</v>
      </c>
      <c r="M4421">
        <f t="shared" si="278"/>
        <v>1</v>
      </c>
      <c r="N4421" s="7">
        <f t="shared" si="279"/>
        <v>71.62</v>
      </c>
    </row>
    <row r="4422" spans="1:14" x14ac:dyDescent="0.2">
      <c r="A4422" t="s">
        <v>201</v>
      </c>
      <c r="B4422" s="8">
        <v>44193</v>
      </c>
      <c r="C4422" s="8">
        <v>44195</v>
      </c>
      <c r="D4422">
        <v>613</v>
      </c>
      <c r="E4422">
        <v>1</v>
      </c>
      <c r="F4422" s="7">
        <v>518.20000000000005</v>
      </c>
      <c r="G4422" s="7">
        <v>1412.02</v>
      </c>
      <c r="H4422" s="7">
        <v>1.29</v>
      </c>
      <c r="I4422" s="7">
        <v>3.53</v>
      </c>
      <c r="J4422" t="s">
        <v>2337</v>
      </c>
      <c r="K4422">
        <f t="shared" si="276"/>
        <v>613</v>
      </c>
      <c r="L4422">
        <f t="shared" si="277"/>
        <v>53</v>
      </c>
      <c r="M4422">
        <f t="shared" si="278"/>
        <v>1</v>
      </c>
      <c r="N4422" s="7">
        <f t="shared" si="279"/>
        <v>1412.02</v>
      </c>
    </row>
    <row r="4423" spans="1:14" x14ac:dyDescent="0.2">
      <c r="A4423" t="s">
        <v>752</v>
      </c>
      <c r="B4423" s="8">
        <v>44193</v>
      </c>
      <c r="C4423" s="8">
        <v>44209</v>
      </c>
      <c r="D4423">
        <v>5</v>
      </c>
      <c r="E4423">
        <v>1</v>
      </c>
      <c r="F4423" s="7">
        <v>110.31</v>
      </c>
      <c r="G4423" s="7">
        <v>207.2</v>
      </c>
      <c r="H4423" s="7">
        <v>36.770000000000003</v>
      </c>
      <c r="I4423" s="7">
        <v>69.069999999999993</v>
      </c>
      <c r="J4423" t="s">
        <v>2337</v>
      </c>
      <c r="K4423">
        <f t="shared" si="276"/>
        <v>5</v>
      </c>
      <c r="L4423">
        <f t="shared" si="277"/>
        <v>53</v>
      </c>
      <c r="M4423">
        <f t="shared" si="278"/>
        <v>1</v>
      </c>
      <c r="N4423" s="7">
        <f t="shared" si="279"/>
        <v>207.2</v>
      </c>
    </row>
    <row r="4424" spans="1:14" x14ac:dyDescent="0.2">
      <c r="A4424" t="s">
        <v>702</v>
      </c>
      <c r="B4424" s="8">
        <v>44193</v>
      </c>
      <c r="C4424" s="8">
        <v>44209</v>
      </c>
      <c r="D4424">
        <v>5</v>
      </c>
      <c r="E4424">
        <v>1</v>
      </c>
      <c r="F4424" s="7">
        <v>81.459999999999994</v>
      </c>
      <c r="G4424" s="7">
        <v>159.97</v>
      </c>
      <c r="H4424" s="7">
        <v>27.15</v>
      </c>
      <c r="I4424" s="7">
        <v>53.32</v>
      </c>
      <c r="J4424" t="s">
        <v>2337</v>
      </c>
      <c r="K4424">
        <f t="shared" si="276"/>
        <v>5</v>
      </c>
      <c r="L4424">
        <f t="shared" si="277"/>
        <v>53</v>
      </c>
      <c r="M4424">
        <f t="shared" si="278"/>
        <v>1</v>
      </c>
      <c r="N4424" s="7">
        <f t="shared" si="279"/>
        <v>159.97</v>
      </c>
    </row>
    <row r="4425" spans="1:14" x14ac:dyDescent="0.2">
      <c r="A4425" t="s">
        <v>938</v>
      </c>
      <c r="B4425" s="8">
        <v>44193</v>
      </c>
      <c r="C4425" s="8">
        <v>44209</v>
      </c>
      <c r="D4425">
        <v>5</v>
      </c>
      <c r="E4425">
        <v>1</v>
      </c>
      <c r="F4425" s="7">
        <v>79.38</v>
      </c>
      <c r="G4425" s="7">
        <v>149.63999999999999</v>
      </c>
      <c r="H4425" s="7">
        <v>26.45</v>
      </c>
      <c r="I4425" s="7">
        <v>49.88</v>
      </c>
      <c r="J4425" t="s">
        <v>2337</v>
      </c>
      <c r="K4425">
        <f t="shared" si="276"/>
        <v>5</v>
      </c>
      <c r="L4425">
        <f t="shared" si="277"/>
        <v>53</v>
      </c>
      <c r="M4425">
        <f t="shared" si="278"/>
        <v>1</v>
      </c>
      <c r="N4425" s="7">
        <f t="shared" si="279"/>
        <v>149.63999999999999</v>
      </c>
    </row>
    <row r="4426" spans="1:14" x14ac:dyDescent="0.2">
      <c r="A4426" t="s">
        <v>699</v>
      </c>
      <c r="B4426" s="8">
        <v>44193</v>
      </c>
      <c r="C4426" s="8">
        <v>44210</v>
      </c>
      <c r="D4426">
        <v>46</v>
      </c>
      <c r="E4426">
        <v>1</v>
      </c>
      <c r="F4426" s="7">
        <v>494.21</v>
      </c>
      <c r="G4426" s="7">
        <v>1001.46</v>
      </c>
      <c r="H4426" s="7">
        <v>16.47</v>
      </c>
      <c r="I4426" s="7">
        <v>33.380000000000003</v>
      </c>
      <c r="J4426" t="s">
        <v>2337</v>
      </c>
      <c r="K4426">
        <f t="shared" si="276"/>
        <v>46</v>
      </c>
      <c r="L4426">
        <f t="shared" si="277"/>
        <v>53</v>
      </c>
      <c r="M4426">
        <f t="shared" si="278"/>
        <v>1</v>
      </c>
      <c r="N4426" s="7">
        <f t="shared" si="279"/>
        <v>1001.46</v>
      </c>
    </row>
    <row r="4427" spans="1:14" x14ac:dyDescent="0.2">
      <c r="A4427" t="s">
        <v>275</v>
      </c>
      <c r="B4427" s="8">
        <v>44193</v>
      </c>
      <c r="C4427" s="8">
        <v>44194</v>
      </c>
      <c r="D4427">
        <v>123</v>
      </c>
      <c r="E4427">
        <v>1</v>
      </c>
      <c r="F4427" s="7">
        <v>69.58</v>
      </c>
      <c r="G4427" s="7">
        <v>245.57</v>
      </c>
      <c r="H4427" s="7">
        <v>0.87</v>
      </c>
      <c r="I4427" s="7">
        <v>3.07</v>
      </c>
      <c r="J4427" t="s">
        <v>2337</v>
      </c>
      <c r="K4427">
        <f t="shared" si="276"/>
        <v>123</v>
      </c>
      <c r="L4427">
        <f t="shared" si="277"/>
        <v>53</v>
      </c>
      <c r="M4427">
        <f t="shared" si="278"/>
        <v>1</v>
      </c>
      <c r="N4427" s="7">
        <f t="shared" si="279"/>
        <v>245.57</v>
      </c>
    </row>
    <row r="4428" spans="1:14" x14ac:dyDescent="0.2">
      <c r="A4428" t="s">
        <v>928</v>
      </c>
      <c r="B4428" s="8">
        <v>44193</v>
      </c>
      <c r="C4428" s="8">
        <v>44194</v>
      </c>
      <c r="D4428">
        <v>4</v>
      </c>
      <c r="E4428">
        <v>1</v>
      </c>
      <c r="F4428" s="7">
        <v>0</v>
      </c>
      <c r="G4428" s="7">
        <v>0</v>
      </c>
      <c r="H4428" s="7">
        <v>0</v>
      </c>
      <c r="I4428" s="7">
        <v>0</v>
      </c>
      <c r="J4428" t="s">
        <v>2337</v>
      </c>
      <c r="K4428">
        <f t="shared" si="276"/>
        <v>4</v>
      </c>
      <c r="L4428">
        <f t="shared" si="277"/>
        <v>53</v>
      </c>
      <c r="M4428">
        <f t="shared" si="278"/>
        <v>1</v>
      </c>
      <c r="N4428" s="7">
        <f t="shared" si="279"/>
        <v>0</v>
      </c>
    </row>
    <row r="4429" spans="1:14" x14ac:dyDescent="0.2">
      <c r="A4429" t="s">
        <v>223</v>
      </c>
      <c r="B4429" s="8">
        <v>44194</v>
      </c>
      <c r="C4429" s="8">
        <v>44195</v>
      </c>
      <c r="D4429">
        <v>307</v>
      </c>
      <c r="E4429">
        <v>1</v>
      </c>
      <c r="F4429" s="7">
        <v>140.69</v>
      </c>
      <c r="G4429" s="7">
        <v>217.43</v>
      </c>
      <c r="H4429" s="7">
        <v>0.7</v>
      </c>
      <c r="I4429" s="7">
        <v>1.0900000000000001</v>
      </c>
      <c r="J4429" t="s">
        <v>2337</v>
      </c>
      <c r="K4429">
        <f t="shared" si="276"/>
        <v>307</v>
      </c>
      <c r="L4429">
        <f t="shared" si="277"/>
        <v>53</v>
      </c>
      <c r="M4429">
        <f t="shared" si="278"/>
        <v>1</v>
      </c>
      <c r="N4429" s="7">
        <f t="shared" si="279"/>
        <v>217.43</v>
      </c>
    </row>
    <row r="4430" spans="1:14" x14ac:dyDescent="0.2">
      <c r="A4430" t="s">
        <v>619</v>
      </c>
      <c r="B4430" s="8">
        <v>44194</v>
      </c>
      <c r="C4430" s="8">
        <v>44195</v>
      </c>
      <c r="D4430">
        <v>1532</v>
      </c>
      <c r="E4430">
        <v>1</v>
      </c>
      <c r="F4430" s="7">
        <v>1336.43</v>
      </c>
      <c r="G4430" s="7">
        <v>3069.6</v>
      </c>
      <c r="H4430" s="7">
        <v>1.33</v>
      </c>
      <c r="I4430" s="7">
        <v>3.07</v>
      </c>
      <c r="J4430" t="s">
        <v>2337</v>
      </c>
      <c r="K4430">
        <f t="shared" si="276"/>
        <v>1532</v>
      </c>
      <c r="L4430">
        <f t="shared" si="277"/>
        <v>53</v>
      </c>
      <c r="M4430">
        <f t="shared" si="278"/>
        <v>1</v>
      </c>
      <c r="N4430" s="7">
        <f t="shared" si="279"/>
        <v>3069.6</v>
      </c>
    </row>
    <row r="4431" spans="1:14" x14ac:dyDescent="0.2">
      <c r="A4431" t="s">
        <v>251</v>
      </c>
      <c r="B4431" s="8">
        <v>44194</v>
      </c>
      <c r="C4431" s="8">
        <v>44195</v>
      </c>
      <c r="D4431">
        <v>120</v>
      </c>
      <c r="E4431">
        <v>1</v>
      </c>
      <c r="F4431" s="7">
        <v>66.84</v>
      </c>
      <c r="G4431" s="7">
        <v>179.57</v>
      </c>
      <c r="H4431" s="7">
        <v>0.86</v>
      </c>
      <c r="I4431" s="7">
        <v>2.2999999999999998</v>
      </c>
      <c r="J4431" t="s">
        <v>2337</v>
      </c>
      <c r="K4431">
        <f t="shared" si="276"/>
        <v>120</v>
      </c>
      <c r="L4431">
        <f t="shared" si="277"/>
        <v>53</v>
      </c>
      <c r="M4431">
        <f t="shared" si="278"/>
        <v>1</v>
      </c>
      <c r="N4431" s="7">
        <f t="shared" si="279"/>
        <v>179.57</v>
      </c>
    </row>
    <row r="4432" spans="1:14" x14ac:dyDescent="0.2">
      <c r="A4432" t="s">
        <v>387</v>
      </c>
      <c r="B4432" s="8">
        <v>44194</v>
      </c>
      <c r="C4432" s="8">
        <v>44195</v>
      </c>
      <c r="D4432">
        <v>5</v>
      </c>
      <c r="E4432">
        <v>1</v>
      </c>
      <c r="F4432" s="7">
        <v>126.89</v>
      </c>
      <c r="G4432" s="7">
        <v>230.22</v>
      </c>
      <c r="H4432" s="7">
        <v>42.3</v>
      </c>
      <c r="I4432" s="7">
        <v>76.739999999999995</v>
      </c>
      <c r="J4432" t="s">
        <v>2337</v>
      </c>
      <c r="K4432">
        <f t="shared" si="276"/>
        <v>5</v>
      </c>
      <c r="L4432">
        <f t="shared" si="277"/>
        <v>53</v>
      </c>
      <c r="M4432">
        <f t="shared" si="278"/>
        <v>1</v>
      </c>
      <c r="N4432" s="7">
        <f t="shared" si="279"/>
        <v>230.22</v>
      </c>
    </row>
    <row r="4433" spans="1:14" x14ac:dyDescent="0.2">
      <c r="A4433" t="s">
        <v>262</v>
      </c>
      <c r="B4433" s="8">
        <v>44195</v>
      </c>
      <c r="C4433" s="8">
        <v>44200</v>
      </c>
      <c r="D4433">
        <v>766</v>
      </c>
      <c r="E4433">
        <v>1</v>
      </c>
      <c r="F4433" s="7">
        <v>543.58000000000004</v>
      </c>
      <c r="G4433" s="7">
        <v>863.33</v>
      </c>
      <c r="H4433" s="7">
        <v>1.0900000000000001</v>
      </c>
      <c r="I4433" s="7">
        <v>1.73</v>
      </c>
      <c r="J4433" t="s">
        <v>2337</v>
      </c>
      <c r="K4433">
        <f t="shared" si="276"/>
        <v>766</v>
      </c>
      <c r="L4433">
        <f t="shared" si="277"/>
        <v>53</v>
      </c>
      <c r="M4433">
        <f t="shared" si="278"/>
        <v>1</v>
      </c>
      <c r="N4433" s="7">
        <f t="shared" si="279"/>
        <v>863.33</v>
      </c>
    </row>
    <row r="4434" spans="1:14" x14ac:dyDescent="0.2">
      <c r="A4434" t="s">
        <v>928</v>
      </c>
      <c r="B4434" s="8">
        <v>44195</v>
      </c>
      <c r="C4434" s="8">
        <v>44200</v>
      </c>
      <c r="D4434">
        <v>31</v>
      </c>
      <c r="E4434">
        <v>1</v>
      </c>
      <c r="F4434" s="7">
        <v>0</v>
      </c>
      <c r="G4434" s="7">
        <v>767.4</v>
      </c>
      <c r="H4434" s="7">
        <v>0</v>
      </c>
      <c r="I4434" s="7">
        <v>38.369999999999997</v>
      </c>
      <c r="J4434" t="s">
        <v>2337</v>
      </c>
      <c r="K4434">
        <f t="shared" si="276"/>
        <v>31</v>
      </c>
      <c r="L4434">
        <f t="shared" si="277"/>
        <v>53</v>
      </c>
      <c r="M4434">
        <f t="shared" si="278"/>
        <v>1</v>
      </c>
      <c r="N4434" s="7">
        <f t="shared" si="279"/>
        <v>767.4</v>
      </c>
    </row>
    <row r="4435" spans="1:14" x14ac:dyDescent="0.2">
      <c r="A4435" t="s">
        <v>192</v>
      </c>
      <c r="B4435" s="8">
        <v>44195</v>
      </c>
      <c r="C4435" s="8">
        <v>44200</v>
      </c>
      <c r="D4435">
        <v>3064</v>
      </c>
      <c r="E4435">
        <v>1</v>
      </c>
      <c r="F4435" s="7">
        <v>2509.65</v>
      </c>
      <c r="G4435" s="7">
        <v>5116</v>
      </c>
      <c r="H4435" s="7">
        <v>1.25</v>
      </c>
      <c r="I4435" s="7">
        <v>2.56</v>
      </c>
      <c r="J4435" t="s">
        <v>2337</v>
      </c>
      <c r="K4435">
        <f t="shared" si="276"/>
        <v>3064</v>
      </c>
      <c r="L4435">
        <f t="shared" si="277"/>
        <v>53</v>
      </c>
      <c r="M4435">
        <f t="shared" si="278"/>
        <v>1</v>
      </c>
      <c r="N4435" s="7">
        <f t="shared" si="279"/>
        <v>5116</v>
      </c>
    </row>
    <row r="4436" spans="1:14" x14ac:dyDescent="0.2">
      <c r="A4436" t="s">
        <v>164</v>
      </c>
      <c r="B4436" s="8">
        <v>44195</v>
      </c>
      <c r="C4436" s="8">
        <v>44200</v>
      </c>
      <c r="D4436">
        <v>1532</v>
      </c>
      <c r="E4436">
        <v>1</v>
      </c>
      <c r="F4436" s="7">
        <v>1254.83</v>
      </c>
      <c r="G4436" s="7">
        <v>2110.35</v>
      </c>
      <c r="H4436" s="7">
        <v>1.25</v>
      </c>
      <c r="I4436" s="7">
        <v>2.11</v>
      </c>
      <c r="J4436" t="s">
        <v>2337</v>
      </c>
      <c r="K4436">
        <f t="shared" si="276"/>
        <v>1532</v>
      </c>
      <c r="L4436">
        <f t="shared" si="277"/>
        <v>53</v>
      </c>
      <c r="M4436">
        <f t="shared" si="278"/>
        <v>1</v>
      </c>
      <c r="N4436" s="7">
        <f t="shared" si="279"/>
        <v>2110.35</v>
      </c>
    </row>
    <row r="4437" spans="1:14" x14ac:dyDescent="0.2">
      <c r="A4437" t="s">
        <v>251</v>
      </c>
      <c r="B4437" s="8">
        <v>44195</v>
      </c>
      <c r="C4437" s="8">
        <v>44200</v>
      </c>
      <c r="D4437">
        <v>766</v>
      </c>
      <c r="E4437">
        <v>1</v>
      </c>
      <c r="F4437" s="7">
        <v>428.47</v>
      </c>
      <c r="G4437" s="7">
        <v>895.3</v>
      </c>
      <c r="H4437" s="7">
        <v>0.86</v>
      </c>
      <c r="I4437" s="7">
        <v>1.79</v>
      </c>
      <c r="J4437" t="s">
        <v>2337</v>
      </c>
      <c r="K4437">
        <f t="shared" si="276"/>
        <v>766</v>
      </c>
      <c r="L4437">
        <f t="shared" si="277"/>
        <v>53</v>
      </c>
      <c r="M4437">
        <f t="shared" si="278"/>
        <v>1</v>
      </c>
      <c r="N4437" s="7">
        <f t="shared" si="279"/>
        <v>895.3</v>
      </c>
    </row>
    <row r="4438" spans="1:14" x14ac:dyDescent="0.2">
      <c r="A4438" t="s">
        <v>248</v>
      </c>
      <c r="B4438" s="8">
        <v>44195</v>
      </c>
      <c r="C4438" s="8">
        <v>44200</v>
      </c>
      <c r="D4438">
        <v>766</v>
      </c>
      <c r="E4438">
        <v>1</v>
      </c>
      <c r="F4438" s="7">
        <v>428.47</v>
      </c>
      <c r="G4438" s="7">
        <v>895.3</v>
      </c>
      <c r="H4438" s="7">
        <v>0.86</v>
      </c>
      <c r="I4438" s="7">
        <v>1.79</v>
      </c>
      <c r="J4438" t="s">
        <v>2337</v>
      </c>
      <c r="K4438">
        <f t="shared" si="276"/>
        <v>766</v>
      </c>
      <c r="L4438">
        <f t="shared" si="277"/>
        <v>53</v>
      </c>
      <c r="M4438">
        <f t="shared" si="278"/>
        <v>1</v>
      </c>
      <c r="N4438" s="7">
        <f t="shared" si="279"/>
        <v>895.3</v>
      </c>
    </row>
    <row r="4439" spans="1:14" x14ac:dyDescent="0.2">
      <c r="A4439" t="s">
        <v>930</v>
      </c>
      <c r="B4439" s="8">
        <v>44195</v>
      </c>
      <c r="C4439" s="8">
        <v>44200</v>
      </c>
      <c r="D4439">
        <v>25</v>
      </c>
      <c r="E4439">
        <v>1</v>
      </c>
      <c r="F4439" s="7">
        <v>477.64</v>
      </c>
      <c r="G4439" s="7">
        <v>654.85</v>
      </c>
      <c r="H4439" s="7">
        <v>29.85</v>
      </c>
      <c r="I4439" s="7">
        <v>40.93</v>
      </c>
      <c r="J4439" t="s">
        <v>2337</v>
      </c>
      <c r="K4439">
        <f t="shared" si="276"/>
        <v>25</v>
      </c>
      <c r="L4439">
        <f t="shared" si="277"/>
        <v>53</v>
      </c>
      <c r="M4439">
        <f t="shared" si="278"/>
        <v>1</v>
      </c>
      <c r="N4439" s="7">
        <f t="shared" si="279"/>
        <v>654.85</v>
      </c>
    </row>
    <row r="4440" spans="1:14" x14ac:dyDescent="0.2">
      <c r="A4440" t="s">
        <v>396</v>
      </c>
      <c r="B4440" s="8">
        <v>44195</v>
      </c>
      <c r="C4440" s="8">
        <v>44200</v>
      </c>
      <c r="D4440">
        <v>184</v>
      </c>
      <c r="E4440">
        <v>1</v>
      </c>
      <c r="F4440" s="7">
        <v>2707.39</v>
      </c>
      <c r="G4440" s="7">
        <v>3683.52</v>
      </c>
      <c r="H4440" s="7">
        <v>22.56</v>
      </c>
      <c r="I4440" s="7">
        <v>30.7</v>
      </c>
      <c r="J4440" t="s">
        <v>2337</v>
      </c>
      <c r="K4440">
        <f t="shared" si="276"/>
        <v>184</v>
      </c>
      <c r="L4440">
        <f t="shared" si="277"/>
        <v>53</v>
      </c>
      <c r="M4440">
        <f t="shared" si="278"/>
        <v>1</v>
      </c>
      <c r="N4440" s="7">
        <f t="shared" si="279"/>
        <v>3683.52</v>
      </c>
    </row>
    <row r="4441" spans="1:14" x14ac:dyDescent="0.2">
      <c r="A4441" t="s">
        <v>923</v>
      </c>
      <c r="B4441" s="8">
        <v>44195</v>
      </c>
      <c r="C4441" s="8">
        <v>44200</v>
      </c>
      <c r="D4441">
        <v>37</v>
      </c>
      <c r="E4441">
        <v>1</v>
      </c>
      <c r="F4441" s="7">
        <v>1437.19</v>
      </c>
      <c r="G4441" s="7">
        <v>2148.7199999999998</v>
      </c>
      <c r="H4441" s="7">
        <v>59.88</v>
      </c>
      <c r="I4441" s="7">
        <v>89.53</v>
      </c>
      <c r="J4441" t="s">
        <v>2337</v>
      </c>
      <c r="K4441">
        <f t="shared" si="276"/>
        <v>37</v>
      </c>
      <c r="L4441">
        <f t="shared" si="277"/>
        <v>53</v>
      </c>
      <c r="M4441">
        <f t="shared" si="278"/>
        <v>1</v>
      </c>
      <c r="N4441" s="7">
        <f t="shared" si="279"/>
        <v>2148.7199999999998</v>
      </c>
    </row>
    <row r="4442" spans="1:14" x14ac:dyDescent="0.2">
      <c r="A4442" t="s">
        <v>689</v>
      </c>
      <c r="B4442" s="8">
        <v>44195</v>
      </c>
      <c r="C4442" s="8">
        <v>44211</v>
      </c>
      <c r="D4442">
        <v>31</v>
      </c>
      <c r="E4442">
        <v>1</v>
      </c>
      <c r="F4442" s="7">
        <v>255.19</v>
      </c>
      <c r="G4442" s="7">
        <v>470.67</v>
      </c>
      <c r="H4442" s="7">
        <v>12.75</v>
      </c>
      <c r="I4442" s="7">
        <v>23.53</v>
      </c>
      <c r="J4442" t="s">
        <v>2337</v>
      </c>
      <c r="K4442">
        <f t="shared" si="276"/>
        <v>31</v>
      </c>
      <c r="L4442">
        <f t="shared" si="277"/>
        <v>53</v>
      </c>
      <c r="M4442">
        <f t="shared" si="278"/>
        <v>1</v>
      </c>
      <c r="N4442" s="7">
        <f t="shared" si="279"/>
        <v>470.67</v>
      </c>
    </row>
    <row r="4443" spans="1:14" x14ac:dyDescent="0.2">
      <c r="A4443" t="s">
        <v>740</v>
      </c>
      <c r="B4443" s="8">
        <v>44195</v>
      </c>
      <c r="C4443" s="8">
        <v>44211</v>
      </c>
      <c r="D4443">
        <v>16</v>
      </c>
      <c r="E4443">
        <v>1</v>
      </c>
      <c r="F4443" s="7">
        <v>319.64999999999998</v>
      </c>
      <c r="G4443" s="7">
        <v>544.85</v>
      </c>
      <c r="H4443" s="7">
        <v>31.96</v>
      </c>
      <c r="I4443" s="7">
        <v>54.49</v>
      </c>
      <c r="J4443" t="s">
        <v>2337</v>
      </c>
      <c r="K4443">
        <f t="shared" si="276"/>
        <v>16</v>
      </c>
      <c r="L4443">
        <f t="shared" si="277"/>
        <v>53</v>
      </c>
      <c r="M4443">
        <f t="shared" si="278"/>
        <v>1</v>
      </c>
      <c r="N4443" s="7">
        <f t="shared" si="279"/>
        <v>544.85</v>
      </c>
    </row>
    <row r="4444" spans="1:14" x14ac:dyDescent="0.2">
      <c r="A4444" t="s">
        <v>844</v>
      </c>
      <c r="B4444" s="8">
        <v>44195</v>
      </c>
      <c r="C4444" s="8">
        <v>44211</v>
      </c>
      <c r="D4444">
        <v>31</v>
      </c>
      <c r="E4444">
        <v>1</v>
      </c>
      <c r="F4444" s="7">
        <v>494.27</v>
      </c>
      <c r="G4444" s="7">
        <v>959.25</v>
      </c>
      <c r="H4444" s="7">
        <v>24.71</v>
      </c>
      <c r="I4444" s="7">
        <v>47.96</v>
      </c>
      <c r="J4444" t="s">
        <v>2337</v>
      </c>
      <c r="K4444">
        <f t="shared" si="276"/>
        <v>31</v>
      </c>
      <c r="L4444">
        <f t="shared" si="277"/>
        <v>53</v>
      </c>
      <c r="M4444">
        <f t="shared" si="278"/>
        <v>1</v>
      </c>
      <c r="N4444" s="7">
        <f t="shared" si="279"/>
        <v>959.25</v>
      </c>
    </row>
    <row r="4445" spans="1:14" x14ac:dyDescent="0.2">
      <c r="A4445" t="s">
        <v>780</v>
      </c>
      <c r="B4445" s="8">
        <v>44195</v>
      </c>
      <c r="C4445" s="8">
        <v>44211</v>
      </c>
      <c r="D4445">
        <v>16</v>
      </c>
      <c r="E4445">
        <v>1</v>
      </c>
      <c r="F4445" s="7">
        <v>463.68</v>
      </c>
      <c r="G4445" s="7">
        <v>773.8</v>
      </c>
      <c r="H4445" s="7">
        <v>46.36</v>
      </c>
      <c r="I4445" s="7">
        <v>77.38</v>
      </c>
      <c r="J4445" t="s">
        <v>2337</v>
      </c>
      <c r="K4445">
        <f t="shared" si="276"/>
        <v>16</v>
      </c>
      <c r="L4445">
        <f t="shared" si="277"/>
        <v>53</v>
      </c>
      <c r="M4445">
        <f t="shared" si="278"/>
        <v>1</v>
      </c>
      <c r="N4445" s="7">
        <f t="shared" si="279"/>
        <v>773.8</v>
      </c>
    </row>
    <row r="4446" spans="1:14" x14ac:dyDescent="0.2">
      <c r="A4446" t="s">
        <v>387</v>
      </c>
      <c r="B4446" s="8">
        <v>44195</v>
      </c>
      <c r="C4446" s="8">
        <v>44195</v>
      </c>
      <c r="D4446">
        <v>7</v>
      </c>
      <c r="E4446">
        <v>1</v>
      </c>
      <c r="F4446" s="7">
        <v>169.19</v>
      </c>
      <c r="G4446" s="7">
        <v>306.95999999999998</v>
      </c>
      <c r="H4446" s="7">
        <v>42.3</v>
      </c>
      <c r="I4446" s="7">
        <v>76.739999999999995</v>
      </c>
      <c r="J4446" t="s">
        <v>2337</v>
      </c>
      <c r="K4446">
        <f t="shared" si="276"/>
        <v>7</v>
      </c>
      <c r="L4446">
        <f t="shared" si="277"/>
        <v>53</v>
      </c>
      <c r="M4446">
        <f t="shared" si="278"/>
        <v>1</v>
      </c>
      <c r="N4446" s="7">
        <f t="shared" si="279"/>
        <v>306.95999999999998</v>
      </c>
    </row>
    <row r="4447" spans="1:14" x14ac:dyDescent="0.2">
      <c r="A4447" t="s">
        <v>285</v>
      </c>
      <c r="B4447" s="8">
        <v>44195</v>
      </c>
      <c r="C4447" s="8">
        <v>44195</v>
      </c>
      <c r="D4447">
        <v>766</v>
      </c>
      <c r="E4447">
        <v>1</v>
      </c>
      <c r="F4447" s="7">
        <v>434.86</v>
      </c>
      <c r="G4447" s="7">
        <v>1023.2</v>
      </c>
      <c r="H4447" s="7">
        <v>0.87</v>
      </c>
      <c r="I4447" s="7">
        <v>2.0499999999999998</v>
      </c>
      <c r="J4447" t="s">
        <v>2337</v>
      </c>
      <c r="K4447">
        <f t="shared" si="276"/>
        <v>766</v>
      </c>
      <c r="L4447">
        <f t="shared" si="277"/>
        <v>53</v>
      </c>
      <c r="M4447">
        <f t="shared" si="278"/>
        <v>1</v>
      </c>
      <c r="N4447" s="7">
        <f t="shared" si="279"/>
        <v>1023.2</v>
      </c>
    </row>
    <row r="4448" spans="1:14" x14ac:dyDescent="0.2">
      <c r="A4448" t="s">
        <v>948</v>
      </c>
      <c r="B4448" s="8">
        <v>44195</v>
      </c>
      <c r="C4448" s="8">
        <v>44195</v>
      </c>
      <c r="D4448">
        <v>77</v>
      </c>
      <c r="E4448">
        <v>1</v>
      </c>
      <c r="F4448" s="7">
        <v>1112.73</v>
      </c>
      <c r="G4448" s="7">
        <v>2110.35</v>
      </c>
      <c r="H4448" s="7">
        <v>22.26</v>
      </c>
      <c r="I4448" s="7">
        <v>42.21</v>
      </c>
      <c r="J4448" t="s">
        <v>2337</v>
      </c>
      <c r="K4448">
        <f t="shared" si="276"/>
        <v>77</v>
      </c>
      <c r="L4448">
        <f t="shared" si="277"/>
        <v>53</v>
      </c>
      <c r="M4448">
        <f t="shared" si="278"/>
        <v>1</v>
      </c>
      <c r="N4448" s="7">
        <f t="shared" si="279"/>
        <v>2110.35</v>
      </c>
    </row>
    <row r="4449" spans="1:14" x14ac:dyDescent="0.2">
      <c r="A4449" t="s">
        <v>169</v>
      </c>
      <c r="B4449" s="8">
        <v>44195</v>
      </c>
      <c r="C4449" s="8">
        <v>44200</v>
      </c>
      <c r="D4449">
        <v>123</v>
      </c>
      <c r="E4449">
        <v>1</v>
      </c>
      <c r="F4449" s="7">
        <v>103.06</v>
      </c>
      <c r="G4449" s="7">
        <v>194.41</v>
      </c>
      <c r="H4449" s="7">
        <v>1.28</v>
      </c>
      <c r="I4449" s="7">
        <v>2.4300000000000002</v>
      </c>
      <c r="J4449" t="s">
        <v>2337</v>
      </c>
      <c r="K4449">
        <f t="shared" si="276"/>
        <v>123</v>
      </c>
      <c r="L4449">
        <f t="shared" si="277"/>
        <v>53</v>
      </c>
      <c r="M4449">
        <f t="shared" si="278"/>
        <v>1</v>
      </c>
      <c r="N4449" s="7">
        <f t="shared" si="279"/>
        <v>194.41</v>
      </c>
    </row>
    <row r="4450" spans="1:14" x14ac:dyDescent="0.2">
      <c r="A4450" t="s">
        <v>396</v>
      </c>
      <c r="B4450" s="8">
        <v>44195</v>
      </c>
      <c r="C4450" s="8">
        <v>44200</v>
      </c>
      <c r="D4450">
        <v>2</v>
      </c>
      <c r="E4450">
        <v>1</v>
      </c>
      <c r="F4450" s="7">
        <v>22.56</v>
      </c>
      <c r="G4450" s="7">
        <v>30.7</v>
      </c>
      <c r="H4450" s="7">
        <v>22.56</v>
      </c>
      <c r="I4450" s="7">
        <v>30.7</v>
      </c>
      <c r="J4450" t="s">
        <v>2337</v>
      </c>
      <c r="K4450">
        <f t="shared" si="276"/>
        <v>2</v>
      </c>
      <c r="L4450">
        <f t="shared" si="277"/>
        <v>53</v>
      </c>
      <c r="M4450">
        <f t="shared" si="278"/>
        <v>1</v>
      </c>
      <c r="N4450" s="7">
        <f t="shared" si="279"/>
        <v>30.7</v>
      </c>
    </row>
    <row r="4451" spans="1:14" x14ac:dyDescent="0.2">
      <c r="A4451" t="s">
        <v>169</v>
      </c>
      <c r="B4451" s="8">
        <v>44200</v>
      </c>
      <c r="C4451" s="8">
        <v>44225</v>
      </c>
      <c r="D4451">
        <v>9928</v>
      </c>
      <c r="E4451">
        <v>1</v>
      </c>
      <c r="F4451" s="7">
        <v>8347.6</v>
      </c>
      <c r="G4451" s="7">
        <v>18564.939999999999</v>
      </c>
      <c r="H4451" s="7">
        <v>1.28</v>
      </c>
      <c r="I4451" s="7">
        <v>2.87</v>
      </c>
      <c r="J4451" t="s">
        <v>2337</v>
      </c>
      <c r="K4451">
        <f t="shared" si="276"/>
        <v>9928</v>
      </c>
      <c r="L4451">
        <f t="shared" si="277"/>
        <v>53</v>
      </c>
      <c r="M4451">
        <f t="shared" si="278"/>
        <v>1</v>
      </c>
      <c r="N4451" s="7">
        <f t="shared" si="279"/>
        <v>18564.939999999999</v>
      </c>
    </row>
    <row r="4452" spans="1:14" x14ac:dyDescent="0.2">
      <c r="A4452" t="s">
        <v>201</v>
      </c>
      <c r="B4452" s="8">
        <v>44200</v>
      </c>
      <c r="C4452" s="8">
        <v>44202</v>
      </c>
      <c r="D4452">
        <v>1532</v>
      </c>
      <c r="E4452">
        <v>1</v>
      </c>
      <c r="F4452" s="7">
        <v>713.04</v>
      </c>
      <c r="G4452" s="7">
        <v>2864.96</v>
      </c>
      <c r="H4452" s="7">
        <v>0.7</v>
      </c>
      <c r="I4452" s="7">
        <v>2.87</v>
      </c>
      <c r="J4452" t="s">
        <v>2337</v>
      </c>
      <c r="K4452">
        <f t="shared" si="276"/>
        <v>1532</v>
      </c>
      <c r="L4452">
        <f t="shared" si="277"/>
        <v>53</v>
      </c>
      <c r="M4452">
        <f t="shared" si="278"/>
        <v>1</v>
      </c>
      <c r="N4452" s="7">
        <f t="shared" si="279"/>
        <v>2864.96</v>
      </c>
    </row>
    <row r="4453" spans="1:14" x14ac:dyDescent="0.2">
      <c r="A4453" t="s">
        <v>288</v>
      </c>
      <c r="B4453" s="8">
        <v>44200</v>
      </c>
      <c r="C4453" s="8">
        <v>44202</v>
      </c>
      <c r="D4453">
        <v>154</v>
      </c>
      <c r="E4453">
        <v>1</v>
      </c>
      <c r="F4453" s="7">
        <v>85.69</v>
      </c>
      <c r="G4453" s="7">
        <v>241.73</v>
      </c>
      <c r="H4453" s="7">
        <v>0.86</v>
      </c>
      <c r="I4453" s="7">
        <v>2.42</v>
      </c>
      <c r="J4453" t="s">
        <v>2337</v>
      </c>
      <c r="K4453">
        <f t="shared" si="276"/>
        <v>154</v>
      </c>
      <c r="L4453">
        <f t="shared" si="277"/>
        <v>53</v>
      </c>
      <c r="M4453">
        <f t="shared" si="278"/>
        <v>1</v>
      </c>
      <c r="N4453" s="7">
        <f t="shared" si="279"/>
        <v>241.73</v>
      </c>
    </row>
    <row r="4454" spans="1:14" x14ac:dyDescent="0.2">
      <c r="A4454" t="s">
        <v>251</v>
      </c>
      <c r="B4454" s="8">
        <v>44200</v>
      </c>
      <c r="C4454" s="8">
        <v>44202</v>
      </c>
      <c r="D4454">
        <v>460</v>
      </c>
      <c r="E4454">
        <v>1</v>
      </c>
      <c r="F4454" s="7">
        <v>257.08</v>
      </c>
      <c r="G4454" s="7">
        <v>571.71</v>
      </c>
      <c r="H4454" s="7">
        <v>0.86</v>
      </c>
      <c r="I4454" s="7">
        <v>1.91</v>
      </c>
      <c r="J4454" t="s">
        <v>2337</v>
      </c>
      <c r="K4454">
        <f t="shared" si="276"/>
        <v>460</v>
      </c>
      <c r="L4454">
        <f t="shared" si="277"/>
        <v>53</v>
      </c>
      <c r="M4454">
        <f t="shared" si="278"/>
        <v>1</v>
      </c>
      <c r="N4454" s="7">
        <f t="shared" si="279"/>
        <v>571.71</v>
      </c>
    </row>
    <row r="4455" spans="1:14" x14ac:dyDescent="0.2">
      <c r="A4455" t="s">
        <v>636</v>
      </c>
      <c r="B4455" s="8">
        <v>44200</v>
      </c>
      <c r="C4455" s="8">
        <v>44202</v>
      </c>
      <c r="D4455">
        <v>4780</v>
      </c>
      <c r="E4455">
        <v>1</v>
      </c>
      <c r="F4455" s="7">
        <v>3941.8</v>
      </c>
      <c r="G4455" s="7">
        <v>4948.2</v>
      </c>
      <c r="H4455" s="7">
        <v>1.25</v>
      </c>
      <c r="I4455" s="7">
        <v>1.59</v>
      </c>
      <c r="J4455" t="s">
        <v>2337</v>
      </c>
      <c r="K4455">
        <f t="shared" si="276"/>
        <v>4780</v>
      </c>
      <c r="L4455">
        <f t="shared" si="277"/>
        <v>53</v>
      </c>
      <c r="M4455">
        <f t="shared" si="278"/>
        <v>1</v>
      </c>
      <c r="N4455" s="7">
        <f t="shared" si="279"/>
        <v>4948.2</v>
      </c>
    </row>
    <row r="4456" spans="1:14" x14ac:dyDescent="0.2">
      <c r="A4456" t="s">
        <v>636</v>
      </c>
      <c r="B4456" s="8">
        <v>44200</v>
      </c>
      <c r="C4456" s="8">
        <v>44204</v>
      </c>
      <c r="D4456">
        <v>1532</v>
      </c>
      <c r="E4456">
        <v>1</v>
      </c>
      <c r="F4456" s="7">
        <v>1263.4000000000001</v>
      </c>
      <c r="G4456" s="7">
        <v>1905.71</v>
      </c>
      <c r="H4456" s="7">
        <v>1.25</v>
      </c>
      <c r="I4456" s="7">
        <v>1.91</v>
      </c>
      <c r="J4456" t="s">
        <v>2337</v>
      </c>
      <c r="K4456">
        <f t="shared" si="276"/>
        <v>1532</v>
      </c>
      <c r="L4456">
        <f t="shared" si="277"/>
        <v>53</v>
      </c>
      <c r="M4456">
        <f t="shared" si="278"/>
        <v>1</v>
      </c>
      <c r="N4456" s="7">
        <f t="shared" si="279"/>
        <v>1905.71</v>
      </c>
    </row>
    <row r="4457" spans="1:14" x14ac:dyDescent="0.2">
      <c r="A4457" t="s">
        <v>333</v>
      </c>
      <c r="B4457" s="8">
        <v>44200</v>
      </c>
      <c r="C4457" s="8">
        <v>44204</v>
      </c>
      <c r="D4457">
        <v>9192</v>
      </c>
      <c r="E4457">
        <v>1</v>
      </c>
      <c r="F4457" s="7">
        <v>5064.84</v>
      </c>
      <c r="G4457" s="7">
        <v>8441.4</v>
      </c>
      <c r="H4457" s="7">
        <v>0.84</v>
      </c>
      <c r="I4457" s="7">
        <v>1.41</v>
      </c>
      <c r="J4457" t="s">
        <v>2337</v>
      </c>
      <c r="K4457">
        <f t="shared" si="276"/>
        <v>9192</v>
      </c>
      <c r="L4457">
        <f t="shared" si="277"/>
        <v>53</v>
      </c>
      <c r="M4457">
        <f t="shared" si="278"/>
        <v>1</v>
      </c>
      <c r="N4457" s="7">
        <f t="shared" si="279"/>
        <v>8441.4</v>
      </c>
    </row>
    <row r="4458" spans="1:14" x14ac:dyDescent="0.2">
      <c r="A4458" t="s">
        <v>670</v>
      </c>
      <c r="B4458" s="8">
        <v>44200</v>
      </c>
      <c r="C4458" s="8">
        <v>44215</v>
      </c>
      <c r="D4458">
        <v>16</v>
      </c>
      <c r="E4458">
        <v>1</v>
      </c>
      <c r="F4458" s="7">
        <v>0</v>
      </c>
      <c r="G4458" s="7">
        <v>139.41</v>
      </c>
      <c r="H4458" s="7">
        <v>0</v>
      </c>
      <c r="I4458" s="7">
        <v>13.94</v>
      </c>
      <c r="J4458" t="s">
        <v>2337</v>
      </c>
      <c r="K4458">
        <f t="shared" si="276"/>
        <v>16</v>
      </c>
      <c r="L4458">
        <f t="shared" si="277"/>
        <v>53</v>
      </c>
      <c r="M4458">
        <f t="shared" si="278"/>
        <v>1</v>
      </c>
      <c r="N4458" s="7">
        <f t="shared" si="279"/>
        <v>139.41</v>
      </c>
    </row>
    <row r="4459" spans="1:14" x14ac:dyDescent="0.2">
      <c r="A4459" t="s">
        <v>262</v>
      </c>
      <c r="B4459" s="8">
        <v>44200</v>
      </c>
      <c r="C4459" s="8">
        <v>44204</v>
      </c>
      <c r="D4459">
        <v>3064</v>
      </c>
      <c r="E4459">
        <v>1</v>
      </c>
      <c r="F4459" s="7">
        <v>2174.3000000000002</v>
      </c>
      <c r="G4459" s="7">
        <v>4067.22</v>
      </c>
      <c r="H4459" s="7">
        <v>1.0900000000000001</v>
      </c>
      <c r="I4459" s="7">
        <v>2.0299999999999998</v>
      </c>
      <c r="J4459" t="s">
        <v>2337</v>
      </c>
      <c r="K4459">
        <f t="shared" si="276"/>
        <v>3064</v>
      </c>
      <c r="L4459">
        <f t="shared" si="277"/>
        <v>53</v>
      </c>
      <c r="M4459">
        <f t="shared" si="278"/>
        <v>1</v>
      </c>
      <c r="N4459" s="7">
        <f t="shared" si="279"/>
        <v>4067.22</v>
      </c>
    </row>
    <row r="4460" spans="1:14" x14ac:dyDescent="0.2">
      <c r="A4460" t="s">
        <v>923</v>
      </c>
      <c r="B4460" s="8">
        <v>44200</v>
      </c>
      <c r="C4460" s="8">
        <v>44202</v>
      </c>
      <c r="D4460">
        <v>221</v>
      </c>
      <c r="E4460">
        <v>1</v>
      </c>
      <c r="F4460" s="7">
        <v>8623.1200000000008</v>
      </c>
      <c r="G4460" s="7">
        <v>12523.97</v>
      </c>
      <c r="H4460" s="7">
        <v>59.88</v>
      </c>
      <c r="I4460" s="7">
        <v>86.97</v>
      </c>
      <c r="J4460" t="s">
        <v>2337</v>
      </c>
      <c r="K4460">
        <f t="shared" si="276"/>
        <v>221</v>
      </c>
      <c r="L4460">
        <f t="shared" si="277"/>
        <v>53</v>
      </c>
      <c r="M4460">
        <f t="shared" si="278"/>
        <v>1</v>
      </c>
      <c r="N4460" s="7">
        <f t="shared" si="279"/>
        <v>12523.97</v>
      </c>
    </row>
    <row r="4461" spans="1:14" x14ac:dyDescent="0.2">
      <c r="A4461" t="s">
        <v>396</v>
      </c>
      <c r="B4461" s="8">
        <v>44200</v>
      </c>
      <c r="C4461" s="8">
        <v>44202</v>
      </c>
      <c r="D4461">
        <v>16</v>
      </c>
      <c r="E4461">
        <v>1</v>
      </c>
      <c r="F4461" s="7">
        <v>225.62</v>
      </c>
      <c r="G4461" s="7">
        <v>353</v>
      </c>
      <c r="H4461" s="7">
        <v>22.56</v>
      </c>
      <c r="I4461" s="7">
        <v>35.299999999999997</v>
      </c>
      <c r="J4461" t="s">
        <v>2337</v>
      </c>
      <c r="K4461">
        <f t="shared" si="276"/>
        <v>16</v>
      </c>
      <c r="L4461">
        <f t="shared" si="277"/>
        <v>53</v>
      </c>
      <c r="M4461">
        <f t="shared" si="278"/>
        <v>1</v>
      </c>
      <c r="N4461" s="7">
        <f t="shared" si="279"/>
        <v>353</v>
      </c>
    </row>
    <row r="4462" spans="1:14" x14ac:dyDescent="0.2">
      <c r="A4462" t="s">
        <v>390</v>
      </c>
      <c r="B4462" s="8">
        <v>44200</v>
      </c>
      <c r="C4462" s="8">
        <v>44202</v>
      </c>
      <c r="D4462">
        <v>16</v>
      </c>
      <c r="E4462">
        <v>1</v>
      </c>
      <c r="F4462" s="7">
        <v>311.82</v>
      </c>
      <c r="G4462" s="7">
        <v>661.88</v>
      </c>
      <c r="H4462" s="7">
        <v>31.18</v>
      </c>
      <c r="I4462" s="7">
        <v>66.19</v>
      </c>
      <c r="J4462" t="s">
        <v>2337</v>
      </c>
      <c r="K4462">
        <f t="shared" si="276"/>
        <v>16</v>
      </c>
      <c r="L4462">
        <f t="shared" si="277"/>
        <v>53</v>
      </c>
      <c r="M4462">
        <f t="shared" si="278"/>
        <v>1</v>
      </c>
      <c r="N4462" s="7">
        <f t="shared" si="279"/>
        <v>661.88</v>
      </c>
    </row>
    <row r="4463" spans="1:14" x14ac:dyDescent="0.2">
      <c r="A4463" t="s">
        <v>391</v>
      </c>
      <c r="B4463" s="8">
        <v>44200</v>
      </c>
      <c r="C4463" s="8">
        <v>44202</v>
      </c>
      <c r="D4463">
        <v>154</v>
      </c>
      <c r="E4463">
        <v>1</v>
      </c>
      <c r="F4463" s="7">
        <v>3440.51</v>
      </c>
      <c r="G4463" s="7">
        <v>7597.26</v>
      </c>
      <c r="H4463" s="7">
        <v>34.409999999999997</v>
      </c>
      <c r="I4463" s="7">
        <v>75.97</v>
      </c>
      <c r="J4463" t="s">
        <v>2337</v>
      </c>
      <c r="K4463">
        <f t="shared" si="276"/>
        <v>154</v>
      </c>
      <c r="L4463">
        <f t="shared" si="277"/>
        <v>53</v>
      </c>
      <c r="M4463">
        <f t="shared" si="278"/>
        <v>1</v>
      </c>
      <c r="N4463" s="7">
        <f t="shared" si="279"/>
        <v>7597.26</v>
      </c>
    </row>
    <row r="4464" spans="1:14" x14ac:dyDescent="0.2">
      <c r="A4464" t="s">
        <v>923</v>
      </c>
      <c r="B4464" s="8">
        <v>44200</v>
      </c>
      <c r="C4464" s="8">
        <v>44204</v>
      </c>
      <c r="D4464">
        <v>46</v>
      </c>
      <c r="E4464">
        <v>1</v>
      </c>
      <c r="F4464" s="7">
        <v>1796.48</v>
      </c>
      <c r="G4464" s="7">
        <v>2685.9</v>
      </c>
      <c r="H4464" s="7">
        <v>59.88</v>
      </c>
      <c r="I4464" s="7">
        <v>89.53</v>
      </c>
      <c r="J4464" t="s">
        <v>2337</v>
      </c>
      <c r="K4464">
        <f t="shared" si="276"/>
        <v>46</v>
      </c>
      <c r="L4464">
        <f t="shared" si="277"/>
        <v>53</v>
      </c>
      <c r="M4464">
        <f t="shared" si="278"/>
        <v>1</v>
      </c>
      <c r="N4464" s="7">
        <f t="shared" si="279"/>
        <v>2685.9</v>
      </c>
    </row>
    <row r="4465" spans="1:14" x14ac:dyDescent="0.2">
      <c r="A4465" t="s">
        <v>251</v>
      </c>
      <c r="B4465" s="8">
        <v>44200</v>
      </c>
      <c r="C4465" s="8">
        <v>44204</v>
      </c>
      <c r="D4465">
        <v>766</v>
      </c>
      <c r="E4465">
        <v>1</v>
      </c>
      <c r="F4465" s="7">
        <v>428.47</v>
      </c>
      <c r="G4465" s="7">
        <v>959.25</v>
      </c>
      <c r="H4465" s="7">
        <v>0.86</v>
      </c>
      <c r="I4465" s="7">
        <v>1.92</v>
      </c>
      <c r="J4465" t="s">
        <v>2337</v>
      </c>
      <c r="K4465">
        <f t="shared" si="276"/>
        <v>766</v>
      </c>
      <c r="L4465">
        <f t="shared" si="277"/>
        <v>53</v>
      </c>
      <c r="M4465">
        <f t="shared" si="278"/>
        <v>1</v>
      </c>
      <c r="N4465" s="7">
        <f t="shared" si="279"/>
        <v>959.25</v>
      </c>
    </row>
    <row r="4466" spans="1:14" x14ac:dyDescent="0.2">
      <c r="A4466" t="s">
        <v>396</v>
      </c>
      <c r="B4466" s="8">
        <v>44200</v>
      </c>
      <c r="C4466" s="8">
        <v>44204</v>
      </c>
      <c r="D4466">
        <v>77</v>
      </c>
      <c r="E4466">
        <v>1</v>
      </c>
      <c r="F4466" s="7">
        <v>1128.08</v>
      </c>
      <c r="G4466" s="7">
        <v>1534.8</v>
      </c>
      <c r="H4466" s="7">
        <v>22.56</v>
      </c>
      <c r="I4466" s="7">
        <v>30.7</v>
      </c>
      <c r="J4466" t="s">
        <v>2337</v>
      </c>
      <c r="K4466">
        <f t="shared" si="276"/>
        <v>77</v>
      </c>
      <c r="L4466">
        <f t="shared" si="277"/>
        <v>53</v>
      </c>
      <c r="M4466">
        <f t="shared" si="278"/>
        <v>1</v>
      </c>
      <c r="N4466" s="7">
        <f t="shared" si="279"/>
        <v>1534.8</v>
      </c>
    </row>
    <row r="4467" spans="1:14" x14ac:dyDescent="0.2">
      <c r="A4467" t="s">
        <v>942</v>
      </c>
      <c r="B4467" s="8">
        <v>44200</v>
      </c>
      <c r="C4467" s="8">
        <v>44204</v>
      </c>
      <c r="D4467">
        <v>62</v>
      </c>
      <c r="E4467">
        <v>1</v>
      </c>
      <c r="F4467" s="7">
        <v>954.65</v>
      </c>
      <c r="G4467" s="7">
        <v>1995.24</v>
      </c>
      <c r="H4467" s="7">
        <v>23.87</v>
      </c>
      <c r="I4467" s="7">
        <v>49.88</v>
      </c>
      <c r="J4467" t="s">
        <v>2337</v>
      </c>
      <c r="K4467">
        <f t="shared" si="276"/>
        <v>62</v>
      </c>
      <c r="L4467">
        <f t="shared" si="277"/>
        <v>53</v>
      </c>
      <c r="M4467">
        <f t="shared" si="278"/>
        <v>1</v>
      </c>
      <c r="N4467" s="7">
        <f t="shared" si="279"/>
        <v>1995.24</v>
      </c>
    </row>
    <row r="4468" spans="1:14" x14ac:dyDescent="0.2">
      <c r="A4468" t="s">
        <v>930</v>
      </c>
      <c r="B4468" s="8">
        <v>44201</v>
      </c>
      <c r="C4468" s="8">
        <v>44202</v>
      </c>
      <c r="D4468">
        <v>7</v>
      </c>
      <c r="E4468">
        <v>1</v>
      </c>
      <c r="F4468" s="7">
        <v>119.41</v>
      </c>
      <c r="G4468" s="7">
        <v>219.99</v>
      </c>
      <c r="H4468" s="7">
        <v>29.85</v>
      </c>
      <c r="I4468" s="7">
        <v>55</v>
      </c>
      <c r="J4468" t="s">
        <v>2337</v>
      </c>
      <c r="K4468">
        <f t="shared" si="276"/>
        <v>7</v>
      </c>
      <c r="L4468">
        <f t="shared" si="277"/>
        <v>53</v>
      </c>
      <c r="M4468">
        <f t="shared" si="278"/>
        <v>1</v>
      </c>
      <c r="N4468" s="7">
        <f t="shared" si="279"/>
        <v>219.99</v>
      </c>
    </row>
    <row r="4469" spans="1:14" x14ac:dyDescent="0.2">
      <c r="A4469" t="s">
        <v>396</v>
      </c>
      <c r="B4469" s="8">
        <v>44201</v>
      </c>
      <c r="C4469" s="8">
        <v>44203</v>
      </c>
      <c r="D4469">
        <v>74</v>
      </c>
      <c r="E4469">
        <v>1</v>
      </c>
      <c r="F4469" s="7">
        <v>1082.96</v>
      </c>
      <c r="G4469" s="7">
        <v>1473.41</v>
      </c>
      <c r="H4469" s="7">
        <v>22.56</v>
      </c>
      <c r="I4469" s="7">
        <v>30.7</v>
      </c>
      <c r="J4469" t="s">
        <v>2337</v>
      </c>
      <c r="K4469">
        <f t="shared" si="276"/>
        <v>74</v>
      </c>
      <c r="L4469">
        <f t="shared" si="277"/>
        <v>53</v>
      </c>
      <c r="M4469">
        <f t="shared" si="278"/>
        <v>1</v>
      </c>
      <c r="N4469" s="7">
        <f t="shared" si="279"/>
        <v>1473.41</v>
      </c>
    </row>
    <row r="4470" spans="1:14" x14ac:dyDescent="0.2">
      <c r="A4470" t="s">
        <v>223</v>
      </c>
      <c r="B4470" s="8">
        <v>44201</v>
      </c>
      <c r="C4470" s="8">
        <v>44202</v>
      </c>
      <c r="D4470">
        <v>766</v>
      </c>
      <c r="E4470">
        <v>1</v>
      </c>
      <c r="F4470" s="7">
        <v>351.73</v>
      </c>
      <c r="G4470" s="7">
        <v>549.97</v>
      </c>
      <c r="H4470" s="7">
        <v>0.7</v>
      </c>
      <c r="I4470" s="7">
        <v>1.1000000000000001</v>
      </c>
      <c r="J4470" t="s">
        <v>2337</v>
      </c>
      <c r="K4470">
        <f t="shared" si="276"/>
        <v>766</v>
      </c>
      <c r="L4470">
        <f t="shared" si="277"/>
        <v>53</v>
      </c>
      <c r="M4470">
        <f t="shared" si="278"/>
        <v>1</v>
      </c>
      <c r="N4470" s="7">
        <f t="shared" si="279"/>
        <v>549.97</v>
      </c>
    </row>
    <row r="4471" spans="1:14" x14ac:dyDescent="0.2">
      <c r="A4471" t="s">
        <v>251</v>
      </c>
      <c r="B4471" s="8">
        <v>44201</v>
      </c>
      <c r="C4471" s="8">
        <v>44203</v>
      </c>
      <c r="D4471">
        <v>307</v>
      </c>
      <c r="E4471">
        <v>1</v>
      </c>
      <c r="F4471" s="7">
        <v>171.39</v>
      </c>
      <c r="G4471" s="7">
        <v>422.07</v>
      </c>
      <c r="H4471" s="7">
        <v>0.86</v>
      </c>
      <c r="I4471" s="7">
        <v>2.11</v>
      </c>
      <c r="J4471" t="s">
        <v>2337</v>
      </c>
      <c r="K4471">
        <f t="shared" si="276"/>
        <v>307</v>
      </c>
      <c r="L4471">
        <f t="shared" si="277"/>
        <v>53</v>
      </c>
      <c r="M4471">
        <f t="shared" si="278"/>
        <v>1</v>
      </c>
      <c r="N4471" s="7">
        <f t="shared" si="279"/>
        <v>422.07</v>
      </c>
    </row>
    <row r="4472" spans="1:14" x14ac:dyDescent="0.2">
      <c r="A4472" t="s">
        <v>246</v>
      </c>
      <c r="B4472" s="8">
        <v>44202</v>
      </c>
      <c r="C4472" s="8">
        <v>44202</v>
      </c>
      <c r="D4472">
        <v>307</v>
      </c>
      <c r="E4472">
        <v>1</v>
      </c>
      <c r="F4472" s="7">
        <v>171.39</v>
      </c>
      <c r="G4472" s="7">
        <v>383.7</v>
      </c>
      <c r="H4472" s="7">
        <v>0.86</v>
      </c>
      <c r="I4472" s="7">
        <v>1.92</v>
      </c>
      <c r="J4472" t="s">
        <v>2337</v>
      </c>
      <c r="K4472">
        <f t="shared" si="276"/>
        <v>307</v>
      </c>
      <c r="L4472">
        <f t="shared" si="277"/>
        <v>53</v>
      </c>
      <c r="M4472">
        <f t="shared" si="278"/>
        <v>1</v>
      </c>
      <c r="N4472" s="7">
        <f t="shared" si="279"/>
        <v>383.7</v>
      </c>
    </row>
    <row r="4473" spans="1:14" x14ac:dyDescent="0.2">
      <c r="A4473" t="s">
        <v>288</v>
      </c>
      <c r="B4473" s="8">
        <v>44202</v>
      </c>
      <c r="C4473" s="8">
        <v>44203</v>
      </c>
      <c r="D4473">
        <v>2176</v>
      </c>
      <c r="E4473">
        <v>1</v>
      </c>
      <c r="F4473" s="7">
        <v>1216.8399999999999</v>
      </c>
      <c r="G4473" s="7">
        <v>4358.83</v>
      </c>
      <c r="H4473" s="7">
        <v>0.86</v>
      </c>
      <c r="I4473" s="7">
        <v>3.07</v>
      </c>
      <c r="J4473" t="s">
        <v>2337</v>
      </c>
      <c r="K4473">
        <f t="shared" si="276"/>
        <v>2176</v>
      </c>
      <c r="L4473">
        <f t="shared" si="277"/>
        <v>53</v>
      </c>
      <c r="M4473">
        <f t="shared" si="278"/>
        <v>1</v>
      </c>
      <c r="N4473" s="7">
        <f t="shared" si="279"/>
        <v>4358.83</v>
      </c>
    </row>
    <row r="4474" spans="1:14" x14ac:dyDescent="0.2">
      <c r="A4474" t="s">
        <v>928</v>
      </c>
      <c r="B4474" s="8">
        <v>44202</v>
      </c>
      <c r="C4474" s="8">
        <v>44203</v>
      </c>
      <c r="D4474">
        <v>62</v>
      </c>
      <c r="E4474">
        <v>1</v>
      </c>
      <c r="F4474" s="7">
        <v>0</v>
      </c>
      <c r="G4474" s="7">
        <v>0</v>
      </c>
      <c r="H4474" s="7">
        <v>0</v>
      </c>
      <c r="I4474" s="7">
        <v>0</v>
      </c>
      <c r="J4474" t="s">
        <v>2337</v>
      </c>
      <c r="K4474">
        <f t="shared" si="276"/>
        <v>62</v>
      </c>
      <c r="L4474">
        <f t="shared" si="277"/>
        <v>53</v>
      </c>
      <c r="M4474">
        <f t="shared" si="278"/>
        <v>1</v>
      </c>
      <c r="N4474" s="7">
        <f t="shared" si="279"/>
        <v>0</v>
      </c>
    </row>
    <row r="4475" spans="1:14" x14ac:dyDescent="0.2">
      <c r="A4475" t="s">
        <v>396</v>
      </c>
      <c r="B4475" s="8">
        <v>44202</v>
      </c>
      <c r="C4475" s="8">
        <v>44203</v>
      </c>
      <c r="D4475">
        <v>37</v>
      </c>
      <c r="E4475">
        <v>1</v>
      </c>
      <c r="F4475" s="7">
        <v>541.48</v>
      </c>
      <c r="G4475" s="7">
        <v>675.31</v>
      </c>
      <c r="H4475" s="7">
        <v>22.56</v>
      </c>
      <c r="I4475" s="7">
        <v>28.14</v>
      </c>
      <c r="J4475" t="s">
        <v>2337</v>
      </c>
      <c r="K4475">
        <f t="shared" si="276"/>
        <v>37</v>
      </c>
      <c r="L4475">
        <f t="shared" si="277"/>
        <v>53</v>
      </c>
      <c r="M4475">
        <f t="shared" si="278"/>
        <v>1</v>
      </c>
      <c r="N4475" s="7">
        <f t="shared" si="279"/>
        <v>675.31</v>
      </c>
    </row>
    <row r="4476" spans="1:14" x14ac:dyDescent="0.2">
      <c r="A4476" t="s">
        <v>104</v>
      </c>
      <c r="B4476" s="8">
        <v>44202</v>
      </c>
      <c r="C4476" s="8">
        <v>44203</v>
      </c>
      <c r="D4476">
        <v>2452</v>
      </c>
      <c r="E4476">
        <v>1</v>
      </c>
      <c r="F4476" s="7">
        <v>515.69000000000005</v>
      </c>
      <c r="G4476" s="7">
        <v>1268.77</v>
      </c>
      <c r="H4476" s="7">
        <v>0.32</v>
      </c>
      <c r="I4476" s="7">
        <v>0.79</v>
      </c>
      <c r="J4476" t="s">
        <v>2337</v>
      </c>
      <c r="K4476">
        <f t="shared" si="276"/>
        <v>2452</v>
      </c>
      <c r="L4476">
        <f t="shared" si="277"/>
        <v>53</v>
      </c>
      <c r="M4476">
        <f t="shared" si="278"/>
        <v>1</v>
      </c>
      <c r="N4476" s="7">
        <f t="shared" si="279"/>
        <v>1268.77</v>
      </c>
    </row>
    <row r="4477" spans="1:14" x14ac:dyDescent="0.2">
      <c r="A4477" t="s">
        <v>251</v>
      </c>
      <c r="B4477" s="8">
        <v>44202</v>
      </c>
      <c r="C4477" s="8">
        <v>44204</v>
      </c>
      <c r="D4477">
        <v>2298</v>
      </c>
      <c r="E4477">
        <v>1</v>
      </c>
      <c r="F4477" s="7">
        <v>1285.4000000000001</v>
      </c>
      <c r="G4477" s="7">
        <v>3107.97</v>
      </c>
      <c r="H4477" s="7">
        <v>0.86</v>
      </c>
      <c r="I4477" s="7">
        <v>2.0699999999999998</v>
      </c>
      <c r="J4477" t="s">
        <v>2337</v>
      </c>
      <c r="K4477">
        <f t="shared" si="276"/>
        <v>2298</v>
      </c>
      <c r="L4477">
        <f t="shared" si="277"/>
        <v>53</v>
      </c>
      <c r="M4477">
        <f t="shared" si="278"/>
        <v>1</v>
      </c>
      <c r="N4477" s="7">
        <f t="shared" si="279"/>
        <v>3107.97</v>
      </c>
    </row>
    <row r="4478" spans="1:14" x14ac:dyDescent="0.2">
      <c r="A4478" t="s">
        <v>158</v>
      </c>
      <c r="B4478" s="8">
        <v>44202</v>
      </c>
      <c r="C4478" s="8">
        <v>44202</v>
      </c>
      <c r="D4478">
        <v>613</v>
      </c>
      <c r="E4478">
        <v>1</v>
      </c>
      <c r="F4478" s="7">
        <v>501.93</v>
      </c>
      <c r="G4478" s="7">
        <v>844.14</v>
      </c>
      <c r="H4478" s="7">
        <v>1.25</v>
      </c>
      <c r="I4478" s="7">
        <v>2.11</v>
      </c>
      <c r="J4478" t="s">
        <v>2337</v>
      </c>
      <c r="K4478">
        <f t="shared" si="276"/>
        <v>613</v>
      </c>
      <c r="L4478">
        <f t="shared" si="277"/>
        <v>53</v>
      </c>
      <c r="M4478">
        <f t="shared" si="278"/>
        <v>1</v>
      </c>
      <c r="N4478" s="7">
        <f t="shared" si="279"/>
        <v>844.14</v>
      </c>
    </row>
    <row r="4479" spans="1:14" x14ac:dyDescent="0.2">
      <c r="A4479" t="s">
        <v>158</v>
      </c>
      <c r="B4479" s="8">
        <v>44202</v>
      </c>
      <c r="C4479" s="8">
        <v>44203</v>
      </c>
      <c r="D4479">
        <v>613</v>
      </c>
      <c r="E4479">
        <v>1</v>
      </c>
      <c r="F4479" s="7">
        <v>501.93</v>
      </c>
      <c r="G4479" s="7">
        <v>844.14</v>
      </c>
      <c r="H4479" s="7">
        <v>1.25</v>
      </c>
      <c r="I4479" s="7">
        <v>2.11</v>
      </c>
      <c r="J4479" t="s">
        <v>2337</v>
      </c>
      <c r="K4479">
        <f t="shared" si="276"/>
        <v>613</v>
      </c>
      <c r="L4479">
        <f t="shared" si="277"/>
        <v>53</v>
      </c>
      <c r="M4479">
        <f t="shared" si="278"/>
        <v>1</v>
      </c>
      <c r="N4479" s="7">
        <f t="shared" si="279"/>
        <v>844.14</v>
      </c>
    </row>
    <row r="4480" spans="1:14" x14ac:dyDescent="0.2">
      <c r="A4480" t="s">
        <v>251</v>
      </c>
      <c r="B4480" s="8">
        <v>44202</v>
      </c>
      <c r="C4480" s="8">
        <v>44204</v>
      </c>
      <c r="D4480">
        <v>613</v>
      </c>
      <c r="E4480">
        <v>1</v>
      </c>
      <c r="F4480" s="7">
        <v>342.77</v>
      </c>
      <c r="G4480" s="7">
        <v>844.14</v>
      </c>
      <c r="H4480" s="7">
        <v>0.86</v>
      </c>
      <c r="I4480" s="7">
        <v>2.11</v>
      </c>
      <c r="J4480" t="s">
        <v>2337</v>
      </c>
      <c r="K4480">
        <f t="shared" si="276"/>
        <v>613</v>
      </c>
      <c r="L4480">
        <f t="shared" si="277"/>
        <v>53</v>
      </c>
      <c r="M4480">
        <f t="shared" si="278"/>
        <v>1</v>
      </c>
      <c r="N4480" s="7">
        <f t="shared" si="279"/>
        <v>844.14</v>
      </c>
    </row>
    <row r="4481" spans="1:14" x14ac:dyDescent="0.2">
      <c r="A4481" t="s">
        <v>264</v>
      </c>
      <c r="B4481" s="8">
        <v>44202</v>
      </c>
      <c r="C4481" s="8">
        <v>44204</v>
      </c>
      <c r="D4481">
        <v>154</v>
      </c>
      <c r="E4481">
        <v>1</v>
      </c>
      <c r="F4481" s="7">
        <v>98.48</v>
      </c>
      <c r="G4481" s="7">
        <v>172.67</v>
      </c>
      <c r="H4481" s="7">
        <v>0.99</v>
      </c>
      <c r="I4481" s="7">
        <v>1.73</v>
      </c>
      <c r="J4481" t="s">
        <v>2337</v>
      </c>
      <c r="K4481">
        <f t="shared" si="276"/>
        <v>154</v>
      </c>
      <c r="L4481">
        <f t="shared" si="277"/>
        <v>53</v>
      </c>
      <c r="M4481">
        <f t="shared" si="278"/>
        <v>1</v>
      </c>
      <c r="N4481" s="7">
        <f t="shared" si="279"/>
        <v>172.67</v>
      </c>
    </row>
    <row r="4482" spans="1:14" x14ac:dyDescent="0.2">
      <c r="A4482" t="s">
        <v>948</v>
      </c>
      <c r="B4482" s="8">
        <v>44202</v>
      </c>
      <c r="C4482" s="8">
        <v>44203</v>
      </c>
      <c r="D4482">
        <v>5</v>
      </c>
      <c r="E4482">
        <v>1</v>
      </c>
      <c r="F4482" s="7">
        <v>66.760000000000005</v>
      </c>
      <c r="G4482" s="7">
        <v>126.62</v>
      </c>
      <c r="H4482" s="7">
        <v>22.26</v>
      </c>
      <c r="I4482" s="7">
        <v>42.21</v>
      </c>
      <c r="J4482" t="s">
        <v>2337</v>
      </c>
      <c r="K4482">
        <f t="shared" si="276"/>
        <v>5</v>
      </c>
      <c r="L4482">
        <f t="shared" si="277"/>
        <v>53</v>
      </c>
      <c r="M4482">
        <f t="shared" si="278"/>
        <v>1</v>
      </c>
      <c r="N4482" s="7">
        <f t="shared" si="279"/>
        <v>126.62</v>
      </c>
    </row>
    <row r="4483" spans="1:14" x14ac:dyDescent="0.2">
      <c r="A4483" t="s">
        <v>251</v>
      </c>
      <c r="B4483" s="8">
        <v>44202</v>
      </c>
      <c r="C4483" s="8">
        <v>44204</v>
      </c>
      <c r="D4483">
        <v>95</v>
      </c>
      <c r="E4483">
        <v>1</v>
      </c>
      <c r="F4483" s="7">
        <v>53.13</v>
      </c>
      <c r="G4483" s="7">
        <v>142.74</v>
      </c>
      <c r="H4483" s="7">
        <v>0.86</v>
      </c>
      <c r="I4483" s="7">
        <v>2.2999999999999998</v>
      </c>
      <c r="J4483" t="s">
        <v>2337</v>
      </c>
      <c r="K4483">
        <f t="shared" ref="K4483:K4546" si="280">D4483*E4483</f>
        <v>95</v>
      </c>
      <c r="L4483">
        <f t="shared" ref="L4483:L4546" si="281">(YEAR(B4483)-2020)*52+_xlfn.ISOWEEKNUM(B4483)</f>
        <v>53</v>
      </c>
      <c r="M4483">
        <f t="shared" ref="M4483:M4546" si="282">IF(J4483="Z-US$",1,1.22)</f>
        <v>1</v>
      </c>
      <c r="N4483" s="7">
        <f t="shared" ref="N4483:N4546" si="283">G4483*M4483</f>
        <v>142.74</v>
      </c>
    </row>
    <row r="4484" spans="1:14" x14ac:dyDescent="0.2">
      <c r="A4484" t="s">
        <v>928</v>
      </c>
      <c r="B4484" s="8">
        <v>44202</v>
      </c>
      <c r="C4484" s="8">
        <v>44204</v>
      </c>
      <c r="D4484">
        <v>2</v>
      </c>
      <c r="E4484">
        <v>1</v>
      </c>
      <c r="F4484" s="7">
        <v>0</v>
      </c>
      <c r="G4484" s="7">
        <v>0</v>
      </c>
      <c r="H4484" s="7">
        <v>0</v>
      </c>
      <c r="I4484" s="7">
        <v>0</v>
      </c>
      <c r="J4484" t="s">
        <v>2337</v>
      </c>
      <c r="K4484">
        <f t="shared" si="280"/>
        <v>2</v>
      </c>
      <c r="L4484">
        <f t="shared" si="281"/>
        <v>53</v>
      </c>
      <c r="M4484">
        <f t="shared" si="282"/>
        <v>1</v>
      </c>
      <c r="N4484" s="7">
        <f t="shared" si="283"/>
        <v>0</v>
      </c>
    </row>
    <row r="4485" spans="1:14" x14ac:dyDescent="0.2">
      <c r="A4485" t="s">
        <v>501</v>
      </c>
      <c r="B4485" s="8">
        <v>44202</v>
      </c>
      <c r="C4485" s="8">
        <v>44204</v>
      </c>
      <c r="D4485">
        <v>25</v>
      </c>
      <c r="E4485">
        <v>1</v>
      </c>
      <c r="F4485" s="7">
        <v>66.19</v>
      </c>
      <c r="G4485" s="7">
        <v>204.64</v>
      </c>
      <c r="H4485" s="7">
        <v>4.13</v>
      </c>
      <c r="I4485" s="7">
        <v>12.79</v>
      </c>
      <c r="J4485" t="s">
        <v>2337</v>
      </c>
      <c r="K4485">
        <f t="shared" si="280"/>
        <v>25</v>
      </c>
      <c r="L4485">
        <f t="shared" si="281"/>
        <v>53</v>
      </c>
      <c r="M4485">
        <f t="shared" si="282"/>
        <v>1</v>
      </c>
      <c r="N4485" s="7">
        <f t="shared" si="283"/>
        <v>204.64</v>
      </c>
    </row>
    <row r="4486" spans="1:14" x14ac:dyDescent="0.2">
      <c r="A4486" t="s">
        <v>636</v>
      </c>
      <c r="B4486" s="8">
        <v>44202</v>
      </c>
      <c r="C4486" s="8">
        <v>44203</v>
      </c>
      <c r="D4486">
        <v>3064</v>
      </c>
      <c r="E4486">
        <v>1</v>
      </c>
      <c r="F4486" s="7">
        <v>2526.79</v>
      </c>
      <c r="G4486" s="7">
        <v>3581.2</v>
      </c>
      <c r="H4486" s="7">
        <v>1.25</v>
      </c>
      <c r="I4486" s="7">
        <v>1.79</v>
      </c>
      <c r="J4486" t="s">
        <v>2337</v>
      </c>
      <c r="K4486">
        <f t="shared" si="280"/>
        <v>3064</v>
      </c>
      <c r="L4486">
        <f t="shared" si="281"/>
        <v>53</v>
      </c>
      <c r="M4486">
        <f t="shared" si="282"/>
        <v>1</v>
      </c>
      <c r="N4486" s="7">
        <f t="shared" si="283"/>
        <v>3581.2</v>
      </c>
    </row>
    <row r="4487" spans="1:14" x14ac:dyDescent="0.2">
      <c r="A4487" t="s">
        <v>251</v>
      </c>
      <c r="B4487" s="8">
        <v>44203</v>
      </c>
      <c r="C4487" s="8">
        <v>44207</v>
      </c>
      <c r="D4487">
        <v>766</v>
      </c>
      <c r="E4487">
        <v>1</v>
      </c>
      <c r="F4487" s="7">
        <v>428.47</v>
      </c>
      <c r="G4487" s="7">
        <v>895.3</v>
      </c>
      <c r="H4487" s="7">
        <v>0.86</v>
      </c>
      <c r="I4487" s="7">
        <v>1.79</v>
      </c>
      <c r="J4487" t="s">
        <v>2337</v>
      </c>
      <c r="K4487">
        <f t="shared" si="280"/>
        <v>766</v>
      </c>
      <c r="L4487">
        <f t="shared" si="281"/>
        <v>53</v>
      </c>
      <c r="M4487">
        <f t="shared" si="282"/>
        <v>1</v>
      </c>
      <c r="N4487" s="7">
        <f t="shared" si="283"/>
        <v>895.3</v>
      </c>
    </row>
    <row r="4488" spans="1:14" x14ac:dyDescent="0.2">
      <c r="A4488" t="s">
        <v>223</v>
      </c>
      <c r="B4488" s="8">
        <v>44203</v>
      </c>
      <c r="C4488" s="8">
        <v>44207</v>
      </c>
      <c r="D4488">
        <v>1532</v>
      </c>
      <c r="E4488">
        <v>1</v>
      </c>
      <c r="F4488" s="7">
        <v>703.45</v>
      </c>
      <c r="G4488" s="7">
        <v>1023.2</v>
      </c>
      <c r="H4488" s="7">
        <v>0.7</v>
      </c>
      <c r="I4488" s="7">
        <v>1.02</v>
      </c>
      <c r="J4488" t="s">
        <v>2337</v>
      </c>
      <c r="K4488">
        <f t="shared" si="280"/>
        <v>1532</v>
      </c>
      <c r="L4488">
        <f t="shared" si="281"/>
        <v>53</v>
      </c>
      <c r="M4488">
        <f t="shared" si="282"/>
        <v>1</v>
      </c>
      <c r="N4488" s="7">
        <f t="shared" si="283"/>
        <v>1023.2</v>
      </c>
    </row>
    <row r="4489" spans="1:14" x14ac:dyDescent="0.2">
      <c r="A4489" t="s">
        <v>285</v>
      </c>
      <c r="B4489" s="8">
        <v>44203</v>
      </c>
      <c r="C4489" s="8">
        <v>44207</v>
      </c>
      <c r="D4489">
        <v>766</v>
      </c>
      <c r="E4489">
        <v>1</v>
      </c>
      <c r="F4489" s="7">
        <v>434.86</v>
      </c>
      <c r="G4489" s="7">
        <v>1119.1300000000001</v>
      </c>
      <c r="H4489" s="7">
        <v>0.87</v>
      </c>
      <c r="I4489" s="7">
        <v>2.2400000000000002</v>
      </c>
      <c r="J4489" t="s">
        <v>2337</v>
      </c>
      <c r="K4489">
        <f t="shared" si="280"/>
        <v>766</v>
      </c>
      <c r="L4489">
        <f t="shared" si="281"/>
        <v>53</v>
      </c>
      <c r="M4489">
        <f t="shared" si="282"/>
        <v>1</v>
      </c>
      <c r="N4489" s="7">
        <f t="shared" si="283"/>
        <v>1119.1300000000001</v>
      </c>
    </row>
    <row r="4490" spans="1:14" x14ac:dyDescent="0.2">
      <c r="A4490" t="s">
        <v>530</v>
      </c>
      <c r="B4490" s="8">
        <v>44203</v>
      </c>
      <c r="C4490" s="8">
        <v>44207</v>
      </c>
      <c r="D4490">
        <v>99</v>
      </c>
      <c r="E4490">
        <v>1</v>
      </c>
      <c r="F4490" s="7">
        <v>201.85</v>
      </c>
      <c r="G4490" s="7">
        <v>450.21</v>
      </c>
      <c r="H4490" s="7">
        <v>3.15</v>
      </c>
      <c r="I4490" s="7">
        <v>7.04</v>
      </c>
      <c r="J4490" t="s">
        <v>2337</v>
      </c>
      <c r="K4490">
        <f t="shared" si="280"/>
        <v>99</v>
      </c>
      <c r="L4490">
        <f t="shared" si="281"/>
        <v>53</v>
      </c>
      <c r="M4490">
        <f t="shared" si="282"/>
        <v>1</v>
      </c>
      <c r="N4490" s="7">
        <f t="shared" si="283"/>
        <v>450.21</v>
      </c>
    </row>
    <row r="4491" spans="1:14" x14ac:dyDescent="0.2">
      <c r="A4491" t="s">
        <v>249</v>
      </c>
      <c r="B4491" s="8">
        <v>44203</v>
      </c>
      <c r="C4491" s="8">
        <v>44207</v>
      </c>
      <c r="D4491">
        <v>766</v>
      </c>
      <c r="E4491">
        <v>1</v>
      </c>
      <c r="F4491" s="7">
        <v>428.47</v>
      </c>
      <c r="G4491" s="7">
        <v>895.3</v>
      </c>
      <c r="H4491" s="7">
        <v>0.86</v>
      </c>
      <c r="I4491" s="7">
        <v>1.79</v>
      </c>
      <c r="J4491" t="s">
        <v>2337</v>
      </c>
      <c r="K4491">
        <f t="shared" si="280"/>
        <v>766</v>
      </c>
      <c r="L4491">
        <f t="shared" si="281"/>
        <v>53</v>
      </c>
      <c r="M4491">
        <f t="shared" si="282"/>
        <v>1</v>
      </c>
      <c r="N4491" s="7">
        <f t="shared" si="283"/>
        <v>895.3</v>
      </c>
    </row>
    <row r="4492" spans="1:14" x14ac:dyDescent="0.2">
      <c r="A4492" t="s">
        <v>923</v>
      </c>
      <c r="B4492" s="8">
        <v>44203</v>
      </c>
      <c r="C4492" s="8">
        <v>44207</v>
      </c>
      <c r="D4492">
        <v>34</v>
      </c>
      <c r="E4492">
        <v>1</v>
      </c>
      <c r="F4492" s="7">
        <v>1317.42</v>
      </c>
      <c r="G4492" s="7">
        <v>1969.66</v>
      </c>
      <c r="H4492" s="7">
        <v>59.88</v>
      </c>
      <c r="I4492" s="7">
        <v>89.53</v>
      </c>
      <c r="J4492" t="s">
        <v>2337</v>
      </c>
      <c r="K4492">
        <f t="shared" si="280"/>
        <v>34</v>
      </c>
      <c r="L4492">
        <f t="shared" si="281"/>
        <v>53</v>
      </c>
      <c r="M4492">
        <f t="shared" si="282"/>
        <v>1</v>
      </c>
      <c r="N4492" s="7">
        <f t="shared" si="283"/>
        <v>1969.66</v>
      </c>
    </row>
    <row r="4493" spans="1:14" x14ac:dyDescent="0.2">
      <c r="A4493" t="s">
        <v>923</v>
      </c>
      <c r="B4493" s="8">
        <v>44203</v>
      </c>
      <c r="C4493" s="8">
        <v>44204</v>
      </c>
      <c r="D4493">
        <v>295</v>
      </c>
      <c r="E4493">
        <v>1</v>
      </c>
      <c r="F4493" s="7">
        <v>11497.49</v>
      </c>
      <c r="G4493" s="7">
        <v>17189.759999999998</v>
      </c>
      <c r="H4493" s="7">
        <v>59.88</v>
      </c>
      <c r="I4493" s="7">
        <v>89.53</v>
      </c>
      <c r="J4493" t="s">
        <v>2337</v>
      </c>
      <c r="K4493">
        <f t="shared" si="280"/>
        <v>295</v>
      </c>
      <c r="L4493">
        <f t="shared" si="281"/>
        <v>53</v>
      </c>
      <c r="M4493">
        <f t="shared" si="282"/>
        <v>1</v>
      </c>
      <c r="N4493" s="7">
        <f t="shared" si="283"/>
        <v>17189.759999999998</v>
      </c>
    </row>
    <row r="4494" spans="1:14" x14ac:dyDescent="0.2">
      <c r="A4494" t="s">
        <v>251</v>
      </c>
      <c r="B4494" s="8">
        <v>44203</v>
      </c>
      <c r="C4494" s="8">
        <v>44204</v>
      </c>
      <c r="D4494">
        <v>74</v>
      </c>
      <c r="E4494">
        <v>1</v>
      </c>
      <c r="F4494" s="7">
        <v>41.13</v>
      </c>
      <c r="G4494" s="7">
        <v>110.51</v>
      </c>
      <c r="H4494" s="7">
        <v>0.86</v>
      </c>
      <c r="I4494" s="7">
        <v>2.2999999999999998</v>
      </c>
      <c r="J4494" t="s">
        <v>2337</v>
      </c>
      <c r="K4494">
        <f t="shared" si="280"/>
        <v>74</v>
      </c>
      <c r="L4494">
        <f t="shared" si="281"/>
        <v>53</v>
      </c>
      <c r="M4494">
        <f t="shared" si="282"/>
        <v>1</v>
      </c>
      <c r="N4494" s="7">
        <f t="shared" si="283"/>
        <v>110.51</v>
      </c>
    </row>
    <row r="4495" spans="1:14" x14ac:dyDescent="0.2">
      <c r="A4495" t="s">
        <v>928</v>
      </c>
      <c r="B4495" s="8">
        <v>44203</v>
      </c>
      <c r="C4495" s="8">
        <v>44204</v>
      </c>
      <c r="D4495">
        <v>4</v>
      </c>
      <c r="E4495">
        <v>1</v>
      </c>
      <c r="F4495" s="7">
        <v>0</v>
      </c>
      <c r="G4495" s="7">
        <v>0</v>
      </c>
      <c r="H4495" s="7">
        <v>0</v>
      </c>
      <c r="I4495" s="7">
        <v>0</v>
      </c>
      <c r="J4495" t="s">
        <v>2337</v>
      </c>
      <c r="K4495">
        <f t="shared" si="280"/>
        <v>4</v>
      </c>
      <c r="L4495">
        <f t="shared" si="281"/>
        <v>53</v>
      </c>
      <c r="M4495">
        <f t="shared" si="282"/>
        <v>1</v>
      </c>
      <c r="N4495" s="7">
        <f t="shared" si="283"/>
        <v>0</v>
      </c>
    </row>
    <row r="4496" spans="1:14" x14ac:dyDescent="0.2">
      <c r="A4496" t="s">
        <v>288</v>
      </c>
      <c r="B4496" s="8">
        <v>44203</v>
      </c>
      <c r="C4496" s="8">
        <v>44204</v>
      </c>
      <c r="D4496">
        <v>307</v>
      </c>
      <c r="E4496">
        <v>1</v>
      </c>
      <c r="F4496" s="7">
        <v>171.39</v>
      </c>
      <c r="G4496" s="7">
        <v>613.91999999999996</v>
      </c>
      <c r="H4496" s="7">
        <v>0.86</v>
      </c>
      <c r="I4496" s="7">
        <v>3.07</v>
      </c>
      <c r="J4496" t="s">
        <v>2337</v>
      </c>
      <c r="K4496">
        <f t="shared" si="280"/>
        <v>307</v>
      </c>
      <c r="L4496">
        <f t="shared" si="281"/>
        <v>53</v>
      </c>
      <c r="M4496">
        <f t="shared" si="282"/>
        <v>1</v>
      </c>
      <c r="N4496" s="7">
        <f t="shared" si="283"/>
        <v>613.91999999999996</v>
      </c>
    </row>
    <row r="4497" spans="1:14" x14ac:dyDescent="0.2">
      <c r="A4497" t="s">
        <v>396</v>
      </c>
      <c r="B4497" s="8">
        <v>44203</v>
      </c>
      <c r="C4497" s="8">
        <v>44204</v>
      </c>
      <c r="D4497">
        <v>10</v>
      </c>
      <c r="E4497">
        <v>1</v>
      </c>
      <c r="F4497" s="7">
        <v>135.37</v>
      </c>
      <c r="G4497" s="7">
        <v>214.87</v>
      </c>
      <c r="H4497" s="7">
        <v>22.56</v>
      </c>
      <c r="I4497" s="7">
        <v>35.81</v>
      </c>
      <c r="J4497" t="s">
        <v>2337</v>
      </c>
      <c r="K4497">
        <f t="shared" si="280"/>
        <v>10</v>
      </c>
      <c r="L4497">
        <f t="shared" si="281"/>
        <v>53</v>
      </c>
      <c r="M4497">
        <f t="shared" si="282"/>
        <v>1</v>
      </c>
      <c r="N4497" s="7">
        <f t="shared" si="283"/>
        <v>214.87</v>
      </c>
    </row>
    <row r="4498" spans="1:14" x14ac:dyDescent="0.2">
      <c r="A4498" t="s">
        <v>288</v>
      </c>
      <c r="B4498" s="8">
        <v>44203</v>
      </c>
      <c r="C4498" s="8">
        <v>44204</v>
      </c>
      <c r="D4498">
        <v>175</v>
      </c>
      <c r="E4498">
        <v>1</v>
      </c>
      <c r="F4498" s="7">
        <v>97.69</v>
      </c>
      <c r="G4498" s="7">
        <v>349.93</v>
      </c>
      <c r="H4498" s="7">
        <v>0.86</v>
      </c>
      <c r="I4498" s="7">
        <v>3.07</v>
      </c>
      <c r="J4498" t="s">
        <v>2337</v>
      </c>
      <c r="K4498">
        <f t="shared" si="280"/>
        <v>175</v>
      </c>
      <c r="L4498">
        <f t="shared" si="281"/>
        <v>53</v>
      </c>
      <c r="M4498">
        <f t="shared" si="282"/>
        <v>1</v>
      </c>
      <c r="N4498" s="7">
        <f t="shared" si="283"/>
        <v>349.93</v>
      </c>
    </row>
    <row r="4499" spans="1:14" x14ac:dyDescent="0.2">
      <c r="A4499" t="s">
        <v>396</v>
      </c>
      <c r="B4499" s="8">
        <v>44203</v>
      </c>
      <c r="C4499" s="8">
        <v>44204</v>
      </c>
      <c r="D4499">
        <v>5</v>
      </c>
      <c r="E4499">
        <v>1</v>
      </c>
      <c r="F4499" s="7">
        <v>67.69</v>
      </c>
      <c r="G4499" s="7">
        <v>107.44</v>
      </c>
      <c r="H4499" s="7">
        <v>22.56</v>
      </c>
      <c r="I4499" s="7">
        <v>35.81</v>
      </c>
      <c r="J4499" t="s">
        <v>2337</v>
      </c>
      <c r="K4499">
        <f t="shared" si="280"/>
        <v>5</v>
      </c>
      <c r="L4499">
        <f t="shared" si="281"/>
        <v>53</v>
      </c>
      <c r="M4499">
        <f t="shared" si="282"/>
        <v>1</v>
      </c>
      <c r="N4499" s="7">
        <f t="shared" si="283"/>
        <v>107.44</v>
      </c>
    </row>
    <row r="4500" spans="1:14" x14ac:dyDescent="0.2">
      <c r="A4500" t="s">
        <v>291</v>
      </c>
      <c r="B4500" s="8">
        <v>44203</v>
      </c>
      <c r="C4500" s="8">
        <v>44207</v>
      </c>
      <c r="D4500">
        <v>766</v>
      </c>
      <c r="E4500">
        <v>1</v>
      </c>
      <c r="F4500" s="7">
        <v>428.47</v>
      </c>
      <c r="G4500" s="7">
        <v>1023.2</v>
      </c>
      <c r="H4500" s="7">
        <v>0.86</v>
      </c>
      <c r="I4500" s="7">
        <v>2.0499999999999998</v>
      </c>
      <c r="J4500" t="s">
        <v>2337</v>
      </c>
      <c r="K4500">
        <f t="shared" si="280"/>
        <v>766</v>
      </c>
      <c r="L4500">
        <f t="shared" si="281"/>
        <v>53</v>
      </c>
      <c r="M4500">
        <f t="shared" si="282"/>
        <v>1</v>
      </c>
      <c r="N4500" s="7">
        <f t="shared" si="283"/>
        <v>1023.2</v>
      </c>
    </row>
    <row r="4501" spans="1:14" x14ac:dyDescent="0.2">
      <c r="A4501" t="s">
        <v>194</v>
      </c>
      <c r="B4501" s="8">
        <v>44204</v>
      </c>
      <c r="C4501" s="8">
        <v>44225</v>
      </c>
      <c r="D4501">
        <v>67715</v>
      </c>
      <c r="E4501">
        <v>1</v>
      </c>
      <c r="F4501" s="7">
        <v>55463.35</v>
      </c>
      <c r="G4501" s="7">
        <v>84797.7</v>
      </c>
      <c r="H4501" s="7">
        <v>1.25</v>
      </c>
      <c r="I4501" s="7">
        <v>1.92</v>
      </c>
      <c r="J4501" t="s">
        <v>2337</v>
      </c>
      <c r="K4501">
        <f t="shared" si="280"/>
        <v>67715</v>
      </c>
      <c r="L4501">
        <f t="shared" si="281"/>
        <v>53</v>
      </c>
      <c r="M4501">
        <f t="shared" si="282"/>
        <v>1</v>
      </c>
      <c r="N4501" s="7">
        <f t="shared" si="283"/>
        <v>84797.7</v>
      </c>
    </row>
    <row r="4502" spans="1:14" x14ac:dyDescent="0.2">
      <c r="A4502" t="s">
        <v>192</v>
      </c>
      <c r="B4502" s="8">
        <v>44204</v>
      </c>
      <c r="C4502" s="8">
        <v>44207</v>
      </c>
      <c r="D4502">
        <v>1532</v>
      </c>
      <c r="E4502">
        <v>1</v>
      </c>
      <c r="F4502" s="7">
        <v>1254.83</v>
      </c>
      <c r="G4502" s="7">
        <v>2558</v>
      </c>
      <c r="H4502" s="7">
        <v>1.25</v>
      </c>
      <c r="I4502" s="7">
        <v>2.56</v>
      </c>
      <c r="J4502" t="s">
        <v>2337</v>
      </c>
      <c r="K4502">
        <f t="shared" si="280"/>
        <v>1532</v>
      </c>
      <c r="L4502">
        <f t="shared" si="281"/>
        <v>53</v>
      </c>
      <c r="M4502">
        <f t="shared" si="282"/>
        <v>1</v>
      </c>
      <c r="N4502" s="7">
        <f t="shared" si="283"/>
        <v>2558</v>
      </c>
    </row>
    <row r="4503" spans="1:14" x14ac:dyDescent="0.2">
      <c r="A4503" t="s">
        <v>164</v>
      </c>
      <c r="B4503" s="8">
        <v>44204</v>
      </c>
      <c r="C4503" s="8">
        <v>44207</v>
      </c>
      <c r="D4503">
        <v>1532</v>
      </c>
      <c r="E4503">
        <v>1</v>
      </c>
      <c r="F4503" s="7">
        <v>1254.83</v>
      </c>
      <c r="G4503" s="7">
        <v>2110.35</v>
      </c>
      <c r="H4503" s="7">
        <v>1.25</v>
      </c>
      <c r="I4503" s="7">
        <v>2.11</v>
      </c>
      <c r="J4503" t="s">
        <v>2337</v>
      </c>
      <c r="K4503">
        <f t="shared" si="280"/>
        <v>1532</v>
      </c>
      <c r="L4503">
        <f t="shared" si="281"/>
        <v>53</v>
      </c>
      <c r="M4503">
        <f t="shared" si="282"/>
        <v>1</v>
      </c>
      <c r="N4503" s="7">
        <f t="shared" si="283"/>
        <v>2110.35</v>
      </c>
    </row>
    <row r="4504" spans="1:14" x14ac:dyDescent="0.2">
      <c r="A4504" t="s">
        <v>285</v>
      </c>
      <c r="B4504" s="8">
        <v>44204</v>
      </c>
      <c r="C4504" s="8">
        <v>44207</v>
      </c>
      <c r="D4504">
        <v>766</v>
      </c>
      <c r="E4504">
        <v>1</v>
      </c>
      <c r="F4504" s="7">
        <v>434.86</v>
      </c>
      <c r="G4504" s="7">
        <v>1055.18</v>
      </c>
      <c r="H4504" s="7">
        <v>0.87</v>
      </c>
      <c r="I4504" s="7">
        <v>2.11</v>
      </c>
      <c r="J4504" t="s">
        <v>2337</v>
      </c>
      <c r="K4504">
        <f t="shared" si="280"/>
        <v>766</v>
      </c>
      <c r="L4504">
        <f t="shared" si="281"/>
        <v>53</v>
      </c>
      <c r="M4504">
        <f t="shared" si="282"/>
        <v>1</v>
      </c>
      <c r="N4504" s="7">
        <f t="shared" si="283"/>
        <v>1055.18</v>
      </c>
    </row>
    <row r="4505" spans="1:14" x14ac:dyDescent="0.2">
      <c r="A4505" t="s">
        <v>249</v>
      </c>
      <c r="B4505" s="8">
        <v>44204</v>
      </c>
      <c r="C4505" s="8">
        <v>44207</v>
      </c>
      <c r="D4505">
        <v>766</v>
      </c>
      <c r="E4505">
        <v>1</v>
      </c>
      <c r="F4505" s="7">
        <v>428.47</v>
      </c>
      <c r="G4505" s="7">
        <v>895.3</v>
      </c>
      <c r="H4505" s="7">
        <v>0.86</v>
      </c>
      <c r="I4505" s="7">
        <v>1.79</v>
      </c>
      <c r="J4505" t="s">
        <v>2337</v>
      </c>
      <c r="K4505">
        <f t="shared" si="280"/>
        <v>766</v>
      </c>
      <c r="L4505">
        <f t="shared" si="281"/>
        <v>53</v>
      </c>
      <c r="M4505">
        <f t="shared" si="282"/>
        <v>1</v>
      </c>
      <c r="N4505" s="7">
        <f t="shared" si="283"/>
        <v>895.3</v>
      </c>
    </row>
    <row r="4506" spans="1:14" x14ac:dyDescent="0.2">
      <c r="A4506" t="s">
        <v>930</v>
      </c>
      <c r="B4506" s="8">
        <v>44204</v>
      </c>
      <c r="C4506" s="8">
        <v>44207</v>
      </c>
      <c r="D4506">
        <v>50</v>
      </c>
      <c r="E4506">
        <v>1</v>
      </c>
      <c r="F4506" s="7">
        <v>955.3</v>
      </c>
      <c r="G4506" s="7">
        <v>1309.7</v>
      </c>
      <c r="H4506" s="7">
        <v>29.85</v>
      </c>
      <c r="I4506" s="7">
        <v>40.93</v>
      </c>
      <c r="J4506" t="s">
        <v>2337</v>
      </c>
      <c r="K4506">
        <f t="shared" si="280"/>
        <v>50</v>
      </c>
      <c r="L4506">
        <f t="shared" si="281"/>
        <v>53</v>
      </c>
      <c r="M4506">
        <f t="shared" si="282"/>
        <v>1</v>
      </c>
      <c r="N4506" s="7">
        <f t="shared" si="283"/>
        <v>1309.7</v>
      </c>
    </row>
    <row r="4507" spans="1:14" x14ac:dyDescent="0.2">
      <c r="A4507" t="s">
        <v>396</v>
      </c>
      <c r="B4507" s="8">
        <v>44204</v>
      </c>
      <c r="C4507" s="8">
        <v>44207</v>
      </c>
      <c r="D4507">
        <v>295</v>
      </c>
      <c r="E4507">
        <v>1</v>
      </c>
      <c r="F4507" s="7">
        <v>4331.82</v>
      </c>
      <c r="G4507" s="7">
        <v>5893.63</v>
      </c>
      <c r="H4507" s="7">
        <v>22.56</v>
      </c>
      <c r="I4507" s="7">
        <v>30.7</v>
      </c>
      <c r="J4507" t="s">
        <v>2337</v>
      </c>
      <c r="K4507">
        <f t="shared" si="280"/>
        <v>295</v>
      </c>
      <c r="L4507">
        <f t="shared" si="281"/>
        <v>53</v>
      </c>
      <c r="M4507">
        <f t="shared" si="282"/>
        <v>1</v>
      </c>
      <c r="N4507" s="7">
        <f t="shared" si="283"/>
        <v>5893.63</v>
      </c>
    </row>
    <row r="4508" spans="1:14" x14ac:dyDescent="0.2">
      <c r="A4508" t="s">
        <v>689</v>
      </c>
      <c r="B4508" s="8">
        <v>44204</v>
      </c>
      <c r="C4508" s="8">
        <v>44218</v>
      </c>
      <c r="D4508">
        <v>31</v>
      </c>
      <c r="E4508">
        <v>1</v>
      </c>
      <c r="F4508" s="7">
        <v>255.2</v>
      </c>
      <c r="G4508" s="7">
        <v>470.67</v>
      </c>
      <c r="H4508" s="7">
        <v>12.75</v>
      </c>
      <c r="I4508" s="7">
        <v>23.53</v>
      </c>
      <c r="J4508" t="s">
        <v>2337</v>
      </c>
      <c r="K4508">
        <f t="shared" si="280"/>
        <v>31</v>
      </c>
      <c r="L4508">
        <f t="shared" si="281"/>
        <v>53</v>
      </c>
      <c r="M4508">
        <f t="shared" si="282"/>
        <v>1</v>
      </c>
      <c r="N4508" s="7">
        <f t="shared" si="283"/>
        <v>470.67</v>
      </c>
    </row>
    <row r="4509" spans="1:14" x14ac:dyDescent="0.2">
      <c r="A4509" t="s">
        <v>710</v>
      </c>
      <c r="B4509" s="8">
        <v>44204</v>
      </c>
      <c r="C4509" s="8">
        <v>44218</v>
      </c>
      <c r="D4509">
        <v>62</v>
      </c>
      <c r="E4509">
        <v>1</v>
      </c>
      <c r="F4509" s="7">
        <v>702.43</v>
      </c>
      <c r="G4509" s="7">
        <v>1294.3499999999999</v>
      </c>
      <c r="H4509" s="7">
        <v>17.559999999999999</v>
      </c>
      <c r="I4509" s="7">
        <v>32.36</v>
      </c>
      <c r="J4509" t="s">
        <v>2337</v>
      </c>
      <c r="K4509">
        <f t="shared" si="280"/>
        <v>62</v>
      </c>
      <c r="L4509">
        <f t="shared" si="281"/>
        <v>53</v>
      </c>
      <c r="M4509">
        <f t="shared" si="282"/>
        <v>1</v>
      </c>
      <c r="N4509" s="7">
        <f t="shared" si="283"/>
        <v>1294.3499999999999</v>
      </c>
    </row>
    <row r="4510" spans="1:14" x14ac:dyDescent="0.2">
      <c r="A4510" t="s">
        <v>720</v>
      </c>
      <c r="B4510" s="8">
        <v>44204</v>
      </c>
      <c r="C4510" s="8">
        <v>44218</v>
      </c>
      <c r="D4510">
        <v>31</v>
      </c>
      <c r="E4510">
        <v>1</v>
      </c>
      <c r="F4510" s="7">
        <v>447.24</v>
      </c>
      <c r="G4510" s="7">
        <v>821.12</v>
      </c>
      <c r="H4510" s="7">
        <v>22.36</v>
      </c>
      <c r="I4510" s="7">
        <v>41.06</v>
      </c>
      <c r="J4510" t="s">
        <v>2337</v>
      </c>
      <c r="K4510">
        <f t="shared" si="280"/>
        <v>31</v>
      </c>
      <c r="L4510">
        <f t="shared" si="281"/>
        <v>53</v>
      </c>
      <c r="M4510">
        <f t="shared" si="282"/>
        <v>1</v>
      </c>
      <c r="N4510" s="7">
        <f t="shared" si="283"/>
        <v>821.12</v>
      </c>
    </row>
    <row r="4511" spans="1:14" x14ac:dyDescent="0.2">
      <c r="A4511" t="s">
        <v>700</v>
      </c>
      <c r="B4511" s="8">
        <v>44204</v>
      </c>
      <c r="C4511" s="8">
        <v>44218</v>
      </c>
      <c r="D4511">
        <v>31</v>
      </c>
      <c r="E4511">
        <v>1</v>
      </c>
      <c r="F4511" s="7">
        <v>543.27</v>
      </c>
      <c r="G4511" s="7">
        <v>938.79</v>
      </c>
      <c r="H4511" s="7">
        <v>27.15</v>
      </c>
      <c r="I4511" s="7">
        <v>46.94</v>
      </c>
      <c r="J4511" t="s">
        <v>2337</v>
      </c>
      <c r="K4511">
        <f t="shared" si="280"/>
        <v>31</v>
      </c>
      <c r="L4511">
        <f t="shared" si="281"/>
        <v>53</v>
      </c>
      <c r="M4511">
        <f t="shared" si="282"/>
        <v>1</v>
      </c>
      <c r="N4511" s="7">
        <f t="shared" si="283"/>
        <v>938.79</v>
      </c>
    </row>
    <row r="4512" spans="1:14" x14ac:dyDescent="0.2">
      <c r="A4512" t="s">
        <v>770</v>
      </c>
      <c r="B4512" s="8">
        <v>44204</v>
      </c>
      <c r="C4512" s="8">
        <v>44218</v>
      </c>
      <c r="D4512">
        <v>16</v>
      </c>
      <c r="E4512">
        <v>1</v>
      </c>
      <c r="F4512" s="7">
        <v>461.39</v>
      </c>
      <c r="G4512" s="7">
        <v>769.96</v>
      </c>
      <c r="H4512" s="7">
        <v>46.13</v>
      </c>
      <c r="I4512" s="7">
        <v>77</v>
      </c>
      <c r="J4512" t="s">
        <v>2337</v>
      </c>
      <c r="K4512">
        <f t="shared" si="280"/>
        <v>16</v>
      </c>
      <c r="L4512">
        <f t="shared" si="281"/>
        <v>53</v>
      </c>
      <c r="M4512">
        <f t="shared" si="282"/>
        <v>1</v>
      </c>
      <c r="N4512" s="7">
        <f t="shared" si="283"/>
        <v>769.96</v>
      </c>
    </row>
    <row r="4513" spans="1:14" x14ac:dyDescent="0.2">
      <c r="A4513" t="s">
        <v>780</v>
      </c>
      <c r="B4513" s="8">
        <v>44204</v>
      </c>
      <c r="C4513" s="8">
        <v>44218</v>
      </c>
      <c r="D4513">
        <v>16</v>
      </c>
      <c r="E4513">
        <v>1</v>
      </c>
      <c r="F4513" s="7">
        <v>463.68</v>
      </c>
      <c r="G4513" s="7">
        <v>773.8</v>
      </c>
      <c r="H4513" s="7">
        <v>46.36</v>
      </c>
      <c r="I4513" s="7">
        <v>77.38</v>
      </c>
      <c r="J4513" t="s">
        <v>2337</v>
      </c>
      <c r="K4513">
        <f t="shared" si="280"/>
        <v>16</v>
      </c>
      <c r="L4513">
        <f t="shared" si="281"/>
        <v>53</v>
      </c>
      <c r="M4513">
        <f t="shared" si="282"/>
        <v>1</v>
      </c>
      <c r="N4513" s="7">
        <f t="shared" si="283"/>
        <v>773.8</v>
      </c>
    </row>
    <row r="4514" spans="1:14" x14ac:dyDescent="0.2">
      <c r="A4514" t="s">
        <v>251</v>
      </c>
      <c r="B4514" s="8">
        <v>44204</v>
      </c>
      <c r="C4514" s="8">
        <v>44207</v>
      </c>
      <c r="D4514">
        <v>1532</v>
      </c>
      <c r="E4514">
        <v>1</v>
      </c>
      <c r="F4514" s="7">
        <v>856.93</v>
      </c>
      <c r="G4514" s="7">
        <v>1918.5</v>
      </c>
      <c r="H4514" s="7">
        <v>0.86</v>
      </c>
      <c r="I4514" s="7">
        <v>1.92</v>
      </c>
      <c r="J4514" t="s">
        <v>2337</v>
      </c>
      <c r="K4514">
        <f t="shared" si="280"/>
        <v>1532</v>
      </c>
      <c r="L4514">
        <f t="shared" si="281"/>
        <v>53</v>
      </c>
      <c r="M4514">
        <f t="shared" si="282"/>
        <v>1</v>
      </c>
      <c r="N4514" s="7">
        <f t="shared" si="283"/>
        <v>1918.5</v>
      </c>
    </row>
    <row r="4515" spans="1:14" x14ac:dyDescent="0.2">
      <c r="A4515" t="s">
        <v>289</v>
      </c>
      <c r="B4515" s="8">
        <v>44204</v>
      </c>
      <c r="C4515" s="8">
        <v>44207</v>
      </c>
      <c r="D4515">
        <v>766</v>
      </c>
      <c r="E4515">
        <v>1</v>
      </c>
      <c r="F4515" s="7">
        <v>434.86</v>
      </c>
      <c r="G4515" s="7">
        <v>1119.1300000000001</v>
      </c>
      <c r="H4515" s="7">
        <v>0.87</v>
      </c>
      <c r="I4515" s="7">
        <v>2.2400000000000002</v>
      </c>
      <c r="J4515" t="s">
        <v>2337</v>
      </c>
      <c r="K4515">
        <f t="shared" si="280"/>
        <v>766</v>
      </c>
      <c r="L4515">
        <f t="shared" si="281"/>
        <v>53</v>
      </c>
      <c r="M4515">
        <f t="shared" si="282"/>
        <v>1</v>
      </c>
      <c r="N4515" s="7">
        <f t="shared" si="283"/>
        <v>1119.1300000000001</v>
      </c>
    </row>
    <row r="4516" spans="1:14" x14ac:dyDescent="0.2">
      <c r="A4516" t="s">
        <v>288</v>
      </c>
      <c r="B4516" s="8">
        <v>44204</v>
      </c>
      <c r="C4516" s="8">
        <v>44207</v>
      </c>
      <c r="D4516">
        <v>563</v>
      </c>
      <c r="E4516">
        <v>1</v>
      </c>
      <c r="F4516" s="7">
        <v>314.49</v>
      </c>
      <c r="G4516" s="7">
        <v>1126.54</v>
      </c>
      <c r="H4516" s="7">
        <v>0.86</v>
      </c>
      <c r="I4516" s="7">
        <v>3.07</v>
      </c>
      <c r="J4516" t="s">
        <v>2337</v>
      </c>
      <c r="K4516">
        <f t="shared" si="280"/>
        <v>563</v>
      </c>
      <c r="L4516">
        <f t="shared" si="281"/>
        <v>53</v>
      </c>
      <c r="M4516">
        <f t="shared" si="282"/>
        <v>1</v>
      </c>
      <c r="N4516" s="7">
        <f t="shared" si="283"/>
        <v>1126.54</v>
      </c>
    </row>
    <row r="4517" spans="1:14" x14ac:dyDescent="0.2">
      <c r="A4517" t="s">
        <v>396</v>
      </c>
      <c r="B4517" s="8">
        <v>44204</v>
      </c>
      <c r="C4517" s="8">
        <v>44207</v>
      </c>
      <c r="D4517">
        <v>17</v>
      </c>
      <c r="E4517">
        <v>1</v>
      </c>
      <c r="F4517" s="7">
        <v>248.18</v>
      </c>
      <c r="G4517" s="7">
        <v>393.93</v>
      </c>
      <c r="H4517" s="7">
        <v>22.56</v>
      </c>
      <c r="I4517" s="7">
        <v>35.81</v>
      </c>
      <c r="J4517" t="s">
        <v>2337</v>
      </c>
      <c r="K4517">
        <f t="shared" si="280"/>
        <v>17</v>
      </c>
      <c r="L4517">
        <f t="shared" si="281"/>
        <v>53</v>
      </c>
      <c r="M4517">
        <f t="shared" si="282"/>
        <v>1</v>
      </c>
      <c r="N4517" s="7">
        <f t="shared" si="283"/>
        <v>393.93</v>
      </c>
    </row>
    <row r="4518" spans="1:14" x14ac:dyDescent="0.2">
      <c r="A4518" t="s">
        <v>288</v>
      </c>
      <c r="B4518" s="8">
        <v>44204</v>
      </c>
      <c r="C4518" s="8">
        <v>44207</v>
      </c>
      <c r="D4518">
        <v>134</v>
      </c>
      <c r="E4518">
        <v>1</v>
      </c>
      <c r="F4518" s="7">
        <v>74.55</v>
      </c>
      <c r="G4518" s="7">
        <v>267.06</v>
      </c>
      <c r="H4518" s="7">
        <v>0.86</v>
      </c>
      <c r="I4518" s="7">
        <v>3.07</v>
      </c>
      <c r="J4518" t="s">
        <v>2337</v>
      </c>
      <c r="K4518">
        <f t="shared" si="280"/>
        <v>134</v>
      </c>
      <c r="L4518">
        <f t="shared" si="281"/>
        <v>53</v>
      </c>
      <c r="M4518">
        <f t="shared" si="282"/>
        <v>1</v>
      </c>
      <c r="N4518" s="7">
        <f t="shared" si="283"/>
        <v>267.06</v>
      </c>
    </row>
    <row r="4519" spans="1:14" x14ac:dyDescent="0.2">
      <c r="A4519" t="s">
        <v>923</v>
      </c>
      <c r="B4519" s="8">
        <v>44204</v>
      </c>
      <c r="C4519" s="8">
        <v>44207</v>
      </c>
      <c r="D4519">
        <v>2</v>
      </c>
      <c r="E4519">
        <v>1</v>
      </c>
      <c r="F4519" s="7">
        <v>59.88</v>
      </c>
      <c r="G4519" s="7">
        <v>104.88</v>
      </c>
      <c r="H4519" s="7">
        <v>59.88</v>
      </c>
      <c r="I4519" s="7">
        <v>104.88</v>
      </c>
      <c r="J4519" t="s">
        <v>2337</v>
      </c>
      <c r="K4519">
        <f t="shared" si="280"/>
        <v>2</v>
      </c>
      <c r="L4519">
        <f t="shared" si="281"/>
        <v>53</v>
      </c>
      <c r="M4519">
        <f t="shared" si="282"/>
        <v>1</v>
      </c>
      <c r="N4519" s="7">
        <f t="shared" si="283"/>
        <v>104.88</v>
      </c>
    </row>
    <row r="4520" spans="1:14" x14ac:dyDescent="0.2">
      <c r="A4520" t="s">
        <v>288</v>
      </c>
      <c r="B4520" s="8">
        <v>44204</v>
      </c>
      <c r="C4520" s="8">
        <v>44207</v>
      </c>
      <c r="D4520">
        <v>310</v>
      </c>
      <c r="E4520">
        <v>1</v>
      </c>
      <c r="F4520" s="7">
        <v>173.1</v>
      </c>
      <c r="G4520" s="7">
        <v>620.05999999999995</v>
      </c>
      <c r="H4520" s="7">
        <v>0.86</v>
      </c>
      <c r="I4520" s="7">
        <v>3.07</v>
      </c>
      <c r="J4520" t="s">
        <v>2337</v>
      </c>
      <c r="K4520">
        <f t="shared" si="280"/>
        <v>310</v>
      </c>
      <c r="L4520">
        <f t="shared" si="281"/>
        <v>53</v>
      </c>
      <c r="M4520">
        <f t="shared" si="282"/>
        <v>1</v>
      </c>
      <c r="N4520" s="7">
        <f t="shared" si="283"/>
        <v>620.05999999999995</v>
      </c>
    </row>
    <row r="4521" spans="1:14" x14ac:dyDescent="0.2">
      <c r="A4521" t="s">
        <v>396</v>
      </c>
      <c r="B4521" s="8">
        <v>44204</v>
      </c>
      <c r="C4521" s="8">
        <v>44207</v>
      </c>
      <c r="D4521">
        <v>10</v>
      </c>
      <c r="E4521">
        <v>1</v>
      </c>
      <c r="F4521" s="7">
        <v>135.37</v>
      </c>
      <c r="G4521" s="7">
        <v>214.87</v>
      </c>
      <c r="H4521" s="7">
        <v>22.56</v>
      </c>
      <c r="I4521" s="7">
        <v>35.81</v>
      </c>
      <c r="J4521" t="s">
        <v>2337</v>
      </c>
      <c r="K4521">
        <f t="shared" si="280"/>
        <v>10</v>
      </c>
      <c r="L4521">
        <f t="shared" si="281"/>
        <v>53</v>
      </c>
      <c r="M4521">
        <f t="shared" si="282"/>
        <v>1</v>
      </c>
      <c r="N4521" s="7">
        <f t="shared" si="283"/>
        <v>214.87</v>
      </c>
    </row>
    <row r="4522" spans="1:14" x14ac:dyDescent="0.2">
      <c r="A4522" t="s">
        <v>262</v>
      </c>
      <c r="B4522" s="8">
        <v>44204</v>
      </c>
      <c r="C4522" s="8">
        <v>44207</v>
      </c>
      <c r="D4522">
        <v>460</v>
      </c>
      <c r="E4522">
        <v>1</v>
      </c>
      <c r="F4522" s="7">
        <v>306.95999999999998</v>
      </c>
      <c r="G4522" s="7">
        <v>498.81</v>
      </c>
      <c r="H4522" s="7">
        <v>1.02</v>
      </c>
      <c r="I4522" s="7">
        <v>1.66</v>
      </c>
      <c r="J4522" t="s">
        <v>2337</v>
      </c>
      <c r="K4522">
        <f t="shared" si="280"/>
        <v>460</v>
      </c>
      <c r="L4522">
        <f t="shared" si="281"/>
        <v>53</v>
      </c>
      <c r="M4522">
        <f t="shared" si="282"/>
        <v>1</v>
      </c>
      <c r="N4522" s="7">
        <f t="shared" si="283"/>
        <v>498.81</v>
      </c>
    </row>
    <row r="4523" spans="1:14" x14ac:dyDescent="0.2">
      <c r="A4523" t="s">
        <v>396</v>
      </c>
      <c r="B4523" s="8">
        <v>44204</v>
      </c>
      <c r="C4523" s="8">
        <v>44207</v>
      </c>
      <c r="D4523">
        <v>2</v>
      </c>
      <c r="E4523">
        <v>1</v>
      </c>
      <c r="F4523" s="7">
        <v>22.56</v>
      </c>
      <c r="G4523" s="7">
        <v>30.7</v>
      </c>
      <c r="H4523" s="7">
        <v>22.56</v>
      </c>
      <c r="I4523" s="7">
        <v>30.7</v>
      </c>
      <c r="J4523" t="s">
        <v>2337</v>
      </c>
      <c r="K4523">
        <f t="shared" si="280"/>
        <v>2</v>
      </c>
      <c r="L4523">
        <f t="shared" si="281"/>
        <v>53</v>
      </c>
      <c r="M4523">
        <f t="shared" si="282"/>
        <v>1</v>
      </c>
      <c r="N4523" s="7">
        <f t="shared" si="283"/>
        <v>30.7</v>
      </c>
    </row>
    <row r="4524" spans="1:14" x14ac:dyDescent="0.2">
      <c r="A4524" t="s">
        <v>923</v>
      </c>
      <c r="B4524" s="8">
        <v>44204</v>
      </c>
      <c r="C4524" s="8">
        <v>44207</v>
      </c>
      <c r="D4524">
        <v>2</v>
      </c>
      <c r="E4524">
        <v>1</v>
      </c>
      <c r="F4524" s="7">
        <v>59.88</v>
      </c>
      <c r="G4524" s="7">
        <v>89.53</v>
      </c>
      <c r="H4524" s="7">
        <v>59.88</v>
      </c>
      <c r="I4524" s="7">
        <v>89.53</v>
      </c>
      <c r="J4524" t="s">
        <v>2337</v>
      </c>
      <c r="K4524">
        <f t="shared" si="280"/>
        <v>2</v>
      </c>
      <c r="L4524">
        <f t="shared" si="281"/>
        <v>53</v>
      </c>
      <c r="M4524">
        <f t="shared" si="282"/>
        <v>1</v>
      </c>
      <c r="N4524" s="7">
        <f t="shared" si="283"/>
        <v>89.53</v>
      </c>
    </row>
    <row r="4525" spans="1:14" x14ac:dyDescent="0.2">
      <c r="A4525" t="s">
        <v>204</v>
      </c>
      <c r="B4525" s="8">
        <v>44204</v>
      </c>
      <c r="C4525" s="8">
        <v>44207</v>
      </c>
      <c r="D4525">
        <v>613</v>
      </c>
      <c r="E4525">
        <v>1</v>
      </c>
      <c r="F4525" s="7">
        <v>497.74</v>
      </c>
      <c r="G4525" s="7">
        <v>1299.46</v>
      </c>
      <c r="H4525" s="7">
        <v>1.24</v>
      </c>
      <c r="I4525" s="7">
        <v>3.25</v>
      </c>
      <c r="J4525" t="s">
        <v>2337</v>
      </c>
      <c r="K4525">
        <f t="shared" si="280"/>
        <v>613</v>
      </c>
      <c r="L4525">
        <f t="shared" si="281"/>
        <v>53</v>
      </c>
      <c r="M4525">
        <f t="shared" si="282"/>
        <v>1</v>
      </c>
      <c r="N4525" s="7">
        <f t="shared" si="283"/>
        <v>1299.46</v>
      </c>
    </row>
    <row r="4526" spans="1:14" x14ac:dyDescent="0.2">
      <c r="A4526" t="s">
        <v>671</v>
      </c>
      <c r="B4526" s="8">
        <v>44204</v>
      </c>
      <c r="C4526" s="8">
        <v>44218</v>
      </c>
      <c r="D4526">
        <v>4</v>
      </c>
      <c r="E4526">
        <v>1</v>
      </c>
      <c r="F4526" s="7">
        <v>15.94</v>
      </c>
      <c r="G4526" s="7">
        <v>37.35</v>
      </c>
      <c r="H4526" s="7">
        <v>7.97</v>
      </c>
      <c r="I4526" s="7">
        <v>18.670000000000002</v>
      </c>
      <c r="J4526" t="s">
        <v>2337</v>
      </c>
      <c r="K4526">
        <f t="shared" si="280"/>
        <v>4</v>
      </c>
      <c r="L4526">
        <f t="shared" si="281"/>
        <v>53</v>
      </c>
      <c r="M4526">
        <f t="shared" si="282"/>
        <v>1</v>
      </c>
      <c r="N4526" s="7">
        <f t="shared" si="283"/>
        <v>37.35</v>
      </c>
    </row>
    <row r="4527" spans="1:14" x14ac:dyDescent="0.2">
      <c r="A4527" t="s">
        <v>680</v>
      </c>
      <c r="B4527" s="8">
        <v>44204</v>
      </c>
      <c r="C4527" s="8">
        <v>44218</v>
      </c>
      <c r="D4527">
        <v>4</v>
      </c>
      <c r="E4527">
        <v>1</v>
      </c>
      <c r="F4527" s="7">
        <v>20.72</v>
      </c>
      <c r="G4527" s="7">
        <v>45.28</v>
      </c>
      <c r="H4527" s="7">
        <v>10.36</v>
      </c>
      <c r="I4527" s="7">
        <v>22.64</v>
      </c>
      <c r="J4527" t="s">
        <v>2337</v>
      </c>
      <c r="K4527">
        <f t="shared" si="280"/>
        <v>4</v>
      </c>
      <c r="L4527">
        <f t="shared" si="281"/>
        <v>53</v>
      </c>
      <c r="M4527">
        <f t="shared" si="282"/>
        <v>1</v>
      </c>
      <c r="N4527" s="7">
        <f t="shared" si="283"/>
        <v>45.28</v>
      </c>
    </row>
    <row r="4528" spans="1:14" x14ac:dyDescent="0.2">
      <c r="A4528" t="s">
        <v>702</v>
      </c>
      <c r="B4528" s="8">
        <v>44204</v>
      </c>
      <c r="C4528" s="8">
        <v>44218</v>
      </c>
      <c r="D4528">
        <v>4</v>
      </c>
      <c r="E4528">
        <v>1</v>
      </c>
      <c r="F4528" s="7">
        <v>30.31</v>
      </c>
      <c r="G4528" s="7">
        <v>56.79</v>
      </c>
      <c r="H4528" s="7">
        <v>15.16</v>
      </c>
      <c r="I4528" s="7">
        <v>28.39</v>
      </c>
      <c r="J4528" t="s">
        <v>2337</v>
      </c>
      <c r="K4528">
        <f t="shared" si="280"/>
        <v>4</v>
      </c>
      <c r="L4528">
        <f t="shared" si="281"/>
        <v>53</v>
      </c>
      <c r="M4528">
        <f t="shared" si="282"/>
        <v>1</v>
      </c>
      <c r="N4528" s="7">
        <f t="shared" si="283"/>
        <v>56.79</v>
      </c>
    </row>
    <row r="4529" spans="1:14" x14ac:dyDescent="0.2">
      <c r="A4529" t="s">
        <v>722</v>
      </c>
      <c r="B4529" s="8">
        <v>44204</v>
      </c>
      <c r="C4529" s="8">
        <v>44218</v>
      </c>
      <c r="D4529">
        <v>7</v>
      </c>
      <c r="E4529">
        <v>1</v>
      </c>
      <c r="F4529" s="7">
        <v>89.48</v>
      </c>
      <c r="G4529" s="7">
        <v>164.22</v>
      </c>
      <c r="H4529" s="7">
        <v>22.37</v>
      </c>
      <c r="I4529" s="7">
        <v>41.06</v>
      </c>
      <c r="J4529" t="s">
        <v>2337</v>
      </c>
      <c r="K4529">
        <f t="shared" si="280"/>
        <v>7</v>
      </c>
      <c r="L4529">
        <f t="shared" si="281"/>
        <v>53</v>
      </c>
      <c r="M4529">
        <f t="shared" si="282"/>
        <v>1</v>
      </c>
      <c r="N4529" s="7">
        <f t="shared" si="283"/>
        <v>164.22</v>
      </c>
    </row>
    <row r="4530" spans="1:14" x14ac:dyDescent="0.2">
      <c r="A4530" t="s">
        <v>732</v>
      </c>
      <c r="B4530" s="8">
        <v>44204</v>
      </c>
      <c r="C4530" s="8">
        <v>44218</v>
      </c>
      <c r="D4530">
        <v>8</v>
      </c>
      <c r="E4530">
        <v>1</v>
      </c>
      <c r="F4530" s="7">
        <v>123.04</v>
      </c>
      <c r="G4530" s="7">
        <v>222.55</v>
      </c>
      <c r="H4530" s="7">
        <v>24.61</v>
      </c>
      <c r="I4530" s="7">
        <v>44.51</v>
      </c>
      <c r="J4530" t="s">
        <v>2337</v>
      </c>
      <c r="K4530">
        <f t="shared" si="280"/>
        <v>8</v>
      </c>
      <c r="L4530">
        <f t="shared" si="281"/>
        <v>53</v>
      </c>
      <c r="M4530">
        <f t="shared" si="282"/>
        <v>1</v>
      </c>
      <c r="N4530" s="7">
        <f t="shared" si="283"/>
        <v>222.55</v>
      </c>
    </row>
    <row r="4531" spans="1:14" x14ac:dyDescent="0.2">
      <c r="A4531" t="s">
        <v>826</v>
      </c>
      <c r="B4531" s="8">
        <v>44207</v>
      </c>
      <c r="C4531" s="8">
        <v>44218</v>
      </c>
      <c r="D4531">
        <v>16</v>
      </c>
      <c r="E4531">
        <v>1</v>
      </c>
      <c r="F4531" s="7">
        <v>420.57</v>
      </c>
      <c r="G4531" s="7">
        <v>566.6</v>
      </c>
      <c r="H4531" s="7">
        <v>42.05</v>
      </c>
      <c r="I4531" s="7">
        <v>56.66</v>
      </c>
      <c r="J4531" t="s">
        <v>2337</v>
      </c>
      <c r="K4531">
        <f t="shared" si="280"/>
        <v>16</v>
      </c>
      <c r="L4531">
        <f t="shared" si="281"/>
        <v>54</v>
      </c>
      <c r="M4531">
        <f t="shared" si="282"/>
        <v>1</v>
      </c>
      <c r="N4531" s="7">
        <f t="shared" si="283"/>
        <v>566.6</v>
      </c>
    </row>
    <row r="4532" spans="1:14" x14ac:dyDescent="0.2">
      <c r="A4532" t="s">
        <v>288</v>
      </c>
      <c r="B4532" s="8">
        <v>44207</v>
      </c>
      <c r="C4532" s="8">
        <v>44208</v>
      </c>
      <c r="D4532">
        <v>310</v>
      </c>
      <c r="E4532">
        <v>1</v>
      </c>
      <c r="F4532" s="7">
        <v>173.1</v>
      </c>
      <c r="G4532" s="7">
        <v>620.05999999999995</v>
      </c>
      <c r="H4532" s="7">
        <v>0.86</v>
      </c>
      <c r="I4532" s="7">
        <v>3.07</v>
      </c>
      <c r="J4532" t="s">
        <v>2337</v>
      </c>
      <c r="K4532">
        <f t="shared" si="280"/>
        <v>310</v>
      </c>
      <c r="L4532">
        <f t="shared" si="281"/>
        <v>54</v>
      </c>
      <c r="M4532">
        <f t="shared" si="282"/>
        <v>1</v>
      </c>
      <c r="N4532" s="7">
        <f t="shared" si="283"/>
        <v>620.05999999999995</v>
      </c>
    </row>
    <row r="4533" spans="1:14" x14ac:dyDescent="0.2">
      <c r="A4533" t="s">
        <v>923</v>
      </c>
      <c r="B4533" s="8">
        <v>44207</v>
      </c>
      <c r="C4533" s="8">
        <v>44208</v>
      </c>
      <c r="D4533">
        <v>4</v>
      </c>
      <c r="E4533">
        <v>1</v>
      </c>
      <c r="F4533" s="7">
        <v>119.77</v>
      </c>
      <c r="G4533" s="7">
        <v>209.76</v>
      </c>
      <c r="H4533" s="7">
        <v>59.88</v>
      </c>
      <c r="I4533" s="7">
        <v>104.88</v>
      </c>
      <c r="J4533" t="s">
        <v>2337</v>
      </c>
      <c r="K4533">
        <f t="shared" si="280"/>
        <v>4</v>
      </c>
      <c r="L4533">
        <f t="shared" si="281"/>
        <v>54</v>
      </c>
      <c r="M4533">
        <f t="shared" si="282"/>
        <v>1</v>
      </c>
      <c r="N4533" s="7">
        <f t="shared" si="283"/>
        <v>209.76</v>
      </c>
    </row>
    <row r="4534" spans="1:14" x14ac:dyDescent="0.2">
      <c r="A4534" t="s">
        <v>288</v>
      </c>
      <c r="B4534" s="8">
        <v>44207</v>
      </c>
      <c r="C4534" s="8">
        <v>44208</v>
      </c>
      <c r="D4534">
        <v>431</v>
      </c>
      <c r="E4534">
        <v>1</v>
      </c>
      <c r="F4534" s="7">
        <v>240.8</v>
      </c>
      <c r="G4534" s="7">
        <v>862.56</v>
      </c>
      <c r="H4534" s="7">
        <v>0.86</v>
      </c>
      <c r="I4534" s="7">
        <v>3.07</v>
      </c>
      <c r="J4534" t="s">
        <v>2337</v>
      </c>
      <c r="K4534">
        <f t="shared" si="280"/>
        <v>431</v>
      </c>
      <c r="L4534">
        <f t="shared" si="281"/>
        <v>54</v>
      </c>
      <c r="M4534">
        <f t="shared" si="282"/>
        <v>1</v>
      </c>
      <c r="N4534" s="7">
        <f t="shared" si="283"/>
        <v>862.56</v>
      </c>
    </row>
    <row r="4535" spans="1:14" x14ac:dyDescent="0.2">
      <c r="A4535" t="s">
        <v>396</v>
      </c>
      <c r="B4535" s="8">
        <v>44207</v>
      </c>
      <c r="C4535" s="8">
        <v>44208</v>
      </c>
      <c r="D4535">
        <v>13</v>
      </c>
      <c r="E4535">
        <v>1</v>
      </c>
      <c r="F4535" s="7">
        <v>180.49</v>
      </c>
      <c r="G4535" s="7">
        <v>286.5</v>
      </c>
      <c r="H4535" s="7">
        <v>22.56</v>
      </c>
      <c r="I4535" s="7">
        <v>35.81</v>
      </c>
      <c r="J4535" t="s">
        <v>2337</v>
      </c>
      <c r="K4535">
        <f t="shared" si="280"/>
        <v>13</v>
      </c>
      <c r="L4535">
        <f t="shared" si="281"/>
        <v>54</v>
      </c>
      <c r="M4535">
        <f t="shared" si="282"/>
        <v>1</v>
      </c>
      <c r="N4535" s="7">
        <f t="shared" si="283"/>
        <v>286.5</v>
      </c>
    </row>
    <row r="4536" spans="1:14" x14ac:dyDescent="0.2">
      <c r="A4536" t="s">
        <v>288</v>
      </c>
      <c r="B4536" s="8">
        <v>44207</v>
      </c>
      <c r="C4536" s="8">
        <v>44208</v>
      </c>
      <c r="D4536">
        <v>154</v>
      </c>
      <c r="E4536">
        <v>1</v>
      </c>
      <c r="F4536" s="7">
        <v>85.69</v>
      </c>
      <c r="G4536" s="7">
        <v>306.95999999999998</v>
      </c>
      <c r="H4536" s="7">
        <v>0.86</v>
      </c>
      <c r="I4536" s="7">
        <v>3.07</v>
      </c>
      <c r="J4536" t="s">
        <v>2337</v>
      </c>
      <c r="K4536">
        <f t="shared" si="280"/>
        <v>154</v>
      </c>
      <c r="L4536">
        <f t="shared" si="281"/>
        <v>54</v>
      </c>
      <c r="M4536">
        <f t="shared" si="282"/>
        <v>1</v>
      </c>
      <c r="N4536" s="7">
        <f t="shared" si="283"/>
        <v>306.95999999999998</v>
      </c>
    </row>
    <row r="4537" spans="1:14" x14ac:dyDescent="0.2">
      <c r="A4537" t="s">
        <v>396</v>
      </c>
      <c r="B4537" s="8">
        <v>44207</v>
      </c>
      <c r="C4537" s="8">
        <v>44208</v>
      </c>
      <c r="D4537">
        <v>5</v>
      </c>
      <c r="E4537">
        <v>1</v>
      </c>
      <c r="F4537" s="7">
        <v>67.69</v>
      </c>
      <c r="G4537" s="7">
        <v>107.44</v>
      </c>
      <c r="H4537" s="7">
        <v>22.56</v>
      </c>
      <c r="I4537" s="7">
        <v>35.81</v>
      </c>
      <c r="J4537" t="s">
        <v>2337</v>
      </c>
      <c r="K4537">
        <f t="shared" si="280"/>
        <v>5</v>
      </c>
      <c r="L4537">
        <f t="shared" si="281"/>
        <v>54</v>
      </c>
      <c r="M4537">
        <f t="shared" si="282"/>
        <v>1</v>
      </c>
      <c r="N4537" s="7">
        <f t="shared" si="283"/>
        <v>107.44</v>
      </c>
    </row>
    <row r="4538" spans="1:14" x14ac:dyDescent="0.2">
      <c r="A4538" t="s">
        <v>288</v>
      </c>
      <c r="B4538" s="8">
        <v>44207</v>
      </c>
      <c r="C4538" s="8">
        <v>44208</v>
      </c>
      <c r="D4538">
        <v>187</v>
      </c>
      <c r="E4538">
        <v>1</v>
      </c>
      <c r="F4538" s="7">
        <v>104.55</v>
      </c>
      <c r="G4538" s="7">
        <v>374.49</v>
      </c>
      <c r="H4538" s="7">
        <v>0.86</v>
      </c>
      <c r="I4538" s="7">
        <v>3.07</v>
      </c>
      <c r="J4538" t="s">
        <v>2337</v>
      </c>
      <c r="K4538">
        <f t="shared" si="280"/>
        <v>187</v>
      </c>
      <c r="L4538">
        <f t="shared" si="281"/>
        <v>54</v>
      </c>
      <c r="M4538">
        <f t="shared" si="282"/>
        <v>1</v>
      </c>
      <c r="N4538" s="7">
        <f t="shared" si="283"/>
        <v>374.49</v>
      </c>
    </row>
    <row r="4539" spans="1:14" x14ac:dyDescent="0.2">
      <c r="A4539" t="s">
        <v>396</v>
      </c>
      <c r="B4539" s="8">
        <v>44207</v>
      </c>
      <c r="C4539" s="8">
        <v>44208</v>
      </c>
      <c r="D4539">
        <v>10</v>
      </c>
      <c r="E4539">
        <v>1</v>
      </c>
      <c r="F4539" s="7">
        <v>135.37</v>
      </c>
      <c r="G4539" s="7">
        <v>214.87</v>
      </c>
      <c r="H4539" s="7">
        <v>22.56</v>
      </c>
      <c r="I4539" s="7">
        <v>35.81</v>
      </c>
      <c r="J4539" t="s">
        <v>2337</v>
      </c>
      <c r="K4539">
        <f t="shared" si="280"/>
        <v>10</v>
      </c>
      <c r="L4539">
        <f t="shared" si="281"/>
        <v>54</v>
      </c>
      <c r="M4539">
        <f t="shared" si="282"/>
        <v>1</v>
      </c>
      <c r="N4539" s="7">
        <f t="shared" si="283"/>
        <v>214.87</v>
      </c>
    </row>
    <row r="4540" spans="1:14" x14ac:dyDescent="0.2">
      <c r="A4540" t="s">
        <v>288</v>
      </c>
      <c r="B4540" s="8">
        <v>44207</v>
      </c>
      <c r="C4540" s="8">
        <v>44208</v>
      </c>
      <c r="D4540">
        <v>201</v>
      </c>
      <c r="E4540">
        <v>1</v>
      </c>
      <c r="F4540" s="7">
        <v>112.26</v>
      </c>
      <c r="G4540" s="7">
        <v>402.12</v>
      </c>
      <c r="H4540" s="7">
        <v>0.86</v>
      </c>
      <c r="I4540" s="7">
        <v>3.07</v>
      </c>
      <c r="J4540" t="s">
        <v>2337</v>
      </c>
      <c r="K4540">
        <f t="shared" si="280"/>
        <v>201</v>
      </c>
      <c r="L4540">
        <f t="shared" si="281"/>
        <v>54</v>
      </c>
      <c r="M4540">
        <f t="shared" si="282"/>
        <v>1</v>
      </c>
      <c r="N4540" s="7">
        <f t="shared" si="283"/>
        <v>402.12</v>
      </c>
    </row>
    <row r="4541" spans="1:14" x14ac:dyDescent="0.2">
      <c r="A4541" t="s">
        <v>928</v>
      </c>
      <c r="B4541" s="8">
        <v>44207</v>
      </c>
      <c r="C4541" s="8">
        <v>44208</v>
      </c>
      <c r="D4541">
        <v>2</v>
      </c>
      <c r="E4541">
        <v>1</v>
      </c>
      <c r="F4541" s="7">
        <v>0</v>
      </c>
      <c r="G4541" s="7">
        <v>0</v>
      </c>
      <c r="H4541" s="7">
        <v>0</v>
      </c>
      <c r="I4541" s="7">
        <v>0</v>
      </c>
      <c r="J4541" t="s">
        <v>2337</v>
      </c>
      <c r="K4541">
        <f t="shared" si="280"/>
        <v>2</v>
      </c>
      <c r="L4541">
        <f t="shared" si="281"/>
        <v>54</v>
      </c>
      <c r="M4541">
        <f t="shared" si="282"/>
        <v>1</v>
      </c>
      <c r="N4541" s="7">
        <f t="shared" si="283"/>
        <v>0</v>
      </c>
    </row>
    <row r="4542" spans="1:14" x14ac:dyDescent="0.2">
      <c r="A4542" t="s">
        <v>923</v>
      </c>
      <c r="B4542" s="8">
        <v>44207</v>
      </c>
      <c r="C4542" s="8">
        <v>44208</v>
      </c>
      <c r="D4542">
        <v>2</v>
      </c>
      <c r="E4542">
        <v>1</v>
      </c>
      <c r="F4542" s="7">
        <v>59.88</v>
      </c>
      <c r="G4542" s="7">
        <v>104.88</v>
      </c>
      <c r="H4542" s="7">
        <v>59.88</v>
      </c>
      <c r="I4542" s="7">
        <v>104.88</v>
      </c>
      <c r="J4542" t="s">
        <v>2337</v>
      </c>
      <c r="K4542">
        <f t="shared" si="280"/>
        <v>2</v>
      </c>
      <c r="L4542">
        <f t="shared" si="281"/>
        <v>54</v>
      </c>
      <c r="M4542">
        <f t="shared" si="282"/>
        <v>1</v>
      </c>
      <c r="N4542" s="7">
        <f t="shared" si="283"/>
        <v>104.88</v>
      </c>
    </row>
    <row r="4543" spans="1:14" x14ac:dyDescent="0.2">
      <c r="A4543" t="s">
        <v>288</v>
      </c>
      <c r="B4543" s="8">
        <v>44207</v>
      </c>
      <c r="C4543" s="8">
        <v>44208</v>
      </c>
      <c r="D4543">
        <v>164</v>
      </c>
      <c r="E4543">
        <v>1</v>
      </c>
      <c r="F4543" s="7">
        <v>91.69</v>
      </c>
      <c r="G4543" s="7">
        <v>328.45</v>
      </c>
      <c r="H4543" s="7">
        <v>0.86</v>
      </c>
      <c r="I4543" s="7">
        <v>3.07</v>
      </c>
      <c r="J4543" t="s">
        <v>2337</v>
      </c>
      <c r="K4543">
        <f t="shared" si="280"/>
        <v>164</v>
      </c>
      <c r="L4543">
        <f t="shared" si="281"/>
        <v>54</v>
      </c>
      <c r="M4543">
        <f t="shared" si="282"/>
        <v>1</v>
      </c>
      <c r="N4543" s="7">
        <f t="shared" si="283"/>
        <v>328.45</v>
      </c>
    </row>
    <row r="4544" spans="1:14" x14ac:dyDescent="0.2">
      <c r="A4544" t="s">
        <v>396</v>
      </c>
      <c r="B4544" s="8">
        <v>44207</v>
      </c>
      <c r="C4544" s="8">
        <v>44208</v>
      </c>
      <c r="D4544">
        <v>5</v>
      </c>
      <c r="E4544">
        <v>1</v>
      </c>
      <c r="F4544" s="7">
        <v>67.69</v>
      </c>
      <c r="G4544" s="7">
        <v>107.44</v>
      </c>
      <c r="H4544" s="7">
        <v>22.56</v>
      </c>
      <c r="I4544" s="7">
        <v>35.81</v>
      </c>
      <c r="J4544" t="s">
        <v>2337</v>
      </c>
      <c r="K4544">
        <f t="shared" si="280"/>
        <v>5</v>
      </c>
      <c r="L4544">
        <f t="shared" si="281"/>
        <v>54</v>
      </c>
      <c r="M4544">
        <f t="shared" si="282"/>
        <v>1</v>
      </c>
      <c r="N4544" s="7">
        <f t="shared" si="283"/>
        <v>107.44</v>
      </c>
    </row>
    <row r="4545" spans="1:14" x14ac:dyDescent="0.2">
      <c r="A4545" t="s">
        <v>251</v>
      </c>
      <c r="B4545" s="8">
        <v>44207</v>
      </c>
      <c r="C4545" s="8">
        <v>44208</v>
      </c>
      <c r="D4545">
        <v>10</v>
      </c>
      <c r="E4545">
        <v>1</v>
      </c>
      <c r="F4545" s="7">
        <v>5.14</v>
      </c>
      <c r="G4545" s="7">
        <v>13.81</v>
      </c>
      <c r="H4545" s="7">
        <v>0.86</v>
      </c>
      <c r="I4545" s="7">
        <v>2.2999999999999998</v>
      </c>
      <c r="J4545" t="s">
        <v>2337</v>
      </c>
      <c r="K4545">
        <f t="shared" si="280"/>
        <v>10</v>
      </c>
      <c r="L4545">
        <f t="shared" si="281"/>
        <v>54</v>
      </c>
      <c r="M4545">
        <f t="shared" si="282"/>
        <v>1</v>
      </c>
      <c r="N4545" s="7">
        <f t="shared" si="283"/>
        <v>13.81</v>
      </c>
    </row>
    <row r="4546" spans="1:14" x14ac:dyDescent="0.2">
      <c r="A4546" t="s">
        <v>928</v>
      </c>
      <c r="B4546" s="8">
        <v>44207</v>
      </c>
      <c r="C4546" s="8">
        <v>44208</v>
      </c>
      <c r="D4546">
        <v>2</v>
      </c>
      <c r="E4546">
        <v>1</v>
      </c>
      <c r="F4546" s="7">
        <v>0</v>
      </c>
      <c r="G4546" s="7">
        <v>0</v>
      </c>
      <c r="H4546" s="7">
        <v>0</v>
      </c>
      <c r="I4546" s="7">
        <v>0</v>
      </c>
      <c r="J4546" t="s">
        <v>2337</v>
      </c>
      <c r="K4546">
        <f t="shared" si="280"/>
        <v>2</v>
      </c>
      <c r="L4546">
        <f t="shared" si="281"/>
        <v>54</v>
      </c>
      <c r="M4546">
        <f t="shared" si="282"/>
        <v>1</v>
      </c>
      <c r="N4546" s="7">
        <f t="shared" si="283"/>
        <v>0</v>
      </c>
    </row>
    <row r="4547" spans="1:14" x14ac:dyDescent="0.2">
      <c r="A4547" t="s">
        <v>251</v>
      </c>
      <c r="B4547" s="8">
        <v>44208</v>
      </c>
      <c r="C4547" s="8">
        <v>44209</v>
      </c>
      <c r="D4547">
        <v>154</v>
      </c>
      <c r="E4547">
        <v>1</v>
      </c>
      <c r="F4547" s="7">
        <v>85.69</v>
      </c>
      <c r="G4547" s="7">
        <v>211.04</v>
      </c>
      <c r="H4547" s="7">
        <v>0.86</v>
      </c>
      <c r="I4547" s="7">
        <v>2.11</v>
      </c>
      <c r="J4547" t="s">
        <v>2337</v>
      </c>
      <c r="K4547">
        <f t="shared" ref="K4547:K4610" si="284">D4547*E4547</f>
        <v>154</v>
      </c>
      <c r="L4547">
        <f t="shared" ref="L4547:L4610" si="285">(YEAR(B4547)-2020)*52+_xlfn.ISOWEEKNUM(B4547)</f>
        <v>54</v>
      </c>
      <c r="M4547">
        <f t="shared" ref="M4547:M4610" si="286">IF(J4547="Z-US$",1,1.22)</f>
        <v>1</v>
      </c>
      <c r="N4547" s="7">
        <f t="shared" ref="N4547:N4610" si="287">G4547*M4547</f>
        <v>211.04</v>
      </c>
    </row>
    <row r="4548" spans="1:14" x14ac:dyDescent="0.2">
      <c r="A4548" t="s">
        <v>264</v>
      </c>
      <c r="B4548" s="8">
        <v>44208</v>
      </c>
      <c r="C4548" s="8">
        <v>44209</v>
      </c>
      <c r="D4548">
        <v>613</v>
      </c>
      <c r="E4548">
        <v>1</v>
      </c>
      <c r="F4548" s="7">
        <v>393.93</v>
      </c>
      <c r="G4548" s="7">
        <v>690.66</v>
      </c>
      <c r="H4548" s="7">
        <v>0.99</v>
      </c>
      <c r="I4548" s="7">
        <v>1.73</v>
      </c>
      <c r="J4548" t="s">
        <v>2337</v>
      </c>
      <c r="K4548">
        <f t="shared" si="284"/>
        <v>613</v>
      </c>
      <c r="L4548">
        <f t="shared" si="285"/>
        <v>54</v>
      </c>
      <c r="M4548">
        <f t="shared" si="286"/>
        <v>1</v>
      </c>
      <c r="N4548" s="7">
        <f t="shared" si="287"/>
        <v>690.66</v>
      </c>
    </row>
    <row r="4549" spans="1:14" x14ac:dyDescent="0.2">
      <c r="A4549" t="s">
        <v>923</v>
      </c>
      <c r="B4549" s="8">
        <v>44208</v>
      </c>
      <c r="C4549" s="8">
        <v>44209</v>
      </c>
      <c r="D4549">
        <v>2</v>
      </c>
      <c r="E4549">
        <v>1</v>
      </c>
      <c r="F4549" s="7">
        <v>59.88</v>
      </c>
      <c r="G4549" s="7">
        <v>86.97</v>
      </c>
      <c r="H4549" s="7">
        <v>59.88</v>
      </c>
      <c r="I4549" s="7">
        <v>86.97</v>
      </c>
      <c r="J4549" t="s">
        <v>2337</v>
      </c>
      <c r="K4549">
        <f t="shared" si="284"/>
        <v>2</v>
      </c>
      <c r="L4549">
        <f t="shared" si="285"/>
        <v>54</v>
      </c>
      <c r="M4549">
        <f t="shared" si="286"/>
        <v>1</v>
      </c>
      <c r="N4549" s="7">
        <f t="shared" si="287"/>
        <v>86.97</v>
      </c>
    </row>
    <row r="4550" spans="1:14" x14ac:dyDescent="0.2">
      <c r="A4550" t="s">
        <v>262</v>
      </c>
      <c r="B4550" s="8">
        <v>44208</v>
      </c>
      <c r="C4550" s="8">
        <v>44209</v>
      </c>
      <c r="D4550">
        <v>123</v>
      </c>
      <c r="E4550">
        <v>1</v>
      </c>
      <c r="F4550" s="7">
        <v>81.86</v>
      </c>
      <c r="G4550" s="7">
        <v>133.02000000000001</v>
      </c>
      <c r="H4550" s="7">
        <v>1.02</v>
      </c>
      <c r="I4550" s="7">
        <v>1.66</v>
      </c>
      <c r="J4550" t="s">
        <v>2337</v>
      </c>
      <c r="K4550">
        <f t="shared" si="284"/>
        <v>123</v>
      </c>
      <c r="L4550">
        <f t="shared" si="285"/>
        <v>54</v>
      </c>
      <c r="M4550">
        <f t="shared" si="286"/>
        <v>1</v>
      </c>
      <c r="N4550" s="7">
        <f t="shared" si="287"/>
        <v>133.02000000000001</v>
      </c>
    </row>
    <row r="4551" spans="1:14" x14ac:dyDescent="0.2">
      <c r="A4551" t="s">
        <v>256</v>
      </c>
      <c r="B4551" s="8">
        <v>44208</v>
      </c>
      <c r="C4551" s="8">
        <v>44209</v>
      </c>
      <c r="D4551">
        <v>154</v>
      </c>
      <c r="E4551">
        <v>1</v>
      </c>
      <c r="F4551" s="7">
        <v>85.69</v>
      </c>
      <c r="G4551" s="7">
        <v>166.27</v>
      </c>
      <c r="H4551" s="7">
        <v>0.86</v>
      </c>
      <c r="I4551" s="7">
        <v>1.66</v>
      </c>
      <c r="J4551" t="s">
        <v>2337</v>
      </c>
      <c r="K4551">
        <f t="shared" si="284"/>
        <v>154</v>
      </c>
      <c r="L4551">
        <f t="shared" si="285"/>
        <v>54</v>
      </c>
      <c r="M4551">
        <f t="shared" si="286"/>
        <v>1</v>
      </c>
      <c r="N4551" s="7">
        <f t="shared" si="287"/>
        <v>166.27</v>
      </c>
    </row>
    <row r="4552" spans="1:14" x14ac:dyDescent="0.2">
      <c r="A4552" t="s">
        <v>396</v>
      </c>
      <c r="B4552" s="8">
        <v>44208</v>
      </c>
      <c r="C4552" s="8">
        <v>44209</v>
      </c>
      <c r="D4552">
        <v>2</v>
      </c>
      <c r="E4552">
        <v>1</v>
      </c>
      <c r="F4552" s="7">
        <v>22.56</v>
      </c>
      <c r="G4552" s="7">
        <v>30.7</v>
      </c>
      <c r="H4552" s="7">
        <v>22.56</v>
      </c>
      <c r="I4552" s="7">
        <v>30.7</v>
      </c>
      <c r="J4552" t="s">
        <v>2337</v>
      </c>
      <c r="K4552">
        <f t="shared" si="284"/>
        <v>2</v>
      </c>
      <c r="L4552">
        <f t="shared" si="285"/>
        <v>54</v>
      </c>
      <c r="M4552">
        <f t="shared" si="286"/>
        <v>1</v>
      </c>
      <c r="N4552" s="7">
        <f t="shared" si="287"/>
        <v>30.7</v>
      </c>
    </row>
    <row r="4553" spans="1:14" x14ac:dyDescent="0.2">
      <c r="A4553" t="s">
        <v>636</v>
      </c>
      <c r="B4553" s="8">
        <v>44208</v>
      </c>
      <c r="C4553" s="8">
        <v>44209</v>
      </c>
      <c r="D4553">
        <v>3371</v>
      </c>
      <c r="E4553">
        <v>1</v>
      </c>
      <c r="F4553" s="7">
        <v>2779.47</v>
      </c>
      <c r="G4553" s="7">
        <v>3798.63</v>
      </c>
      <c r="H4553" s="7">
        <v>1.25</v>
      </c>
      <c r="I4553" s="7">
        <v>1.73</v>
      </c>
      <c r="J4553" t="s">
        <v>2337</v>
      </c>
      <c r="K4553">
        <f t="shared" si="284"/>
        <v>3371</v>
      </c>
      <c r="L4553">
        <f t="shared" si="285"/>
        <v>54</v>
      </c>
      <c r="M4553">
        <f t="shared" si="286"/>
        <v>1</v>
      </c>
      <c r="N4553" s="7">
        <f t="shared" si="287"/>
        <v>3798.63</v>
      </c>
    </row>
    <row r="4554" spans="1:14" x14ac:dyDescent="0.2">
      <c r="A4554" t="s">
        <v>396</v>
      </c>
      <c r="B4554" s="8">
        <v>44208</v>
      </c>
      <c r="C4554" s="8">
        <v>44209</v>
      </c>
      <c r="D4554">
        <v>148</v>
      </c>
      <c r="E4554">
        <v>1</v>
      </c>
      <c r="F4554" s="7">
        <v>2165.91</v>
      </c>
      <c r="G4554" s="7">
        <v>2946.82</v>
      </c>
      <c r="H4554" s="7">
        <v>22.56</v>
      </c>
      <c r="I4554" s="7">
        <v>30.7</v>
      </c>
      <c r="J4554" t="s">
        <v>2337</v>
      </c>
      <c r="K4554">
        <f t="shared" si="284"/>
        <v>148</v>
      </c>
      <c r="L4554">
        <f t="shared" si="285"/>
        <v>54</v>
      </c>
      <c r="M4554">
        <f t="shared" si="286"/>
        <v>1</v>
      </c>
      <c r="N4554" s="7">
        <f t="shared" si="287"/>
        <v>2946.82</v>
      </c>
    </row>
    <row r="4555" spans="1:14" x14ac:dyDescent="0.2">
      <c r="A4555" t="s">
        <v>228</v>
      </c>
      <c r="B4555" s="8">
        <v>44208</v>
      </c>
      <c r="C4555" s="8">
        <v>44218</v>
      </c>
      <c r="D4555">
        <v>766</v>
      </c>
      <c r="E4555">
        <v>1</v>
      </c>
      <c r="F4555" s="7">
        <v>0</v>
      </c>
      <c r="G4555" s="7">
        <v>511.6</v>
      </c>
      <c r="H4555" s="7">
        <v>0</v>
      </c>
      <c r="I4555" s="7">
        <v>1.02</v>
      </c>
      <c r="J4555" t="s">
        <v>2337</v>
      </c>
      <c r="K4555">
        <f t="shared" si="284"/>
        <v>766</v>
      </c>
      <c r="L4555">
        <f t="shared" si="285"/>
        <v>54</v>
      </c>
      <c r="M4555">
        <f t="shared" si="286"/>
        <v>1</v>
      </c>
      <c r="N4555" s="7">
        <f t="shared" si="287"/>
        <v>511.6</v>
      </c>
    </row>
    <row r="4556" spans="1:14" x14ac:dyDescent="0.2">
      <c r="A4556" t="s">
        <v>264</v>
      </c>
      <c r="B4556" s="8">
        <v>44208</v>
      </c>
      <c r="C4556" s="8">
        <v>44209</v>
      </c>
      <c r="D4556">
        <v>154</v>
      </c>
      <c r="E4556">
        <v>1</v>
      </c>
      <c r="F4556" s="7">
        <v>98.48</v>
      </c>
      <c r="G4556" s="7">
        <v>172.67</v>
      </c>
      <c r="H4556" s="7">
        <v>0.99</v>
      </c>
      <c r="I4556" s="7">
        <v>1.73</v>
      </c>
      <c r="J4556" t="s">
        <v>2337</v>
      </c>
      <c r="K4556">
        <f t="shared" si="284"/>
        <v>154</v>
      </c>
      <c r="L4556">
        <f t="shared" si="285"/>
        <v>54</v>
      </c>
      <c r="M4556">
        <f t="shared" si="286"/>
        <v>1</v>
      </c>
      <c r="N4556" s="7">
        <f t="shared" si="287"/>
        <v>172.67</v>
      </c>
    </row>
    <row r="4557" spans="1:14" x14ac:dyDescent="0.2">
      <c r="A4557" t="s">
        <v>738</v>
      </c>
      <c r="B4557" s="8">
        <v>44208</v>
      </c>
      <c r="C4557" s="8">
        <v>44223</v>
      </c>
      <c r="D4557">
        <v>62</v>
      </c>
      <c r="E4557">
        <v>1</v>
      </c>
      <c r="F4557" s="7">
        <v>1278.49</v>
      </c>
      <c r="G4557" s="7">
        <v>2256.16</v>
      </c>
      <c r="H4557" s="7">
        <v>31.96</v>
      </c>
      <c r="I4557" s="7">
        <v>56.4</v>
      </c>
      <c r="J4557" t="s">
        <v>2337</v>
      </c>
      <c r="K4557">
        <f t="shared" si="284"/>
        <v>62</v>
      </c>
      <c r="L4557">
        <f t="shared" si="285"/>
        <v>54</v>
      </c>
      <c r="M4557">
        <f t="shared" si="286"/>
        <v>1</v>
      </c>
      <c r="N4557" s="7">
        <f t="shared" si="287"/>
        <v>2256.16</v>
      </c>
    </row>
    <row r="4558" spans="1:14" x14ac:dyDescent="0.2">
      <c r="A4558" t="s">
        <v>169</v>
      </c>
      <c r="B4558" s="8">
        <v>44208</v>
      </c>
      <c r="C4558" s="8">
        <v>44209</v>
      </c>
      <c r="D4558">
        <v>129</v>
      </c>
      <c r="E4558">
        <v>1</v>
      </c>
      <c r="F4558" s="7">
        <v>108.2</v>
      </c>
      <c r="G4558" s="7">
        <v>225.62</v>
      </c>
      <c r="H4558" s="7">
        <v>1.28</v>
      </c>
      <c r="I4558" s="7">
        <v>2.69</v>
      </c>
      <c r="J4558" t="s">
        <v>2337</v>
      </c>
      <c r="K4558">
        <f t="shared" si="284"/>
        <v>129</v>
      </c>
      <c r="L4558">
        <f t="shared" si="285"/>
        <v>54</v>
      </c>
      <c r="M4558">
        <f t="shared" si="286"/>
        <v>1</v>
      </c>
      <c r="N4558" s="7">
        <f t="shared" si="287"/>
        <v>225.62</v>
      </c>
    </row>
    <row r="4559" spans="1:14" x14ac:dyDescent="0.2">
      <c r="A4559" t="s">
        <v>928</v>
      </c>
      <c r="B4559" s="8">
        <v>44208</v>
      </c>
      <c r="C4559" s="8">
        <v>44209</v>
      </c>
      <c r="D4559">
        <v>4</v>
      </c>
      <c r="E4559">
        <v>1</v>
      </c>
      <c r="F4559" s="7">
        <v>0</v>
      </c>
      <c r="G4559" s="7">
        <v>0</v>
      </c>
      <c r="H4559" s="7">
        <v>0</v>
      </c>
      <c r="I4559" s="7">
        <v>0</v>
      </c>
      <c r="J4559" t="s">
        <v>2337</v>
      </c>
      <c r="K4559">
        <f t="shared" si="284"/>
        <v>4</v>
      </c>
      <c r="L4559">
        <f t="shared" si="285"/>
        <v>54</v>
      </c>
      <c r="M4559">
        <f t="shared" si="286"/>
        <v>1</v>
      </c>
      <c r="N4559" s="7">
        <f t="shared" si="287"/>
        <v>0</v>
      </c>
    </row>
    <row r="4560" spans="1:14" x14ac:dyDescent="0.2">
      <c r="A4560" t="s">
        <v>930</v>
      </c>
      <c r="B4560" s="8">
        <v>44209</v>
      </c>
      <c r="C4560" s="8">
        <v>44210</v>
      </c>
      <c r="D4560">
        <v>2</v>
      </c>
      <c r="E4560">
        <v>1</v>
      </c>
      <c r="F4560" s="7">
        <v>29.85</v>
      </c>
      <c r="G4560" s="7">
        <v>40.93</v>
      </c>
      <c r="H4560" s="7">
        <v>29.85</v>
      </c>
      <c r="I4560" s="7">
        <v>40.93</v>
      </c>
      <c r="J4560" t="s">
        <v>2337</v>
      </c>
      <c r="K4560">
        <f t="shared" si="284"/>
        <v>2</v>
      </c>
      <c r="L4560">
        <f t="shared" si="285"/>
        <v>54</v>
      </c>
      <c r="M4560">
        <f t="shared" si="286"/>
        <v>1</v>
      </c>
      <c r="N4560" s="7">
        <f t="shared" si="287"/>
        <v>40.93</v>
      </c>
    </row>
    <row r="4561" spans="1:14" x14ac:dyDescent="0.2">
      <c r="A4561" t="s">
        <v>288</v>
      </c>
      <c r="B4561" s="8">
        <v>44209</v>
      </c>
      <c r="C4561" s="8">
        <v>44215</v>
      </c>
      <c r="D4561">
        <v>154</v>
      </c>
      <c r="E4561">
        <v>1</v>
      </c>
      <c r="F4561" s="7">
        <v>85.69</v>
      </c>
      <c r="G4561" s="7">
        <v>306.95999999999998</v>
      </c>
      <c r="H4561" s="7">
        <v>0.86</v>
      </c>
      <c r="I4561" s="7">
        <v>3.07</v>
      </c>
      <c r="J4561" t="s">
        <v>2337</v>
      </c>
      <c r="K4561">
        <f t="shared" si="284"/>
        <v>154</v>
      </c>
      <c r="L4561">
        <f t="shared" si="285"/>
        <v>54</v>
      </c>
      <c r="M4561">
        <f t="shared" si="286"/>
        <v>1</v>
      </c>
      <c r="N4561" s="7">
        <f t="shared" si="287"/>
        <v>306.95999999999998</v>
      </c>
    </row>
    <row r="4562" spans="1:14" x14ac:dyDescent="0.2">
      <c r="A4562" t="s">
        <v>396</v>
      </c>
      <c r="B4562" s="8">
        <v>44209</v>
      </c>
      <c r="C4562" s="8">
        <v>44215</v>
      </c>
      <c r="D4562">
        <v>5</v>
      </c>
      <c r="E4562">
        <v>1</v>
      </c>
      <c r="F4562" s="7">
        <v>67.69</v>
      </c>
      <c r="G4562" s="7">
        <v>107.44</v>
      </c>
      <c r="H4562" s="7">
        <v>22.56</v>
      </c>
      <c r="I4562" s="7">
        <v>35.81</v>
      </c>
      <c r="J4562" t="s">
        <v>2337</v>
      </c>
      <c r="K4562">
        <f t="shared" si="284"/>
        <v>5</v>
      </c>
      <c r="L4562">
        <f t="shared" si="285"/>
        <v>54</v>
      </c>
      <c r="M4562">
        <f t="shared" si="286"/>
        <v>1</v>
      </c>
      <c r="N4562" s="7">
        <f t="shared" si="287"/>
        <v>107.44</v>
      </c>
    </row>
    <row r="4563" spans="1:14" x14ac:dyDescent="0.2">
      <c r="A4563" t="s">
        <v>251</v>
      </c>
      <c r="B4563" s="8">
        <v>44209</v>
      </c>
      <c r="C4563" s="8">
        <v>44216</v>
      </c>
      <c r="D4563">
        <v>3064</v>
      </c>
      <c r="E4563">
        <v>1</v>
      </c>
      <c r="F4563" s="7">
        <v>1713.86</v>
      </c>
      <c r="G4563" s="7">
        <v>3837</v>
      </c>
      <c r="H4563" s="7">
        <v>0.86</v>
      </c>
      <c r="I4563" s="7">
        <v>1.92</v>
      </c>
      <c r="J4563" t="s">
        <v>2337</v>
      </c>
      <c r="K4563">
        <f t="shared" si="284"/>
        <v>3064</v>
      </c>
      <c r="L4563">
        <f t="shared" si="285"/>
        <v>54</v>
      </c>
      <c r="M4563">
        <f t="shared" si="286"/>
        <v>1</v>
      </c>
      <c r="N4563" s="7">
        <f t="shared" si="287"/>
        <v>3837</v>
      </c>
    </row>
    <row r="4564" spans="1:14" x14ac:dyDescent="0.2">
      <c r="A4564" t="s">
        <v>241</v>
      </c>
      <c r="B4564" s="8">
        <v>44209</v>
      </c>
      <c r="C4564" s="8">
        <v>44209</v>
      </c>
      <c r="D4564">
        <v>920</v>
      </c>
      <c r="E4564">
        <v>1</v>
      </c>
      <c r="F4564" s="7">
        <v>514.16</v>
      </c>
      <c r="G4564" s="7">
        <v>1151.0999999999999</v>
      </c>
      <c r="H4564" s="7">
        <v>0.86</v>
      </c>
      <c r="I4564" s="7">
        <v>1.92</v>
      </c>
      <c r="J4564" t="s">
        <v>2337</v>
      </c>
      <c r="K4564">
        <f t="shared" si="284"/>
        <v>920</v>
      </c>
      <c r="L4564">
        <f t="shared" si="285"/>
        <v>54</v>
      </c>
      <c r="M4564">
        <f t="shared" si="286"/>
        <v>1</v>
      </c>
      <c r="N4564" s="7">
        <f t="shared" si="287"/>
        <v>1151.0999999999999</v>
      </c>
    </row>
    <row r="4565" spans="1:14" x14ac:dyDescent="0.2">
      <c r="A4565" t="s">
        <v>264</v>
      </c>
      <c r="B4565" s="8">
        <v>44209</v>
      </c>
      <c r="C4565" s="8">
        <v>44211</v>
      </c>
      <c r="D4565">
        <v>4596</v>
      </c>
      <c r="E4565">
        <v>1</v>
      </c>
      <c r="F4565" s="7">
        <v>2954.49</v>
      </c>
      <c r="G4565" s="7">
        <v>4220.7</v>
      </c>
      <c r="H4565" s="7">
        <v>0.99</v>
      </c>
      <c r="I4565" s="7">
        <v>1.41</v>
      </c>
      <c r="J4565" t="s">
        <v>2337</v>
      </c>
      <c r="K4565">
        <f t="shared" si="284"/>
        <v>4596</v>
      </c>
      <c r="L4565">
        <f t="shared" si="285"/>
        <v>54</v>
      </c>
      <c r="M4565">
        <f t="shared" si="286"/>
        <v>1</v>
      </c>
      <c r="N4565" s="7">
        <f t="shared" si="287"/>
        <v>4220.7</v>
      </c>
    </row>
    <row r="4566" spans="1:14" x14ac:dyDescent="0.2">
      <c r="A4566" t="s">
        <v>923</v>
      </c>
      <c r="B4566" s="8">
        <v>44209</v>
      </c>
      <c r="C4566" s="8">
        <v>44211</v>
      </c>
      <c r="D4566">
        <v>77</v>
      </c>
      <c r="E4566">
        <v>1</v>
      </c>
      <c r="F4566" s="7">
        <v>2994.14</v>
      </c>
      <c r="G4566" s="7">
        <v>4476.5</v>
      </c>
      <c r="H4566" s="7">
        <v>59.88</v>
      </c>
      <c r="I4566" s="7">
        <v>89.53</v>
      </c>
      <c r="J4566" t="s">
        <v>2337</v>
      </c>
      <c r="K4566">
        <f t="shared" si="284"/>
        <v>77</v>
      </c>
      <c r="L4566">
        <f t="shared" si="285"/>
        <v>54</v>
      </c>
      <c r="M4566">
        <f t="shared" si="286"/>
        <v>1</v>
      </c>
      <c r="N4566" s="7">
        <f t="shared" si="287"/>
        <v>4476.5</v>
      </c>
    </row>
    <row r="4567" spans="1:14" x14ac:dyDescent="0.2">
      <c r="A4567" t="s">
        <v>396</v>
      </c>
      <c r="B4567" s="8">
        <v>44209</v>
      </c>
      <c r="C4567" s="8">
        <v>44211</v>
      </c>
      <c r="D4567">
        <v>154</v>
      </c>
      <c r="E4567">
        <v>1</v>
      </c>
      <c r="F4567" s="7">
        <v>2256.16</v>
      </c>
      <c r="G4567" s="7">
        <v>2813.8</v>
      </c>
      <c r="H4567" s="7">
        <v>22.56</v>
      </c>
      <c r="I4567" s="7">
        <v>28.14</v>
      </c>
      <c r="J4567" t="s">
        <v>2337</v>
      </c>
      <c r="K4567">
        <f t="shared" si="284"/>
        <v>154</v>
      </c>
      <c r="L4567">
        <f t="shared" si="285"/>
        <v>54</v>
      </c>
      <c r="M4567">
        <f t="shared" si="286"/>
        <v>1</v>
      </c>
      <c r="N4567" s="7">
        <f t="shared" si="287"/>
        <v>2813.8</v>
      </c>
    </row>
    <row r="4568" spans="1:14" x14ac:dyDescent="0.2">
      <c r="A4568" t="s">
        <v>299</v>
      </c>
      <c r="B4568" s="8">
        <v>44209</v>
      </c>
      <c r="C4568" s="8">
        <v>44210</v>
      </c>
      <c r="D4568">
        <v>46</v>
      </c>
      <c r="E4568">
        <v>1</v>
      </c>
      <c r="F4568" s="7">
        <v>11.13</v>
      </c>
      <c r="G4568" s="7">
        <v>84.41</v>
      </c>
      <c r="H4568" s="7">
        <v>0.37</v>
      </c>
      <c r="I4568" s="7">
        <v>2.81</v>
      </c>
      <c r="J4568" t="s">
        <v>2337</v>
      </c>
      <c r="K4568">
        <f t="shared" si="284"/>
        <v>46</v>
      </c>
      <c r="L4568">
        <f t="shared" si="285"/>
        <v>54</v>
      </c>
      <c r="M4568">
        <f t="shared" si="286"/>
        <v>1</v>
      </c>
      <c r="N4568" s="7">
        <f t="shared" si="287"/>
        <v>84.41</v>
      </c>
    </row>
    <row r="4569" spans="1:14" x14ac:dyDescent="0.2">
      <c r="A4569" t="s">
        <v>636</v>
      </c>
      <c r="B4569" s="8">
        <v>44209</v>
      </c>
      <c r="C4569" s="8">
        <v>44225</v>
      </c>
      <c r="D4569">
        <v>3064</v>
      </c>
      <c r="E4569">
        <v>1</v>
      </c>
      <c r="F4569" s="7">
        <v>2526.79</v>
      </c>
      <c r="G4569" s="7">
        <v>3581.2</v>
      </c>
      <c r="H4569" s="7">
        <v>1.25</v>
      </c>
      <c r="I4569" s="7">
        <v>1.79</v>
      </c>
      <c r="J4569" t="s">
        <v>2337</v>
      </c>
      <c r="K4569">
        <f t="shared" si="284"/>
        <v>3064</v>
      </c>
      <c r="L4569">
        <f t="shared" si="285"/>
        <v>54</v>
      </c>
      <c r="M4569">
        <f t="shared" si="286"/>
        <v>1</v>
      </c>
      <c r="N4569" s="7">
        <f t="shared" si="287"/>
        <v>3581.2</v>
      </c>
    </row>
    <row r="4570" spans="1:14" x14ac:dyDescent="0.2">
      <c r="A4570" t="s">
        <v>942</v>
      </c>
      <c r="B4570" s="8">
        <v>44209</v>
      </c>
      <c r="C4570" s="8">
        <v>44210</v>
      </c>
      <c r="D4570">
        <v>62</v>
      </c>
      <c r="E4570">
        <v>1</v>
      </c>
      <c r="F4570" s="7">
        <v>954.65</v>
      </c>
      <c r="G4570" s="7">
        <v>1995.24</v>
      </c>
      <c r="H4570" s="7">
        <v>23.87</v>
      </c>
      <c r="I4570" s="7">
        <v>49.88</v>
      </c>
      <c r="J4570" t="s">
        <v>2337</v>
      </c>
      <c r="K4570">
        <f t="shared" si="284"/>
        <v>62</v>
      </c>
      <c r="L4570">
        <f t="shared" si="285"/>
        <v>54</v>
      </c>
      <c r="M4570">
        <f t="shared" si="286"/>
        <v>1</v>
      </c>
      <c r="N4570" s="7">
        <f t="shared" si="287"/>
        <v>1995.24</v>
      </c>
    </row>
    <row r="4571" spans="1:14" x14ac:dyDescent="0.2">
      <c r="A4571" t="s">
        <v>289</v>
      </c>
      <c r="B4571" s="8">
        <v>44209</v>
      </c>
      <c r="C4571" s="8">
        <v>44210</v>
      </c>
      <c r="D4571">
        <v>766</v>
      </c>
      <c r="E4571">
        <v>1</v>
      </c>
      <c r="F4571" s="7">
        <v>434.86</v>
      </c>
      <c r="G4571" s="7">
        <v>1119.1300000000001</v>
      </c>
      <c r="H4571" s="7">
        <v>0.87</v>
      </c>
      <c r="I4571" s="7">
        <v>2.2400000000000002</v>
      </c>
      <c r="J4571" t="s">
        <v>2337</v>
      </c>
      <c r="K4571">
        <f t="shared" si="284"/>
        <v>766</v>
      </c>
      <c r="L4571">
        <f t="shared" si="285"/>
        <v>54</v>
      </c>
      <c r="M4571">
        <f t="shared" si="286"/>
        <v>1</v>
      </c>
      <c r="N4571" s="7">
        <f t="shared" si="287"/>
        <v>1119.1300000000001</v>
      </c>
    </row>
    <row r="4572" spans="1:14" x14ac:dyDescent="0.2">
      <c r="A4572" t="s">
        <v>923</v>
      </c>
      <c r="B4572" s="8">
        <v>44209</v>
      </c>
      <c r="C4572" s="8">
        <v>44210</v>
      </c>
      <c r="D4572">
        <v>4</v>
      </c>
      <c r="E4572">
        <v>1</v>
      </c>
      <c r="F4572" s="7">
        <v>119.77</v>
      </c>
      <c r="G4572" s="7">
        <v>179.06</v>
      </c>
      <c r="H4572" s="7">
        <v>59.88</v>
      </c>
      <c r="I4572" s="7">
        <v>89.53</v>
      </c>
      <c r="J4572" t="s">
        <v>2337</v>
      </c>
      <c r="K4572">
        <f t="shared" si="284"/>
        <v>4</v>
      </c>
      <c r="L4572">
        <f t="shared" si="285"/>
        <v>54</v>
      </c>
      <c r="M4572">
        <f t="shared" si="286"/>
        <v>1</v>
      </c>
      <c r="N4572" s="7">
        <f t="shared" si="287"/>
        <v>179.06</v>
      </c>
    </row>
    <row r="4573" spans="1:14" x14ac:dyDescent="0.2">
      <c r="A4573" t="s">
        <v>738</v>
      </c>
      <c r="B4573" s="8">
        <v>44209</v>
      </c>
      <c r="C4573" s="8">
        <v>44224</v>
      </c>
      <c r="D4573">
        <v>16</v>
      </c>
      <c r="E4573">
        <v>1</v>
      </c>
      <c r="F4573" s="7">
        <v>319.62</v>
      </c>
      <c r="G4573" s="7">
        <v>564.04</v>
      </c>
      <c r="H4573" s="7">
        <v>31.96</v>
      </c>
      <c r="I4573" s="7">
        <v>56.4</v>
      </c>
      <c r="J4573" t="s">
        <v>2337</v>
      </c>
      <c r="K4573">
        <f t="shared" si="284"/>
        <v>16</v>
      </c>
      <c r="L4573">
        <f t="shared" si="285"/>
        <v>54</v>
      </c>
      <c r="M4573">
        <f t="shared" si="286"/>
        <v>1</v>
      </c>
      <c r="N4573" s="7">
        <f t="shared" si="287"/>
        <v>564.04</v>
      </c>
    </row>
    <row r="4574" spans="1:14" x14ac:dyDescent="0.2">
      <c r="A4574" t="s">
        <v>942</v>
      </c>
      <c r="B4574" s="8">
        <v>44209</v>
      </c>
      <c r="C4574" s="8">
        <v>44210</v>
      </c>
      <c r="D4574">
        <v>23</v>
      </c>
      <c r="E4574">
        <v>1</v>
      </c>
      <c r="F4574" s="7">
        <v>357.99</v>
      </c>
      <c r="G4574" s="7">
        <v>748.22</v>
      </c>
      <c r="H4574" s="7">
        <v>23.87</v>
      </c>
      <c r="I4574" s="7">
        <v>49.88</v>
      </c>
      <c r="J4574" t="s">
        <v>2337</v>
      </c>
      <c r="K4574">
        <f t="shared" si="284"/>
        <v>23</v>
      </c>
      <c r="L4574">
        <f t="shared" si="285"/>
        <v>54</v>
      </c>
      <c r="M4574">
        <f t="shared" si="286"/>
        <v>1</v>
      </c>
      <c r="N4574" s="7">
        <f t="shared" si="287"/>
        <v>748.22</v>
      </c>
    </row>
    <row r="4575" spans="1:14" x14ac:dyDescent="0.2">
      <c r="A4575" t="s">
        <v>201</v>
      </c>
      <c r="B4575" s="8">
        <v>44209</v>
      </c>
      <c r="C4575" s="8">
        <v>44210</v>
      </c>
      <c r="D4575">
        <v>184</v>
      </c>
      <c r="E4575">
        <v>1</v>
      </c>
      <c r="F4575" s="7">
        <v>85.57</v>
      </c>
      <c r="G4575" s="7">
        <v>383.7</v>
      </c>
      <c r="H4575" s="7">
        <v>0.7</v>
      </c>
      <c r="I4575" s="7">
        <v>3.2</v>
      </c>
      <c r="J4575" t="s">
        <v>2337</v>
      </c>
      <c r="K4575">
        <f t="shared" si="284"/>
        <v>184</v>
      </c>
      <c r="L4575">
        <f t="shared" si="285"/>
        <v>54</v>
      </c>
      <c r="M4575">
        <f t="shared" si="286"/>
        <v>1</v>
      </c>
      <c r="N4575" s="7">
        <f t="shared" si="287"/>
        <v>383.7</v>
      </c>
    </row>
    <row r="4576" spans="1:14" x14ac:dyDescent="0.2">
      <c r="A4576" t="s">
        <v>636</v>
      </c>
      <c r="B4576" s="8">
        <v>44209</v>
      </c>
      <c r="C4576" s="8">
        <v>44225</v>
      </c>
      <c r="D4576">
        <v>730</v>
      </c>
      <c r="E4576">
        <v>1</v>
      </c>
      <c r="F4576" s="7">
        <v>601.37</v>
      </c>
      <c r="G4576" s="7">
        <v>974.09</v>
      </c>
      <c r="H4576" s="7">
        <v>1.25</v>
      </c>
      <c r="I4576" s="7">
        <v>2.0499999999999998</v>
      </c>
      <c r="J4576" t="s">
        <v>2337</v>
      </c>
      <c r="K4576">
        <f t="shared" si="284"/>
        <v>730</v>
      </c>
      <c r="L4576">
        <f t="shared" si="285"/>
        <v>54</v>
      </c>
      <c r="M4576">
        <f t="shared" si="286"/>
        <v>1</v>
      </c>
      <c r="N4576" s="7">
        <f t="shared" si="287"/>
        <v>974.09</v>
      </c>
    </row>
    <row r="4577" spans="1:14" x14ac:dyDescent="0.2">
      <c r="A4577" t="s">
        <v>923</v>
      </c>
      <c r="B4577" s="8">
        <v>44209</v>
      </c>
      <c r="C4577" s="8">
        <v>44225</v>
      </c>
      <c r="D4577">
        <v>4</v>
      </c>
      <c r="E4577">
        <v>1</v>
      </c>
      <c r="F4577" s="7">
        <v>119.77</v>
      </c>
      <c r="G4577" s="7">
        <v>209.76</v>
      </c>
      <c r="H4577" s="7">
        <v>59.88</v>
      </c>
      <c r="I4577" s="7">
        <v>104.88</v>
      </c>
      <c r="J4577" t="s">
        <v>2337</v>
      </c>
      <c r="K4577">
        <f t="shared" si="284"/>
        <v>4</v>
      </c>
      <c r="L4577">
        <f t="shared" si="285"/>
        <v>54</v>
      </c>
      <c r="M4577">
        <f t="shared" si="286"/>
        <v>1</v>
      </c>
      <c r="N4577" s="7">
        <f t="shared" si="287"/>
        <v>209.76</v>
      </c>
    </row>
    <row r="4578" spans="1:14" x14ac:dyDescent="0.2">
      <c r="A4578" t="s">
        <v>251</v>
      </c>
      <c r="B4578" s="8">
        <v>44209</v>
      </c>
      <c r="C4578" s="8">
        <v>44225</v>
      </c>
      <c r="D4578">
        <v>138</v>
      </c>
      <c r="E4578">
        <v>1</v>
      </c>
      <c r="F4578" s="7">
        <v>77.12</v>
      </c>
      <c r="G4578" s="7">
        <v>207.2</v>
      </c>
      <c r="H4578" s="7">
        <v>0.86</v>
      </c>
      <c r="I4578" s="7">
        <v>2.2999999999999998</v>
      </c>
      <c r="J4578" t="s">
        <v>2337</v>
      </c>
      <c r="K4578">
        <f t="shared" si="284"/>
        <v>138</v>
      </c>
      <c r="L4578">
        <f t="shared" si="285"/>
        <v>54</v>
      </c>
      <c r="M4578">
        <f t="shared" si="286"/>
        <v>1</v>
      </c>
      <c r="N4578" s="7">
        <f t="shared" si="287"/>
        <v>207.2</v>
      </c>
    </row>
    <row r="4579" spans="1:14" x14ac:dyDescent="0.2">
      <c r="A4579" t="s">
        <v>928</v>
      </c>
      <c r="B4579" s="8">
        <v>44209</v>
      </c>
      <c r="C4579" s="8">
        <v>44225</v>
      </c>
      <c r="D4579">
        <v>4</v>
      </c>
      <c r="E4579">
        <v>1</v>
      </c>
      <c r="F4579" s="7">
        <v>0</v>
      </c>
      <c r="G4579" s="7">
        <v>0</v>
      </c>
      <c r="H4579" s="7">
        <v>0</v>
      </c>
      <c r="I4579" s="7">
        <v>0</v>
      </c>
      <c r="J4579" t="s">
        <v>2337</v>
      </c>
      <c r="K4579">
        <f t="shared" si="284"/>
        <v>4</v>
      </c>
      <c r="L4579">
        <f t="shared" si="285"/>
        <v>54</v>
      </c>
      <c r="M4579">
        <f t="shared" si="286"/>
        <v>1</v>
      </c>
      <c r="N4579" s="7">
        <f t="shared" si="287"/>
        <v>0</v>
      </c>
    </row>
    <row r="4580" spans="1:14" x14ac:dyDescent="0.2">
      <c r="A4580" t="s">
        <v>720</v>
      </c>
      <c r="B4580" s="8">
        <v>44209</v>
      </c>
      <c r="C4580" s="8">
        <v>44224</v>
      </c>
      <c r="D4580">
        <v>46</v>
      </c>
      <c r="E4580">
        <v>1</v>
      </c>
      <c r="F4580" s="7">
        <v>670.86</v>
      </c>
      <c r="G4580" s="7">
        <v>1231.68</v>
      </c>
      <c r="H4580" s="7">
        <v>22.36</v>
      </c>
      <c r="I4580" s="7">
        <v>41.06</v>
      </c>
      <c r="J4580" t="s">
        <v>2337</v>
      </c>
      <c r="K4580">
        <f t="shared" si="284"/>
        <v>46</v>
      </c>
      <c r="L4580">
        <f t="shared" si="285"/>
        <v>54</v>
      </c>
      <c r="M4580">
        <f t="shared" si="286"/>
        <v>1</v>
      </c>
      <c r="N4580" s="7">
        <f t="shared" si="287"/>
        <v>1231.68</v>
      </c>
    </row>
    <row r="4581" spans="1:14" x14ac:dyDescent="0.2">
      <c r="A4581" t="s">
        <v>694</v>
      </c>
      <c r="B4581" s="8">
        <v>44209</v>
      </c>
      <c r="C4581" s="8">
        <v>44224</v>
      </c>
      <c r="D4581">
        <v>62</v>
      </c>
      <c r="E4581">
        <v>1</v>
      </c>
      <c r="F4581" s="7">
        <v>510.4</v>
      </c>
      <c r="G4581" s="7">
        <v>941.34</v>
      </c>
      <c r="H4581" s="7">
        <v>12.75</v>
      </c>
      <c r="I4581" s="7">
        <v>23.53</v>
      </c>
      <c r="J4581" t="s">
        <v>2337</v>
      </c>
      <c r="K4581">
        <f t="shared" si="284"/>
        <v>62</v>
      </c>
      <c r="L4581">
        <f t="shared" si="285"/>
        <v>54</v>
      </c>
      <c r="M4581">
        <f t="shared" si="286"/>
        <v>1</v>
      </c>
      <c r="N4581" s="7">
        <f t="shared" si="287"/>
        <v>941.34</v>
      </c>
    </row>
    <row r="4582" spans="1:14" x14ac:dyDescent="0.2">
      <c r="A4582" t="s">
        <v>750</v>
      </c>
      <c r="B4582" s="8">
        <v>44209</v>
      </c>
      <c r="C4582" s="8">
        <v>44224</v>
      </c>
      <c r="D4582">
        <v>31</v>
      </c>
      <c r="E4582">
        <v>1</v>
      </c>
      <c r="F4582" s="7">
        <v>735.3</v>
      </c>
      <c r="G4582" s="7">
        <v>1250.8599999999999</v>
      </c>
      <c r="H4582" s="7">
        <v>36.76</v>
      </c>
      <c r="I4582" s="7">
        <v>62.54</v>
      </c>
      <c r="J4582" t="s">
        <v>2337</v>
      </c>
      <c r="K4582">
        <f t="shared" si="284"/>
        <v>31</v>
      </c>
      <c r="L4582">
        <f t="shared" si="285"/>
        <v>54</v>
      </c>
      <c r="M4582">
        <f t="shared" si="286"/>
        <v>1</v>
      </c>
      <c r="N4582" s="7">
        <f t="shared" si="287"/>
        <v>1250.8599999999999</v>
      </c>
    </row>
    <row r="4583" spans="1:14" x14ac:dyDescent="0.2">
      <c r="A4583" t="s">
        <v>740</v>
      </c>
      <c r="B4583" s="8">
        <v>44209</v>
      </c>
      <c r="C4583" s="8">
        <v>44224</v>
      </c>
      <c r="D4583">
        <v>46</v>
      </c>
      <c r="E4583">
        <v>1</v>
      </c>
      <c r="F4583" s="7">
        <v>958.94</v>
      </c>
      <c r="G4583" s="7">
        <v>1634.56</v>
      </c>
      <c r="H4583" s="7">
        <v>31.96</v>
      </c>
      <c r="I4583" s="7">
        <v>54.49</v>
      </c>
      <c r="J4583" t="s">
        <v>2337</v>
      </c>
      <c r="K4583">
        <f t="shared" si="284"/>
        <v>46</v>
      </c>
      <c r="L4583">
        <f t="shared" si="285"/>
        <v>54</v>
      </c>
      <c r="M4583">
        <f t="shared" si="286"/>
        <v>1</v>
      </c>
      <c r="N4583" s="7">
        <f t="shared" si="287"/>
        <v>1634.56</v>
      </c>
    </row>
    <row r="4584" spans="1:14" x14ac:dyDescent="0.2">
      <c r="A4584" t="s">
        <v>700</v>
      </c>
      <c r="B4584" s="8">
        <v>44209</v>
      </c>
      <c r="C4584" s="8">
        <v>44224</v>
      </c>
      <c r="D4584">
        <v>46</v>
      </c>
      <c r="E4584">
        <v>1</v>
      </c>
      <c r="F4584" s="7">
        <v>814.89</v>
      </c>
      <c r="G4584" s="7">
        <v>1408.18</v>
      </c>
      <c r="H4584" s="7">
        <v>27.15</v>
      </c>
      <c r="I4584" s="7">
        <v>46.94</v>
      </c>
      <c r="J4584" t="s">
        <v>2337</v>
      </c>
      <c r="K4584">
        <f t="shared" si="284"/>
        <v>46</v>
      </c>
      <c r="L4584">
        <f t="shared" si="285"/>
        <v>54</v>
      </c>
      <c r="M4584">
        <f t="shared" si="286"/>
        <v>1</v>
      </c>
      <c r="N4584" s="7">
        <f t="shared" si="287"/>
        <v>1408.18</v>
      </c>
    </row>
    <row r="4585" spans="1:14" x14ac:dyDescent="0.2">
      <c r="A4585" t="s">
        <v>704</v>
      </c>
      <c r="B4585" s="8">
        <v>44209</v>
      </c>
      <c r="C4585" s="8">
        <v>44224</v>
      </c>
      <c r="D4585">
        <v>92</v>
      </c>
      <c r="E4585">
        <v>1</v>
      </c>
      <c r="F4585" s="7">
        <v>1629.78</v>
      </c>
      <c r="G4585" s="7">
        <v>2816.36</v>
      </c>
      <c r="H4585" s="7">
        <v>27.15</v>
      </c>
      <c r="I4585" s="7">
        <v>46.94</v>
      </c>
      <c r="J4585" t="s">
        <v>2337</v>
      </c>
      <c r="K4585">
        <f t="shared" si="284"/>
        <v>92</v>
      </c>
      <c r="L4585">
        <f t="shared" si="285"/>
        <v>54</v>
      </c>
      <c r="M4585">
        <f t="shared" si="286"/>
        <v>1</v>
      </c>
      <c r="N4585" s="7">
        <f t="shared" si="287"/>
        <v>2816.36</v>
      </c>
    </row>
    <row r="4586" spans="1:14" x14ac:dyDescent="0.2">
      <c r="A4586" t="s">
        <v>784</v>
      </c>
      <c r="B4586" s="8">
        <v>44209</v>
      </c>
      <c r="C4586" s="8">
        <v>44224</v>
      </c>
      <c r="D4586">
        <v>46</v>
      </c>
      <c r="E4586">
        <v>1</v>
      </c>
      <c r="F4586" s="7">
        <v>1117.1400000000001</v>
      </c>
      <c r="G4586" s="7">
        <v>2321.39</v>
      </c>
      <c r="H4586" s="7">
        <v>37.229999999999997</v>
      </c>
      <c r="I4586" s="7">
        <v>77.38</v>
      </c>
      <c r="J4586" t="s">
        <v>2337</v>
      </c>
      <c r="K4586">
        <f t="shared" si="284"/>
        <v>46</v>
      </c>
      <c r="L4586">
        <f t="shared" si="285"/>
        <v>54</v>
      </c>
      <c r="M4586">
        <f t="shared" si="286"/>
        <v>1</v>
      </c>
      <c r="N4586" s="7">
        <f t="shared" si="287"/>
        <v>2321.39</v>
      </c>
    </row>
    <row r="4587" spans="1:14" x14ac:dyDescent="0.2">
      <c r="A4587" t="s">
        <v>738</v>
      </c>
      <c r="B4587" s="8">
        <v>44209</v>
      </c>
      <c r="C4587" s="8">
        <v>44224</v>
      </c>
      <c r="D4587">
        <v>46</v>
      </c>
      <c r="E4587">
        <v>1</v>
      </c>
      <c r="F4587" s="7">
        <v>958.87</v>
      </c>
      <c r="G4587" s="7">
        <v>1692.12</v>
      </c>
      <c r="H4587" s="7">
        <v>31.96</v>
      </c>
      <c r="I4587" s="7">
        <v>56.4</v>
      </c>
      <c r="J4587" t="s">
        <v>2337</v>
      </c>
      <c r="K4587">
        <f t="shared" si="284"/>
        <v>46</v>
      </c>
      <c r="L4587">
        <f t="shared" si="285"/>
        <v>54</v>
      </c>
      <c r="M4587">
        <f t="shared" si="286"/>
        <v>1</v>
      </c>
      <c r="N4587" s="7">
        <f t="shared" si="287"/>
        <v>1692.12</v>
      </c>
    </row>
    <row r="4588" spans="1:14" x14ac:dyDescent="0.2">
      <c r="A4588" t="s">
        <v>241</v>
      </c>
      <c r="B4588" s="8">
        <v>44209</v>
      </c>
      <c r="C4588" s="8">
        <v>44210</v>
      </c>
      <c r="D4588">
        <v>154</v>
      </c>
      <c r="E4588">
        <v>1</v>
      </c>
      <c r="F4588" s="7">
        <v>85.69</v>
      </c>
      <c r="G4588" s="7">
        <v>179.06</v>
      </c>
      <c r="H4588" s="7">
        <v>0.86</v>
      </c>
      <c r="I4588" s="7">
        <v>1.79</v>
      </c>
      <c r="J4588" t="s">
        <v>2337</v>
      </c>
      <c r="K4588">
        <f t="shared" si="284"/>
        <v>154</v>
      </c>
      <c r="L4588">
        <f t="shared" si="285"/>
        <v>54</v>
      </c>
      <c r="M4588">
        <f t="shared" si="286"/>
        <v>1</v>
      </c>
      <c r="N4588" s="7">
        <f t="shared" si="287"/>
        <v>179.06</v>
      </c>
    </row>
    <row r="4589" spans="1:14" x14ac:dyDescent="0.2">
      <c r="A4589" t="s">
        <v>396</v>
      </c>
      <c r="B4589" s="8">
        <v>44209</v>
      </c>
      <c r="C4589" s="8">
        <v>44210</v>
      </c>
      <c r="D4589">
        <v>4</v>
      </c>
      <c r="E4589">
        <v>1</v>
      </c>
      <c r="F4589" s="7">
        <v>45.12</v>
      </c>
      <c r="G4589" s="7">
        <v>61.39</v>
      </c>
      <c r="H4589" s="7">
        <v>22.56</v>
      </c>
      <c r="I4589" s="7">
        <v>30.7</v>
      </c>
      <c r="J4589" t="s">
        <v>2337</v>
      </c>
      <c r="K4589">
        <f t="shared" si="284"/>
        <v>4</v>
      </c>
      <c r="L4589">
        <f t="shared" si="285"/>
        <v>54</v>
      </c>
      <c r="M4589">
        <f t="shared" si="286"/>
        <v>1</v>
      </c>
      <c r="N4589" s="7">
        <f t="shared" si="287"/>
        <v>61.39</v>
      </c>
    </row>
    <row r="4590" spans="1:14" x14ac:dyDescent="0.2">
      <c r="A4590" t="s">
        <v>264</v>
      </c>
      <c r="B4590" s="8">
        <v>44210</v>
      </c>
      <c r="C4590" s="8">
        <v>44210</v>
      </c>
      <c r="D4590">
        <v>460</v>
      </c>
      <c r="E4590">
        <v>1</v>
      </c>
      <c r="F4590" s="7">
        <v>295.45</v>
      </c>
      <c r="G4590" s="7">
        <v>518</v>
      </c>
      <c r="H4590" s="7">
        <v>0.99</v>
      </c>
      <c r="I4590" s="7">
        <v>1.73</v>
      </c>
      <c r="J4590" t="s">
        <v>2337</v>
      </c>
      <c r="K4590">
        <f t="shared" si="284"/>
        <v>460</v>
      </c>
      <c r="L4590">
        <f t="shared" si="285"/>
        <v>54</v>
      </c>
      <c r="M4590">
        <f t="shared" si="286"/>
        <v>1</v>
      </c>
      <c r="N4590" s="7">
        <f t="shared" si="287"/>
        <v>518</v>
      </c>
    </row>
    <row r="4591" spans="1:14" x14ac:dyDescent="0.2">
      <c r="A4591" t="s">
        <v>251</v>
      </c>
      <c r="B4591" s="8">
        <v>44210</v>
      </c>
      <c r="C4591" s="8">
        <v>44210</v>
      </c>
      <c r="D4591">
        <v>920</v>
      </c>
      <c r="E4591">
        <v>1</v>
      </c>
      <c r="F4591" s="7">
        <v>514.16</v>
      </c>
      <c r="G4591" s="7">
        <v>1266.21</v>
      </c>
      <c r="H4591" s="7">
        <v>0.86</v>
      </c>
      <c r="I4591" s="7">
        <v>2.11</v>
      </c>
      <c r="J4591" t="s">
        <v>2337</v>
      </c>
      <c r="K4591">
        <f t="shared" si="284"/>
        <v>920</v>
      </c>
      <c r="L4591">
        <f t="shared" si="285"/>
        <v>54</v>
      </c>
      <c r="M4591">
        <f t="shared" si="286"/>
        <v>1</v>
      </c>
      <c r="N4591" s="7">
        <f t="shared" si="287"/>
        <v>1266.21</v>
      </c>
    </row>
    <row r="4592" spans="1:14" x14ac:dyDescent="0.2">
      <c r="A4592" t="s">
        <v>923</v>
      </c>
      <c r="B4592" s="8">
        <v>44210</v>
      </c>
      <c r="C4592" s="8">
        <v>44210</v>
      </c>
      <c r="D4592">
        <v>8</v>
      </c>
      <c r="E4592">
        <v>1</v>
      </c>
      <c r="F4592" s="7">
        <v>299.41000000000003</v>
      </c>
      <c r="G4592" s="7">
        <v>434.86</v>
      </c>
      <c r="H4592" s="7">
        <v>59.88</v>
      </c>
      <c r="I4592" s="7">
        <v>86.97</v>
      </c>
      <c r="J4592" t="s">
        <v>2337</v>
      </c>
      <c r="K4592">
        <f t="shared" si="284"/>
        <v>8</v>
      </c>
      <c r="L4592">
        <f t="shared" si="285"/>
        <v>54</v>
      </c>
      <c r="M4592">
        <f t="shared" si="286"/>
        <v>1</v>
      </c>
      <c r="N4592" s="7">
        <f t="shared" si="287"/>
        <v>434.86</v>
      </c>
    </row>
    <row r="4593" spans="1:14" x14ac:dyDescent="0.2">
      <c r="A4593" t="s">
        <v>923</v>
      </c>
      <c r="B4593" s="8">
        <v>44210</v>
      </c>
      <c r="C4593" s="8">
        <v>44211</v>
      </c>
      <c r="D4593">
        <v>14</v>
      </c>
      <c r="E4593">
        <v>1</v>
      </c>
      <c r="F4593" s="7">
        <v>538.95000000000005</v>
      </c>
      <c r="G4593" s="7">
        <v>805.77</v>
      </c>
      <c r="H4593" s="7">
        <v>59.88</v>
      </c>
      <c r="I4593" s="7">
        <v>89.53</v>
      </c>
      <c r="J4593" t="s">
        <v>2337</v>
      </c>
      <c r="K4593">
        <f t="shared" si="284"/>
        <v>14</v>
      </c>
      <c r="L4593">
        <f t="shared" si="285"/>
        <v>54</v>
      </c>
      <c r="M4593">
        <f t="shared" si="286"/>
        <v>1</v>
      </c>
      <c r="N4593" s="7">
        <f t="shared" si="287"/>
        <v>805.77</v>
      </c>
    </row>
    <row r="4594" spans="1:14" x14ac:dyDescent="0.2">
      <c r="A4594" t="s">
        <v>169</v>
      </c>
      <c r="B4594" s="8">
        <v>44210</v>
      </c>
      <c r="C4594" s="8">
        <v>44211</v>
      </c>
      <c r="D4594">
        <v>338</v>
      </c>
      <c r="E4594">
        <v>1</v>
      </c>
      <c r="F4594" s="7">
        <v>283.39999999999998</v>
      </c>
      <c r="G4594" s="7">
        <v>590.9</v>
      </c>
      <c r="H4594" s="7">
        <v>1.28</v>
      </c>
      <c r="I4594" s="7">
        <v>2.69</v>
      </c>
      <c r="J4594" t="s">
        <v>2337</v>
      </c>
      <c r="K4594">
        <f t="shared" si="284"/>
        <v>338</v>
      </c>
      <c r="L4594">
        <f t="shared" si="285"/>
        <v>54</v>
      </c>
      <c r="M4594">
        <f t="shared" si="286"/>
        <v>1</v>
      </c>
      <c r="N4594" s="7">
        <f t="shared" si="287"/>
        <v>590.9</v>
      </c>
    </row>
    <row r="4595" spans="1:14" x14ac:dyDescent="0.2">
      <c r="A4595" t="s">
        <v>650</v>
      </c>
      <c r="B4595" s="8">
        <v>44210</v>
      </c>
      <c r="C4595" s="8">
        <v>44211</v>
      </c>
      <c r="D4595">
        <v>148</v>
      </c>
      <c r="E4595">
        <v>1</v>
      </c>
      <c r="F4595" s="7">
        <v>106.82</v>
      </c>
      <c r="G4595" s="7">
        <v>165.76</v>
      </c>
      <c r="H4595" s="7">
        <v>1.1100000000000001</v>
      </c>
      <c r="I4595" s="7">
        <v>1.73</v>
      </c>
      <c r="J4595" t="s">
        <v>2337</v>
      </c>
      <c r="K4595">
        <f t="shared" si="284"/>
        <v>148</v>
      </c>
      <c r="L4595">
        <f t="shared" si="285"/>
        <v>54</v>
      </c>
      <c r="M4595">
        <f t="shared" si="286"/>
        <v>1</v>
      </c>
      <c r="N4595" s="7">
        <f t="shared" si="287"/>
        <v>165.76</v>
      </c>
    </row>
    <row r="4596" spans="1:14" x14ac:dyDescent="0.2">
      <c r="A4596" t="s">
        <v>928</v>
      </c>
      <c r="B4596" s="8">
        <v>44210</v>
      </c>
      <c r="C4596" s="8">
        <v>44211</v>
      </c>
      <c r="D4596">
        <v>10</v>
      </c>
      <c r="E4596">
        <v>1</v>
      </c>
      <c r="F4596" s="7">
        <v>0</v>
      </c>
      <c r="G4596" s="7">
        <v>0</v>
      </c>
      <c r="H4596" s="7">
        <v>0</v>
      </c>
      <c r="I4596" s="7">
        <v>0</v>
      </c>
      <c r="J4596" t="s">
        <v>2337</v>
      </c>
      <c r="K4596">
        <f t="shared" si="284"/>
        <v>10</v>
      </c>
      <c r="L4596">
        <f t="shared" si="285"/>
        <v>54</v>
      </c>
      <c r="M4596">
        <f t="shared" si="286"/>
        <v>1</v>
      </c>
      <c r="N4596" s="7">
        <f t="shared" si="287"/>
        <v>0</v>
      </c>
    </row>
    <row r="4597" spans="1:14" x14ac:dyDescent="0.2">
      <c r="A4597" t="s">
        <v>169</v>
      </c>
      <c r="B4597" s="8">
        <v>44210</v>
      </c>
      <c r="C4597" s="8">
        <v>44211</v>
      </c>
      <c r="D4597">
        <v>206</v>
      </c>
      <c r="E4597">
        <v>1</v>
      </c>
      <c r="F4597" s="7">
        <v>172.61</v>
      </c>
      <c r="G4597" s="7">
        <v>359.91</v>
      </c>
      <c r="H4597" s="7">
        <v>1.28</v>
      </c>
      <c r="I4597" s="7">
        <v>2.69</v>
      </c>
      <c r="J4597" t="s">
        <v>2337</v>
      </c>
      <c r="K4597">
        <f t="shared" si="284"/>
        <v>206</v>
      </c>
      <c r="L4597">
        <f t="shared" si="285"/>
        <v>54</v>
      </c>
      <c r="M4597">
        <f t="shared" si="286"/>
        <v>1</v>
      </c>
      <c r="N4597" s="7">
        <f t="shared" si="287"/>
        <v>359.91</v>
      </c>
    </row>
    <row r="4598" spans="1:14" x14ac:dyDescent="0.2">
      <c r="A4598" t="s">
        <v>928</v>
      </c>
      <c r="B4598" s="8">
        <v>44210</v>
      </c>
      <c r="C4598" s="8">
        <v>44211</v>
      </c>
      <c r="D4598">
        <v>4</v>
      </c>
      <c r="E4598">
        <v>1</v>
      </c>
      <c r="F4598" s="7">
        <v>0</v>
      </c>
      <c r="G4598" s="7">
        <v>0</v>
      </c>
      <c r="H4598" s="7">
        <v>0</v>
      </c>
      <c r="I4598" s="7">
        <v>0</v>
      </c>
      <c r="J4598" t="s">
        <v>2337</v>
      </c>
      <c r="K4598">
        <f t="shared" si="284"/>
        <v>4</v>
      </c>
      <c r="L4598">
        <f t="shared" si="285"/>
        <v>54</v>
      </c>
      <c r="M4598">
        <f t="shared" si="286"/>
        <v>1</v>
      </c>
      <c r="N4598" s="7">
        <f t="shared" si="287"/>
        <v>0</v>
      </c>
    </row>
    <row r="4599" spans="1:14" x14ac:dyDescent="0.2">
      <c r="A4599" t="s">
        <v>288</v>
      </c>
      <c r="B4599" s="8">
        <v>44210</v>
      </c>
      <c r="C4599" s="8">
        <v>44215</v>
      </c>
      <c r="D4599">
        <v>387</v>
      </c>
      <c r="E4599">
        <v>1</v>
      </c>
      <c r="F4599" s="7">
        <v>215.95</v>
      </c>
      <c r="G4599" s="7">
        <v>773.54</v>
      </c>
      <c r="H4599" s="7">
        <v>0.86</v>
      </c>
      <c r="I4599" s="7">
        <v>3.07</v>
      </c>
      <c r="J4599" t="s">
        <v>2337</v>
      </c>
      <c r="K4599">
        <f t="shared" si="284"/>
        <v>387</v>
      </c>
      <c r="L4599">
        <f t="shared" si="285"/>
        <v>54</v>
      </c>
      <c r="M4599">
        <f t="shared" si="286"/>
        <v>1</v>
      </c>
      <c r="N4599" s="7">
        <f t="shared" si="287"/>
        <v>773.54</v>
      </c>
    </row>
    <row r="4600" spans="1:14" x14ac:dyDescent="0.2">
      <c r="A4600" t="s">
        <v>339</v>
      </c>
      <c r="B4600" s="8">
        <v>44210</v>
      </c>
      <c r="C4600" s="8">
        <v>44215</v>
      </c>
      <c r="D4600">
        <v>82</v>
      </c>
      <c r="E4600">
        <v>1</v>
      </c>
      <c r="F4600" s="7">
        <v>47.45</v>
      </c>
      <c r="G4600" s="7">
        <v>77.959999999999994</v>
      </c>
      <c r="H4600" s="7">
        <v>0.9</v>
      </c>
      <c r="I4600" s="7">
        <v>1.47</v>
      </c>
      <c r="J4600" t="s">
        <v>2337</v>
      </c>
      <c r="K4600">
        <f t="shared" si="284"/>
        <v>82</v>
      </c>
      <c r="L4600">
        <f t="shared" si="285"/>
        <v>54</v>
      </c>
      <c r="M4600">
        <f t="shared" si="286"/>
        <v>1</v>
      </c>
      <c r="N4600" s="7">
        <f t="shared" si="287"/>
        <v>77.959999999999994</v>
      </c>
    </row>
    <row r="4601" spans="1:14" x14ac:dyDescent="0.2">
      <c r="A4601" t="s">
        <v>809</v>
      </c>
      <c r="B4601" s="8">
        <v>44210</v>
      </c>
      <c r="C4601" s="8">
        <v>44225</v>
      </c>
      <c r="D4601">
        <v>16</v>
      </c>
      <c r="E4601">
        <v>1</v>
      </c>
      <c r="F4601" s="7">
        <v>142.47999999999999</v>
      </c>
      <c r="G4601" s="7">
        <v>263.47000000000003</v>
      </c>
      <c r="H4601" s="7">
        <v>14.25</v>
      </c>
      <c r="I4601" s="7">
        <v>26.35</v>
      </c>
      <c r="J4601" t="s">
        <v>2337</v>
      </c>
      <c r="K4601">
        <f t="shared" si="284"/>
        <v>16</v>
      </c>
      <c r="L4601">
        <f t="shared" si="285"/>
        <v>54</v>
      </c>
      <c r="M4601">
        <f t="shared" si="286"/>
        <v>1</v>
      </c>
      <c r="N4601" s="7">
        <f t="shared" si="287"/>
        <v>263.47000000000003</v>
      </c>
    </row>
    <row r="4602" spans="1:14" x14ac:dyDescent="0.2">
      <c r="A4602" t="s">
        <v>942</v>
      </c>
      <c r="B4602" s="8">
        <v>44210</v>
      </c>
      <c r="C4602" s="8">
        <v>44225</v>
      </c>
      <c r="D4602">
        <v>4</v>
      </c>
      <c r="E4602">
        <v>1</v>
      </c>
      <c r="F4602" s="7">
        <v>47.73</v>
      </c>
      <c r="G4602" s="7">
        <v>99.76</v>
      </c>
      <c r="H4602" s="7">
        <v>23.87</v>
      </c>
      <c r="I4602" s="7">
        <v>49.88</v>
      </c>
      <c r="J4602" t="s">
        <v>2337</v>
      </c>
      <c r="K4602">
        <f t="shared" si="284"/>
        <v>4</v>
      </c>
      <c r="L4602">
        <f t="shared" si="285"/>
        <v>54</v>
      </c>
      <c r="M4602">
        <f t="shared" si="286"/>
        <v>1</v>
      </c>
      <c r="N4602" s="7">
        <f t="shared" si="287"/>
        <v>99.76</v>
      </c>
    </row>
    <row r="4603" spans="1:14" x14ac:dyDescent="0.2">
      <c r="A4603" t="s">
        <v>169</v>
      </c>
      <c r="B4603" s="8">
        <v>44210</v>
      </c>
      <c r="C4603" s="8">
        <v>44211</v>
      </c>
      <c r="D4603">
        <v>273</v>
      </c>
      <c r="E4603">
        <v>1</v>
      </c>
      <c r="F4603" s="7">
        <v>229.3</v>
      </c>
      <c r="G4603" s="7">
        <v>478.09</v>
      </c>
      <c r="H4603" s="7">
        <v>1.28</v>
      </c>
      <c r="I4603" s="7">
        <v>2.69</v>
      </c>
      <c r="J4603" t="s">
        <v>2337</v>
      </c>
      <c r="K4603">
        <f t="shared" si="284"/>
        <v>273</v>
      </c>
      <c r="L4603">
        <f t="shared" si="285"/>
        <v>54</v>
      </c>
      <c r="M4603">
        <f t="shared" si="286"/>
        <v>1</v>
      </c>
      <c r="N4603" s="7">
        <f t="shared" si="287"/>
        <v>478.09</v>
      </c>
    </row>
    <row r="4604" spans="1:14" x14ac:dyDescent="0.2">
      <c r="A4604" t="s">
        <v>201</v>
      </c>
      <c r="B4604" s="8">
        <v>44210</v>
      </c>
      <c r="C4604" s="8">
        <v>44211</v>
      </c>
      <c r="D4604">
        <v>123</v>
      </c>
      <c r="E4604">
        <v>1</v>
      </c>
      <c r="F4604" s="7">
        <v>57.04</v>
      </c>
      <c r="G4604" s="7">
        <v>255.8</v>
      </c>
      <c r="H4604" s="7">
        <v>0.7</v>
      </c>
      <c r="I4604" s="7">
        <v>3.2</v>
      </c>
      <c r="J4604" t="s">
        <v>2337</v>
      </c>
      <c r="K4604">
        <f t="shared" si="284"/>
        <v>123</v>
      </c>
      <c r="L4604">
        <f t="shared" si="285"/>
        <v>54</v>
      </c>
      <c r="M4604">
        <f t="shared" si="286"/>
        <v>1</v>
      </c>
      <c r="N4604" s="7">
        <f t="shared" si="287"/>
        <v>255.8</v>
      </c>
    </row>
    <row r="4605" spans="1:14" x14ac:dyDescent="0.2">
      <c r="A4605" t="s">
        <v>668</v>
      </c>
      <c r="B4605" s="8">
        <v>44210</v>
      </c>
      <c r="C4605" s="8">
        <v>44225</v>
      </c>
      <c r="D4605">
        <v>31</v>
      </c>
      <c r="E4605">
        <v>1</v>
      </c>
      <c r="F4605" s="7">
        <v>185.19</v>
      </c>
      <c r="G4605" s="7">
        <v>373.47</v>
      </c>
      <c r="H4605" s="7">
        <v>9.25</v>
      </c>
      <c r="I4605" s="7">
        <v>18.670000000000002</v>
      </c>
      <c r="J4605" t="s">
        <v>2337</v>
      </c>
      <c r="K4605">
        <f t="shared" si="284"/>
        <v>31</v>
      </c>
      <c r="L4605">
        <f t="shared" si="285"/>
        <v>54</v>
      </c>
      <c r="M4605">
        <f t="shared" si="286"/>
        <v>1</v>
      </c>
      <c r="N4605" s="7">
        <f t="shared" si="287"/>
        <v>373.47</v>
      </c>
    </row>
    <row r="4606" spans="1:14" x14ac:dyDescent="0.2">
      <c r="A4606" t="s">
        <v>251</v>
      </c>
      <c r="B4606" s="8">
        <v>44211</v>
      </c>
      <c r="C4606" s="8">
        <v>44215</v>
      </c>
      <c r="D4606">
        <v>154</v>
      </c>
      <c r="E4606">
        <v>1</v>
      </c>
      <c r="F4606" s="7">
        <v>85.69</v>
      </c>
      <c r="G4606" s="7">
        <v>211.04</v>
      </c>
      <c r="H4606" s="7">
        <v>0.86</v>
      </c>
      <c r="I4606" s="7">
        <v>2.11</v>
      </c>
      <c r="J4606" t="s">
        <v>2337</v>
      </c>
      <c r="K4606">
        <f t="shared" si="284"/>
        <v>154</v>
      </c>
      <c r="L4606">
        <f t="shared" si="285"/>
        <v>54</v>
      </c>
      <c r="M4606">
        <f t="shared" si="286"/>
        <v>1</v>
      </c>
      <c r="N4606" s="7">
        <f t="shared" si="287"/>
        <v>211.04</v>
      </c>
    </row>
    <row r="4607" spans="1:14" x14ac:dyDescent="0.2">
      <c r="A4607" t="s">
        <v>264</v>
      </c>
      <c r="B4607" s="8">
        <v>44211</v>
      </c>
      <c r="C4607" s="8">
        <v>44216</v>
      </c>
      <c r="D4607">
        <v>920</v>
      </c>
      <c r="E4607">
        <v>1</v>
      </c>
      <c r="F4607" s="7">
        <v>590.9</v>
      </c>
      <c r="G4607" s="7">
        <v>1035.99</v>
      </c>
      <c r="H4607" s="7">
        <v>0.99</v>
      </c>
      <c r="I4607" s="7">
        <v>1.73</v>
      </c>
      <c r="J4607" t="s">
        <v>2337</v>
      </c>
      <c r="K4607">
        <f t="shared" si="284"/>
        <v>920</v>
      </c>
      <c r="L4607">
        <f t="shared" si="285"/>
        <v>54</v>
      </c>
      <c r="M4607">
        <f t="shared" si="286"/>
        <v>1</v>
      </c>
      <c r="N4607" s="7">
        <f t="shared" si="287"/>
        <v>1035.99</v>
      </c>
    </row>
    <row r="4608" spans="1:14" x14ac:dyDescent="0.2">
      <c r="A4608" t="s">
        <v>923</v>
      </c>
      <c r="B4608" s="8">
        <v>44211</v>
      </c>
      <c r="C4608" s="8">
        <v>44216</v>
      </c>
      <c r="D4608">
        <v>4</v>
      </c>
      <c r="E4608">
        <v>1</v>
      </c>
      <c r="F4608" s="7">
        <v>119.77</v>
      </c>
      <c r="G4608" s="7">
        <v>173.94</v>
      </c>
      <c r="H4608" s="7">
        <v>59.88</v>
      </c>
      <c r="I4608" s="7">
        <v>86.97</v>
      </c>
      <c r="J4608" t="s">
        <v>2337</v>
      </c>
      <c r="K4608">
        <f t="shared" si="284"/>
        <v>4</v>
      </c>
      <c r="L4608">
        <f t="shared" si="285"/>
        <v>54</v>
      </c>
      <c r="M4608">
        <f t="shared" si="286"/>
        <v>1</v>
      </c>
      <c r="N4608" s="7">
        <f t="shared" si="287"/>
        <v>173.94</v>
      </c>
    </row>
    <row r="4609" spans="1:14" x14ac:dyDescent="0.2">
      <c r="A4609" t="s">
        <v>264</v>
      </c>
      <c r="B4609" s="8">
        <v>44211</v>
      </c>
      <c r="C4609" s="8">
        <v>44215</v>
      </c>
      <c r="D4609">
        <v>154</v>
      </c>
      <c r="E4609">
        <v>1</v>
      </c>
      <c r="F4609" s="7">
        <v>98.48</v>
      </c>
      <c r="G4609" s="7">
        <v>172.67</v>
      </c>
      <c r="H4609" s="7">
        <v>0.99</v>
      </c>
      <c r="I4609" s="7">
        <v>1.73</v>
      </c>
      <c r="J4609" t="s">
        <v>2337</v>
      </c>
      <c r="K4609">
        <f t="shared" si="284"/>
        <v>154</v>
      </c>
      <c r="L4609">
        <f t="shared" si="285"/>
        <v>54</v>
      </c>
      <c r="M4609">
        <f t="shared" si="286"/>
        <v>1</v>
      </c>
      <c r="N4609" s="7">
        <f t="shared" si="287"/>
        <v>172.67</v>
      </c>
    </row>
    <row r="4610" spans="1:14" x14ac:dyDescent="0.2">
      <c r="A4610" t="s">
        <v>251</v>
      </c>
      <c r="B4610" s="8">
        <v>44211</v>
      </c>
      <c r="C4610" s="8">
        <v>44215</v>
      </c>
      <c r="D4610">
        <v>154</v>
      </c>
      <c r="E4610">
        <v>1</v>
      </c>
      <c r="F4610" s="7">
        <v>85.69</v>
      </c>
      <c r="G4610" s="7">
        <v>211.04</v>
      </c>
      <c r="H4610" s="7">
        <v>0.86</v>
      </c>
      <c r="I4610" s="7">
        <v>2.11</v>
      </c>
      <c r="J4610" t="s">
        <v>2337</v>
      </c>
      <c r="K4610">
        <f t="shared" si="284"/>
        <v>154</v>
      </c>
      <c r="L4610">
        <f t="shared" si="285"/>
        <v>54</v>
      </c>
      <c r="M4610">
        <f t="shared" si="286"/>
        <v>1</v>
      </c>
      <c r="N4610" s="7">
        <f t="shared" si="287"/>
        <v>211.04</v>
      </c>
    </row>
    <row r="4611" spans="1:14" x14ac:dyDescent="0.2">
      <c r="A4611" t="s">
        <v>251</v>
      </c>
      <c r="B4611" s="8">
        <v>44211</v>
      </c>
      <c r="C4611" s="8">
        <v>44215</v>
      </c>
      <c r="D4611">
        <v>258</v>
      </c>
      <c r="E4611">
        <v>1</v>
      </c>
      <c r="F4611" s="7">
        <v>143.96</v>
      </c>
      <c r="G4611" s="7">
        <v>386.77</v>
      </c>
      <c r="H4611" s="7">
        <v>0.86</v>
      </c>
      <c r="I4611" s="7">
        <v>2.2999999999999998</v>
      </c>
      <c r="J4611" t="s">
        <v>2337</v>
      </c>
      <c r="K4611">
        <f t="shared" ref="K4611:K4674" si="288">D4611*E4611</f>
        <v>258</v>
      </c>
      <c r="L4611">
        <f t="shared" ref="L4611:L4674" si="289">(YEAR(B4611)-2020)*52+_xlfn.ISOWEEKNUM(B4611)</f>
        <v>54</v>
      </c>
      <c r="M4611">
        <f t="shared" ref="M4611:M4674" si="290">IF(J4611="Z-US$",1,1.22)</f>
        <v>1</v>
      </c>
      <c r="N4611" s="7">
        <f t="shared" ref="N4611:N4674" si="291">G4611*M4611</f>
        <v>386.77</v>
      </c>
    </row>
    <row r="4612" spans="1:14" x14ac:dyDescent="0.2">
      <c r="A4612" t="s">
        <v>928</v>
      </c>
      <c r="B4612" s="8">
        <v>44211</v>
      </c>
      <c r="C4612" s="8">
        <v>44215</v>
      </c>
      <c r="D4612">
        <v>7</v>
      </c>
      <c r="E4612">
        <v>1</v>
      </c>
      <c r="F4612" s="7">
        <v>0</v>
      </c>
      <c r="G4612" s="7">
        <v>0</v>
      </c>
      <c r="H4612" s="7">
        <v>0</v>
      </c>
      <c r="I4612" s="7">
        <v>0</v>
      </c>
      <c r="J4612" t="s">
        <v>2337</v>
      </c>
      <c r="K4612">
        <f t="shared" si="288"/>
        <v>7</v>
      </c>
      <c r="L4612">
        <f t="shared" si="289"/>
        <v>54</v>
      </c>
      <c r="M4612">
        <f t="shared" si="290"/>
        <v>1</v>
      </c>
      <c r="N4612" s="7">
        <f t="shared" si="291"/>
        <v>0</v>
      </c>
    </row>
    <row r="4613" spans="1:14" x14ac:dyDescent="0.2">
      <c r="A4613" t="s">
        <v>264</v>
      </c>
      <c r="B4613" s="8">
        <v>44211</v>
      </c>
      <c r="C4613" s="8">
        <v>44216</v>
      </c>
      <c r="D4613">
        <v>460</v>
      </c>
      <c r="E4613">
        <v>1</v>
      </c>
      <c r="F4613" s="7">
        <v>295.45</v>
      </c>
      <c r="G4613" s="7">
        <v>518</v>
      </c>
      <c r="H4613" s="7">
        <v>0.99</v>
      </c>
      <c r="I4613" s="7">
        <v>1.73</v>
      </c>
      <c r="J4613" t="s">
        <v>2337</v>
      </c>
      <c r="K4613">
        <f t="shared" si="288"/>
        <v>460</v>
      </c>
      <c r="L4613">
        <f t="shared" si="289"/>
        <v>54</v>
      </c>
      <c r="M4613">
        <f t="shared" si="290"/>
        <v>1</v>
      </c>
      <c r="N4613" s="7">
        <f t="shared" si="291"/>
        <v>518</v>
      </c>
    </row>
    <row r="4614" spans="1:14" x14ac:dyDescent="0.2">
      <c r="A4614" t="s">
        <v>923</v>
      </c>
      <c r="B4614" s="8">
        <v>44211</v>
      </c>
      <c r="C4614" s="8">
        <v>44216</v>
      </c>
      <c r="D4614">
        <v>4</v>
      </c>
      <c r="E4614">
        <v>1</v>
      </c>
      <c r="F4614" s="7">
        <v>119.77</v>
      </c>
      <c r="G4614" s="7">
        <v>173.94</v>
      </c>
      <c r="H4614" s="7">
        <v>59.88</v>
      </c>
      <c r="I4614" s="7">
        <v>86.97</v>
      </c>
      <c r="J4614" t="s">
        <v>2337</v>
      </c>
      <c r="K4614">
        <f t="shared" si="288"/>
        <v>4</v>
      </c>
      <c r="L4614">
        <f t="shared" si="289"/>
        <v>54</v>
      </c>
      <c r="M4614">
        <f t="shared" si="290"/>
        <v>1</v>
      </c>
      <c r="N4614" s="7">
        <f t="shared" si="291"/>
        <v>173.94</v>
      </c>
    </row>
    <row r="4615" spans="1:14" x14ac:dyDescent="0.2">
      <c r="A4615" t="s">
        <v>169</v>
      </c>
      <c r="B4615" s="8">
        <v>44211</v>
      </c>
      <c r="C4615" s="8">
        <v>44215</v>
      </c>
      <c r="D4615">
        <v>62</v>
      </c>
      <c r="E4615">
        <v>1</v>
      </c>
      <c r="F4615" s="7">
        <v>51.53</v>
      </c>
      <c r="G4615" s="7">
        <v>84.41</v>
      </c>
      <c r="H4615" s="7">
        <v>1.28</v>
      </c>
      <c r="I4615" s="7">
        <v>2.11</v>
      </c>
      <c r="J4615" t="s">
        <v>2337</v>
      </c>
      <c r="K4615">
        <f t="shared" si="288"/>
        <v>62</v>
      </c>
      <c r="L4615">
        <f t="shared" si="289"/>
        <v>54</v>
      </c>
      <c r="M4615">
        <f t="shared" si="290"/>
        <v>1</v>
      </c>
      <c r="N4615" s="7">
        <f t="shared" si="291"/>
        <v>84.41</v>
      </c>
    </row>
    <row r="4616" spans="1:14" x14ac:dyDescent="0.2">
      <c r="A4616" t="s">
        <v>169</v>
      </c>
      <c r="B4616" s="8">
        <v>44211</v>
      </c>
      <c r="C4616" s="8">
        <v>44215</v>
      </c>
      <c r="D4616">
        <v>33</v>
      </c>
      <c r="E4616">
        <v>1</v>
      </c>
      <c r="F4616" s="7">
        <v>27.05</v>
      </c>
      <c r="G4616" s="7">
        <v>56.4</v>
      </c>
      <c r="H4616" s="7">
        <v>1.28</v>
      </c>
      <c r="I4616" s="7">
        <v>2.69</v>
      </c>
      <c r="J4616" t="s">
        <v>2337</v>
      </c>
      <c r="K4616">
        <f t="shared" si="288"/>
        <v>33</v>
      </c>
      <c r="L4616">
        <f t="shared" si="289"/>
        <v>54</v>
      </c>
      <c r="M4616">
        <f t="shared" si="290"/>
        <v>1</v>
      </c>
      <c r="N4616" s="7">
        <f t="shared" si="291"/>
        <v>56.4</v>
      </c>
    </row>
    <row r="4617" spans="1:14" x14ac:dyDescent="0.2">
      <c r="A4617" t="s">
        <v>928</v>
      </c>
      <c r="B4617" s="8">
        <v>44211</v>
      </c>
      <c r="C4617" s="8">
        <v>44215</v>
      </c>
      <c r="D4617">
        <v>2</v>
      </c>
      <c r="E4617">
        <v>1</v>
      </c>
      <c r="F4617" s="7">
        <v>0</v>
      </c>
      <c r="G4617" s="7">
        <v>0</v>
      </c>
      <c r="H4617" s="7">
        <v>0</v>
      </c>
      <c r="I4617" s="7">
        <v>0</v>
      </c>
      <c r="J4617" t="s">
        <v>2337</v>
      </c>
      <c r="K4617">
        <f t="shared" si="288"/>
        <v>2</v>
      </c>
      <c r="L4617">
        <f t="shared" si="289"/>
        <v>54</v>
      </c>
      <c r="M4617">
        <f t="shared" si="290"/>
        <v>1</v>
      </c>
      <c r="N4617" s="7">
        <f t="shared" si="291"/>
        <v>0</v>
      </c>
    </row>
    <row r="4618" spans="1:14" x14ac:dyDescent="0.2">
      <c r="A4618" t="s">
        <v>264</v>
      </c>
      <c r="B4618" s="8">
        <v>44211</v>
      </c>
      <c r="C4618" s="8">
        <v>44216</v>
      </c>
      <c r="D4618">
        <v>460</v>
      </c>
      <c r="E4618">
        <v>1</v>
      </c>
      <c r="F4618" s="7">
        <v>295.45</v>
      </c>
      <c r="G4618" s="7">
        <v>518</v>
      </c>
      <c r="H4618" s="7">
        <v>0.99</v>
      </c>
      <c r="I4618" s="7">
        <v>1.73</v>
      </c>
      <c r="J4618" t="s">
        <v>2337</v>
      </c>
      <c r="K4618">
        <f t="shared" si="288"/>
        <v>460</v>
      </c>
      <c r="L4618">
        <f t="shared" si="289"/>
        <v>54</v>
      </c>
      <c r="M4618">
        <f t="shared" si="290"/>
        <v>1</v>
      </c>
      <c r="N4618" s="7">
        <f t="shared" si="291"/>
        <v>518</v>
      </c>
    </row>
    <row r="4619" spans="1:14" x14ac:dyDescent="0.2">
      <c r="A4619" t="s">
        <v>251</v>
      </c>
      <c r="B4619" s="8">
        <v>44211</v>
      </c>
      <c r="C4619" s="8">
        <v>44216</v>
      </c>
      <c r="D4619">
        <v>460</v>
      </c>
      <c r="E4619">
        <v>1</v>
      </c>
      <c r="F4619" s="7">
        <v>257.08</v>
      </c>
      <c r="G4619" s="7">
        <v>633.11</v>
      </c>
      <c r="H4619" s="7">
        <v>0.86</v>
      </c>
      <c r="I4619" s="7">
        <v>2.11</v>
      </c>
      <c r="J4619" t="s">
        <v>2337</v>
      </c>
      <c r="K4619">
        <f t="shared" si="288"/>
        <v>460</v>
      </c>
      <c r="L4619">
        <f t="shared" si="289"/>
        <v>54</v>
      </c>
      <c r="M4619">
        <f t="shared" si="290"/>
        <v>1</v>
      </c>
      <c r="N4619" s="7">
        <f t="shared" si="291"/>
        <v>633.11</v>
      </c>
    </row>
    <row r="4620" spans="1:14" x14ac:dyDescent="0.2">
      <c r="A4620" t="s">
        <v>923</v>
      </c>
      <c r="B4620" s="8">
        <v>44211</v>
      </c>
      <c r="C4620" s="8">
        <v>44216</v>
      </c>
      <c r="D4620">
        <v>2</v>
      </c>
      <c r="E4620">
        <v>1</v>
      </c>
      <c r="F4620" s="7">
        <v>59.88</v>
      </c>
      <c r="G4620" s="7">
        <v>86.97</v>
      </c>
      <c r="H4620" s="7">
        <v>59.88</v>
      </c>
      <c r="I4620" s="7">
        <v>86.97</v>
      </c>
      <c r="J4620" t="s">
        <v>2337</v>
      </c>
      <c r="K4620">
        <f t="shared" si="288"/>
        <v>2</v>
      </c>
      <c r="L4620">
        <f t="shared" si="289"/>
        <v>54</v>
      </c>
      <c r="M4620">
        <f t="shared" si="290"/>
        <v>1</v>
      </c>
      <c r="N4620" s="7">
        <f t="shared" si="291"/>
        <v>86.97</v>
      </c>
    </row>
    <row r="4621" spans="1:14" x14ac:dyDescent="0.2">
      <c r="A4621" t="s">
        <v>264</v>
      </c>
      <c r="B4621" s="8">
        <v>44211</v>
      </c>
      <c r="C4621" s="8">
        <v>44216</v>
      </c>
      <c r="D4621">
        <v>307</v>
      </c>
      <c r="E4621">
        <v>1</v>
      </c>
      <c r="F4621" s="7">
        <v>196.97</v>
      </c>
      <c r="G4621" s="7">
        <v>345.33</v>
      </c>
      <c r="H4621" s="7">
        <v>0.99</v>
      </c>
      <c r="I4621" s="7">
        <v>1.73</v>
      </c>
      <c r="J4621" t="s">
        <v>2337</v>
      </c>
      <c r="K4621">
        <f t="shared" si="288"/>
        <v>307</v>
      </c>
      <c r="L4621">
        <f t="shared" si="289"/>
        <v>54</v>
      </c>
      <c r="M4621">
        <f t="shared" si="290"/>
        <v>1</v>
      </c>
      <c r="N4621" s="7">
        <f t="shared" si="291"/>
        <v>345.33</v>
      </c>
    </row>
    <row r="4622" spans="1:14" x14ac:dyDescent="0.2">
      <c r="A4622" t="s">
        <v>923</v>
      </c>
      <c r="B4622" s="8">
        <v>44211</v>
      </c>
      <c r="C4622" s="8">
        <v>44216</v>
      </c>
      <c r="D4622">
        <v>2</v>
      </c>
      <c r="E4622">
        <v>1</v>
      </c>
      <c r="F4622" s="7">
        <v>59.88</v>
      </c>
      <c r="G4622" s="7">
        <v>86.97</v>
      </c>
      <c r="H4622" s="7">
        <v>59.88</v>
      </c>
      <c r="I4622" s="7">
        <v>86.97</v>
      </c>
      <c r="J4622" t="s">
        <v>2337</v>
      </c>
      <c r="K4622">
        <f t="shared" si="288"/>
        <v>2</v>
      </c>
      <c r="L4622">
        <f t="shared" si="289"/>
        <v>54</v>
      </c>
      <c r="M4622">
        <f t="shared" si="290"/>
        <v>1</v>
      </c>
      <c r="N4622" s="7">
        <f t="shared" si="291"/>
        <v>86.97</v>
      </c>
    </row>
    <row r="4623" spans="1:14" x14ac:dyDescent="0.2">
      <c r="A4623" t="s">
        <v>264</v>
      </c>
      <c r="B4623" s="8">
        <v>44211</v>
      </c>
      <c r="C4623" s="8">
        <v>44218</v>
      </c>
      <c r="D4623">
        <v>460</v>
      </c>
      <c r="E4623">
        <v>1</v>
      </c>
      <c r="F4623" s="7">
        <v>295.45</v>
      </c>
      <c r="G4623" s="7">
        <v>518</v>
      </c>
      <c r="H4623" s="7">
        <v>0.99</v>
      </c>
      <c r="I4623" s="7">
        <v>1.73</v>
      </c>
      <c r="J4623" t="s">
        <v>2337</v>
      </c>
      <c r="K4623">
        <f t="shared" si="288"/>
        <v>460</v>
      </c>
      <c r="L4623">
        <f t="shared" si="289"/>
        <v>54</v>
      </c>
      <c r="M4623">
        <f t="shared" si="290"/>
        <v>1</v>
      </c>
      <c r="N4623" s="7">
        <f t="shared" si="291"/>
        <v>518</v>
      </c>
    </row>
    <row r="4624" spans="1:14" x14ac:dyDescent="0.2">
      <c r="A4624" t="s">
        <v>923</v>
      </c>
      <c r="B4624" s="8">
        <v>44211</v>
      </c>
      <c r="C4624" s="8">
        <v>44218</v>
      </c>
      <c r="D4624">
        <v>2</v>
      </c>
      <c r="E4624">
        <v>1</v>
      </c>
      <c r="F4624" s="7">
        <v>59.88</v>
      </c>
      <c r="G4624" s="7">
        <v>86.97</v>
      </c>
      <c r="H4624" s="7">
        <v>59.88</v>
      </c>
      <c r="I4624" s="7">
        <v>86.97</v>
      </c>
      <c r="J4624" t="s">
        <v>2337</v>
      </c>
      <c r="K4624">
        <f t="shared" si="288"/>
        <v>2</v>
      </c>
      <c r="L4624">
        <f t="shared" si="289"/>
        <v>54</v>
      </c>
      <c r="M4624">
        <f t="shared" si="290"/>
        <v>1</v>
      </c>
      <c r="N4624" s="7">
        <f t="shared" si="291"/>
        <v>86.97</v>
      </c>
    </row>
    <row r="4625" spans="1:14" x14ac:dyDescent="0.2">
      <c r="A4625" t="s">
        <v>396</v>
      </c>
      <c r="B4625" s="8">
        <v>44211</v>
      </c>
      <c r="C4625" s="8">
        <v>44216</v>
      </c>
      <c r="D4625">
        <v>10</v>
      </c>
      <c r="E4625">
        <v>1</v>
      </c>
      <c r="F4625" s="7">
        <v>135.37</v>
      </c>
      <c r="G4625" s="7">
        <v>184.18</v>
      </c>
      <c r="H4625" s="7">
        <v>22.56</v>
      </c>
      <c r="I4625" s="7">
        <v>30.7</v>
      </c>
      <c r="J4625" t="s">
        <v>2337</v>
      </c>
      <c r="K4625">
        <f t="shared" si="288"/>
        <v>10</v>
      </c>
      <c r="L4625">
        <f t="shared" si="289"/>
        <v>54</v>
      </c>
      <c r="M4625">
        <f t="shared" si="290"/>
        <v>1</v>
      </c>
      <c r="N4625" s="7">
        <f t="shared" si="291"/>
        <v>184.18</v>
      </c>
    </row>
    <row r="4626" spans="1:14" x14ac:dyDescent="0.2">
      <c r="A4626" t="s">
        <v>136</v>
      </c>
      <c r="B4626" s="8">
        <v>44211</v>
      </c>
      <c r="C4626" s="8">
        <v>44216</v>
      </c>
      <c r="D4626">
        <v>1226</v>
      </c>
      <c r="E4626">
        <v>1</v>
      </c>
      <c r="F4626" s="7">
        <v>230.22</v>
      </c>
      <c r="G4626" s="7">
        <v>613.91999999999996</v>
      </c>
      <c r="H4626" s="7">
        <v>0.28000000000000003</v>
      </c>
      <c r="I4626" s="7">
        <v>0.77</v>
      </c>
      <c r="J4626" t="s">
        <v>2337</v>
      </c>
      <c r="K4626">
        <f t="shared" si="288"/>
        <v>1226</v>
      </c>
      <c r="L4626">
        <f t="shared" si="289"/>
        <v>54</v>
      </c>
      <c r="M4626">
        <f t="shared" si="290"/>
        <v>1</v>
      </c>
      <c r="N4626" s="7">
        <f t="shared" si="291"/>
        <v>613.91999999999996</v>
      </c>
    </row>
    <row r="4627" spans="1:14" x14ac:dyDescent="0.2">
      <c r="A4627" t="s">
        <v>288</v>
      </c>
      <c r="B4627" s="8">
        <v>44211</v>
      </c>
      <c r="C4627" s="8">
        <v>44216</v>
      </c>
      <c r="D4627">
        <v>138</v>
      </c>
      <c r="E4627">
        <v>1</v>
      </c>
      <c r="F4627" s="7">
        <v>77.12</v>
      </c>
      <c r="G4627" s="7">
        <v>276.26</v>
      </c>
      <c r="H4627" s="7">
        <v>0.86</v>
      </c>
      <c r="I4627" s="7">
        <v>3.07</v>
      </c>
      <c r="J4627" t="s">
        <v>2337</v>
      </c>
      <c r="K4627">
        <f t="shared" si="288"/>
        <v>138</v>
      </c>
      <c r="L4627">
        <f t="shared" si="289"/>
        <v>54</v>
      </c>
      <c r="M4627">
        <f t="shared" si="290"/>
        <v>1</v>
      </c>
      <c r="N4627" s="7">
        <f t="shared" si="291"/>
        <v>276.26</v>
      </c>
    </row>
    <row r="4628" spans="1:14" x14ac:dyDescent="0.2">
      <c r="A4628" t="s">
        <v>923</v>
      </c>
      <c r="B4628" s="8">
        <v>44211</v>
      </c>
      <c r="C4628" s="8">
        <v>44216</v>
      </c>
      <c r="D4628">
        <v>2</v>
      </c>
      <c r="E4628">
        <v>1</v>
      </c>
      <c r="F4628" s="7">
        <v>59.88</v>
      </c>
      <c r="G4628" s="7">
        <v>104.88</v>
      </c>
      <c r="H4628" s="7">
        <v>59.88</v>
      </c>
      <c r="I4628" s="7">
        <v>104.88</v>
      </c>
      <c r="J4628" t="s">
        <v>2337</v>
      </c>
      <c r="K4628">
        <f t="shared" si="288"/>
        <v>2</v>
      </c>
      <c r="L4628">
        <f t="shared" si="289"/>
        <v>54</v>
      </c>
      <c r="M4628">
        <f t="shared" si="290"/>
        <v>1</v>
      </c>
      <c r="N4628" s="7">
        <f t="shared" si="291"/>
        <v>104.88</v>
      </c>
    </row>
    <row r="4629" spans="1:14" x14ac:dyDescent="0.2">
      <c r="A4629" t="s">
        <v>264</v>
      </c>
      <c r="B4629" s="8">
        <v>44211</v>
      </c>
      <c r="C4629" s="8">
        <v>44221</v>
      </c>
      <c r="D4629">
        <v>460</v>
      </c>
      <c r="E4629">
        <v>1</v>
      </c>
      <c r="F4629" s="7">
        <v>295.45</v>
      </c>
      <c r="G4629" s="7">
        <v>518</v>
      </c>
      <c r="H4629" s="7">
        <v>0.99</v>
      </c>
      <c r="I4629" s="7">
        <v>1.73</v>
      </c>
      <c r="J4629" t="s">
        <v>2337</v>
      </c>
      <c r="K4629">
        <f t="shared" si="288"/>
        <v>460</v>
      </c>
      <c r="L4629">
        <f t="shared" si="289"/>
        <v>54</v>
      </c>
      <c r="M4629">
        <f t="shared" si="290"/>
        <v>1</v>
      </c>
      <c r="N4629" s="7">
        <f t="shared" si="291"/>
        <v>518</v>
      </c>
    </row>
    <row r="4630" spans="1:14" x14ac:dyDescent="0.2">
      <c r="A4630" t="s">
        <v>251</v>
      </c>
      <c r="B4630" s="8">
        <v>44211</v>
      </c>
      <c r="C4630" s="8">
        <v>44221</v>
      </c>
      <c r="D4630">
        <v>307</v>
      </c>
      <c r="E4630">
        <v>1</v>
      </c>
      <c r="F4630" s="7">
        <v>171.39</v>
      </c>
      <c r="G4630" s="7">
        <v>422.07</v>
      </c>
      <c r="H4630" s="7">
        <v>0.86</v>
      </c>
      <c r="I4630" s="7">
        <v>2.11</v>
      </c>
      <c r="J4630" t="s">
        <v>2337</v>
      </c>
      <c r="K4630">
        <f t="shared" si="288"/>
        <v>307</v>
      </c>
      <c r="L4630">
        <f t="shared" si="289"/>
        <v>54</v>
      </c>
      <c r="M4630">
        <f t="shared" si="290"/>
        <v>1</v>
      </c>
      <c r="N4630" s="7">
        <f t="shared" si="291"/>
        <v>422.07</v>
      </c>
    </row>
    <row r="4631" spans="1:14" x14ac:dyDescent="0.2">
      <c r="A4631" t="s">
        <v>923</v>
      </c>
      <c r="B4631" s="8">
        <v>44211</v>
      </c>
      <c r="C4631" s="8">
        <v>44221</v>
      </c>
      <c r="D4631">
        <v>2</v>
      </c>
      <c r="E4631">
        <v>1</v>
      </c>
      <c r="F4631" s="7">
        <v>59.88</v>
      </c>
      <c r="G4631" s="7">
        <v>86.97</v>
      </c>
      <c r="H4631" s="7">
        <v>59.88</v>
      </c>
      <c r="I4631" s="7">
        <v>86.97</v>
      </c>
      <c r="J4631" t="s">
        <v>2337</v>
      </c>
      <c r="K4631">
        <f t="shared" si="288"/>
        <v>2</v>
      </c>
      <c r="L4631">
        <f t="shared" si="289"/>
        <v>54</v>
      </c>
      <c r="M4631">
        <f t="shared" si="290"/>
        <v>1</v>
      </c>
      <c r="N4631" s="7">
        <f t="shared" si="291"/>
        <v>86.97</v>
      </c>
    </row>
    <row r="4632" spans="1:14" x14ac:dyDescent="0.2">
      <c r="A4632" t="s">
        <v>264</v>
      </c>
      <c r="B4632" s="8">
        <v>44211</v>
      </c>
      <c r="C4632" s="8">
        <v>44221</v>
      </c>
      <c r="D4632">
        <v>1073</v>
      </c>
      <c r="E4632">
        <v>1</v>
      </c>
      <c r="F4632" s="7">
        <v>689.38</v>
      </c>
      <c r="G4632" s="7">
        <v>1208.6600000000001</v>
      </c>
      <c r="H4632" s="7">
        <v>0.99</v>
      </c>
      <c r="I4632" s="7">
        <v>1.73</v>
      </c>
      <c r="J4632" t="s">
        <v>2337</v>
      </c>
      <c r="K4632">
        <f t="shared" si="288"/>
        <v>1073</v>
      </c>
      <c r="L4632">
        <f t="shared" si="289"/>
        <v>54</v>
      </c>
      <c r="M4632">
        <f t="shared" si="290"/>
        <v>1</v>
      </c>
      <c r="N4632" s="7">
        <f t="shared" si="291"/>
        <v>1208.6600000000001</v>
      </c>
    </row>
    <row r="4633" spans="1:14" x14ac:dyDescent="0.2">
      <c r="A4633" t="s">
        <v>251</v>
      </c>
      <c r="B4633" s="8">
        <v>44211</v>
      </c>
      <c r="C4633" s="8">
        <v>44221</v>
      </c>
      <c r="D4633">
        <v>154</v>
      </c>
      <c r="E4633">
        <v>1</v>
      </c>
      <c r="F4633" s="7">
        <v>85.69</v>
      </c>
      <c r="G4633" s="7">
        <v>211.04</v>
      </c>
      <c r="H4633" s="7">
        <v>0.86</v>
      </c>
      <c r="I4633" s="7">
        <v>2.11</v>
      </c>
      <c r="J4633" t="s">
        <v>2337</v>
      </c>
      <c r="K4633">
        <f t="shared" si="288"/>
        <v>154</v>
      </c>
      <c r="L4633">
        <f t="shared" si="289"/>
        <v>54</v>
      </c>
      <c r="M4633">
        <f t="shared" si="290"/>
        <v>1</v>
      </c>
      <c r="N4633" s="7">
        <f t="shared" si="291"/>
        <v>211.04</v>
      </c>
    </row>
    <row r="4634" spans="1:14" x14ac:dyDescent="0.2">
      <c r="A4634" t="s">
        <v>923</v>
      </c>
      <c r="B4634" s="8">
        <v>44211</v>
      </c>
      <c r="C4634" s="8">
        <v>44221</v>
      </c>
      <c r="D4634">
        <v>4</v>
      </c>
      <c r="E4634">
        <v>1</v>
      </c>
      <c r="F4634" s="7">
        <v>119.77</v>
      </c>
      <c r="G4634" s="7">
        <v>173.94</v>
      </c>
      <c r="H4634" s="7">
        <v>59.88</v>
      </c>
      <c r="I4634" s="7">
        <v>86.97</v>
      </c>
      <c r="J4634" t="s">
        <v>2337</v>
      </c>
      <c r="K4634">
        <f t="shared" si="288"/>
        <v>4</v>
      </c>
      <c r="L4634">
        <f t="shared" si="289"/>
        <v>54</v>
      </c>
      <c r="M4634">
        <f t="shared" si="290"/>
        <v>1</v>
      </c>
      <c r="N4634" s="7">
        <f t="shared" si="291"/>
        <v>173.94</v>
      </c>
    </row>
    <row r="4635" spans="1:14" x14ac:dyDescent="0.2">
      <c r="A4635" t="s">
        <v>264</v>
      </c>
      <c r="B4635" s="8">
        <v>44211</v>
      </c>
      <c r="C4635" s="8">
        <v>44221</v>
      </c>
      <c r="D4635">
        <v>307</v>
      </c>
      <c r="E4635">
        <v>1</v>
      </c>
      <c r="F4635" s="7">
        <v>196.97</v>
      </c>
      <c r="G4635" s="7">
        <v>345.33</v>
      </c>
      <c r="H4635" s="7">
        <v>0.99</v>
      </c>
      <c r="I4635" s="7">
        <v>1.73</v>
      </c>
      <c r="J4635" t="s">
        <v>2337</v>
      </c>
      <c r="K4635">
        <f t="shared" si="288"/>
        <v>307</v>
      </c>
      <c r="L4635">
        <f t="shared" si="289"/>
        <v>54</v>
      </c>
      <c r="M4635">
        <f t="shared" si="290"/>
        <v>1</v>
      </c>
      <c r="N4635" s="7">
        <f t="shared" si="291"/>
        <v>345.33</v>
      </c>
    </row>
    <row r="4636" spans="1:14" x14ac:dyDescent="0.2">
      <c r="A4636" t="s">
        <v>251</v>
      </c>
      <c r="B4636" s="8">
        <v>44211</v>
      </c>
      <c r="C4636" s="8">
        <v>44221</v>
      </c>
      <c r="D4636">
        <v>307</v>
      </c>
      <c r="E4636">
        <v>1</v>
      </c>
      <c r="F4636" s="7">
        <v>171.39</v>
      </c>
      <c r="G4636" s="7">
        <v>422.07</v>
      </c>
      <c r="H4636" s="7">
        <v>0.86</v>
      </c>
      <c r="I4636" s="7">
        <v>2.11</v>
      </c>
      <c r="J4636" t="s">
        <v>2337</v>
      </c>
      <c r="K4636">
        <f t="shared" si="288"/>
        <v>307</v>
      </c>
      <c r="L4636">
        <f t="shared" si="289"/>
        <v>54</v>
      </c>
      <c r="M4636">
        <f t="shared" si="290"/>
        <v>1</v>
      </c>
      <c r="N4636" s="7">
        <f t="shared" si="291"/>
        <v>422.07</v>
      </c>
    </row>
    <row r="4637" spans="1:14" x14ac:dyDescent="0.2">
      <c r="A4637" t="s">
        <v>923</v>
      </c>
      <c r="B4637" s="8">
        <v>44211</v>
      </c>
      <c r="C4637" s="8">
        <v>44221</v>
      </c>
      <c r="D4637">
        <v>2</v>
      </c>
      <c r="E4637">
        <v>1</v>
      </c>
      <c r="F4637" s="7">
        <v>59.88</v>
      </c>
      <c r="G4637" s="7">
        <v>86.97</v>
      </c>
      <c r="H4637" s="7">
        <v>59.88</v>
      </c>
      <c r="I4637" s="7">
        <v>86.97</v>
      </c>
      <c r="J4637" t="s">
        <v>2337</v>
      </c>
      <c r="K4637">
        <f t="shared" si="288"/>
        <v>2</v>
      </c>
      <c r="L4637">
        <f t="shared" si="289"/>
        <v>54</v>
      </c>
      <c r="M4637">
        <f t="shared" si="290"/>
        <v>1</v>
      </c>
      <c r="N4637" s="7">
        <f t="shared" si="291"/>
        <v>86.97</v>
      </c>
    </row>
    <row r="4638" spans="1:14" x14ac:dyDescent="0.2">
      <c r="A4638" t="s">
        <v>251</v>
      </c>
      <c r="B4638" s="8">
        <v>44211</v>
      </c>
      <c r="C4638" s="8">
        <v>44215</v>
      </c>
      <c r="D4638">
        <v>307</v>
      </c>
      <c r="E4638">
        <v>1</v>
      </c>
      <c r="F4638" s="7">
        <v>171.39</v>
      </c>
      <c r="G4638" s="7">
        <v>422.07</v>
      </c>
      <c r="H4638" s="7">
        <v>0.86</v>
      </c>
      <c r="I4638" s="7">
        <v>2.11</v>
      </c>
      <c r="J4638" t="s">
        <v>2337</v>
      </c>
      <c r="K4638">
        <f t="shared" si="288"/>
        <v>307</v>
      </c>
      <c r="L4638">
        <f t="shared" si="289"/>
        <v>54</v>
      </c>
      <c r="M4638">
        <f t="shared" si="290"/>
        <v>1</v>
      </c>
      <c r="N4638" s="7">
        <f t="shared" si="291"/>
        <v>422.07</v>
      </c>
    </row>
    <row r="4639" spans="1:14" x14ac:dyDescent="0.2">
      <c r="A4639" t="s">
        <v>251</v>
      </c>
      <c r="B4639" s="8">
        <v>44211</v>
      </c>
      <c r="C4639" s="8">
        <v>44221</v>
      </c>
      <c r="D4639">
        <v>307</v>
      </c>
      <c r="E4639">
        <v>1</v>
      </c>
      <c r="F4639" s="7">
        <v>171.39</v>
      </c>
      <c r="G4639" s="7">
        <v>422.07</v>
      </c>
      <c r="H4639" s="7">
        <v>0.86</v>
      </c>
      <c r="I4639" s="7">
        <v>2.11</v>
      </c>
      <c r="J4639" t="s">
        <v>2337</v>
      </c>
      <c r="K4639">
        <f t="shared" si="288"/>
        <v>307</v>
      </c>
      <c r="L4639">
        <f t="shared" si="289"/>
        <v>54</v>
      </c>
      <c r="M4639">
        <f t="shared" si="290"/>
        <v>1</v>
      </c>
      <c r="N4639" s="7">
        <f t="shared" si="291"/>
        <v>422.07</v>
      </c>
    </row>
    <row r="4640" spans="1:14" x14ac:dyDescent="0.2">
      <c r="A4640" t="s">
        <v>264</v>
      </c>
      <c r="B4640" s="8">
        <v>44211</v>
      </c>
      <c r="C4640" s="8">
        <v>44221</v>
      </c>
      <c r="D4640">
        <v>307</v>
      </c>
      <c r="E4640">
        <v>1</v>
      </c>
      <c r="F4640" s="7">
        <v>196.97</v>
      </c>
      <c r="G4640" s="7">
        <v>345.33</v>
      </c>
      <c r="H4640" s="7">
        <v>0.99</v>
      </c>
      <c r="I4640" s="7">
        <v>1.73</v>
      </c>
      <c r="J4640" t="s">
        <v>2337</v>
      </c>
      <c r="K4640">
        <f t="shared" si="288"/>
        <v>307</v>
      </c>
      <c r="L4640">
        <f t="shared" si="289"/>
        <v>54</v>
      </c>
      <c r="M4640">
        <f t="shared" si="290"/>
        <v>1</v>
      </c>
      <c r="N4640" s="7">
        <f t="shared" si="291"/>
        <v>345.33</v>
      </c>
    </row>
    <row r="4641" spans="1:14" x14ac:dyDescent="0.2">
      <c r="A4641" t="s">
        <v>923</v>
      </c>
      <c r="B4641" s="8">
        <v>44211</v>
      </c>
      <c r="C4641" s="8">
        <v>44221</v>
      </c>
      <c r="D4641">
        <v>2</v>
      </c>
      <c r="E4641">
        <v>1</v>
      </c>
      <c r="F4641" s="7">
        <v>59.88</v>
      </c>
      <c r="G4641" s="7">
        <v>86.97</v>
      </c>
      <c r="H4641" s="7">
        <v>59.88</v>
      </c>
      <c r="I4641" s="7">
        <v>86.97</v>
      </c>
      <c r="J4641" t="s">
        <v>2337</v>
      </c>
      <c r="K4641">
        <f t="shared" si="288"/>
        <v>2</v>
      </c>
      <c r="L4641">
        <f t="shared" si="289"/>
        <v>54</v>
      </c>
      <c r="M4641">
        <f t="shared" si="290"/>
        <v>1</v>
      </c>
      <c r="N4641" s="7">
        <f t="shared" si="291"/>
        <v>86.97</v>
      </c>
    </row>
    <row r="4642" spans="1:14" x14ac:dyDescent="0.2">
      <c r="A4642" t="s">
        <v>251</v>
      </c>
      <c r="B4642" s="8">
        <v>44211</v>
      </c>
      <c r="C4642" s="8">
        <v>44221</v>
      </c>
      <c r="D4642">
        <v>154</v>
      </c>
      <c r="E4642">
        <v>1</v>
      </c>
      <c r="F4642" s="7">
        <v>85.69</v>
      </c>
      <c r="G4642" s="7">
        <v>211.04</v>
      </c>
      <c r="H4642" s="7">
        <v>0.86</v>
      </c>
      <c r="I4642" s="7">
        <v>2.11</v>
      </c>
      <c r="J4642" t="s">
        <v>2337</v>
      </c>
      <c r="K4642">
        <f t="shared" si="288"/>
        <v>154</v>
      </c>
      <c r="L4642">
        <f t="shared" si="289"/>
        <v>54</v>
      </c>
      <c r="M4642">
        <f t="shared" si="290"/>
        <v>1</v>
      </c>
      <c r="N4642" s="7">
        <f t="shared" si="291"/>
        <v>211.04</v>
      </c>
    </row>
    <row r="4643" spans="1:14" x14ac:dyDescent="0.2">
      <c r="A4643" t="s">
        <v>264</v>
      </c>
      <c r="B4643" s="8">
        <v>44211</v>
      </c>
      <c r="C4643" s="8">
        <v>44221</v>
      </c>
      <c r="D4643">
        <v>307</v>
      </c>
      <c r="E4643">
        <v>1</v>
      </c>
      <c r="F4643" s="7">
        <v>196.97</v>
      </c>
      <c r="G4643" s="7">
        <v>345.33</v>
      </c>
      <c r="H4643" s="7">
        <v>0.99</v>
      </c>
      <c r="I4643" s="7">
        <v>1.73</v>
      </c>
      <c r="J4643" t="s">
        <v>2337</v>
      </c>
      <c r="K4643">
        <f t="shared" si="288"/>
        <v>307</v>
      </c>
      <c r="L4643">
        <f t="shared" si="289"/>
        <v>54</v>
      </c>
      <c r="M4643">
        <f t="shared" si="290"/>
        <v>1</v>
      </c>
      <c r="N4643" s="7">
        <f t="shared" si="291"/>
        <v>345.33</v>
      </c>
    </row>
    <row r="4644" spans="1:14" x14ac:dyDescent="0.2">
      <c r="A4644" t="s">
        <v>923</v>
      </c>
      <c r="B4644" s="8">
        <v>44211</v>
      </c>
      <c r="C4644" s="8">
        <v>44221</v>
      </c>
      <c r="D4644">
        <v>2</v>
      </c>
      <c r="E4644">
        <v>1</v>
      </c>
      <c r="F4644" s="7">
        <v>59.88</v>
      </c>
      <c r="G4644" s="7">
        <v>86.97</v>
      </c>
      <c r="H4644" s="7">
        <v>59.88</v>
      </c>
      <c r="I4644" s="7">
        <v>86.97</v>
      </c>
      <c r="J4644" t="s">
        <v>2337</v>
      </c>
      <c r="K4644">
        <f t="shared" si="288"/>
        <v>2</v>
      </c>
      <c r="L4644">
        <f t="shared" si="289"/>
        <v>54</v>
      </c>
      <c r="M4644">
        <f t="shared" si="290"/>
        <v>1</v>
      </c>
      <c r="N4644" s="7">
        <f t="shared" si="291"/>
        <v>86.97</v>
      </c>
    </row>
    <row r="4645" spans="1:14" x14ac:dyDescent="0.2">
      <c r="A4645" t="s">
        <v>251</v>
      </c>
      <c r="B4645" s="8">
        <v>44211</v>
      </c>
      <c r="C4645" s="8">
        <v>44215</v>
      </c>
      <c r="D4645">
        <v>154</v>
      </c>
      <c r="E4645">
        <v>1</v>
      </c>
      <c r="F4645" s="7">
        <v>85.69</v>
      </c>
      <c r="G4645" s="7">
        <v>211.04</v>
      </c>
      <c r="H4645" s="7">
        <v>0.86</v>
      </c>
      <c r="I4645" s="7">
        <v>2.11</v>
      </c>
      <c r="J4645" t="s">
        <v>2337</v>
      </c>
      <c r="K4645">
        <f t="shared" si="288"/>
        <v>154</v>
      </c>
      <c r="L4645">
        <f t="shared" si="289"/>
        <v>54</v>
      </c>
      <c r="M4645">
        <f t="shared" si="290"/>
        <v>1</v>
      </c>
      <c r="N4645" s="7">
        <f t="shared" si="291"/>
        <v>211.04</v>
      </c>
    </row>
    <row r="4646" spans="1:14" x14ac:dyDescent="0.2">
      <c r="A4646" t="s">
        <v>192</v>
      </c>
      <c r="B4646" s="8">
        <v>44211</v>
      </c>
      <c r="C4646" s="8">
        <v>44215</v>
      </c>
      <c r="D4646">
        <v>1532</v>
      </c>
      <c r="E4646">
        <v>1</v>
      </c>
      <c r="F4646" s="7">
        <v>1254.83</v>
      </c>
      <c r="G4646" s="7">
        <v>2558</v>
      </c>
      <c r="H4646" s="7">
        <v>1.25</v>
      </c>
      <c r="I4646" s="7">
        <v>2.56</v>
      </c>
      <c r="J4646" t="s">
        <v>2337</v>
      </c>
      <c r="K4646">
        <f t="shared" si="288"/>
        <v>1532</v>
      </c>
      <c r="L4646">
        <f t="shared" si="289"/>
        <v>54</v>
      </c>
      <c r="M4646">
        <f t="shared" si="290"/>
        <v>1</v>
      </c>
      <c r="N4646" s="7">
        <f t="shared" si="291"/>
        <v>2558</v>
      </c>
    </row>
    <row r="4647" spans="1:14" x14ac:dyDescent="0.2">
      <c r="A4647" t="s">
        <v>239</v>
      </c>
      <c r="B4647" s="8">
        <v>44211</v>
      </c>
      <c r="C4647" s="8">
        <v>44215</v>
      </c>
      <c r="D4647">
        <v>766</v>
      </c>
      <c r="E4647">
        <v>1</v>
      </c>
      <c r="F4647" s="7">
        <v>351.73</v>
      </c>
      <c r="G4647" s="7">
        <v>639.5</v>
      </c>
      <c r="H4647" s="7">
        <v>0.7</v>
      </c>
      <c r="I4647" s="7">
        <v>1.28</v>
      </c>
      <c r="J4647" t="s">
        <v>2337</v>
      </c>
      <c r="K4647">
        <f t="shared" si="288"/>
        <v>766</v>
      </c>
      <c r="L4647">
        <f t="shared" si="289"/>
        <v>54</v>
      </c>
      <c r="M4647">
        <f t="shared" si="290"/>
        <v>1</v>
      </c>
      <c r="N4647" s="7">
        <f t="shared" si="291"/>
        <v>639.5</v>
      </c>
    </row>
    <row r="4648" spans="1:14" x14ac:dyDescent="0.2">
      <c r="A4648" t="s">
        <v>396</v>
      </c>
      <c r="B4648" s="8">
        <v>44211</v>
      </c>
      <c r="C4648" s="8">
        <v>44215</v>
      </c>
      <c r="D4648">
        <v>148</v>
      </c>
      <c r="E4648">
        <v>1</v>
      </c>
      <c r="F4648" s="7">
        <v>2165.91</v>
      </c>
      <c r="G4648" s="7">
        <v>2946.82</v>
      </c>
      <c r="H4648" s="7">
        <v>22.56</v>
      </c>
      <c r="I4648" s="7">
        <v>30.7</v>
      </c>
      <c r="J4648" t="s">
        <v>2337</v>
      </c>
      <c r="K4648">
        <f t="shared" si="288"/>
        <v>148</v>
      </c>
      <c r="L4648">
        <f t="shared" si="289"/>
        <v>54</v>
      </c>
      <c r="M4648">
        <f t="shared" si="290"/>
        <v>1</v>
      </c>
      <c r="N4648" s="7">
        <f t="shared" si="291"/>
        <v>2946.82</v>
      </c>
    </row>
    <row r="4649" spans="1:14" x14ac:dyDescent="0.2">
      <c r="A4649" t="s">
        <v>923</v>
      </c>
      <c r="B4649" s="8">
        <v>44211</v>
      </c>
      <c r="C4649" s="8">
        <v>44215</v>
      </c>
      <c r="D4649">
        <v>37</v>
      </c>
      <c r="E4649">
        <v>1</v>
      </c>
      <c r="F4649" s="7">
        <v>1437.19</v>
      </c>
      <c r="G4649" s="7">
        <v>2148.7199999999998</v>
      </c>
      <c r="H4649" s="7">
        <v>59.88</v>
      </c>
      <c r="I4649" s="7">
        <v>89.53</v>
      </c>
      <c r="J4649" t="s">
        <v>2337</v>
      </c>
      <c r="K4649">
        <f t="shared" si="288"/>
        <v>37</v>
      </c>
      <c r="L4649">
        <f t="shared" si="289"/>
        <v>54</v>
      </c>
      <c r="M4649">
        <f t="shared" si="290"/>
        <v>1</v>
      </c>
      <c r="N4649" s="7">
        <f t="shared" si="291"/>
        <v>2148.7199999999998</v>
      </c>
    </row>
    <row r="4650" spans="1:14" x14ac:dyDescent="0.2">
      <c r="A4650" t="s">
        <v>161</v>
      </c>
      <c r="B4650" s="8">
        <v>44211</v>
      </c>
      <c r="C4650" s="8">
        <v>44215</v>
      </c>
      <c r="D4650">
        <v>1532</v>
      </c>
      <c r="E4650">
        <v>1</v>
      </c>
      <c r="F4650" s="7">
        <v>1254.83</v>
      </c>
      <c r="G4650" s="7">
        <v>2110.35</v>
      </c>
      <c r="H4650" s="7">
        <v>1.25</v>
      </c>
      <c r="I4650" s="7">
        <v>2.11</v>
      </c>
      <c r="J4650" t="s">
        <v>2337</v>
      </c>
      <c r="K4650">
        <f t="shared" si="288"/>
        <v>1532</v>
      </c>
      <c r="L4650">
        <f t="shared" si="289"/>
        <v>54</v>
      </c>
      <c r="M4650">
        <f t="shared" si="290"/>
        <v>1</v>
      </c>
      <c r="N4650" s="7">
        <f t="shared" si="291"/>
        <v>2110.35</v>
      </c>
    </row>
    <row r="4651" spans="1:14" x14ac:dyDescent="0.2">
      <c r="A4651" t="s">
        <v>730</v>
      </c>
      <c r="B4651" s="8">
        <v>44211</v>
      </c>
      <c r="C4651" s="8">
        <v>44228</v>
      </c>
      <c r="D4651">
        <v>46</v>
      </c>
      <c r="E4651">
        <v>1</v>
      </c>
      <c r="F4651" s="7">
        <v>738.3</v>
      </c>
      <c r="G4651" s="7">
        <v>1250.8599999999999</v>
      </c>
      <c r="H4651" s="7">
        <v>24.61</v>
      </c>
      <c r="I4651" s="7">
        <v>41.7</v>
      </c>
      <c r="J4651" t="s">
        <v>2337</v>
      </c>
      <c r="K4651">
        <f t="shared" si="288"/>
        <v>46</v>
      </c>
      <c r="L4651">
        <f t="shared" si="289"/>
        <v>54</v>
      </c>
      <c r="M4651">
        <f t="shared" si="290"/>
        <v>1</v>
      </c>
      <c r="N4651" s="7">
        <f t="shared" si="291"/>
        <v>1250.8599999999999</v>
      </c>
    </row>
    <row r="4652" spans="1:14" x14ac:dyDescent="0.2">
      <c r="A4652" t="s">
        <v>844</v>
      </c>
      <c r="B4652" s="8">
        <v>44211</v>
      </c>
      <c r="C4652" s="8">
        <v>44228</v>
      </c>
      <c r="D4652">
        <v>31</v>
      </c>
      <c r="E4652">
        <v>1</v>
      </c>
      <c r="F4652" s="7">
        <v>494.27</v>
      </c>
      <c r="G4652" s="7">
        <v>959.25</v>
      </c>
      <c r="H4652" s="7">
        <v>24.71</v>
      </c>
      <c r="I4652" s="7">
        <v>47.96</v>
      </c>
      <c r="J4652" t="s">
        <v>2337</v>
      </c>
      <c r="K4652">
        <f t="shared" si="288"/>
        <v>31</v>
      </c>
      <c r="L4652">
        <f t="shared" si="289"/>
        <v>54</v>
      </c>
      <c r="M4652">
        <f t="shared" si="290"/>
        <v>1</v>
      </c>
      <c r="N4652" s="7">
        <f t="shared" si="291"/>
        <v>959.25</v>
      </c>
    </row>
    <row r="4653" spans="1:14" x14ac:dyDescent="0.2">
      <c r="A4653" t="s">
        <v>862</v>
      </c>
      <c r="B4653" s="8">
        <v>44211</v>
      </c>
      <c r="C4653" s="8">
        <v>44228</v>
      </c>
      <c r="D4653">
        <v>16</v>
      </c>
      <c r="E4653">
        <v>1</v>
      </c>
      <c r="F4653" s="7">
        <v>341.74</v>
      </c>
      <c r="G4653" s="7">
        <v>635.66</v>
      </c>
      <c r="H4653" s="7">
        <v>34.159999999999997</v>
      </c>
      <c r="I4653" s="7">
        <v>63.57</v>
      </c>
      <c r="J4653" t="s">
        <v>2337</v>
      </c>
      <c r="K4653">
        <f t="shared" si="288"/>
        <v>16</v>
      </c>
      <c r="L4653">
        <f t="shared" si="289"/>
        <v>54</v>
      </c>
      <c r="M4653">
        <f t="shared" si="290"/>
        <v>1</v>
      </c>
      <c r="N4653" s="7">
        <f t="shared" si="291"/>
        <v>635.66</v>
      </c>
    </row>
    <row r="4654" spans="1:14" x14ac:dyDescent="0.2">
      <c r="A4654" t="s">
        <v>251</v>
      </c>
      <c r="B4654" s="8">
        <v>44211</v>
      </c>
      <c r="C4654" s="8">
        <v>44215</v>
      </c>
      <c r="D4654">
        <v>307</v>
      </c>
      <c r="E4654">
        <v>1</v>
      </c>
      <c r="F4654" s="7">
        <v>171.39</v>
      </c>
      <c r="G4654" s="7">
        <v>422.07</v>
      </c>
      <c r="H4654" s="7">
        <v>0.86</v>
      </c>
      <c r="I4654" s="7">
        <v>2.11</v>
      </c>
      <c r="J4654" t="s">
        <v>2337</v>
      </c>
      <c r="K4654">
        <f t="shared" si="288"/>
        <v>307</v>
      </c>
      <c r="L4654">
        <f t="shared" si="289"/>
        <v>54</v>
      </c>
      <c r="M4654">
        <f t="shared" si="290"/>
        <v>1</v>
      </c>
      <c r="N4654" s="7">
        <f t="shared" si="291"/>
        <v>422.07</v>
      </c>
    </row>
    <row r="4655" spans="1:14" x14ac:dyDescent="0.2">
      <c r="A4655" t="s">
        <v>742</v>
      </c>
      <c r="B4655" s="8">
        <v>44211</v>
      </c>
      <c r="C4655" s="8">
        <v>44228</v>
      </c>
      <c r="D4655">
        <v>31</v>
      </c>
      <c r="E4655">
        <v>1</v>
      </c>
      <c r="F4655" s="7">
        <v>639.24</v>
      </c>
      <c r="G4655" s="7">
        <v>1128.08</v>
      </c>
      <c r="H4655" s="7">
        <v>31.96</v>
      </c>
      <c r="I4655" s="7">
        <v>56.4</v>
      </c>
      <c r="J4655" t="s">
        <v>2337</v>
      </c>
      <c r="K4655">
        <f t="shared" si="288"/>
        <v>31</v>
      </c>
      <c r="L4655">
        <f t="shared" si="289"/>
        <v>54</v>
      </c>
      <c r="M4655">
        <f t="shared" si="290"/>
        <v>1</v>
      </c>
      <c r="N4655" s="7">
        <f t="shared" si="291"/>
        <v>1128.08</v>
      </c>
    </row>
    <row r="4656" spans="1:14" x14ac:dyDescent="0.2">
      <c r="A4656" t="s">
        <v>942</v>
      </c>
      <c r="B4656" s="8">
        <v>44211</v>
      </c>
      <c r="C4656" s="8">
        <v>44228</v>
      </c>
      <c r="D4656">
        <v>7</v>
      </c>
      <c r="E4656">
        <v>1</v>
      </c>
      <c r="F4656" s="7">
        <v>95.47</v>
      </c>
      <c r="G4656" s="7">
        <v>199.52</v>
      </c>
      <c r="H4656" s="7">
        <v>23.87</v>
      </c>
      <c r="I4656" s="7">
        <v>49.88</v>
      </c>
      <c r="J4656" t="s">
        <v>2337</v>
      </c>
      <c r="K4656">
        <f t="shared" si="288"/>
        <v>7</v>
      </c>
      <c r="L4656">
        <f t="shared" si="289"/>
        <v>54</v>
      </c>
      <c r="M4656">
        <f t="shared" si="290"/>
        <v>1</v>
      </c>
      <c r="N4656" s="7">
        <f t="shared" si="291"/>
        <v>199.52</v>
      </c>
    </row>
    <row r="4657" spans="1:14" x14ac:dyDescent="0.2">
      <c r="A4657" t="s">
        <v>169</v>
      </c>
      <c r="B4657" s="8">
        <v>44211</v>
      </c>
      <c r="C4657" s="8">
        <v>44215</v>
      </c>
      <c r="D4657">
        <v>338</v>
      </c>
      <c r="E4657">
        <v>1</v>
      </c>
      <c r="F4657" s="7">
        <v>283.39999999999998</v>
      </c>
      <c r="G4657" s="7">
        <v>590.9</v>
      </c>
      <c r="H4657" s="7">
        <v>1.28</v>
      </c>
      <c r="I4657" s="7">
        <v>2.69</v>
      </c>
      <c r="J4657" t="s">
        <v>2337</v>
      </c>
      <c r="K4657">
        <f t="shared" si="288"/>
        <v>338</v>
      </c>
      <c r="L4657">
        <f t="shared" si="289"/>
        <v>54</v>
      </c>
      <c r="M4657">
        <f t="shared" si="290"/>
        <v>1</v>
      </c>
      <c r="N4657" s="7">
        <f t="shared" si="291"/>
        <v>590.9</v>
      </c>
    </row>
    <row r="4658" spans="1:14" x14ac:dyDescent="0.2">
      <c r="A4658" t="s">
        <v>650</v>
      </c>
      <c r="B4658" s="8">
        <v>44211</v>
      </c>
      <c r="C4658" s="8">
        <v>44215</v>
      </c>
      <c r="D4658">
        <v>148</v>
      </c>
      <c r="E4658">
        <v>1</v>
      </c>
      <c r="F4658" s="7">
        <v>106.82</v>
      </c>
      <c r="G4658" s="7">
        <v>165.76</v>
      </c>
      <c r="H4658" s="7">
        <v>1.1100000000000001</v>
      </c>
      <c r="I4658" s="7">
        <v>1.73</v>
      </c>
      <c r="J4658" t="s">
        <v>2337</v>
      </c>
      <c r="K4658">
        <f t="shared" si="288"/>
        <v>148</v>
      </c>
      <c r="L4658">
        <f t="shared" si="289"/>
        <v>54</v>
      </c>
      <c r="M4658">
        <f t="shared" si="290"/>
        <v>1</v>
      </c>
      <c r="N4658" s="7">
        <f t="shared" si="291"/>
        <v>165.76</v>
      </c>
    </row>
    <row r="4659" spans="1:14" x14ac:dyDescent="0.2">
      <c r="A4659" t="s">
        <v>928</v>
      </c>
      <c r="B4659" s="8">
        <v>44211</v>
      </c>
      <c r="C4659" s="8">
        <v>44215</v>
      </c>
      <c r="D4659">
        <v>10</v>
      </c>
      <c r="E4659">
        <v>1</v>
      </c>
      <c r="F4659" s="7">
        <v>0</v>
      </c>
      <c r="G4659" s="7">
        <v>0</v>
      </c>
      <c r="H4659" s="7">
        <v>0</v>
      </c>
      <c r="I4659" s="7">
        <v>0</v>
      </c>
      <c r="J4659" t="s">
        <v>2337</v>
      </c>
      <c r="K4659">
        <f t="shared" si="288"/>
        <v>10</v>
      </c>
      <c r="L4659">
        <f t="shared" si="289"/>
        <v>54</v>
      </c>
      <c r="M4659">
        <f t="shared" si="290"/>
        <v>1</v>
      </c>
      <c r="N4659" s="7">
        <f t="shared" si="291"/>
        <v>0</v>
      </c>
    </row>
    <row r="4660" spans="1:14" x14ac:dyDescent="0.2">
      <c r="A4660" t="s">
        <v>169</v>
      </c>
      <c r="B4660" s="8">
        <v>44211</v>
      </c>
      <c r="C4660" s="8">
        <v>44215</v>
      </c>
      <c r="D4660">
        <v>206</v>
      </c>
      <c r="E4660">
        <v>1</v>
      </c>
      <c r="F4660" s="7">
        <v>172.61</v>
      </c>
      <c r="G4660" s="7">
        <v>359.91</v>
      </c>
      <c r="H4660" s="7">
        <v>1.28</v>
      </c>
      <c r="I4660" s="7">
        <v>2.69</v>
      </c>
      <c r="J4660" t="s">
        <v>2337</v>
      </c>
      <c r="K4660">
        <f t="shared" si="288"/>
        <v>206</v>
      </c>
      <c r="L4660">
        <f t="shared" si="289"/>
        <v>54</v>
      </c>
      <c r="M4660">
        <f t="shared" si="290"/>
        <v>1</v>
      </c>
      <c r="N4660" s="7">
        <f t="shared" si="291"/>
        <v>359.91</v>
      </c>
    </row>
    <row r="4661" spans="1:14" x14ac:dyDescent="0.2">
      <c r="A4661" t="s">
        <v>928</v>
      </c>
      <c r="B4661" s="8">
        <v>44211</v>
      </c>
      <c r="C4661" s="8">
        <v>44215</v>
      </c>
      <c r="D4661">
        <v>4</v>
      </c>
      <c r="E4661">
        <v>1</v>
      </c>
      <c r="F4661" s="7">
        <v>0</v>
      </c>
      <c r="G4661" s="7">
        <v>0</v>
      </c>
      <c r="H4661" s="7">
        <v>0</v>
      </c>
      <c r="I4661" s="7">
        <v>0</v>
      </c>
      <c r="J4661" t="s">
        <v>2337</v>
      </c>
      <c r="K4661">
        <f t="shared" si="288"/>
        <v>4</v>
      </c>
      <c r="L4661">
        <f t="shared" si="289"/>
        <v>54</v>
      </c>
      <c r="M4661">
        <f t="shared" si="290"/>
        <v>1</v>
      </c>
      <c r="N4661" s="7">
        <f t="shared" si="291"/>
        <v>0</v>
      </c>
    </row>
    <row r="4662" spans="1:14" x14ac:dyDescent="0.2">
      <c r="A4662" t="s">
        <v>251</v>
      </c>
      <c r="B4662" s="8">
        <v>44211</v>
      </c>
      <c r="C4662" s="8">
        <v>44216</v>
      </c>
      <c r="D4662">
        <v>307</v>
      </c>
      <c r="E4662">
        <v>1</v>
      </c>
      <c r="F4662" s="7">
        <v>171.39</v>
      </c>
      <c r="G4662" s="7">
        <v>468.11</v>
      </c>
      <c r="H4662" s="7">
        <v>0.86</v>
      </c>
      <c r="I4662" s="7">
        <v>2.34</v>
      </c>
      <c r="J4662" t="s">
        <v>2337</v>
      </c>
      <c r="K4662">
        <f t="shared" si="288"/>
        <v>307</v>
      </c>
      <c r="L4662">
        <f t="shared" si="289"/>
        <v>54</v>
      </c>
      <c r="M4662">
        <f t="shared" si="290"/>
        <v>1</v>
      </c>
      <c r="N4662" s="7">
        <f t="shared" si="291"/>
        <v>468.11</v>
      </c>
    </row>
    <row r="4663" spans="1:14" x14ac:dyDescent="0.2">
      <c r="A4663" t="s">
        <v>923</v>
      </c>
      <c r="B4663" s="8">
        <v>44211</v>
      </c>
      <c r="C4663" s="8">
        <v>44216</v>
      </c>
      <c r="D4663">
        <v>2</v>
      </c>
      <c r="E4663">
        <v>1</v>
      </c>
      <c r="F4663" s="7">
        <v>59.88</v>
      </c>
      <c r="G4663" s="7">
        <v>109.23</v>
      </c>
      <c r="H4663" s="7">
        <v>59.88</v>
      </c>
      <c r="I4663" s="7">
        <v>109.23</v>
      </c>
      <c r="J4663" t="s">
        <v>2337</v>
      </c>
      <c r="K4663">
        <f t="shared" si="288"/>
        <v>2</v>
      </c>
      <c r="L4663">
        <f t="shared" si="289"/>
        <v>54</v>
      </c>
      <c r="M4663">
        <f t="shared" si="290"/>
        <v>1</v>
      </c>
      <c r="N4663" s="7">
        <f t="shared" si="291"/>
        <v>109.23</v>
      </c>
    </row>
    <row r="4664" spans="1:14" x14ac:dyDescent="0.2">
      <c r="A4664" t="s">
        <v>301</v>
      </c>
      <c r="B4664" s="8">
        <v>44211</v>
      </c>
      <c r="C4664" s="8">
        <v>44216</v>
      </c>
      <c r="D4664">
        <v>11</v>
      </c>
      <c r="E4664">
        <v>1</v>
      </c>
      <c r="F4664" s="7">
        <v>6.18</v>
      </c>
      <c r="G4664" s="7">
        <v>22.74</v>
      </c>
      <c r="H4664" s="7">
        <v>0.88</v>
      </c>
      <c r="I4664" s="7">
        <v>3.25</v>
      </c>
      <c r="J4664" t="s">
        <v>2337</v>
      </c>
      <c r="K4664">
        <f t="shared" si="288"/>
        <v>11</v>
      </c>
      <c r="L4664">
        <f t="shared" si="289"/>
        <v>54</v>
      </c>
      <c r="M4664">
        <f t="shared" si="290"/>
        <v>1</v>
      </c>
      <c r="N4664" s="7">
        <f t="shared" si="291"/>
        <v>22.74</v>
      </c>
    </row>
    <row r="4665" spans="1:14" x14ac:dyDescent="0.2">
      <c r="A4665" t="s">
        <v>936</v>
      </c>
      <c r="B4665" s="8">
        <v>44211</v>
      </c>
      <c r="C4665" s="8">
        <v>44216</v>
      </c>
      <c r="D4665">
        <v>2</v>
      </c>
      <c r="E4665">
        <v>1</v>
      </c>
      <c r="F4665" s="7">
        <v>15.99</v>
      </c>
      <c r="G4665" s="7">
        <v>30.7</v>
      </c>
      <c r="H4665" s="7">
        <v>15.99</v>
      </c>
      <c r="I4665" s="7">
        <v>30.7</v>
      </c>
      <c r="J4665" t="s">
        <v>2337</v>
      </c>
      <c r="K4665">
        <f t="shared" si="288"/>
        <v>2</v>
      </c>
      <c r="L4665">
        <f t="shared" si="289"/>
        <v>54</v>
      </c>
      <c r="M4665">
        <f t="shared" si="290"/>
        <v>1</v>
      </c>
      <c r="N4665" s="7">
        <f t="shared" si="291"/>
        <v>30.7</v>
      </c>
    </row>
    <row r="4666" spans="1:14" x14ac:dyDescent="0.2">
      <c r="A4666" t="s">
        <v>288</v>
      </c>
      <c r="B4666" s="8">
        <v>44214</v>
      </c>
      <c r="C4666" s="8">
        <v>44217</v>
      </c>
      <c r="D4666">
        <v>100</v>
      </c>
      <c r="E4666">
        <v>1</v>
      </c>
      <c r="F4666" s="7">
        <v>55.7</v>
      </c>
      <c r="G4666" s="7">
        <v>199.52</v>
      </c>
      <c r="H4666" s="7">
        <v>0.86</v>
      </c>
      <c r="I4666" s="7">
        <v>3.07</v>
      </c>
      <c r="J4666" t="s">
        <v>2337</v>
      </c>
      <c r="K4666">
        <f t="shared" si="288"/>
        <v>100</v>
      </c>
      <c r="L4666">
        <f t="shared" si="289"/>
        <v>55</v>
      </c>
      <c r="M4666">
        <f t="shared" si="290"/>
        <v>1</v>
      </c>
      <c r="N4666" s="7">
        <f t="shared" si="291"/>
        <v>199.52</v>
      </c>
    </row>
    <row r="4667" spans="1:14" x14ac:dyDescent="0.2">
      <c r="A4667" t="s">
        <v>928</v>
      </c>
      <c r="B4667" s="8">
        <v>44214</v>
      </c>
      <c r="C4667" s="8">
        <v>44217</v>
      </c>
      <c r="D4667">
        <v>4</v>
      </c>
      <c r="E4667">
        <v>1</v>
      </c>
      <c r="F4667" s="7">
        <v>0</v>
      </c>
      <c r="G4667" s="7">
        <v>0</v>
      </c>
      <c r="H4667" s="7">
        <v>0</v>
      </c>
      <c r="I4667" s="7">
        <v>0</v>
      </c>
      <c r="J4667" t="s">
        <v>2337</v>
      </c>
      <c r="K4667">
        <f t="shared" si="288"/>
        <v>4</v>
      </c>
      <c r="L4667">
        <f t="shared" si="289"/>
        <v>55</v>
      </c>
      <c r="M4667">
        <f t="shared" si="290"/>
        <v>1</v>
      </c>
      <c r="N4667" s="7">
        <f t="shared" si="291"/>
        <v>0</v>
      </c>
    </row>
    <row r="4668" spans="1:14" x14ac:dyDescent="0.2">
      <c r="A4668" t="s">
        <v>288</v>
      </c>
      <c r="B4668" s="8">
        <v>44214</v>
      </c>
      <c r="C4668" s="8">
        <v>44216</v>
      </c>
      <c r="D4668">
        <v>161</v>
      </c>
      <c r="E4668">
        <v>1</v>
      </c>
      <c r="F4668" s="7">
        <v>89.98</v>
      </c>
      <c r="G4668" s="7">
        <v>322.31</v>
      </c>
      <c r="H4668" s="7">
        <v>0.86</v>
      </c>
      <c r="I4668" s="7">
        <v>3.07</v>
      </c>
      <c r="J4668" t="s">
        <v>2337</v>
      </c>
      <c r="K4668">
        <f t="shared" si="288"/>
        <v>161</v>
      </c>
      <c r="L4668">
        <f t="shared" si="289"/>
        <v>55</v>
      </c>
      <c r="M4668">
        <f t="shared" si="290"/>
        <v>1</v>
      </c>
      <c r="N4668" s="7">
        <f t="shared" si="291"/>
        <v>322.31</v>
      </c>
    </row>
    <row r="4669" spans="1:14" x14ac:dyDescent="0.2">
      <c r="A4669" t="s">
        <v>923</v>
      </c>
      <c r="B4669" s="8">
        <v>44214</v>
      </c>
      <c r="C4669" s="8">
        <v>44216</v>
      </c>
      <c r="D4669">
        <v>2</v>
      </c>
      <c r="E4669">
        <v>1</v>
      </c>
      <c r="F4669" s="7">
        <v>59.88</v>
      </c>
      <c r="G4669" s="7">
        <v>104.88</v>
      </c>
      <c r="H4669" s="7">
        <v>59.88</v>
      </c>
      <c r="I4669" s="7">
        <v>104.88</v>
      </c>
      <c r="J4669" t="s">
        <v>2337</v>
      </c>
      <c r="K4669">
        <f t="shared" si="288"/>
        <v>2</v>
      </c>
      <c r="L4669">
        <f t="shared" si="289"/>
        <v>55</v>
      </c>
      <c r="M4669">
        <f t="shared" si="290"/>
        <v>1</v>
      </c>
      <c r="N4669" s="7">
        <f t="shared" si="291"/>
        <v>104.88</v>
      </c>
    </row>
    <row r="4670" spans="1:14" x14ac:dyDescent="0.2">
      <c r="A4670" t="s">
        <v>288</v>
      </c>
      <c r="B4670" s="8">
        <v>44215</v>
      </c>
      <c r="C4670" s="8">
        <v>44217</v>
      </c>
      <c r="D4670">
        <v>220</v>
      </c>
      <c r="E4670">
        <v>1</v>
      </c>
      <c r="F4670" s="7">
        <v>122.54</v>
      </c>
      <c r="G4670" s="7">
        <v>438.95</v>
      </c>
      <c r="H4670" s="7">
        <v>0.86</v>
      </c>
      <c r="I4670" s="7">
        <v>3.07</v>
      </c>
      <c r="J4670" t="s">
        <v>2337</v>
      </c>
      <c r="K4670">
        <f t="shared" si="288"/>
        <v>220</v>
      </c>
      <c r="L4670">
        <f t="shared" si="289"/>
        <v>55</v>
      </c>
      <c r="M4670">
        <f t="shared" si="290"/>
        <v>1</v>
      </c>
      <c r="N4670" s="7">
        <f t="shared" si="291"/>
        <v>438.95</v>
      </c>
    </row>
    <row r="4671" spans="1:14" x14ac:dyDescent="0.2">
      <c r="A4671" t="s">
        <v>396</v>
      </c>
      <c r="B4671" s="8">
        <v>44215</v>
      </c>
      <c r="C4671" s="8">
        <v>44217</v>
      </c>
      <c r="D4671">
        <v>7</v>
      </c>
      <c r="E4671">
        <v>1</v>
      </c>
      <c r="F4671" s="7">
        <v>90.25</v>
      </c>
      <c r="G4671" s="7">
        <v>143.25</v>
      </c>
      <c r="H4671" s="7">
        <v>22.56</v>
      </c>
      <c r="I4671" s="7">
        <v>35.81</v>
      </c>
      <c r="J4671" t="s">
        <v>2337</v>
      </c>
      <c r="K4671">
        <f t="shared" si="288"/>
        <v>7</v>
      </c>
      <c r="L4671">
        <f t="shared" si="289"/>
        <v>55</v>
      </c>
      <c r="M4671">
        <f t="shared" si="290"/>
        <v>1</v>
      </c>
      <c r="N4671" s="7">
        <f t="shared" si="291"/>
        <v>143.25</v>
      </c>
    </row>
    <row r="4672" spans="1:14" x14ac:dyDescent="0.2">
      <c r="A4672" t="s">
        <v>288</v>
      </c>
      <c r="B4672" s="8">
        <v>44215</v>
      </c>
      <c r="C4672" s="8">
        <v>44217</v>
      </c>
      <c r="D4672">
        <v>169</v>
      </c>
      <c r="E4672">
        <v>1</v>
      </c>
      <c r="F4672" s="7">
        <v>94.26</v>
      </c>
      <c r="G4672" s="7">
        <v>337.66</v>
      </c>
      <c r="H4672" s="7">
        <v>0.86</v>
      </c>
      <c r="I4672" s="7">
        <v>3.07</v>
      </c>
      <c r="J4672" t="s">
        <v>2337</v>
      </c>
      <c r="K4672">
        <f t="shared" si="288"/>
        <v>169</v>
      </c>
      <c r="L4672">
        <f t="shared" si="289"/>
        <v>55</v>
      </c>
      <c r="M4672">
        <f t="shared" si="290"/>
        <v>1</v>
      </c>
      <c r="N4672" s="7">
        <f t="shared" si="291"/>
        <v>337.66</v>
      </c>
    </row>
    <row r="4673" spans="1:14" x14ac:dyDescent="0.2">
      <c r="A4673" t="s">
        <v>396</v>
      </c>
      <c r="B4673" s="8">
        <v>44215</v>
      </c>
      <c r="C4673" s="8">
        <v>44217</v>
      </c>
      <c r="D4673">
        <v>7</v>
      </c>
      <c r="E4673">
        <v>1</v>
      </c>
      <c r="F4673" s="7">
        <v>90.25</v>
      </c>
      <c r="G4673" s="7">
        <v>143.25</v>
      </c>
      <c r="H4673" s="7">
        <v>22.56</v>
      </c>
      <c r="I4673" s="7">
        <v>35.81</v>
      </c>
      <c r="J4673" t="s">
        <v>2337</v>
      </c>
      <c r="K4673">
        <f t="shared" si="288"/>
        <v>7</v>
      </c>
      <c r="L4673">
        <f t="shared" si="289"/>
        <v>55</v>
      </c>
      <c r="M4673">
        <f t="shared" si="290"/>
        <v>1</v>
      </c>
      <c r="N4673" s="7">
        <f t="shared" si="291"/>
        <v>143.25</v>
      </c>
    </row>
    <row r="4674" spans="1:14" x14ac:dyDescent="0.2">
      <c r="A4674" t="s">
        <v>298</v>
      </c>
      <c r="B4674" s="8">
        <v>44215</v>
      </c>
      <c r="C4674" s="8">
        <v>44216</v>
      </c>
      <c r="D4674">
        <v>46</v>
      </c>
      <c r="E4674">
        <v>1</v>
      </c>
      <c r="F4674" s="7">
        <v>11.13</v>
      </c>
      <c r="G4674" s="7">
        <v>84.41</v>
      </c>
      <c r="H4674" s="7">
        <v>0.37</v>
      </c>
      <c r="I4674" s="7">
        <v>2.81</v>
      </c>
      <c r="J4674" t="s">
        <v>2337</v>
      </c>
      <c r="K4674">
        <f t="shared" si="288"/>
        <v>46</v>
      </c>
      <c r="L4674">
        <f t="shared" si="289"/>
        <v>55</v>
      </c>
      <c r="M4674">
        <f t="shared" si="290"/>
        <v>1</v>
      </c>
      <c r="N4674" s="7">
        <f t="shared" si="291"/>
        <v>84.41</v>
      </c>
    </row>
    <row r="4675" spans="1:14" x14ac:dyDescent="0.2">
      <c r="A4675" t="s">
        <v>248</v>
      </c>
      <c r="B4675" s="8">
        <v>44215</v>
      </c>
      <c r="C4675" s="8">
        <v>44216</v>
      </c>
      <c r="D4675">
        <v>154</v>
      </c>
      <c r="E4675">
        <v>1</v>
      </c>
      <c r="F4675" s="7">
        <v>85.69</v>
      </c>
      <c r="G4675" s="7">
        <v>140.69</v>
      </c>
      <c r="H4675" s="7">
        <v>0.86</v>
      </c>
      <c r="I4675" s="7">
        <v>1.41</v>
      </c>
      <c r="J4675" t="s">
        <v>2337</v>
      </c>
      <c r="K4675">
        <f t="shared" ref="K4675:K4738" si="292">D4675*E4675</f>
        <v>154</v>
      </c>
      <c r="L4675">
        <f t="shared" ref="L4675:L4738" si="293">(YEAR(B4675)-2020)*52+_xlfn.ISOWEEKNUM(B4675)</f>
        <v>55</v>
      </c>
      <c r="M4675">
        <f t="shared" ref="M4675:M4738" si="294">IF(J4675="Z-US$",1,1.22)</f>
        <v>1</v>
      </c>
      <c r="N4675" s="7">
        <f t="shared" ref="N4675:N4738" si="295">G4675*M4675</f>
        <v>140.69</v>
      </c>
    </row>
    <row r="4676" spans="1:14" x14ac:dyDescent="0.2">
      <c r="A4676" t="s">
        <v>680</v>
      </c>
      <c r="B4676" s="8">
        <v>44215</v>
      </c>
      <c r="C4676" s="8">
        <v>44216</v>
      </c>
      <c r="D4676">
        <v>17</v>
      </c>
      <c r="E4676">
        <v>1</v>
      </c>
      <c r="F4676" s="7">
        <v>113.96</v>
      </c>
      <c r="G4676" s="7">
        <v>286.45</v>
      </c>
      <c r="H4676" s="7">
        <v>10.36</v>
      </c>
      <c r="I4676" s="7">
        <v>26.04</v>
      </c>
      <c r="J4676" t="s">
        <v>2337</v>
      </c>
      <c r="K4676">
        <f t="shared" si="292"/>
        <v>17</v>
      </c>
      <c r="L4676">
        <f t="shared" si="293"/>
        <v>55</v>
      </c>
      <c r="M4676">
        <f t="shared" si="294"/>
        <v>1</v>
      </c>
      <c r="N4676" s="7">
        <f t="shared" si="295"/>
        <v>286.45</v>
      </c>
    </row>
    <row r="4677" spans="1:14" x14ac:dyDescent="0.2">
      <c r="A4677" t="s">
        <v>942</v>
      </c>
      <c r="B4677" s="8">
        <v>44215</v>
      </c>
      <c r="C4677" s="8">
        <v>44216</v>
      </c>
      <c r="D4677">
        <v>4</v>
      </c>
      <c r="E4677">
        <v>1</v>
      </c>
      <c r="F4677" s="7">
        <v>47.73</v>
      </c>
      <c r="G4677" s="7">
        <v>99.76</v>
      </c>
      <c r="H4677" s="7">
        <v>23.87</v>
      </c>
      <c r="I4677" s="7">
        <v>49.88</v>
      </c>
      <c r="J4677" t="s">
        <v>2337</v>
      </c>
      <c r="K4677">
        <f t="shared" si="292"/>
        <v>4</v>
      </c>
      <c r="L4677">
        <f t="shared" si="293"/>
        <v>55</v>
      </c>
      <c r="M4677">
        <f t="shared" si="294"/>
        <v>1</v>
      </c>
      <c r="N4677" s="7">
        <f t="shared" si="295"/>
        <v>99.76</v>
      </c>
    </row>
    <row r="4678" spans="1:14" x14ac:dyDescent="0.2">
      <c r="A4678" t="s">
        <v>699</v>
      </c>
      <c r="B4678" s="8">
        <v>44215</v>
      </c>
      <c r="C4678" s="8">
        <v>44229</v>
      </c>
      <c r="D4678">
        <v>46</v>
      </c>
      <c r="E4678">
        <v>1</v>
      </c>
      <c r="F4678" s="7">
        <v>1482.23</v>
      </c>
      <c r="G4678" s="7">
        <v>1001.46</v>
      </c>
      <c r="H4678" s="7">
        <v>49.41</v>
      </c>
      <c r="I4678" s="7">
        <v>33.380000000000003</v>
      </c>
      <c r="J4678" t="s">
        <v>2337</v>
      </c>
      <c r="K4678">
        <f t="shared" si="292"/>
        <v>46</v>
      </c>
      <c r="L4678">
        <f t="shared" si="293"/>
        <v>55</v>
      </c>
      <c r="M4678">
        <f t="shared" si="294"/>
        <v>1</v>
      </c>
      <c r="N4678" s="7">
        <f t="shared" si="295"/>
        <v>1001.46</v>
      </c>
    </row>
    <row r="4679" spans="1:14" x14ac:dyDescent="0.2">
      <c r="A4679" t="s">
        <v>251</v>
      </c>
      <c r="B4679" s="8">
        <v>44215</v>
      </c>
      <c r="C4679" s="8">
        <v>44216</v>
      </c>
      <c r="D4679">
        <v>22</v>
      </c>
      <c r="E4679">
        <v>1</v>
      </c>
      <c r="F4679" s="7">
        <v>12</v>
      </c>
      <c r="G4679" s="7">
        <v>32.229999999999997</v>
      </c>
      <c r="H4679" s="7">
        <v>0.86</v>
      </c>
      <c r="I4679" s="7">
        <v>2.2999999999999998</v>
      </c>
      <c r="J4679" t="s">
        <v>2337</v>
      </c>
      <c r="K4679">
        <f t="shared" si="292"/>
        <v>22</v>
      </c>
      <c r="L4679">
        <f t="shared" si="293"/>
        <v>55</v>
      </c>
      <c r="M4679">
        <f t="shared" si="294"/>
        <v>1</v>
      </c>
      <c r="N4679" s="7">
        <f t="shared" si="295"/>
        <v>32.229999999999997</v>
      </c>
    </row>
    <row r="4680" spans="1:14" x14ac:dyDescent="0.2">
      <c r="A4680" t="s">
        <v>254</v>
      </c>
      <c r="B4680" s="8">
        <v>44215</v>
      </c>
      <c r="C4680" s="8">
        <v>44216</v>
      </c>
      <c r="D4680">
        <v>31</v>
      </c>
      <c r="E4680">
        <v>1</v>
      </c>
      <c r="F4680" s="7">
        <v>23.28</v>
      </c>
      <c r="G4680" s="7">
        <v>46.04</v>
      </c>
      <c r="H4680" s="7">
        <v>1.1599999999999999</v>
      </c>
      <c r="I4680" s="7">
        <v>2.2999999999999998</v>
      </c>
      <c r="J4680" t="s">
        <v>2337</v>
      </c>
      <c r="K4680">
        <f t="shared" si="292"/>
        <v>31</v>
      </c>
      <c r="L4680">
        <f t="shared" si="293"/>
        <v>55</v>
      </c>
      <c r="M4680">
        <f t="shared" si="294"/>
        <v>1</v>
      </c>
      <c r="N4680" s="7">
        <f t="shared" si="295"/>
        <v>46.04</v>
      </c>
    </row>
    <row r="4681" spans="1:14" x14ac:dyDescent="0.2">
      <c r="A4681" t="s">
        <v>928</v>
      </c>
      <c r="B4681" s="8">
        <v>44215</v>
      </c>
      <c r="C4681" s="8">
        <v>44216</v>
      </c>
      <c r="D4681">
        <v>2</v>
      </c>
      <c r="E4681">
        <v>1</v>
      </c>
      <c r="F4681" s="7">
        <v>0</v>
      </c>
      <c r="G4681" s="7">
        <v>0</v>
      </c>
      <c r="H4681" s="7">
        <v>0</v>
      </c>
      <c r="I4681" s="7">
        <v>0</v>
      </c>
      <c r="J4681" t="s">
        <v>2337</v>
      </c>
      <c r="K4681">
        <f t="shared" si="292"/>
        <v>2</v>
      </c>
      <c r="L4681">
        <f t="shared" si="293"/>
        <v>55</v>
      </c>
      <c r="M4681">
        <f t="shared" si="294"/>
        <v>1</v>
      </c>
      <c r="N4681" s="7">
        <f t="shared" si="295"/>
        <v>0</v>
      </c>
    </row>
    <row r="4682" spans="1:14" x14ac:dyDescent="0.2">
      <c r="A4682" t="s">
        <v>396</v>
      </c>
      <c r="B4682" s="8">
        <v>44215</v>
      </c>
      <c r="C4682" s="8">
        <v>44217</v>
      </c>
      <c r="D4682">
        <v>184</v>
      </c>
      <c r="E4682">
        <v>1</v>
      </c>
      <c r="F4682" s="7">
        <v>2707.39</v>
      </c>
      <c r="G4682" s="7">
        <v>3683.52</v>
      </c>
      <c r="H4682" s="7">
        <v>22.56</v>
      </c>
      <c r="I4682" s="7">
        <v>30.7</v>
      </c>
      <c r="J4682" t="s">
        <v>2337</v>
      </c>
      <c r="K4682">
        <f t="shared" si="292"/>
        <v>184</v>
      </c>
      <c r="L4682">
        <f t="shared" si="293"/>
        <v>55</v>
      </c>
      <c r="M4682">
        <f t="shared" si="294"/>
        <v>1</v>
      </c>
      <c r="N4682" s="7">
        <f t="shared" si="295"/>
        <v>3683.52</v>
      </c>
    </row>
    <row r="4683" spans="1:14" x14ac:dyDescent="0.2">
      <c r="A4683" t="s">
        <v>164</v>
      </c>
      <c r="B4683" s="8">
        <v>44215</v>
      </c>
      <c r="C4683" s="8">
        <v>44217</v>
      </c>
      <c r="D4683">
        <v>1839</v>
      </c>
      <c r="E4683">
        <v>1</v>
      </c>
      <c r="F4683" s="7">
        <v>1505.79</v>
      </c>
      <c r="G4683" s="7">
        <v>2916.12</v>
      </c>
      <c r="H4683" s="7">
        <v>1.25</v>
      </c>
      <c r="I4683" s="7">
        <v>2.4300000000000002</v>
      </c>
      <c r="J4683" t="s">
        <v>2337</v>
      </c>
      <c r="K4683">
        <f t="shared" si="292"/>
        <v>1839</v>
      </c>
      <c r="L4683">
        <f t="shared" si="293"/>
        <v>55</v>
      </c>
      <c r="M4683">
        <f t="shared" si="294"/>
        <v>1</v>
      </c>
      <c r="N4683" s="7">
        <f t="shared" si="295"/>
        <v>2916.12</v>
      </c>
    </row>
    <row r="4684" spans="1:14" x14ac:dyDescent="0.2">
      <c r="A4684" t="s">
        <v>251</v>
      </c>
      <c r="B4684" s="8">
        <v>44215</v>
      </c>
      <c r="C4684" s="8">
        <v>44218</v>
      </c>
      <c r="D4684">
        <v>1073</v>
      </c>
      <c r="E4684">
        <v>1</v>
      </c>
      <c r="F4684" s="7">
        <v>599.85</v>
      </c>
      <c r="G4684" s="7">
        <v>1638.4</v>
      </c>
      <c r="H4684" s="7">
        <v>0.86</v>
      </c>
      <c r="I4684" s="7">
        <v>2.34</v>
      </c>
      <c r="J4684" t="s">
        <v>2337</v>
      </c>
      <c r="K4684">
        <f t="shared" si="292"/>
        <v>1073</v>
      </c>
      <c r="L4684">
        <f t="shared" si="293"/>
        <v>55</v>
      </c>
      <c r="M4684">
        <f t="shared" si="294"/>
        <v>1</v>
      </c>
      <c r="N4684" s="7">
        <f t="shared" si="295"/>
        <v>1638.4</v>
      </c>
    </row>
    <row r="4685" spans="1:14" x14ac:dyDescent="0.2">
      <c r="A4685" t="s">
        <v>923</v>
      </c>
      <c r="B4685" s="8">
        <v>44215</v>
      </c>
      <c r="C4685" s="8">
        <v>44218</v>
      </c>
      <c r="D4685">
        <v>7</v>
      </c>
      <c r="E4685">
        <v>1</v>
      </c>
      <c r="F4685" s="7">
        <v>239.53</v>
      </c>
      <c r="G4685" s="7">
        <v>436.91</v>
      </c>
      <c r="H4685" s="7">
        <v>59.88</v>
      </c>
      <c r="I4685" s="7">
        <v>109.23</v>
      </c>
      <c r="J4685" t="s">
        <v>2337</v>
      </c>
      <c r="K4685">
        <f t="shared" si="292"/>
        <v>7</v>
      </c>
      <c r="L4685">
        <f t="shared" si="293"/>
        <v>55</v>
      </c>
      <c r="M4685">
        <f t="shared" si="294"/>
        <v>1</v>
      </c>
      <c r="N4685" s="7">
        <f t="shared" si="295"/>
        <v>436.91</v>
      </c>
    </row>
    <row r="4686" spans="1:14" x14ac:dyDescent="0.2">
      <c r="A4686" t="s">
        <v>251</v>
      </c>
      <c r="B4686" s="8">
        <v>44215</v>
      </c>
      <c r="C4686" s="8">
        <v>44218</v>
      </c>
      <c r="D4686">
        <v>613</v>
      </c>
      <c r="E4686">
        <v>1</v>
      </c>
      <c r="F4686" s="7">
        <v>342.77</v>
      </c>
      <c r="G4686" s="7">
        <v>936.23</v>
      </c>
      <c r="H4686" s="7">
        <v>0.86</v>
      </c>
      <c r="I4686" s="7">
        <v>2.34</v>
      </c>
      <c r="J4686" t="s">
        <v>2337</v>
      </c>
      <c r="K4686">
        <f t="shared" si="292"/>
        <v>613</v>
      </c>
      <c r="L4686">
        <f t="shared" si="293"/>
        <v>55</v>
      </c>
      <c r="M4686">
        <f t="shared" si="294"/>
        <v>1</v>
      </c>
      <c r="N4686" s="7">
        <f t="shared" si="295"/>
        <v>936.23</v>
      </c>
    </row>
    <row r="4687" spans="1:14" x14ac:dyDescent="0.2">
      <c r="A4687" t="s">
        <v>923</v>
      </c>
      <c r="B4687" s="8">
        <v>44215</v>
      </c>
      <c r="C4687" s="8">
        <v>44218</v>
      </c>
      <c r="D4687">
        <v>2</v>
      </c>
      <c r="E4687">
        <v>1</v>
      </c>
      <c r="F4687" s="7">
        <v>59.88</v>
      </c>
      <c r="G4687" s="7">
        <v>109.23</v>
      </c>
      <c r="H4687" s="7">
        <v>59.88</v>
      </c>
      <c r="I4687" s="7">
        <v>109.23</v>
      </c>
      <c r="J4687" t="s">
        <v>2337</v>
      </c>
      <c r="K4687">
        <f t="shared" si="292"/>
        <v>2</v>
      </c>
      <c r="L4687">
        <f t="shared" si="293"/>
        <v>55</v>
      </c>
      <c r="M4687">
        <f t="shared" si="294"/>
        <v>1</v>
      </c>
      <c r="N4687" s="7">
        <f t="shared" si="295"/>
        <v>109.23</v>
      </c>
    </row>
    <row r="4688" spans="1:14" x14ac:dyDescent="0.2">
      <c r="A4688" t="s">
        <v>335</v>
      </c>
      <c r="B4688" s="8">
        <v>44215</v>
      </c>
      <c r="C4688" s="8">
        <v>44217</v>
      </c>
      <c r="D4688">
        <v>230</v>
      </c>
      <c r="E4688">
        <v>1</v>
      </c>
      <c r="F4688" s="7">
        <v>115.11</v>
      </c>
      <c r="G4688" s="7">
        <v>211.04</v>
      </c>
      <c r="H4688" s="7">
        <v>0.77</v>
      </c>
      <c r="I4688" s="7">
        <v>1.41</v>
      </c>
      <c r="J4688" t="s">
        <v>2337</v>
      </c>
      <c r="K4688">
        <f t="shared" si="292"/>
        <v>230</v>
      </c>
      <c r="L4688">
        <f t="shared" si="293"/>
        <v>55</v>
      </c>
      <c r="M4688">
        <f t="shared" si="294"/>
        <v>1</v>
      </c>
      <c r="N4688" s="7">
        <f t="shared" si="295"/>
        <v>211.04</v>
      </c>
    </row>
    <row r="4689" spans="1:14" x14ac:dyDescent="0.2">
      <c r="A4689" t="s">
        <v>396</v>
      </c>
      <c r="B4689" s="8">
        <v>44215</v>
      </c>
      <c r="C4689" s="8">
        <v>44217</v>
      </c>
      <c r="D4689">
        <v>2</v>
      </c>
      <c r="E4689">
        <v>1</v>
      </c>
      <c r="F4689" s="7">
        <v>22.56</v>
      </c>
      <c r="G4689" s="7">
        <v>30.7</v>
      </c>
      <c r="H4689" s="7">
        <v>22.56</v>
      </c>
      <c r="I4689" s="7">
        <v>30.7</v>
      </c>
      <c r="J4689" t="s">
        <v>2337</v>
      </c>
      <c r="K4689">
        <f t="shared" si="292"/>
        <v>2</v>
      </c>
      <c r="L4689">
        <f t="shared" si="293"/>
        <v>55</v>
      </c>
      <c r="M4689">
        <f t="shared" si="294"/>
        <v>1</v>
      </c>
      <c r="N4689" s="7">
        <f t="shared" si="295"/>
        <v>30.7</v>
      </c>
    </row>
    <row r="4690" spans="1:14" x14ac:dyDescent="0.2">
      <c r="A4690" t="s">
        <v>251</v>
      </c>
      <c r="B4690" s="8">
        <v>44215</v>
      </c>
      <c r="C4690" s="8">
        <v>44217</v>
      </c>
      <c r="D4690">
        <v>27</v>
      </c>
      <c r="E4690">
        <v>1</v>
      </c>
      <c r="F4690" s="7">
        <v>14.57</v>
      </c>
      <c r="G4690" s="7">
        <v>39.14</v>
      </c>
      <c r="H4690" s="7">
        <v>0.86</v>
      </c>
      <c r="I4690" s="7">
        <v>2.2999999999999998</v>
      </c>
      <c r="J4690" t="s">
        <v>2337</v>
      </c>
      <c r="K4690">
        <f t="shared" si="292"/>
        <v>27</v>
      </c>
      <c r="L4690">
        <f t="shared" si="293"/>
        <v>55</v>
      </c>
      <c r="M4690">
        <f t="shared" si="294"/>
        <v>1</v>
      </c>
      <c r="N4690" s="7">
        <f t="shared" si="295"/>
        <v>39.14</v>
      </c>
    </row>
    <row r="4691" spans="1:14" x14ac:dyDescent="0.2">
      <c r="A4691" t="s">
        <v>254</v>
      </c>
      <c r="B4691" s="8">
        <v>44215</v>
      </c>
      <c r="C4691" s="8">
        <v>44217</v>
      </c>
      <c r="D4691">
        <v>37</v>
      </c>
      <c r="E4691">
        <v>1</v>
      </c>
      <c r="F4691" s="7">
        <v>27.93</v>
      </c>
      <c r="G4691" s="7">
        <v>55.25</v>
      </c>
      <c r="H4691" s="7">
        <v>1.1599999999999999</v>
      </c>
      <c r="I4691" s="7">
        <v>2.2999999999999998</v>
      </c>
      <c r="J4691" t="s">
        <v>2337</v>
      </c>
      <c r="K4691">
        <f t="shared" si="292"/>
        <v>37</v>
      </c>
      <c r="L4691">
        <f t="shared" si="293"/>
        <v>55</v>
      </c>
      <c r="M4691">
        <f t="shared" si="294"/>
        <v>1</v>
      </c>
      <c r="N4691" s="7">
        <f t="shared" si="295"/>
        <v>55.25</v>
      </c>
    </row>
    <row r="4692" spans="1:14" x14ac:dyDescent="0.2">
      <c r="A4692" t="s">
        <v>239</v>
      </c>
      <c r="B4692" s="8">
        <v>44215</v>
      </c>
      <c r="C4692" s="8">
        <v>44217</v>
      </c>
      <c r="D4692">
        <v>99</v>
      </c>
      <c r="E4692">
        <v>1</v>
      </c>
      <c r="F4692" s="7">
        <v>45.02</v>
      </c>
      <c r="G4692" s="7">
        <v>94.13</v>
      </c>
      <c r="H4692" s="7">
        <v>0.7</v>
      </c>
      <c r="I4692" s="7">
        <v>1.47</v>
      </c>
      <c r="J4692" t="s">
        <v>2337</v>
      </c>
      <c r="K4692">
        <f t="shared" si="292"/>
        <v>99</v>
      </c>
      <c r="L4692">
        <f t="shared" si="293"/>
        <v>55</v>
      </c>
      <c r="M4692">
        <f t="shared" si="294"/>
        <v>1</v>
      </c>
      <c r="N4692" s="7">
        <f t="shared" si="295"/>
        <v>94.13</v>
      </c>
    </row>
    <row r="4693" spans="1:14" x14ac:dyDescent="0.2">
      <c r="A4693" t="s">
        <v>928</v>
      </c>
      <c r="B4693" s="8">
        <v>44215</v>
      </c>
      <c r="C4693" s="8">
        <v>44217</v>
      </c>
      <c r="D4693">
        <v>5</v>
      </c>
      <c r="E4693">
        <v>1</v>
      </c>
      <c r="F4693" s="7">
        <v>0</v>
      </c>
      <c r="G4693" s="7">
        <v>0</v>
      </c>
      <c r="H4693" s="7">
        <v>0</v>
      </c>
      <c r="I4693" s="7">
        <v>0</v>
      </c>
      <c r="J4693" t="s">
        <v>2337</v>
      </c>
      <c r="K4693">
        <f t="shared" si="292"/>
        <v>5</v>
      </c>
      <c r="L4693">
        <f t="shared" si="293"/>
        <v>55</v>
      </c>
      <c r="M4693">
        <f t="shared" si="294"/>
        <v>1</v>
      </c>
      <c r="N4693" s="7">
        <f t="shared" si="295"/>
        <v>0</v>
      </c>
    </row>
    <row r="4694" spans="1:14" x14ac:dyDescent="0.2">
      <c r="A4694" t="s">
        <v>284</v>
      </c>
      <c r="B4694" s="8">
        <v>44216</v>
      </c>
      <c r="C4694" s="8">
        <v>44217</v>
      </c>
      <c r="D4694">
        <v>920</v>
      </c>
      <c r="E4694">
        <v>1</v>
      </c>
      <c r="F4694" s="7">
        <v>514.16</v>
      </c>
      <c r="G4694" s="7">
        <v>1266.21</v>
      </c>
      <c r="H4694" s="7">
        <v>0.86</v>
      </c>
      <c r="I4694" s="7">
        <v>2.11</v>
      </c>
      <c r="J4694" t="s">
        <v>2337</v>
      </c>
      <c r="K4694">
        <f t="shared" si="292"/>
        <v>920</v>
      </c>
      <c r="L4694">
        <f t="shared" si="293"/>
        <v>55</v>
      </c>
      <c r="M4694">
        <f t="shared" si="294"/>
        <v>1</v>
      </c>
      <c r="N4694" s="7">
        <f t="shared" si="295"/>
        <v>1266.21</v>
      </c>
    </row>
    <row r="4695" spans="1:14" x14ac:dyDescent="0.2">
      <c r="A4695" t="s">
        <v>923</v>
      </c>
      <c r="B4695" s="8">
        <v>44216</v>
      </c>
      <c r="C4695" s="8">
        <v>44217</v>
      </c>
      <c r="D4695">
        <v>5</v>
      </c>
      <c r="E4695">
        <v>1</v>
      </c>
      <c r="F4695" s="7">
        <v>179.65</v>
      </c>
      <c r="G4695" s="7">
        <v>268.58999999999997</v>
      </c>
      <c r="H4695" s="7">
        <v>59.88</v>
      </c>
      <c r="I4695" s="7">
        <v>89.53</v>
      </c>
      <c r="J4695" t="s">
        <v>2337</v>
      </c>
      <c r="K4695">
        <f t="shared" si="292"/>
        <v>5</v>
      </c>
      <c r="L4695">
        <f t="shared" si="293"/>
        <v>55</v>
      </c>
      <c r="M4695">
        <f t="shared" si="294"/>
        <v>1</v>
      </c>
      <c r="N4695" s="7">
        <f t="shared" si="295"/>
        <v>268.58999999999997</v>
      </c>
    </row>
    <row r="4696" spans="1:14" x14ac:dyDescent="0.2">
      <c r="A4696" t="s">
        <v>262</v>
      </c>
      <c r="B4696" s="8">
        <v>44216</v>
      </c>
      <c r="C4696" s="8">
        <v>44217</v>
      </c>
      <c r="D4696">
        <v>154</v>
      </c>
      <c r="E4696">
        <v>1</v>
      </c>
      <c r="F4696" s="7">
        <v>107.44</v>
      </c>
      <c r="G4696" s="7">
        <v>166.27</v>
      </c>
      <c r="H4696" s="7">
        <v>1.07</v>
      </c>
      <c r="I4696" s="7">
        <v>1.66</v>
      </c>
      <c r="J4696" t="s">
        <v>2337</v>
      </c>
      <c r="K4696">
        <f t="shared" si="292"/>
        <v>154</v>
      </c>
      <c r="L4696">
        <f t="shared" si="293"/>
        <v>55</v>
      </c>
      <c r="M4696">
        <f t="shared" si="294"/>
        <v>1</v>
      </c>
      <c r="N4696" s="7">
        <f t="shared" si="295"/>
        <v>166.27</v>
      </c>
    </row>
    <row r="4697" spans="1:14" x14ac:dyDescent="0.2">
      <c r="A4697" t="s">
        <v>256</v>
      </c>
      <c r="B4697" s="8">
        <v>44216</v>
      </c>
      <c r="C4697" s="8">
        <v>44217</v>
      </c>
      <c r="D4697">
        <v>154</v>
      </c>
      <c r="E4697">
        <v>1</v>
      </c>
      <c r="F4697" s="7">
        <v>85.69</v>
      </c>
      <c r="G4697" s="7">
        <v>166.27</v>
      </c>
      <c r="H4697" s="7">
        <v>0.86</v>
      </c>
      <c r="I4697" s="7">
        <v>1.66</v>
      </c>
      <c r="J4697" t="s">
        <v>2337</v>
      </c>
      <c r="K4697">
        <f t="shared" si="292"/>
        <v>154</v>
      </c>
      <c r="L4697">
        <f t="shared" si="293"/>
        <v>55</v>
      </c>
      <c r="M4697">
        <f t="shared" si="294"/>
        <v>1</v>
      </c>
      <c r="N4697" s="7">
        <f t="shared" si="295"/>
        <v>166.27</v>
      </c>
    </row>
    <row r="4698" spans="1:14" x14ac:dyDescent="0.2">
      <c r="A4698" t="s">
        <v>396</v>
      </c>
      <c r="B4698" s="8">
        <v>44216</v>
      </c>
      <c r="C4698" s="8">
        <v>44217</v>
      </c>
      <c r="D4698">
        <v>4</v>
      </c>
      <c r="E4698">
        <v>1</v>
      </c>
      <c r="F4698" s="7">
        <v>45.12</v>
      </c>
      <c r="G4698" s="7">
        <v>61.39</v>
      </c>
      <c r="H4698" s="7">
        <v>22.56</v>
      </c>
      <c r="I4698" s="7">
        <v>30.7</v>
      </c>
      <c r="J4698" t="s">
        <v>2337</v>
      </c>
      <c r="K4698">
        <f t="shared" si="292"/>
        <v>4</v>
      </c>
      <c r="L4698">
        <f t="shared" si="293"/>
        <v>55</v>
      </c>
      <c r="M4698">
        <f t="shared" si="294"/>
        <v>1</v>
      </c>
      <c r="N4698" s="7">
        <f t="shared" si="295"/>
        <v>61.39</v>
      </c>
    </row>
    <row r="4699" spans="1:14" x14ac:dyDescent="0.2">
      <c r="A4699" t="s">
        <v>396</v>
      </c>
      <c r="B4699" s="8">
        <v>44216</v>
      </c>
      <c r="C4699" s="8">
        <v>44217</v>
      </c>
      <c r="D4699">
        <v>8</v>
      </c>
      <c r="E4699">
        <v>1</v>
      </c>
      <c r="F4699" s="7">
        <v>112.81</v>
      </c>
      <c r="G4699" s="7">
        <v>187.25</v>
      </c>
      <c r="H4699" s="7">
        <v>22.56</v>
      </c>
      <c r="I4699" s="7">
        <v>37.450000000000003</v>
      </c>
      <c r="J4699" t="s">
        <v>2337</v>
      </c>
      <c r="K4699">
        <f t="shared" si="292"/>
        <v>8</v>
      </c>
      <c r="L4699">
        <f t="shared" si="293"/>
        <v>55</v>
      </c>
      <c r="M4699">
        <f t="shared" si="294"/>
        <v>1</v>
      </c>
      <c r="N4699" s="7">
        <f t="shared" si="295"/>
        <v>187.25</v>
      </c>
    </row>
    <row r="4700" spans="1:14" x14ac:dyDescent="0.2">
      <c r="A4700" t="s">
        <v>251</v>
      </c>
      <c r="B4700" s="8">
        <v>44216</v>
      </c>
      <c r="C4700" s="8">
        <v>44217</v>
      </c>
      <c r="D4700">
        <v>154</v>
      </c>
      <c r="E4700">
        <v>1</v>
      </c>
      <c r="F4700" s="7">
        <v>85.69</v>
      </c>
      <c r="G4700" s="7">
        <v>211.04</v>
      </c>
      <c r="H4700" s="7">
        <v>0.86</v>
      </c>
      <c r="I4700" s="7">
        <v>2.11</v>
      </c>
      <c r="J4700" t="s">
        <v>2337</v>
      </c>
      <c r="K4700">
        <f t="shared" si="292"/>
        <v>154</v>
      </c>
      <c r="L4700">
        <f t="shared" si="293"/>
        <v>55</v>
      </c>
      <c r="M4700">
        <f t="shared" si="294"/>
        <v>1</v>
      </c>
      <c r="N4700" s="7">
        <f t="shared" si="295"/>
        <v>211.04</v>
      </c>
    </row>
    <row r="4701" spans="1:14" x14ac:dyDescent="0.2">
      <c r="A4701" t="s">
        <v>928</v>
      </c>
      <c r="B4701" s="8">
        <v>44216</v>
      </c>
      <c r="C4701" s="8">
        <v>44217</v>
      </c>
      <c r="D4701">
        <v>4</v>
      </c>
      <c r="E4701">
        <v>1</v>
      </c>
      <c r="F4701" s="7">
        <v>0</v>
      </c>
      <c r="G4701" s="7">
        <v>0</v>
      </c>
      <c r="H4701" s="7">
        <v>0</v>
      </c>
      <c r="I4701" s="7">
        <v>0</v>
      </c>
      <c r="J4701" t="s">
        <v>2337</v>
      </c>
      <c r="K4701">
        <f t="shared" si="292"/>
        <v>4</v>
      </c>
      <c r="L4701">
        <f t="shared" si="293"/>
        <v>55</v>
      </c>
      <c r="M4701">
        <f t="shared" si="294"/>
        <v>1</v>
      </c>
      <c r="N4701" s="7">
        <f t="shared" si="295"/>
        <v>0</v>
      </c>
    </row>
    <row r="4702" spans="1:14" x14ac:dyDescent="0.2">
      <c r="A4702" t="s">
        <v>164</v>
      </c>
      <c r="B4702" s="8">
        <v>44216</v>
      </c>
      <c r="C4702" s="8">
        <v>44217</v>
      </c>
      <c r="D4702">
        <v>1839</v>
      </c>
      <c r="E4702">
        <v>1</v>
      </c>
      <c r="F4702" s="7">
        <v>1505.79</v>
      </c>
      <c r="G4702" s="7">
        <v>2916.12</v>
      </c>
      <c r="H4702" s="7">
        <v>1.25</v>
      </c>
      <c r="I4702" s="7">
        <v>2.4300000000000002</v>
      </c>
      <c r="J4702" t="s">
        <v>2337</v>
      </c>
      <c r="K4702">
        <f t="shared" si="292"/>
        <v>1839</v>
      </c>
      <c r="L4702">
        <f t="shared" si="293"/>
        <v>55</v>
      </c>
      <c r="M4702">
        <f t="shared" si="294"/>
        <v>1</v>
      </c>
      <c r="N4702" s="7">
        <f t="shared" si="295"/>
        <v>2916.12</v>
      </c>
    </row>
    <row r="4703" spans="1:14" x14ac:dyDescent="0.2">
      <c r="A4703" t="s">
        <v>396</v>
      </c>
      <c r="B4703" s="8">
        <v>44216</v>
      </c>
      <c r="C4703" s="8">
        <v>44218</v>
      </c>
      <c r="D4703">
        <v>74</v>
      </c>
      <c r="E4703">
        <v>1</v>
      </c>
      <c r="F4703" s="7">
        <v>1082.96</v>
      </c>
      <c r="G4703" s="7">
        <v>1473.41</v>
      </c>
      <c r="H4703" s="7">
        <v>22.56</v>
      </c>
      <c r="I4703" s="7">
        <v>30.7</v>
      </c>
      <c r="J4703" t="s">
        <v>2337</v>
      </c>
      <c r="K4703">
        <f t="shared" si="292"/>
        <v>74</v>
      </c>
      <c r="L4703">
        <f t="shared" si="293"/>
        <v>55</v>
      </c>
      <c r="M4703">
        <f t="shared" si="294"/>
        <v>1</v>
      </c>
      <c r="N4703" s="7">
        <f t="shared" si="295"/>
        <v>1473.41</v>
      </c>
    </row>
    <row r="4704" spans="1:14" x14ac:dyDescent="0.2">
      <c r="A4704" t="s">
        <v>530</v>
      </c>
      <c r="B4704" s="8">
        <v>44216</v>
      </c>
      <c r="C4704" s="8">
        <v>44218</v>
      </c>
      <c r="D4704">
        <v>589</v>
      </c>
      <c r="E4704">
        <v>1</v>
      </c>
      <c r="F4704" s="7">
        <v>1211.1400000000001</v>
      </c>
      <c r="G4704" s="7">
        <v>2946.82</v>
      </c>
      <c r="H4704" s="7">
        <v>3.15</v>
      </c>
      <c r="I4704" s="7">
        <v>7.67</v>
      </c>
      <c r="J4704" t="s">
        <v>2337</v>
      </c>
      <c r="K4704">
        <f t="shared" si="292"/>
        <v>589</v>
      </c>
      <c r="L4704">
        <f t="shared" si="293"/>
        <v>55</v>
      </c>
      <c r="M4704">
        <f t="shared" si="294"/>
        <v>1</v>
      </c>
      <c r="N4704" s="7">
        <f t="shared" si="295"/>
        <v>2946.82</v>
      </c>
    </row>
    <row r="4705" spans="1:14" x14ac:dyDescent="0.2">
      <c r="A4705" t="s">
        <v>251</v>
      </c>
      <c r="B4705" s="8">
        <v>44216</v>
      </c>
      <c r="C4705" s="8">
        <v>44218</v>
      </c>
      <c r="D4705">
        <v>920</v>
      </c>
      <c r="E4705">
        <v>1</v>
      </c>
      <c r="F4705" s="7">
        <v>514.16</v>
      </c>
      <c r="G4705" s="7">
        <v>1074.3599999999999</v>
      </c>
      <c r="H4705" s="7">
        <v>0.86</v>
      </c>
      <c r="I4705" s="7">
        <v>1.79</v>
      </c>
      <c r="J4705" t="s">
        <v>2337</v>
      </c>
      <c r="K4705">
        <f t="shared" si="292"/>
        <v>920</v>
      </c>
      <c r="L4705">
        <f t="shared" si="293"/>
        <v>55</v>
      </c>
      <c r="M4705">
        <f t="shared" si="294"/>
        <v>1</v>
      </c>
      <c r="N4705" s="7">
        <f t="shared" si="295"/>
        <v>1074.3599999999999</v>
      </c>
    </row>
    <row r="4706" spans="1:14" x14ac:dyDescent="0.2">
      <c r="A4706" t="s">
        <v>249</v>
      </c>
      <c r="B4706" s="8">
        <v>44216</v>
      </c>
      <c r="C4706" s="8">
        <v>44218</v>
      </c>
      <c r="D4706">
        <v>766</v>
      </c>
      <c r="E4706">
        <v>1</v>
      </c>
      <c r="F4706" s="7">
        <v>428.47</v>
      </c>
      <c r="G4706" s="7">
        <v>895.3</v>
      </c>
      <c r="H4706" s="7">
        <v>0.86</v>
      </c>
      <c r="I4706" s="7">
        <v>1.79</v>
      </c>
      <c r="J4706" t="s">
        <v>2337</v>
      </c>
      <c r="K4706">
        <f t="shared" si="292"/>
        <v>766</v>
      </c>
      <c r="L4706">
        <f t="shared" si="293"/>
        <v>55</v>
      </c>
      <c r="M4706">
        <f t="shared" si="294"/>
        <v>1</v>
      </c>
      <c r="N4706" s="7">
        <f t="shared" si="295"/>
        <v>895.3</v>
      </c>
    </row>
    <row r="4707" spans="1:14" x14ac:dyDescent="0.2">
      <c r="A4707" t="s">
        <v>948</v>
      </c>
      <c r="B4707" s="8">
        <v>44216</v>
      </c>
      <c r="C4707" s="8">
        <v>44217</v>
      </c>
      <c r="D4707">
        <v>2</v>
      </c>
      <c r="E4707">
        <v>1</v>
      </c>
      <c r="F4707" s="7">
        <v>22.26</v>
      </c>
      <c r="G4707" s="7">
        <v>42.21</v>
      </c>
      <c r="H4707" s="7">
        <v>22.26</v>
      </c>
      <c r="I4707" s="7">
        <v>42.21</v>
      </c>
      <c r="J4707" t="s">
        <v>2337</v>
      </c>
      <c r="K4707">
        <f t="shared" si="292"/>
        <v>2</v>
      </c>
      <c r="L4707">
        <f t="shared" si="293"/>
        <v>55</v>
      </c>
      <c r="M4707">
        <f t="shared" si="294"/>
        <v>1</v>
      </c>
      <c r="N4707" s="7">
        <f t="shared" si="295"/>
        <v>42.21</v>
      </c>
    </row>
    <row r="4708" spans="1:14" x14ac:dyDescent="0.2">
      <c r="A4708" t="s">
        <v>636</v>
      </c>
      <c r="B4708" s="8">
        <v>44216</v>
      </c>
      <c r="C4708" s="8">
        <v>44225</v>
      </c>
      <c r="D4708">
        <v>1532</v>
      </c>
      <c r="E4708">
        <v>1</v>
      </c>
      <c r="F4708" s="7">
        <v>1263.4000000000001</v>
      </c>
      <c r="G4708" s="7">
        <v>1790.6</v>
      </c>
      <c r="H4708" s="7">
        <v>1.25</v>
      </c>
      <c r="I4708" s="7">
        <v>1.79</v>
      </c>
      <c r="J4708" t="s">
        <v>2337</v>
      </c>
      <c r="K4708">
        <f t="shared" si="292"/>
        <v>1532</v>
      </c>
      <c r="L4708">
        <f t="shared" si="293"/>
        <v>55</v>
      </c>
      <c r="M4708">
        <f t="shared" si="294"/>
        <v>1</v>
      </c>
      <c r="N4708" s="7">
        <f t="shared" si="295"/>
        <v>1790.6</v>
      </c>
    </row>
    <row r="4709" spans="1:14" x14ac:dyDescent="0.2">
      <c r="A4709" t="s">
        <v>251</v>
      </c>
      <c r="B4709" s="8">
        <v>44216</v>
      </c>
      <c r="C4709" s="8">
        <v>44217</v>
      </c>
      <c r="D4709">
        <v>1532</v>
      </c>
      <c r="E4709">
        <v>1</v>
      </c>
      <c r="F4709" s="7">
        <v>856.93</v>
      </c>
      <c r="G4709" s="7">
        <v>1790.6</v>
      </c>
      <c r="H4709" s="7">
        <v>0.86</v>
      </c>
      <c r="I4709" s="7">
        <v>1.79</v>
      </c>
      <c r="J4709" t="s">
        <v>2337</v>
      </c>
      <c r="K4709">
        <f t="shared" si="292"/>
        <v>1532</v>
      </c>
      <c r="L4709">
        <f t="shared" si="293"/>
        <v>55</v>
      </c>
      <c r="M4709">
        <f t="shared" si="294"/>
        <v>1</v>
      </c>
      <c r="N4709" s="7">
        <f t="shared" si="295"/>
        <v>1790.6</v>
      </c>
    </row>
    <row r="4710" spans="1:14" x14ac:dyDescent="0.2">
      <c r="A4710" t="s">
        <v>223</v>
      </c>
      <c r="B4710" s="8">
        <v>44216</v>
      </c>
      <c r="C4710" s="8">
        <v>44217</v>
      </c>
      <c r="D4710">
        <v>4596</v>
      </c>
      <c r="E4710">
        <v>1</v>
      </c>
      <c r="F4710" s="7">
        <v>2110.35</v>
      </c>
      <c r="G4710" s="7">
        <v>3069.6</v>
      </c>
      <c r="H4710" s="7">
        <v>0.7</v>
      </c>
      <c r="I4710" s="7">
        <v>1.02</v>
      </c>
      <c r="J4710" t="s">
        <v>2337</v>
      </c>
      <c r="K4710">
        <f t="shared" si="292"/>
        <v>4596</v>
      </c>
      <c r="L4710">
        <f t="shared" si="293"/>
        <v>55</v>
      </c>
      <c r="M4710">
        <f t="shared" si="294"/>
        <v>1</v>
      </c>
      <c r="N4710" s="7">
        <f t="shared" si="295"/>
        <v>3069.6</v>
      </c>
    </row>
    <row r="4711" spans="1:14" x14ac:dyDescent="0.2">
      <c r="A4711" t="s">
        <v>251</v>
      </c>
      <c r="B4711" s="8">
        <v>44216</v>
      </c>
      <c r="C4711" s="8">
        <v>44218</v>
      </c>
      <c r="D4711">
        <v>206</v>
      </c>
      <c r="E4711">
        <v>1</v>
      </c>
      <c r="F4711" s="7">
        <v>114.83</v>
      </c>
      <c r="G4711" s="7">
        <v>308.5</v>
      </c>
      <c r="H4711" s="7">
        <v>0.86</v>
      </c>
      <c r="I4711" s="7">
        <v>2.2999999999999998</v>
      </c>
      <c r="J4711" t="s">
        <v>2337</v>
      </c>
      <c r="K4711">
        <f t="shared" si="292"/>
        <v>206</v>
      </c>
      <c r="L4711">
        <f t="shared" si="293"/>
        <v>55</v>
      </c>
      <c r="M4711">
        <f t="shared" si="294"/>
        <v>1</v>
      </c>
      <c r="N4711" s="7">
        <f t="shared" si="295"/>
        <v>308.5</v>
      </c>
    </row>
    <row r="4712" spans="1:14" x14ac:dyDescent="0.2">
      <c r="A4712" t="s">
        <v>928</v>
      </c>
      <c r="B4712" s="8">
        <v>44216</v>
      </c>
      <c r="C4712" s="8">
        <v>44218</v>
      </c>
      <c r="D4712">
        <v>4</v>
      </c>
      <c r="E4712">
        <v>1</v>
      </c>
      <c r="F4712" s="7">
        <v>0</v>
      </c>
      <c r="G4712" s="7">
        <v>0</v>
      </c>
      <c r="H4712" s="7">
        <v>0</v>
      </c>
      <c r="I4712" s="7">
        <v>0</v>
      </c>
      <c r="J4712" t="s">
        <v>2337</v>
      </c>
      <c r="K4712">
        <f t="shared" si="292"/>
        <v>4</v>
      </c>
      <c r="L4712">
        <f t="shared" si="293"/>
        <v>55</v>
      </c>
      <c r="M4712">
        <f t="shared" si="294"/>
        <v>1</v>
      </c>
      <c r="N4712" s="7">
        <f t="shared" si="295"/>
        <v>0</v>
      </c>
    </row>
    <row r="4713" spans="1:14" x14ac:dyDescent="0.2">
      <c r="A4713" t="s">
        <v>201</v>
      </c>
      <c r="B4713" s="8">
        <v>44216</v>
      </c>
      <c r="C4713" s="8">
        <v>44223</v>
      </c>
      <c r="D4713">
        <v>27576</v>
      </c>
      <c r="E4713">
        <v>1</v>
      </c>
      <c r="F4713" s="7">
        <v>23318.98</v>
      </c>
      <c r="G4713" s="7">
        <v>62159.4</v>
      </c>
      <c r="H4713" s="7">
        <v>1.29</v>
      </c>
      <c r="I4713" s="7">
        <v>3.45</v>
      </c>
      <c r="J4713" t="s">
        <v>2337</v>
      </c>
      <c r="K4713">
        <f t="shared" si="292"/>
        <v>27576</v>
      </c>
      <c r="L4713">
        <f t="shared" si="293"/>
        <v>55</v>
      </c>
      <c r="M4713">
        <f t="shared" si="294"/>
        <v>1</v>
      </c>
      <c r="N4713" s="7">
        <f t="shared" si="295"/>
        <v>62159.4</v>
      </c>
    </row>
    <row r="4714" spans="1:14" x14ac:dyDescent="0.2">
      <c r="A4714" t="s">
        <v>923</v>
      </c>
      <c r="B4714" s="8">
        <v>44216</v>
      </c>
      <c r="C4714" s="8">
        <v>44223</v>
      </c>
      <c r="D4714">
        <v>184</v>
      </c>
      <c r="E4714">
        <v>1</v>
      </c>
      <c r="F4714" s="7">
        <v>7185.93</v>
      </c>
      <c r="G4714" s="7">
        <v>11971.44</v>
      </c>
      <c r="H4714" s="7">
        <v>59.88</v>
      </c>
      <c r="I4714" s="7">
        <v>99.76</v>
      </c>
      <c r="J4714" t="s">
        <v>2337</v>
      </c>
      <c r="K4714">
        <f t="shared" si="292"/>
        <v>184</v>
      </c>
      <c r="L4714">
        <f t="shared" si="293"/>
        <v>55</v>
      </c>
      <c r="M4714">
        <f t="shared" si="294"/>
        <v>1</v>
      </c>
      <c r="N4714" s="7">
        <f t="shared" si="295"/>
        <v>11971.44</v>
      </c>
    </row>
    <row r="4715" spans="1:14" x14ac:dyDescent="0.2">
      <c r="A4715" t="s">
        <v>942</v>
      </c>
      <c r="B4715" s="8">
        <v>44217</v>
      </c>
      <c r="C4715" s="8">
        <v>44221</v>
      </c>
      <c r="D4715">
        <v>31</v>
      </c>
      <c r="E4715">
        <v>1</v>
      </c>
      <c r="F4715" s="7">
        <v>477.32</v>
      </c>
      <c r="G4715" s="7">
        <v>997.62</v>
      </c>
      <c r="H4715" s="7">
        <v>23.87</v>
      </c>
      <c r="I4715" s="7">
        <v>49.88</v>
      </c>
      <c r="J4715" t="s">
        <v>2337</v>
      </c>
      <c r="K4715">
        <f t="shared" si="292"/>
        <v>31</v>
      </c>
      <c r="L4715">
        <f t="shared" si="293"/>
        <v>55</v>
      </c>
      <c r="M4715">
        <f t="shared" si="294"/>
        <v>1</v>
      </c>
      <c r="N4715" s="7">
        <f t="shared" si="295"/>
        <v>997.62</v>
      </c>
    </row>
    <row r="4716" spans="1:14" x14ac:dyDescent="0.2">
      <c r="A4716" t="s">
        <v>396</v>
      </c>
      <c r="B4716" s="8">
        <v>44217</v>
      </c>
      <c r="C4716" s="8">
        <v>44231</v>
      </c>
      <c r="D4716">
        <v>138</v>
      </c>
      <c r="E4716">
        <v>1</v>
      </c>
      <c r="F4716" s="7">
        <v>2030.54</v>
      </c>
      <c r="G4716" s="7">
        <v>2762.64</v>
      </c>
      <c r="H4716" s="7">
        <v>22.56</v>
      </c>
      <c r="I4716" s="7">
        <v>30.7</v>
      </c>
      <c r="J4716" t="s">
        <v>2337</v>
      </c>
      <c r="K4716">
        <f t="shared" si="292"/>
        <v>138</v>
      </c>
      <c r="L4716">
        <f t="shared" si="293"/>
        <v>55</v>
      </c>
      <c r="M4716">
        <f t="shared" si="294"/>
        <v>1</v>
      </c>
      <c r="N4716" s="7">
        <f t="shared" si="295"/>
        <v>2762.64</v>
      </c>
    </row>
    <row r="4717" spans="1:14" x14ac:dyDescent="0.2">
      <c r="A4717" t="s">
        <v>738</v>
      </c>
      <c r="B4717" s="8">
        <v>44217</v>
      </c>
      <c r="C4717" s="8">
        <v>44231</v>
      </c>
      <c r="D4717">
        <v>16</v>
      </c>
      <c r="E4717">
        <v>1</v>
      </c>
      <c r="F4717" s="7">
        <v>319.62</v>
      </c>
      <c r="G4717" s="7">
        <v>564.04</v>
      </c>
      <c r="H4717" s="7">
        <v>31.96</v>
      </c>
      <c r="I4717" s="7">
        <v>56.4</v>
      </c>
      <c r="J4717" t="s">
        <v>2337</v>
      </c>
      <c r="K4717">
        <f t="shared" si="292"/>
        <v>16</v>
      </c>
      <c r="L4717">
        <f t="shared" si="293"/>
        <v>55</v>
      </c>
      <c r="M4717">
        <f t="shared" si="294"/>
        <v>1</v>
      </c>
      <c r="N4717" s="7">
        <f t="shared" si="295"/>
        <v>564.04</v>
      </c>
    </row>
    <row r="4718" spans="1:14" x14ac:dyDescent="0.2">
      <c r="A4718" t="s">
        <v>742</v>
      </c>
      <c r="B4718" s="8">
        <v>44217</v>
      </c>
      <c r="C4718" s="8">
        <v>44231</v>
      </c>
      <c r="D4718">
        <v>16</v>
      </c>
      <c r="E4718">
        <v>1</v>
      </c>
      <c r="F4718" s="7">
        <v>319.62</v>
      </c>
      <c r="G4718" s="7">
        <v>564.04</v>
      </c>
      <c r="H4718" s="7">
        <v>31.96</v>
      </c>
      <c r="I4718" s="7">
        <v>56.4</v>
      </c>
      <c r="J4718" t="s">
        <v>2337</v>
      </c>
      <c r="K4718">
        <f t="shared" si="292"/>
        <v>16</v>
      </c>
      <c r="L4718">
        <f t="shared" si="293"/>
        <v>55</v>
      </c>
      <c r="M4718">
        <f t="shared" si="294"/>
        <v>1</v>
      </c>
      <c r="N4718" s="7">
        <f t="shared" si="295"/>
        <v>564.04</v>
      </c>
    </row>
    <row r="4719" spans="1:14" x14ac:dyDescent="0.2">
      <c r="A4719" t="s">
        <v>258</v>
      </c>
      <c r="B4719" s="8">
        <v>44217</v>
      </c>
      <c r="C4719" s="8">
        <v>44218</v>
      </c>
      <c r="D4719">
        <v>766</v>
      </c>
      <c r="E4719">
        <v>1</v>
      </c>
      <c r="F4719" s="7">
        <v>492.42</v>
      </c>
      <c r="G4719" s="7">
        <v>959.25</v>
      </c>
      <c r="H4719" s="7">
        <v>0.99</v>
      </c>
      <c r="I4719" s="7">
        <v>1.92</v>
      </c>
      <c r="J4719" t="s">
        <v>2337</v>
      </c>
      <c r="K4719">
        <f t="shared" si="292"/>
        <v>766</v>
      </c>
      <c r="L4719">
        <f t="shared" si="293"/>
        <v>55</v>
      </c>
      <c r="M4719">
        <f t="shared" si="294"/>
        <v>1</v>
      </c>
      <c r="N4719" s="7">
        <f t="shared" si="295"/>
        <v>959.25</v>
      </c>
    </row>
    <row r="4720" spans="1:14" x14ac:dyDescent="0.2">
      <c r="A4720" t="s">
        <v>396</v>
      </c>
      <c r="B4720" s="8">
        <v>44217</v>
      </c>
      <c r="C4720" s="8">
        <v>44225</v>
      </c>
      <c r="D4720">
        <v>154</v>
      </c>
      <c r="E4720">
        <v>1</v>
      </c>
      <c r="F4720" s="7">
        <v>2256.16</v>
      </c>
      <c r="G4720" s="7">
        <v>3069.6</v>
      </c>
      <c r="H4720" s="7">
        <v>22.56</v>
      </c>
      <c r="I4720" s="7">
        <v>30.7</v>
      </c>
      <c r="J4720" t="s">
        <v>2337</v>
      </c>
      <c r="K4720">
        <f t="shared" si="292"/>
        <v>154</v>
      </c>
      <c r="L4720">
        <f t="shared" si="293"/>
        <v>55</v>
      </c>
      <c r="M4720">
        <f t="shared" si="294"/>
        <v>1</v>
      </c>
      <c r="N4720" s="7">
        <f t="shared" si="295"/>
        <v>3069.6</v>
      </c>
    </row>
    <row r="4721" spans="1:14" x14ac:dyDescent="0.2">
      <c r="A4721" t="s">
        <v>938</v>
      </c>
      <c r="B4721" s="8">
        <v>44217</v>
      </c>
      <c r="C4721" s="8">
        <v>44225</v>
      </c>
      <c r="D4721">
        <v>8</v>
      </c>
      <c r="E4721">
        <v>1</v>
      </c>
      <c r="F4721" s="7">
        <v>132.29</v>
      </c>
      <c r="G4721" s="7">
        <v>249.41</v>
      </c>
      <c r="H4721" s="7">
        <v>26.45</v>
      </c>
      <c r="I4721" s="7">
        <v>49.88</v>
      </c>
      <c r="J4721" t="s">
        <v>2337</v>
      </c>
      <c r="K4721">
        <f t="shared" si="292"/>
        <v>8</v>
      </c>
      <c r="L4721">
        <f t="shared" si="293"/>
        <v>55</v>
      </c>
      <c r="M4721">
        <f t="shared" si="294"/>
        <v>1</v>
      </c>
      <c r="N4721" s="7">
        <f t="shared" si="295"/>
        <v>249.41</v>
      </c>
    </row>
    <row r="4722" spans="1:14" x14ac:dyDescent="0.2">
      <c r="A4722" t="s">
        <v>396</v>
      </c>
      <c r="B4722" s="8">
        <v>44217</v>
      </c>
      <c r="C4722" s="8">
        <v>44218</v>
      </c>
      <c r="D4722">
        <v>338</v>
      </c>
      <c r="E4722">
        <v>1</v>
      </c>
      <c r="F4722" s="7">
        <v>4963.54</v>
      </c>
      <c r="G4722" s="7">
        <v>6190.36</v>
      </c>
      <c r="H4722" s="7">
        <v>22.56</v>
      </c>
      <c r="I4722" s="7">
        <v>28.14</v>
      </c>
      <c r="J4722" t="s">
        <v>2337</v>
      </c>
      <c r="K4722">
        <f t="shared" si="292"/>
        <v>338</v>
      </c>
      <c r="L4722">
        <f t="shared" si="293"/>
        <v>55</v>
      </c>
      <c r="M4722">
        <f t="shared" si="294"/>
        <v>1</v>
      </c>
      <c r="N4722" s="7">
        <f t="shared" si="295"/>
        <v>6190.36</v>
      </c>
    </row>
    <row r="4723" spans="1:14" x14ac:dyDescent="0.2">
      <c r="A4723" t="s">
        <v>223</v>
      </c>
      <c r="B4723" s="8">
        <v>44217</v>
      </c>
      <c r="C4723" s="8">
        <v>44218</v>
      </c>
      <c r="D4723">
        <v>1532</v>
      </c>
      <c r="E4723">
        <v>1</v>
      </c>
      <c r="F4723" s="7">
        <v>703.45</v>
      </c>
      <c r="G4723" s="7">
        <v>1023.2</v>
      </c>
      <c r="H4723" s="7">
        <v>0.7</v>
      </c>
      <c r="I4723" s="7">
        <v>1.02</v>
      </c>
      <c r="J4723" t="s">
        <v>2337</v>
      </c>
      <c r="K4723">
        <f t="shared" si="292"/>
        <v>1532</v>
      </c>
      <c r="L4723">
        <f t="shared" si="293"/>
        <v>55</v>
      </c>
      <c r="M4723">
        <f t="shared" si="294"/>
        <v>1</v>
      </c>
      <c r="N4723" s="7">
        <f t="shared" si="295"/>
        <v>1023.2</v>
      </c>
    </row>
    <row r="4724" spans="1:14" x14ac:dyDescent="0.2">
      <c r="A4724" t="s">
        <v>923</v>
      </c>
      <c r="B4724" s="8">
        <v>44217</v>
      </c>
      <c r="C4724" s="8">
        <v>44221</v>
      </c>
      <c r="D4724">
        <v>4</v>
      </c>
      <c r="E4724">
        <v>1</v>
      </c>
      <c r="F4724" s="7">
        <v>119.77</v>
      </c>
      <c r="G4724" s="7">
        <v>179.06</v>
      </c>
      <c r="H4724" s="7">
        <v>59.88</v>
      </c>
      <c r="I4724" s="7">
        <v>89.53</v>
      </c>
      <c r="J4724" t="s">
        <v>2337</v>
      </c>
      <c r="K4724">
        <f t="shared" si="292"/>
        <v>4</v>
      </c>
      <c r="L4724">
        <f t="shared" si="293"/>
        <v>55</v>
      </c>
      <c r="M4724">
        <f t="shared" si="294"/>
        <v>1</v>
      </c>
      <c r="N4724" s="7">
        <f t="shared" si="295"/>
        <v>179.06</v>
      </c>
    </row>
    <row r="4725" spans="1:14" x14ac:dyDescent="0.2">
      <c r="A4725" t="s">
        <v>169</v>
      </c>
      <c r="B4725" s="8">
        <v>44217</v>
      </c>
      <c r="C4725" s="8">
        <v>44221</v>
      </c>
      <c r="D4725">
        <v>920</v>
      </c>
      <c r="E4725">
        <v>1</v>
      </c>
      <c r="F4725" s="7">
        <v>772.93</v>
      </c>
      <c r="G4725" s="7">
        <v>1458.06</v>
      </c>
      <c r="H4725" s="7">
        <v>1.28</v>
      </c>
      <c r="I4725" s="7">
        <v>2.4300000000000002</v>
      </c>
      <c r="J4725" t="s">
        <v>2337</v>
      </c>
      <c r="K4725">
        <f t="shared" si="292"/>
        <v>920</v>
      </c>
      <c r="L4725">
        <f t="shared" si="293"/>
        <v>55</v>
      </c>
      <c r="M4725">
        <f t="shared" si="294"/>
        <v>1</v>
      </c>
      <c r="N4725" s="7">
        <f t="shared" si="295"/>
        <v>1458.06</v>
      </c>
    </row>
    <row r="4726" spans="1:14" x14ac:dyDescent="0.2">
      <c r="A4726" t="s">
        <v>130</v>
      </c>
      <c r="B4726" s="8">
        <v>44217</v>
      </c>
      <c r="C4726" s="8">
        <v>44221</v>
      </c>
      <c r="D4726">
        <v>154</v>
      </c>
      <c r="E4726">
        <v>1</v>
      </c>
      <c r="F4726" s="7">
        <v>28.78</v>
      </c>
      <c r="G4726" s="7">
        <v>76.739999999999995</v>
      </c>
      <c r="H4726" s="7">
        <v>0.28000000000000003</v>
      </c>
      <c r="I4726" s="7">
        <v>0.77</v>
      </c>
      <c r="J4726" t="s">
        <v>2337</v>
      </c>
      <c r="K4726">
        <f t="shared" si="292"/>
        <v>154</v>
      </c>
      <c r="L4726">
        <f t="shared" si="293"/>
        <v>55</v>
      </c>
      <c r="M4726">
        <f t="shared" si="294"/>
        <v>1</v>
      </c>
      <c r="N4726" s="7">
        <f t="shared" si="295"/>
        <v>76.739999999999995</v>
      </c>
    </row>
    <row r="4727" spans="1:14" x14ac:dyDescent="0.2">
      <c r="A4727" t="s">
        <v>251</v>
      </c>
      <c r="B4727" s="8">
        <v>44217</v>
      </c>
      <c r="C4727" s="8">
        <v>44221</v>
      </c>
      <c r="D4727">
        <v>154</v>
      </c>
      <c r="E4727">
        <v>1</v>
      </c>
      <c r="F4727" s="7">
        <v>85.69</v>
      </c>
      <c r="G4727" s="7">
        <v>191.85</v>
      </c>
      <c r="H4727" s="7">
        <v>0.86</v>
      </c>
      <c r="I4727" s="7">
        <v>1.92</v>
      </c>
      <c r="J4727" t="s">
        <v>2337</v>
      </c>
      <c r="K4727">
        <f t="shared" si="292"/>
        <v>154</v>
      </c>
      <c r="L4727">
        <f t="shared" si="293"/>
        <v>55</v>
      </c>
      <c r="M4727">
        <f t="shared" si="294"/>
        <v>1</v>
      </c>
      <c r="N4727" s="7">
        <f t="shared" si="295"/>
        <v>191.85</v>
      </c>
    </row>
    <row r="4728" spans="1:14" x14ac:dyDescent="0.2">
      <c r="A4728" t="s">
        <v>288</v>
      </c>
      <c r="B4728" s="8">
        <v>44217</v>
      </c>
      <c r="C4728" s="8">
        <v>44221</v>
      </c>
      <c r="D4728">
        <v>154</v>
      </c>
      <c r="E4728">
        <v>1</v>
      </c>
      <c r="F4728" s="7">
        <v>85.69</v>
      </c>
      <c r="G4728" s="7">
        <v>223.83</v>
      </c>
      <c r="H4728" s="7">
        <v>0.86</v>
      </c>
      <c r="I4728" s="7">
        <v>2.2400000000000002</v>
      </c>
      <c r="J4728" t="s">
        <v>2337</v>
      </c>
      <c r="K4728">
        <f t="shared" si="292"/>
        <v>154</v>
      </c>
      <c r="L4728">
        <f t="shared" si="293"/>
        <v>55</v>
      </c>
      <c r="M4728">
        <f t="shared" si="294"/>
        <v>1</v>
      </c>
      <c r="N4728" s="7">
        <f t="shared" si="295"/>
        <v>223.83</v>
      </c>
    </row>
    <row r="4729" spans="1:14" x14ac:dyDescent="0.2">
      <c r="A4729" t="s">
        <v>301</v>
      </c>
      <c r="B4729" s="8">
        <v>44217</v>
      </c>
      <c r="C4729" s="8">
        <v>44221</v>
      </c>
      <c r="D4729">
        <v>46</v>
      </c>
      <c r="E4729">
        <v>1</v>
      </c>
      <c r="F4729" s="7">
        <v>26.48</v>
      </c>
      <c r="G4729" s="7">
        <v>84.41</v>
      </c>
      <c r="H4729" s="7">
        <v>0.88</v>
      </c>
      <c r="I4729" s="7">
        <v>2.81</v>
      </c>
      <c r="J4729" t="s">
        <v>2337</v>
      </c>
      <c r="K4729">
        <f t="shared" si="292"/>
        <v>46</v>
      </c>
      <c r="L4729">
        <f t="shared" si="293"/>
        <v>55</v>
      </c>
      <c r="M4729">
        <f t="shared" si="294"/>
        <v>1</v>
      </c>
      <c r="N4729" s="7">
        <f t="shared" si="295"/>
        <v>84.41</v>
      </c>
    </row>
    <row r="4730" spans="1:14" x14ac:dyDescent="0.2">
      <c r="A4730" t="s">
        <v>396</v>
      </c>
      <c r="B4730" s="8">
        <v>44217</v>
      </c>
      <c r="C4730" s="8">
        <v>44221</v>
      </c>
      <c r="D4730">
        <v>8</v>
      </c>
      <c r="E4730">
        <v>1</v>
      </c>
      <c r="F4730" s="7">
        <v>112.81</v>
      </c>
      <c r="G4730" s="7">
        <v>153.47999999999999</v>
      </c>
      <c r="H4730" s="7">
        <v>22.56</v>
      </c>
      <c r="I4730" s="7">
        <v>30.7</v>
      </c>
      <c r="J4730" t="s">
        <v>2337</v>
      </c>
      <c r="K4730">
        <f t="shared" si="292"/>
        <v>8</v>
      </c>
      <c r="L4730">
        <f t="shared" si="293"/>
        <v>55</v>
      </c>
      <c r="M4730">
        <f t="shared" si="294"/>
        <v>1</v>
      </c>
      <c r="N4730" s="7">
        <f t="shared" si="295"/>
        <v>153.47999999999999</v>
      </c>
    </row>
    <row r="4731" spans="1:14" x14ac:dyDescent="0.2">
      <c r="A4731" t="s">
        <v>112</v>
      </c>
      <c r="B4731" s="8">
        <v>44217</v>
      </c>
      <c r="C4731" s="8">
        <v>44221</v>
      </c>
      <c r="D4731">
        <v>154</v>
      </c>
      <c r="E4731">
        <v>1</v>
      </c>
      <c r="F4731" s="7">
        <v>40.67</v>
      </c>
      <c r="G4731" s="7">
        <v>209.76</v>
      </c>
      <c r="H4731" s="7">
        <v>0.4</v>
      </c>
      <c r="I4731" s="7">
        <v>2.1</v>
      </c>
      <c r="J4731" t="s">
        <v>2337</v>
      </c>
      <c r="K4731">
        <f t="shared" si="292"/>
        <v>154</v>
      </c>
      <c r="L4731">
        <f t="shared" si="293"/>
        <v>55</v>
      </c>
      <c r="M4731">
        <f t="shared" si="294"/>
        <v>1</v>
      </c>
      <c r="N4731" s="7">
        <f t="shared" si="295"/>
        <v>209.76</v>
      </c>
    </row>
    <row r="4732" spans="1:14" x14ac:dyDescent="0.2">
      <c r="A4732" t="s">
        <v>531</v>
      </c>
      <c r="B4732" s="8">
        <v>44217</v>
      </c>
      <c r="C4732" s="8">
        <v>44235</v>
      </c>
      <c r="D4732">
        <v>4596</v>
      </c>
      <c r="E4732">
        <v>1</v>
      </c>
      <c r="F4732" s="7">
        <v>13859.24</v>
      </c>
      <c r="G4732" s="7">
        <v>23981.25</v>
      </c>
      <c r="H4732" s="7">
        <v>4.62</v>
      </c>
      <c r="I4732" s="7">
        <v>7.99</v>
      </c>
      <c r="J4732" t="s">
        <v>2337</v>
      </c>
      <c r="K4732">
        <f t="shared" si="292"/>
        <v>4596</v>
      </c>
      <c r="L4732">
        <f t="shared" si="293"/>
        <v>55</v>
      </c>
      <c r="M4732">
        <f t="shared" si="294"/>
        <v>1</v>
      </c>
      <c r="N4732" s="7">
        <f t="shared" si="295"/>
        <v>23981.25</v>
      </c>
    </row>
    <row r="4733" spans="1:14" x14ac:dyDescent="0.2">
      <c r="A4733" t="s">
        <v>396</v>
      </c>
      <c r="B4733" s="8">
        <v>44217</v>
      </c>
      <c r="C4733" s="8">
        <v>44235</v>
      </c>
      <c r="D4733">
        <v>148</v>
      </c>
      <c r="E4733">
        <v>1</v>
      </c>
      <c r="F4733" s="7">
        <v>2165.91</v>
      </c>
      <c r="G4733" s="7">
        <v>3192.38</v>
      </c>
      <c r="H4733" s="7">
        <v>22.56</v>
      </c>
      <c r="I4733" s="7">
        <v>33.25</v>
      </c>
      <c r="J4733" t="s">
        <v>2337</v>
      </c>
      <c r="K4733">
        <f t="shared" si="292"/>
        <v>148</v>
      </c>
      <c r="L4733">
        <f t="shared" si="293"/>
        <v>55</v>
      </c>
      <c r="M4733">
        <f t="shared" si="294"/>
        <v>1</v>
      </c>
      <c r="N4733" s="7">
        <f t="shared" si="295"/>
        <v>3192.38</v>
      </c>
    </row>
    <row r="4734" spans="1:14" x14ac:dyDescent="0.2">
      <c r="A4734" t="s">
        <v>923</v>
      </c>
      <c r="B4734" s="8">
        <v>44217</v>
      </c>
      <c r="C4734" s="8">
        <v>44235</v>
      </c>
      <c r="D4734">
        <v>148</v>
      </c>
      <c r="E4734">
        <v>1</v>
      </c>
      <c r="F4734" s="7">
        <v>5748.75</v>
      </c>
      <c r="G4734" s="7">
        <v>9577.15</v>
      </c>
      <c r="H4734" s="7">
        <v>59.88</v>
      </c>
      <c r="I4734" s="7">
        <v>99.76</v>
      </c>
      <c r="J4734" t="s">
        <v>2337</v>
      </c>
      <c r="K4734">
        <f t="shared" si="292"/>
        <v>148</v>
      </c>
      <c r="L4734">
        <f t="shared" si="293"/>
        <v>55</v>
      </c>
      <c r="M4734">
        <f t="shared" si="294"/>
        <v>1</v>
      </c>
      <c r="N4734" s="7">
        <f t="shared" si="295"/>
        <v>9577.15</v>
      </c>
    </row>
    <row r="4735" spans="1:14" x14ac:dyDescent="0.2">
      <c r="A4735" t="s">
        <v>251</v>
      </c>
      <c r="B4735" s="8">
        <v>44217</v>
      </c>
      <c r="C4735" s="8">
        <v>44221</v>
      </c>
      <c r="D4735">
        <v>69</v>
      </c>
      <c r="E4735">
        <v>1</v>
      </c>
      <c r="F4735" s="7">
        <v>38.56</v>
      </c>
      <c r="G4735" s="7">
        <v>103.6</v>
      </c>
      <c r="H4735" s="7">
        <v>0.86</v>
      </c>
      <c r="I4735" s="7">
        <v>2.2999999999999998</v>
      </c>
      <c r="J4735" t="s">
        <v>2337</v>
      </c>
      <c r="K4735">
        <f t="shared" si="292"/>
        <v>69</v>
      </c>
      <c r="L4735">
        <f t="shared" si="293"/>
        <v>55</v>
      </c>
      <c r="M4735">
        <f t="shared" si="294"/>
        <v>1</v>
      </c>
      <c r="N4735" s="7">
        <f t="shared" si="295"/>
        <v>103.6</v>
      </c>
    </row>
    <row r="4736" spans="1:14" x14ac:dyDescent="0.2">
      <c r="A4736" t="s">
        <v>262</v>
      </c>
      <c r="B4736" s="8">
        <v>44217</v>
      </c>
      <c r="C4736" s="8">
        <v>44221</v>
      </c>
      <c r="D4736">
        <v>30</v>
      </c>
      <c r="E4736">
        <v>1</v>
      </c>
      <c r="F4736" s="7">
        <v>20.41</v>
      </c>
      <c r="G4736" s="7">
        <v>43.74</v>
      </c>
      <c r="H4736" s="7">
        <v>1.07</v>
      </c>
      <c r="I4736" s="7">
        <v>2.2999999999999998</v>
      </c>
      <c r="J4736" t="s">
        <v>2337</v>
      </c>
      <c r="K4736">
        <f t="shared" si="292"/>
        <v>30</v>
      </c>
      <c r="L4736">
        <f t="shared" si="293"/>
        <v>55</v>
      </c>
      <c r="M4736">
        <f t="shared" si="294"/>
        <v>1</v>
      </c>
      <c r="N4736" s="7">
        <f t="shared" si="295"/>
        <v>43.74</v>
      </c>
    </row>
    <row r="4737" spans="1:14" x14ac:dyDescent="0.2">
      <c r="A4737" t="s">
        <v>928</v>
      </c>
      <c r="B4737" s="8">
        <v>44217</v>
      </c>
      <c r="C4737" s="8">
        <v>44221</v>
      </c>
      <c r="D4737">
        <v>2</v>
      </c>
      <c r="E4737">
        <v>1</v>
      </c>
      <c r="F4737" s="7">
        <v>0</v>
      </c>
      <c r="G4737" s="7">
        <v>0</v>
      </c>
      <c r="H4737" s="7">
        <v>0</v>
      </c>
      <c r="I4737" s="7">
        <v>0</v>
      </c>
      <c r="J4737" t="s">
        <v>2337</v>
      </c>
      <c r="K4737">
        <f t="shared" si="292"/>
        <v>2</v>
      </c>
      <c r="L4737">
        <f t="shared" si="293"/>
        <v>55</v>
      </c>
      <c r="M4737">
        <f t="shared" si="294"/>
        <v>1</v>
      </c>
      <c r="N4737" s="7">
        <f t="shared" si="295"/>
        <v>0</v>
      </c>
    </row>
    <row r="4738" spans="1:14" x14ac:dyDescent="0.2">
      <c r="A4738" t="s">
        <v>251</v>
      </c>
      <c r="B4738" s="8">
        <v>44217</v>
      </c>
      <c r="C4738" s="8">
        <v>44221</v>
      </c>
      <c r="D4738">
        <v>103</v>
      </c>
      <c r="E4738">
        <v>1</v>
      </c>
      <c r="F4738" s="7">
        <v>57.41</v>
      </c>
      <c r="G4738" s="7">
        <v>154.25</v>
      </c>
      <c r="H4738" s="7">
        <v>0.86</v>
      </c>
      <c r="I4738" s="7">
        <v>2.2999999999999998</v>
      </c>
      <c r="J4738" t="s">
        <v>2337</v>
      </c>
      <c r="K4738">
        <f t="shared" si="292"/>
        <v>103</v>
      </c>
      <c r="L4738">
        <f t="shared" si="293"/>
        <v>55</v>
      </c>
      <c r="M4738">
        <f t="shared" si="294"/>
        <v>1</v>
      </c>
      <c r="N4738" s="7">
        <f t="shared" si="295"/>
        <v>154.25</v>
      </c>
    </row>
    <row r="4739" spans="1:14" x14ac:dyDescent="0.2">
      <c r="A4739" t="s">
        <v>928</v>
      </c>
      <c r="B4739" s="8">
        <v>44217</v>
      </c>
      <c r="C4739" s="8">
        <v>44221</v>
      </c>
      <c r="D4739">
        <v>2</v>
      </c>
      <c r="E4739">
        <v>1</v>
      </c>
      <c r="F4739" s="7">
        <v>0</v>
      </c>
      <c r="G4739" s="7">
        <v>0</v>
      </c>
      <c r="H4739" s="7">
        <v>0</v>
      </c>
      <c r="I4739" s="7">
        <v>0</v>
      </c>
      <c r="J4739" t="s">
        <v>2337</v>
      </c>
      <c r="K4739">
        <f t="shared" ref="K4739:K4802" si="296">D4739*E4739</f>
        <v>2</v>
      </c>
      <c r="L4739">
        <f t="shared" ref="L4739:L4802" si="297">(YEAR(B4739)-2020)*52+_xlfn.ISOWEEKNUM(B4739)</f>
        <v>55</v>
      </c>
      <c r="M4739">
        <f t="shared" ref="M4739:M4802" si="298">IF(J4739="Z-US$",1,1.22)</f>
        <v>1</v>
      </c>
      <c r="N4739" s="7">
        <f t="shared" ref="N4739:N4802" si="299">G4739*M4739</f>
        <v>0</v>
      </c>
    </row>
    <row r="4740" spans="1:14" x14ac:dyDescent="0.2">
      <c r="A4740" t="s">
        <v>288</v>
      </c>
      <c r="B4740" s="8">
        <v>44217</v>
      </c>
      <c r="C4740" s="8">
        <v>44221</v>
      </c>
      <c r="D4740">
        <v>154</v>
      </c>
      <c r="E4740">
        <v>1</v>
      </c>
      <c r="F4740" s="7">
        <v>85.69</v>
      </c>
      <c r="G4740" s="7">
        <v>306.95999999999998</v>
      </c>
      <c r="H4740" s="7">
        <v>0.86</v>
      </c>
      <c r="I4740" s="7">
        <v>3.07</v>
      </c>
      <c r="J4740" t="s">
        <v>2337</v>
      </c>
      <c r="K4740">
        <f t="shared" si="296"/>
        <v>154</v>
      </c>
      <c r="L4740">
        <f t="shared" si="297"/>
        <v>55</v>
      </c>
      <c r="M4740">
        <f t="shared" si="298"/>
        <v>1</v>
      </c>
      <c r="N4740" s="7">
        <f t="shared" si="299"/>
        <v>306.95999999999998</v>
      </c>
    </row>
    <row r="4741" spans="1:14" x14ac:dyDescent="0.2">
      <c r="A4741" t="s">
        <v>396</v>
      </c>
      <c r="B4741" s="8">
        <v>44217</v>
      </c>
      <c r="C4741" s="8">
        <v>44221</v>
      </c>
      <c r="D4741">
        <v>5</v>
      </c>
      <c r="E4741">
        <v>1</v>
      </c>
      <c r="F4741" s="7">
        <v>67.69</v>
      </c>
      <c r="G4741" s="7">
        <v>107.44</v>
      </c>
      <c r="H4741" s="7">
        <v>22.56</v>
      </c>
      <c r="I4741" s="7">
        <v>35.81</v>
      </c>
      <c r="J4741" t="s">
        <v>2337</v>
      </c>
      <c r="K4741">
        <f t="shared" si="296"/>
        <v>5</v>
      </c>
      <c r="L4741">
        <f t="shared" si="297"/>
        <v>55</v>
      </c>
      <c r="M4741">
        <f t="shared" si="298"/>
        <v>1</v>
      </c>
      <c r="N4741" s="7">
        <f t="shared" si="299"/>
        <v>107.44</v>
      </c>
    </row>
    <row r="4742" spans="1:14" x14ac:dyDescent="0.2">
      <c r="A4742" t="s">
        <v>738</v>
      </c>
      <c r="B4742" s="8">
        <v>44218</v>
      </c>
      <c r="C4742" s="8">
        <v>44232</v>
      </c>
      <c r="D4742">
        <v>10</v>
      </c>
      <c r="E4742">
        <v>1</v>
      </c>
      <c r="F4742" s="7">
        <v>191.77</v>
      </c>
      <c r="G4742" s="7">
        <v>338.42</v>
      </c>
      <c r="H4742" s="7">
        <v>31.96</v>
      </c>
      <c r="I4742" s="7">
        <v>56.4</v>
      </c>
      <c r="J4742" t="s">
        <v>2337</v>
      </c>
      <c r="K4742">
        <f t="shared" si="296"/>
        <v>10</v>
      </c>
      <c r="L4742">
        <f t="shared" si="297"/>
        <v>55</v>
      </c>
      <c r="M4742">
        <f t="shared" si="298"/>
        <v>1</v>
      </c>
      <c r="N4742" s="7">
        <f t="shared" si="299"/>
        <v>338.42</v>
      </c>
    </row>
    <row r="4743" spans="1:14" x14ac:dyDescent="0.2">
      <c r="A4743" t="s">
        <v>233</v>
      </c>
      <c r="B4743" s="8">
        <v>44218</v>
      </c>
      <c r="C4743" s="8">
        <v>44221</v>
      </c>
      <c r="D4743">
        <v>6128</v>
      </c>
      <c r="E4743">
        <v>1</v>
      </c>
      <c r="F4743" s="7">
        <v>2813.8</v>
      </c>
      <c r="G4743" s="7">
        <v>4092.8</v>
      </c>
      <c r="H4743" s="7">
        <v>0.7</v>
      </c>
      <c r="I4743" s="7">
        <v>1.02</v>
      </c>
      <c r="J4743" t="s">
        <v>2337</v>
      </c>
      <c r="K4743">
        <f t="shared" si="296"/>
        <v>6128</v>
      </c>
      <c r="L4743">
        <f t="shared" si="297"/>
        <v>55</v>
      </c>
      <c r="M4743">
        <f t="shared" si="298"/>
        <v>1</v>
      </c>
      <c r="N4743" s="7">
        <f t="shared" si="299"/>
        <v>4092.8</v>
      </c>
    </row>
    <row r="4744" spans="1:14" x14ac:dyDescent="0.2">
      <c r="A4744" t="s">
        <v>284</v>
      </c>
      <c r="B4744" s="8">
        <v>44218</v>
      </c>
      <c r="C4744" s="8">
        <v>44221</v>
      </c>
      <c r="D4744">
        <v>3064</v>
      </c>
      <c r="E4744">
        <v>1</v>
      </c>
      <c r="F4744" s="7">
        <v>1713.86</v>
      </c>
      <c r="G4744" s="7">
        <v>4092.8</v>
      </c>
      <c r="H4744" s="7">
        <v>0.86</v>
      </c>
      <c r="I4744" s="7">
        <v>2.0499999999999998</v>
      </c>
      <c r="J4744" t="s">
        <v>2337</v>
      </c>
      <c r="K4744">
        <f t="shared" si="296"/>
        <v>3064</v>
      </c>
      <c r="L4744">
        <f t="shared" si="297"/>
        <v>55</v>
      </c>
      <c r="M4744">
        <f t="shared" si="298"/>
        <v>1</v>
      </c>
      <c r="N4744" s="7">
        <f t="shared" si="299"/>
        <v>4092.8</v>
      </c>
    </row>
    <row r="4745" spans="1:14" x14ac:dyDescent="0.2">
      <c r="A4745" t="s">
        <v>289</v>
      </c>
      <c r="B4745" s="8">
        <v>44218</v>
      </c>
      <c r="C4745" s="8">
        <v>44221</v>
      </c>
      <c r="D4745">
        <v>1532</v>
      </c>
      <c r="E4745">
        <v>1</v>
      </c>
      <c r="F4745" s="7">
        <v>869.72</v>
      </c>
      <c r="G4745" s="7">
        <v>2046.4</v>
      </c>
      <c r="H4745" s="7">
        <v>0.87</v>
      </c>
      <c r="I4745" s="7">
        <v>2.0499999999999998</v>
      </c>
      <c r="J4745" t="s">
        <v>2337</v>
      </c>
      <c r="K4745">
        <f t="shared" si="296"/>
        <v>1532</v>
      </c>
      <c r="L4745">
        <f t="shared" si="297"/>
        <v>55</v>
      </c>
      <c r="M4745">
        <f t="shared" si="298"/>
        <v>1</v>
      </c>
      <c r="N4745" s="7">
        <f t="shared" si="299"/>
        <v>2046.4</v>
      </c>
    </row>
    <row r="4746" spans="1:14" x14ac:dyDescent="0.2">
      <c r="A4746" t="s">
        <v>149</v>
      </c>
      <c r="B4746" s="8">
        <v>43838</v>
      </c>
      <c r="C4746" s="8">
        <v>43838</v>
      </c>
      <c r="D4746">
        <v>766</v>
      </c>
      <c r="E4746">
        <v>2</v>
      </c>
      <c r="F4746" s="7">
        <v>1033.94</v>
      </c>
      <c r="G4746" s="7">
        <v>1662.7</v>
      </c>
      <c r="H4746" s="7">
        <v>2.06</v>
      </c>
      <c r="I4746" s="7">
        <v>3.33</v>
      </c>
      <c r="J4746" t="s">
        <v>2337</v>
      </c>
      <c r="K4746">
        <f t="shared" si="296"/>
        <v>1532</v>
      </c>
      <c r="L4746">
        <f t="shared" si="297"/>
        <v>2</v>
      </c>
      <c r="M4746">
        <f t="shared" si="298"/>
        <v>1</v>
      </c>
      <c r="N4746" s="7">
        <f t="shared" si="299"/>
        <v>1662.7</v>
      </c>
    </row>
    <row r="4747" spans="1:14" x14ac:dyDescent="0.2">
      <c r="A4747" t="s">
        <v>202</v>
      </c>
      <c r="B4747" s="8">
        <v>43838</v>
      </c>
      <c r="C4747" s="8">
        <v>43838</v>
      </c>
      <c r="D4747">
        <v>1532</v>
      </c>
      <c r="E4747">
        <v>2</v>
      </c>
      <c r="F4747" s="7">
        <v>2631.16</v>
      </c>
      <c r="G4747" s="7">
        <v>6395</v>
      </c>
      <c r="H4747" s="7">
        <v>2.62</v>
      </c>
      <c r="I4747" s="7">
        <v>6.4</v>
      </c>
      <c r="J4747" t="s">
        <v>2337</v>
      </c>
      <c r="K4747">
        <f t="shared" si="296"/>
        <v>3064</v>
      </c>
      <c r="L4747">
        <f t="shared" si="297"/>
        <v>2</v>
      </c>
      <c r="M4747">
        <f t="shared" si="298"/>
        <v>1</v>
      </c>
      <c r="N4747" s="7">
        <f t="shared" si="299"/>
        <v>6395</v>
      </c>
    </row>
    <row r="4748" spans="1:14" x14ac:dyDescent="0.2">
      <c r="A4748" t="s">
        <v>636</v>
      </c>
      <c r="B4748" s="8">
        <v>43838</v>
      </c>
      <c r="C4748" s="8">
        <v>43838</v>
      </c>
      <c r="D4748">
        <v>766</v>
      </c>
      <c r="E4748">
        <v>2</v>
      </c>
      <c r="F4748" s="7">
        <v>924.46</v>
      </c>
      <c r="G4748" s="7">
        <v>1905.71</v>
      </c>
      <c r="H4748" s="7">
        <v>1.84</v>
      </c>
      <c r="I4748" s="7">
        <v>3.81</v>
      </c>
      <c r="J4748" t="s">
        <v>2337</v>
      </c>
      <c r="K4748">
        <f t="shared" si="296"/>
        <v>1532</v>
      </c>
      <c r="L4748">
        <f t="shared" si="297"/>
        <v>2</v>
      </c>
      <c r="M4748">
        <f t="shared" si="298"/>
        <v>1</v>
      </c>
      <c r="N4748" s="7">
        <f t="shared" si="299"/>
        <v>1905.71</v>
      </c>
    </row>
    <row r="4749" spans="1:14" x14ac:dyDescent="0.2">
      <c r="A4749" t="s">
        <v>251</v>
      </c>
      <c r="B4749" s="8">
        <v>43838</v>
      </c>
      <c r="C4749" s="8">
        <v>43838</v>
      </c>
      <c r="D4749">
        <v>7660</v>
      </c>
      <c r="E4749">
        <v>1</v>
      </c>
      <c r="F4749" s="7">
        <v>4284.6499999999996</v>
      </c>
      <c r="G4749" s="7">
        <v>9592.5</v>
      </c>
      <c r="H4749" s="7">
        <v>0.86</v>
      </c>
      <c r="I4749" s="7">
        <v>1.92</v>
      </c>
      <c r="J4749" t="s">
        <v>2337</v>
      </c>
      <c r="K4749">
        <f t="shared" si="296"/>
        <v>7660</v>
      </c>
      <c r="L4749">
        <f t="shared" si="297"/>
        <v>2</v>
      </c>
      <c r="M4749">
        <f t="shared" si="298"/>
        <v>1</v>
      </c>
      <c r="N4749" s="7">
        <f t="shared" si="299"/>
        <v>9592.5</v>
      </c>
    </row>
    <row r="4750" spans="1:14" x14ac:dyDescent="0.2">
      <c r="A4750" t="s">
        <v>289</v>
      </c>
      <c r="B4750" s="8">
        <v>43838</v>
      </c>
      <c r="C4750" s="8">
        <v>43838</v>
      </c>
      <c r="D4750">
        <v>1532</v>
      </c>
      <c r="E4750">
        <v>1</v>
      </c>
      <c r="F4750" s="7">
        <v>856.93</v>
      </c>
      <c r="G4750" s="7">
        <v>2430.1</v>
      </c>
      <c r="H4750" s="7">
        <v>0.86</v>
      </c>
      <c r="I4750" s="7">
        <v>2.4300000000000002</v>
      </c>
      <c r="J4750" t="s">
        <v>2337</v>
      </c>
      <c r="K4750">
        <f t="shared" si="296"/>
        <v>1532</v>
      </c>
      <c r="L4750">
        <f t="shared" si="297"/>
        <v>2</v>
      </c>
      <c r="M4750">
        <f t="shared" si="298"/>
        <v>1</v>
      </c>
      <c r="N4750" s="7">
        <f t="shared" si="299"/>
        <v>2430.1</v>
      </c>
    </row>
    <row r="4751" spans="1:14" x14ac:dyDescent="0.2">
      <c r="A4751" t="s">
        <v>930</v>
      </c>
      <c r="B4751" s="8">
        <v>43838</v>
      </c>
      <c r="C4751" s="8">
        <v>43838</v>
      </c>
      <c r="D4751">
        <v>295</v>
      </c>
      <c r="E4751">
        <v>1</v>
      </c>
      <c r="F4751" s="7">
        <v>5475.87</v>
      </c>
      <c r="G4751" s="7">
        <v>7858.18</v>
      </c>
      <c r="H4751" s="7">
        <v>28.51</v>
      </c>
      <c r="I4751" s="7">
        <v>40.93</v>
      </c>
      <c r="J4751" t="s">
        <v>2337</v>
      </c>
      <c r="K4751">
        <f t="shared" si="296"/>
        <v>295</v>
      </c>
      <c r="L4751">
        <f t="shared" si="297"/>
        <v>2</v>
      </c>
      <c r="M4751">
        <f t="shared" si="298"/>
        <v>1</v>
      </c>
      <c r="N4751" s="7">
        <f t="shared" si="299"/>
        <v>7858.18</v>
      </c>
    </row>
    <row r="4752" spans="1:14" x14ac:dyDescent="0.2">
      <c r="A4752" t="s">
        <v>249</v>
      </c>
      <c r="B4752" s="8">
        <v>43839</v>
      </c>
      <c r="C4752" s="8">
        <v>43839</v>
      </c>
      <c r="D4752">
        <v>766</v>
      </c>
      <c r="E4752">
        <v>1</v>
      </c>
      <c r="F4752" s="7">
        <v>428.47</v>
      </c>
      <c r="G4752" s="7">
        <v>959.25</v>
      </c>
      <c r="H4752" s="7">
        <v>0.86</v>
      </c>
      <c r="I4752" s="7">
        <v>1.92</v>
      </c>
      <c r="J4752" t="s">
        <v>2337</v>
      </c>
      <c r="K4752">
        <f t="shared" si="296"/>
        <v>766</v>
      </c>
      <c r="L4752">
        <f t="shared" si="297"/>
        <v>2</v>
      </c>
      <c r="M4752">
        <f t="shared" si="298"/>
        <v>1</v>
      </c>
      <c r="N4752" s="7">
        <f t="shared" si="299"/>
        <v>959.25</v>
      </c>
    </row>
    <row r="4753" spans="1:14" x14ac:dyDescent="0.2">
      <c r="A4753" t="s">
        <v>288</v>
      </c>
      <c r="B4753" s="8">
        <v>43845</v>
      </c>
      <c r="C4753" s="8">
        <v>43845</v>
      </c>
      <c r="D4753">
        <v>19</v>
      </c>
      <c r="E4753">
        <v>500</v>
      </c>
      <c r="F4753" s="7">
        <v>5141.58</v>
      </c>
      <c r="G4753" s="7">
        <v>15348</v>
      </c>
      <c r="H4753" s="7">
        <v>428.47</v>
      </c>
      <c r="I4753" s="7">
        <v>1279</v>
      </c>
      <c r="J4753" t="s">
        <v>2337</v>
      </c>
      <c r="K4753">
        <f t="shared" si="296"/>
        <v>9500</v>
      </c>
      <c r="L4753">
        <f t="shared" si="297"/>
        <v>3</v>
      </c>
      <c r="M4753">
        <f t="shared" si="298"/>
        <v>1</v>
      </c>
      <c r="N4753" s="7">
        <f t="shared" si="299"/>
        <v>15348</v>
      </c>
    </row>
    <row r="4754" spans="1:14" x14ac:dyDescent="0.2">
      <c r="A4754" t="s">
        <v>872</v>
      </c>
      <c r="B4754" s="8">
        <v>43851</v>
      </c>
      <c r="C4754" s="8">
        <v>43865</v>
      </c>
      <c r="D4754">
        <v>74</v>
      </c>
      <c r="E4754">
        <v>1</v>
      </c>
      <c r="F4754" s="7">
        <v>2036.37</v>
      </c>
      <c r="G4754" s="7">
        <v>6323.38</v>
      </c>
      <c r="H4754" s="7">
        <v>42.42</v>
      </c>
      <c r="I4754" s="7">
        <v>131.74</v>
      </c>
      <c r="J4754" t="s">
        <v>2337</v>
      </c>
      <c r="K4754">
        <f t="shared" si="296"/>
        <v>74</v>
      </c>
      <c r="L4754">
        <f t="shared" si="297"/>
        <v>4</v>
      </c>
      <c r="M4754">
        <f t="shared" si="298"/>
        <v>1</v>
      </c>
      <c r="N4754" s="7">
        <f t="shared" si="299"/>
        <v>6323.38</v>
      </c>
    </row>
    <row r="4755" spans="1:14" x14ac:dyDescent="0.2">
      <c r="A4755" t="s">
        <v>938</v>
      </c>
      <c r="B4755" s="8">
        <v>43851</v>
      </c>
      <c r="C4755" s="8">
        <v>43865</v>
      </c>
      <c r="D4755">
        <v>77</v>
      </c>
      <c r="E4755">
        <v>1</v>
      </c>
      <c r="F4755" s="7">
        <v>1263.6500000000001</v>
      </c>
      <c r="G4755" s="7">
        <v>2941.7</v>
      </c>
      <c r="H4755" s="7">
        <v>25.27</v>
      </c>
      <c r="I4755" s="7">
        <v>58.83</v>
      </c>
      <c r="J4755" t="s">
        <v>2337</v>
      </c>
      <c r="K4755">
        <f t="shared" si="296"/>
        <v>77</v>
      </c>
      <c r="L4755">
        <f t="shared" si="297"/>
        <v>4</v>
      </c>
      <c r="M4755">
        <f t="shared" si="298"/>
        <v>1</v>
      </c>
      <c r="N4755" s="7">
        <f t="shared" si="299"/>
        <v>2941.7</v>
      </c>
    </row>
    <row r="4756" spans="1:14" x14ac:dyDescent="0.2">
      <c r="A4756" t="s">
        <v>934</v>
      </c>
      <c r="B4756" s="8">
        <v>43853</v>
      </c>
      <c r="C4756" s="8">
        <v>43853</v>
      </c>
      <c r="D4756">
        <v>31</v>
      </c>
      <c r="E4756">
        <v>1</v>
      </c>
      <c r="F4756" s="7">
        <v>291.61</v>
      </c>
      <c r="G4756" s="7">
        <v>486.02</v>
      </c>
      <c r="H4756" s="7">
        <v>14.58</v>
      </c>
      <c r="I4756" s="7">
        <v>24.3</v>
      </c>
      <c r="J4756" t="s">
        <v>2337</v>
      </c>
      <c r="K4756">
        <f t="shared" si="296"/>
        <v>31</v>
      </c>
      <c r="L4756">
        <f t="shared" si="297"/>
        <v>4</v>
      </c>
      <c r="M4756">
        <f t="shared" si="298"/>
        <v>1</v>
      </c>
      <c r="N4756" s="7">
        <f t="shared" si="299"/>
        <v>486.02</v>
      </c>
    </row>
    <row r="4757" spans="1:14" x14ac:dyDescent="0.2">
      <c r="A4757" t="s">
        <v>172</v>
      </c>
      <c r="B4757" s="8">
        <v>43853</v>
      </c>
      <c r="C4757" s="8">
        <v>43853</v>
      </c>
      <c r="D4757">
        <v>307</v>
      </c>
      <c r="E4757">
        <v>2</v>
      </c>
      <c r="F4757" s="7">
        <v>395.52</v>
      </c>
      <c r="G4757" s="7">
        <v>972.04</v>
      </c>
      <c r="H4757" s="7">
        <v>1.97</v>
      </c>
      <c r="I4757" s="7">
        <v>4.8600000000000003</v>
      </c>
      <c r="J4757" t="s">
        <v>2337</v>
      </c>
      <c r="K4757">
        <f t="shared" si="296"/>
        <v>614</v>
      </c>
      <c r="L4757">
        <f t="shared" si="297"/>
        <v>4</v>
      </c>
      <c r="M4757">
        <f t="shared" si="298"/>
        <v>1</v>
      </c>
      <c r="N4757" s="7">
        <f t="shared" si="299"/>
        <v>972.04</v>
      </c>
    </row>
    <row r="4758" spans="1:14" x14ac:dyDescent="0.2">
      <c r="A4758" t="s">
        <v>396</v>
      </c>
      <c r="B4758" s="8">
        <v>43858</v>
      </c>
      <c r="C4758" s="8">
        <v>43858</v>
      </c>
      <c r="D4758">
        <v>77</v>
      </c>
      <c r="E4758">
        <v>1</v>
      </c>
      <c r="F4758" s="7">
        <v>1145.3699999999999</v>
      </c>
      <c r="G4758" s="7">
        <v>1790.6</v>
      </c>
      <c r="H4758" s="7">
        <v>22.91</v>
      </c>
      <c r="I4758" s="7">
        <v>35.81</v>
      </c>
      <c r="J4758" t="s">
        <v>2337</v>
      </c>
      <c r="K4758">
        <f t="shared" si="296"/>
        <v>77</v>
      </c>
      <c r="L4758">
        <f t="shared" si="297"/>
        <v>5</v>
      </c>
      <c r="M4758">
        <f t="shared" si="298"/>
        <v>1</v>
      </c>
      <c r="N4758" s="7">
        <f t="shared" si="299"/>
        <v>1790.6</v>
      </c>
    </row>
    <row r="4759" spans="1:14" x14ac:dyDescent="0.2">
      <c r="A4759" t="s">
        <v>529</v>
      </c>
      <c r="B4759" s="8">
        <v>43858</v>
      </c>
      <c r="C4759" s="8">
        <v>43858</v>
      </c>
      <c r="D4759">
        <v>4</v>
      </c>
      <c r="E4759">
        <v>64</v>
      </c>
      <c r="F4759" s="7">
        <v>466.5</v>
      </c>
      <c r="G4759" s="7">
        <v>965.9</v>
      </c>
      <c r="H4759" s="7">
        <v>233.24</v>
      </c>
      <c r="I4759" s="7">
        <v>482.95</v>
      </c>
      <c r="J4759" t="s">
        <v>2337</v>
      </c>
      <c r="K4759">
        <f t="shared" si="296"/>
        <v>256</v>
      </c>
      <c r="L4759">
        <f t="shared" si="297"/>
        <v>5</v>
      </c>
      <c r="M4759">
        <f t="shared" si="298"/>
        <v>1</v>
      </c>
      <c r="N4759" s="7">
        <f t="shared" si="299"/>
        <v>965.9</v>
      </c>
    </row>
    <row r="4760" spans="1:14" x14ac:dyDescent="0.2">
      <c r="A4760" t="s">
        <v>529</v>
      </c>
      <c r="B4760" s="8">
        <v>43831</v>
      </c>
      <c r="C4760" s="8">
        <v>43831</v>
      </c>
      <c r="D4760">
        <v>4</v>
      </c>
      <c r="E4760">
        <v>64</v>
      </c>
      <c r="F4760" s="7">
        <v>466.5</v>
      </c>
      <c r="G4760" s="7">
        <v>965.9</v>
      </c>
      <c r="H4760" s="7">
        <v>233.24</v>
      </c>
      <c r="I4760" s="7">
        <v>482.95</v>
      </c>
      <c r="J4760" t="s">
        <v>2337</v>
      </c>
      <c r="K4760">
        <f t="shared" si="296"/>
        <v>256</v>
      </c>
      <c r="L4760">
        <f t="shared" si="297"/>
        <v>1</v>
      </c>
      <c r="M4760">
        <f t="shared" si="298"/>
        <v>1</v>
      </c>
      <c r="N4760" s="7">
        <f t="shared" si="299"/>
        <v>965.9</v>
      </c>
    </row>
    <row r="4761" spans="1:14" x14ac:dyDescent="0.2">
      <c r="A4761" t="s">
        <v>341</v>
      </c>
      <c r="B4761" s="8">
        <v>43859</v>
      </c>
      <c r="C4761" s="8">
        <v>43859</v>
      </c>
      <c r="D4761">
        <v>460</v>
      </c>
      <c r="E4761">
        <v>1</v>
      </c>
      <c r="F4761" s="7">
        <v>268.58999999999997</v>
      </c>
      <c r="G4761" s="7">
        <v>0</v>
      </c>
      <c r="H4761" s="7">
        <v>0.9</v>
      </c>
      <c r="I4761" s="7">
        <v>0</v>
      </c>
      <c r="J4761" t="s">
        <v>2337</v>
      </c>
      <c r="K4761">
        <f t="shared" si="296"/>
        <v>460</v>
      </c>
      <c r="L4761">
        <f t="shared" si="297"/>
        <v>5</v>
      </c>
      <c r="M4761">
        <f t="shared" si="298"/>
        <v>1</v>
      </c>
      <c r="N4761" s="7">
        <f t="shared" si="299"/>
        <v>0</v>
      </c>
    </row>
    <row r="4762" spans="1:14" x14ac:dyDescent="0.2">
      <c r="A4762" t="s">
        <v>202</v>
      </c>
      <c r="B4762" s="8">
        <v>43860</v>
      </c>
      <c r="C4762" s="8">
        <v>43860</v>
      </c>
      <c r="D4762">
        <v>1532</v>
      </c>
      <c r="E4762">
        <v>2</v>
      </c>
      <c r="F4762" s="7">
        <v>2631.16</v>
      </c>
      <c r="G4762" s="7">
        <v>6395</v>
      </c>
      <c r="H4762" s="7">
        <v>2.62</v>
      </c>
      <c r="I4762" s="7">
        <v>6.4</v>
      </c>
      <c r="J4762" t="s">
        <v>2337</v>
      </c>
      <c r="K4762">
        <f t="shared" si="296"/>
        <v>3064</v>
      </c>
      <c r="L4762">
        <f t="shared" si="297"/>
        <v>5</v>
      </c>
      <c r="M4762">
        <f t="shared" si="298"/>
        <v>1</v>
      </c>
      <c r="N4762" s="7">
        <f t="shared" si="299"/>
        <v>6395</v>
      </c>
    </row>
    <row r="4763" spans="1:14" x14ac:dyDescent="0.2">
      <c r="A4763" t="s">
        <v>289</v>
      </c>
      <c r="B4763" s="8">
        <v>43860</v>
      </c>
      <c r="C4763" s="8">
        <v>43860</v>
      </c>
      <c r="D4763">
        <v>766</v>
      </c>
      <c r="E4763">
        <v>1</v>
      </c>
      <c r="F4763" s="7">
        <v>428.47</v>
      </c>
      <c r="G4763" s="7">
        <v>1215.05</v>
      </c>
      <c r="H4763" s="7">
        <v>0.86</v>
      </c>
      <c r="I4763" s="7">
        <v>2.4300000000000002</v>
      </c>
      <c r="J4763" t="s">
        <v>2337</v>
      </c>
      <c r="K4763">
        <f t="shared" si="296"/>
        <v>766</v>
      </c>
      <c r="L4763">
        <f t="shared" si="297"/>
        <v>5</v>
      </c>
      <c r="M4763">
        <f t="shared" si="298"/>
        <v>1</v>
      </c>
      <c r="N4763" s="7">
        <f t="shared" si="299"/>
        <v>1215.05</v>
      </c>
    </row>
    <row r="4764" spans="1:14" x14ac:dyDescent="0.2">
      <c r="A4764" t="s">
        <v>149</v>
      </c>
      <c r="B4764" s="8">
        <v>43860</v>
      </c>
      <c r="C4764" s="8">
        <v>43860</v>
      </c>
      <c r="D4764">
        <v>766</v>
      </c>
      <c r="E4764">
        <v>2</v>
      </c>
      <c r="F4764" s="7">
        <v>1033.94</v>
      </c>
      <c r="G4764" s="7">
        <v>1662.7</v>
      </c>
      <c r="H4764" s="7">
        <v>2.06</v>
      </c>
      <c r="I4764" s="7">
        <v>3.33</v>
      </c>
      <c r="J4764" t="s">
        <v>2337</v>
      </c>
      <c r="K4764">
        <f t="shared" si="296"/>
        <v>1532</v>
      </c>
      <c r="L4764">
        <f t="shared" si="297"/>
        <v>5</v>
      </c>
      <c r="M4764">
        <f t="shared" si="298"/>
        <v>1</v>
      </c>
      <c r="N4764" s="7">
        <f t="shared" si="299"/>
        <v>1662.7</v>
      </c>
    </row>
    <row r="4765" spans="1:14" x14ac:dyDescent="0.2">
      <c r="A4765" t="s">
        <v>229</v>
      </c>
      <c r="B4765" s="8">
        <v>43860</v>
      </c>
      <c r="C4765" s="8">
        <v>43860</v>
      </c>
      <c r="D4765">
        <v>1532</v>
      </c>
      <c r="E4765">
        <v>1</v>
      </c>
      <c r="F4765" s="7">
        <v>703.45</v>
      </c>
      <c r="G4765" s="7">
        <v>1151.0999999999999</v>
      </c>
      <c r="H4765" s="7">
        <v>0.7</v>
      </c>
      <c r="I4765" s="7">
        <v>1.1499999999999999</v>
      </c>
      <c r="J4765" t="s">
        <v>2337</v>
      </c>
      <c r="K4765">
        <f t="shared" si="296"/>
        <v>1532</v>
      </c>
      <c r="L4765">
        <f t="shared" si="297"/>
        <v>5</v>
      </c>
      <c r="M4765">
        <f t="shared" si="298"/>
        <v>1</v>
      </c>
      <c r="N4765" s="7">
        <f t="shared" si="299"/>
        <v>1151.0999999999999</v>
      </c>
    </row>
    <row r="4766" spans="1:14" x14ac:dyDescent="0.2">
      <c r="A4766" t="s">
        <v>197</v>
      </c>
      <c r="B4766" s="8">
        <v>43860</v>
      </c>
      <c r="C4766" s="8">
        <v>43860</v>
      </c>
      <c r="D4766">
        <v>1532</v>
      </c>
      <c r="E4766">
        <v>1</v>
      </c>
      <c r="F4766" s="7">
        <v>1370.96</v>
      </c>
      <c r="G4766" s="7">
        <v>3453.3</v>
      </c>
      <c r="H4766" s="7">
        <v>1.37</v>
      </c>
      <c r="I4766" s="7">
        <v>3.45</v>
      </c>
      <c r="J4766" t="s">
        <v>2337</v>
      </c>
      <c r="K4766">
        <f t="shared" si="296"/>
        <v>1532</v>
      </c>
      <c r="L4766">
        <f t="shared" si="297"/>
        <v>5</v>
      </c>
      <c r="M4766">
        <f t="shared" si="298"/>
        <v>1</v>
      </c>
      <c r="N4766" s="7">
        <f t="shared" si="299"/>
        <v>3453.3</v>
      </c>
    </row>
    <row r="4767" spans="1:14" x14ac:dyDescent="0.2">
      <c r="A4767" t="s">
        <v>923</v>
      </c>
      <c r="B4767" s="8">
        <v>43860</v>
      </c>
      <c r="C4767" s="8">
        <v>43860</v>
      </c>
      <c r="D4767">
        <v>148</v>
      </c>
      <c r="E4767">
        <v>1</v>
      </c>
      <c r="F4767" s="7">
        <v>5761.03</v>
      </c>
      <c r="G4767" s="7">
        <v>8594.8799999999992</v>
      </c>
      <c r="H4767" s="7">
        <v>60.01</v>
      </c>
      <c r="I4767" s="7">
        <v>89.53</v>
      </c>
      <c r="J4767" t="s">
        <v>2337</v>
      </c>
      <c r="K4767">
        <f t="shared" si="296"/>
        <v>148</v>
      </c>
      <c r="L4767">
        <f t="shared" si="297"/>
        <v>5</v>
      </c>
      <c r="M4767">
        <f t="shared" si="298"/>
        <v>1</v>
      </c>
      <c r="N4767" s="7">
        <f t="shared" si="299"/>
        <v>8594.8799999999992</v>
      </c>
    </row>
    <row r="4768" spans="1:14" x14ac:dyDescent="0.2">
      <c r="A4768" t="s">
        <v>396</v>
      </c>
      <c r="B4768" s="8">
        <v>43860</v>
      </c>
      <c r="C4768" s="8">
        <v>43860</v>
      </c>
      <c r="D4768">
        <v>111</v>
      </c>
      <c r="E4768">
        <v>1</v>
      </c>
      <c r="F4768" s="7">
        <v>1649.32</v>
      </c>
      <c r="G4768" s="7">
        <v>2210.11</v>
      </c>
      <c r="H4768" s="7">
        <v>22.91</v>
      </c>
      <c r="I4768" s="7">
        <v>30.7</v>
      </c>
      <c r="J4768" t="s">
        <v>2337</v>
      </c>
      <c r="K4768">
        <f t="shared" si="296"/>
        <v>111</v>
      </c>
      <c r="L4768">
        <f t="shared" si="297"/>
        <v>5</v>
      </c>
      <c r="M4768">
        <f t="shared" si="298"/>
        <v>1</v>
      </c>
      <c r="N4768" s="7">
        <f t="shared" si="299"/>
        <v>2210.11</v>
      </c>
    </row>
    <row r="4769" spans="1:14" x14ac:dyDescent="0.2">
      <c r="A4769" t="s">
        <v>692</v>
      </c>
      <c r="B4769" s="8">
        <v>43865</v>
      </c>
      <c r="C4769" s="8">
        <v>43865</v>
      </c>
      <c r="D4769">
        <v>92</v>
      </c>
      <c r="E4769">
        <v>1</v>
      </c>
      <c r="F4769" s="7">
        <v>765.87</v>
      </c>
      <c r="G4769" s="7">
        <v>1841.76</v>
      </c>
      <c r="H4769" s="7">
        <v>12.76</v>
      </c>
      <c r="I4769" s="7">
        <v>30.7</v>
      </c>
      <c r="J4769" t="s">
        <v>2337</v>
      </c>
      <c r="K4769">
        <f t="shared" si="296"/>
        <v>92</v>
      </c>
      <c r="L4769">
        <f t="shared" si="297"/>
        <v>6</v>
      </c>
      <c r="M4769">
        <f t="shared" si="298"/>
        <v>1</v>
      </c>
      <c r="N4769" s="7">
        <f t="shared" si="299"/>
        <v>1841.76</v>
      </c>
    </row>
    <row r="4770" spans="1:14" x14ac:dyDescent="0.2">
      <c r="A4770" t="s">
        <v>752</v>
      </c>
      <c r="B4770" s="8">
        <v>43865</v>
      </c>
      <c r="C4770" s="8">
        <v>43865</v>
      </c>
      <c r="D4770">
        <v>31</v>
      </c>
      <c r="E4770">
        <v>1</v>
      </c>
      <c r="F4770" s="7">
        <v>735.17</v>
      </c>
      <c r="G4770" s="7">
        <v>1534.8</v>
      </c>
      <c r="H4770" s="7">
        <v>36.76</v>
      </c>
      <c r="I4770" s="7">
        <v>76.739999999999995</v>
      </c>
      <c r="J4770" t="s">
        <v>2337</v>
      </c>
      <c r="K4770">
        <f t="shared" si="296"/>
        <v>31</v>
      </c>
      <c r="L4770">
        <f t="shared" si="297"/>
        <v>6</v>
      </c>
      <c r="M4770">
        <f t="shared" si="298"/>
        <v>1</v>
      </c>
      <c r="N4770" s="7">
        <f t="shared" si="299"/>
        <v>1534.8</v>
      </c>
    </row>
    <row r="4771" spans="1:14" x14ac:dyDescent="0.2">
      <c r="A4771" t="s">
        <v>923</v>
      </c>
      <c r="B4771" s="8">
        <v>43865</v>
      </c>
      <c r="C4771" s="8">
        <v>43865</v>
      </c>
      <c r="D4771">
        <v>74</v>
      </c>
      <c r="E4771">
        <v>1</v>
      </c>
      <c r="F4771" s="7">
        <v>2880.51</v>
      </c>
      <c r="G4771" s="7">
        <v>5034.1400000000003</v>
      </c>
      <c r="H4771" s="7">
        <v>60.01</v>
      </c>
      <c r="I4771" s="7">
        <v>104.88</v>
      </c>
      <c r="J4771" t="s">
        <v>2337</v>
      </c>
      <c r="K4771">
        <f t="shared" si="296"/>
        <v>74</v>
      </c>
      <c r="L4771">
        <f t="shared" si="297"/>
        <v>6</v>
      </c>
      <c r="M4771">
        <f t="shared" si="298"/>
        <v>1</v>
      </c>
      <c r="N4771" s="7">
        <f t="shared" si="299"/>
        <v>5034.1400000000003</v>
      </c>
    </row>
    <row r="4772" spans="1:14" x14ac:dyDescent="0.2">
      <c r="A4772" t="s">
        <v>539</v>
      </c>
      <c r="B4772" s="8">
        <v>43866</v>
      </c>
      <c r="C4772" s="8">
        <v>43866</v>
      </c>
      <c r="D4772">
        <v>6894</v>
      </c>
      <c r="E4772">
        <v>2</v>
      </c>
      <c r="F4772" s="7">
        <v>12534.33</v>
      </c>
      <c r="G4772" s="7">
        <v>32230.799999999999</v>
      </c>
      <c r="H4772" s="7">
        <v>2.78</v>
      </c>
      <c r="I4772" s="7">
        <v>7.16</v>
      </c>
      <c r="J4772" t="s">
        <v>2337</v>
      </c>
      <c r="K4772">
        <f t="shared" si="296"/>
        <v>13788</v>
      </c>
      <c r="L4772">
        <f t="shared" si="297"/>
        <v>6</v>
      </c>
      <c r="M4772">
        <f t="shared" si="298"/>
        <v>1</v>
      </c>
      <c r="N4772" s="7">
        <f t="shared" si="299"/>
        <v>32230.799999999999</v>
      </c>
    </row>
    <row r="4773" spans="1:14" x14ac:dyDescent="0.2">
      <c r="A4773" t="s">
        <v>636</v>
      </c>
      <c r="B4773" s="8">
        <v>43866</v>
      </c>
      <c r="C4773" s="8">
        <v>43866</v>
      </c>
      <c r="D4773">
        <v>1532</v>
      </c>
      <c r="E4773">
        <v>2</v>
      </c>
      <c r="F4773" s="7">
        <v>2534.4699999999998</v>
      </c>
      <c r="G4773" s="7">
        <v>3811.42</v>
      </c>
      <c r="H4773" s="7">
        <v>2.5299999999999998</v>
      </c>
      <c r="I4773" s="7">
        <v>3.81</v>
      </c>
      <c r="J4773" t="s">
        <v>2337</v>
      </c>
      <c r="K4773">
        <f t="shared" si="296"/>
        <v>3064</v>
      </c>
      <c r="L4773">
        <f t="shared" si="297"/>
        <v>6</v>
      </c>
      <c r="M4773">
        <f t="shared" si="298"/>
        <v>1</v>
      </c>
      <c r="N4773" s="7">
        <f t="shared" si="299"/>
        <v>3811.42</v>
      </c>
    </row>
    <row r="4774" spans="1:14" x14ac:dyDescent="0.2">
      <c r="A4774" t="s">
        <v>202</v>
      </c>
      <c r="B4774" s="8">
        <v>43866</v>
      </c>
      <c r="C4774" s="8">
        <v>43866</v>
      </c>
      <c r="D4774">
        <v>6128</v>
      </c>
      <c r="E4774">
        <v>2</v>
      </c>
      <c r="F4774" s="7">
        <v>10524.64</v>
      </c>
      <c r="G4774" s="7">
        <v>25580</v>
      </c>
      <c r="H4774" s="7">
        <v>2.62</v>
      </c>
      <c r="I4774" s="7">
        <v>6.4</v>
      </c>
      <c r="J4774" t="s">
        <v>2337</v>
      </c>
      <c r="K4774">
        <f t="shared" si="296"/>
        <v>12256</v>
      </c>
      <c r="L4774">
        <f t="shared" si="297"/>
        <v>6</v>
      </c>
      <c r="M4774">
        <f t="shared" si="298"/>
        <v>1</v>
      </c>
      <c r="N4774" s="7">
        <f t="shared" si="299"/>
        <v>25580</v>
      </c>
    </row>
    <row r="4775" spans="1:14" x14ac:dyDescent="0.2">
      <c r="A4775" t="s">
        <v>251</v>
      </c>
      <c r="B4775" s="8">
        <v>43866</v>
      </c>
      <c r="C4775" s="8">
        <v>43866</v>
      </c>
      <c r="D4775">
        <v>7201</v>
      </c>
      <c r="E4775">
        <v>1</v>
      </c>
      <c r="F4775" s="7">
        <v>4027.57</v>
      </c>
      <c r="G4775" s="7">
        <v>9016.9500000000007</v>
      </c>
      <c r="H4775" s="7">
        <v>0.86</v>
      </c>
      <c r="I4775" s="7">
        <v>1.92</v>
      </c>
      <c r="J4775" t="s">
        <v>2337</v>
      </c>
      <c r="K4775">
        <f t="shared" si="296"/>
        <v>7201</v>
      </c>
      <c r="L4775">
        <f t="shared" si="297"/>
        <v>6</v>
      </c>
      <c r="M4775">
        <f t="shared" si="298"/>
        <v>1</v>
      </c>
      <c r="N4775" s="7">
        <f t="shared" si="299"/>
        <v>9016.9500000000007</v>
      </c>
    </row>
    <row r="4776" spans="1:14" x14ac:dyDescent="0.2">
      <c r="A4776" t="s">
        <v>232</v>
      </c>
      <c r="B4776" s="8">
        <v>43866</v>
      </c>
      <c r="C4776" s="8">
        <v>43866</v>
      </c>
      <c r="D4776">
        <v>1532</v>
      </c>
      <c r="E4776">
        <v>1</v>
      </c>
      <c r="F4776" s="7">
        <v>703.45</v>
      </c>
      <c r="G4776" s="7">
        <v>1151.0999999999999</v>
      </c>
      <c r="H4776" s="7">
        <v>0.7</v>
      </c>
      <c r="I4776" s="7">
        <v>1.1499999999999999</v>
      </c>
      <c r="J4776" t="s">
        <v>2337</v>
      </c>
      <c r="K4776">
        <f t="shared" si="296"/>
        <v>1532</v>
      </c>
      <c r="L4776">
        <f t="shared" si="297"/>
        <v>6</v>
      </c>
      <c r="M4776">
        <f t="shared" si="298"/>
        <v>1</v>
      </c>
      <c r="N4776" s="7">
        <f t="shared" si="299"/>
        <v>1151.0999999999999</v>
      </c>
    </row>
    <row r="4777" spans="1:14" x14ac:dyDescent="0.2">
      <c r="A4777" t="s">
        <v>934</v>
      </c>
      <c r="B4777" s="8">
        <v>43866</v>
      </c>
      <c r="C4777" s="8">
        <v>43866</v>
      </c>
      <c r="D4777">
        <v>31</v>
      </c>
      <c r="E4777">
        <v>1</v>
      </c>
      <c r="F4777" s="7">
        <v>291.61</v>
      </c>
      <c r="G4777" s="7">
        <v>486.02</v>
      </c>
      <c r="H4777" s="7">
        <v>14.58</v>
      </c>
      <c r="I4777" s="7">
        <v>24.3</v>
      </c>
      <c r="J4777" t="s">
        <v>2337</v>
      </c>
      <c r="K4777">
        <f t="shared" si="296"/>
        <v>31</v>
      </c>
      <c r="L4777">
        <f t="shared" si="297"/>
        <v>6</v>
      </c>
      <c r="M4777">
        <f t="shared" si="298"/>
        <v>1</v>
      </c>
      <c r="N4777" s="7">
        <f t="shared" si="299"/>
        <v>486.02</v>
      </c>
    </row>
    <row r="4778" spans="1:14" x14ac:dyDescent="0.2">
      <c r="A4778" t="s">
        <v>197</v>
      </c>
      <c r="B4778" s="8">
        <v>43866</v>
      </c>
      <c r="C4778" s="8">
        <v>43866</v>
      </c>
      <c r="D4778">
        <v>1532</v>
      </c>
      <c r="E4778">
        <v>1</v>
      </c>
      <c r="F4778" s="7">
        <v>1370.96</v>
      </c>
      <c r="G4778" s="7">
        <v>3453.3</v>
      </c>
      <c r="H4778" s="7">
        <v>1.37</v>
      </c>
      <c r="I4778" s="7">
        <v>3.45</v>
      </c>
      <c r="J4778" t="s">
        <v>2337</v>
      </c>
      <c r="K4778">
        <f t="shared" si="296"/>
        <v>1532</v>
      </c>
      <c r="L4778">
        <f t="shared" si="297"/>
        <v>6</v>
      </c>
      <c r="M4778">
        <f t="shared" si="298"/>
        <v>1</v>
      </c>
      <c r="N4778" s="7">
        <f t="shared" si="299"/>
        <v>3453.3</v>
      </c>
    </row>
    <row r="4779" spans="1:14" x14ac:dyDescent="0.2">
      <c r="A4779" t="s">
        <v>396</v>
      </c>
      <c r="B4779" s="8">
        <v>43866</v>
      </c>
      <c r="C4779" s="8">
        <v>43866</v>
      </c>
      <c r="D4779">
        <v>166</v>
      </c>
      <c r="E4779">
        <v>1</v>
      </c>
      <c r="F4779" s="7">
        <v>2514</v>
      </c>
      <c r="G4779" s="7">
        <v>3315.17</v>
      </c>
      <c r="H4779" s="7">
        <v>23.28</v>
      </c>
      <c r="I4779" s="7">
        <v>30.7</v>
      </c>
      <c r="J4779" t="s">
        <v>2337</v>
      </c>
      <c r="K4779">
        <f t="shared" si="296"/>
        <v>166</v>
      </c>
      <c r="L4779">
        <f t="shared" si="297"/>
        <v>6</v>
      </c>
      <c r="M4779">
        <f t="shared" si="298"/>
        <v>1</v>
      </c>
      <c r="N4779" s="7">
        <f t="shared" si="299"/>
        <v>3315.17</v>
      </c>
    </row>
    <row r="4780" spans="1:14" x14ac:dyDescent="0.2">
      <c r="A4780" t="s">
        <v>692</v>
      </c>
      <c r="B4780" s="8">
        <v>43873</v>
      </c>
      <c r="C4780" s="8">
        <v>43913</v>
      </c>
      <c r="D4780">
        <v>92</v>
      </c>
      <c r="E4780">
        <v>1</v>
      </c>
      <c r="F4780" s="7">
        <v>765.1</v>
      </c>
      <c r="G4780" s="7">
        <v>1841.76</v>
      </c>
      <c r="H4780" s="7">
        <v>12.75</v>
      </c>
      <c r="I4780" s="7">
        <v>30.7</v>
      </c>
      <c r="J4780" t="s">
        <v>2337</v>
      </c>
      <c r="K4780">
        <f t="shared" si="296"/>
        <v>92</v>
      </c>
      <c r="L4780">
        <f t="shared" si="297"/>
        <v>7</v>
      </c>
      <c r="M4780">
        <f t="shared" si="298"/>
        <v>1</v>
      </c>
      <c r="N4780" s="7">
        <f t="shared" si="299"/>
        <v>1841.76</v>
      </c>
    </row>
    <row r="4781" spans="1:14" x14ac:dyDescent="0.2">
      <c r="A4781" t="s">
        <v>712</v>
      </c>
      <c r="B4781" s="8">
        <v>43873</v>
      </c>
      <c r="C4781" s="8">
        <v>43913</v>
      </c>
      <c r="D4781">
        <v>92</v>
      </c>
      <c r="E4781">
        <v>1</v>
      </c>
      <c r="F4781" s="7">
        <v>1053.6400000000001</v>
      </c>
      <c r="G4781" s="7">
        <v>2148.7199999999998</v>
      </c>
      <c r="H4781" s="7">
        <v>17.559999999999999</v>
      </c>
      <c r="I4781" s="7">
        <v>35.81</v>
      </c>
      <c r="J4781" t="s">
        <v>2337</v>
      </c>
      <c r="K4781">
        <f t="shared" si="296"/>
        <v>92</v>
      </c>
      <c r="L4781">
        <f t="shared" si="297"/>
        <v>7</v>
      </c>
      <c r="M4781">
        <f t="shared" si="298"/>
        <v>1</v>
      </c>
      <c r="N4781" s="7">
        <f t="shared" si="299"/>
        <v>2148.7199999999998</v>
      </c>
    </row>
    <row r="4782" spans="1:14" x14ac:dyDescent="0.2">
      <c r="A4782" t="s">
        <v>742</v>
      </c>
      <c r="B4782" s="8">
        <v>43873</v>
      </c>
      <c r="C4782" s="8">
        <v>43913</v>
      </c>
      <c r="D4782">
        <v>62</v>
      </c>
      <c r="E4782">
        <v>1</v>
      </c>
      <c r="F4782" s="7">
        <v>1278.49</v>
      </c>
      <c r="G4782" s="7">
        <v>2660.32</v>
      </c>
      <c r="H4782" s="7">
        <v>31.96</v>
      </c>
      <c r="I4782" s="7">
        <v>66.510000000000005</v>
      </c>
      <c r="J4782" t="s">
        <v>2337</v>
      </c>
      <c r="K4782">
        <f t="shared" si="296"/>
        <v>62</v>
      </c>
      <c r="L4782">
        <f t="shared" si="297"/>
        <v>7</v>
      </c>
      <c r="M4782">
        <f t="shared" si="298"/>
        <v>1</v>
      </c>
      <c r="N4782" s="7">
        <f t="shared" si="299"/>
        <v>2660.32</v>
      </c>
    </row>
    <row r="4783" spans="1:14" x14ac:dyDescent="0.2">
      <c r="A4783" t="s">
        <v>288</v>
      </c>
      <c r="B4783" s="8">
        <v>43882</v>
      </c>
      <c r="C4783" s="8">
        <v>43882</v>
      </c>
      <c r="D4783">
        <v>16</v>
      </c>
      <c r="E4783">
        <v>500</v>
      </c>
      <c r="F4783" s="7">
        <v>4284.6499999999996</v>
      </c>
      <c r="G4783" s="7">
        <v>12790</v>
      </c>
      <c r="H4783" s="7">
        <v>428.47</v>
      </c>
      <c r="I4783" s="7">
        <v>1279</v>
      </c>
      <c r="J4783" t="s">
        <v>2337</v>
      </c>
      <c r="K4783">
        <f t="shared" si="296"/>
        <v>8000</v>
      </c>
      <c r="L4783">
        <f t="shared" si="297"/>
        <v>8</v>
      </c>
      <c r="M4783">
        <f t="shared" si="298"/>
        <v>1</v>
      </c>
      <c r="N4783" s="7">
        <f t="shared" si="299"/>
        <v>12790</v>
      </c>
    </row>
    <row r="4784" spans="1:14" x14ac:dyDescent="0.2">
      <c r="A4784" t="s">
        <v>251</v>
      </c>
      <c r="B4784" s="8">
        <v>43882</v>
      </c>
      <c r="C4784" s="8">
        <v>43900</v>
      </c>
      <c r="D4784">
        <v>16</v>
      </c>
      <c r="E4784">
        <v>500</v>
      </c>
      <c r="F4784" s="7">
        <v>4284.6499999999996</v>
      </c>
      <c r="G4784" s="7">
        <v>11511</v>
      </c>
      <c r="H4784" s="7">
        <v>428.47</v>
      </c>
      <c r="I4784" s="7">
        <v>1151.0999999999999</v>
      </c>
      <c r="J4784" t="s">
        <v>2337</v>
      </c>
      <c r="K4784">
        <f t="shared" si="296"/>
        <v>8000</v>
      </c>
      <c r="L4784">
        <f t="shared" si="297"/>
        <v>8</v>
      </c>
      <c r="M4784">
        <f t="shared" si="298"/>
        <v>1</v>
      </c>
      <c r="N4784" s="7">
        <f t="shared" si="299"/>
        <v>11511</v>
      </c>
    </row>
    <row r="4785" spans="1:14" x14ac:dyDescent="0.2">
      <c r="A4785" t="s">
        <v>938</v>
      </c>
      <c r="B4785" s="8">
        <v>43882</v>
      </c>
      <c r="C4785" s="8">
        <v>43882</v>
      </c>
      <c r="D4785">
        <v>62</v>
      </c>
      <c r="E4785">
        <v>1</v>
      </c>
      <c r="F4785" s="7">
        <v>1011.06</v>
      </c>
      <c r="G4785" s="7">
        <v>2353.36</v>
      </c>
      <c r="H4785" s="7">
        <v>25.27</v>
      </c>
      <c r="I4785" s="7">
        <v>58.83</v>
      </c>
      <c r="J4785" t="s">
        <v>2337</v>
      </c>
      <c r="K4785">
        <f t="shared" si="296"/>
        <v>62</v>
      </c>
      <c r="L4785">
        <f t="shared" si="297"/>
        <v>8</v>
      </c>
      <c r="M4785">
        <f t="shared" si="298"/>
        <v>1</v>
      </c>
      <c r="N4785" s="7">
        <f t="shared" si="299"/>
        <v>2353.36</v>
      </c>
    </row>
    <row r="4786" spans="1:14" x14ac:dyDescent="0.2">
      <c r="A4786" t="s">
        <v>544</v>
      </c>
      <c r="B4786" s="8">
        <v>43893</v>
      </c>
      <c r="C4786" s="8">
        <v>43893</v>
      </c>
      <c r="D4786">
        <v>1532</v>
      </c>
      <c r="E4786">
        <v>2</v>
      </c>
      <c r="F4786" s="7">
        <v>2784.9</v>
      </c>
      <c r="G4786" s="7">
        <v>4092.8</v>
      </c>
      <c r="H4786" s="7">
        <v>2.78</v>
      </c>
      <c r="I4786" s="7">
        <v>4.09</v>
      </c>
      <c r="J4786" t="s">
        <v>2337</v>
      </c>
      <c r="K4786">
        <f t="shared" si="296"/>
        <v>3064</v>
      </c>
      <c r="L4786">
        <f t="shared" si="297"/>
        <v>10</v>
      </c>
      <c r="M4786">
        <f t="shared" si="298"/>
        <v>1</v>
      </c>
      <c r="N4786" s="7">
        <f t="shared" si="299"/>
        <v>4092.8</v>
      </c>
    </row>
    <row r="4787" spans="1:14" x14ac:dyDescent="0.2">
      <c r="A4787" t="s">
        <v>251</v>
      </c>
      <c r="B4787" s="8">
        <v>43893</v>
      </c>
      <c r="C4787" s="8">
        <v>43893</v>
      </c>
      <c r="D4787">
        <v>15320</v>
      </c>
      <c r="E4787">
        <v>1</v>
      </c>
      <c r="F4787" s="7">
        <v>8569.2999999999993</v>
      </c>
      <c r="G4787" s="7">
        <v>19185</v>
      </c>
      <c r="H4787" s="7">
        <v>0.86</v>
      </c>
      <c r="I4787" s="7">
        <v>1.92</v>
      </c>
      <c r="J4787" t="s">
        <v>2337</v>
      </c>
      <c r="K4787">
        <f t="shared" si="296"/>
        <v>15320</v>
      </c>
      <c r="L4787">
        <f t="shared" si="297"/>
        <v>10</v>
      </c>
      <c r="M4787">
        <f t="shared" si="298"/>
        <v>1</v>
      </c>
      <c r="N4787" s="7">
        <f t="shared" si="299"/>
        <v>19185</v>
      </c>
    </row>
    <row r="4788" spans="1:14" x14ac:dyDescent="0.2">
      <c r="A4788" t="s">
        <v>289</v>
      </c>
      <c r="B4788" s="8">
        <v>43893</v>
      </c>
      <c r="C4788" s="8">
        <v>43893</v>
      </c>
      <c r="D4788">
        <v>1532</v>
      </c>
      <c r="E4788">
        <v>1</v>
      </c>
      <c r="F4788" s="7">
        <v>869.72</v>
      </c>
      <c r="G4788" s="7">
        <v>2430.1</v>
      </c>
      <c r="H4788" s="7">
        <v>0.87</v>
      </c>
      <c r="I4788" s="7">
        <v>2.4300000000000002</v>
      </c>
      <c r="J4788" t="s">
        <v>2337</v>
      </c>
      <c r="K4788">
        <f t="shared" si="296"/>
        <v>1532</v>
      </c>
      <c r="L4788">
        <f t="shared" si="297"/>
        <v>10</v>
      </c>
      <c r="M4788">
        <f t="shared" si="298"/>
        <v>1</v>
      </c>
      <c r="N4788" s="7">
        <f t="shared" si="299"/>
        <v>2430.1</v>
      </c>
    </row>
    <row r="4789" spans="1:14" x14ac:dyDescent="0.2">
      <c r="A4789" t="s">
        <v>197</v>
      </c>
      <c r="B4789" s="8">
        <v>43893</v>
      </c>
      <c r="C4789" s="8">
        <v>43930</v>
      </c>
      <c r="D4789">
        <v>1532</v>
      </c>
      <c r="E4789">
        <v>1</v>
      </c>
      <c r="F4789" s="7">
        <v>1381.19</v>
      </c>
      <c r="G4789" s="7">
        <v>3453.3</v>
      </c>
      <c r="H4789" s="7">
        <v>1.37</v>
      </c>
      <c r="I4789" s="7">
        <v>3.45</v>
      </c>
      <c r="J4789" t="s">
        <v>2337</v>
      </c>
      <c r="K4789">
        <f t="shared" si="296"/>
        <v>1532</v>
      </c>
      <c r="L4789">
        <f t="shared" si="297"/>
        <v>10</v>
      </c>
      <c r="M4789">
        <f t="shared" si="298"/>
        <v>1</v>
      </c>
      <c r="N4789" s="7">
        <f t="shared" si="299"/>
        <v>3453.3</v>
      </c>
    </row>
    <row r="4790" spans="1:14" x14ac:dyDescent="0.2">
      <c r="A4790" t="s">
        <v>249</v>
      </c>
      <c r="B4790" s="8">
        <v>43893</v>
      </c>
      <c r="C4790" s="8">
        <v>43893</v>
      </c>
      <c r="D4790">
        <v>1532</v>
      </c>
      <c r="E4790">
        <v>1</v>
      </c>
      <c r="F4790" s="7">
        <v>856.93</v>
      </c>
      <c r="G4790" s="7">
        <v>1918.5</v>
      </c>
      <c r="H4790" s="7">
        <v>0.86</v>
      </c>
      <c r="I4790" s="7">
        <v>1.92</v>
      </c>
      <c r="J4790" t="s">
        <v>2337</v>
      </c>
      <c r="K4790">
        <f t="shared" si="296"/>
        <v>1532</v>
      </c>
      <c r="L4790">
        <f t="shared" si="297"/>
        <v>10</v>
      </c>
      <c r="M4790">
        <f t="shared" si="298"/>
        <v>1</v>
      </c>
      <c r="N4790" s="7">
        <f t="shared" si="299"/>
        <v>1918.5</v>
      </c>
    </row>
    <row r="4791" spans="1:14" x14ac:dyDescent="0.2">
      <c r="A4791" t="s">
        <v>396</v>
      </c>
      <c r="B4791" s="8">
        <v>43893</v>
      </c>
      <c r="C4791" s="8">
        <v>43893</v>
      </c>
      <c r="D4791">
        <v>307</v>
      </c>
      <c r="E4791">
        <v>1</v>
      </c>
      <c r="F4791" s="7">
        <v>4581.38</v>
      </c>
      <c r="G4791" s="7">
        <v>6139.2</v>
      </c>
      <c r="H4791" s="7">
        <v>22.91</v>
      </c>
      <c r="I4791" s="7">
        <v>30.7</v>
      </c>
      <c r="J4791" t="s">
        <v>2337</v>
      </c>
      <c r="K4791">
        <f t="shared" si="296"/>
        <v>307</v>
      </c>
      <c r="L4791">
        <f t="shared" si="297"/>
        <v>10</v>
      </c>
      <c r="M4791">
        <f t="shared" si="298"/>
        <v>1</v>
      </c>
      <c r="N4791" s="7">
        <f t="shared" si="299"/>
        <v>6139.2</v>
      </c>
    </row>
    <row r="4792" spans="1:14" x14ac:dyDescent="0.2">
      <c r="A4792" t="s">
        <v>923</v>
      </c>
      <c r="B4792" s="8">
        <v>43893</v>
      </c>
      <c r="C4792" s="8">
        <v>43893</v>
      </c>
      <c r="D4792">
        <v>166</v>
      </c>
      <c r="E4792">
        <v>1</v>
      </c>
      <c r="F4792" s="7">
        <v>6481.15</v>
      </c>
      <c r="G4792" s="7">
        <v>9669.24</v>
      </c>
      <c r="H4792" s="7">
        <v>60.01</v>
      </c>
      <c r="I4792" s="7">
        <v>89.53</v>
      </c>
      <c r="J4792" t="s">
        <v>2337</v>
      </c>
      <c r="K4792">
        <f t="shared" si="296"/>
        <v>166</v>
      </c>
      <c r="L4792">
        <f t="shared" si="297"/>
        <v>10</v>
      </c>
      <c r="M4792">
        <f t="shared" si="298"/>
        <v>1</v>
      </c>
      <c r="N4792" s="7">
        <f t="shared" si="299"/>
        <v>9669.24</v>
      </c>
    </row>
    <row r="4793" spans="1:14" x14ac:dyDescent="0.2">
      <c r="A4793" t="s">
        <v>762</v>
      </c>
      <c r="B4793" s="8">
        <v>43895</v>
      </c>
      <c r="C4793" s="8">
        <v>43895</v>
      </c>
      <c r="D4793">
        <v>31</v>
      </c>
      <c r="E4793">
        <v>1</v>
      </c>
      <c r="F4793" s="7">
        <v>831.09</v>
      </c>
      <c r="G4793" s="7">
        <v>1790.6</v>
      </c>
      <c r="H4793" s="7">
        <v>41.56</v>
      </c>
      <c r="I4793" s="7">
        <v>89.53</v>
      </c>
      <c r="J4793" t="s">
        <v>2337</v>
      </c>
      <c r="K4793">
        <f t="shared" si="296"/>
        <v>31</v>
      </c>
      <c r="L4793">
        <f t="shared" si="297"/>
        <v>10</v>
      </c>
      <c r="M4793">
        <f t="shared" si="298"/>
        <v>1</v>
      </c>
      <c r="N4793" s="7">
        <f t="shared" si="299"/>
        <v>1790.6</v>
      </c>
    </row>
    <row r="4794" spans="1:14" x14ac:dyDescent="0.2">
      <c r="A4794" t="s">
        <v>692</v>
      </c>
      <c r="B4794" s="8">
        <v>43900</v>
      </c>
      <c r="C4794" s="8">
        <v>43921</v>
      </c>
      <c r="D4794">
        <v>62</v>
      </c>
      <c r="E4794">
        <v>1</v>
      </c>
      <c r="F4794" s="7">
        <v>510.07</v>
      </c>
      <c r="G4794" s="7">
        <v>1227.8399999999999</v>
      </c>
      <c r="H4794" s="7">
        <v>12.75</v>
      </c>
      <c r="I4794" s="7">
        <v>30.7</v>
      </c>
      <c r="J4794" t="s">
        <v>2337</v>
      </c>
      <c r="K4794">
        <f t="shared" si="296"/>
        <v>62</v>
      </c>
      <c r="L4794">
        <f t="shared" si="297"/>
        <v>11</v>
      </c>
      <c r="M4794">
        <f t="shared" si="298"/>
        <v>1</v>
      </c>
      <c r="N4794" s="7">
        <f t="shared" si="299"/>
        <v>1227.8399999999999</v>
      </c>
    </row>
    <row r="4795" spans="1:14" x14ac:dyDescent="0.2">
      <c r="A4795" t="s">
        <v>307</v>
      </c>
      <c r="B4795" s="8">
        <v>43902</v>
      </c>
      <c r="C4795" s="8">
        <v>43902</v>
      </c>
      <c r="D4795">
        <v>230</v>
      </c>
      <c r="E4795">
        <v>1</v>
      </c>
      <c r="F4795" s="7">
        <v>186.1</v>
      </c>
      <c r="G4795" s="7">
        <v>460.44</v>
      </c>
      <c r="H4795" s="7">
        <v>1.24</v>
      </c>
      <c r="I4795" s="7">
        <v>3.07</v>
      </c>
      <c r="J4795" t="s">
        <v>2337</v>
      </c>
      <c r="K4795">
        <f t="shared" si="296"/>
        <v>230</v>
      </c>
      <c r="L4795">
        <f t="shared" si="297"/>
        <v>11</v>
      </c>
      <c r="M4795">
        <f t="shared" si="298"/>
        <v>1</v>
      </c>
      <c r="N4795" s="7">
        <f t="shared" si="299"/>
        <v>460.44</v>
      </c>
    </row>
    <row r="4796" spans="1:14" x14ac:dyDescent="0.2">
      <c r="A4796" t="s">
        <v>396</v>
      </c>
      <c r="B4796" s="8">
        <v>43907</v>
      </c>
      <c r="C4796" s="8">
        <v>43907</v>
      </c>
      <c r="D4796">
        <v>111</v>
      </c>
      <c r="E4796">
        <v>1</v>
      </c>
      <c r="F4796" s="7">
        <v>1676</v>
      </c>
      <c r="G4796" s="7">
        <v>2578.46</v>
      </c>
      <c r="H4796" s="7">
        <v>23.28</v>
      </c>
      <c r="I4796" s="7">
        <v>35.81</v>
      </c>
      <c r="J4796" t="s">
        <v>2337</v>
      </c>
      <c r="K4796">
        <f t="shared" si="296"/>
        <v>111</v>
      </c>
      <c r="L4796">
        <f t="shared" si="297"/>
        <v>12</v>
      </c>
      <c r="M4796">
        <f t="shared" si="298"/>
        <v>1</v>
      </c>
      <c r="N4796" s="7">
        <f t="shared" si="299"/>
        <v>2578.46</v>
      </c>
    </row>
    <row r="4797" spans="1:14" x14ac:dyDescent="0.2">
      <c r="A4797" t="s">
        <v>923</v>
      </c>
      <c r="B4797" s="8">
        <v>43907</v>
      </c>
      <c r="C4797" s="8">
        <v>43907</v>
      </c>
      <c r="D4797">
        <v>56</v>
      </c>
      <c r="E4797">
        <v>1</v>
      </c>
      <c r="F4797" s="7">
        <v>2160.38</v>
      </c>
      <c r="G4797" s="7">
        <v>3775.61</v>
      </c>
      <c r="H4797" s="7">
        <v>60.01</v>
      </c>
      <c r="I4797" s="7">
        <v>104.88</v>
      </c>
      <c r="J4797" t="s">
        <v>2337</v>
      </c>
      <c r="K4797">
        <f t="shared" si="296"/>
        <v>56</v>
      </c>
      <c r="L4797">
        <f t="shared" si="297"/>
        <v>12</v>
      </c>
      <c r="M4797">
        <f t="shared" si="298"/>
        <v>1</v>
      </c>
      <c r="N4797" s="7">
        <f t="shared" si="299"/>
        <v>3775.61</v>
      </c>
    </row>
    <row r="4798" spans="1:14" x14ac:dyDescent="0.2">
      <c r="A4798" t="s">
        <v>930</v>
      </c>
      <c r="B4798" s="8">
        <v>43909</v>
      </c>
      <c r="C4798" s="8">
        <v>44043</v>
      </c>
      <c r="D4798">
        <v>460</v>
      </c>
      <c r="E4798">
        <v>1</v>
      </c>
      <c r="F4798" s="7">
        <v>8556.51</v>
      </c>
      <c r="G4798" s="7">
        <v>12278.4</v>
      </c>
      <c r="H4798" s="7">
        <v>28.52</v>
      </c>
      <c r="I4798" s="7">
        <v>40.93</v>
      </c>
      <c r="J4798" t="s">
        <v>2337</v>
      </c>
      <c r="K4798">
        <f t="shared" si="296"/>
        <v>460</v>
      </c>
      <c r="L4798">
        <f t="shared" si="297"/>
        <v>12</v>
      </c>
      <c r="M4798">
        <f t="shared" si="298"/>
        <v>1</v>
      </c>
      <c r="N4798" s="7">
        <f t="shared" si="299"/>
        <v>12278.4</v>
      </c>
    </row>
    <row r="4799" spans="1:14" x14ac:dyDescent="0.2">
      <c r="A4799" t="s">
        <v>930</v>
      </c>
      <c r="B4799" s="8">
        <v>43909</v>
      </c>
      <c r="C4799" s="8">
        <v>44043</v>
      </c>
      <c r="D4799">
        <v>460</v>
      </c>
      <c r="E4799">
        <v>1</v>
      </c>
      <c r="F4799" s="7">
        <v>8556.51</v>
      </c>
      <c r="G4799" s="7">
        <v>12278.4</v>
      </c>
      <c r="H4799" s="7">
        <v>28.52</v>
      </c>
      <c r="I4799" s="7">
        <v>40.93</v>
      </c>
      <c r="J4799" t="s">
        <v>2337</v>
      </c>
      <c r="K4799">
        <f t="shared" si="296"/>
        <v>460</v>
      </c>
      <c r="L4799">
        <f t="shared" si="297"/>
        <v>12</v>
      </c>
      <c r="M4799">
        <f t="shared" si="298"/>
        <v>1</v>
      </c>
      <c r="N4799" s="7">
        <f t="shared" si="299"/>
        <v>12278.4</v>
      </c>
    </row>
    <row r="4800" spans="1:14" x14ac:dyDescent="0.2">
      <c r="A4800" t="s">
        <v>930</v>
      </c>
      <c r="B4800" s="8">
        <v>43909</v>
      </c>
      <c r="C4800" s="8">
        <v>44043</v>
      </c>
      <c r="D4800">
        <v>460</v>
      </c>
      <c r="E4800">
        <v>1</v>
      </c>
      <c r="F4800" s="7">
        <v>8955.8700000000008</v>
      </c>
      <c r="G4800" s="7">
        <v>12278.4</v>
      </c>
      <c r="H4800" s="7">
        <v>29.85</v>
      </c>
      <c r="I4800" s="7">
        <v>40.93</v>
      </c>
      <c r="J4800" t="s">
        <v>2337</v>
      </c>
      <c r="K4800">
        <f t="shared" si="296"/>
        <v>460</v>
      </c>
      <c r="L4800">
        <f t="shared" si="297"/>
        <v>12</v>
      </c>
      <c r="M4800">
        <f t="shared" si="298"/>
        <v>1</v>
      </c>
      <c r="N4800" s="7">
        <f t="shared" si="299"/>
        <v>12278.4</v>
      </c>
    </row>
    <row r="4801" spans="1:14" x14ac:dyDescent="0.2">
      <c r="A4801" t="s">
        <v>930</v>
      </c>
      <c r="B4801" s="8">
        <v>43909</v>
      </c>
      <c r="C4801" s="8">
        <v>44043</v>
      </c>
      <c r="D4801">
        <v>460</v>
      </c>
      <c r="E4801">
        <v>1</v>
      </c>
      <c r="F4801" s="7">
        <v>8955.8700000000008</v>
      </c>
      <c r="G4801" s="7">
        <v>12278.4</v>
      </c>
      <c r="H4801" s="7">
        <v>29.85</v>
      </c>
      <c r="I4801" s="7">
        <v>40.93</v>
      </c>
      <c r="J4801" t="s">
        <v>2337</v>
      </c>
      <c r="K4801">
        <f t="shared" si="296"/>
        <v>460</v>
      </c>
      <c r="L4801">
        <f t="shared" si="297"/>
        <v>12</v>
      </c>
      <c r="M4801">
        <f t="shared" si="298"/>
        <v>1</v>
      </c>
      <c r="N4801" s="7">
        <f t="shared" si="299"/>
        <v>12278.4</v>
      </c>
    </row>
    <row r="4802" spans="1:14" x14ac:dyDescent="0.2">
      <c r="A4802" t="s">
        <v>762</v>
      </c>
      <c r="B4802" s="8">
        <v>43916</v>
      </c>
      <c r="C4802" s="8">
        <v>43916</v>
      </c>
      <c r="D4802">
        <v>46</v>
      </c>
      <c r="E4802">
        <v>1</v>
      </c>
      <c r="F4802" s="7">
        <v>1246.6400000000001</v>
      </c>
      <c r="G4802" s="7">
        <v>2685.9</v>
      </c>
      <c r="H4802" s="7">
        <v>41.56</v>
      </c>
      <c r="I4802" s="7">
        <v>89.53</v>
      </c>
      <c r="J4802" t="s">
        <v>2337</v>
      </c>
      <c r="K4802">
        <f t="shared" si="296"/>
        <v>46</v>
      </c>
      <c r="L4802">
        <f t="shared" si="297"/>
        <v>13</v>
      </c>
      <c r="M4802">
        <f t="shared" si="298"/>
        <v>1</v>
      </c>
      <c r="N4802" s="7">
        <f t="shared" si="299"/>
        <v>2685.9</v>
      </c>
    </row>
    <row r="4803" spans="1:14" x14ac:dyDescent="0.2">
      <c r="A4803" t="s">
        <v>529</v>
      </c>
      <c r="B4803" s="8">
        <v>43916</v>
      </c>
      <c r="C4803" s="8">
        <v>43916</v>
      </c>
      <c r="D4803">
        <v>393</v>
      </c>
      <c r="E4803">
        <v>1</v>
      </c>
      <c r="F4803" s="7">
        <v>932.99</v>
      </c>
      <c r="G4803" s="7">
        <v>1931.8</v>
      </c>
      <c r="H4803" s="7">
        <v>3.63</v>
      </c>
      <c r="I4803" s="7">
        <v>7.55</v>
      </c>
      <c r="J4803" t="s">
        <v>2337</v>
      </c>
      <c r="K4803">
        <f t="shared" ref="K4803:K4866" si="300">D4803*E4803</f>
        <v>393</v>
      </c>
      <c r="L4803">
        <f t="shared" ref="L4803:L4866" si="301">(YEAR(B4803)-2020)*52+_xlfn.ISOWEEKNUM(B4803)</f>
        <v>13</v>
      </c>
      <c r="M4803">
        <f t="shared" ref="M4803:M4866" si="302">IF(J4803="Z-US$",1,1.22)</f>
        <v>1</v>
      </c>
      <c r="N4803" s="7">
        <f t="shared" ref="N4803:N4866" si="303">G4803*M4803</f>
        <v>1931.8</v>
      </c>
    </row>
    <row r="4804" spans="1:14" x14ac:dyDescent="0.2">
      <c r="A4804" t="s">
        <v>288</v>
      </c>
      <c r="B4804" s="8">
        <v>43916</v>
      </c>
      <c r="C4804" s="8">
        <v>43916</v>
      </c>
      <c r="D4804">
        <v>3064</v>
      </c>
      <c r="E4804">
        <v>1</v>
      </c>
      <c r="F4804" s="7">
        <v>1713.86</v>
      </c>
      <c r="G4804" s="7">
        <v>5116</v>
      </c>
      <c r="H4804" s="7">
        <v>0.86</v>
      </c>
      <c r="I4804" s="7">
        <v>2.56</v>
      </c>
      <c r="J4804" t="s">
        <v>2337</v>
      </c>
      <c r="K4804">
        <f t="shared" si="300"/>
        <v>3064</v>
      </c>
      <c r="L4804">
        <f t="shared" si="301"/>
        <v>13</v>
      </c>
      <c r="M4804">
        <f t="shared" si="302"/>
        <v>1</v>
      </c>
      <c r="N4804" s="7">
        <f t="shared" si="303"/>
        <v>5116</v>
      </c>
    </row>
    <row r="4805" spans="1:14" x14ac:dyDescent="0.2">
      <c r="A4805" t="s">
        <v>251</v>
      </c>
      <c r="B4805" s="8">
        <v>43916</v>
      </c>
      <c r="C4805" s="8">
        <v>43916</v>
      </c>
      <c r="D4805">
        <v>3064</v>
      </c>
      <c r="E4805">
        <v>1</v>
      </c>
      <c r="F4805" s="7">
        <v>1713.86</v>
      </c>
      <c r="G4805" s="7">
        <v>4604.3999999999996</v>
      </c>
      <c r="H4805" s="7">
        <v>0.86</v>
      </c>
      <c r="I4805" s="7">
        <v>2.2999999999999998</v>
      </c>
      <c r="J4805" t="s">
        <v>2337</v>
      </c>
      <c r="K4805">
        <f t="shared" si="300"/>
        <v>3064</v>
      </c>
      <c r="L4805">
        <f t="shared" si="301"/>
        <v>13</v>
      </c>
      <c r="M4805">
        <f t="shared" si="302"/>
        <v>1</v>
      </c>
      <c r="N4805" s="7">
        <f t="shared" si="303"/>
        <v>4604.3999999999996</v>
      </c>
    </row>
    <row r="4806" spans="1:14" x14ac:dyDescent="0.2">
      <c r="A4806" t="s">
        <v>387</v>
      </c>
      <c r="B4806" s="8">
        <v>43916</v>
      </c>
      <c r="C4806" s="8">
        <v>43916</v>
      </c>
      <c r="D4806">
        <v>92</v>
      </c>
      <c r="E4806">
        <v>1</v>
      </c>
      <c r="F4806" s="7">
        <v>2537.79</v>
      </c>
      <c r="G4806" s="7">
        <v>5141.58</v>
      </c>
      <c r="H4806" s="7">
        <v>42.3</v>
      </c>
      <c r="I4806" s="7">
        <v>85.69</v>
      </c>
      <c r="J4806" t="s">
        <v>2337</v>
      </c>
      <c r="K4806">
        <f t="shared" si="300"/>
        <v>92</v>
      </c>
      <c r="L4806">
        <f t="shared" si="301"/>
        <v>13</v>
      </c>
      <c r="M4806">
        <f t="shared" si="302"/>
        <v>1</v>
      </c>
      <c r="N4806" s="7">
        <f t="shared" si="303"/>
        <v>5141.58</v>
      </c>
    </row>
    <row r="4807" spans="1:14" x14ac:dyDescent="0.2">
      <c r="A4807" t="s">
        <v>923</v>
      </c>
      <c r="B4807" s="8">
        <v>43916</v>
      </c>
      <c r="C4807" s="8">
        <v>43916</v>
      </c>
      <c r="D4807">
        <v>111</v>
      </c>
      <c r="E4807">
        <v>1</v>
      </c>
      <c r="F4807" s="7">
        <v>4320.7700000000004</v>
      </c>
      <c r="G4807" s="7">
        <v>7551.22</v>
      </c>
      <c r="H4807" s="7">
        <v>60.01</v>
      </c>
      <c r="I4807" s="7">
        <v>104.88</v>
      </c>
      <c r="J4807" t="s">
        <v>2337</v>
      </c>
      <c r="K4807">
        <f t="shared" si="300"/>
        <v>111</v>
      </c>
      <c r="L4807">
        <f t="shared" si="301"/>
        <v>13</v>
      </c>
      <c r="M4807">
        <f t="shared" si="302"/>
        <v>1</v>
      </c>
      <c r="N4807" s="7">
        <f t="shared" si="303"/>
        <v>7551.22</v>
      </c>
    </row>
    <row r="4808" spans="1:14" x14ac:dyDescent="0.2">
      <c r="A4808" t="s">
        <v>928</v>
      </c>
      <c r="B4808" s="8">
        <v>43916</v>
      </c>
      <c r="C4808" s="8">
        <v>43916</v>
      </c>
      <c r="D4808">
        <v>74</v>
      </c>
      <c r="E4808">
        <v>1</v>
      </c>
      <c r="F4808" s="7">
        <v>1254.1600000000001</v>
      </c>
      <c r="G4808" s="7">
        <v>1964.54</v>
      </c>
      <c r="H4808" s="7">
        <v>26.12</v>
      </c>
      <c r="I4808" s="7">
        <v>40.93</v>
      </c>
      <c r="J4808" t="s">
        <v>2337</v>
      </c>
      <c r="K4808">
        <f t="shared" si="300"/>
        <v>74</v>
      </c>
      <c r="L4808">
        <f t="shared" si="301"/>
        <v>13</v>
      </c>
      <c r="M4808">
        <f t="shared" si="302"/>
        <v>1</v>
      </c>
      <c r="N4808" s="7">
        <f t="shared" si="303"/>
        <v>1964.54</v>
      </c>
    </row>
    <row r="4809" spans="1:14" x14ac:dyDescent="0.2">
      <c r="A4809" t="s">
        <v>938</v>
      </c>
      <c r="B4809" s="8">
        <v>43916</v>
      </c>
      <c r="C4809" s="8">
        <v>43916</v>
      </c>
      <c r="D4809">
        <v>92</v>
      </c>
      <c r="E4809">
        <v>1</v>
      </c>
      <c r="F4809" s="7">
        <v>1516.6</v>
      </c>
      <c r="G4809" s="7">
        <v>3530.04</v>
      </c>
      <c r="H4809" s="7">
        <v>25.27</v>
      </c>
      <c r="I4809" s="7">
        <v>58.83</v>
      </c>
      <c r="J4809" t="s">
        <v>2337</v>
      </c>
      <c r="K4809">
        <f t="shared" si="300"/>
        <v>92</v>
      </c>
      <c r="L4809">
        <f t="shared" si="301"/>
        <v>13</v>
      </c>
      <c r="M4809">
        <f t="shared" si="302"/>
        <v>1</v>
      </c>
      <c r="N4809" s="7">
        <f t="shared" si="303"/>
        <v>3530.04</v>
      </c>
    </row>
    <row r="4810" spans="1:14" x14ac:dyDescent="0.2">
      <c r="A4810" t="s">
        <v>938</v>
      </c>
      <c r="B4810" s="8">
        <v>43916</v>
      </c>
      <c r="C4810" s="8">
        <v>43916</v>
      </c>
      <c r="D4810">
        <v>31</v>
      </c>
      <c r="E4810">
        <v>1</v>
      </c>
      <c r="F4810" s="7">
        <v>505.54</v>
      </c>
      <c r="G4810" s="7">
        <v>1176.68</v>
      </c>
      <c r="H4810" s="7">
        <v>25.27</v>
      </c>
      <c r="I4810" s="7">
        <v>58.83</v>
      </c>
      <c r="J4810" t="s">
        <v>2337</v>
      </c>
      <c r="K4810">
        <f t="shared" si="300"/>
        <v>31</v>
      </c>
      <c r="L4810">
        <f t="shared" si="301"/>
        <v>13</v>
      </c>
      <c r="M4810">
        <f t="shared" si="302"/>
        <v>1</v>
      </c>
      <c r="N4810" s="7">
        <f t="shared" si="303"/>
        <v>1176.68</v>
      </c>
    </row>
    <row r="4811" spans="1:14" x14ac:dyDescent="0.2">
      <c r="A4811" t="s">
        <v>680</v>
      </c>
      <c r="B4811" s="8">
        <v>43916</v>
      </c>
      <c r="C4811" s="8">
        <v>43930</v>
      </c>
      <c r="D4811">
        <v>31</v>
      </c>
      <c r="E4811">
        <v>1</v>
      </c>
      <c r="F4811" s="7">
        <v>207.2</v>
      </c>
      <c r="G4811" s="7">
        <v>511.6</v>
      </c>
      <c r="H4811" s="7">
        <v>10.36</v>
      </c>
      <c r="I4811" s="7">
        <v>25.58</v>
      </c>
      <c r="J4811" t="s">
        <v>2337</v>
      </c>
      <c r="K4811">
        <f t="shared" si="300"/>
        <v>31</v>
      </c>
      <c r="L4811">
        <f t="shared" si="301"/>
        <v>13</v>
      </c>
      <c r="M4811">
        <f t="shared" si="302"/>
        <v>1</v>
      </c>
      <c r="N4811" s="7">
        <f t="shared" si="303"/>
        <v>511.6</v>
      </c>
    </row>
    <row r="4812" spans="1:14" x14ac:dyDescent="0.2">
      <c r="A4812" t="s">
        <v>712</v>
      </c>
      <c r="B4812" s="8">
        <v>43916</v>
      </c>
      <c r="C4812" s="8">
        <v>43930</v>
      </c>
      <c r="D4812">
        <v>62</v>
      </c>
      <c r="E4812">
        <v>1</v>
      </c>
      <c r="F4812" s="7">
        <v>702.43</v>
      </c>
      <c r="G4812" s="7">
        <v>1432.48</v>
      </c>
      <c r="H4812" s="7">
        <v>17.559999999999999</v>
      </c>
      <c r="I4812" s="7">
        <v>35.81</v>
      </c>
      <c r="J4812" t="s">
        <v>2337</v>
      </c>
      <c r="K4812">
        <f t="shared" si="300"/>
        <v>62</v>
      </c>
      <c r="L4812">
        <f t="shared" si="301"/>
        <v>13</v>
      </c>
      <c r="M4812">
        <f t="shared" si="302"/>
        <v>1</v>
      </c>
      <c r="N4812" s="7">
        <f t="shared" si="303"/>
        <v>1432.48</v>
      </c>
    </row>
    <row r="4813" spans="1:14" x14ac:dyDescent="0.2">
      <c r="A4813" t="s">
        <v>702</v>
      </c>
      <c r="B4813" s="8">
        <v>43916</v>
      </c>
      <c r="C4813" s="8">
        <v>43930</v>
      </c>
      <c r="D4813">
        <v>46</v>
      </c>
      <c r="E4813">
        <v>1</v>
      </c>
      <c r="F4813" s="7">
        <v>814.6</v>
      </c>
      <c r="G4813" s="7">
        <v>1688.28</v>
      </c>
      <c r="H4813" s="7">
        <v>27.15</v>
      </c>
      <c r="I4813" s="7">
        <v>56.28</v>
      </c>
      <c r="J4813" t="s">
        <v>2337</v>
      </c>
      <c r="K4813">
        <f t="shared" si="300"/>
        <v>46</v>
      </c>
      <c r="L4813">
        <f t="shared" si="301"/>
        <v>13</v>
      </c>
      <c r="M4813">
        <f t="shared" si="302"/>
        <v>1</v>
      </c>
      <c r="N4813" s="7">
        <f t="shared" si="303"/>
        <v>1688.28</v>
      </c>
    </row>
    <row r="4814" spans="1:14" x14ac:dyDescent="0.2">
      <c r="A4814" t="s">
        <v>742</v>
      </c>
      <c r="B4814" s="8">
        <v>43916</v>
      </c>
      <c r="C4814" s="8">
        <v>43930</v>
      </c>
      <c r="D4814">
        <v>46</v>
      </c>
      <c r="E4814">
        <v>1</v>
      </c>
      <c r="F4814" s="7">
        <v>958.87</v>
      </c>
      <c r="G4814" s="7">
        <v>1995.24</v>
      </c>
      <c r="H4814" s="7">
        <v>31.96</v>
      </c>
      <c r="I4814" s="7">
        <v>66.510000000000005</v>
      </c>
      <c r="J4814" t="s">
        <v>2337</v>
      </c>
      <c r="K4814">
        <f t="shared" si="300"/>
        <v>46</v>
      </c>
      <c r="L4814">
        <f t="shared" si="301"/>
        <v>13</v>
      </c>
      <c r="M4814">
        <f t="shared" si="302"/>
        <v>1</v>
      </c>
      <c r="N4814" s="7">
        <f t="shared" si="303"/>
        <v>1995.24</v>
      </c>
    </row>
    <row r="4815" spans="1:14" x14ac:dyDescent="0.2">
      <c r="A4815" t="s">
        <v>752</v>
      </c>
      <c r="B4815" s="8">
        <v>43916</v>
      </c>
      <c r="C4815" s="8">
        <v>43930</v>
      </c>
      <c r="D4815">
        <v>31</v>
      </c>
      <c r="E4815">
        <v>1</v>
      </c>
      <c r="F4815" s="7">
        <v>735.17</v>
      </c>
      <c r="G4815" s="7">
        <v>1534.8</v>
      </c>
      <c r="H4815" s="7">
        <v>36.76</v>
      </c>
      <c r="I4815" s="7">
        <v>76.739999999999995</v>
      </c>
      <c r="J4815" t="s">
        <v>2337</v>
      </c>
      <c r="K4815">
        <f t="shared" si="300"/>
        <v>31</v>
      </c>
      <c r="L4815">
        <f t="shared" si="301"/>
        <v>13</v>
      </c>
      <c r="M4815">
        <f t="shared" si="302"/>
        <v>1</v>
      </c>
      <c r="N4815" s="7">
        <f t="shared" si="303"/>
        <v>1534.8</v>
      </c>
    </row>
    <row r="4816" spans="1:14" x14ac:dyDescent="0.2">
      <c r="A4816" t="s">
        <v>288</v>
      </c>
      <c r="B4816" s="8">
        <v>43909</v>
      </c>
      <c r="C4816" s="8">
        <v>43909</v>
      </c>
      <c r="D4816">
        <v>3064</v>
      </c>
      <c r="E4816">
        <v>1</v>
      </c>
      <c r="F4816" s="7">
        <v>1713.86</v>
      </c>
      <c r="G4816" s="7">
        <v>5116</v>
      </c>
      <c r="H4816" s="7">
        <v>0.86</v>
      </c>
      <c r="I4816" s="7">
        <v>2.56</v>
      </c>
      <c r="J4816" t="s">
        <v>2337</v>
      </c>
      <c r="K4816">
        <f t="shared" si="300"/>
        <v>3064</v>
      </c>
      <c r="L4816">
        <f t="shared" si="301"/>
        <v>12</v>
      </c>
      <c r="M4816">
        <f t="shared" si="302"/>
        <v>1</v>
      </c>
      <c r="N4816" s="7">
        <f t="shared" si="303"/>
        <v>5116</v>
      </c>
    </row>
    <row r="4817" spans="1:14" x14ac:dyDescent="0.2">
      <c r="A4817" t="s">
        <v>251</v>
      </c>
      <c r="B4817" s="8">
        <v>43909</v>
      </c>
      <c r="C4817" s="8">
        <v>43909</v>
      </c>
      <c r="D4817">
        <v>1532</v>
      </c>
      <c r="E4817">
        <v>1</v>
      </c>
      <c r="F4817" s="7">
        <v>856.93</v>
      </c>
      <c r="G4817" s="7">
        <v>2302.1999999999998</v>
      </c>
      <c r="H4817" s="7">
        <v>0.86</v>
      </c>
      <c r="I4817" s="7">
        <v>2.2999999999999998</v>
      </c>
      <c r="J4817" t="s">
        <v>2337</v>
      </c>
      <c r="K4817">
        <f t="shared" si="300"/>
        <v>1532</v>
      </c>
      <c r="L4817">
        <f t="shared" si="301"/>
        <v>12</v>
      </c>
      <c r="M4817">
        <f t="shared" si="302"/>
        <v>1</v>
      </c>
      <c r="N4817" s="7">
        <f t="shared" si="303"/>
        <v>2302.1999999999998</v>
      </c>
    </row>
    <row r="4818" spans="1:14" x14ac:dyDescent="0.2">
      <c r="A4818" t="s">
        <v>923</v>
      </c>
      <c r="B4818" s="8">
        <v>43909</v>
      </c>
      <c r="C4818" s="8">
        <v>43909</v>
      </c>
      <c r="D4818">
        <v>164</v>
      </c>
      <c r="E4818">
        <v>1</v>
      </c>
      <c r="F4818" s="7">
        <v>6421.14</v>
      </c>
      <c r="G4818" s="7">
        <v>11221.95</v>
      </c>
      <c r="H4818" s="7">
        <v>60.01</v>
      </c>
      <c r="I4818" s="7">
        <v>104.88</v>
      </c>
      <c r="J4818" t="s">
        <v>2337</v>
      </c>
      <c r="K4818">
        <f t="shared" si="300"/>
        <v>164</v>
      </c>
      <c r="L4818">
        <f t="shared" si="301"/>
        <v>12</v>
      </c>
      <c r="M4818">
        <f t="shared" si="302"/>
        <v>1</v>
      </c>
      <c r="N4818" s="7">
        <f t="shared" si="303"/>
        <v>11221.95</v>
      </c>
    </row>
    <row r="4819" spans="1:14" x14ac:dyDescent="0.2">
      <c r="A4819" t="s">
        <v>928</v>
      </c>
      <c r="B4819" s="8">
        <v>43909</v>
      </c>
      <c r="C4819" s="8">
        <v>43909</v>
      </c>
      <c r="D4819">
        <v>74</v>
      </c>
      <c r="E4819">
        <v>1</v>
      </c>
      <c r="F4819" s="7">
        <v>1254.1600000000001</v>
      </c>
      <c r="G4819" s="7">
        <v>1964.54</v>
      </c>
      <c r="H4819" s="7">
        <v>26.12</v>
      </c>
      <c r="I4819" s="7">
        <v>40.93</v>
      </c>
      <c r="J4819" t="s">
        <v>2337</v>
      </c>
      <c r="K4819">
        <f t="shared" si="300"/>
        <v>74</v>
      </c>
      <c r="L4819">
        <f t="shared" si="301"/>
        <v>12</v>
      </c>
      <c r="M4819">
        <f t="shared" si="302"/>
        <v>1</v>
      </c>
      <c r="N4819" s="7">
        <f t="shared" si="303"/>
        <v>1964.54</v>
      </c>
    </row>
    <row r="4820" spans="1:14" x14ac:dyDescent="0.2">
      <c r="A4820" t="s">
        <v>396</v>
      </c>
      <c r="B4820" s="8">
        <v>43921</v>
      </c>
      <c r="C4820" s="8">
        <v>43921</v>
      </c>
      <c r="D4820">
        <v>74</v>
      </c>
      <c r="E4820">
        <v>1</v>
      </c>
      <c r="F4820" s="7">
        <v>1117.33</v>
      </c>
      <c r="G4820" s="7">
        <v>1718.98</v>
      </c>
      <c r="H4820" s="7">
        <v>23.28</v>
      </c>
      <c r="I4820" s="7">
        <v>35.81</v>
      </c>
      <c r="J4820" t="s">
        <v>2337</v>
      </c>
      <c r="K4820">
        <f t="shared" si="300"/>
        <v>74</v>
      </c>
      <c r="L4820">
        <f t="shared" si="301"/>
        <v>14</v>
      </c>
      <c r="M4820">
        <f t="shared" si="302"/>
        <v>1</v>
      </c>
      <c r="N4820" s="7">
        <f t="shared" si="303"/>
        <v>1718.98</v>
      </c>
    </row>
    <row r="4821" spans="1:14" x14ac:dyDescent="0.2">
      <c r="A4821" t="s">
        <v>396</v>
      </c>
      <c r="B4821" s="8">
        <v>43949</v>
      </c>
      <c r="C4821" s="8">
        <v>43949</v>
      </c>
      <c r="D4821">
        <v>37</v>
      </c>
      <c r="E4821">
        <v>1</v>
      </c>
      <c r="F4821" s="7">
        <v>541.48</v>
      </c>
      <c r="G4821" s="7">
        <v>859.49</v>
      </c>
      <c r="H4821" s="7">
        <v>22.56</v>
      </c>
      <c r="I4821" s="7">
        <v>35.81</v>
      </c>
      <c r="J4821" t="s">
        <v>2337</v>
      </c>
      <c r="K4821">
        <f t="shared" si="300"/>
        <v>37</v>
      </c>
      <c r="L4821">
        <f t="shared" si="301"/>
        <v>18</v>
      </c>
      <c r="M4821">
        <f t="shared" si="302"/>
        <v>1</v>
      </c>
      <c r="N4821" s="7">
        <f t="shared" si="303"/>
        <v>859.49</v>
      </c>
    </row>
    <row r="4822" spans="1:14" x14ac:dyDescent="0.2">
      <c r="A4822" t="s">
        <v>396</v>
      </c>
      <c r="B4822" s="8">
        <v>43950</v>
      </c>
      <c r="C4822" s="8">
        <v>43950</v>
      </c>
      <c r="D4822">
        <v>74</v>
      </c>
      <c r="E4822">
        <v>1</v>
      </c>
      <c r="F4822" s="7">
        <v>1117.33</v>
      </c>
      <c r="G4822" s="7">
        <v>1718.98</v>
      </c>
      <c r="H4822" s="7">
        <v>23.28</v>
      </c>
      <c r="I4822" s="7">
        <v>35.81</v>
      </c>
      <c r="J4822" t="s">
        <v>2337</v>
      </c>
      <c r="K4822">
        <f t="shared" si="300"/>
        <v>74</v>
      </c>
      <c r="L4822">
        <f t="shared" si="301"/>
        <v>18</v>
      </c>
      <c r="M4822">
        <f t="shared" si="302"/>
        <v>1</v>
      </c>
      <c r="N4822" s="7">
        <f t="shared" si="303"/>
        <v>1718.98</v>
      </c>
    </row>
    <row r="4823" spans="1:14" x14ac:dyDescent="0.2">
      <c r="A4823" t="s">
        <v>539</v>
      </c>
      <c r="B4823" s="8">
        <v>43964</v>
      </c>
      <c r="C4823" s="8">
        <v>43964</v>
      </c>
      <c r="D4823">
        <v>3064</v>
      </c>
      <c r="E4823">
        <v>2</v>
      </c>
      <c r="F4823" s="7">
        <v>6059.39</v>
      </c>
      <c r="G4823" s="7">
        <v>14324.8</v>
      </c>
      <c r="H4823" s="7">
        <v>3.02</v>
      </c>
      <c r="I4823" s="7">
        <v>7.16</v>
      </c>
      <c r="J4823" t="s">
        <v>2337</v>
      </c>
      <c r="K4823">
        <f t="shared" si="300"/>
        <v>6128</v>
      </c>
      <c r="L4823">
        <f t="shared" si="301"/>
        <v>20</v>
      </c>
      <c r="M4823">
        <f t="shared" si="302"/>
        <v>1</v>
      </c>
      <c r="N4823" s="7">
        <f t="shared" si="303"/>
        <v>14324.8</v>
      </c>
    </row>
    <row r="4824" spans="1:14" x14ac:dyDescent="0.2">
      <c r="A4824" t="s">
        <v>251</v>
      </c>
      <c r="B4824" s="8">
        <v>43964</v>
      </c>
      <c r="C4824" s="8">
        <v>43964</v>
      </c>
      <c r="D4824">
        <v>15320</v>
      </c>
      <c r="E4824">
        <v>1</v>
      </c>
      <c r="F4824" s="7">
        <v>8569.2999999999993</v>
      </c>
      <c r="G4824" s="7">
        <v>19185</v>
      </c>
      <c r="H4824" s="7">
        <v>0.86</v>
      </c>
      <c r="I4824" s="7">
        <v>1.92</v>
      </c>
      <c r="J4824" t="s">
        <v>2337</v>
      </c>
      <c r="K4824">
        <f t="shared" si="300"/>
        <v>15320</v>
      </c>
      <c r="L4824">
        <f t="shared" si="301"/>
        <v>20</v>
      </c>
      <c r="M4824">
        <f t="shared" si="302"/>
        <v>1</v>
      </c>
      <c r="N4824" s="7">
        <f t="shared" si="303"/>
        <v>19185</v>
      </c>
    </row>
    <row r="4825" spans="1:14" x14ac:dyDescent="0.2">
      <c r="A4825" t="s">
        <v>307</v>
      </c>
      <c r="B4825" s="8">
        <v>43964</v>
      </c>
      <c r="C4825" s="8">
        <v>43964</v>
      </c>
      <c r="D4825">
        <v>230</v>
      </c>
      <c r="E4825">
        <v>1</v>
      </c>
      <c r="F4825" s="7">
        <v>186.1</v>
      </c>
      <c r="G4825" s="7">
        <v>460.44</v>
      </c>
      <c r="H4825" s="7">
        <v>1.24</v>
      </c>
      <c r="I4825" s="7">
        <v>3.07</v>
      </c>
      <c r="J4825" t="s">
        <v>2337</v>
      </c>
      <c r="K4825">
        <f t="shared" si="300"/>
        <v>230</v>
      </c>
      <c r="L4825">
        <f t="shared" si="301"/>
        <v>20</v>
      </c>
      <c r="M4825">
        <f t="shared" si="302"/>
        <v>1</v>
      </c>
      <c r="N4825" s="7">
        <f t="shared" si="303"/>
        <v>460.44</v>
      </c>
    </row>
    <row r="4826" spans="1:14" x14ac:dyDescent="0.2">
      <c r="A4826" t="s">
        <v>249</v>
      </c>
      <c r="B4826" s="8">
        <v>43964</v>
      </c>
      <c r="C4826" s="8">
        <v>43964</v>
      </c>
      <c r="D4826">
        <v>766</v>
      </c>
      <c r="E4826">
        <v>1</v>
      </c>
      <c r="F4826" s="7">
        <v>428.47</v>
      </c>
      <c r="G4826" s="7">
        <v>959.25</v>
      </c>
      <c r="H4826" s="7">
        <v>0.86</v>
      </c>
      <c r="I4826" s="7">
        <v>1.92</v>
      </c>
      <c r="J4826" t="s">
        <v>2337</v>
      </c>
      <c r="K4826">
        <f t="shared" si="300"/>
        <v>766</v>
      </c>
      <c r="L4826">
        <f t="shared" si="301"/>
        <v>20</v>
      </c>
      <c r="M4826">
        <f t="shared" si="302"/>
        <v>1</v>
      </c>
      <c r="N4826" s="7">
        <f t="shared" si="303"/>
        <v>959.25</v>
      </c>
    </row>
    <row r="4827" spans="1:14" x14ac:dyDescent="0.2">
      <c r="A4827" t="s">
        <v>636</v>
      </c>
      <c r="B4827" s="8">
        <v>43964</v>
      </c>
      <c r="C4827" s="8">
        <v>43964</v>
      </c>
      <c r="D4827">
        <v>766</v>
      </c>
      <c r="E4827">
        <v>2</v>
      </c>
      <c r="F4827" s="7">
        <v>1267.23</v>
      </c>
      <c r="G4827" s="7">
        <v>1905.71</v>
      </c>
      <c r="H4827" s="7">
        <v>2.5299999999999998</v>
      </c>
      <c r="I4827" s="7">
        <v>3.81</v>
      </c>
      <c r="J4827" t="s">
        <v>2337</v>
      </c>
      <c r="K4827">
        <f t="shared" si="300"/>
        <v>1532</v>
      </c>
      <c r="L4827">
        <f t="shared" si="301"/>
        <v>20</v>
      </c>
      <c r="M4827">
        <f t="shared" si="302"/>
        <v>1</v>
      </c>
      <c r="N4827" s="7">
        <f t="shared" si="303"/>
        <v>1905.71</v>
      </c>
    </row>
    <row r="4828" spans="1:14" x14ac:dyDescent="0.2">
      <c r="A4828" t="s">
        <v>285</v>
      </c>
      <c r="B4828" s="8">
        <v>43969</v>
      </c>
      <c r="C4828" s="8">
        <v>43969</v>
      </c>
      <c r="D4828">
        <v>154</v>
      </c>
      <c r="E4828">
        <v>1</v>
      </c>
      <c r="F4828" s="7">
        <v>86.97</v>
      </c>
      <c r="G4828" s="7">
        <v>243.01</v>
      </c>
      <c r="H4828" s="7">
        <v>0.87</v>
      </c>
      <c r="I4828" s="7">
        <v>2.4300000000000002</v>
      </c>
      <c r="J4828" t="s">
        <v>2337</v>
      </c>
      <c r="K4828">
        <f t="shared" si="300"/>
        <v>154</v>
      </c>
      <c r="L4828">
        <f t="shared" si="301"/>
        <v>21</v>
      </c>
      <c r="M4828">
        <f t="shared" si="302"/>
        <v>1</v>
      </c>
      <c r="N4828" s="7">
        <f t="shared" si="303"/>
        <v>243.01</v>
      </c>
    </row>
    <row r="4829" spans="1:14" x14ac:dyDescent="0.2">
      <c r="A4829" t="s">
        <v>539</v>
      </c>
      <c r="B4829" s="8">
        <v>43986</v>
      </c>
      <c r="C4829" s="8">
        <v>43986</v>
      </c>
      <c r="D4829">
        <v>3064</v>
      </c>
      <c r="E4829">
        <v>2</v>
      </c>
      <c r="F4829" s="7">
        <v>5951.44</v>
      </c>
      <c r="G4829" s="7">
        <v>14324.8</v>
      </c>
      <c r="H4829" s="7">
        <v>2.97</v>
      </c>
      <c r="I4829" s="7">
        <v>7.16</v>
      </c>
      <c r="J4829" t="s">
        <v>2337</v>
      </c>
      <c r="K4829">
        <f t="shared" si="300"/>
        <v>6128</v>
      </c>
      <c r="L4829">
        <f t="shared" si="301"/>
        <v>23</v>
      </c>
      <c r="M4829">
        <f t="shared" si="302"/>
        <v>1</v>
      </c>
      <c r="N4829" s="7">
        <f t="shared" si="303"/>
        <v>14324.8</v>
      </c>
    </row>
    <row r="4830" spans="1:14" x14ac:dyDescent="0.2">
      <c r="A4830" t="s">
        <v>544</v>
      </c>
      <c r="B4830" s="8">
        <v>43986</v>
      </c>
      <c r="C4830" s="8">
        <v>43986</v>
      </c>
      <c r="D4830">
        <v>766</v>
      </c>
      <c r="E4830">
        <v>2</v>
      </c>
      <c r="F4830" s="7">
        <v>1392.45</v>
      </c>
      <c r="G4830" s="7">
        <v>2046.4</v>
      </c>
      <c r="H4830" s="7">
        <v>2.78</v>
      </c>
      <c r="I4830" s="7">
        <v>4.09</v>
      </c>
      <c r="J4830" t="s">
        <v>2337</v>
      </c>
      <c r="K4830">
        <f t="shared" si="300"/>
        <v>1532</v>
      </c>
      <c r="L4830">
        <f t="shared" si="301"/>
        <v>23</v>
      </c>
      <c r="M4830">
        <f t="shared" si="302"/>
        <v>1</v>
      </c>
      <c r="N4830" s="7">
        <f t="shared" si="303"/>
        <v>2046.4</v>
      </c>
    </row>
    <row r="4831" spans="1:14" x14ac:dyDescent="0.2">
      <c r="A4831" t="s">
        <v>251</v>
      </c>
      <c r="B4831" s="8">
        <v>43986</v>
      </c>
      <c r="C4831" s="8">
        <v>43986</v>
      </c>
      <c r="D4831">
        <v>7660</v>
      </c>
      <c r="E4831">
        <v>1</v>
      </c>
      <c r="F4831" s="7">
        <v>4284.6499999999996</v>
      </c>
      <c r="G4831" s="7">
        <v>9592.5</v>
      </c>
      <c r="H4831" s="7">
        <v>0.86</v>
      </c>
      <c r="I4831" s="7">
        <v>1.92</v>
      </c>
      <c r="J4831" t="s">
        <v>2337</v>
      </c>
      <c r="K4831">
        <f t="shared" si="300"/>
        <v>7660</v>
      </c>
      <c r="L4831">
        <f t="shared" si="301"/>
        <v>23</v>
      </c>
      <c r="M4831">
        <f t="shared" si="302"/>
        <v>1</v>
      </c>
      <c r="N4831" s="7">
        <f t="shared" si="303"/>
        <v>9592.5</v>
      </c>
    </row>
    <row r="4832" spans="1:14" x14ac:dyDescent="0.2">
      <c r="A4832" t="s">
        <v>202</v>
      </c>
      <c r="B4832" s="8">
        <v>43986</v>
      </c>
      <c r="C4832" s="8">
        <v>43986</v>
      </c>
      <c r="D4832">
        <v>1532</v>
      </c>
      <c r="E4832">
        <v>2</v>
      </c>
      <c r="F4832" s="7">
        <v>2631.16</v>
      </c>
      <c r="G4832" s="7">
        <v>6395</v>
      </c>
      <c r="H4832" s="7">
        <v>2.62</v>
      </c>
      <c r="I4832" s="7">
        <v>6.4</v>
      </c>
      <c r="J4832" t="s">
        <v>2337</v>
      </c>
      <c r="K4832">
        <f t="shared" si="300"/>
        <v>3064</v>
      </c>
      <c r="L4832">
        <f t="shared" si="301"/>
        <v>23</v>
      </c>
      <c r="M4832">
        <f t="shared" si="302"/>
        <v>1</v>
      </c>
      <c r="N4832" s="7">
        <f t="shared" si="303"/>
        <v>6395</v>
      </c>
    </row>
    <row r="4833" spans="1:14" x14ac:dyDescent="0.2">
      <c r="A4833" t="s">
        <v>396</v>
      </c>
      <c r="B4833" s="8">
        <v>43986</v>
      </c>
      <c r="C4833" s="8">
        <v>43986</v>
      </c>
      <c r="D4833">
        <v>184</v>
      </c>
      <c r="E4833">
        <v>1</v>
      </c>
      <c r="F4833" s="7">
        <v>2793.34</v>
      </c>
      <c r="G4833" s="7">
        <v>3683.52</v>
      </c>
      <c r="H4833" s="7">
        <v>23.28</v>
      </c>
      <c r="I4833" s="7">
        <v>30.7</v>
      </c>
      <c r="J4833" t="s">
        <v>2337</v>
      </c>
      <c r="K4833">
        <f t="shared" si="300"/>
        <v>184</v>
      </c>
      <c r="L4833">
        <f t="shared" si="301"/>
        <v>23</v>
      </c>
      <c r="M4833">
        <f t="shared" si="302"/>
        <v>1</v>
      </c>
      <c r="N4833" s="7">
        <f t="shared" si="303"/>
        <v>3683.52</v>
      </c>
    </row>
    <row r="4834" spans="1:14" x14ac:dyDescent="0.2">
      <c r="A4834" t="s">
        <v>680</v>
      </c>
      <c r="B4834" s="8">
        <v>43997</v>
      </c>
      <c r="C4834" s="8">
        <v>44011</v>
      </c>
      <c r="D4834">
        <v>92</v>
      </c>
      <c r="E4834">
        <v>1</v>
      </c>
      <c r="F4834" s="7">
        <v>621.59</v>
      </c>
      <c r="G4834" s="7">
        <v>1534.8</v>
      </c>
      <c r="H4834" s="7">
        <v>10.36</v>
      </c>
      <c r="I4834" s="7">
        <v>25.58</v>
      </c>
      <c r="J4834" t="s">
        <v>2337</v>
      </c>
      <c r="K4834">
        <f t="shared" si="300"/>
        <v>92</v>
      </c>
      <c r="L4834">
        <f t="shared" si="301"/>
        <v>25</v>
      </c>
      <c r="M4834">
        <f t="shared" si="302"/>
        <v>1</v>
      </c>
      <c r="N4834" s="7">
        <f t="shared" si="303"/>
        <v>1534.8</v>
      </c>
    </row>
    <row r="4835" spans="1:14" x14ac:dyDescent="0.2">
      <c r="A4835" t="s">
        <v>149</v>
      </c>
      <c r="B4835" s="8">
        <v>44018</v>
      </c>
      <c r="C4835" s="8">
        <v>44018</v>
      </c>
      <c r="D4835">
        <v>123</v>
      </c>
      <c r="E4835">
        <v>2</v>
      </c>
      <c r="F4835" s="7">
        <v>178.14</v>
      </c>
      <c r="G4835" s="7">
        <v>266.02999999999997</v>
      </c>
      <c r="H4835" s="7">
        <v>2.23</v>
      </c>
      <c r="I4835" s="7">
        <v>3.33</v>
      </c>
      <c r="J4835" t="s">
        <v>2337</v>
      </c>
      <c r="K4835">
        <f t="shared" si="300"/>
        <v>246</v>
      </c>
      <c r="L4835">
        <f t="shared" si="301"/>
        <v>28</v>
      </c>
      <c r="M4835">
        <f t="shared" si="302"/>
        <v>1</v>
      </c>
      <c r="N4835" s="7">
        <f t="shared" si="303"/>
        <v>266.02999999999997</v>
      </c>
    </row>
    <row r="4836" spans="1:14" x14ac:dyDescent="0.2">
      <c r="A4836" t="s">
        <v>539</v>
      </c>
      <c r="B4836" s="8">
        <v>44018</v>
      </c>
      <c r="C4836" s="8">
        <v>44018</v>
      </c>
      <c r="D4836">
        <v>460</v>
      </c>
      <c r="E4836">
        <v>2</v>
      </c>
      <c r="F4836" s="7">
        <v>913.21</v>
      </c>
      <c r="G4836" s="7">
        <v>2148.7199999999998</v>
      </c>
      <c r="H4836" s="7">
        <v>3.04</v>
      </c>
      <c r="I4836" s="7">
        <v>7.16</v>
      </c>
      <c r="J4836" t="s">
        <v>2337</v>
      </c>
      <c r="K4836">
        <f t="shared" si="300"/>
        <v>920</v>
      </c>
      <c r="L4836">
        <f t="shared" si="301"/>
        <v>28</v>
      </c>
      <c r="M4836">
        <f t="shared" si="302"/>
        <v>1</v>
      </c>
      <c r="N4836" s="7">
        <f t="shared" si="303"/>
        <v>2148.7199999999998</v>
      </c>
    </row>
    <row r="4837" spans="1:14" x14ac:dyDescent="0.2">
      <c r="A4837" t="s">
        <v>539</v>
      </c>
      <c r="B4837" s="8">
        <v>44006</v>
      </c>
      <c r="C4837" s="8">
        <v>44006</v>
      </c>
      <c r="D4837">
        <v>920</v>
      </c>
      <c r="E4837">
        <v>1</v>
      </c>
      <c r="F4837" s="7">
        <v>913.21</v>
      </c>
      <c r="G4837" s="7">
        <v>2148.7199999999998</v>
      </c>
      <c r="H4837" s="7">
        <v>1.52</v>
      </c>
      <c r="I4837" s="7">
        <v>3.58</v>
      </c>
      <c r="J4837" t="s">
        <v>2337</v>
      </c>
      <c r="K4837">
        <f t="shared" si="300"/>
        <v>920</v>
      </c>
      <c r="L4837">
        <f t="shared" si="301"/>
        <v>26</v>
      </c>
      <c r="M4837">
        <f t="shared" si="302"/>
        <v>1</v>
      </c>
      <c r="N4837" s="7">
        <f t="shared" si="303"/>
        <v>2148.7199999999998</v>
      </c>
    </row>
    <row r="4838" spans="1:14" x14ac:dyDescent="0.2">
      <c r="A4838" t="s">
        <v>539</v>
      </c>
      <c r="B4838" s="8">
        <v>44006</v>
      </c>
      <c r="C4838" s="8">
        <v>44006</v>
      </c>
      <c r="D4838">
        <v>1532</v>
      </c>
      <c r="E4838">
        <v>2</v>
      </c>
      <c r="F4838" s="7">
        <v>3044.02</v>
      </c>
      <c r="G4838" s="7">
        <v>7162.4</v>
      </c>
      <c r="H4838" s="7">
        <v>3.04</v>
      </c>
      <c r="I4838" s="7">
        <v>7.16</v>
      </c>
      <c r="J4838" t="s">
        <v>2337</v>
      </c>
      <c r="K4838">
        <f t="shared" si="300"/>
        <v>3064</v>
      </c>
      <c r="L4838">
        <f t="shared" si="301"/>
        <v>26</v>
      </c>
      <c r="M4838">
        <f t="shared" si="302"/>
        <v>1</v>
      </c>
      <c r="N4838" s="7">
        <f t="shared" si="303"/>
        <v>7162.4</v>
      </c>
    </row>
    <row r="4839" spans="1:14" x14ac:dyDescent="0.2">
      <c r="A4839" t="s">
        <v>544</v>
      </c>
      <c r="B4839" s="8">
        <v>44006</v>
      </c>
      <c r="C4839" s="8">
        <v>44006</v>
      </c>
      <c r="D4839">
        <v>1532</v>
      </c>
      <c r="E4839">
        <v>2</v>
      </c>
      <c r="F4839" s="7">
        <v>2784.9</v>
      </c>
      <c r="G4839" s="7">
        <v>4092.8</v>
      </c>
      <c r="H4839" s="7">
        <v>2.78</v>
      </c>
      <c r="I4839" s="7">
        <v>4.09</v>
      </c>
      <c r="J4839" t="s">
        <v>2337</v>
      </c>
      <c r="K4839">
        <f t="shared" si="300"/>
        <v>3064</v>
      </c>
      <c r="L4839">
        <f t="shared" si="301"/>
        <v>26</v>
      </c>
      <c r="M4839">
        <f t="shared" si="302"/>
        <v>1</v>
      </c>
      <c r="N4839" s="7">
        <f t="shared" si="303"/>
        <v>4092.8</v>
      </c>
    </row>
    <row r="4840" spans="1:14" x14ac:dyDescent="0.2">
      <c r="A4840" t="s">
        <v>251</v>
      </c>
      <c r="B4840" s="8">
        <v>44006</v>
      </c>
      <c r="C4840" s="8">
        <v>44006</v>
      </c>
      <c r="D4840">
        <v>7660</v>
      </c>
      <c r="E4840">
        <v>1</v>
      </c>
      <c r="F4840" s="7">
        <v>4284.6499999999996</v>
      </c>
      <c r="G4840" s="7">
        <v>9592.5</v>
      </c>
      <c r="H4840" s="7">
        <v>0.86</v>
      </c>
      <c r="I4840" s="7">
        <v>1.92</v>
      </c>
      <c r="J4840" t="s">
        <v>2337</v>
      </c>
      <c r="K4840">
        <f t="shared" si="300"/>
        <v>7660</v>
      </c>
      <c r="L4840">
        <f t="shared" si="301"/>
        <v>26</v>
      </c>
      <c r="M4840">
        <f t="shared" si="302"/>
        <v>1</v>
      </c>
      <c r="N4840" s="7">
        <f t="shared" si="303"/>
        <v>9592.5</v>
      </c>
    </row>
    <row r="4841" spans="1:14" x14ac:dyDescent="0.2">
      <c r="A4841" t="s">
        <v>202</v>
      </c>
      <c r="B4841" s="8">
        <v>44006</v>
      </c>
      <c r="C4841" s="8">
        <v>44006</v>
      </c>
      <c r="D4841">
        <v>1532</v>
      </c>
      <c r="E4841">
        <v>2</v>
      </c>
      <c r="F4841" s="7">
        <v>2631.16</v>
      </c>
      <c r="G4841" s="7">
        <v>6395</v>
      </c>
      <c r="H4841" s="7">
        <v>2.62</v>
      </c>
      <c r="I4841" s="7">
        <v>6.4</v>
      </c>
      <c r="J4841" t="s">
        <v>2337</v>
      </c>
      <c r="K4841">
        <f t="shared" si="300"/>
        <v>3064</v>
      </c>
      <c r="L4841">
        <f t="shared" si="301"/>
        <v>26</v>
      </c>
      <c r="M4841">
        <f t="shared" si="302"/>
        <v>1</v>
      </c>
      <c r="N4841" s="7">
        <f t="shared" si="303"/>
        <v>6395</v>
      </c>
    </row>
    <row r="4842" spans="1:14" x14ac:dyDescent="0.2">
      <c r="A4842" t="s">
        <v>232</v>
      </c>
      <c r="B4842" s="8">
        <v>44006</v>
      </c>
      <c r="C4842" s="8">
        <v>44006</v>
      </c>
      <c r="D4842">
        <v>3064</v>
      </c>
      <c r="E4842">
        <v>1</v>
      </c>
      <c r="F4842" s="7">
        <v>1406.9</v>
      </c>
      <c r="G4842" s="7">
        <v>2302.1999999999998</v>
      </c>
      <c r="H4842" s="7">
        <v>0.7</v>
      </c>
      <c r="I4842" s="7">
        <v>1.1499999999999999</v>
      </c>
      <c r="J4842" t="s">
        <v>2337</v>
      </c>
      <c r="K4842">
        <f t="shared" si="300"/>
        <v>3064</v>
      </c>
      <c r="L4842">
        <f t="shared" si="301"/>
        <v>26</v>
      </c>
      <c r="M4842">
        <f t="shared" si="302"/>
        <v>1</v>
      </c>
      <c r="N4842" s="7">
        <f t="shared" si="303"/>
        <v>2302.1999999999998</v>
      </c>
    </row>
    <row r="4843" spans="1:14" x14ac:dyDescent="0.2">
      <c r="A4843" t="s">
        <v>307</v>
      </c>
      <c r="B4843" s="8">
        <v>43964</v>
      </c>
      <c r="C4843" s="8">
        <v>43964</v>
      </c>
      <c r="D4843">
        <v>230</v>
      </c>
      <c r="E4843">
        <v>1</v>
      </c>
      <c r="F4843" s="7">
        <v>186.1</v>
      </c>
      <c r="G4843" s="7">
        <v>460.44</v>
      </c>
      <c r="H4843" s="7">
        <v>1.24</v>
      </c>
      <c r="I4843" s="7">
        <v>3.07</v>
      </c>
      <c r="J4843" t="s">
        <v>2337</v>
      </c>
      <c r="K4843">
        <f t="shared" si="300"/>
        <v>230</v>
      </c>
      <c r="L4843">
        <f t="shared" si="301"/>
        <v>20</v>
      </c>
      <c r="M4843">
        <f t="shared" si="302"/>
        <v>1</v>
      </c>
      <c r="N4843" s="7">
        <f t="shared" si="303"/>
        <v>460.44</v>
      </c>
    </row>
    <row r="4844" spans="1:14" x14ac:dyDescent="0.2">
      <c r="A4844" t="s">
        <v>307</v>
      </c>
      <c r="B4844" s="8">
        <v>43902</v>
      </c>
      <c r="C4844" s="8">
        <v>43902</v>
      </c>
      <c r="D4844">
        <v>154</v>
      </c>
      <c r="E4844">
        <v>1</v>
      </c>
      <c r="F4844" s="7">
        <v>124.06</v>
      </c>
      <c r="G4844" s="7">
        <v>306.95999999999998</v>
      </c>
      <c r="H4844" s="7">
        <v>1.24</v>
      </c>
      <c r="I4844" s="7">
        <v>3.07</v>
      </c>
      <c r="J4844" t="s">
        <v>2337</v>
      </c>
      <c r="K4844">
        <f t="shared" si="300"/>
        <v>154</v>
      </c>
      <c r="L4844">
        <f t="shared" si="301"/>
        <v>11</v>
      </c>
      <c r="M4844">
        <f t="shared" si="302"/>
        <v>1</v>
      </c>
      <c r="N4844" s="7">
        <f t="shared" si="303"/>
        <v>306.95999999999998</v>
      </c>
    </row>
    <row r="4845" spans="1:14" x14ac:dyDescent="0.2">
      <c r="A4845" t="s">
        <v>762</v>
      </c>
      <c r="B4845" s="8">
        <v>44035</v>
      </c>
      <c r="C4845" s="8">
        <v>44049</v>
      </c>
      <c r="D4845">
        <v>46</v>
      </c>
      <c r="E4845">
        <v>1</v>
      </c>
      <c r="F4845" s="7">
        <v>1246.6400000000001</v>
      </c>
      <c r="G4845" s="7">
        <v>2685.9</v>
      </c>
      <c r="H4845" s="7">
        <v>41.56</v>
      </c>
      <c r="I4845" s="7">
        <v>89.53</v>
      </c>
      <c r="J4845" t="s">
        <v>2337</v>
      </c>
      <c r="K4845">
        <f t="shared" si="300"/>
        <v>46</v>
      </c>
      <c r="L4845">
        <f t="shared" si="301"/>
        <v>30</v>
      </c>
      <c r="M4845">
        <f t="shared" si="302"/>
        <v>1</v>
      </c>
      <c r="N4845" s="7">
        <f t="shared" si="303"/>
        <v>2685.9</v>
      </c>
    </row>
    <row r="4846" spans="1:14" x14ac:dyDescent="0.2">
      <c r="A4846" t="s">
        <v>397</v>
      </c>
      <c r="B4846" s="8">
        <v>44035</v>
      </c>
      <c r="C4846" s="8">
        <v>44035</v>
      </c>
      <c r="D4846">
        <v>307</v>
      </c>
      <c r="E4846">
        <v>1</v>
      </c>
      <c r="F4846" s="7">
        <v>445.09</v>
      </c>
      <c r="G4846" s="7">
        <v>895.3</v>
      </c>
      <c r="H4846" s="7">
        <v>2.23</v>
      </c>
      <c r="I4846" s="7">
        <v>4.4800000000000004</v>
      </c>
      <c r="J4846" t="s">
        <v>2337</v>
      </c>
      <c r="K4846">
        <f t="shared" si="300"/>
        <v>307</v>
      </c>
      <c r="L4846">
        <f t="shared" si="301"/>
        <v>30</v>
      </c>
      <c r="M4846">
        <f t="shared" si="302"/>
        <v>1</v>
      </c>
      <c r="N4846" s="7">
        <f t="shared" si="303"/>
        <v>895.3</v>
      </c>
    </row>
    <row r="4847" spans="1:14" x14ac:dyDescent="0.2">
      <c r="A4847" t="s">
        <v>930</v>
      </c>
      <c r="B4847" s="8">
        <v>43909</v>
      </c>
      <c r="C4847" s="8">
        <v>44043</v>
      </c>
      <c r="D4847">
        <v>23</v>
      </c>
      <c r="E4847">
        <v>1</v>
      </c>
      <c r="F4847" s="7">
        <v>447.79</v>
      </c>
      <c r="G4847" s="7">
        <v>613.91999999999996</v>
      </c>
      <c r="H4847" s="7">
        <v>29.85</v>
      </c>
      <c r="I4847" s="7">
        <v>40.93</v>
      </c>
      <c r="J4847" t="s">
        <v>2337</v>
      </c>
      <c r="K4847">
        <f t="shared" si="300"/>
        <v>23</v>
      </c>
      <c r="L4847">
        <f t="shared" si="301"/>
        <v>12</v>
      </c>
      <c r="M4847">
        <f t="shared" si="302"/>
        <v>1</v>
      </c>
      <c r="N4847" s="7">
        <f t="shared" si="303"/>
        <v>613.91999999999996</v>
      </c>
    </row>
    <row r="4848" spans="1:14" x14ac:dyDescent="0.2">
      <c r="A4848" t="s">
        <v>539</v>
      </c>
      <c r="B4848" s="8">
        <v>44006</v>
      </c>
      <c r="C4848" s="8">
        <v>44006</v>
      </c>
      <c r="D4848">
        <v>1532</v>
      </c>
      <c r="E4848">
        <v>2</v>
      </c>
      <c r="F4848" s="7">
        <v>3044.02</v>
      </c>
      <c r="G4848" s="7">
        <v>7162.4</v>
      </c>
      <c r="H4848" s="7">
        <v>3.04</v>
      </c>
      <c r="I4848" s="7">
        <v>7.16</v>
      </c>
      <c r="J4848" t="s">
        <v>2337</v>
      </c>
      <c r="K4848">
        <f t="shared" si="300"/>
        <v>3064</v>
      </c>
      <c r="L4848">
        <f t="shared" si="301"/>
        <v>26</v>
      </c>
      <c r="M4848">
        <f t="shared" si="302"/>
        <v>1</v>
      </c>
      <c r="N4848" s="7">
        <f t="shared" si="303"/>
        <v>7162.4</v>
      </c>
    </row>
    <row r="4849" spans="1:14" x14ac:dyDescent="0.2">
      <c r="A4849" t="s">
        <v>539</v>
      </c>
      <c r="B4849" s="8">
        <v>44046</v>
      </c>
      <c r="C4849" s="8">
        <v>44047</v>
      </c>
      <c r="D4849">
        <v>6128</v>
      </c>
      <c r="E4849">
        <v>1</v>
      </c>
      <c r="F4849" s="7">
        <v>6088.04</v>
      </c>
      <c r="G4849" s="7">
        <v>14324.8</v>
      </c>
      <c r="H4849" s="7">
        <v>1.52</v>
      </c>
      <c r="I4849" s="7">
        <v>3.58</v>
      </c>
      <c r="J4849" t="s">
        <v>2337</v>
      </c>
      <c r="K4849">
        <f t="shared" si="300"/>
        <v>6128</v>
      </c>
      <c r="L4849">
        <f t="shared" si="301"/>
        <v>32</v>
      </c>
      <c r="M4849">
        <f t="shared" si="302"/>
        <v>1</v>
      </c>
      <c r="N4849" s="7">
        <f t="shared" si="303"/>
        <v>14324.8</v>
      </c>
    </row>
    <row r="4850" spans="1:14" x14ac:dyDescent="0.2">
      <c r="A4850" t="s">
        <v>251</v>
      </c>
      <c r="B4850" s="8">
        <v>44046</v>
      </c>
      <c r="C4850" s="8">
        <v>44047</v>
      </c>
      <c r="D4850">
        <v>6128</v>
      </c>
      <c r="E4850">
        <v>1</v>
      </c>
      <c r="F4850" s="7">
        <v>3427.72</v>
      </c>
      <c r="G4850" s="7">
        <v>7674</v>
      </c>
      <c r="H4850" s="7">
        <v>0.86</v>
      </c>
      <c r="I4850" s="7">
        <v>1.92</v>
      </c>
      <c r="J4850" t="s">
        <v>2337</v>
      </c>
      <c r="K4850">
        <f t="shared" si="300"/>
        <v>6128</v>
      </c>
      <c r="L4850">
        <f t="shared" si="301"/>
        <v>32</v>
      </c>
      <c r="M4850">
        <f t="shared" si="302"/>
        <v>1</v>
      </c>
      <c r="N4850" s="7">
        <f t="shared" si="303"/>
        <v>7674</v>
      </c>
    </row>
    <row r="4851" spans="1:14" x14ac:dyDescent="0.2">
      <c r="A4851" t="s">
        <v>202</v>
      </c>
      <c r="B4851" s="8">
        <v>44046</v>
      </c>
      <c r="C4851" s="8">
        <v>44047</v>
      </c>
      <c r="D4851">
        <v>3064</v>
      </c>
      <c r="E4851">
        <v>1</v>
      </c>
      <c r="F4851" s="7">
        <v>2631.16</v>
      </c>
      <c r="G4851" s="7">
        <v>6395</v>
      </c>
      <c r="H4851" s="7">
        <v>1.31</v>
      </c>
      <c r="I4851" s="7">
        <v>3.2</v>
      </c>
      <c r="J4851" t="s">
        <v>2337</v>
      </c>
      <c r="K4851">
        <f t="shared" si="300"/>
        <v>3064</v>
      </c>
      <c r="L4851">
        <f t="shared" si="301"/>
        <v>32</v>
      </c>
      <c r="M4851">
        <f t="shared" si="302"/>
        <v>1</v>
      </c>
      <c r="N4851" s="7">
        <f t="shared" si="303"/>
        <v>6395</v>
      </c>
    </row>
    <row r="4852" spans="1:14" x14ac:dyDescent="0.2">
      <c r="A4852" t="s">
        <v>289</v>
      </c>
      <c r="B4852" s="8">
        <v>44046</v>
      </c>
      <c r="C4852" s="8">
        <v>44047</v>
      </c>
      <c r="D4852">
        <v>1532</v>
      </c>
      <c r="E4852">
        <v>1</v>
      </c>
      <c r="F4852" s="7">
        <v>869.72</v>
      </c>
      <c r="G4852" s="7">
        <v>2430.1</v>
      </c>
      <c r="H4852" s="7">
        <v>0.87</v>
      </c>
      <c r="I4852" s="7">
        <v>2.4300000000000002</v>
      </c>
      <c r="J4852" t="s">
        <v>2337</v>
      </c>
      <c r="K4852">
        <f t="shared" si="300"/>
        <v>1532</v>
      </c>
      <c r="L4852">
        <f t="shared" si="301"/>
        <v>32</v>
      </c>
      <c r="M4852">
        <f t="shared" si="302"/>
        <v>1</v>
      </c>
      <c r="N4852" s="7">
        <f t="shared" si="303"/>
        <v>2430.1</v>
      </c>
    </row>
    <row r="4853" spans="1:14" x14ac:dyDescent="0.2">
      <c r="A4853" t="s">
        <v>232</v>
      </c>
      <c r="B4853" s="8">
        <v>44046</v>
      </c>
      <c r="C4853" s="8">
        <v>44047</v>
      </c>
      <c r="D4853">
        <v>3064</v>
      </c>
      <c r="E4853">
        <v>1</v>
      </c>
      <c r="F4853" s="7">
        <v>1406.9</v>
      </c>
      <c r="G4853" s="7">
        <v>2302.1999999999998</v>
      </c>
      <c r="H4853" s="7">
        <v>0.7</v>
      </c>
      <c r="I4853" s="7">
        <v>1.1499999999999999</v>
      </c>
      <c r="J4853" t="s">
        <v>2337</v>
      </c>
      <c r="K4853">
        <f t="shared" si="300"/>
        <v>3064</v>
      </c>
      <c r="L4853">
        <f t="shared" si="301"/>
        <v>32</v>
      </c>
      <c r="M4853">
        <f t="shared" si="302"/>
        <v>1</v>
      </c>
      <c r="N4853" s="7">
        <f t="shared" si="303"/>
        <v>2302.1999999999998</v>
      </c>
    </row>
    <row r="4854" spans="1:14" x14ac:dyDescent="0.2">
      <c r="A4854" t="s">
        <v>249</v>
      </c>
      <c r="B4854" s="8">
        <v>44046</v>
      </c>
      <c r="C4854" s="8">
        <v>44047</v>
      </c>
      <c r="D4854">
        <v>1532</v>
      </c>
      <c r="E4854">
        <v>1</v>
      </c>
      <c r="F4854" s="7">
        <v>856.93</v>
      </c>
      <c r="G4854" s="7">
        <v>1918.5</v>
      </c>
      <c r="H4854" s="7">
        <v>0.86</v>
      </c>
      <c r="I4854" s="7">
        <v>1.92</v>
      </c>
      <c r="J4854" t="s">
        <v>2337</v>
      </c>
      <c r="K4854">
        <f t="shared" si="300"/>
        <v>1532</v>
      </c>
      <c r="L4854">
        <f t="shared" si="301"/>
        <v>32</v>
      </c>
      <c r="M4854">
        <f t="shared" si="302"/>
        <v>1</v>
      </c>
      <c r="N4854" s="7">
        <f t="shared" si="303"/>
        <v>1918.5</v>
      </c>
    </row>
    <row r="4855" spans="1:14" x14ac:dyDescent="0.2">
      <c r="A4855" t="s">
        <v>539</v>
      </c>
      <c r="B4855" s="8">
        <v>44074</v>
      </c>
      <c r="C4855" s="8">
        <v>44078</v>
      </c>
      <c r="D4855">
        <v>4596</v>
      </c>
      <c r="E4855">
        <v>1</v>
      </c>
      <c r="F4855" s="7">
        <v>4469.72</v>
      </c>
      <c r="G4855" s="7">
        <v>10743.6</v>
      </c>
      <c r="H4855" s="7">
        <v>1.48</v>
      </c>
      <c r="I4855" s="7">
        <v>3.58</v>
      </c>
      <c r="J4855" t="s">
        <v>2337</v>
      </c>
      <c r="K4855">
        <f t="shared" si="300"/>
        <v>4596</v>
      </c>
      <c r="L4855">
        <f t="shared" si="301"/>
        <v>36</v>
      </c>
      <c r="M4855">
        <f t="shared" si="302"/>
        <v>1</v>
      </c>
      <c r="N4855" s="7">
        <f t="shared" si="303"/>
        <v>10743.6</v>
      </c>
    </row>
    <row r="4856" spans="1:14" x14ac:dyDescent="0.2">
      <c r="A4856" t="s">
        <v>544</v>
      </c>
      <c r="B4856" s="8">
        <v>44074</v>
      </c>
      <c r="C4856" s="8">
        <v>44078</v>
      </c>
      <c r="D4856">
        <v>3064</v>
      </c>
      <c r="E4856">
        <v>1</v>
      </c>
      <c r="F4856" s="7">
        <v>2785.15</v>
      </c>
      <c r="G4856" s="7">
        <v>4092.8</v>
      </c>
      <c r="H4856" s="7">
        <v>1.38</v>
      </c>
      <c r="I4856" s="7">
        <v>2.0499999999999998</v>
      </c>
      <c r="J4856" t="s">
        <v>2337</v>
      </c>
      <c r="K4856">
        <f t="shared" si="300"/>
        <v>3064</v>
      </c>
      <c r="L4856">
        <f t="shared" si="301"/>
        <v>36</v>
      </c>
      <c r="M4856">
        <f t="shared" si="302"/>
        <v>1</v>
      </c>
      <c r="N4856" s="7">
        <f t="shared" si="303"/>
        <v>4092.8</v>
      </c>
    </row>
    <row r="4857" spans="1:14" x14ac:dyDescent="0.2">
      <c r="A4857" t="s">
        <v>251</v>
      </c>
      <c r="B4857" s="8">
        <v>44074</v>
      </c>
      <c r="C4857" s="8">
        <v>44078</v>
      </c>
      <c r="D4857">
        <v>3064</v>
      </c>
      <c r="E4857">
        <v>1</v>
      </c>
      <c r="F4857" s="7">
        <v>1713.86</v>
      </c>
      <c r="G4857" s="7">
        <v>3837</v>
      </c>
      <c r="H4857" s="7">
        <v>0.86</v>
      </c>
      <c r="I4857" s="7">
        <v>1.92</v>
      </c>
      <c r="J4857" t="s">
        <v>2337</v>
      </c>
      <c r="K4857">
        <f t="shared" si="300"/>
        <v>3064</v>
      </c>
      <c r="L4857">
        <f t="shared" si="301"/>
        <v>36</v>
      </c>
      <c r="M4857">
        <f t="shared" si="302"/>
        <v>1</v>
      </c>
      <c r="N4857" s="7">
        <f t="shared" si="303"/>
        <v>3837</v>
      </c>
    </row>
    <row r="4858" spans="1:14" x14ac:dyDescent="0.2">
      <c r="A4858" t="s">
        <v>202</v>
      </c>
      <c r="B4858" s="8">
        <v>44074</v>
      </c>
      <c r="C4858" s="8">
        <v>44078</v>
      </c>
      <c r="D4858">
        <v>3064</v>
      </c>
      <c r="E4858">
        <v>1</v>
      </c>
      <c r="F4858" s="7">
        <v>2591</v>
      </c>
      <c r="G4858" s="7">
        <v>6395</v>
      </c>
      <c r="H4858" s="7">
        <v>1.29</v>
      </c>
      <c r="I4858" s="7">
        <v>3.2</v>
      </c>
      <c r="J4858" t="s">
        <v>2337</v>
      </c>
      <c r="K4858">
        <f t="shared" si="300"/>
        <v>3064</v>
      </c>
      <c r="L4858">
        <f t="shared" si="301"/>
        <v>36</v>
      </c>
      <c r="M4858">
        <f t="shared" si="302"/>
        <v>1</v>
      </c>
      <c r="N4858" s="7">
        <f t="shared" si="303"/>
        <v>6395</v>
      </c>
    </row>
    <row r="4859" spans="1:14" x14ac:dyDescent="0.2">
      <c r="A4859" t="s">
        <v>289</v>
      </c>
      <c r="B4859" s="8">
        <v>44074</v>
      </c>
      <c r="C4859" s="8">
        <v>44078</v>
      </c>
      <c r="D4859">
        <v>1532</v>
      </c>
      <c r="E4859">
        <v>1</v>
      </c>
      <c r="F4859" s="7">
        <v>869.72</v>
      </c>
      <c r="G4859" s="7">
        <v>2430.1</v>
      </c>
      <c r="H4859" s="7">
        <v>0.87</v>
      </c>
      <c r="I4859" s="7">
        <v>2.4300000000000002</v>
      </c>
      <c r="J4859" t="s">
        <v>2337</v>
      </c>
      <c r="K4859">
        <f t="shared" si="300"/>
        <v>1532</v>
      </c>
      <c r="L4859">
        <f t="shared" si="301"/>
        <v>36</v>
      </c>
      <c r="M4859">
        <f t="shared" si="302"/>
        <v>1</v>
      </c>
      <c r="N4859" s="7">
        <f t="shared" si="303"/>
        <v>2430.1</v>
      </c>
    </row>
    <row r="4860" spans="1:14" x14ac:dyDescent="0.2">
      <c r="A4860" t="s">
        <v>232</v>
      </c>
      <c r="B4860" s="8">
        <v>44074</v>
      </c>
      <c r="C4860" s="8">
        <v>44078</v>
      </c>
      <c r="D4860">
        <v>3064</v>
      </c>
      <c r="E4860">
        <v>1</v>
      </c>
      <c r="F4860" s="7">
        <v>1406.9</v>
      </c>
      <c r="G4860" s="7">
        <v>2302.1999999999998</v>
      </c>
      <c r="H4860" s="7">
        <v>0.7</v>
      </c>
      <c r="I4860" s="7">
        <v>1.1499999999999999</v>
      </c>
      <c r="J4860" t="s">
        <v>2337</v>
      </c>
      <c r="K4860">
        <f t="shared" si="300"/>
        <v>3064</v>
      </c>
      <c r="L4860">
        <f t="shared" si="301"/>
        <v>36</v>
      </c>
      <c r="M4860">
        <f t="shared" si="302"/>
        <v>1</v>
      </c>
      <c r="N4860" s="7">
        <f t="shared" si="303"/>
        <v>2302.1999999999998</v>
      </c>
    </row>
    <row r="4861" spans="1:14" x14ac:dyDescent="0.2">
      <c r="A4861" t="s">
        <v>636</v>
      </c>
      <c r="B4861" s="8">
        <v>44074</v>
      </c>
      <c r="C4861" s="8">
        <v>44078</v>
      </c>
      <c r="D4861">
        <v>1226</v>
      </c>
      <c r="E4861">
        <v>1</v>
      </c>
      <c r="F4861" s="7">
        <v>1010.72</v>
      </c>
      <c r="G4861" s="7">
        <v>1524.57</v>
      </c>
      <c r="H4861" s="7">
        <v>1.25</v>
      </c>
      <c r="I4861" s="7">
        <v>1.91</v>
      </c>
      <c r="J4861" t="s">
        <v>2337</v>
      </c>
      <c r="K4861">
        <f t="shared" si="300"/>
        <v>1226</v>
      </c>
      <c r="L4861">
        <f t="shared" si="301"/>
        <v>36</v>
      </c>
      <c r="M4861">
        <f t="shared" si="302"/>
        <v>1</v>
      </c>
      <c r="N4861" s="7">
        <f t="shared" si="303"/>
        <v>1524.57</v>
      </c>
    </row>
    <row r="4862" spans="1:14" x14ac:dyDescent="0.2">
      <c r="A4862" t="s">
        <v>353</v>
      </c>
      <c r="B4862" s="8">
        <v>44074</v>
      </c>
      <c r="C4862" s="8">
        <v>44078</v>
      </c>
      <c r="D4862">
        <v>230</v>
      </c>
      <c r="E4862">
        <v>1</v>
      </c>
      <c r="F4862" s="7">
        <v>180.34</v>
      </c>
      <c r="G4862" s="7">
        <v>287.77999999999997</v>
      </c>
      <c r="H4862" s="7">
        <v>1.2</v>
      </c>
      <c r="I4862" s="7">
        <v>1.92</v>
      </c>
      <c r="J4862" t="s">
        <v>2337</v>
      </c>
      <c r="K4862">
        <f t="shared" si="300"/>
        <v>230</v>
      </c>
      <c r="L4862">
        <f t="shared" si="301"/>
        <v>36</v>
      </c>
      <c r="M4862">
        <f t="shared" si="302"/>
        <v>1</v>
      </c>
      <c r="N4862" s="7">
        <f t="shared" si="303"/>
        <v>287.77999999999997</v>
      </c>
    </row>
    <row r="4863" spans="1:14" x14ac:dyDescent="0.2">
      <c r="A4863" t="s">
        <v>249</v>
      </c>
      <c r="B4863" s="8">
        <v>44074</v>
      </c>
      <c r="C4863" s="8">
        <v>44078</v>
      </c>
      <c r="D4863">
        <v>766</v>
      </c>
      <c r="E4863">
        <v>1</v>
      </c>
      <c r="F4863" s="7">
        <v>428.47</v>
      </c>
      <c r="G4863" s="7">
        <v>959.25</v>
      </c>
      <c r="H4863" s="7">
        <v>0.86</v>
      </c>
      <c r="I4863" s="7">
        <v>1.92</v>
      </c>
      <c r="J4863" t="s">
        <v>2337</v>
      </c>
      <c r="K4863">
        <f t="shared" si="300"/>
        <v>766</v>
      </c>
      <c r="L4863">
        <f t="shared" si="301"/>
        <v>36</v>
      </c>
      <c r="M4863">
        <f t="shared" si="302"/>
        <v>1</v>
      </c>
      <c r="N4863" s="7">
        <f t="shared" si="303"/>
        <v>959.25</v>
      </c>
    </row>
    <row r="4864" spans="1:14" x14ac:dyDescent="0.2">
      <c r="A4864" t="s">
        <v>528</v>
      </c>
      <c r="B4864" s="8">
        <v>44088</v>
      </c>
      <c r="C4864" s="8">
        <v>44092</v>
      </c>
      <c r="D4864">
        <v>197</v>
      </c>
      <c r="E4864">
        <v>1</v>
      </c>
      <c r="F4864" s="7">
        <v>497.28</v>
      </c>
      <c r="G4864" s="7">
        <v>1227.8399999999999</v>
      </c>
      <c r="H4864" s="7">
        <v>3.88</v>
      </c>
      <c r="I4864" s="7">
        <v>9.59</v>
      </c>
      <c r="J4864" t="s">
        <v>2337</v>
      </c>
      <c r="K4864">
        <f t="shared" si="300"/>
        <v>197</v>
      </c>
      <c r="L4864">
        <f t="shared" si="301"/>
        <v>38</v>
      </c>
      <c r="M4864">
        <f t="shared" si="302"/>
        <v>1</v>
      </c>
      <c r="N4864" s="7">
        <f t="shared" si="303"/>
        <v>1227.8399999999999</v>
      </c>
    </row>
    <row r="4865" spans="1:14" x14ac:dyDescent="0.2">
      <c r="A4865" t="s">
        <v>529</v>
      </c>
      <c r="B4865" s="8">
        <v>44088</v>
      </c>
      <c r="C4865" s="8">
        <v>44092</v>
      </c>
      <c r="D4865">
        <v>295</v>
      </c>
      <c r="E4865">
        <v>1</v>
      </c>
      <c r="F4865" s="7">
        <v>699.74</v>
      </c>
      <c r="G4865" s="7">
        <v>1448.85</v>
      </c>
      <c r="H4865" s="7">
        <v>3.63</v>
      </c>
      <c r="I4865" s="7">
        <v>7.55</v>
      </c>
      <c r="J4865" t="s">
        <v>2337</v>
      </c>
      <c r="K4865">
        <f t="shared" si="300"/>
        <v>295</v>
      </c>
      <c r="L4865">
        <f t="shared" si="301"/>
        <v>38</v>
      </c>
      <c r="M4865">
        <f t="shared" si="302"/>
        <v>1</v>
      </c>
      <c r="N4865" s="7">
        <f t="shared" si="303"/>
        <v>1448.85</v>
      </c>
    </row>
    <row r="4866" spans="1:14" x14ac:dyDescent="0.2">
      <c r="A4866" t="s">
        <v>396</v>
      </c>
      <c r="B4866" s="8">
        <v>44096</v>
      </c>
      <c r="C4866" s="8">
        <v>44097</v>
      </c>
      <c r="D4866">
        <v>74</v>
      </c>
      <c r="E4866">
        <v>1</v>
      </c>
      <c r="F4866" s="7">
        <v>920.88</v>
      </c>
      <c r="G4866" s="7">
        <v>1718.98</v>
      </c>
      <c r="H4866" s="7">
        <v>19.190000000000001</v>
      </c>
      <c r="I4866" s="7">
        <v>35.81</v>
      </c>
      <c r="J4866" t="s">
        <v>2337</v>
      </c>
      <c r="K4866">
        <f t="shared" si="300"/>
        <v>74</v>
      </c>
      <c r="L4866">
        <f t="shared" si="301"/>
        <v>39</v>
      </c>
      <c r="M4866">
        <f t="shared" si="302"/>
        <v>1</v>
      </c>
      <c r="N4866" s="7">
        <f t="shared" si="303"/>
        <v>1718.98</v>
      </c>
    </row>
    <row r="4867" spans="1:14" x14ac:dyDescent="0.2">
      <c r="A4867" t="s">
        <v>539</v>
      </c>
      <c r="B4867" s="8">
        <v>44106</v>
      </c>
      <c r="C4867" s="8">
        <v>44111</v>
      </c>
      <c r="D4867">
        <v>1532</v>
      </c>
      <c r="E4867">
        <v>1</v>
      </c>
      <c r="F4867" s="7">
        <v>1499.5</v>
      </c>
      <c r="G4867" s="7">
        <v>3581.2</v>
      </c>
      <c r="H4867" s="7">
        <v>1.5</v>
      </c>
      <c r="I4867" s="7">
        <v>3.58</v>
      </c>
      <c r="J4867" t="s">
        <v>2337</v>
      </c>
      <c r="K4867">
        <f t="shared" ref="K4867:K4930" si="304">D4867*E4867</f>
        <v>1532</v>
      </c>
      <c r="L4867">
        <f t="shared" ref="L4867:L4930" si="305">(YEAR(B4867)-2020)*52+_xlfn.ISOWEEKNUM(B4867)</f>
        <v>40</v>
      </c>
      <c r="M4867">
        <f t="shared" ref="M4867:M4930" si="306">IF(J4867="Z-US$",1,1.22)</f>
        <v>1</v>
      </c>
      <c r="N4867" s="7">
        <f t="shared" ref="N4867:N4930" si="307">G4867*M4867</f>
        <v>3581.2</v>
      </c>
    </row>
    <row r="4868" spans="1:14" x14ac:dyDescent="0.2">
      <c r="A4868" t="s">
        <v>251</v>
      </c>
      <c r="B4868" s="8">
        <v>44106</v>
      </c>
      <c r="C4868" s="8">
        <v>44111</v>
      </c>
      <c r="D4868">
        <v>3064</v>
      </c>
      <c r="E4868">
        <v>1</v>
      </c>
      <c r="F4868" s="7">
        <v>1713.86</v>
      </c>
      <c r="G4868" s="7">
        <v>3837</v>
      </c>
      <c r="H4868" s="7">
        <v>0.86</v>
      </c>
      <c r="I4868" s="7">
        <v>1.92</v>
      </c>
      <c r="J4868" t="s">
        <v>2337</v>
      </c>
      <c r="K4868">
        <f t="shared" si="304"/>
        <v>3064</v>
      </c>
      <c r="L4868">
        <f t="shared" si="305"/>
        <v>40</v>
      </c>
      <c r="M4868">
        <f t="shared" si="306"/>
        <v>1</v>
      </c>
      <c r="N4868" s="7">
        <f t="shared" si="307"/>
        <v>3837</v>
      </c>
    </row>
    <row r="4869" spans="1:14" x14ac:dyDescent="0.2">
      <c r="A4869" t="s">
        <v>202</v>
      </c>
      <c r="B4869" s="8">
        <v>44106</v>
      </c>
      <c r="C4869" s="8">
        <v>44111</v>
      </c>
      <c r="D4869">
        <v>3064</v>
      </c>
      <c r="E4869">
        <v>1</v>
      </c>
      <c r="F4869" s="7">
        <v>2591</v>
      </c>
      <c r="G4869" s="7">
        <v>6395</v>
      </c>
      <c r="H4869" s="7">
        <v>1.29</v>
      </c>
      <c r="I4869" s="7">
        <v>3.2</v>
      </c>
      <c r="J4869" t="s">
        <v>2337</v>
      </c>
      <c r="K4869">
        <f t="shared" si="304"/>
        <v>3064</v>
      </c>
      <c r="L4869">
        <f t="shared" si="305"/>
        <v>40</v>
      </c>
      <c r="M4869">
        <f t="shared" si="306"/>
        <v>1</v>
      </c>
      <c r="N4869" s="7">
        <f t="shared" si="307"/>
        <v>6395</v>
      </c>
    </row>
    <row r="4870" spans="1:14" x14ac:dyDescent="0.2">
      <c r="A4870" t="s">
        <v>232</v>
      </c>
      <c r="B4870" s="8">
        <v>44106</v>
      </c>
      <c r="C4870" s="8">
        <v>44111</v>
      </c>
      <c r="D4870">
        <v>6128</v>
      </c>
      <c r="E4870">
        <v>1</v>
      </c>
      <c r="F4870" s="7">
        <v>2813.8</v>
      </c>
      <c r="G4870" s="7">
        <v>4604.3999999999996</v>
      </c>
      <c r="H4870" s="7">
        <v>0.7</v>
      </c>
      <c r="I4870" s="7">
        <v>1.1499999999999999</v>
      </c>
      <c r="J4870" t="s">
        <v>2337</v>
      </c>
      <c r="K4870">
        <f t="shared" si="304"/>
        <v>6128</v>
      </c>
      <c r="L4870">
        <f t="shared" si="305"/>
        <v>40</v>
      </c>
      <c r="M4870">
        <f t="shared" si="306"/>
        <v>1</v>
      </c>
      <c r="N4870" s="7">
        <f t="shared" si="307"/>
        <v>4604.3999999999996</v>
      </c>
    </row>
    <row r="4871" spans="1:14" x14ac:dyDescent="0.2">
      <c r="A4871" t="s">
        <v>636</v>
      </c>
      <c r="B4871" s="8">
        <v>44106</v>
      </c>
      <c r="C4871" s="8">
        <v>44111</v>
      </c>
      <c r="D4871">
        <v>1532</v>
      </c>
      <c r="E4871">
        <v>1</v>
      </c>
      <c r="F4871" s="7">
        <v>1263.4000000000001</v>
      </c>
      <c r="G4871" s="7">
        <v>1905.71</v>
      </c>
      <c r="H4871" s="7">
        <v>1.25</v>
      </c>
      <c r="I4871" s="7">
        <v>1.91</v>
      </c>
      <c r="J4871" t="s">
        <v>2337</v>
      </c>
      <c r="K4871">
        <f t="shared" si="304"/>
        <v>1532</v>
      </c>
      <c r="L4871">
        <f t="shared" si="305"/>
        <v>40</v>
      </c>
      <c r="M4871">
        <f t="shared" si="306"/>
        <v>1</v>
      </c>
      <c r="N4871" s="7">
        <f t="shared" si="307"/>
        <v>1905.71</v>
      </c>
    </row>
    <row r="4872" spans="1:14" x14ac:dyDescent="0.2">
      <c r="A4872" t="s">
        <v>288</v>
      </c>
      <c r="B4872" s="8">
        <v>44118</v>
      </c>
      <c r="C4872" s="8">
        <v>44123</v>
      </c>
      <c r="D4872">
        <v>3064</v>
      </c>
      <c r="E4872">
        <v>1</v>
      </c>
      <c r="F4872" s="7">
        <v>1713.86</v>
      </c>
      <c r="G4872" s="7">
        <v>5116</v>
      </c>
      <c r="H4872" s="7">
        <v>0.86</v>
      </c>
      <c r="I4872" s="7">
        <v>2.56</v>
      </c>
      <c r="J4872" t="s">
        <v>2337</v>
      </c>
      <c r="K4872">
        <f t="shared" si="304"/>
        <v>3064</v>
      </c>
      <c r="L4872">
        <f t="shared" si="305"/>
        <v>42</v>
      </c>
      <c r="M4872">
        <f t="shared" si="306"/>
        <v>1</v>
      </c>
      <c r="N4872" s="7">
        <f t="shared" si="307"/>
        <v>5116</v>
      </c>
    </row>
    <row r="4873" spans="1:14" x14ac:dyDescent="0.2">
      <c r="A4873" t="s">
        <v>396</v>
      </c>
      <c r="B4873" s="8">
        <v>44118</v>
      </c>
      <c r="C4873" s="8">
        <v>44123</v>
      </c>
      <c r="D4873">
        <v>74</v>
      </c>
      <c r="E4873">
        <v>1</v>
      </c>
      <c r="F4873" s="7">
        <v>920.88</v>
      </c>
      <c r="G4873" s="7">
        <v>1718.98</v>
      </c>
      <c r="H4873" s="7">
        <v>19.190000000000001</v>
      </c>
      <c r="I4873" s="7">
        <v>35.81</v>
      </c>
      <c r="J4873" t="s">
        <v>2337</v>
      </c>
      <c r="K4873">
        <f t="shared" si="304"/>
        <v>74</v>
      </c>
      <c r="L4873">
        <f t="shared" si="305"/>
        <v>42</v>
      </c>
      <c r="M4873">
        <f t="shared" si="306"/>
        <v>1</v>
      </c>
      <c r="N4873" s="7">
        <f t="shared" si="307"/>
        <v>1718.98</v>
      </c>
    </row>
    <row r="4874" spans="1:14" x14ac:dyDescent="0.2">
      <c r="A4874" t="s">
        <v>262</v>
      </c>
      <c r="B4874" s="8">
        <v>44126</v>
      </c>
      <c r="C4874" s="8">
        <v>44126</v>
      </c>
      <c r="D4874">
        <v>766</v>
      </c>
      <c r="E4874">
        <v>1</v>
      </c>
      <c r="F4874" s="7">
        <v>492.42</v>
      </c>
      <c r="G4874" s="7">
        <v>1151.0999999999999</v>
      </c>
      <c r="H4874" s="7">
        <v>0.99</v>
      </c>
      <c r="I4874" s="7">
        <v>2.2999999999999998</v>
      </c>
      <c r="J4874" t="s">
        <v>2337</v>
      </c>
      <c r="K4874">
        <f t="shared" si="304"/>
        <v>766</v>
      </c>
      <c r="L4874">
        <f t="shared" si="305"/>
        <v>43</v>
      </c>
      <c r="M4874">
        <f t="shared" si="306"/>
        <v>1</v>
      </c>
      <c r="N4874" s="7">
        <f t="shared" si="307"/>
        <v>1151.0999999999999</v>
      </c>
    </row>
    <row r="4875" spans="1:14" x14ac:dyDescent="0.2">
      <c r="A4875" t="s">
        <v>539</v>
      </c>
      <c r="B4875" s="8">
        <v>44137</v>
      </c>
      <c r="C4875" s="8">
        <v>44138</v>
      </c>
      <c r="D4875">
        <v>3064</v>
      </c>
      <c r="E4875">
        <v>1</v>
      </c>
      <c r="F4875" s="7">
        <v>2979.81</v>
      </c>
      <c r="G4875" s="7">
        <v>7162.4</v>
      </c>
      <c r="H4875" s="7">
        <v>1.48</v>
      </c>
      <c r="I4875" s="7">
        <v>3.58</v>
      </c>
      <c r="J4875" t="s">
        <v>2337</v>
      </c>
      <c r="K4875">
        <f t="shared" si="304"/>
        <v>3064</v>
      </c>
      <c r="L4875">
        <f t="shared" si="305"/>
        <v>45</v>
      </c>
      <c r="M4875">
        <f t="shared" si="306"/>
        <v>1</v>
      </c>
      <c r="N4875" s="7">
        <f t="shared" si="307"/>
        <v>7162.4</v>
      </c>
    </row>
    <row r="4876" spans="1:14" x14ac:dyDescent="0.2">
      <c r="A4876" t="s">
        <v>544</v>
      </c>
      <c r="B4876" s="8">
        <v>44137</v>
      </c>
      <c r="C4876" s="8">
        <v>44138</v>
      </c>
      <c r="D4876">
        <v>1532</v>
      </c>
      <c r="E4876">
        <v>1</v>
      </c>
      <c r="F4876" s="7">
        <v>1403.96</v>
      </c>
      <c r="G4876" s="7">
        <v>2046.4</v>
      </c>
      <c r="H4876" s="7">
        <v>1.39</v>
      </c>
      <c r="I4876" s="7">
        <v>2.0499999999999998</v>
      </c>
      <c r="J4876" t="s">
        <v>2337</v>
      </c>
      <c r="K4876">
        <f t="shared" si="304"/>
        <v>1532</v>
      </c>
      <c r="L4876">
        <f t="shared" si="305"/>
        <v>45</v>
      </c>
      <c r="M4876">
        <f t="shared" si="306"/>
        <v>1</v>
      </c>
      <c r="N4876" s="7">
        <f t="shared" si="307"/>
        <v>2046.4</v>
      </c>
    </row>
    <row r="4877" spans="1:14" x14ac:dyDescent="0.2">
      <c r="A4877" t="s">
        <v>202</v>
      </c>
      <c r="B4877" s="8">
        <v>44137</v>
      </c>
      <c r="C4877" s="8">
        <v>44138</v>
      </c>
      <c r="D4877">
        <v>6128</v>
      </c>
      <c r="E4877">
        <v>1</v>
      </c>
      <c r="F4877" s="7">
        <v>5182</v>
      </c>
      <c r="G4877" s="7">
        <v>12790</v>
      </c>
      <c r="H4877" s="7">
        <v>1.29</v>
      </c>
      <c r="I4877" s="7">
        <v>3.2</v>
      </c>
      <c r="J4877" t="s">
        <v>2337</v>
      </c>
      <c r="K4877">
        <f t="shared" si="304"/>
        <v>6128</v>
      </c>
      <c r="L4877">
        <f t="shared" si="305"/>
        <v>45</v>
      </c>
      <c r="M4877">
        <f t="shared" si="306"/>
        <v>1</v>
      </c>
      <c r="N4877" s="7">
        <f t="shared" si="307"/>
        <v>12790</v>
      </c>
    </row>
    <row r="4878" spans="1:14" x14ac:dyDescent="0.2">
      <c r="A4878" t="s">
        <v>249</v>
      </c>
      <c r="B4878" s="8">
        <v>44137</v>
      </c>
      <c r="C4878" s="8">
        <v>44138</v>
      </c>
      <c r="D4878">
        <v>766</v>
      </c>
      <c r="E4878">
        <v>1</v>
      </c>
      <c r="F4878" s="7">
        <v>428.47</v>
      </c>
      <c r="G4878" s="7">
        <v>959.25</v>
      </c>
      <c r="H4878" s="7">
        <v>0.86</v>
      </c>
      <c r="I4878" s="7">
        <v>1.92</v>
      </c>
      <c r="J4878" t="s">
        <v>2337</v>
      </c>
      <c r="K4878">
        <f t="shared" si="304"/>
        <v>766</v>
      </c>
      <c r="L4878">
        <f t="shared" si="305"/>
        <v>45</v>
      </c>
      <c r="M4878">
        <f t="shared" si="306"/>
        <v>1</v>
      </c>
      <c r="N4878" s="7">
        <f t="shared" si="307"/>
        <v>959.25</v>
      </c>
    </row>
    <row r="4879" spans="1:14" x14ac:dyDescent="0.2">
      <c r="A4879" t="s">
        <v>251</v>
      </c>
      <c r="B4879" s="8">
        <v>44137</v>
      </c>
      <c r="C4879" s="8">
        <v>44138</v>
      </c>
      <c r="D4879">
        <v>7660</v>
      </c>
      <c r="E4879">
        <v>1</v>
      </c>
      <c r="F4879" s="7">
        <v>4284.6499999999996</v>
      </c>
      <c r="G4879" s="7">
        <v>9592.5</v>
      </c>
      <c r="H4879" s="7">
        <v>0.86</v>
      </c>
      <c r="I4879" s="7">
        <v>1.92</v>
      </c>
      <c r="J4879" t="s">
        <v>2337</v>
      </c>
      <c r="K4879">
        <f t="shared" si="304"/>
        <v>7660</v>
      </c>
      <c r="L4879">
        <f t="shared" si="305"/>
        <v>45</v>
      </c>
      <c r="M4879">
        <f t="shared" si="306"/>
        <v>1</v>
      </c>
      <c r="N4879" s="7">
        <f t="shared" si="307"/>
        <v>9592.5</v>
      </c>
    </row>
    <row r="4880" spans="1:14" x14ac:dyDescent="0.2">
      <c r="A4880" t="s">
        <v>396</v>
      </c>
      <c r="B4880" s="8">
        <v>44137</v>
      </c>
      <c r="C4880" s="8">
        <v>44138</v>
      </c>
      <c r="D4880">
        <v>184</v>
      </c>
      <c r="E4880">
        <v>1</v>
      </c>
      <c r="F4880" s="7">
        <v>2475.16</v>
      </c>
      <c r="G4880" s="7">
        <v>3683.52</v>
      </c>
      <c r="H4880" s="7">
        <v>20.62</v>
      </c>
      <c r="I4880" s="7">
        <v>30.7</v>
      </c>
      <c r="J4880" t="s">
        <v>2337</v>
      </c>
      <c r="K4880">
        <f t="shared" si="304"/>
        <v>184</v>
      </c>
      <c r="L4880">
        <f t="shared" si="305"/>
        <v>45</v>
      </c>
      <c r="M4880">
        <f t="shared" si="306"/>
        <v>1</v>
      </c>
      <c r="N4880" s="7">
        <f t="shared" si="307"/>
        <v>3683.52</v>
      </c>
    </row>
    <row r="4881" spans="1:14" x14ac:dyDescent="0.2">
      <c r="A4881" t="s">
        <v>249</v>
      </c>
      <c r="B4881" s="8">
        <v>44141</v>
      </c>
      <c r="C4881" s="8">
        <v>44146</v>
      </c>
      <c r="D4881">
        <v>3064</v>
      </c>
      <c r="E4881">
        <v>1</v>
      </c>
      <c r="F4881" s="7">
        <v>1713.86</v>
      </c>
      <c r="G4881" s="7">
        <v>4604.3999999999996</v>
      </c>
      <c r="H4881" s="7">
        <v>0.86</v>
      </c>
      <c r="I4881" s="7">
        <v>2.2999999999999998</v>
      </c>
      <c r="J4881" t="s">
        <v>2337</v>
      </c>
      <c r="K4881">
        <f t="shared" si="304"/>
        <v>3064</v>
      </c>
      <c r="L4881">
        <f t="shared" si="305"/>
        <v>45</v>
      </c>
      <c r="M4881">
        <f t="shared" si="306"/>
        <v>1</v>
      </c>
      <c r="N4881" s="7">
        <f t="shared" si="307"/>
        <v>4604.3999999999996</v>
      </c>
    </row>
    <row r="4882" spans="1:14" x14ac:dyDescent="0.2">
      <c r="A4882" t="s">
        <v>396</v>
      </c>
      <c r="B4882" s="8">
        <v>44141</v>
      </c>
      <c r="C4882" s="8">
        <v>44146</v>
      </c>
      <c r="D4882">
        <v>92</v>
      </c>
      <c r="E4882">
        <v>1</v>
      </c>
      <c r="F4882" s="7">
        <v>1353.69</v>
      </c>
      <c r="G4882" s="7">
        <v>2148.7199999999998</v>
      </c>
      <c r="H4882" s="7">
        <v>22.56</v>
      </c>
      <c r="I4882" s="7">
        <v>35.81</v>
      </c>
      <c r="J4882" t="s">
        <v>2337</v>
      </c>
      <c r="K4882">
        <f t="shared" si="304"/>
        <v>92</v>
      </c>
      <c r="L4882">
        <f t="shared" si="305"/>
        <v>45</v>
      </c>
      <c r="M4882">
        <f t="shared" si="306"/>
        <v>1</v>
      </c>
      <c r="N4882" s="7">
        <f t="shared" si="307"/>
        <v>2148.7199999999998</v>
      </c>
    </row>
    <row r="4883" spans="1:14" x14ac:dyDescent="0.2">
      <c r="A4883" t="s">
        <v>333</v>
      </c>
      <c r="B4883" s="8">
        <v>44159</v>
      </c>
      <c r="C4883" s="8">
        <v>44159</v>
      </c>
      <c r="D4883">
        <v>3907</v>
      </c>
      <c r="E4883">
        <v>1</v>
      </c>
      <c r="F4883" s="7">
        <v>2152.56</v>
      </c>
      <c r="G4883" s="7">
        <v>3750.67</v>
      </c>
      <c r="H4883" s="7">
        <v>0.84</v>
      </c>
      <c r="I4883" s="7">
        <v>1.47</v>
      </c>
      <c r="J4883" t="s">
        <v>2337</v>
      </c>
      <c r="K4883">
        <f t="shared" si="304"/>
        <v>3907</v>
      </c>
      <c r="L4883">
        <f t="shared" si="305"/>
        <v>48</v>
      </c>
      <c r="M4883">
        <f t="shared" si="306"/>
        <v>1</v>
      </c>
      <c r="N4883" s="7">
        <f t="shared" si="307"/>
        <v>3750.67</v>
      </c>
    </row>
    <row r="4884" spans="1:14" x14ac:dyDescent="0.2">
      <c r="A4884" t="s">
        <v>539</v>
      </c>
      <c r="B4884" s="8">
        <v>44165</v>
      </c>
      <c r="C4884" s="8">
        <v>44172</v>
      </c>
      <c r="D4884">
        <v>3064</v>
      </c>
      <c r="E4884">
        <v>1</v>
      </c>
      <c r="F4884" s="7">
        <v>2979.81</v>
      </c>
      <c r="G4884" s="7">
        <v>7162.4</v>
      </c>
      <c r="H4884" s="7">
        <v>1.48</v>
      </c>
      <c r="I4884" s="7">
        <v>3.58</v>
      </c>
      <c r="J4884" t="s">
        <v>2337</v>
      </c>
      <c r="K4884">
        <f t="shared" si="304"/>
        <v>3064</v>
      </c>
      <c r="L4884">
        <f t="shared" si="305"/>
        <v>49</v>
      </c>
      <c r="M4884">
        <f t="shared" si="306"/>
        <v>1</v>
      </c>
      <c r="N4884" s="7">
        <f t="shared" si="307"/>
        <v>7162.4</v>
      </c>
    </row>
    <row r="4885" spans="1:14" x14ac:dyDescent="0.2">
      <c r="A4885" t="s">
        <v>251</v>
      </c>
      <c r="B4885" s="8">
        <v>44165</v>
      </c>
      <c r="C4885" s="8">
        <v>44172</v>
      </c>
      <c r="D4885">
        <v>7660</v>
      </c>
      <c r="E4885">
        <v>1</v>
      </c>
      <c r="F4885" s="7">
        <v>4284.6499999999996</v>
      </c>
      <c r="G4885" s="7">
        <v>9592.5</v>
      </c>
      <c r="H4885" s="7">
        <v>0.86</v>
      </c>
      <c r="I4885" s="7">
        <v>1.92</v>
      </c>
      <c r="J4885" t="s">
        <v>2337</v>
      </c>
      <c r="K4885">
        <f t="shared" si="304"/>
        <v>7660</v>
      </c>
      <c r="L4885">
        <f t="shared" si="305"/>
        <v>49</v>
      </c>
      <c r="M4885">
        <f t="shared" si="306"/>
        <v>1</v>
      </c>
      <c r="N4885" s="7">
        <f t="shared" si="307"/>
        <v>9592.5</v>
      </c>
    </row>
    <row r="4886" spans="1:14" x14ac:dyDescent="0.2">
      <c r="A4886" t="s">
        <v>202</v>
      </c>
      <c r="B4886" s="8">
        <v>44165</v>
      </c>
      <c r="C4886" s="8">
        <v>44172</v>
      </c>
      <c r="D4886">
        <v>4596</v>
      </c>
      <c r="E4886">
        <v>1</v>
      </c>
      <c r="F4886" s="7">
        <v>3886.5</v>
      </c>
      <c r="G4886" s="7">
        <v>9592.5</v>
      </c>
      <c r="H4886" s="7">
        <v>1.29</v>
      </c>
      <c r="I4886" s="7">
        <v>3.2</v>
      </c>
      <c r="J4886" t="s">
        <v>2337</v>
      </c>
      <c r="K4886">
        <f t="shared" si="304"/>
        <v>4596</v>
      </c>
      <c r="L4886">
        <f t="shared" si="305"/>
        <v>49</v>
      </c>
      <c r="M4886">
        <f t="shared" si="306"/>
        <v>1</v>
      </c>
      <c r="N4886" s="7">
        <f t="shared" si="307"/>
        <v>9592.5</v>
      </c>
    </row>
    <row r="4887" spans="1:14" x14ac:dyDescent="0.2">
      <c r="A4887" t="s">
        <v>232</v>
      </c>
      <c r="B4887" s="8">
        <v>44165</v>
      </c>
      <c r="C4887" s="8">
        <v>44172</v>
      </c>
      <c r="D4887">
        <v>6128</v>
      </c>
      <c r="E4887">
        <v>1</v>
      </c>
      <c r="F4887" s="7">
        <v>2813.8</v>
      </c>
      <c r="G4887" s="7">
        <v>4604.3999999999996</v>
      </c>
      <c r="H4887" s="7">
        <v>0.7</v>
      </c>
      <c r="I4887" s="7">
        <v>1.1499999999999999</v>
      </c>
      <c r="J4887" t="s">
        <v>2337</v>
      </c>
      <c r="K4887">
        <f t="shared" si="304"/>
        <v>6128</v>
      </c>
      <c r="L4887">
        <f t="shared" si="305"/>
        <v>49</v>
      </c>
      <c r="M4887">
        <f t="shared" si="306"/>
        <v>1</v>
      </c>
      <c r="N4887" s="7">
        <f t="shared" si="307"/>
        <v>4604.3999999999996</v>
      </c>
    </row>
    <row r="4888" spans="1:14" x14ac:dyDescent="0.2">
      <c r="A4888" t="s">
        <v>544</v>
      </c>
      <c r="B4888" s="8">
        <v>44165</v>
      </c>
      <c r="C4888" s="8">
        <v>44172</v>
      </c>
      <c r="D4888">
        <v>1532</v>
      </c>
      <c r="E4888">
        <v>1</v>
      </c>
      <c r="F4888" s="7">
        <v>1403.96</v>
      </c>
      <c r="G4888" s="7">
        <v>2046.4</v>
      </c>
      <c r="H4888" s="7">
        <v>1.39</v>
      </c>
      <c r="I4888" s="7">
        <v>2.0499999999999998</v>
      </c>
      <c r="J4888" t="s">
        <v>2337</v>
      </c>
      <c r="K4888">
        <f t="shared" si="304"/>
        <v>1532</v>
      </c>
      <c r="L4888">
        <f t="shared" si="305"/>
        <v>49</v>
      </c>
      <c r="M4888">
        <f t="shared" si="306"/>
        <v>1</v>
      </c>
      <c r="N4888" s="7">
        <f t="shared" si="307"/>
        <v>2046.4</v>
      </c>
    </row>
    <row r="4889" spans="1:14" x14ac:dyDescent="0.2">
      <c r="A4889" t="s">
        <v>636</v>
      </c>
      <c r="B4889" s="8">
        <v>44165</v>
      </c>
      <c r="C4889" s="8">
        <v>44172</v>
      </c>
      <c r="D4889">
        <v>3064</v>
      </c>
      <c r="E4889">
        <v>1</v>
      </c>
      <c r="F4889" s="7">
        <v>2526.79</v>
      </c>
      <c r="G4889" s="7">
        <v>3811.42</v>
      </c>
      <c r="H4889" s="7">
        <v>1.25</v>
      </c>
      <c r="I4889" s="7">
        <v>1.91</v>
      </c>
      <c r="J4889" t="s">
        <v>2337</v>
      </c>
      <c r="K4889">
        <f t="shared" si="304"/>
        <v>3064</v>
      </c>
      <c r="L4889">
        <f t="shared" si="305"/>
        <v>49</v>
      </c>
      <c r="M4889">
        <f t="shared" si="306"/>
        <v>1</v>
      </c>
      <c r="N4889" s="7">
        <f t="shared" si="307"/>
        <v>3811.42</v>
      </c>
    </row>
    <row r="4890" spans="1:14" x14ac:dyDescent="0.2">
      <c r="A4890" t="s">
        <v>288</v>
      </c>
      <c r="B4890" s="8">
        <v>44167</v>
      </c>
      <c r="C4890" s="8">
        <v>44168</v>
      </c>
      <c r="D4890">
        <v>5362</v>
      </c>
      <c r="E4890">
        <v>1</v>
      </c>
      <c r="F4890" s="7">
        <v>2999.26</v>
      </c>
      <c r="G4890" s="7">
        <v>8953</v>
      </c>
      <c r="H4890" s="7">
        <v>0.86</v>
      </c>
      <c r="I4890" s="7">
        <v>2.56</v>
      </c>
      <c r="J4890" t="s">
        <v>2337</v>
      </c>
      <c r="K4890">
        <f t="shared" si="304"/>
        <v>5362</v>
      </c>
      <c r="L4890">
        <f t="shared" si="305"/>
        <v>49</v>
      </c>
      <c r="M4890">
        <f t="shared" si="306"/>
        <v>1</v>
      </c>
      <c r="N4890" s="7">
        <f t="shared" si="307"/>
        <v>8953</v>
      </c>
    </row>
    <row r="4891" spans="1:14" x14ac:dyDescent="0.2">
      <c r="A4891" t="s">
        <v>396</v>
      </c>
      <c r="B4891" s="8">
        <v>44167</v>
      </c>
      <c r="C4891" s="8">
        <v>44168</v>
      </c>
      <c r="D4891">
        <v>108</v>
      </c>
      <c r="E4891">
        <v>1</v>
      </c>
      <c r="F4891" s="7">
        <v>1579.31</v>
      </c>
      <c r="G4891" s="7">
        <v>2506.84</v>
      </c>
      <c r="H4891" s="7">
        <v>22.56</v>
      </c>
      <c r="I4891" s="7">
        <v>35.81</v>
      </c>
      <c r="J4891" t="s">
        <v>2337</v>
      </c>
      <c r="K4891">
        <f t="shared" si="304"/>
        <v>108</v>
      </c>
      <c r="L4891">
        <f t="shared" si="305"/>
        <v>49</v>
      </c>
      <c r="M4891">
        <f t="shared" si="306"/>
        <v>1</v>
      </c>
      <c r="N4891" s="7">
        <f t="shared" si="307"/>
        <v>2506.84</v>
      </c>
    </row>
    <row r="4892" spans="1:14" x14ac:dyDescent="0.2">
      <c r="A4892" t="s">
        <v>702</v>
      </c>
      <c r="B4892" s="8">
        <v>44173</v>
      </c>
      <c r="C4892" s="8">
        <v>44187</v>
      </c>
      <c r="D4892">
        <v>92</v>
      </c>
      <c r="E4892">
        <v>1</v>
      </c>
      <c r="F4892" s="7">
        <v>1629.96</v>
      </c>
      <c r="G4892" s="7">
        <v>3376.56</v>
      </c>
      <c r="H4892" s="7">
        <v>27.17</v>
      </c>
      <c r="I4892" s="7">
        <v>56.28</v>
      </c>
      <c r="J4892" t="s">
        <v>2337</v>
      </c>
      <c r="K4892">
        <f t="shared" si="304"/>
        <v>92</v>
      </c>
      <c r="L4892">
        <f t="shared" si="305"/>
        <v>50</v>
      </c>
      <c r="M4892">
        <f t="shared" si="306"/>
        <v>1</v>
      </c>
      <c r="N4892" s="7">
        <f t="shared" si="307"/>
        <v>3376.56</v>
      </c>
    </row>
    <row r="4893" spans="1:14" x14ac:dyDescent="0.2">
      <c r="A4893" t="s">
        <v>732</v>
      </c>
      <c r="B4893" s="8">
        <v>44173</v>
      </c>
      <c r="C4893" s="8">
        <v>44187</v>
      </c>
      <c r="D4893">
        <v>92</v>
      </c>
      <c r="E4893">
        <v>1</v>
      </c>
      <c r="F4893" s="7">
        <v>1476.48</v>
      </c>
      <c r="G4893" s="7">
        <v>3223.08</v>
      </c>
      <c r="H4893" s="7">
        <v>24.61</v>
      </c>
      <c r="I4893" s="7">
        <v>53.72</v>
      </c>
      <c r="J4893" t="s">
        <v>2337</v>
      </c>
      <c r="K4893">
        <f t="shared" si="304"/>
        <v>92</v>
      </c>
      <c r="L4893">
        <f t="shared" si="305"/>
        <v>50</v>
      </c>
      <c r="M4893">
        <f t="shared" si="306"/>
        <v>1</v>
      </c>
      <c r="N4893" s="7">
        <f t="shared" si="307"/>
        <v>3223.08</v>
      </c>
    </row>
    <row r="4894" spans="1:14" x14ac:dyDescent="0.2">
      <c r="A4894" t="s">
        <v>722</v>
      </c>
      <c r="B4894" s="8">
        <v>44173</v>
      </c>
      <c r="C4894" s="8">
        <v>44187</v>
      </c>
      <c r="D4894">
        <v>46</v>
      </c>
      <c r="E4894">
        <v>1</v>
      </c>
      <c r="F4894" s="7">
        <v>670.71</v>
      </c>
      <c r="G4894" s="7">
        <v>1419.69</v>
      </c>
      <c r="H4894" s="7">
        <v>22.36</v>
      </c>
      <c r="I4894" s="7">
        <v>47.32</v>
      </c>
      <c r="J4894" t="s">
        <v>2337</v>
      </c>
      <c r="K4894">
        <f t="shared" si="304"/>
        <v>46</v>
      </c>
      <c r="L4894">
        <f t="shared" si="305"/>
        <v>50</v>
      </c>
      <c r="M4894">
        <f t="shared" si="306"/>
        <v>1</v>
      </c>
      <c r="N4894" s="7">
        <f t="shared" si="307"/>
        <v>1419.69</v>
      </c>
    </row>
    <row r="4895" spans="1:14" x14ac:dyDescent="0.2">
      <c r="A4895" t="s">
        <v>285</v>
      </c>
      <c r="B4895" s="8">
        <v>44183</v>
      </c>
      <c r="C4895" s="8">
        <v>44183</v>
      </c>
      <c r="D4895">
        <v>154</v>
      </c>
      <c r="E4895">
        <v>1</v>
      </c>
      <c r="F4895" s="7">
        <v>86.97</v>
      </c>
      <c r="G4895" s="7">
        <v>243.01</v>
      </c>
      <c r="H4895" s="7">
        <v>0.87</v>
      </c>
      <c r="I4895" s="7">
        <v>2.4300000000000002</v>
      </c>
      <c r="J4895" t="s">
        <v>2337</v>
      </c>
      <c r="K4895">
        <f t="shared" si="304"/>
        <v>154</v>
      </c>
      <c r="L4895">
        <f t="shared" si="305"/>
        <v>51</v>
      </c>
      <c r="M4895">
        <f t="shared" si="306"/>
        <v>1</v>
      </c>
      <c r="N4895" s="7">
        <f t="shared" si="307"/>
        <v>243.01</v>
      </c>
    </row>
    <row r="4896" spans="1:14" x14ac:dyDescent="0.2">
      <c r="A4896" t="s">
        <v>619</v>
      </c>
      <c r="B4896" s="8">
        <v>44183</v>
      </c>
      <c r="C4896" s="8">
        <v>44183</v>
      </c>
      <c r="D4896">
        <v>766</v>
      </c>
      <c r="E4896">
        <v>2</v>
      </c>
      <c r="F4896" s="7">
        <v>1336.43</v>
      </c>
      <c r="G4896" s="7">
        <v>3069.6</v>
      </c>
      <c r="H4896" s="7">
        <v>2.66</v>
      </c>
      <c r="I4896" s="7">
        <v>6.14</v>
      </c>
      <c r="J4896" t="s">
        <v>2337</v>
      </c>
      <c r="K4896">
        <f t="shared" si="304"/>
        <v>1532</v>
      </c>
      <c r="L4896">
        <f t="shared" si="305"/>
        <v>51</v>
      </c>
      <c r="M4896">
        <f t="shared" si="306"/>
        <v>1</v>
      </c>
      <c r="N4896" s="7">
        <f t="shared" si="307"/>
        <v>3069.6</v>
      </c>
    </row>
    <row r="4897" spans="1:14" x14ac:dyDescent="0.2">
      <c r="A4897" t="s">
        <v>913</v>
      </c>
      <c r="B4897" s="8">
        <v>44183</v>
      </c>
      <c r="C4897" s="8">
        <v>44183</v>
      </c>
      <c r="D4897">
        <v>23</v>
      </c>
      <c r="E4897">
        <v>1</v>
      </c>
      <c r="F4897" s="7">
        <v>447.01</v>
      </c>
      <c r="G4897" s="7">
        <v>786.59</v>
      </c>
      <c r="H4897" s="7">
        <v>29.8</v>
      </c>
      <c r="I4897" s="7">
        <v>52.44</v>
      </c>
      <c r="J4897" t="s">
        <v>2337</v>
      </c>
      <c r="K4897">
        <f t="shared" si="304"/>
        <v>23</v>
      </c>
      <c r="L4897">
        <f t="shared" si="305"/>
        <v>51</v>
      </c>
      <c r="M4897">
        <f t="shared" si="306"/>
        <v>1</v>
      </c>
      <c r="N4897" s="7">
        <f t="shared" si="307"/>
        <v>786.59</v>
      </c>
    </row>
    <row r="4898" spans="1:14" x14ac:dyDescent="0.2">
      <c r="A4898" t="s">
        <v>539</v>
      </c>
      <c r="B4898" s="8">
        <v>44200</v>
      </c>
      <c r="C4898" s="8">
        <v>44203</v>
      </c>
      <c r="D4898">
        <v>3064</v>
      </c>
      <c r="E4898">
        <v>1</v>
      </c>
      <c r="F4898" s="7">
        <v>2979.81</v>
      </c>
      <c r="G4898" s="7">
        <v>7162.4</v>
      </c>
      <c r="H4898" s="7">
        <v>1.48</v>
      </c>
      <c r="I4898" s="7">
        <v>3.58</v>
      </c>
      <c r="J4898" t="s">
        <v>2337</v>
      </c>
      <c r="K4898">
        <f t="shared" si="304"/>
        <v>3064</v>
      </c>
      <c r="L4898">
        <f t="shared" si="305"/>
        <v>53</v>
      </c>
      <c r="M4898">
        <f t="shared" si="306"/>
        <v>1</v>
      </c>
      <c r="N4898" s="7">
        <f t="shared" si="307"/>
        <v>7162.4</v>
      </c>
    </row>
    <row r="4899" spans="1:14" x14ac:dyDescent="0.2">
      <c r="A4899" t="s">
        <v>202</v>
      </c>
      <c r="B4899" s="8">
        <v>44200</v>
      </c>
      <c r="C4899" s="8">
        <v>44203</v>
      </c>
      <c r="D4899">
        <v>3064</v>
      </c>
      <c r="E4899">
        <v>1</v>
      </c>
      <c r="F4899" s="7">
        <v>2591</v>
      </c>
      <c r="G4899" s="7">
        <v>6395</v>
      </c>
      <c r="H4899" s="7">
        <v>1.29</v>
      </c>
      <c r="I4899" s="7">
        <v>3.2</v>
      </c>
      <c r="J4899" t="s">
        <v>2337</v>
      </c>
      <c r="K4899">
        <f t="shared" si="304"/>
        <v>3064</v>
      </c>
      <c r="L4899">
        <f t="shared" si="305"/>
        <v>53</v>
      </c>
      <c r="M4899">
        <f t="shared" si="306"/>
        <v>1</v>
      </c>
      <c r="N4899" s="7">
        <f t="shared" si="307"/>
        <v>6395</v>
      </c>
    </row>
    <row r="4900" spans="1:14" x14ac:dyDescent="0.2">
      <c r="A4900" t="s">
        <v>396</v>
      </c>
      <c r="B4900" s="8">
        <v>44200</v>
      </c>
      <c r="C4900" s="8">
        <v>44203</v>
      </c>
      <c r="D4900">
        <v>154</v>
      </c>
      <c r="E4900">
        <v>1</v>
      </c>
      <c r="F4900" s="7">
        <v>2256.16</v>
      </c>
      <c r="G4900" s="7">
        <v>3069.6</v>
      </c>
      <c r="H4900" s="7">
        <v>22.56</v>
      </c>
      <c r="I4900" s="7">
        <v>30.7</v>
      </c>
      <c r="J4900" t="s">
        <v>2337</v>
      </c>
      <c r="K4900">
        <f t="shared" si="304"/>
        <v>154</v>
      </c>
      <c r="L4900">
        <f t="shared" si="305"/>
        <v>53</v>
      </c>
      <c r="M4900">
        <f t="shared" si="306"/>
        <v>1</v>
      </c>
      <c r="N4900" s="7">
        <f t="shared" si="307"/>
        <v>3069.6</v>
      </c>
    </row>
    <row r="4901" spans="1:14" x14ac:dyDescent="0.2">
      <c r="A4901" t="s">
        <v>923</v>
      </c>
      <c r="B4901" s="8">
        <v>44200</v>
      </c>
      <c r="C4901" s="8">
        <v>44203</v>
      </c>
      <c r="D4901">
        <v>184</v>
      </c>
      <c r="E4901">
        <v>1</v>
      </c>
      <c r="F4901" s="7">
        <v>7185.93</v>
      </c>
      <c r="G4901" s="7">
        <v>10743.6</v>
      </c>
      <c r="H4901" s="7">
        <v>59.88</v>
      </c>
      <c r="I4901" s="7">
        <v>89.53</v>
      </c>
      <c r="J4901" t="s">
        <v>2337</v>
      </c>
      <c r="K4901">
        <f t="shared" si="304"/>
        <v>184</v>
      </c>
      <c r="L4901">
        <f t="shared" si="305"/>
        <v>53</v>
      </c>
      <c r="M4901">
        <f t="shared" si="306"/>
        <v>1</v>
      </c>
      <c r="N4901" s="7">
        <f t="shared" si="307"/>
        <v>10743.6</v>
      </c>
    </row>
    <row r="4902" spans="1:14" x14ac:dyDescent="0.2">
      <c r="A4902" t="s">
        <v>341</v>
      </c>
      <c r="B4902" s="8">
        <v>43837</v>
      </c>
      <c r="C4902" s="8">
        <v>43837</v>
      </c>
      <c r="D4902">
        <v>307</v>
      </c>
      <c r="E4902">
        <v>1</v>
      </c>
      <c r="F4902" s="7">
        <v>179.06</v>
      </c>
      <c r="G4902" s="7">
        <v>0</v>
      </c>
      <c r="H4902" s="7">
        <v>0.9</v>
      </c>
      <c r="I4902" s="7">
        <v>0</v>
      </c>
      <c r="J4902" t="s">
        <v>2337</v>
      </c>
      <c r="K4902">
        <f t="shared" si="304"/>
        <v>307</v>
      </c>
      <c r="L4902">
        <f t="shared" si="305"/>
        <v>2</v>
      </c>
      <c r="M4902">
        <f t="shared" si="306"/>
        <v>1</v>
      </c>
      <c r="N4902" s="7">
        <f t="shared" si="307"/>
        <v>0</v>
      </c>
    </row>
    <row r="4903" spans="1:14" x14ac:dyDescent="0.2">
      <c r="A4903" t="s">
        <v>933</v>
      </c>
      <c r="B4903" s="8">
        <v>43840</v>
      </c>
      <c r="C4903" s="8">
        <v>43840</v>
      </c>
      <c r="D4903">
        <v>5</v>
      </c>
      <c r="E4903">
        <v>1</v>
      </c>
      <c r="F4903" s="7">
        <v>85.57</v>
      </c>
      <c r="G4903" s="7">
        <v>172.67</v>
      </c>
      <c r="H4903" s="7">
        <v>28.52</v>
      </c>
      <c r="I4903" s="7">
        <v>57.56</v>
      </c>
      <c r="J4903" t="s">
        <v>2337</v>
      </c>
      <c r="K4903">
        <f t="shared" si="304"/>
        <v>5</v>
      </c>
      <c r="L4903">
        <f t="shared" si="305"/>
        <v>2</v>
      </c>
      <c r="M4903">
        <f t="shared" si="306"/>
        <v>1</v>
      </c>
      <c r="N4903" s="7">
        <f t="shared" si="307"/>
        <v>172.67</v>
      </c>
    </row>
    <row r="4904" spans="1:14" x14ac:dyDescent="0.2">
      <c r="A4904" t="s">
        <v>333</v>
      </c>
      <c r="B4904" s="8">
        <v>43845</v>
      </c>
      <c r="C4904" s="8">
        <v>43845</v>
      </c>
      <c r="D4904">
        <v>92</v>
      </c>
      <c r="E4904">
        <v>1</v>
      </c>
      <c r="F4904" s="7">
        <v>49.88</v>
      </c>
      <c r="G4904" s="7">
        <v>0</v>
      </c>
      <c r="H4904" s="7">
        <v>0.83</v>
      </c>
      <c r="I4904" s="7">
        <v>0</v>
      </c>
      <c r="J4904" t="s">
        <v>2337</v>
      </c>
      <c r="K4904">
        <f t="shared" si="304"/>
        <v>92</v>
      </c>
      <c r="L4904">
        <f t="shared" si="305"/>
        <v>3</v>
      </c>
      <c r="M4904">
        <f t="shared" si="306"/>
        <v>1</v>
      </c>
      <c r="N4904" s="7">
        <f t="shared" si="307"/>
        <v>0</v>
      </c>
    </row>
    <row r="4905" spans="1:14" x14ac:dyDescent="0.2">
      <c r="A4905" t="s">
        <v>331</v>
      </c>
      <c r="B4905" s="8">
        <v>43845</v>
      </c>
      <c r="C4905" s="8">
        <v>43845</v>
      </c>
      <c r="D4905">
        <v>138</v>
      </c>
      <c r="E4905">
        <v>1</v>
      </c>
      <c r="F4905" s="7">
        <v>78.28</v>
      </c>
      <c r="G4905" s="7">
        <v>0</v>
      </c>
      <c r="H4905" s="7">
        <v>0.87</v>
      </c>
      <c r="I4905" s="7">
        <v>0</v>
      </c>
      <c r="J4905" t="s">
        <v>2337</v>
      </c>
      <c r="K4905">
        <f t="shared" si="304"/>
        <v>138</v>
      </c>
      <c r="L4905">
        <f t="shared" si="305"/>
        <v>3</v>
      </c>
      <c r="M4905">
        <f t="shared" si="306"/>
        <v>1</v>
      </c>
      <c r="N4905" s="7">
        <f t="shared" si="307"/>
        <v>0</v>
      </c>
    </row>
    <row r="4906" spans="1:14" x14ac:dyDescent="0.2">
      <c r="A4906" t="s">
        <v>256</v>
      </c>
      <c r="B4906" s="8">
        <v>43846</v>
      </c>
      <c r="C4906" s="8">
        <v>43847</v>
      </c>
      <c r="D4906">
        <v>16</v>
      </c>
      <c r="E4906">
        <v>1</v>
      </c>
      <c r="F4906" s="7">
        <v>8.57</v>
      </c>
      <c r="G4906" s="7">
        <v>0</v>
      </c>
      <c r="H4906" s="7">
        <v>0.86</v>
      </c>
      <c r="I4906" s="7">
        <v>0</v>
      </c>
      <c r="J4906" t="s">
        <v>2337</v>
      </c>
      <c r="K4906">
        <f t="shared" si="304"/>
        <v>16</v>
      </c>
      <c r="L4906">
        <f t="shared" si="305"/>
        <v>3</v>
      </c>
      <c r="M4906">
        <f t="shared" si="306"/>
        <v>1</v>
      </c>
      <c r="N4906" s="7">
        <f t="shared" si="307"/>
        <v>0</v>
      </c>
    </row>
    <row r="4907" spans="1:14" x14ac:dyDescent="0.2">
      <c r="A4907" t="s">
        <v>291</v>
      </c>
      <c r="B4907" s="8">
        <v>43846</v>
      </c>
      <c r="C4907" s="8">
        <v>43847</v>
      </c>
      <c r="D4907">
        <v>16</v>
      </c>
      <c r="E4907">
        <v>1</v>
      </c>
      <c r="F4907" s="7">
        <v>8.57</v>
      </c>
      <c r="G4907" s="7">
        <v>0</v>
      </c>
      <c r="H4907" s="7">
        <v>0.86</v>
      </c>
      <c r="I4907" s="7">
        <v>0</v>
      </c>
      <c r="J4907" t="s">
        <v>2337</v>
      </c>
      <c r="K4907">
        <f t="shared" si="304"/>
        <v>16</v>
      </c>
      <c r="L4907">
        <f t="shared" si="305"/>
        <v>3</v>
      </c>
      <c r="M4907">
        <f t="shared" si="306"/>
        <v>1</v>
      </c>
      <c r="N4907" s="7">
        <f t="shared" si="307"/>
        <v>0</v>
      </c>
    </row>
    <row r="4908" spans="1:14" x14ac:dyDescent="0.2">
      <c r="A4908" t="s">
        <v>247</v>
      </c>
      <c r="B4908" s="8">
        <v>43846</v>
      </c>
      <c r="C4908" s="8">
        <v>43847</v>
      </c>
      <c r="D4908">
        <v>16</v>
      </c>
      <c r="E4908">
        <v>1</v>
      </c>
      <c r="F4908" s="7">
        <v>8.57</v>
      </c>
      <c r="G4908" s="7">
        <v>0</v>
      </c>
      <c r="H4908" s="7">
        <v>0.86</v>
      </c>
      <c r="I4908" s="7">
        <v>0</v>
      </c>
      <c r="J4908" t="s">
        <v>2337</v>
      </c>
      <c r="K4908">
        <f t="shared" si="304"/>
        <v>16</v>
      </c>
      <c r="L4908">
        <f t="shared" si="305"/>
        <v>3</v>
      </c>
      <c r="M4908">
        <f t="shared" si="306"/>
        <v>1</v>
      </c>
      <c r="N4908" s="7">
        <f t="shared" si="307"/>
        <v>0</v>
      </c>
    </row>
    <row r="4909" spans="1:14" x14ac:dyDescent="0.2">
      <c r="A4909" t="s">
        <v>101</v>
      </c>
      <c r="B4909" s="8">
        <v>43846</v>
      </c>
      <c r="C4909" s="8">
        <v>43847</v>
      </c>
      <c r="D4909">
        <v>16</v>
      </c>
      <c r="E4909">
        <v>1</v>
      </c>
      <c r="F4909" s="7">
        <v>2.74</v>
      </c>
      <c r="G4909" s="7">
        <v>0</v>
      </c>
      <c r="H4909" s="7">
        <v>0.27</v>
      </c>
      <c r="I4909" s="7">
        <v>0</v>
      </c>
      <c r="J4909" t="s">
        <v>2337</v>
      </c>
      <c r="K4909">
        <f t="shared" si="304"/>
        <v>16</v>
      </c>
      <c r="L4909">
        <f t="shared" si="305"/>
        <v>3</v>
      </c>
      <c r="M4909">
        <f t="shared" si="306"/>
        <v>1</v>
      </c>
      <c r="N4909" s="7">
        <f t="shared" si="307"/>
        <v>0</v>
      </c>
    </row>
    <row r="4910" spans="1:14" x14ac:dyDescent="0.2">
      <c r="A4910" t="s">
        <v>108</v>
      </c>
      <c r="B4910" s="8">
        <v>43846</v>
      </c>
      <c r="C4910" s="8">
        <v>43847</v>
      </c>
      <c r="D4910">
        <v>16</v>
      </c>
      <c r="E4910">
        <v>1</v>
      </c>
      <c r="F4910" s="7">
        <v>3.5</v>
      </c>
      <c r="G4910" s="7">
        <v>0</v>
      </c>
      <c r="H4910" s="7">
        <v>0.35</v>
      </c>
      <c r="I4910" s="7">
        <v>0</v>
      </c>
      <c r="J4910" t="s">
        <v>2337</v>
      </c>
      <c r="K4910">
        <f t="shared" si="304"/>
        <v>16</v>
      </c>
      <c r="L4910">
        <f t="shared" si="305"/>
        <v>3</v>
      </c>
      <c r="M4910">
        <f t="shared" si="306"/>
        <v>1</v>
      </c>
      <c r="N4910" s="7">
        <f t="shared" si="307"/>
        <v>0</v>
      </c>
    </row>
    <row r="4911" spans="1:14" x14ac:dyDescent="0.2">
      <c r="A4911" t="s">
        <v>206</v>
      </c>
      <c r="B4911" s="8">
        <v>43846</v>
      </c>
      <c r="C4911" s="8">
        <v>43847</v>
      </c>
      <c r="D4911">
        <v>16</v>
      </c>
      <c r="E4911">
        <v>1</v>
      </c>
      <c r="F4911" s="7">
        <v>11.45</v>
      </c>
      <c r="G4911" s="7">
        <v>0</v>
      </c>
      <c r="H4911" s="7">
        <v>1.1399999999999999</v>
      </c>
      <c r="I4911" s="7">
        <v>0</v>
      </c>
      <c r="J4911" t="s">
        <v>2337</v>
      </c>
      <c r="K4911">
        <f t="shared" si="304"/>
        <v>16</v>
      </c>
      <c r="L4911">
        <f t="shared" si="305"/>
        <v>3</v>
      </c>
      <c r="M4911">
        <f t="shared" si="306"/>
        <v>1</v>
      </c>
      <c r="N4911" s="7">
        <f t="shared" si="307"/>
        <v>0</v>
      </c>
    </row>
    <row r="4912" spans="1:14" x14ac:dyDescent="0.2">
      <c r="A4912" t="s">
        <v>542</v>
      </c>
      <c r="B4912" s="8">
        <v>43846</v>
      </c>
      <c r="C4912" s="8">
        <v>43847</v>
      </c>
      <c r="D4912">
        <v>16</v>
      </c>
      <c r="E4912">
        <v>1</v>
      </c>
      <c r="F4912" s="7">
        <v>13.21</v>
      </c>
      <c r="G4912" s="7">
        <v>0</v>
      </c>
      <c r="H4912" s="7">
        <v>1.32</v>
      </c>
      <c r="I4912" s="7">
        <v>0</v>
      </c>
      <c r="J4912" t="s">
        <v>2337</v>
      </c>
      <c r="K4912">
        <f t="shared" si="304"/>
        <v>16</v>
      </c>
      <c r="L4912">
        <f t="shared" si="305"/>
        <v>3</v>
      </c>
      <c r="M4912">
        <f t="shared" si="306"/>
        <v>1</v>
      </c>
      <c r="N4912" s="7">
        <f t="shared" si="307"/>
        <v>0</v>
      </c>
    </row>
    <row r="4913" spans="1:14" x14ac:dyDescent="0.2">
      <c r="A4913" t="s">
        <v>307</v>
      </c>
      <c r="B4913" s="8">
        <v>43859</v>
      </c>
      <c r="C4913" s="8">
        <v>43859</v>
      </c>
      <c r="D4913">
        <v>46</v>
      </c>
      <c r="E4913">
        <v>1</v>
      </c>
      <c r="F4913" s="7">
        <v>11.13</v>
      </c>
      <c r="G4913" s="7">
        <v>0</v>
      </c>
      <c r="H4913" s="7">
        <v>0.37</v>
      </c>
      <c r="I4913" s="7">
        <v>0</v>
      </c>
      <c r="J4913" t="s">
        <v>2337</v>
      </c>
      <c r="K4913">
        <f t="shared" si="304"/>
        <v>46</v>
      </c>
      <c r="L4913">
        <f t="shared" si="305"/>
        <v>5</v>
      </c>
      <c r="M4913">
        <f t="shared" si="306"/>
        <v>1</v>
      </c>
      <c r="N4913" s="7">
        <f t="shared" si="307"/>
        <v>0</v>
      </c>
    </row>
    <row r="4914" spans="1:14" x14ac:dyDescent="0.2">
      <c r="A4914" t="s">
        <v>643</v>
      </c>
      <c r="B4914" s="8">
        <v>43864</v>
      </c>
      <c r="C4914" s="8">
        <v>43864</v>
      </c>
      <c r="D4914">
        <v>102</v>
      </c>
      <c r="E4914">
        <v>1</v>
      </c>
      <c r="F4914" s="7">
        <v>68.31</v>
      </c>
      <c r="G4914" s="7">
        <v>0</v>
      </c>
      <c r="H4914" s="7">
        <v>1.02</v>
      </c>
      <c r="I4914" s="7">
        <v>0</v>
      </c>
      <c r="J4914" t="s">
        <v>2337</v>
      </c>
      <c r="K4914">
        <f t="shared" si="304"/>
        <v>102</v>
      </c>
      <c r="L4914">
        <f t="shared" si="305"/>
        <v>6</v>
      </c>
      <c r="M4914">
        <f t="shared" si="306"/>
        <v>1</v>
      </c>
      <c r="N4914" s="7">
        <f t="shared" si="307"/>
        <v>0</v>
      </c>
    </row>
    <row r="4915" spans="1:14" x14ac:dyDescent="0.2">
      <c r="A4915" t="s">
        <v>928</v>
      </c>
      <c r="B4915" s="8">
        <v>43882</v>
      </c>
      <c r="C4915" s="8">
        <v>43882</v>
      </c>
      <c r="D4915">
        <v>5</v>
      </c>
      <c r="E4915">
        <v>1</v>
      </c>
      <c r="F4915" s="7">
        <v>74.89</v>
      </c>
      <c r="G4915" s="7">
        <v>0</v>
      </c>
      <c r="H4915" s="7">
        <v>24.95</v>
      </c>
      <c r="I4915" s="7">
        <v>0</v>
      </c>
      <c r="J4915" t="s">
        <v>2337</v>
      </c>
      <c r="K4915">
        <f t="shared" si="304"/>
        <v>5</v>
      </c>
      <c r="L4915">
        <f t="shared" si="305"/>
        <v>8</v>
      </c>
      <c r="M4915">
        <f t="shared" si="306"/>
        <v>1</v>
      </c>
      <c r="N4915" s="7">
        <f t="shared" si="307"/>
        <v>0</v>
      </c>
    </row>
    <row r="4916" spans="1:14" x14ac:dyDescent="0.2">
      <c r="A4916" t="s">
        <v>255</v>
      </c>
      <c r="B4916" s="8">
        <v>43894</v>
      </c>
      <c r="C4916" s="8">
        <v>43894</v>
      </c>
      <c r="D4916">
        <v>10</v>
      </c>
      <c r="E4916">
        <v>1</v>
      </c>
      <c r="F4916" s="7">
        <v>5.91</v>
      </c>
      <c r="G4916" s="7">
        <v>0</v>
      </c>
      <c r="H4916" s="7">
        <v>0.99</v>
      </c>
      <c r="I4916" s="7">
        <v>0</v>
      </c>
      <c r="J4916" t="s">
        <v>2337</v>
      </c>
      <c r="K4916">
        <f t="shared" si="304"/>
        <v>10</v>
      </c>
      <c r="L4916">
        <f t="shared" si="305"/>
        <v>10</v>
      </c>
      <c r="M4916">
        <f t="shared" si="306"/>
        <v>1</v>
      </c>
      <c r="N4916" s="7">
        <f t="shared" si="307"/>
        <v>0</v>
      </c>
    </row>
    <row r="4917" spans="1:14" x14ac:dyDescent="0.2">
      <c r="A4917" t="s">
        <v>945</v>
      </c>
      <c r="B4917" s="8">
        <v>43894</v>
      </c>
      <c r="C4917" s="8">
        <v>43894</v>
      </c>
      <c r="D4917">
        <v>2</v>
      </c>
      <c r="E4917">
        <v>1</v>
      </c>
      <c r="F4917" s="7">
        <v>17.14</v>
      </c>
      <c r="G4917" s="7">
        <v>0</v>
      </c>
      <c r="H4917" s="7">
        <v>17.14</v>
      </c>
      <c r="I4917" s="7">
        <v>0</v>
      </c>
      <c r="J4917" t="s">
        <v>2337</v>
      </c>
      <c r="K4917">
        <f t="shared" si="304"/>
        <v>2</v>
      </c>
      <c r="L4917">
        <f t="shared" si="305"/>
        <v>10</v>
      </c>
      <c r="M4917">
        <f t="shared" si="306"/>
        <v>1</v>
      </c>
      <c r="N4917" s="7">
        <f t="shared" si="307"/>
        <v>0</v>
      </c>
    </row>
    <row r="4918" spans="1:14" x14ac:dyDescent="0.2">
      <c r="A4918" t="s">
        <v>247</v>
      </c>
      <c r="B4918" s="8">
        <v>43900</v>
      </c>
      <c r="C4918" s="8">
        <v>43900</v>
      </c>
      <c r="D4918">
        <v>2</v>
      </c>
      <c r="E4918">
        <v>100</v>
      </c>
      <c r="F4918" s="7">
        <v>85.69</v>
      </c>
      <c r="G4918" s="7">
        <v>0</v>
      </c>
      <c r="H4918" s="7">
        <v>85.69</v>
      </c>
      <c r="I4918" s="7">
        <v>0</v>
      </c>
      <c r="J4918" t="s">
        <v>2337</v>
      </c>
      <c r="K4918">
        <f t="shared" si="304"/>
        <v>200</v>
      </c>
      <c r="L4918">
        <f t="shared" si="305"/>
        <v>11</v>
      </c>
      <c r="M4918">
        <f t="shared" si="306"/>
        <v>1</v>
      </c>
      <c r="N4918" s="7">
        <f t="shared" si="307"/>
        <v>0</v>
      </c>
    </row>
    <row r="4919" spans="1:14" x14ac:dyDescent="0.2">
      <c r="A4919" t="s">
        <v>101</v>
      </c>
      <c r="B4919" s="8">
        <v>43901</v>
      </c>
      <c r="C4919" s="8">
        <v>43902</v>
      </c>
      <c r="D4919">
        <v>154</v>
      </c>
      <c r="E4919">
        <v>1</v>
      </c>
      <c r="F4919" s="7">
        <v>27.37</v>
      </c>
      <c r="G4919" s="7">
        <v>0</v>
      </c>
      <c r="H4919" s="7">
        <v>0.27</v>
      </c>
      <c r="I4919" s="7">
        <v>0</v>
      </c>
      <c r="J4919" t="s">
        <v>2337</v>
      </c>
      <c r="K4919">
        <f t="shared" si="304"/>
        <v>154</v>
      </c>
      <c r="L4919">
        <f t="shared" si="305"/>
        <v>11</v>
      </c>
      <c r="M4919">
        <f t="shared" si="306"/>
        <v>1</v>
      </c>
      <c r="N4919" s="7">
        <f t="shared" si="307"/>
        <v>0</v>
      </c>
    </row>
    <row r="4920" spans="1:14" x14ac:dyDescent="0.2">
      <c r="A4920" t="s">
        <v>108</v>
      </c>
      <c r="B4920" s="8">
        <v>43901</v>
      </c>
      <c r="C4920" s="8">
        <v>43902</v>
      </c>
      <c r="D4920">
        <v>92</v>
      </c>
      <c r="E4920">
        <v>1</v>
      </c>
      <c r="F4920" s="7">
        <v>21.03</v>
      </c>
      <c r="G4920" s="7">
        <v>0</v>
      </c>
      <c r="H4920" s="7">
        <v>0.35</v>
      </c>
      <c r="I4920" s="7">
        <v>0</v>
      </c>
      <c r="J4920" t="s">
        <v>2337</v>
      </c>
      <c r="K4920">
        <f t="shared" si="304"/>
        <v>92</v>
      </c>
      <c r="L4920">
        <f t="shared" si="305"/>
        <v>11</v>
      </c>
      <c r="M4920">
        <f t="shared" si="306"/>
        <v>1</v>
      </c>
      <c r="N4920" s="7">
        <f t="shared" si="307"/>
        <v>0</v>
      </c>
    </row>
    <row r="4921" spans="1:14" x14ac:dyDescent="0.2">
      <c r="A4921" t="s">
        <v>201</v>
      </c>
      <c r="B4921" s="8">
        <v>43909</v>
      </c>
      <c r="C4921" s="8">
        <v>43909</v>
      </c>
      <c r="D4921">
        <v>16</v>
      </c>
      <c r="E4921">
        <v>1</v>
      </c>
      <c r="F4921" s="7">
        <v>10.33</v>
      </c>
      <c r="G4921" s="7">
        <v>0</v>
      </c>
      <c r="H4921" s="7">
        <v>1.02</v>
      </c>
      <c r="I4921" s="7">
        <v>0</v>
      </c>
      <c r="J4921" t="s">
        <v>2337</v>
      </c>
      <c r="K4921">
        <f t="shared" si="304"/>
        <v>16</v>
      </c>
      <c r="L4921">
        <f t="shared" si="305"/>
        <v>12</v>
      </c>
      <c r="M4921">
        <f t="shared" si="306"/>
        <v>1</v>
      </c>
      <c r="N4921" s="7">
        <f t="shared" si="307"/>
        <v>0</v>
      </c>
    </row>
    <row r="4922" spans="1:14" x14ac:dyDescent="0.2">
      <c r="A4922" t="s">
        <v>192</v>
      </c>
      <c r="B4922" s="8">
        <v>43909</v>
      </c>
      <c r="C4922" s="8">
        <v>43909</v>
      </c>
      <c r="D4922">
        <v>16</v>
      </c>
      <c r="E4922">
        <v>1</v>
      </c>
      <c r="F4922" s="7">
        <v>13.05</v>
      </c>
      <c r="G4922" s="7">
        <v>0</v>
      </c>
      <c r="H4922" s="7">
        <v>1.31</v>
      </c>
      <c r="I4922" s="7">
        <v>0</v>
      </c>
      <c r="J4922" t="s">
        <v>2337</v>
      </c>
      <c r="K4922">
        <f t="shared" si="304"/>
        <v>16</v>
      </c>
      <c r="L4922">
        <f t="shared" si="305"/>
        <v>12</v>
      </c>
      <c r="M4922">
        <f t="shared" si="306"/>
        <v>1</v>
      </c>
      <c r="N4922" s="7">
        <f t="shared" si="307"/>
        <v>0</v>
      </c>
    </row>
    <row r="4923" spans="1:14" x14ac:dyDescent="0.2">
      <c r="A4923" t="s">
        <v>188</v>
      </c>
      <c r="B4923" s="8">
        <v>43909</v>
      </c>
      <c r="C4923" s="8">
        <v>43909</v>
      </c>
      <c r="D4923">
        <v>16</v>
      </c>
      <c r="E4923">
        <v>1</v>
      </c>
      <c r="F4923" s="7">
        <v>12.55</v>
      </c>
      <c r="G4923" s="7">
        <v>0</v>
      </c>
      <c r="H4923" s="7">
        <v>1.25</v>
      </c>
      <c r="I4923" s="7">
        <v>0</v>
      </c>
      <c r="J4923" t="s">
        <v>2337</v>
      </c>
      <c r="K4923">
        <f t="shared" si="304"/>
        <v>16</v>
      </c>
      <c r="L4923">
        <f t="shared" si="305"/>
        <v>12</v>
      </c>
      <c r="M4923">
        <f t="shared" si="306"/>
        <v>1</v>
      </c>
      <c r="N4923" s="7">
        <f t="shared" si="307"/>
        <v>0</v>
      </c>
    </row>
    <row r="4924" spans="1:14" x14ac:dyDescent="0.2">
      <c r="A4924" t="s">
        <v>186</v>
      </c>
      <c r="B4924" s="8">
        <v>43909</v>
      </c>
      <c r="C4924" s="8">
        <v>43909</v>
      </c>
      <c r="D4924">
        <v>16</v>
      </c>
      <c r="E4924">
        <v>1</v>
      </c>
      <c r="F4924" s="7">
        <v>13.05</v>
      </c>
      <c r="G4924" s="7">
        <v>0</v>
      </c>
      <c r="H4924" s="7">
        <v>1.31</v>
      </c>
      <c r="I4924" s="7">
        <v>0</v>
      </c>
      <c r="J4924" t="s">
        <v>2337</v>
      </c>
      <c r="K4924">
        <f t="shared" si="304"/>
        <v>16</v>
      </c>
      <c r="L4924">
        <f t="shared" si="305"/>
        <v>12</v>
      </c>
      <c r="M4924">
        <f t="shared" si="306"/>
        <v>1</v>
      </c>
      <c r="N4924" s="7">
        <f t="shared" si="307"/>
        <v>0</v>
      </c>
    </row>
    <row r="4925" spans="1:14" x14ac:dyDescent="0.2">
      <c r="A4925" t="s">
        <v>172</v>
      </c>
      <c r="B4925" s="8">
        <v>43909</v>
      </c>
      <c r="C4925" s="8">
        <v>43909</v>
      </c>
      <c r="D4925">
        <v>16</v>
      </c>
      <c r="E4925">
        <v>1</v>
      </c>
      <c r="F4925" s="7">
        <v>13.38</v>
      </c>
      <c r="G4925" s="7">
        <v>0</v>
      </c>
      <c r="H4925" s="7">
        <v>1.33</v>
      </c>
      <c r="I4925" s="7">
        <v>0</v>
      </c>
      <c r="J4925" t="s">
        <v>2337</v>
      </c>
      <c r="K4925">
        <f t="shared" si="304"/>
        <v>16</v>
      </c>
      <c r="L4925">
        <f t="shared" si="305"/>
        <v>12</v>
      </c>
      <c r="M4925">
        <f t="shared" si="306"/>
        <v>1</v>
      </c>
      <c r="N4925" s="7">
        <f t="shared" si="307"/>
        <v>0</v>
      </c>
    </row>
    <row r="4926" spans="1:14" x14ac:dyDescent="0.2">
      <c r="A4926" t="s">
        <v>169</v>
      </c>
      <c r="B4926" s="8">
        <v>43909</v>
      </c>
      <c r="C4926" s="8">
        <v>43909</v>
      </c>
      <c r="D4926">
        <v>16</v>
      </c>
      <c r="E4926">
        <v>1</v>
      </c>
      <c r="F4926" s="7">
        <v>13.3</v>
      </c>
      <c r="G4926" s="7">
        <v>0</v>
      </c>
      <c r="H4926" s="7">
        <v>1.32</v>
      </c>
      <c r="I4926" s="7">
        <v>0</v>
      </c>
      <c r="J4926" t="s">
        <v>2337</v>
      </c>
      <c r="K4926">
        <f t="shared" si="304"/>
        <v>16</v>
      </c>
      <c r="L4926">
        <f t="shared" si="305"/>
        <v>12</v>
      </c>
      <c r="M4926">
        <f t="shared" si="306"/>
        <v>1</v>
      </c>
      <c r="N4926" s="7">
        <f t="shared" si="307"/>
        <v>0</v>
      </c>
    </row>
    <row r="4927" spans="1:14" x14ac:dyDescent="0.2">
      <c r="A4927" t="s">
        <v>164</v>
      </c>
      <c r="B4927" s="8">
        <v>43909</v>
      </c>
      <c r="C4927" s="8">
        <v>43909</v>
      </c>
      <c r="D4927">
        <v>16</v>
      </c>
      <c r="E4927">
        <v>1</v>
      </c>
      <c r="F4927" s="7">
        <v>12.55</v>
      </c>
      <c r="G4927" s="7">
        <v>0</v>
      </c>
      <c r="H4927" s="7">
        <v>1.25</v>
      </c>
      <c r="I4927" s="7">
        <v>0</v>
      </c>
      <c r="J4927" t="s">
        <v>2337</v>
      </c>
      <c r="K4927">
        <f t="shared" si="304"/>
        <v>16</v>
      </c>
      <c r="L4927">
        <f t="shared" si="305"/>
        <v>12</v>
      </c>
      <c r="M4927">
        <f t="shared" si="306"/>
        <v>1</v>
      </c>
      <c r="N4927" s="7">
        <f t="shared" si="307"/>
        <v>0</v>
      </c>
    </row>
    <row r="4928" spans="1:14" x14ac:dyDescent="0.2">
      <c r="A4928" t="s">
        <v>158</v>
      </c>
      <c r="B4928" s="8">
        <v>43909</v>
      </c>
      <c r="C4928" s="8">
        <v>43909</v>
      </c>
      <c r="D4928">
        <v>16</v>
      </c>
      <c r="E4928">
        <v>1</v>
      </c>
      <c r="F4928" s="7">
        <v>12.55</v>
      </c>
      <c r="G4928" s="7">
        <v>0</v>
      </c>
      <c r="H4928" s="7">
        <v>1.25</v>
      </c>
      <c r="I4928" s="7">
        <v>0</v>
      </c>
      <c r="J4928" t="s">
        <v>2337</v>
      </c>
      <c r="K4928">
        <f t="shared" si="304"/>
        <v>16</v>
      </c>
      <c r="L4928">
        <f t="shared" si="305"/>
        <v>12</v>
      </c>
      <c r="M4928">
        <f t="shared" si="306"/>
        <v>1</v>
      </c>
      <c r="N4928" s="7">
        <f t="shared" si="307"/>
        <v>0</v>
      </c>
    </row>
    <row r="4929" spans="1:14" x14ac:dyDescent="0.2">
      <c r="A4929" t="s">
        <v>155</v>
      </c>
      <c r="B4929" s="8">
        <v>43909</v>
      </c>
      <c r="C4929" s="8">
        <v>43909</v>
      </c>
      <c r="D4929">
        <v>16</v>
      </c>
      <c r="E4929">
        <v>1</v>
      </c>
      <c r="F4929" s="7">
        <v>12.55</v>
      </c>
      <c r="G4929" s="7">
        <v>0</v>
      </c>
      <c r="H4929" s="7">
        <v>1.25</v>
      </c>
      <c r="I4929" s="7">
        <v>0</v>
      </c>
      <c r="J4929" t="s">
        <v>2337</v>
      </c>
      <c r="K4929">
        <f t="shared" si="304"/>
        <v>16</v>
      </c>
      <c r="L4929">
        <f t="shared" si="305"/>
        <v>12</v>
      </c>
      <c r="M4929">
        <f t="shared" si="306"/>
        <v>1</v>
      </c>
      <c r="N4929" s="7">
        <f t="shared" si="307"/>
        <v>0</v>
      </c>
    </row>
    <row r="4930" spans="1:14" x14ac:dyDescent="0.2">
      <c r="A4930" t="s">
        <v>149</v>
      </c>
      <c r="B4930" s="8">
        <v>43909</v>
      </c>
      <c r="C4930" s="8">
        <v>43909</v>
      </c>
      <c r="D4930">
        <v>16</v>
      </c>
      <c r="E4930">
        <v>1</v>
      </c>
      <c r="F4930" s="7">
        <v>10.33</v>
      </c>
      <c r="G4930" s="7">
        <v>0</v>
      </c>
      <c r="H4930" s="7">
        <v>1.02</v>
      </c>
      <c r="I4930" s="7">
        <v>0</v>
      </c>
      <c r="J4930" t="s">
        <v>2337</v>
      </c>
      <c r="K4930">
        <f t="shared" si="304"/>
        <v>16</v>
      </c>
      <c r="L4930">
        <f t="shared" si="305"/>
        <v>12</v>
      </c>
      <c r="M4930">
        <f t="shared" si="306"/>
        <v>1</v>
      </c>
      <c r="N4930" s="7">
        <f t="shared" si="307"/>
        <v>0</v>
      </c>
    </row>
    <row r="4931" spans="1:14" x14ac:dyDescent="0.2">
      <c r="A4931" t="s">
        <v>147</v>
      </c>
      <c r="B4931" s="8">
        <v>43909</v>
      </c>
      <c r="C4931" s="8">
        <v>43909</v>
      </c>
      <c r="D4931">
        <v>16</v>
      </c>
      <c r="E4931">
        <v>1</v>
      </c>
      <c r="F4931" s="7">
        <v>11.14</v>
      </c>
      <c r="G4931" s="7">
        <v>0</v>
      </c>
      <c r="H4931" s="7">
        <v>1.1100000000000001</v>
      </c>
      <c r="I4931" s="7">
        <v>0</v>
      </c>
      <c r="J4931" t="s">
        <v>2337</v>
      </c>
      <c r="K4931">
        <f t="shared" ref="K4931:K4994" si="308">D4931*E4931</f>
        <v>16</v>
      </c>
      <c r="L4931">
        <f t="shared" ref="L4931:L4994" si="309">(YEAR(B4931)-2020)*52+_xlfn.ISOWEEKNUM(B4931)</f>
        <v>12</v>
      </c>
      <c r="M4931">
        <f t="shared" ref="M4931:M4994" si="310">IF(J4931="Z-US$",1,1.22)</f>
        <v>1</v>
      </c>
      <c r="N4931" s="7">
        <f t="shared" ref="N4931:N4994" si="311">G4931*M4931</f>
        <v>0</v>
      </c>
    </row>
    <row r="4932" spans="1:14" x14ac:dyDescent="0.2">
      <c r="A4932" t="s">
        <v>206</v>
      </c>
      <c r="B4932" s="8">
        <v>43916</v>
      </c>
      <c r="C4932" s="8">
        <v>43916</v>
      </c>
      <c r="D4932">
        <v>5</v>
      </c>
      <c r="E4932">
        <v>2</v>
      </c>
      <c r="F4932" s="7">
        <v>6.87</v>
      </c>
      <c r="G4932" s="7">
        <v>0</v>
      </c>
      <c r="H4932" s="7">
        <v>2.29</v>
      </c>
      <c r="I4932" s="7">
        <v>0</v>
      </c>
      <c r="J4932" t="s">
        <v>2337</v>
      </c>
      <c r="K4932">
        <f t="shared" si="308"/>
        <v>10</v>
      </c>
      <c r="L4932">
        <f t="shared" si="309"/>
        <v>13</v>
      </c>
      <c r="M4932">
        <f t="shared" si="310"/>
        <v>1</v>
      </c>
      <c r="N4932" s="7">
        <f t="shared" si="311"/>
        <v>0</v>
      </c>
    </row>
    <row r="4933" spans="1:14" x14ac:dyDescent="0.2">
      <c r="A4933" t="s">
        <v>333</v>
      </c>
      <c r="B4933" s="8">
        <v>43922</v>
      </c>
      <c r="C4933" s="8">
        <v>43922</v>
      </c>
      <c r="D4933">
        <v>46</v>
      </c>
      <c r="E4933">
        <v>1</v>
      </c>
      <c r="F4933" s="7">
        <v>25.32</v>
      </c>
      <c r="G4933" s="7">
        <v>0</v>
      </c>
      <c r="H4933" s="7">
        <v>0.84</v>
      </c>
      <c r="I4933" s="7">
        <v>0</v>
      </c>
      <c r="J4933" t="s">
        <v>2337</v>
      </c>
      <c r="K4933">
        <f t="shared" si="308"/>
        <v>46</v>
      </c>
      <c r="L4933">
        <f t="shared" si="309"/>
        <v>14</v>
      </c>
      <c r="M4933">
        <f t="shared" si="310"/>
        <v>1</v>
      </c>
      <c r="N4933" s="7">
        <f t="shared" si="311"/>
        <v>0</v>
      </c>
    </row>
    <row r="4934" spans="1:14" x14ac:dyDescent="0.2">
      <c r="A4934" t="s">
        <v>101</v>
      </c>
      <c r="B4934" s="8">
        <v>43930</v>
      </c>
      <c r="C4934" s="8">
        <v>43930</v>
      </c>
      <c r="D4934">
        <v>31</v>
      </c>
      <c r="E4934">
        <v>1</v>
      </c>
      <c r="F4934" s="7">
        <v>5.47</v>
      </c>
      <c r="G4934" s="7">
        <v>0</v>
      </c>
      <c r="H4934" s="7">
        <v>0.27</v>
      </c>
      <c r="I4934" s="7">
        <v>0</v>
      </c>
      <c r="J4934" t="s">
        <v>2337</v>
      </c>
      <c r="K4934">
        <f t="shared" si="308"/>
        <v>31</v>
      </c>
      <c r="L4934">
        <f t="shared" si="309"/>
        <v>15</v>
      </c>
      <c r="M4934">
        <f t="shared" si="310"/>
        <v>1</v>
      </c>
      <c r="N4934" s="7">
        <f t="shared" si="311"/>
        <v>0</v>
      </c>
    </row>
    <row r="4935" spans="1:14" x14ac:dyDescent="0.2">
      <c r="A4935" t="s">
        <v>108</v>
      </c>
      <c r="B4935" s="8">
        <v>43930</v>
      </c>
      <c r="C4935" s="8">
        <v>43930</v>
      </c>
      <c r="D4935">
        <v>31</v>
      </c>
      <c r="E4935">
        <v>1</v>
      </c>
      <c r="F4935" s="7">
        <v>7.01</v>
      </c>
      <c r="G4935" s="7">
        <v>0</v>
      </c>
      <c r="H4935" s="7">
        <v>0.35</v>
      </c>
      <c r="I4935" s="7">
        <v>0</v>
      </c>
      <c r="J4935" t="s">
        <v>2337</v>
      </c>
      <c r="K4935">
        <f t="shared" si="308"/>
        <v>31</v>
      </c>
      <c r="L4935">
        <f t="shared" si="309"/>
        <v>15</v>
      </c>
      <c r="M4935">
        <f t="shared" si="310"/>
        <v>1</v>
      </c>
      <c r="N4935" s="7">
        <f t="shared" si="311"/>
        <v>0</v>
      </c>
    </row>
    <row r="4936" spans="1:14" x14ac:dyDescent="0.2">
      <c r="A4936" t="s">
        <v>101</v>
      </c>
      <c r="B4936" s="8">
        <v>43934</v>
      </c>
      <c r="C4936" s="8">
        <v>43934</v>
      </c>
      <c r="D4936">
        <v>16</v>
      </c>
      <c r="E4936">
        <v>1</v>
      </c>
      <c r="F4936" s="7">
        <v>2.74</v>
      </c>
      <c r="G4936" s="7">
        <v>0</v>
      </c>
      <c r="H4936" s="7">
        <v>0.27</v>
      </c>
      <c r="I4936" s="7">
        <v>0</v>
      </c>
      <c r="J4936" t="s">
        <v>2337</v>
      </c>
      <c r="K4936">
        <f t="shared" si="308"/>
        <v>16</v>
      </c>
      <c r="L4936">
        <f t="shared" si="309"/>
        <v>16</v>
      </c>
      <c r="M4936">
        <f t="shared" si="310"/>
        <v>1</v>
      </c>
      <c r="N4936" s="7">
        <f t="shared" si="311"/>
        <v>0</v>
      </c>
    </row>
    <row r="4937" spans="1:14" x14ac:dyDescent="0.2">
      <c r="A4937" t="s">
        <v>353</v>
      </c>
      <c r="B4937" s="8">
        <v>43936</v>
      </c>
      <c r="C4937" s="8">
        <v>43936</v>
      </c>
      <c r="D4937">
        <v>16</v>
      </c>
      <c r="E4937">
        <v>1</v>
      </c>
      <c r="F4937" s="7">
        <v>8.06</v>
      </c>
      <c r="G4937" s="7">
        <v>0</v>
      </c>
      <c r="H4937" s="7">
        <v>0.81</v>
      </c>
      <c r="I4937" s="7">
        <v>0</v>
      </c>
      <c r="J4937" t="s">
        <v>2337</v>
      </c>
      <c r="K4937">
        <f t="shared" si="308"/>
        <v>16</v>
      </c>
      <c r="L4937">
        <f t="shared" si="309"/>
        <v>16</v>
      </c>
      <c r="M4937">
        <f t="shared" si="310"/>
        <v>1</v>
      </c>
      <c r="N4937" s="7">
        <f t="shared" si="311"/>
        <v>0</v>
      </c>
    </row>
    <row r="4938" spans="1:14" x14ac:dyDescent="0.2">
      <c r="A4938" t="s">
        <v>101</v>
      </c>
      <c r="B4938" s="8">
        <v>43943</v>
      </c>
      <c r="C4938" s="8">
        <v>43943</v>
      </c>
      <c r="D4938">
        <v>31</v>
      </c>
      <c r="E4938">
        <v>1</v>
      </c>
      <c r="F4938" s="7">
        <v>5.47</v>
      </c>
      <c r="G4938" s="7">
        <v>0</v>
      </c>
      <c r="H4938" s="7">
        <v>0.27</v>
      </c>
      <c r="I4938" s="7">
        <v>0</v>
      </c>
      <c r="J4938" t="s">
        <v>2337</v>
      </c>
      <c r="K4938">
        <f t="shared" si="308"/>
        <v>31</v>
      </c>
      <c r="L4938">
        <f t="shared" si="309"/>
        <v>17</v>
      </c>
      <c r="M4938">
        <f t="shared" si="310"/>
        <v>1</v>
      </c>
      <c r="N4938" s="7">
        <f t="shared" si="311"/>
        <v>0</v>
      </c>
    </row>
    <row r="4939" spans="1:14" x14ac:dyDescent="0.2">
      <c r="A4939" t="s">
        <v>108</v>
      </c>
      <c r="B4939" s="8">
        <v>43943</v>
      </c>
      <c r="C4939" s="8">
        <v>43943</v>
      </c>
      <c r="D4939">
        <v>31</v>
      </c>
      <c r="E4939">
        <v>1</v>
      </c>
      <c r="F4939" s="7">
        <v>7.01</v>
      </c>
      <c r="G4939" s="7">
        <v>0</v>
      </c>
      <c r="H4939" s="7">
        <v>0.35</v>
      </c>
      <c r="I4939" s="7">
        <v>0</v>
      </c>
      <c r="J4939" t="s">
        <v>2337</v>
      </c>
      <c r="K4939">
        <f t="shared" si="308"/>
        <v>31</v>
      </c>
      <c r="L4939">
        <f t="shared" si="309"/>
        <v>17</v>
      </c>
      <c r="M4939">
        <f t="shared" si="310"/>
        <v>1</v>
      </c>
      <c r="N4939" s="7">
        <f t="shared" si="311"/>
        <v>0</v>
      </c>
    </row>
    <row r="4940" spans="1:14" x14ac:dyDescent="0.2">
      <c r="A4940" t="s">
        <v>289</v>
      </c>
      <c r="B4940" s="8">
        <v>43943</v>
      </c>
      <c r="C4940" s="8">
        <v>43943</v>
      </c>
      <c r="D4940">
        <v>31</v>
      </c>
      <c r="E4940">
        <v>1</v>
      </c>
      <c r="F4940" s="7">
        <v>17.39</v>
      </c>
      <c r="G4940" s="7">
        <v>0</v>
      </c>
      <c r="H4940" s="7">
        <v>0.87</v>
      </c>
      <c r="I4940" s="7">
        <v>0</v>
      </c>
      <c r="J4940" t="s">
        <v>2337</v>
      </c>
      <c r="K4940">
        <f t="shared" si="308"/>
        <v>31</v>
      </c>
      <c r="L4940">
        <f t="shared" si="309"/>
        <v>17</v>
      </c>
      <c r="M4940">
        <f t="shared" si="310"/>
        <v>1</v>
      </c>
      <c r="N4940" s="7">
        <f t="shared" si="311"/>
        <v>0</v>
      </c>
    </row>
    <row r="4941" spans="1:14" x14ac:dyDescent="0.2">
      <c r="A4941" t="s">
        <v>288</v>
      </c>
      <c r="B4941" s="8">
        <v>43943</v>
      </c>
      <c r="C4941" s="8">
        <v>43943</v>
      </c>
      <c r="D4941">
        <v>31</v>
      </c>
      <c r="E4941">
        <v>1</v>
      </c>
      <c r="F4941" s="7">
        <v>17.14</v>
      </c>
      <c r="G4941" s="7">
        <v>0</v>
      </c>
      <c r="H4941" s="7">
        <v>0.86</v>
      </c>
      <c r="I4941" s="7">
        <v>0</v>
      </c>
      <c r="J4941" t="s">
        <v>2337</v>
      </c>
      <c r="K4941">
        <f t="shared" si="308"/>
        <v>31</v>
      </c>
      <c r="L4941">
        <f t="shared" si="309"/>
        <v>17</v>
      </c>
      <c r="M4941">
        <f t="shared" si="310"/>
        <v>1</v>
      </c>
      <c r="N4941" s="7">
        <f t="shared" si="311"/>
        <v>0</v>
      </c>
    </row>
    <row r="4942" spans="1:14" x14ac:dyDescent="0.2">
      <c r="A4942" t="s">
        <v>251</v>
      </c>
      <c r="B4942" s="8">
        <v>43943</v>
      </c>
      <c r="C4942" s="8">
        <v>43944</v>
      </c>
      <c r="D4942">
        <v>31</v>
      </c>
      <c r="E4942">
        <v>1</v>
      </c>
      <c r="F4942" s="7">
        <v>17.14</v>
      </c>
      <c r="G4942" s="7">
        <v>0</v>
      </c>
      <c r="H4942" s="7">
        <v>0.86</v>
      </c>
      <c r="I4942" s="7">
        <v>0</v>
      </c>
      <c r="J4942" t="s">
        <v>2337</v>
      </c>
      <c r="K4942">
        <f t="shared" si="308"/>
        <v>31</v>
      </c>
      <c r="L4942">
        <f t="shared" si="309"/>
        <v>17</v>
      </c>
      <c r="M4942">
        <f t="shared" si="310"/>
        <v>1</v>
      </c>
      <c r="N4942" s="7">
        <f t="shared" si="311"/>
        <v>0</v>
      </c>
    </row>
    <row r="4943" spans="1:14" x14ac:dyDescent="0.2">
      <c r="A4943" t="s">
        <v>239</v>
      </c>
      <c r="B4943" s="8">
        <v>43951</v>
      </c>
      <c r="C4943" s="8">
        <v>43951</v>
      </c>
      <c r="D4943">
        <v>613</v>
      </c>
      <c r="E4943">
        <v>1</v>
      </c>
      <c r="F4943" s="7">
        <v>281.38</v>
      </c>
      <c r="G4943" s="7">
        <v>0</v>
      </c>
      <c r="H4943" s="7">
        <v>0.7</v>
      </c>
      <c r="I4943" s="7">
        <v>0</v>
      </c>
      <c r="J4943" t="s">
        <v>2337</v>
      </c>
      <c r="K4943">
        <f t="shared" si="308"/>
        <v>613</v>
      </c>
      <c r="L4943">
        <f t="shared" si="309"/>
        <v>18</v>
      </c>
      <c r="M4943">
        <f t="shared" si="310"/>
        <v>1</v>
      </c>
      <c r="N4943" s="7">
        <f t="shared" si="311"/>
        <v>0</v>
      </c>
    </row>
    <row r="4944" spans="1:14" x14ac:dyDescent="0.2">
      <c r="A4944" t="s">
        <v>108</v>
      </c>
      <c r="B4944" s="8">
        <v>43952</v>
      </c>
      <c r="C4944" s="8">
        <v>43952</v>
      </c>
      <c r="D4944">
        <v>2</v>
      </c>
      <c r="E4944">
        <v>60</v>
      </c>
      <c r="F4944" s="7">
        <v>21.03</v>
      </c>
      <c r="G4944" s="7">
        <v>0</v>
      </c>
      <c r="H4944" s="7">
        <v>21.03</v>
      </c>
      <c r="I4944" s="7">
        <v>0</v>
      </c>
      <c r="J4944" t="s">
        <v>2337</v>
      </c>
      <c r="K4944">
        <f t="shared" si="308"/>
        <v>120</v>
      </c>
      <c r="L4944">
        <f t="shared" si="309"/>
        <v>18</v>
      </c>
      <c r="M4944">
        <f t="shared" si="310"/>
        <v>1</v>
      </c>
      <c r="N4944" s="7">
        <f t="shared" si="311"/>
        <v>0</v>
      </c>
    </row>
    <row r="4945" spans="1:14" x14ac:dyDescent="0.2">
      <c r="A4945" t="s">
        <v>254</v>
      </c>
      <c r="B4945" s="8">
        <v>43957</v>
      </c>
      <c r="C4945" s="8">
        <v>43957</v>
      </c>
      <c r="D4945">
        <v>31</v>
      </c>
      <c r="E4945">
        <v>1</v>
      </c>
      <c r="F4945" s="7">
        <v>23.28</v>
      </c>
      <c r="G4945" s="7">
        <v>0</v>
      </c>
      <c r="H4945" s="7">
        <v>1.1599999999999999</v>
      </c>
      <c r="I4945" s="7">
        <v>0</v>
      </c>
      <c r="J4945" t="s">
        <v>2337</v>
      </c>
      <c r="K4945">
        <f t="shared" si="308"/>
        <v>31</v>
      </c>
      <c r="L4945">
        <f t="shared" si="309"/>
        <v>19</v>
      </c>
      <c r="M4945">
        <f t="shared" si="310"/>
        <v>1</v>
      </c>
      <c r="N4945" s="7">
        <f t="shared" si="311"/>
        <v>0</v>
      </c>
    </row>
    <row r="4946" spans="1:14" x14ac:dyDescent="0.2">
      <c r="A4946" t="s">
        <v>301</v>
      </c>
      <c r="B4946" s="8">
        <v>43957</v>
      </c>
      <c r="C4946" s="8">
        <v>43957</v>
      </c>
      <c r="D4946">
        <v>7</v>
      </c>
      <c r="E4946">
        <v>1</v>
      </c>
      <c r="F4946" s="7">
        <v>4.96</v>
      </c>
      <c r="G4946" s="7">
        <v>0</v>
      </c>
      <c r="H4946" s="7">
        <v>1.24</v>
      </c>
      <c r="I4946" s="7">
        <v>0</v>
      </c>
      <c r="J4946" t="s">
        <v>2337</v>
      </c>
      <c r="K4946">
        <f t="shared" si="308"/>
        <v>7</v>
      </c>
      <c r="L4946">
        <f t="shared" si="309"/>
        <v>19</v>
      </c>
      <c r="M4946">
        <f t="shared" si="310"/>
        <v>1</v>
      </c>
      <c r="N4946" s="7">
        <f t="shared" si="311"/>
        <v>0</v>
      </c>
    </row>
    <row r="4947" spans="1:14" x14ac:dyDescent="0.2">
      <c r="A4947" t="s">
        <v>663</v>
      </c>
      <c r="B4947" s="8">
        <v>43965</v>
      </c>
      <c r="C4947" s="8">
        <v>43965</v>
      </c>
      <c r="D4947">
        <v>2</v>
      </c>
      <c r="E4947">
        <v>1</v>
      </c>
      <c r="F4947" s="7">
        <v>5.55</v>
      </c>
      <c r="G4947" s="7">
        <v>0</v>
      </c>
      <c r="H4947" s="7">
        <v>5.55</v>
      </c>
      <c r="I4947" s="7">
        <v>0</v>
      </c>
      <c r="J4947" t="s">
        <v>2337</v>
      </c>
      <c r="K4947">
        <f t="shared" si="308"/>
        <v>2</v>
      </c>
      <c r="L4947">
        <f t="shared" si="309"/>
        <v>20</v>
      </c>
      <c r="M4947">
        <f t="shared" si="310"/>
        <v>1</v>
      </c>
      <c r="N4947" s="7">
        <f t="shared" si="311"/>
        <v>0</v>
      </c>
    </row>
    <row r="4948" spans="1:14" x14ac:dyDescent="0.2">
      <c r="A4948" t="s">
        <v>288</v>
      </c>
      <c r="B4948" s="8">
        <v>43965</v>
      </c>
      <c r="C4948" s="8">
        <v>43965</v>
      </c>
      <c r="D4948">
        <v>16</v>
      </c>
      <c r="E4948">
        <v>1</v>
      </c>
      <c r="F4948" s="7">
        <v>8.57</v>
      </c>
      <c r="G4948" s="7">
        <v>0</v>
      </c>
      <c r="H4948" s="7">
        <v>0.86</v>
      </c>
      <c r="I4948" s="7">
        <v>0</v>
      </c>
      <c r="J4948" t="s">
        <v>2337</v>
      </c>
      <c r="K4948">
        <f t="shared" si="308"/>
        <v>16</v>
      </c>
      <c r="L4948">
        <f t="shared" si="309"/>
        <v>20</v>
      </c>
      <c r="M4948">
        <f t="shared" si="310"/>
        <v>1</v>
      </c>
      <c r="N4948" s="7">
        <f t="shared" si="311"/>
        <v>0</v>
      </c>
    </row>
    <row r="4949" spans="1:14" x14ac:dyDescent="0.2">
      <c r="A4949" t="s">
        <v>218</v>
      </c>
      <c r="B4949" s="8">
        <v>43965</v>
      </c>
      <c r="C4949" s="8">
        <v>43965</v>
      </c>
      <c r="D4949">
        <v>46</v>
      </c>
      <c r="E4949">
        <v>1</v>
      </c>
      <c r="F4949" s="7">
        <v>21.1</v>
      </c>
      <c r="G4949" s="7">
        <v>0</v>
      </c>
      <c r="H4949" s="7">
        <v>0.7</v>
      </c>
      <c r="I4949" s="7">
        <v>0</v>
      </c>
      <c r="J4949" t="s">
        <v>2337</v>
      </c>
      <c r="K4949">
        <f t="shared" si="308"/>
        <v>46</v>
      </c>
      <c r="L4949">
        <f t="shared" si="309"/>
        <v>20</v>
      </c>
      <c r="M4949">
        <f t="shared" si="310"/>
        <v>1</v>
      </c>
      <c r="N4949" s="7">
        <f t="shared" si="311"/>
        <v>0</v>
      </c>
    </row>
    <row r="4950" spans="1:14" x14ac:dyDescent="0.2">
      <c r="A4950" t="s">
        <v>396</v>
      </c>
      <c r="B4950" s="8">
        <v>43965</v>
      </c>
      <c r="C4950" s="8">
        <v>43965</v>
      </c>
      <c r="D4950">
        <v>2</v>
      </c>
      <c r="E4950">
        <v>1</v>
      </c>
      <c r="F4950" s="7">
        <v>23.28</v>
      </c>
      <c r="G4950" s="7">
        <v>0</v>
      </c>
      <c r="H4950" s="7">
        <v>23.28</v>
      </c>
      <c r="I4950" s="7">
        <v>0</v>
      </c>
      <c r="J4950" t="s">
        <v>2337</v>
      </c>
      <c r="K4950">
        <f t="shared" si="308"/>
        <v>2</v>
      </c>
      <c r="L4950">
        <f t="shared" si="309"/>
        <v>20</v>
      </c>
      <c r="M4950">
        <f t="shared" si="310"/>
        <v>1</v>
      </c>
      <c r="N4950" s="7">
        <f t="shared" si="311"/>
        <v>0</v>
      </c>
    </row>
    <row r="4951" spans="1:14" x14ac:dyDescent="0.2">
      <c r="A4951" t="s">
        <v>305</v>
      </c>
      <c r="B4951" s="8">
        <v>43969</v>
      </c>
      <c r="C4951" s="8">
        <v>43969</v>
      </c>
      <c r="D4951">
        <v>46</v>
      </c>
      <c r="E4951">
        <v>1</v>
      </c>
      <c r="F4951" s="7">
        <v>37.22</v>
      </c>
      <c r="G4951" s="7">
        <v>0</v>
      </c>
      <c r="H4951" s="7">
        <v>1.24</v>
      </c>
      <c r="I4951" s="7">
        <v>0</v>
      </c>
      <c r="J4951" t="s">
        <v>2337</v>
      </c>
      <c r="K4951">
        <f t="shared" si="308"/>
        <v>46</v>
      </c>
      <c r="L4951">
        <f t="shared" si="309"/>
        <v>21</v>
      </c>
      <c r="M4951">
        <f t="shared" si="310"/>
        <v>1</v>
      </c>
      <c r="N4951" s="7">
        <f t="shared" si="311"/>
        <v>0</v>
      </c>
    </row>
    <row r="4952" spans="1:14" x14ac:dyDescent="0.2">
      <c r="A4952" t="s">
        <v>288</v>
      </c>
      <c r="B4952" s="8">
        <v>43980</v>
      </c>
      <c r="C4952" s="8">
        <v>43980</v>
      </c>
      <c r="D4952">
        <v>307</v>
      </c>
      <c r="E4952">
        <v>1</v>
      </c>
      <c r="F4952" s="7">
        <v>171.39</v>
      </c>
      <c r="G4952" s="7">
        <v>0</v>
      </c>
      <c r="H4952" s="7">
        <v>0.86</v>
      </c>
      <c r="I4952" s="7">
        <v>0</v>
      </c>
      <c r="J4952" t="s">
        <v>2337</v>
      </c>
      <c r="K4952">
        <f t="shared" si="308"/>
        <v>307</v>
      </c>
      <c r="L4952">
        <f t="shared" si="309"/>
        <v>22</v>
      </c>
      <c r="M4952">
        <f t="shared" si="310"/>
        <v>1</v>
      </c>
      <c r="N4952" s="7">
        <f t="shared" si="311"/>
        <v>0</v>
      </c>
    </row>
    <row r="4953" spans="1:14" x14ac:dyDescent="0.2">
      <c r="A4953" t="s">
        <v>537</v>
      </c>
      <c r="B4953" s="8">
        <v>44007</v>
      </c>
      <c r="C4953" s="8">
        <v>44012</v>
      </c>
      <c r="D4953">
        <v>92</v>
      </c>
      <c r="E4953">
        <v>1</v>
      </c>
      <c r="F4953" s="7">
        <v>0</v>
      </c>
      <c r="G4953" s="7">
        <v>0</v>
      </c>
      <c r="H4953" s="7">
        <v>0</v>
      </c>
      <c r="I4953" s="7">
        <v>0</v>
      </c>
      <c r="J4953" t="s">
        <v>2337</v>
      </c>
      <c r="K4953">
        <f t="shared" si="308"/>
        <v>92</v>
      </c>
      <c r="L4953">
        <f t="shared" si="309"/>
        <v>26</v>
      </c>
      <c r="M4953">
        <f t="shared" si="310"/>
        <v>1</v>
      </c>
      <c r="N4953" s="7">
        <f t="shared" si="311"/>
        <v>0</v>
      </c>
    </row>
    <row r="4954" spans="1:14" x14ac:dyDescent="0.2">
      <c r="A4954" t="s">
        <v>938</v>
      </c>
      <c r="B4954" s="8">
        <v>44007</v>
      </c>
      <c r="C4954" s="8">
        <v>44012</v>
      </c>
      <c r="D4954">
        <v>4</v>
      </c>
      <c r="E4954">
        <v>1</v>
      </c>
      <c r="F4954" s="7">
        <v>52.91</v>
      </c>
      <c r="G4954" s="7">
        <v>0</v>
      </c>
      <c r="H4954" s="7">
        <v>26.45</v>
      </c>
      <c r="I4954" s="7">
        <v>0</v>
      </c>
      <c r="J4954" t="s">
        <v>2337</v>
      </c>
      <c r="K4954">
        <f t="shared" si="308"/>
        <v>4</v>
      </c>
      <c r="L4954">
        <f t="shared" si="309"/>
        <v>26</v>
      </c>
      <c r="M4954">
        <f t="shared" si="310"/>
        <v>1</v>
      </c>
      <c r="N4954" s="7">
        <f t="shared" si="311"/>
        <v>0</v>
      </c>
    </row>
    <row r="4955" spans="1:14" x14ac:dyDescent="0.2">
      <c r="A4955" t="s">
        <v>125</v>
      </c>
      <c r="B4955" s="8">
        <v>44029</v>
      </c>
      <c r="C4955" s="8">
        <v>44032</v>
      </c>
      <c r="D4955">
        <v>2</v>
      </c>
      <c r="E4955">
        <v>100</v>
      </c>
      <c r="F4955" s="7">
        <v>0</v>
      </c>
      <c r="G4955" s="7">
        <v>0</v>
      </c>
      <c r="H4955" s="7">
        <v>0</v>
      </c>
      <c r="I4955" s="7">
        <v>0</v>
      </c>
      <c r="J4955" t="s">
        <v>2337</v>
      </c>
      <c r="K4955">
        <f t="shared" si="308"/>
        <v>200</v>
      </c>
      <c r="L4955">
        <f t="shared" si="309"/>
        <v>29</v>
      </c>
      <c r="M4955">
        <f t="shared" si="310"/>
        <v>1</v>
      </c>
      <c r="N4955" s="7">
        <f t="shared" si="311"/>
        <v>0</v>
      </c>
    </row>
    <row r="4956" spans="1:14" x14ac:dyDescent="0.2">
      <c r="A4956" t="s">
        <v>251</v>
      </c>
      <c r="B4956" s="8">
        <v>44029</v>
      </c>
      <c r="C4956" s="8">
        <v>44032</v>
      </c>
      <c r="D4956">
        <v>46</v>
      </c>
      <c r="E4956">
        <v>1</v>
      </c>
      <c r="F4956" s="7">
        <v>25.71</v>
      </c>
      <c r="G4956" s="7">
        <v>0</v>
      </c>
      <c r="H4956" s="7">
        <v>0.86</v>
      </c>
      <c r="I4956" s="7">
        <v>0</v>
      </c>
      <c r="J4956" t="s">
        <v>2337</v>
      </c>
      <c r="K4956">
        <f t="shared" si="308"/>
        <v>46</v>
      </c>
      <c r="L4956">
        <f t="shared" si="309"/>
        <v>29</v>
      </c>
      <c r="M4956">
        <f t="shared" si="310"/>
        <v>1</v>
      </c>
      <c r="N4956" s="7">
        <f t="shared" si="311"/>
        <v>0</v>
      </c>
    </row>
    <row r="4957" spans="1:14" x14ac:dyDescent="0.2">
      <c r="A4957" t="s">
        <v>101</v>
      </c>
      <c r="B4957" s="8">
        <v>44029</v>
      </c>
      <c r="C4957" s="8">
        <v>44032</v>
      </c>
      <c r="D4957">
        <v>31</v>
      </c>
      <c r="E4957">
        <v>1</v>
      </c>
      <c r="F4957" s="7">
        <v>5.47</v>
      </c>
      <c r="G4957" s="7">
        <v>0</v>
      </c>
      <c r="H4957" s="7">
        <v>0.27</v>
      </c>
      <c r="I4957" s="7">
        <v>0</v>
      </c>
      <c r="J4957" t="s">
        <v>2337</v>
      </c>
      <c r="K4957">
        <f t="shared" si="308"/>
        <v>31</v>
      </c>
      <c r="L4957">
        <f t="shared" si="309"/>
        <v>29</v>
      </c>
      <c r="M4957">
        <f t="shared" si="310"/>
        <v>1</v>
      </c>
      <c r="N4957" s="7">
        <f t="shared" si="311"/>
        <v>0</v>
      </c>
    </row>
    <row r="4958" spans="1:14" x14ac:dyDescent="0.2">
      <c r="A4958" t="s">
        <v>354</v>
      </c>
      <c r="B4958" s="8">
        <v>44033</v>
      </c>
      <c r="C4958" s="8">
        <v>44034</v>
      </c>
      <c r="D4958">
        <v>85</v>
      </c>
      <c r="E4958">
        <v>1</v>
      </c>
      <c r="F4958" s="7">
        <v>61.9</v>
      </c>
      <c r="G4958" s="7">
        <v>0</v>
      </c>
      <c r="H4958" s="7">
        <v>1.1299999999999999</v>
      </c>
      <c r="I4958" s="7">
        <v>0</v>
      </c>
      <c r="J4958" t="s">
        <v>2337</v>
      </c>
      <c r="K4958">
        <f t="shared" si="308"/>
        <v>85</v>
      </c>
      <c r="L4958">
        <f t="shared" si="309"/>
        <v>30</v>
      </c>
      <c r="M4958">
        <f t="shared" si="310"/>
        <v>1</v>
      </c>
      <c r="N4958" s="7">
        <f t="shared" si="311"/>
        <v>0</v>
      </c>
    </row>
    <row r="4959" spans="1:14" x14ac:dyDescent="0.2">
      <c r="A4959" t="s">
        <v>531</v>
      </c>
      <c r="B4959" s="8">
        <v>44041</v>
      </c>
      <c r="C4959" s="8">
        <v>44041</v>
      </c>
      <c r="D4959">
        <v>28</v>
      </c>
      <c r="E4959">
        <v>1</v>
      </c>
      <c r="F4959" s="7">
        <v>96.28</v>
      </c>
      <c r="G4959" s="7">
        <v>0</v>
      </c>
      <c r="H4959" s="7">
        <v>5.35</v>
      </c>
      <c r="I4959" s="7">
        <v>0</v>
      </c>
      <c r="J4959" t="s">
        <v>2337</v>
      </c>
      <c r="K4959">
        <f t="shared" si="308"/>
        <v>28</v>
      </c>
      <c r="L4959">
        <f t="shared" si="309"/>
        <v>31</v>
      </c>
      <c r="M4959">
        <f t="shared" si="310"/>
        <v>1</v>
      </c>
      <c r="N4959" s="7">
        <f t="shared" si="311"/>
        <v>0</v>
      </c>
    </row>
    <row r="4960" spans="1:14" x14ac:dyDescent="0.2">
      <c r="A4960" t="s">
        <v>537</v>
      </c>
      <c r="B4960" s="8">
        <v>44041</v>
      </c>
      <c r="C4960" s="8">
        <v>44041</v>
      </c>
      <c r="D4960">
        <v>31</v>
      </c>
      <c r="E4960">
        <v>1</v>
      </c>
      <c r="F4960" s="7">
        <v>131.63999999999999</v>
      </c>
      <c r="G4960" s="7">
        <v>0</v>
      </c>
      <c r="H4960" s="7">
        <v>6.57</v>
      </c>
      <c r="I4960" s="7">
        <v>0</v>
      </c>
      <c r="J4960" t="s">
        <v>2337</v>
      </c>
      <c r="K4960">
        <f t="shared" si="308"/>
        <v>31</v>
      </c>
      <c r="L4960">
        <f t="shared" si="309"/>
        <v>31</v>
      </c>
      <c r="M4960">
        <f t="shared" si="310"/>
        <v>1</v>
      </c>
      <c r="N4960" s="7">
        <f t="shared" si="311"/>
        <v>0</v>
      </c>
    </row>
    <row r="4961" spans="1:14" x14ac:dyDescent="0.2">
      <c r="A4961" t="s">
        <v>301</v>
      </c>
      <c r="B4961" s="8">
        <v>44046</v>
      </c>
      <c r="C4961" s="8">
        <v>44047</v>
      </c>
      <c r="D4961">
        <v>7</v>
      </c>
      <c r="E4961">
        <v>1</v>
      </c>
      <c r="F4961" s="7">
        <v>3.43</v>
      </c>
      <c r="G4961" s="7">
        <v>0</v>
      </c>
      <c r="H4961" s="7">
        <v>0.86</v>
      </c>
      <c r="I4961" s="7">
        <v>0</v>
      </c>
      <c r="J4961" t="s">
        <v>2337</v>
      </c>
      <c r="K4961">
        <f t="shared" si="308"/>
        <v>7</v>
      </c>
      <c r="L4961">
        <f t="shared" si="309"/>
        <v>32</v>
      </c>
      <c r="M4961">
        <f t="shared" si="310"/>
        <v>1</v>
      </c>
      <c r="N4961" s="7">
        <f t="shared" si="311"/>
        <v>0</v>
      </c>
    </row>
    <row r="4962" spans="1:14" x14ac:dyDescent="0.2">
      <c r="A4962" t="s">
        <v>288</v>
      </c>
      <c r="B4962" s="8">
        <v>44054</v>
      </c>
      <c r="C4962" s="8">
        <v>44057</v>
      </c>
      <c r="D4962">
        <v>31</v>
      </c>
      <c r="E4962">
        <v>1</v>
      </c>
      <c r="F4962" s="7">
        <v>17.14</v>
      </c>
      <c r="G4962" s="7">
        <v>0</v>
      </c>
      <c r="H4962" s="7">
        <v>0.86</v>
      </c>
      <c r="I4962" s="7">
        <v>0</v>
      </c>
      <c r="J4962" t="s">
        <v>2337</v>
      </c>
      <c r="K4962">
        <f t="shared" si="308"/>
        <v>31</v>
      </c>
      <c r="L4962">
        <f t="shared" si="309"/>
        <v>33</v>
      </c>
      <c r="M4962">
        <f t="shared" si="310"/>
        <v>1</v>
      </c>
      <c r="N4962" s="7">
        <f t="shared" si="311"/>
        <v>0</v>
      </c>
    </row>
    <row r="4963" spans="1:14" x14ac:dyDescent="0.2">
      <c r="A4963" t="s">
        <v>232</v>
      </c>
      <c r="B4963" s="8">
        <v>44054</v>
      </c>
      <c r="C4963" s="8">
        <v>44057</v>
      </c>
      <c r="D4963">
        <v>31</v>
      </c>
      <c r="E4963">
        <v>1</v>
      </c>
      <c r="F4963" s="7">
        <v>14.07</v>
      </c>
      <c r="G4963" s="7">
        <v>0</v>
      </c>
      <c r="H4963" s="7">
        <v>0.7</v>
      </c>
      <c r="I4963" s="7">
        <v>0</v>
      </c>
      <c r="J4963" t="s">
        <v>2337</v>
      </c>
      <c r="K4963">
        <f t="shared" si="308"/>
        <v>31</v>
      </c>
      <c r="L4963">
        <f t="shared" si="309"/>
        <v>33</v>
      </c>
      <c r="M4963">
        <f t="shared" si="310"/>
        <v>1</v>
      </c>
      <c r="N4963" s="7">
        <f t="shared" si="311"/>
        <v>0</v>
      </c>
    </row>
    <row r="4964" spans="1:14" x14ac:dyDescent="0.2">
      <c r="A4964" t="s">
        <v>333</v>
      </c>
      <c r="B4964" s="8">
        <v>44054</v>
      </c>
      <c r="C4964" s="8">
        <v>44057</v>
      </c>
      <c r="D4964">
        <v>31</v>
      </c>
      <c r="E4964">
        <v>1</v>
      </c>
      <c r="F4964" s="7">
        <v>16.88</v>
      </c>
      <c r="G4964" s="7">
        <v>0</v>
      </c>
      <c r="H4964" s="7">
        <v>0.84</v>
      </c>
      <c r="I4964" s="7">
        <v>0</v>
      </c>
      <c r="J4964" t="s">
        <v>2337</v>
      </c>
      <c r="K4964">
        <f t="shared" si="308"/>
        <v>31</v>
      </c>
      <c r="L4964">
        <f t="shared" si="309"/>
        <v>33</v>
      </c>
      <c r="M4964">
        <f t="shared" si="310"/>
        <v>1</v>
      </c>
      <c r="N4964" s="7">
        <f t="shared" si="311"/>
        <v>0</v>
      </c>
    </row>
    <row r="4965" spans="1:14" x14ac:dyDescent="0.2">
      <c r="A4965" t="s">
        <v>101</v>
      </c>
      <c r="B4965" s="8">
        <v>44054</v>
      </c>
      <c r="C4965" s="8">
        <v>44057</v>
      </c>
      <c r="D4965">
        <v>31</v>
      </c>
      <c r="E4965">
        <v>1</v>
      </c>
      <c r="F4965" s="7">
        <v>5.47</v>
      </c>
      <c r="G4965" s="7">
        <v>0</v>
      </c>
      <c r="H4965" s="7">
        <v>0.27</v>
      </c>
      <c r="I4965" s="7">
        <v>0</v>
      </c>
      <c r="J4965" t="s">
        <v>2337</v>
      </c>
      <c r="K4965">
        <f t="shared" si="308"/>
        <v>31</v>
      </c>
      <c r="L4965">
        <f t="shared" si="309"/>
        <v>33</v>
      </c>
      <c r="M4965">
        <f t="shared" si="310"/>
        <v>1</v>
      </c>
      <c r="N4965" s="7">
        <f t="shared" si="311"/>
        <v>0</v>
      </c>
    </row>
    <row r="4966" spans="1:14" x14ac:dyDescent="0.2">
      <c r="A4966" t="s">
        <v>301</v>
      </c>
      <c r="B4966" s="8">
        <v>44054</v>
      </c>
      <c r="C4966" s="8">
        <v>44056</v>
      </c>
      <c r="D4966">
        <v>13</v>
      </c>
      <c r="E4966">
        <v>1</v>
      </c>
      <c r="F4966" s="7">
        <v>6.86</v>
      </c>
      <c r="G4966" s="7">
        <v>0</v>
      </c>
      <c r="H4966" s="7">
        <v>0.86</v>
      </c>
      <c r="I4966" s="7">
        <v>0</v>
      </c>
      <c r="J4966" t="s">
        <v>2337</v>
      </c>
      <c r="K4966">
        <f t="shared" si="308"/>
        <v>13</v>
      </c>
      <c r="L4966">
        <f t="shared" si="309"/>
        <v>33</v>
      </c>
      <c r="M4966">
        <f t="shared" si="310"/>
        <v>1</v>
      </c>
      <c r="N4966" s="7">
        <f t="shared" si="311"/>
        <v>0</v>
      </c>
    </row>
    <row r="4967" spans="1:14" x14ac:dyDescent="0.2">
      <c r="A4967" t="s">
        <v>341</v>
      </c>
      <c r="B4967" s="8">
        <v>44057</v>
      </c>
      <c r="C4967" s="8">
        <v>44064</v>
      </c>
      <c r="D4967">
        <v>77</v>
      </c>
      <c r="E4967">
        <v>1</v>
      </c>
      <c r="F4967" s="7">
        <v>44.13</v>
      </c>
      <c r="G4967" s="7">
        <v>0</v>
      </c>
      <c r="H4967" s="7">
        <v>0.88</v>
      </c>
      <c r="I4967" s="7">
        <v>0</v>
      </c>
      <c r="J4967" t="s">
        <v>2337</v>
      </c>
      <c r="K4967">
        <f t="shared" si="308"/>
        <v>77</v>
      </c>
      <c r="L4967">
        <f t="shared" si="309"/>
        <v>33</v>
      </c>
      <c r="M4967">
        <f t="shared" si="310"/>
        <v>1</v>
      </c>
      <c r="N4967" s="7">
        <f t="shared" si="311"/>
        <v>0</v>
      </c>
    </row>
    <row r="4968" spans="1:14" x14ac:dyDescent="0.2">
      <c r="A4968" t="s">
        <v>251</v>
      </c>
      <c r="B4968" s="8">
        <v>44064</v>
      </c>
      <c r="C4968" s="8">
        <v>44064</v>
      </c>
      <c r="D4968">
        <v>31</v>
      </c>
      <c r="E4968">
        <v>1</v>
      </c>
      <c r="F4968" s="7">
        <v>17.14</v>
      </c>
      <c r="G4968" s="7">
        <v>0</v>
      </c>
      <c r="H4968" s="7">
        <v>0.86</v>
      </c>
      <c r="I4968" s="7">
        <v>0</v>
      </c>
      <c r="J4968" t="s">
        <v>2337</v>
      </c>
      <c r="K4968">
        <f t="shared" si="308"/>
        <v>31</v>
      </c>
      <c r="L4968">
        <f t="shared" si="309"/>
        <v>34</v>
      </c>
      <c r="M4968">
        <f t="shared" si="310"/>
        <v>1</v>
      </c>
      <c r="N4968" s="7">
        <f t="shared" si="311"/>
        <v>0</v>
      </c>
    </row>
    <row r="4969" spans="1:14" x14ac:dyDescent="0.2">
      <c r="A4969" t="s">
        <v>101</v>
      </c>
      <c r="B4969" s="8">
        <v>44064</v>
      </c>
      <c r="C4969" s="8">
        <v>44064</v>
      </c>
      <c r="D4969">
        <v>154</v>
      </c>
      <c r="E4969">
        <v>1</v>
      </c>
      <c r="F4969" s="7">
        <v>27.37</v>
      </c>
      <c r="G4969" s="7">
        <v>0</v>
      </c>
      <c r="H4969" s="7">
        <v>0.27</v>
      </c>
      <c r="I4969" s="7">
        <v>0</v>
      </c>
      <c r="J4969" t="s">
        <v>2337</v>
      </c>
      <c r="K4969">
        <f t="shared" si="308"/>
        <v>154</v>
      </c>
      <c r="L4969">
        <f t="shared" si="309"/>
        <v>34</v>
      </c>
      <c r="M4969">
        <f t="shared" si="310"/>
        <v>1</v>
      </c>
      <c r="N4969" s="7">
        <f t="shared" si="311"/>
        <v>0</v>
      </c>
    </row>
    <row r="4970" spans="1:14" x14ac:dyDescent="0.2">
      <c r="A4970" t="s">
        <v>108</v>
      </c>
      <c r="B4970" s="8">
        <v>44064</v>
      </c>
      <c r="C4970" s="8">
        <v>44064</v>
      </c>
      <c r="D4970">
        <v>92</v>
      </c>
      <c r="E4970">
        <v>1</v>
      </c>
      <c r="F4970" s="7">
        <v>20.8</v>
      </c>
      <c r="G4970" s="7">
        <v>0</v>
      </c>
      <c r="H4970" s="7">
        <v>0.35</v>
      </c>
      <c r="I4970" s="7">
        <v>0</v>
      </c>
      <c r="J4970" t="s">
        <v>2337</v>
      </c>
      <c r="K4970">
        <f t="shared" si="308"/>
        <v>92</v>
      </c>
      <c r="L4970">
        <f t="shared" si="309"/>
        <v>34</v>
      </c>
      <c r="M4970">
        <f t="shared" si="310"/>
        <v>1</v>
      </c>
      <c r="N4970" s="7">
        <f t="shared" si="311"/>
        <v>0</v>
      </c>
    </row>
    <row r="4971" spans="1:14" x14ac:dyDescent="0.2">
      <c r="A4971" t="s">
        <v>663</v>
      </c>
      <c r="B4971" s="8">
        <v>44064</v>
      </c>
      <c r="C4971" s="8">
        <v>44064</v>
      </c>
      <c r="D4971">
        <v>2</v>
      </c>
      <c r="E4971">
        <v>1</v>
      </c>
      <c r="F4971" s="7">
        <v>5.56</v>
      </c>
      <c r="G4971" s="7">
        <v>0</v>
      </c>
      <c r="H4971" s="7">
        <v>5.56</v>
      </c>
      <c r="I4971" s="7">
        <v>0</v>
      </c>
      <c r="J4971" t="s">
        <v>2337</v>
      </c>
      <c r="K4971">
        <f t="shared" si="308"/>
        <v>2</v>
      </c>
      <c r="L4971">
        <f t="shared" si="309"/>
        <v>34</v>
      </c>
      <c r="M4971">
        <f t="shared" si="310"/>
        <v>1</v>
      </c>
      <c r="N4971" s="7">
        <f t="shared" si="311"/>
        <v>0</v>
      </c>
    </row>
    <row r="4972" spans="1:14" x14ac:dyDescent="0.2">
      <c r="A4972" t="s">
        <v>537</v>
      </c>
      <c r="B4972" s="8">
        <v>44064</v>
      </c>
      <c r="C4972" s="8">
        <v>44064</v>
      </c>
      <c r="D4972">
        <v>25</v>
      </c>
      <c r="E4972">
        <v>1</v>
      </c>
      <c r="F4972" s="7">
        <v>90.58</v>
      </c>
      <c r="G4972" s="7">
        <v>0</v>
      </c>
      <c r="H4972" s="7">
        <v>5.65</v>
      </c>
      <c r="I4972" s="7">
        <v>0</v>
      </c>
      <c r="J4972" t="s">
        <v>2337</v>
      </c>
      <c r="K4972">
        <f t="shared" si="308"/>
        <v>25</v>
      </c>
      <c r="L4972">
        <f t="shared" si="309"/>
        <v>34</v>
      </c>
      <c r="M4972">
        <f t="shared" si="310"/>
        <v>1</v>
      </c>
      <c r="N4972" s="7">
        <f t="shared" si="311"/>
        <v>0</v>
      </c>
    </row>
    <row r="4973" spans="1:14" x14ac:dyDescent="0.2">
      <c r="A4973" t="s">
        <v>246</v>
      </c>
      <c r="B4973" s="8">
        <v>44064</v>
      </c>
      <c r="C4973" s="8">
        <v>44064</v>
      </c>
      <c r="D4973">
        <v>154</v>
      </c>
      <c r="E4973">
        <v>1</v>
      </c>
      <c r="F4973" s="7">
        <v>85.69</v>
      </c>
      <c r="G4973" s="7">
        <v>0</v>
      </c>
      <c r="H4973" s="7">
        <v>0.86</v>
      </c>
      <c r="I4973" s="7">
        <v>0</v>
      </c>
      <c r="J4973" t="s">
        <v>2337</v>
      </c>
      <c r="K4973">
        <f t="shared" si="308"/>
        <v>154</v>
      </c>
      <c r="L4973">
        <f t="shared" si="309"/>
        <v>34</v>
      </c>
      <c r="M4973">
        <f t="shared" si="310"/>
        <v>1</v>
      </c>
      <c r="N4973" s="7">
        <f t="shared" si="311"/>
        <v>0</v>
      </c>
    </row>
    <row r="4974" spans="1:14" x14ac:dyDescent="0.2">
      <c r="A4974" t="s">
        <v>251</v>
      </c>
      <c r="B4974" s="8">
        <v>44064</v>
      </c>
      <c r="C4974" s="8">
        <v>44068</v>
      </c>
      <c r="D4974">
        <v>77</v>
      </c>
      <c r="E4974">
        <v>1</v>
      </c>
      <c r="F4974" s="7">
        <v>42.85</v>
      </c>
      <c r="G4974" s="7">
        <v>0</v>
      </c>
      <c r="H4974" s="7">
        <v>0.86</v>
      </c>
      <c r="I4974" s="7">
        <v>0</v>
      </c>
      <c r="J4974" t="s">
        <v>2337</v>
      </c>
      <c r="K4974">
        <f t="shared" si="308"/>
        <v>77</v>
      </c>
      <c r="L4974">
        <f t="shared" si="309"/>
        <v>34</v>
      </c>
      <c r="M4974">
        <f t="shared" si="310"/>
        <v>1</v>
      </c>
      <c r="N4974" s="7">
        <f t="shared" si="311"/>
        <v>0</v>
      </c>
    </row>
    <row r="4975" spans="1:14" x14ac:dyDescent="0.2">
      <c r="A4975" t="s">
        <v>288</v>
      </c>
      <c r="B4975" s="8">
        <v>44064</v>
      </c>
      <c r="C4975" s="8">
        <v>44068</v>
      </c>
      <c r="D4975">
        <v>77</v>
      </c>
      <c r="E4975">
        <v>1</v>
      </c>
      <c r="F4975" s="7">
        <v>42.85</v>
      </c>
      <c r="G4975" s="7">
        <v>0</v>
      </c>
      <c r="H4975" s="7">
        <v>0.86</v>
      </c>
      <c r="I4975" s="7">
        <v>0</v>
      </c>
      <c r="J4975" t="s">
        <v>2337</v>
      </c>
      <c r="K4975">
        <f t="shared" si="308"/>
        <v>77</v>
      </c>
      <c r="L4975">
        <f t="shared" si="309"/>
        <v>34</v>
      </c>
      <c r="M4975">
        <f t="shared" si="310"/>
        <v>1</v>
      </c>
      <c r="N4975" s="7">
        <f t="shared" si="311"/>
        <v>0</v>
      </c>
    </row>
    <row r="4976" spans="1:14" x14ac:dyDescent="0.2">
      <c r="A4976" t="s">
        <v>385</v>
      </c>
      <c r="B4976" s="8">
        <v>44067</v>
      </c>
      <c r="C4976" s="8">
        <v>44069</v>
      </c>
      <c r="D4976">
        <v>2</v>
      </c>
      <c r="E4976">
        <v>5</v>
      </c>
      <c r="F4976" s="7">
        <v>11.66</v>
      </c>
      <c r="G4976" s="7">
        <v>0</v>
      </c>
      <c r="H4976" s="7">
        <v>11.66</v>
      </c>
      <c r="I4976" s="7">
        <v>0</v>
      </c>
      <c r="J4976" t="s">
        <v>2337</v>
      </c>
      <c r="K4976">
        <f t="shared" si="308"/>
        <v>10</v>
      </c>
      <c r="L4976">
        <f t="shared" si="309"/>
        <v>35</v>
      </c>
      <c r="M4976">
        <f t="shared" si="310"/>
        <v>1</v>
      </c>
      <c r="N4976" s="7">
        <f t="shared" si="311"/>
        <v>0</v>
      </c>
    </row>
    <row r="4977" spans="1:14" x14ac:dyDescent="0.2">
      <c r="A4977" t="s">
        <v>256</v>
      </c>
      <c r="B4977" s="8">
        <v>44075</v>
      </c>
      <c r="C4977" s="8">
        <v>44078</v>
      </c>
      <c r="D4977">
        <v>16</v>
      </c>
      <c r="E4977">
        <v>1</v>
      </c>
      <c r="F4977" s="7">
        <v>8.57</v>
      </c>
      <c r="G4977" s="7">
        <v>0</v>
      </c>
      <c r="H4977" s="7">
        <v>0.86</v>
      </c>
      <c r="I4977" s="7">
        <v>0</v>
      </c>
      <c r="J4977" t="s">
        <v>2337</v>
      </c>
      <c r="K4977">
        <f t="shared" si="308"/>
        <v>16</v>
      </c>
      <c r="L4977">
        <f t="shared" si="309"/>
        <v>36</v>
      </c>
      <c r="M4977">
        <f t="shared" si="310"/>
        <v>1</v>
      </c>
      <c r="N4977" s="7">
        <f t="shared" si="311"/>
        <v>0</v>
      </c>
    </row>
    <row r="4978" spans="1:14" x14ac:dyDescent="0.2">
      <c r="A4978" t="s">
        <v>258</v>
      </c>
      <c r="B4978" s="8">
        <v>44075</v>
      </c>
      <c r="C4978" s="8">
        <v>44078</v>
      </c>
      <c r="D4978">
        <v>16</v>
      </c>
      <c r="E4978">
        <v>1</v>
      </c>
      <c r="F4978" s="7">
        <v>9.85</v>
      </c>
      <c r="G4978" s="7">
        <v>0</v>
      </c>
      <c r="H4978" s="7">
        <v>0.99</v>
      </c>
      <c r="I4978" s="7">
        <v>0</v>
      </c>
      <c r="J4978" t="s">
        <v>2337</v>
      </c>
      <c r="K4978">
        <f t="shared" si="308"/>
        <v>16</v>
      </c>
      <c r="L4978">
        <f t="shared" si="309"/>
        <v>36</v>
      </c>
      <c r="M4978">
        <f t="shared" si="310"/>
        <v>1</v>
      </c>
      <c r="N4978" s="7">
        <f t="shared" si="311"/>
        <v>0</v>
      </c>
    </row>
    <row r="4979" spans="1:14" x14ac:dyDescent="0.2">
      <c r="A4979" t="s">
        <v>262</v>
      </c>
      <c r="B4979" s="8">
        <v>44075</v>
      </c>
      <c r="C4979" s="8">
        <v>44078</v>
      </c>
      <c r="D4979">
        <v>16</v>
      </c>
      <c r="E4979">
        <v>1</v>
      </c>
      <c r="F4979" s="7">
        <v>9.85</v>
      </c>
      <c r="G4979" s="7">
        <v>0</v>
      </c>
      <c r="H4979" s="7">
        <v>0.99</v>
      </c>
      <c r="I4979" s="7">
        <v>0</v>
      </c>
      <c r="J4979" t="s">
        <v>2337</v>
      </c>
      <c r="K4979">
        <f t="shared" si="308"/>
        <v>16</v>
      </c>
      <c r="L4979">
        <f t="shared" si="309"/>
        <v>36</v>
      </c>
      <c r="M4979">
        <f t="shared" si="310"/>
        <v>1</v>
      </c>
      <c r="N4979" s="7">
        <f t="shared" si="311"/>
        <v>0</v>
      </c>
    </row>
    <row r="4980" spans="1:14" x14ac:dyDescent="0.2">
      <c r="A4980" t="s">
        <v>102</v>
      </c>
      <c r="B4980" s="8">
        <v>44075</v>
      </c>
      <c r="C4980" s="8">
        <v>44078</v>
      </c>
      <c r="D4980">
        <v>16</v>
      </c>
      <c r="E4980">
        <v>1</v>
      </c>
      <c r="F4980" s="7">
        <v>2.8</v>
      </c>
      <c r="G4980" s="7">
        <v>0</v>
      </c>
      <c r="H4980" s="7">
        <v>0.27</v>
      </c>
      <c r="I4980" s="7">
        <v>0</v>
      </c>
      <c r="J4980" t="s">
        <v>2337</v>
      </c>
      <c r="K4980">
        <f t="shared" si="308"/>
        <v>16</v>
      </c>
      <c r="L4980">
        <f t="shared" si="309"/>
        <v>36</v>
      </c>
      <c r="M4980">
        <f t="shared" si="310"/>
        <v>1</v>
      </c>
      <c r="N4980" s="7">
        <f t="shared" si="311"/>
        <v>0</v>
      </c>
    </row>
    <row r="4981" spans="1:14" x14ac:dyDescent="0.2">
      <c r="A4981" t="s">
        <v>103</v>
      </c>
      <c r="B4981" s="8">
        <v>44075</v>
      </c>
      <c r="C4981" s="8">
        <v>44078</v>
      </c>
      <c r="D4981">
        <v>16</v>
      </c>
      <c r="E4981">
        <v>1</v>
      </c>
      <c r="F4981" s="7">
        <v>2.94</v>
      </c>
      <c r="G4981" s="7">
        <v>0</v>
      </c>
      <c r="H4981" s="7">
        <v>0.28999999999999998</v>
      </c>
      <c r="I4981" s="7">
        <v>0</v>
      </c>
      <c r="J4981" t="s">
        <v>2337</v>
      </c>
      <c r="K4981">
        <f t="shared" si="308"/>
        <v>16</v>
      </c>
      <c r="L4981">
        <f t="shared" si="309"/>
        <v>36</v>
      </c>
      <c r="M4981">
        <f t="shared" si="310"/>
        <v>1</v>
      </c>
      <c r="N4981" s="7">
        <f t="shared" si="311"/>
        <v>0</v>
      </c>
    </row>
    <row r="4982" spans="1:14" x14ac:dyDescent="0.2">
      <c r="A4982" t="s">
        <v>104</v>
      </c>
      <c r="B4982" s="8">
        <v>44075</v>
      </c>
      <c r="C4982" s="8">
        <v>44078</v>
      </c>
      <c r="D4982">
        <v>16</v>
      </c>
      <c r="E4982">
        <v>1</v>
      </c>
      <c r="F4982" s="7">
        <v>3.22</v>
      </c>
      <c r="G4982" s="7">
        <v>0</v>
      </c>
      <c r="H4982" s="7">
        <v>0.32</v>
      </c>
      <c r="I4982" s="7">
        <v>0</v>
      </c>
      <c r="J4982" t="s">
        <v>2337</v>
      </c>
      <c r="K4982">
        <f t="shared" si="308"/>
        <v>16</v>
      </c>
      <c r="L4982">
        <f t="shared" si="309"/>
        <v>36</v>
      </c>
      <c r="M4982">
        <f t="shared" si="310"/>
        <v>1</v>
      </c>
      <c r="N4982" s="7">
        <f t="shared" si="311"/>
        <v>0</v>
      </c>
    </row>
    <row r="4983" spans="1:14" x14ac:dyDescent="0.2">
      <c r="A4983" t="s">
        <v>125</v>
      </c>
      <c r="B4983" s="8">
        <v>44076</v>
      </c>
      <c r="C4983" s="8">
        <v>44077</v>
      </c>
      <c r="D4983">
        <v>154</v>
      </c>
      <c r="E4983">
        <v>1</v>
      </c>
      <c r="F4983" s="7">
        <v>0.28000000000000003</v>
      </c>
      <c r="G4983" s="7">
        <v>0</v>
      </c>
      <c r="H4983" s="7">
        <v>0</v>
      </c>
      <c r="I4983" s="7">
        <v>0</v>
      </c>
      <c r="J4983" t="s">
        <v>2337</v>
      </c>
      <c r="K4983">
        <f t="shared" si="308"/>
        <v>154</v>
      </c>
      <c r="L4983">
        <f t="shared" si="309"/>
        <v>36</v>
      </c>
      <c r="M4983">
        <f t="shared" si="310"/>
        <v>1</v>
      </c>
      <c r="N4983" s="7">
        <f t="shared" si="311"/>
        <v>0</v>
      </c>
    </row>
    <row r="4984" spans="1:14" x14ac:dyDescent="0.2">
      <c r="A4984" t="s">
        <v>101</v>
      </c>
      <c r="B4984" s="8">
        <v>44097</v>
      </c>
      <c r="C4984" s="8">
        <v>44098</v>
      </c>
      <c r="D4984">
        <v>154</v>
      </c>
      <c r="E4984">
        <v>1</v>
      </c>
      <c r="F4984" s="7">
        <v>27.37</v>
      </c>
      <c r="G4984" s="7">
        <v>0</v>
      </c>
      <c r="H4984" s="7">
        <v>0.27</v>
      </c>
      <c r="I4984" s="7">
        <v>0</v>
      </c>
      <c r="J4984" t="s">
        <v>2337</v>
      </c>
      <c r="K4984">
        <f t="shared" si="308"/>
        <v>154</v>
      </c>
      <c r="L4984">
        <f t="shared" si="309"/>
        <v>39</v>
      </c>
      <c r="M4984">
        <f t="shared" si="310"/>
        <v>1</v>
      </c>
      <c r="N4984" s="7">
        <f t="shared" si="311"/>
        <v>0</v>
      </c>
    </row>
    <row r="4985" spans="1:14" x14ac:dyDescent="0.2">
      <c r="A4985" t="s">
        <v>108</v>
      </c>
      <c r="B4985" s="8">
        <v>44097</v>
      </c>
      <c r="C4985" s="8">
        <v>44098</v>
      </c>
      <c r="D4985">
        <v>92</v>
      </c>
      <c r="E4985">
        <v>1</v>
      </c>
      <c r="F4985" s="7">
        <v>20.8</v>
      </c>
      <c r="G4985" s="7">
        <v>0</v>
      </c>
      <c r="H4985" s="7">
        <v>0.35</v>
      </c>
      <c r="I4985" s="7">
        <v>0</v>
      </c>
      <c r="J4985" t="s">
        <v>2337</v>
      </c>
      <c r="K4985">
        <f t="shared" si="308"/>
        <v>92</v>
      </c>
      <c r="L4985">
        <f t="shared" si="309"/>
        <v>39</v>
      </c>
      <c r="M4985">
        <f t="shared" si="310"/>
        <v>1</v>
      </c>
      <c r="N4985" s="7">
        <f t="shared" si="311"/>
        <v>0</v>
      </c>
    </row>
    <row r="4986" spans="1:14" x14ac:dyDescent="0.2">
      <c r="A4986" t="s">
        <v>101</v>
      </c>
      <c r="B4986" s="8">
        <v>44097</v>
      </c>
      <c r="C4986" s="8">
        <v>44098</v>
      </c>
      <c r="D4986">
        <v>154</v>
      </c>
      <c r="E4986">
        <v>1</v>
      </c>
      <c r="F4986" s="7">
        <v>27.37</v>
      </c>
      <c r="G4986" s="7">
        <v>0</v>
      </c>
      <c r="H4986" s="7">
        <v>0.27</v>
      </c>
      <c r="I4986" s="7">
        <v>0</v>
      </c>
      <c r="J4986" t="s">
        <v>2337</v>
      </c>
      <c r="K4986">
        <f t="shared" si="308"/>
        <v>154</v>
      </c>
      <c r="L4986">
        <f t="shared" si="309"/>
        <v>39</v>
      </c>
      <c r="M4986">
        <f t="shared" si="310"/>
        <v>1</v>
      </c>
      <c r="N4986" s="7">
        <f t="shared" si="311"/>
        <v>0</v>
      </c>
    </row>
    <row r="4987" spans="1:14" x14ac:dyDescent="0.2">
      <c r="A4987" t="s">
        <v>108</v>
      </c>
      <c r="B4987" s="8">
        <v>44097</v>
      </c>
      <c r="C4987" s="8">
        <v>44098</v>
      </c>
      <c r="D4987">
        <v>92</v>
      </c>
      <c r="E4987">
        <v>1</v>
      </c>
      <c r="F4987" s="7">
        <v>20.8</v>
      </c>
      <c r="G4987" s="7">
        <v>0</v>
      </c>
      <c r="H4987" s="7">
        <v>0.35</v>
      </c>
      <c r="I4987" s="7">
        <v>0</v>
      </c>
      <c r="J4987" t="s">
        <v>2337</v>
      </c>
      <c r="K4987">
        <f t="shared" si="308"/>
        <v>92</v>
      </c>
      <c r="L4987">
        <f t="shared" si="309"/>
        <v>39</v>
      </c>
      <c r="M4987">
        <f t="shared" si="310"/>
        <v>1</v>
      </c>
      <c r="N4987" s="7">
        <f t="shared" si="311"/>
        <v>0</v>
      </c>
    </row>
    <row r="4988" spans="1:14" x14ac:dyDescent="0.2">
      <c r="A4988" t="s">
        <v>702</v>
      </c>
      <c r="B4988" s="8">
        <v>44097</v>
      </c>
      <c r="C4988" s="8">
        <v>44097</v>
      </c>
      <c r="D4988">
        <v>7</v>
      </c>
      <c r="E4988">
        <v>1</v>
      </c>
      <c r="F4988" s="7">
        <v>108.66</v>
      </c>
      <c r="G4988" s="7">
        <v>0</v>
      </c>
      <c r="H4988" s="7">
        <v>27.17</v>
      </c>
      <c r="I4988" s="7">
        <v>0</v>
      </c>
      <c r="J4988" t="s">
        <v>2337</v>
      </c>
      <c r="K4988">
        <f t="shared" si="308"/>
        <v>7</v>
      </c>
      <c r="L4988">
        <f t="shared" si="309"/>
        <v>39</v>
      </c>
      <c r="M4988">
        <f t="shared" si="310"/>
        <v>1</v>
      </c>
      <c r="N4988" s="7">
        <f t="shared" si="311"/>
        <v>0</v>
      </c>
    </row>
    <row r="4989" spans="1:14" x14ac:dyDescent="0.2">
      <c r="A4989" t="s">
        <v>742</v>
      </c>
      <c r="B4989" s="8">
        <v>44097</v>
      </c>
      <c r="C4989" s="8">
        <v>44097</v>
      </c>
      <c r="D4989">
        <v>4</v>
      </c>
      <c r="E4989">
        <v>1</v>
      </c>
      <c r="F4989" s="7">
        <v>63.92</v>
      </c>
      <c r="G4989" s="7">
        <v>0</v>
      </c>
      <c r="H4989" s="7">
        <v>31.96</v>
      </c>
      <c r="I4989" s="7">
        <v>0</v>
      </c>
      <c r="J4989" t="s">
        <v>2337</v>
      </c>
      <c r="K4989">
        <f t="shared" si="308"/>
        <v>4</v>
      </c>
      <c r="L4989">
        <f t="shared" si="309"/>
        <v>39</v>
      </c>
      <c r="M4989">
        <f t="shared" si="310"/>
        <v>1</v>
      </c>
      <c r="N4989" s="7">
        <f t="shared" si="311"/>
        <v>0</v>
      </c>
    </row>
    <row r="4990" spans="1:14" x14ac:dyDescent="0.2">
      <c r="A4990" t="s">
        <v>752</v>
      </c>
      <c r="B4990" s="8">
        <v>44097</v>
      </c>
      <c r="C4990" s="8">
        <v>44097</v>
      </c>
      <c r="D4990">
        <v>13</v>
      </c>
      <c r="E4990">
        <v>1</v>
      </c>
      <c r="F4990" s="7">
        <v>279.85000000000002</v>
      </c>
      <c r="G4990" s="7">
        <v>0</v>
      </c>
      <c r="H4990" s="7">
        <v>34.979999999999997</v>
      </c>
      <c r="I4990" s="7">
        <v>0</v>
      </c>
      <c r="J4990" t="s">
        <v>2337</v>
      </c>
      <c r="K4990">
        <f t="shared" si="308"/>
        <v>13</v>
      </c>
      <c r="L4990">
        <f t="shared" si="309"/>
        <v>39</v>
      </c>
      <c r="M4990">
        <f t="shared" si="310"/>
        <v>1</v>
      </c>
      <c r="N4990" s="7">
        <f t="shared" si="311"/>
        <v>0</v>
      </c>
    </row>
    <row r="4991" spans="1:14" x14ac:dyDescent="0.2">
      <c r="A4991" t="s">
        <v>692</v>
      </c>
      <c r="B4991" s="8">
        <v>44097</v>
      </c>
      <c r="C4991" s="8">
        <v>44097</v>
      </c>
      <c r="D4991">
        <v>4</v>
      </c>
      <c r="E4991">
        <v>1</v>
      </c>
      <c r="F4991" s="7">
        <v>25.53</v>
      </c>
      <c r="G4991" s="7">
        <v>0</v>
      </c>
      <c r="H4991" s="7">
        <v>12.76</v>
      </c>
      <c r="I4991" s="7">
        <v>0</v>
      </c>
      <c r="J4991" t="s">
        <v>2337</v>
      </c>
      <c r="K4991">
        <f t="shared" si="308"/>
        <v>4</v>
      </c>
      <c r="L4991">
        <f t="shared" si="309"/>
        <v>39</v>
      </c>
      <c r="M4991">
        <f t="shared" si="310"/>
        <v>1</v>
      </c>
      <c r="N4991" s="7">
        <f t="shared" si="311"/>
        <v>0</v>
      </c>
    </row>
    <row r="4992" spans="1:14" x14ac:dyDescent="0.2">
      <c r="A4992" t="s">
        <v>942</v>
      </c>
      <c r="B4992" s="8">
        <v>44097</v>
      </c>
      <c r="C4992" s="8">
        <v>44097</v>
      </c>
      <c r="D4992">
        <v>13</v>
      </c>
      <c r="E4992">
        <v>1</v>
      </c>
      <c r="F4992" s="7">
        <v>190.93</v>
      </c>
      <c r="G4992" s="7">
        <v>0</v>
      </c>
      <c r="H4992" s="7">
        <v>23.87</v>
      </c>
      <c r="I4992" s="7">
        <v>0</v>
      </c>
      <c r="J4992" t="s">
        <v>2337</v>
      </c>
      <c r="K4992">
        <f t="shared" si="308"/>
        <v>13</v>
      </c>
      <c r="L4992">
        <f t="shared" si="309"/>
        <v>39</v>
      </c>
      <c r="M4992">
        <f t="shared" si="310"/>
        <v>1</v>
      </c>
      <c r="N4992" s="7">
        <f t="shared" si="311"/>
        <v>0</v>
      </c>
    </row>
    <row r="4993" spans="1:14" x14ac:dyDescent="0.2">
      <c r="A4993" t="s">
        <v>101</v>
      </c>
      <c r="B4993" s="8">
        <v>44104</v>
      </c>
      <c r="C4993" s="8">
        <v>44109</v>
      </c>
      <c r="D4993">
        <v>154</v>
      </c>
      <c r="E4993">
        <v>1</v>
      </c>
      <c r="F4993" s="7">
        <v>27.37</v>
      </c>
      <c r="G4993" s="7">
        <v>0</v>
      </c>
      <c r="H4993" s="7">
        <v>0.27</v>
      </c>
      <c r="I4993" s="7">
        <v>0</v>
      </c>
      <c r="J4993" t="s">
        <v>2337</v>
      </c>
      <c r="K4993">
        <f t="shared" si="308"/>
        <v>154</v>
      </c>
      <c r="L4993">
        <f t="shared" si="309"/>
        <v>40</v>
      </c>
      <c r="M4993">
        <f t="shared" si="310"/>
        <v>1</v>
      </c>
      <c r="N4993" s="7">
        <f t="shared" si="311"/>
        <v>0</v>
      </c>
    </row>
    <row r="4994" spans="1:14" x14ac:dyDescent="0.2">
      <c r="A4994" t="s">
        <v>355</v>
      </c>
      <c r="B4994" s="8">
        <v>44109</v>
      </c>
      <c r="C4994" s="8">
        <v>44110</v>
      </c>
      <c r="D4994">
        <v>31</v>
      </c>
      <c r="E4994">
        <v>1</v>
      </c>
      <c r="F4994" s="7">
        <v>22.26</v>
      </c>
      <c r="G4994" s="7">
        <v>0</v>
      </c>
      <c r="H4994" s="7">
        <v>1.1100000000000001</v>
      </c>
      <c r="I4994" s="7">
        <v>0</v>
      </c>
      <c r="J4994" t="s">
        <v>2337</v>
      </c>
      <c r="K4994">
        <f t="shared" si="308"/>
        <v>31</v>
      </c>
      <c r="L4994">
        <f t="shared" si="309"/>
        <v>41</v>
      </c>
      <c r="M4994">
        <f t="shared" si="310"/>
        <v>1</v>
      </c>
      <c r="N4994" s="7">
        <f t="shared" si="311"/>
        <v>0</v>
      </c>
    </row>
    <row r="4995" spans="1:14" x14ac:dyDescent="0.2">
      <c r="A4995" t="s">
        <v>288</v>
      </c>
      <c r="B4995" s="8">
        <v>44110</v>
      </c>
      <c r="C4995" s="8">
        <v>44112</v>
      </c>
      <c r="D4995">
        <v>31</v>
      </c>
      <c r="E4995">
        <v>1</v>
      </c>
      <c r="F4995" s="7">
        <v>17.14</v>
      </c>
      <c r="G4995" s="7">
        <v>0</v>
      </c>
      <c r="H4995" s="7">
        <v>0.86</v>
      </c>
      <c r="I4995" s="7">
        <v>0</v>
      </c>
      <c r="J4995" t="s">
        <v>2337</v>
      </c>
      <c r="K4995">
        <f t="shared" ref="K4995:K5058" si="312">D4995*E4995</f>
        <v>31</v>
      </c>
      <c r="L4995">
        <f t="shared" ref="L4995:L5058" si="313">(YEAR(B4995)-2020)*52+_xlfn.ISOWEEKNUM(B4995)</f>
        <v>41</v>
      </c>
      <c r="M4995">
        <f t="shared" ref="M4995:M5058" si="314">IF(J4995="Z-US$",1,1.22)</f>
        <v>1</v>
      </c>
      <c r="N4995" s="7">
        <f t="shared" ref="N4995:N5058" si="315">G4995*M4995</f>
        <v>0</v>
      </c>
    </row>
    <row r="4996" spans="1:14" x14ac:dyDescent="0.2">
      <c r="A4996" t="s">
        <v>108</v>
      </c>
      <c r="B4996" s="8">
        <v>44110</v>
      </c>
      <c r="C4996" s="8">
        <v>44112</v>
      </c>
      <c r="D4996">
        <v>31</v>
      </c>
      <c r="E4996">
        <v>1</v>
      </c>
      <c r="F4996" s="7">
        <v>6.93</v>
      </c>
      <c r="G4996" s="7">
        <v>0</v>
      </c>
      <c r="H4996" s="7">
        <v>0.35</v>
      </c>
      <c r="I4996" s="7">
        <v>0</v>
      </c>
      <c r="J4996" t="s">
        <v>2337</v>
      </c>
      <c r="K4996">
        <f t="shared" si="312"/>
        <v>31</v>
      </c>
      <c r="L4996">
        <f t="shared" si="313"/>
        <v>41</v>
      </c>
      <c r="M4996">
        <f t="shared" si="314"/>
        <v>1</v>
      </c>
      <c r="N4996" s="7">
        <f t="shared" si="315"/>
        <v>0</v>
      </c>
    </row>
    <row r="4997" spans="1:14" x14ac:dyDescent="0.2">
      <c r="A4997" t="s">
        <v>101</v>
      </c>
      <c r="B4997" s="8">
        <v>44110</v>
      </c>
      <c r="C4997" s="8">
        <v>44112</v>
      </c>
      <c r="D4997">
        <v>31</v>
      </c>
      <c r="E4997">
        <v>1</v>
      </c>
      <c r="F4997" s="7">
        <v>5.47</v>
      </c>
      <c r="G4997" s="7">
        <v>0</v>
      </c>
      <c r="H4997" s="7">
        <v>0.27</v>
      </c>
      <c r="I4997" s="7">
        <v>0</v>
      </c>
      <c r="J4997" t="s">
        <v>2337</v>
      </c>
      <c r="K4997">
        <f t="shared" si="312"/>
        <v>31</v>
      </c>
      <c r="L4997">
        <f t="shared" si="313"/>
        <v>41</v>
      </c>
      <c r="M4997">
        <f t="shared" si="314"/>
        <v>1</v>
      </c>
      <c r="N4997" s="7">
        <f t="shared" si="315"/>
        <v>0</v>
      </c>
    </row>
    <row r="4998" spans="1:14" x14ac:dyDescent="0.2">
      <c r="A4998" t="s">
        <v>112</v>
      </c>
      <c r="B4998" s="8">
        <v>44112</v>
      </c>
      <c r="C4998" s="8">
        <v>44113</v>
      </c>
      <c r="D4998">
        <v>23</v>
      </c>
      <c r="E4998">
        <v>1</v>
      </c>
      <c r="F4998" s="7">
        <v>6.11</v>
      </c>
      <c r="G4998" s="7">
        <v>0</v>
      </c>
      <c r="H4998" s="7">
        <v>0.4</v>
      </c>
      <c r="I4998" s="7">
        <v>0</v>
      </c>
      <c r="J4998" t="s">
        <v>2337</v>
      </c>
      <c r="K4998">
        <f t="shared" si="312"/>
        <v>23</v>
      </c>
      <c r="L4998">
        <f t="shared" si="313"/>
        <v>41</v>
      </c>
      <c r="M4998">
        <f t="shared" si="314"/>
        <v>1</v>
      </c>
      <c r="N4998" s="7">
        <f t="shared" si="315"/>
        <v>0</v>
      </c>
    </row>
    <row r="4999" spans="1:14" x14ac:dyDescent="0.2">
      <c r="A4999" t="s">
        <v>96</v>
      </c>
      <c r="B4999" s="8">
        <v>44118</v>
      </c>
      <c r="C4999" s="8">
        <v>44119</v>
      </c>
      <c r="D4999">
        <v>16</v>
      </c>
      <c r="E4999">
        <v>1</v>
      </c>
      <c r="F4999" s="7">
        <v>2.46</v>
      </c>
      <c r="G4999" s="7">
        <v>0</v>
      </c>
      <c r="H4999" s="7">
        <v>0.24</v>
      </c>
      <c r="I4999" s="7">
        <v>0</v>
      </c>
      <c r="J4999" t="s">
        <v>2337</v>
      </c>
      <c r="K4999">
        <f t="shared" si="312"/>
        <v>16</v>
      </c>
      <c r="L4999">
        <f t="shared" si="313"/>
        <v>42</v>
      </c>
      <c r="M4999">
        <f t="shared" si="314"/>
        <v>1</v>
      </c>
      <c r="N4999" s="7">
        <f t="shared" si="315"/>
        <v>0</v>
      </c>
    </row>
    <row r="5000" spans="1:14" x14ac:dyDescent="0.2">
      <c r="A5000" t="s">
        <v>93</v>
      </c>
      <c r="B5000" s="8">
        <v>44118</v>
      </c>
      <c r="C5000" s="8">
        <v>44119</v>
      </c>
      <c r="D5000">
        <v>16</v>
      </c>
      <c r="E5000">
        <v>1</v>
      </c>
      <c r="F5000" s="7">
        <v>2.46</v>
      </c>
      <c r="G5000" s="7">
        <v>0</v>
      </c>
      <c r="H5000" s="7">
        <v>0.24</v>
      </c>
      <c r="I5000" s="7">
        <v>0</v>
      </c>
      <c r="J5000" t="s">
        <v>2337</v>
      </c>
      <c r="K5000">
        <f t="shared" si="312"/>
        <v>16</v>
      </c>
      <c r="L5000">
        <f t="shared" si="313"/>
        <v>42</v>
      </c>
      <c r="M5000">
        <f t="shared" si="314"/>
        <v>1</v>
      </c>
      <c r="N5000" s="7">
        <f t="shared" si="315"/>
        <v>0</v>
      </c>
    </row>
    <row r="5001" spans="1:14" x14ac:dyDescent="0.2">
      <c r="A5001" t="s">
        <v>101</v>
      </c>
      <c r="B5001" s="8">
        <v>44118</v>
      </c>
      <c r="C5001" s="8">
        <v>44119</v>
      </c>
      <c r="D5001">
        <v>16</v>
      </c>
      <c r="E5001">
        <v>1</v>
      </c>
      <c r="F5001" s="7">
        <v>2.74</v>
      </c>
      <c r="G5001" s="7">
        <v>0</v>
      </c>
      <c r="H5001" s="7">
        <v>0.27</v>
      </c>
      <c r="I5001" s="7">
        <v>0</v>
      </c>
      <c r="J5001" t="s">
        <v>2337</v>
      </c>
      <c r="K5001">
        <f t="shared" si="312"/>
        <v>16</v>
      </c>
      <c r="L5001">
        <f t="shared" si="313"/>
        <v>42</v>
      </c>
      <c r="M5001">
        <f t="shared" si="314"/>
        <v>1</v>
      </c>
      <c r="N5001" s="7">
        <f t="shared" si="315"/>
        <v>0</v>
      </c>
    </row>
    <row r="5002" spans="1:14" x14ac:dyDescent="0.2">
      <c r="A5002" t="s">
        <v>98</v>
      </c>
      <c r="B5002" s="8">
        <v>44118</v>
      </c>
      <c r="C5002" s="8">
        <v>44119</v>
      </c>
      <c r="D5002">
        <v>16</v>
      </c>
      <c r="E5002">
        <v>1</v>
      </c>
      <c r="F5002" s="7">
        <v>2.74</v>
      </c>
      <c r="G5002" s="7">
        <v>0</v>
      </c>
      <c r="H5002" s="7">
        <v>0.27</v>
      </c>
      <c r="I5002" s="7">
        <v>0</v>
      </c>
      <c r="J5002" t="s">
        <v>2337</v>
      </c>
      <c r="K5002">
        <f t="shared" si="312"/>
        <v>16</v>
      </c>
      <c r="L5002">
        <f t="shared" si="313"/>
        <v>42</v>
      </c>
      <c r="M5002">
        <f t="shared" si="314"/>
        <v>1</v>
      </c>
      <c r="N5002" s="7">
        <f t="shared" si="315"/>
        <v>0</v>
      </c>
    </row>
    <row r="5003" spans="1:14" x14ac:dyDescent="0.2">
      <c r="A5003" t="s">
        <v>108</v>
      </c>
      <c r="B5003" s="8">
        <v>44118</v>
      </c>
      <c r="C5003" s="8">
        <v>44119</v>
      </c>
      <c r="D5003">
        <v>16</v>
      </c>
      <c r="E5003">
        <v>1</v>
      </c>
      <c r="F5003" s="7">
        <v>3.47</v>
      </c>
      <c r="G5003" s="7">
        <v>0</v>
      </c>
      <c r="H5003" s="7">
        <v>0.35</v>
      </c>
      <c r="I5003" s="7">
        <v>0</v>
      </c>
      <c r="J5003" t="s">
        <v>2337</v>
      </c>
      <c r="K5003">
        <f t="shared" si="312"/>
        <v>16</v>
      </c>
      <c r="L5003">
        <f t="shared" si="313"/>
        <v>42</v>
      </c>
      <c r="M5003">
        <f t="shared" si="314"/>
        <v>1</v>
      </c>
      <c r="N5003" s="7">
        <f t="shared" si="315"/>
        <v>0</v>
      </c>
    </row>
    <row r="5004" spans="1:14" x14ac:dyDescent="0.2">
      <c r="A5004" t="s">
        <v>387</v>
      </c>
      <c r="B5004" s="8">
        <v>44119</v>
      </c>
      <c r="C5004" s="8">
        <v>44120</v>
      </c>
      <c r="D5004">
        <v>37</v>
      </c>
      <c r="E5004">
        <v>1</v>
      </c>
      <c r="F5004" s="7">
        <v>1015.12</v>
      </c>
      <c r="G5004" s="7">
        <v>0</v>
      </c>
      <c r="H5004" s="7">
        <v>42.3</v>
      </c>
      <c r="I5004" s="7">
        <v>0</v>
      </c>
      <c r="J5004" t="s">
        <v>2337</v>
      </c>
      <c r="K5004">
        <f t="shared" si="312"/>
        <v>37</v>
      </c>
      <c r="L5004">
        <f t="shared" si="313"/>
        <v>42</v>
      </c>
      <c r="M5004">
        <f t="shared" si="314"/>
        <v>1</v>
      </c>
      <c r="N5004" s="7">
        <f t="shared" si="315"/>
        <v>0</v>
      </c>
    </row>
    <row r="5005" spans="1:14" x14ac:dyDescent="0.2">
      <c r="A5005" t="s">
        <v>396</v>
      </c>
      <c r="B5005" s="8">
        <v>44119</v>
      </c>
      <c r="C5005" s="8">
        <v>44120</v>
      </c>
      <c r="D5005">
        <v>37</v>
      </c>
      <c r="E5005">
        <v>1</v>
      </c>
      <c r="F5005" s="7">
        <v>541.48</v>
      </c>
      <c r="G5005" s="7">
        <v>0</v>
      </c>
      <c r="H5005" s="7">
        <v>22.56</v>
      </c>
      <c r="I5005" s="7">
        <v>0</v>
      </c>
      <c r="J5005" t="s">
        <v>2337</v>
      </c>
      <c r="K5005">
        <f t="shared" si="312"/>
        <v>37</v>
      </c>
      <c r="L5005">
        <f t="shared" si="313"/>
        <v>42</v>
      </c>
      <c r="M5005">
        <f t="shared" si="314"/>
        <v>1</v>
      </c>
      <c r="N5005" s="7">
        <f t="shared" si="315"/>
        <v>0</v>
      </c>
    </row>
    <row r="5006" spans="1:14" x14ac:dyDescent="0.2">
      <c r="A5006" t="s">
        <v>96</v>
      </c>
      <c r="B5006" s="8">
        <v>44124</v>
      </c>
      <c r="C5006" s="8">
        <v>44125</v>
      </c>
      <c r="D5006">
        <v>307</v>
      </c>
      <c r="E5006">
        <v>1</v>
      </c>
      <c r="F5006" s="7">
        <v>49.11</v>
      </c>
      <c r="G5006" s="7">
        <v>0</v>
      </c>
      <c r="H5006" s="7">
        <v>0.24</v>
      </c>
      <c r="I5006" s="7">
        <v>0</v>
      </c>
      <c r="J5006" t="s">
        <v>2337</v>
      </c>
      <c r="K5006">
        <f t="shared" si="312"/>
        <v>307</v>
      </c>
      <c r="L5006">
        <f t="shared" si="313"/>
        <v>43</v>
      </c>
      <c r="M5006">
        <f t="shared" si="314"/>
        <v>1</v>
      </c>
      <c r="N5006" s="7">
        <f t="shared" si="315"/>
        <v>0</v>
      </c>
    </row>
    <row r="5007" spans="1:14" x14ac:dyDescent="0.2">
      <c r="A5007" t="s">
        <v>101</v>
      </c>
      <c r="B5007" s="8">
        <v>44124</v>
      </c>
      <c r="C5007" s="8">
        <v>44125</v>
      </c>
      <c r="D5007">
        <v>154</v>
      </c>
      <c r="E5007">
        <v>1</v>
      </c>
      <c r="F5007" s="7">
        <v>27.37</v>
      </c>
      <c r="G5007" s="7">
        <v>0</v>
      </c>
      <c r="H5007" s="7">
        <v>0.27</v>
      </c>
      <c r="I5007" s="7">
        <v>0</v>
      </c>
      <c r="J5007" t="s">
        <v>2337</v>
      </c>
      <c r="K5007">
        <f t="shared" si="312"/>
        <v>154</v>
      </c>
      <c r="L5007">
        <f t="shared" si="313"/>
        <v>43</v>
      </c>
      <c r="M5007">
        <f t="shared" si="314"/>
        <v>1</v>
      </c>
      <c r="N5007" s="7">
        <f t="shared" si="315"/>
        <v>0</v>
      </c>
    </row>
    <row r="5008" spans="1:14" x14ac:dyDescent="0.2">
      <c r="A5008" t="s">
        <v>108</v>
      </c>
      <c r="B5008" s="8">
        <v>44124</v>
      </c>
      <c r="C5008" s="8">
        <v>44125</v>
      </c>
      <c r="D5008">
        <v>92</v>
      </c>
      <c r="E5008">
        <v>1</v>
      </c>
      <c r="F5008" s="7">
        <v>20.8</v>
      </c>
      <c r="G5008" s="7">
        <v>0</v>
      </c>
      <c r="H5008" s="7">
        <v>0.35</v>
      </c>
      <c r="I5008" s="7">
        <v>0</v>
      </c>
      <c r="J5008" t="s">
        <v>2337</v>
      </c>
      <c r="K5008">
        <f t="shared" si="312"/>
        <v>92</v>
      </c>
      <c r="L5008">
        <f t="shared" si="313"/>
        <v>43</v>
      </c>
      <c r="M5008">
        <f t="shared" si="314"/>
        <v>1</v>
      </c>
      <c r="N5008" s="7">
        <f t="shared" si="315"/>
        <v>0</v>
      </c>
    </row>
    <row r="5009" spans="1:14" x14ac:dyDescent="0.2">
      <c r="A5009" t="s">
        <v>117</v>
      </c>
      <c r="B5009" s="8">
        <v>44124</v>
      </c>
      <c r="C5009" s="8">
        <v>44125</v>
      </c>
      <c r="D5009">
        <v>77</v>
      </c>
      <c r="E5009">
        <v>1</v>
      </c>
      <c r="F5009" s="7">
        <v>25.52</v>
      </c>
      <c r="G5009" s="7">
        <v>0</v>
      </c>
      <c r="H5009" s="7">
        <v>0.5</v>
      </c>
      <c r="I5009" s="7">
        <v>0</v>
      </c>
      <c r="J5009" t="s">
        <v>2337</v>
      </c>
      <c r="K5009">
        <f t="shared" si="312"/>
        <v>77</v>
      </c>
      <c r="L5009">
        <f t="shared" si="313"/>
        <v>43</v>
      </c>
      <c r="M5009">
        <f t="shared" si="314"/>
        <v>1</v>
      </c>
      <c r="N5009" s="7">
        <f t="shared" si="315"/>
        <v>0</v>
      </c>
    </row>
    <row r="5010" spans="1:14" x14ac:dyDescent="0.2">
      <c r="A5010" t="s">
        <v>125</v>
      </c>
      <c r="B5010" s="8">
        <v>44124</v>
      </c>
      <c r="C5010" s="8">
        <v>44125</v>
      </c>
      <c r="D5010">
        <v>154</v>
      </c>
      <c r="E5010">
        <v>1</v>
      </c>
      <c r="F5010" s="7">
        <v>0.28000000000000003</v>
      </c>
      <c r="G5010" s="7">
        <v>0</v>
      </c>
      <c r="H5010" s="7">
        <v>0</v>
      </c>
      <c r="I5010" s="7">
        <v>0</v>
      </c>
      <c r="J5010" t="s">
        <v>2337</v>
      </c>
      <c r="K5010">
        <f t="shared" si="312"/>
        <v>154</v>
      </c>
      <c r="L5010">
        <f t="shared" si="313"/>
        <v>43</v>
      </c>
      <c r="M5010">
        <f t="shared" si="314"/>
        <v>1</v>
      </c>
      <c r="N5010" s="7">
        <f t="shared" si="315"/>
        <v>0</v>
      </c>
    </row>
    <row r="5011" spans="1:14" x14ac:dyDescent="0.2">
      <c r="A5011" t="s">
        <v>112</v>
      </c>
      <c r="B5011" s="8">
        <v>44124</v>
      </c>
      <c r="C5011" s="8">
        <v>44125</v>
      </c>
      <c r="D5011">
        <v>154</v>
      </c>
      <c r="E5011">
        <v>1</v>
      </c>
      <c r="F5011" s="7">
        <v>40.67</v>
      </c>
      <c r="G5011" s="7">
        <v>0</v>
      </c>
      <c r="H5011" s="7">
        <v>0.4</v>
      </c>
      <c r="I5011" s="7">
        <v>0</v>
      </c>
      <c r="J5011" t="s">
        <v>2337</v>
      </c>
      <c r="K5011">
        <f t="shared" si="312"/>
        <v>154</v>
      </c>
      <c r="L5011">
        <f t="shared" si="313"/>
        <v>43</v>
      </c>
      <c r="M5011">
        <f t="shared" si="314"/>
        <v>1</v>
      </c>
      <c r="N5011" s="7">
        <f t="shared" si="315"/>
        <v>0</v>
      </c>
    </row>
    <row r="5012" spans="1:14" x14ac:dyDescent="0.2">
      <c r="A5012" t="s">
        <v>104</v>
      </c>
      <c r="B5012" s="8">
        <v>44124</v>
      </c>
      <c r="C5012" s="8">
        <v>44125</v>
      </c>
      <c r="D5012">
        <v>154</v>
      </c>
      <c r="E5012">
        <v>1</v>
      </c>
      <c r="F5012" s="7">
        <v>32.229999999999997</v>
      </c>
      <c r="G5012" s="7">
        <v>0</v>
      </c>
      <c r="H5012" s="7">
        <v>0.32</v>
      </c>
      <c r="I5012" s="7">
        <v>0</v>
      </c>
      <c r="J5012" t="s">
        <v>2337</v>
      </c>
      <c r="K5012">
        <f t="shared" si="312"/>
        <v>154</v>
      </c>
      <c r="L5012">
        <f t="shared" si="313"/>
        <v>43</v>
      </c>
      <c r="M5012">
        <f t="shared" si="314"/>
        <v>1</v>
      </c>
      <c r="N5012" s="7">
        <f t="shared" si="315"/>
        <v>0</v>
      </c>
    </row>
    <row r="5013" spans="1:14" x14ac:dyDescent="0.2">
      <c r="A5013" t="s">
        <v>111</v>
      </c>
      <c r="B5013" s="8">
        <v>44124</v>
      </c>
      <c r="C5013" s="8">
        <v>44125</v>
      </c>
      <c r="D5013">
        <v>92</v>
      </c>
      <c r="E5013">
        <v>1</v>
      </c>
      <c r="F5013" s="7">
        <v>24.94</v>
      </c>
      <c r="G5013" s="7">
        <v>0</v>
      </c>
      <c r="H5013" s="7">
        <v>0.41</v>
      </c>
      <c r="I5013" s="7">
        <v>0</v>
      </c>
      <c r="J5013" t="s">
        <v>2337</v>
      </c>
      <c r="K5013">
        <f t="shared" si="312"/>
        <v>92</v>
      </c>
      <c r="L5013">
        <f t="shared" si="313"/>
        <v>43</v>
      </c>
      <c r="M5013">
        <f t="shared" si="314"/>
        <v>1</v>
      </c>
      <c r="N5013" s="7">
        <f t="shared" si="315"/>
        <v>0</v>
      </c>
    </row>
    <row r="5014" spans="1:14" x14ac:dyDescent="0.2">
      <c r="A5014" t="s">
        <v>108</v>
      </c>
      <c r="B5014" s="8">
        <v>44130</v>
      </c>
      <c r="C5014" s="8">
        <v>44130</v>
      </c>
      <c r="D5014">
        <v>92</v>
      </c>
      <c r="E5014">
        <v>1</v>
      </c>
      <c r="F5014" s="7">
        <v>20.8</v>
      </c>
      <c r="G5014" s="7">
        <v>0</v>
      </c>
      <c r="H5014" s="7">
        <v>0.35</v>
      </c>
      <c r="I5014" s="7">
        <v>0</v>
      </c>
      <c r="J5014" t="s">
        <v>2337</v>
      </c>
      <c r="K5014">
        <f t="shared" si="312"/>
        <v>92</v>
      </c>
      <c r="L5014">
        <f t="shared" si="313"/>
        <v>44</v>
      </c>
      <c r="M5014">
        <f t="shared" si="314"/>
        <v>1</v>
      </c>
      <c r="N5014" s="7">
        <f t="shared" si="315"/>
        <v>0</v>
      </c>
    </row>
    <row r="5015" spans="1:14" x14ac:dyDescent="0.2">
      <c r="A5015" t="s">
        <v>101</v>
      </c>
      <c r="B5015" s="8">
        <v>44130</v>
      </c>
      <c r="C5015" s="8">
        <v>44130</v>
      </c>
      <c r="D5015">
        <v>154</v>
      </c>
      <c r="E5015">
        <v>1</v>
      </c>
      <c r="F5015" s="7">
        <v>27.37</v>
      </c>
      <c r="G5015" s="7">
        <v>0</v>
      </c>
      <c r="H5015" s="7">
        <v>0.27</v>
      </c>
      <c r="I5015" s="7">
        <v>0</v>
      </c>
      <c r="J5015" t="s">
        <v>2337</v>
      </c>
      <c r="K5015">
        <f t="shared" si="312"/>
        <v>154</v>
      </c>
      <c r="L5015">
        <f t="shared" si="313"/>
        <v>44</v>
      </c>
      <c r="M5015">
        <f t="shared" si="314"/>
        <v>1</v>
      </c>
      <c r="N5015" s="7">
        <f t="shared" si="315"/>
        <v>0</v>
      </c>
    </row>
    <row r="5016" spans="1:14" x14ac:dyDescent="0.2">
      <c r="A5016" t="s">
        <v>59</v>
      </c>
      <c r="B5016" s="8">
        <v>44138</v>
      </c>
      <c r="C5016" s="8">
        <v>44139</v>
      </c>
      <c r="D5016">
        <v>4</v>
      </c>
      <c r="E5016">
        <v>1</v>
      </c>
      <c r="F5016" s="7">
        <v>44.33</v>
      </c>
      <c r="G5016" s="7">
        <v>0</v>
      </c>
      <c r="H5016" s="7">
        <v>22.17</v>
      </c>
      <c r="I5016" s="7">
        <v>0</v>
      </c>
      <c r="J5016" t="s">
        <v>2337</v>
      </c>
      <c r="K5016">
        <f t="shared" si="312"/>
        <v>4</v>
      </c>
      <c r="L5016">
        <f t="shared" si="313"/>
        <v>45</v>
      </c>
      <c r="M5016">
        <f t="shared" si="314"/>
        <v>1</v>
      </c>
      <c r="N5016" s="7">
        <f t="shared" si="315"/>
        <v>0</v>
      </c>
    </row>
    <row r="5017" spans="1:14" x14ac:dyDescent="0.2">
      <c r="A5017" t="s">
        <v>68</v>
      </c>
      <c r="B5017" s="8">
        <v>44138</v>
      </c>
      <c r="C5017" s="8">
        <v>44139</v>
      </c>
      <c r="D5017">
        <v>4</v>
      </c>
      <c r="E5017">
        <v>1</v>
      </c>
      <c r="F5017" s="7">
        <v>44.33</v>
      </c>
      <c r="G5017" s="7">
        <v>0</v>
      </c>
      <c r="H5017" s="7">
        <v>22.17</v>
      </c>
      <c r="I5017" s="7">
        <v>0</v>
      </c>
      <c r="J5017" t="s">
        <v>2337</v>
      </c>
      <c r="K5017">
        <f t="shared" si="312"/>
        <v>4</v>
      </c>
      <c r="L5017">
        <f t="shared" si="313"/>
        <v>45</v>
      </c>
      <c r="M5017">
        <f t="shared" si="314"/>
        <v>1</v>
      </c>
      <c r="N5017" s="7">
        <f t="shared" si="315"/>
        <v>0</v>
      </c>
    </row>
    <row r="5018" spans="1:14" x14ac:dyDescent="0.2">
      <c r="A5018" t="s">
        <v>37</v>
      </c>
      <c r="B5018" s="8">
        <v>44138</v>
      </c>
      <c r="C5018" s="8">
        <v>44139</v>
      </c>
      <c r="D5018">
        <v>2</v>
      </c>
      <c r="E5018">
        <v>1</v>
      </c>
      <c r="F5018" s="7">
        <v>25.58</v>
      </c>
      <c r="G5018" s="7">
        <v>0</v>
      </c>
      <c r="H5018" s="7">
        <v>25.58</v>
      </c>
      <c r="I5018" s="7">
        <v>0</v>
      </c>
      <c r="J5018" t="s">
        <v>2337</v>
      </c>
      <c r="K5018">
        <f t="shared" si="312"/>
        <v>2</v>
      </c>
      <c r="L5018">
        <f t="shared" si="313"/>
        <v>45</v>
      </c>
      <c r="M5018">
        <f t="shared" si="314"/>
        <v>1</v>
      </c>
      <c r="N5018" s="7">
        <f t="shared" si="315"/>
        <v>0</v>
      </c>
    </row>
    <row r="5019" spans="1:14" x14ac:dyDescent="0.2">
      <c r="A5019" t="s">
        <v>48</v>
      </c>
      <c r="B5019" s="8">
        <v>44138</v>
      </c>
      <c r="C5019" s="8">
        <v>44139</v>
      </c>
      <c r="D5019">
        <v>16</v>
      </c>
      <c r="E5019">
        <v>1</v>
      </c>
      <c r="F5019" s="7">
        <v>7.8</v>
      </c>
      <c r="G5019" s="7">
        <v>0</v>
      </c>
      <c r="H5019" s="7">
        <v>0.78</v>
      </c>
      <c r="I5019" s="7">
        <v>0</v>
      </c>
      <c r="J5019" t="s">
        <v>2337</v>
      </c>
      <c r="K5019">
        <f t="shared" si="312"/>
        <v>16</v>
      </c>
      <c r="L5019">
        <f t="shared" si="313"/>
        <v>45</v>
      </c>
      <c r="M5019">
        <f t="shared" si="314"/>
        <v>1</v>
      </c>
      <c r="N5019" s="7">
        <f t="shared" si="315"/>
        <v>0</v>
      </c>
    </row>
    <row r="5020" spans="1:14" x14ac:dyDescent="0.2">
      <c r="A5020" t="s">
        <v>251</v>
      </c>
      <c r="B5020" s="8">
        <v>44138</v>
      </c>
      <c r="C5020" s="8">
        <v>44139</v>
      </c>
      <c r="D5020">
        <v>154</v>
      </c>
      <c r="E5020">
        <v>1</v>
      </c>
      <c r="F5020" s="7">
        <v>85.69</v>
      </c>
      <c r="G5020" s="7">
        <v>0</v>
      </c>
      <c r="H5020" s="7">
        <v>0.86</v>
      </c>
      <c r="I5020" s="7">
        <v>0</v>
      </c>
      <c r="J5020" t="s">
        <v>2337</v>
      </c>
      <c r="K5020">
        <f t="shared" si="312"/>
        <v>154</v>
      </c>
      <c r="L5020">
        <f t="shared" si="313"/>
        <v>45</v>
      </c>
      <c r="M5020">
        <f t="shared" si="314"/>
        <v>1</v>
      </c>
      <c r="N5020" s="7">
        <f t="shared" si="315"/>
        <v>0</v>
      </c>
    </row>
    <row r="5021" spans="1:14" x14ac:dyDescent="0.2">
      <c r="A5021" t="s">
        <v>256</v>
      </c>
      <c r="B5021" s="8">
        <v>44138</v>
      </c>
      <c r="C5021" s="8">
        <v>44139</v>
      </c>
      <c r="D5021">
        <v>154</v>
      </c>
      <c r="E5021">
        <v>1</v>
      </c>
      <c r="F5021" s="7">
        <v>85.69</v>
      </c>
      <c r="G5021" s="7">
        <v>0</v>
      </c>
      <c r="H5021" s="7">
        <v>0.86</v>
      </c>
      <c r="I5021" s="7">
        <v>0</v>
      </c>
      <c r="J5021" t="s">
        <v>2337</v>
      </c>
      <c r="K5021">
        <f t="shared" si="312"/>
        <v>154</v>
      </c>
      <c r="L5021">
        <f t="shared" si="313"/>
        <v>45</v>
      </c>
      <c r="M5021">
        <f t="shared" si="314"/>
        <v>1</v>
      </c>
      <c r="N5021" s="7">
        <f t="shared" si="315"/>
        <v>0</v>
      </c>
    </row>
    <row r="5022" spans="1:14" x14ac:dyDescent="0.2">
      <c r="A5022" t="s">
        <v>291</v>
      </c>
      <c r="B5022" s="8">
        <v>44140</v>
      </c>
      <c r="C5022" s="8">
        <v>44144</v>
      </c>
      <c r="D5022">
        <v>46</v>
      </c>
      <c r="E5022">
        <v>1</v>
      </c>
      <c r="F5022" s="7">
        <v>25.71</v>
      </c>
      <c r="G5022" s="7">
        <v>0</v>
      </c>
      <c r="H5022" s="7">
        <v>0.86</v>
      </c>
      <c r="I5022" s="7">
        <v>0</v>
      </c>
      <c r="J5022" t="s">
        <v>2337</v>
      </c>
      <c r="K5022">
        <f t="shared" si="312"/>
        <v>46</v>
      </c>
      <c r="L5022">
        <f t="shared" si="313"/>
        <v>45</v>
      </c>
      <c r="M5022">
        <f t="shared" si="314"/>
        <v>1</v>
      </c>
      <c r="N5022" s="7">
        <f t="shared" si="315"/>
        <v>0</v>
      </c>
    </row>
    <row r="5023" spans="1:14" x14ac:dyDescent="0.2">
      <c r="A5023" t="s">
        <v>124</v>
      </c>
      <c r="B5023" s="8">
        <v>44140</v>
      </c>
      <c r="C5023" s="8">
        <v>44144</v>
      </c>
      <c r="D5023">
        <v>92</v>
      </c>
      <c r="E5023">
        <v>1</v>
      </c>
      <c r="F5023" s="7">
        <v>0.17</v>
      </c>
      <c r="G5023" s="7">
        <v>0</v>
      </c>
      <c r="H5023" s="7">
        <v>0</v>
      </c>
      <c r="I5023" s="7">
        <v>0</v>
      </c>
      <c r="J5023" t="s">
        <v>2337</v>
      </c>
      <c r="K5023">
        <f t="shared" si="312"/>
        <v>92</v>
      </c>
      <c r="L5023">
        <f t="shared" si="313"/>
        <v>45</v>
      </c>
      <c r="M5023">
        <f t="shared" si="314"/>
        <v>1</v>
      </c>
      <c r="N5023" s="7">
        <f t="shared" si="315"/>
        <v>0</v>
      </c>
    </row>
    <row r="5024" spans="1:14" x14ac:dyDescent="0.2">
      <c r="A5024" t="s">
        <v>101</v>
      </c>
      <c r="B5024" s="8">
        <v>44140</v>
      </c>
      <c r="C5024" s="8">
        <v>44144</v>
      </c>
      <c r="D5024">
        <v>154</v>
      </c>
      <c r="E5024">
        <v>1</v>
      </c>
      <c r="F5024" s="7">
        <v>27.37</v>
      </c>
      <c r="G5024" s="7">
        <v>0</v>
      </c>
      <c r="H5024" s="7">
        <v>0.27</v>
      </c>
      <c r="I5024" s="7">
        <v>0</v>
      </c>
      <c r="J5024" t="s">
        <v>2337</v>
      </c>
      <c r="K5024">
        <f t="shared" si="312"/>
        <v>154</v>
      </c>
      <c r="L5024">
        <f t="shared" si="313"/>
        <v>45</v>
      </c>
      <c r="M5024">
        <f t="shared" si="314"/>
        <v>1</v>
      </c>
      <c r="N5024" s="7">
        <f t="shared" si="315"/>
        <v>0</v>
      </c>
    </row>
    <row r="5025" spans="1:14" x14ac:dyDescent="0.2">
      <c r="A5025" t="s">
        <v>108</v>
      </c>
      <c r="B5025" s="8">
        <v>44140</v>
      </c>
      <c r="C5025" s="8">
        <v>44144</v>
      </c>
      <c r="D5025">
        <v>92</v>
      </c>
      <c r="E5025">
        <v>1</v>
      </c>
      <c r="F5025" s="7">
        <v>20.8</v>
      </c>
      <c r="G5025" s="7">
        <v>0</v>
      </c>
      <c r="H5025" s="7">
        <v>0.35</v>
      </c>
      <c r="I5025" s="7">
        <v>0</v>
      </c>
      <c r="J5025" t="s">
        <v>2337</v>
      </c>
      <c r="K5025">
        <f t="shared" si="312"/>
        <v>92</v>
      </c>
      <c r="L5025">
        <f t="shared" si="313"/>
        <v>45</v>
      </c>
      <c r="M5025">
        <f t="shared" si="314"/>
        <v>1</v>
      </c>
      <c r="N5025" s="7">
        <f t="shared" si="315"/>
        <v>0</v>
      </c>
    </row>
    <row r="5026" spans="1:14" x14ac:dyDescent="0.2">
      <c r="A5026" t="s">
        <v>104</v>
      </c>
      <c r="B5026" s="8">
        <v>44140</v>
      </c>
      <c r="C5026" s="8">
        <v>44144</v>
      </c>
      <c r="D5026">
        <v>154</v>
      </c>
      <c r="E5026">
        <v>1</v>
      </c>
      <c r="F5026" s="7">
        <v>32.229999999999997</v>
      </c>
      <c r="G5026" s="7">
        <v>0</v>
      </c>
      <c r="H5026" s="7">
        <v>0.32</v>
      </c>
      <c r="I5026" s="7">
        <v>0</v>
      </c>
      <c r="J5026" t="s">
        <v>2337</v>
      </c>
      <c r="K5026">
        <f t="shared" si="312"/>
        <v>154</v>
      </c>
      <c r="L5026">
        <f t="shared" si="313"/>
        <v>45</v>
      </c>
      <c r="M5026">
        <f t="shared" si="314"/>
        <v>1</v>
      </c>
      <c r="N5026" s="7">
        <f t="shared" si="315"/>
        <v>0</v>
      </c>
    </row>
    <row r="5027" spans="1:14" x14ac:dyDescent="0.2">
      <c r="A5027" t="s">
        <v>102</v>
      </c>
      <c r="B5027" s="8">
        <v>44140</v>
      </c>
      <c r="C5027" s="8">
        <v>44144</v>
      </c>
      <c r="D5027">
        <v>154</v>
      </c>
      <c r="E5027">
        <v>1</v>
      </c>
      <c r="F5027" s="7">
        <v>28.01</v>
      </c>
      <c r="G5027" s="7">
        <v>0</v>
      </c>
      <c r="H5027" s="7">
        <v>0.27</v>
      </c>
      <c r="I5027" s="7">
        <v>0</v>
      </c>
      <c r="J5027" t="s">
        <v>2337</v>
      </c>
      <c r="K5027">
        <f t="shared" si="312"/>
        <v>154</v>
      </c>
      <c r="L5027">
        <f t="shared" si="313"/>
        <v>45</v>
      </c>
      <c r="M5027">
        <f t="shared" si="314"/>
        <v>1</v>
      </c>
      <c r="N5027" s="7">
        <f t="shared" si="315"/>
        <v>0</v>
      </c>
    </row>
    <row r="5028" spans="1:14" x14ac:dyDescent="0.2">
      <c r="A5028" t="s">
        <v>103</v>
      </c>
      <c r="B5028" s="8">
        <v>44140</v>
      </c>
      <c r="C5028" s="8">
        <v>44144</v>
      </c>
      <c r="D5028">
        <v>154</v>
      </c>
      <c r="E5028">
        <v>1</v>
      </c>
      <c r="F5028" s="7">
        <v>29.43</v>
      </c>
      <c r="G5028" s="7">
        <v>0</v>
      </c>
      <c r="H5028" s="7">
        <v>0.28999999999999998</v>
      </c>
      <c r="I5028" s="7">
        <v>0</v>
      </c>
      <c r="J5028" t="s">
        <v>2337</v>
      </c>
      <c r="K5028">
        <f t="shared" si="312"/>
        <v>154</v>
      </c>
      <c r="L5028">
        <f t="shared" si="313"/>
        <v>45</v>
      </c>
      <c r="M5028">
        <f t="shared" si="314"/>
        <v>1</v>
      </c>
      <c r="N5028" s="7">
        <f t="shared" si="315"/>
        <v>0</v>
      </c>
    </row>
    <row r="5029" spans="1:14" x14ac:dyDescent="0.2">
      <c r="A5029" t="s">
        <v>251</v>
      </c>
      <c r="B5029" s="8">
        <v>44140</v>
      </c>
      <c r="C5029" s="8">
        <v>44145</v>
      </c>
      <c r="D5029">
        <v>46</v>
      </c>
      <c r="E5029">
        <v>1</v>
      </c>
      <c r="F5029" s="7">
        <v>25.71</v>
      </c>
      <c r="G5029" s="7">
        <v>0</v>
      </c>
      <c r="H5029" s="7">
        <v>0.86</v>
      </c>
      <c r="I5029" s="7">
        <v>0</v>
      </c>
      <c r="J5029" t="s">
        <v>2337</v>
      </c>
      <c r="K5029">
        <f t="shared" si="312"/>
        <v>46</v>
      </c>
      <c r="L5029">
        <f t="shared" si="313"/>
        <v>45</v>
      </c>
      <c r="M5029">
        <f t="shared" si="314"/>
        <v>1</v>
      </c>
      <c r="N5029" s="7">
        <f t="shared" si="315"/>
        <v>0</v>
      </c>
    </row>
    <row r="5030" spans="1:14" x14ac:dyDescent="0.2">
      <c r="A5030" t="s">
        <v>291</v>
      </c>
      <c r="B5030" s="8">
        <v>44140</v>
      </c>
      <c r="C5030" s="8">
        <v>44145</v>
      </c>
      <c r="D5030">
        <v>46</v>
      </c>
      <c r="E5030">
        <v>1</v>
      </c>
      <c r="F5030" s="7">
        <v>25.71</v>
      </c>
      <c r="G5030" s="7">
        <v>0</v>
      </c>
      <c r="H5030" s="7">
        <v>0.86</v>
      </c>
      <c r="I5030" s="7">
        <v>0</v>
      </c>
      <c r="J5030" t="s">
        <v>2337</v>
      </c>
      <c r="K5030">
        <f t="shared" si="312"/>
        <v>46</v>
      </c>
      <c r="L5030">
        <f t="shared" si="313"/>
        <v>45</v>
      </c>
      <c r="M5030">
        <f t="shared" si="314"/>
        <v>1</v>
      </c>
      <c r="N5030" s="7">
        <f t="shared" si="315"/>
        <v>0</v>
      </c>
    </row>
    <row r="5031" spans="1:14" x14ac:dyDescent="0.2">
      <c r="A5031" t="s">
        <v>98</v>
      </c>
      <c r="B5031" s="8">
        <v>44145</v>
      </c>
      <c r="C5031" s="8">
        <v>44147</v>
      </c>
      <c r="D5031">
        <v>154</v>
      </c>
      <c r="E5031">
        <v>1</v>
      </c>
      <c r="F5031" s="7">
        <v>27.37</v>
      </c>
      <c r="G5031" s="7">
        <v>0</v>
      </c>
      <c r="H5031" s="7">
        <v>0.27</v>
      </c>
      <c r="I5031" s="7">
        <v>0</v>
      </c>
      <c r="J5031" t="s">
        <v>2337</v>
      </c>
      <c r="K5031">
        <f t="shared" si="312"/>
        <v>154</v>
      </c>
      <c r="L5031">
        <f t="shared" si="313"/>
        <v>46</v>
      </c>
      <c r="M5031">
        <f t="shared" si="314"/>
        <v>1</v>
      </c>
      <c r="N5031" s="7">
        <f t="shared" si="315"/>
        <v>0</v>
      </c>
    </row>
    <row r="5032" spans="1:14" x14ac:dyDescent="0.2">
      <c r="A5032" t="s">
        <v>942</v>
      </c>
      <c r="B5032" s="8">
        <v>44148</v>
      </c>
      <c r="C5032" s="8">
        <v>44151</v>
      </c>
      <c r="D5032">
        <v>2</v>
      </c>
      <c r="E5032">
        <v>1</v>
      </c>
      <c r="F5032" s="7">
        <v>23.87</v>
      </c>
      <c r="G5032" s="7">
        <v>0</v>
      </c>
      <c r="H5032" s="7">
        <v>23.87</v>
      </c>
      <c r="I5032" s="7">
        <v>0</v>
      </c>
      <c r="J5032" t="s">
        <v>2337</v>
      </c>
      <c r="K5032">
        <f t="shared" si="312"/>
        <v>2</v>
      </c>
      <c r="L5032">
        <f t="shared" si="313"/>
        <v>46</v>
      </c>
      <c r="M5032">
        <f t="shared" si="314"/>
        <v>1</v>
      </c>
      <c r="N5032" s="7">
        <f t="shared" si="315"/>
        <v>0</v>
      </c>
    </row>
    <row r="5033" spans="1:14" x14ac:dyDescent="0.2">
      <c r="A5033" t="s">
        <v>169</v>
      </c>
      <c r="B5033" s="8">
        <v>44152</v>
      </c>
      <c r="C5033" s="8">
        <v>44152</v>
      </c>
      <c r="D5033">
        <v>62</v>
      </c>
      <c r="E5033">
        <v>1</v>
      </c>
      <c r="F5033" s="7">
        <v>51.53</v>
      </c>
      <c r="G5033" s="7">
        <v>0</v>
      </c>
      <c r="H5033" s="7">
        <v>1.28</v>
      </c>
      <c r="I5033" s="7">
        <v>0</v>
      </c>
      <c r="J5033" t="s">
        <v>2337</v>
      </c>
      <c r="K5033">
        <f t="shared" si="312"/>
        <v>62</v>
      </c>
      <c r="L5033">
        <f t="shared" si="313"/>
        <v>47</v>
      </c>
      <c r="M5033">
        <f t="shared" si="314"/>
        <v>1</v>
      </c>
      <c r="N5033" s="7">
        <f t="shared" si="315"/>
        <v>0</v>
      </c>
    </row>
    <row r="5034" spans="1:14" x14ac:dyDescent="0.2">
      <c r="A5034" t="s">
        <v>531</v>
      </c>
      <c r="B5034" s="8">
        <v>44153</v>
      </c>
      <c r="C5034" s="8">
        <v>44154</v>
      </c>
      <c r="D5034">
        <v>10</v>
      </c>
      <c r="E5034">
        <v>1</v>
      </c>
      <c r="F5034" s="7">
        <v>27.72</v>
      </c>
      <c r="G5034" s="7">
        <v>0</v>
      </c>
      <c r="H5034" s="7">
        <v>4.62</v>
      </c>
      <c r="I5034" s="7">
        <v>0</v>
      </c>
      <c r="J5034" t="s">
        <v>2337</v>
      </c>
      <c r="K5034">
        <f t="shared" si="312"/>
        <v>10</v>
      </c>
      <c r="L5034">
        <f t="shared" si="313"/>
        <v>47</v>
      </c>
      <c r="M5034">
        <f t="shared" si="314"/>
        <v>1</v>
      </c>
      <c r="N5034" s="7">
        <f t="shared" si="315"/>
        <v>0</v>
      </c>
    </row>
    <row r="5035" spans="1:14" x14ac:dyDescent="0.2">
      <c r="A5035" t="s">
        <v>537</v>
      </c>
      <c r="B5035" s="8">
        <v>44153</v>
      </c>
      <c r="C5035" s="8">
        <v>44154</v>
      </c>
      <c r="D5035">
        <v>10</v>
      </c>
      <c r="E5035">
        <v>1</v>
      </c>
      <c r="F5035" s="7">
        <v>33.97</v>
      </c>
      <c r="G5035" s="7">
        <v>0</v>
      </c>
      <c r="H5035" s="7">
        <v>5.65</v>
      </c>
      <c r="I5035" s="7">
        <v>0</v>
      </c>
      <c r="J5035" t="s">
        <v>2337</v>
      </c>
      <c r="K5035">
        <f t="shared" si="312"/>
        <v>10</v>
      </c>
      <c r="L5035">
        <f t="shared" si="313"/>
        <v>47</v>
      </c>
      <c r="M5035">
        <f t="shared" si="314"/>
        <v>1</v>
      </c>
      <c r="N5035" s="7">
        <f t="shared" si="315"/>
        <v>0</v>
      </c>
    </row>
    <row r="5036" spans="1:14" x14ac:dyDescent="0.2">
      <c r="A5036" t="s">
        <v>307</v>
      </c>
      <c r="B5036" s="8">
        <v>44153</v>
      </c>
      <c r="C5036" s="8">
        <v>44154</v>
      </c>
      <c r="D5036">
        <v>10</v>
      </c>
      <c r="E5036">
        <v>1</v>
      </c>
      <c r="F5036" s="7">
        <v>7.06</v>
      </c>
      <c r="G5036" s="7">
        <v>0</v>
      </c>
      <c r="H5036" s="7">
        <v>1.18</v>
      </c>
      <c r="I5036" s="7">
        <v>0</v>
      </c>
      <c r="J5036" t="s">
        <v>2337</v>
      </c>
      <c r="K5036">
        <f t="shared" si="312"/>
        <v>10</v>
      </c>
      <c r="L5036">
        <f t="shared" si="313"/>
        <v>47</v>
      </c>
      <c r="M5036">
        <f t="shared" si="314"/>
        <v>1</v>
      </c>
      <c r="N5036" s="7">
        <f t="shared" si="315"/>
        <v>0</v>
      </c>
    </row>
    <row r="5037" spans="1:14" x14ac:dyDescent="0.2">
      <c r="A5037" t="s">
        <v>169</v>
      </c>
      <c r="B5037" s="8">
        <v>44155</v>
      </c>
      <c r="C5037" s="8">
        <v>44158</v>
      </c>
      <c r="D5037">
        <v>368</v>
      </c>
      <c r="E5037">
        <v>1</v>
      </c>
      <c r="F5037" s="7">
        <v>309.17</v>
      </c>
      <c r="G5037" s="7">
        <v>0</v>
      </c>
      <c r="H5037" s="7">
        <v>1.28</v>
      </c>
      <c r="I5037" s="7">
        <v>0</v>
      </c>
      <c r="J5037" t="s">
        <v>2337</v>
      </c>
      <c r="K5037">
        <f t="shared" si="312"/>
        <v>368</v>
      </c>
      <c r="L5037">
        <f t="shared" si="313"/>
        <v>47</v>
      </c>
      <c r="M5037">
        <f t="shared" si="314"/>
        <v>1</v>
      </c>
      <c r="N5037" s="7">
        <f t="shared" si="315"/>
        <v>0</v>
      </c>
    </row>
    <row r="5038" spans="1:14" x14ac:dyDescent="0.2">
      <c r="A5038" t="s">
        <v>288</v>
      </c>
      <c r="B5038" s="8">
        <v>44155</v>
      </c>
      <c r="C5038" s="8">
        <v>44158</v>
      </c>
      <c r="D5038">
        <v>154</v>
      </c>
      <c r="E5038">
        <v>1</v>
      </c>
      <c r="F5038" s="7">
        <v>85.69</v>
      </c>
      <c r="G5038" s="7">
        <v>0</v>
      </c>
      <c r="H5038" s="7">
        <v>0.86</v>
      </c>
      <c r="I5038" s="7">
        <v>0</v>
      </c>
      <c r="J5038" t="s">
        <v>2337</v>
      </c>
      <c r="K5038">
        <f t="shared" si="312"/>
        <v>154</v>
      </c>
      <c r="L5038">
        <f t="shared" si="313"/>
        <v>47</v>
      </c>
      <c r="M5038">
        <f t="shared" si="314"/>
        <v>1</v>
      </c>
      <c r="N5038" s="7">
        <f t="shared" si="315"/>
        <v>0</v>
      </c>
    </row>
    <row r="5039" spans="1:14" x14ac:dyDescent="0.2">
      <c r="A5039" t="s">
        <v>101</v>
      </c>
      <c r="B5039" s="8">
        <v>44155</v>
      </c>
      <c r="C5039" s="8">
        <v>44158</v>
      </c>
      <c r="D5039">
        <v>154</v>
      </c>
      <c r="E5039">
        <v>1</v>
      </c>
      <c r="F5039" s="7">
        <v>27.37</v>
      </c>
      <c r="G5039" s="7">
        <v>0</v>
      </c>
      <c r="H5039" s="7">
        <v>0.27</v>
      </c>
      <c r="I5039" s="7">
        <v>0</v>
      </c>
      <c r="J5039" t="s">
        <v>2337</v>
      </c>
      <c r="K5039">
        <f t="shared" si="312"/>
        <v>154</v>
      </c>
      <c r="L5039">
        <f t="shared" si="313"/>
        <v>47</v>
      </c>
      <c r="M5039">
        <f t="shared" si="314"/>
        <v>1</v>
      </c>
      <c r="N5039" s="7">
        <f t="shared" si="315"/>
        <v>0</v>
      </c>
    </row>
    <row r="5040" spans="1:14" x14ac:dyDescent="0.2">
      <c r="A5040" t="s">
        <v>948</v>
      </c>
      <c r="B5040" s="8">
        <v>44159</v>
      </c>
      <c r="C5040" s="8">
        <v>44159</v>
      </c>
      <c r="D5040">
        <v>2</v>
      </c>
      <c r="E5040">
        <v>1</v>
      </c>
      <c r="F5040" s="7">
        <v>22.26</v>
      </c>
      <c r="G5040" s="7">
        <v>42.21</v>
      </c>
      <c r="H5040" s="7">
        <v>22.26</v>
      </c>
      <c r="I5040" s="7">
        <v>42.21</v>
      </c>
      <c r="J5040" t="s">
        <v>2337</v>
      </c>
      <c r="K5040">
        <f t="shared" si="312"/>
        <v>2</v>
      </c>
      <c r="L5040">
        <f t="shared" si="313"/>
        <v>48</v>
      </c>
      <c r="M5040">
        <f t="shared" si="314"/>
        <v>1</v>
      </c>
      <c r="N5040" s="7">
        <f t="shared" si="315"/>
        <v>42.21</v>
      </c>
    </row>
    <row r="5041" spans="1:14" x14ac:dyDescent="0.2">
      <c r="A5041" t="s">
        <v>101</v>
      </c>
      <c r="B5041" s="8">
        <v>44174</v>
      </c>
      <c r="C5041" s="8">
        <v>44181</v>
      </c>
      <c r="D5041">
        <v>77</v>
      </c>
      <c r="E5041">
        <v>1</v>
      </c>
      <c r="F5041" s="7">
        <v>13.69</v>
      </c>
      <c r="G5041" s="7">
        <v>0</v>
      </c>
      <c r="H5041" s="7">
        <v>0.27</v>
      </c>
      <c r="I5041" s="7">
        <v>0</v>
      </c>
      <c r="J5041" t="s">
        <v>2337</v>
      </c>
      <c r="K5041">
        <f t="shared" si="312"/>
        <v>77</v>
      </c>
      <c r="L5041">
        <f t="shared" si="313"/>
        <v>50</v>
      </c>
      <c r="M5041">
        <f t="shared" si="314"/>
        <v>1</v>
      </c>
      <c r="N5041" s="7">
        <f t="shared" si="315"/>
        <v>0</v>
      </c>
    </row>
    <row r="5042" spans="1:14" x14ac:dyDescent="0.2">
      <c r="A5042" t="s">
        <v>99</v>
      </c>
      <c r="B5042" s="8">
        <v>44174</v>
      </c>
      <c r="C5042" s="8">
        <v>44181</v>
      </c>
      <c r="D5042">
        <v>77</v>
      </c>
      <c r="E5042">
        <v>1</v>
      </c>
      <c r="F5042" s="7">
        <v>13.69</v>
      </c>
      <c r="G5042" s="7">
        <v>0</v>
      </c>
      <c r="H5042" s="7">
        <v>0.27</v>
      </c>
      <c r="I5042" s="7">
        <v>0</v>
      </c>
      <c r="J5042" t="s">
        <v>2337</v>
      </c>
      <c r="K5042">
        <f t="shared" si="312"/>
        <v>77</v>
      </c>
      <c r="L5042">
        <f t="shared" si="313"/>
        <v>50</v>
      </c>
      <c r="M5042">
        <f t="shared" si="314"/>
        <v>1</v>
      </c>
      <c r="N5042" s="7">
        <f t="shared" si="315"/>
        <v>0</v>
      </c>
    </row>
    <row r="5043" spans="1:14" x14ac:dyDescent="0.2">
      <c r="A5043" t="s">
        <v>108</v>
      </c>
      <c r="B5043" s="8">
        <v>44174</v>
      </c>
      <c r="C5043" s="8">
        <v>44181</v>
      </c>
      <c r="D5043">
        <v>46</v>
      </c>
      <c r="E5043">
        <v>1</v>
      </c>
      <c r="F5043" s="7">
        <v>10.4</v>
      </c>
      <c r="G5043" s="7">
        <v>0</v>
      </c>
      <c r="H5043" s="7">
        <v>0.35</v>
      </c>
      <c r="I5043" s="7">
        <v>0</v>
      </c>
      <c r="J5043" t="s">
        <v>2337</v>
      </c>
      <c r="K5043">
        <f t="shared" si="312"/>
        <v>46</v>
      </c>
      <c r="L5043">
        <f t="shared" si="313"/>
        <v>50</v>
      </c>
      <c r="M5043">
        <f t="shared" si="314"/>
        <v>1</v>
      </c>
      <c r="N5043" s="7">
        <f t="shared" si="315"/>
        <v>0</v>
      </c>
    </row>
    <row r="5044" spans="1:14" x14ac:dyDescent="0.2">
      <c r="A5044" t="s">
        <v>106</v>
      </c>
      <c r="B5044" s="8">
        <v>44174</v>
      </c>
      <c r="C5044" s="8">
        <v>44181</v>
      </c>
      <c r="D5044">
        <v>46</v>
      </c>
      <c r="E5044">
        <v>1</v>
      </c>
      <c r="F5044" s="7">
        <v>0</v>
      </c>
      <c r="G5044" s="7">
        <v>0</v>
      </c>
      <c r="H5044" s="7">
        <v>0</v>
      </c>
      <c r="I5044" s="7">
        <v>0</v>
      </c>
      <c r="J5044" t="s">
        <v>2337</v>
      </c>
      <c r="K5044">
        <f t="shared" si="312"/>
        <v>46</v>
      </c>
      <c r="L5044">
        <f t="shared" si="313"/>
        <v>50</v>
      </c>
      <c r="M5044">
        <f t="shared" si="314"/>
        <v>1</v>
      </c>
      <c r="N5044" s="7">
        <f t="shared" si="315"/>
        <v>0</v>
      </c>
    </row>
    <row r="5045" spans="1:14" x14ac:dyDescent="0.2">
      <c r="A5045" t="s">
        <v>288</v>
      </c>
      <c r="B5045" s="8">
        <v>44174</v>
      </c>
      <c r="C5045" s="8">
        <v>44181</v>
      </c>
      <c r="D5045">
        <v>31</v>
      </c>
      <c r="E5045">
        <v>1</v>
      </c>
      <c r="F5045" s="7">
        <v>17.14</v>
      </c>
      <c r="G5045" s="7">
        <v>0</v>
      </c>
      <c r="H5045" s="7">
        <v>0.86</v>
      </c>
      <c r="I5045" s="7">
        <v>0</v>
      </c>
      <c r="J5045" t="s">
        <v>2337</v>
      </c>
      <c r="K5045">
        <f t="shared" si="312"/>
        <v>31</v>
      </c>
      <c r="L5045">
        <f t="shared" si="313"/>
        <v>50</v>
      </c>
      <c r="M5045">
        <f t="shared" si="314"/>
        <v>1</v>
      </c>
      <c r="N5045" s="7">
        <f t="shared" si="315"/>
        <v>0</v>
      </c>
    </row>
    <row r="5046" spans="1:14" x14ac:dyDescent="0.2">
      <c r="A5046" t="s">
        <v>262</v>
      </c>
      <c r="B5046" s="8">
        <v>44174</v>
      </c>
      <c r="C5046" s="8">
        <v>44181</v>
      </c>
      <c r="D5046">
        <v>31</v>
      </c>
      <c r="E5046">
        <v>1</v>
      </c>
      <c r="F5046" s="7">
        <v>19.7</v>
      </c>
      <c r="G5046" s="7">
        <v>0</v>
      </c>
      <c r="H5046" s="7">
        <v>0.99</v>
      </c>
      <c r="I5046" s="7">
        <v>0</v>
      </c>
      <c r="J5046" t="s">
        <v>2337</v>
      </c>
      <c r="K5046">
        <f t="shared" si="312"/>
        <v>31</v>
      </c>
      <c r="L5046">
        <f t="shared" si="313"/>
        <v>50</v>
      </c>
      <c r="M5046">
        <f t="shared" si="314"/>
        <v>1</v>
      </c>
      <c r="N5046" s="7">
        <f t="shared" si="315"/>
        <v>0</v>
      </c>
    </row>
    <row r="5047" spans="1:14" x14ac:dyDescent="0.2">
      <c r="A5047" t="s">
        <v>260</v>
      </c>
      <c r="B5047" s="8">
        <v>44174</v>
      </c>
      <c r="C5047" s="8">
        <v>44181</v>
      </c>
      <c r="D5047">
        <v>31</v>
      </c>
      <c r="E5047">
        <v>1</v>
      </c>
      <c r="F5047" s="7">
        <v>19.7</v>
      </c>
      <c r="G5047" s="7">
        <v>0</v>
      </c>
      <c r="H5047" s="7">
        <v>0.99</v>
      </c>
      <c r="I5047" s="7">
        <v>0</v>
      </c>
      <c r="J5047" t="s">
        <v>2337</v>
      </c>
      <c r="K5047">
        <f t="shared" si="312"/>
        <v>31</v>
      </c>
      <c r="L5047">
        <f t="shared" si="313"/>
        <v>50</v>
      </c>
      <c r="M5047">
        <f t="shared" si="314"/>
        <v>1</v>
      </c>
      <c r="N5047" s="7">
        <f t="shared" si="315"/>
        <v>0</v>
      </c>
    </row>
    <row r="5048" spans="1:14" x14ac:dyDescent="0.2">
      <c r="A5048" t="s">
        <v>241</v>
      </c>
      <c r="B5048" s="8">
        <v>44175</v>
      </c>
      <c r="C5048" s="8">
        <v>44176</v>
      </c>
      <c r="D5048">
        <v>16</v>
      </c>
      <c r="E5048">
        <v>1</v>
      </c>
      <c r="F5048" s="7">
        <v>8.57</v>
      </c>
      <c r="G5048" s="7">
        <v>0</v>
      </c>
      <c r="H5048" s="7">
        <v>0.86</v>
      </c>
      <c r="I5048" s="7">
        <v>0</v>
      </c>
      <c r="J5048" t="s">
        <v>2337</v>
      </c>
      <c r="K5048">
        <f t="shared" si="312"/>
        <v>16</v>
      </c>
      <c r="L5048">
        <f t="shared" si="313"/>
        <v>50</v>
      </c>
      <c r="M5048">
        <f t="shared" si="314"/>
        <v>1</v>
      </c>
      <c r="N5048" s="7">
        <f t="shared" si="315"/>
        <v>0</v>
      </c>
    </row>
    <row r="5049" spans="1:14" x14ac:dyDescent="0.2">
      <c r="A5049" t="s">
        <v>301</v>
      </c>
      <c r="B5049" s="8">
        <v>44181</v>
      </c>
      <c r="C5049" s="8">
        <v>44182</v>
      </c>
      <c r="D5049">
        <v>46</v>
      </c>
      <c r="E5049">
        <v>1</v>
      </c>
      <c r="F5049" s="7">
        <v>26.48</v>
      </c>
      <c r="G5049" s="7">
        <v>0</v>
      </c>
      <c r="H5049" s="7">
        <v>0.88</v>
      </c>
      <c r="I5049" s="7">
        <v>0</v>
      </c>
      <c r="J5049" t="s">
        <v>2337</v>
      </c>
      <c r="K5049">
        <f t="shared" si="312"/>
        <v>46</v>
      </c>
      <c r="L5049">
        <f t="shared" si="313"/>
        <v>51</v>
      </c>
      <c r="M5049">
        <f t="shared" si="314"/>
        <v>1</v>
      </c>
      <c r="N5049" s="7">
        <f t="shared" si="315"/>
        <v>0</v>
      </c>
    </row>
    <row r="5050" spans="1:14" x14ac:dyDescent="0.2">
      <c r="A5050" t="s">
        <v>531</v>
      </c>
      <c r="B5050" s="8">
        <v>44181</v>
      </c>
      <c r="C5050" s="8">
        <v>44182</v>
      </c>
      <c r="D5050">
        <v>25</v>
      </c>
      <c r="E5050">
        <v>1</v>
      </c>
      <c r="F5050" s="7">
        <v>73.91</v>
      </c>
      <c r="G5050" s="7">
        <v>0</v>
      </c>
      <c r="H5050" s="7">
        <v>4.62</v>
      </c>
      <c r="I5050" s="7">
        <v>0</v>
      </c>
      <c r="J5050" t="s">
        <v>2337</v>
      </c>
      <c r="K5050">
        <f t="shared" si="312"/>
        <v>25</v>
      </c>
      <c r="L5050">
        <f t="shared" si="313"/>
        <v>51</v>
      </c>
      <c r="M5050">
        <f t="shared" si="314"/>
        <v>1</v>
      </c>
      <c r="N5050" s="7">
        <f t="shared" si="315"/>
        <v>0</v>
      </c>
    </row>
    <row r="5051" spans="1:14" x14ac:dyDescent="0.2">
      <c r="A5051" t="s">
        <v>537</v>
      </c>
      <c r="B5051" s="8">
        <v>44181</v>
      </c>
      <c r="C5051" s="8">
        <v>44182</v>
      </c>
      <c r="D5051">
        <v>25</v>
      </c>
      <c r="E5051">
        <v>1</v>
      </c>
      <c r="F5051" s="7">
        <v>90.57</v>
      </c>
      <c r="G5051" s="7">
        <v>0</v>
      </c>
      <c r="H5051" s="7">
        <v>5.65</v>
      </c>
      <c r="I5051" s="7">
        <v>0</v>
      </c>
      <c r="J5051" t="s">
        <v>2337</v>
      </c>
      <c r="K5051">
        <f t="shared" si="312"/>
        <v>25</v>
      </c>
      <c r="L5051">
        <f t="shared" si="313"/>
        <v>51</v>
      </c>
      <c r="M5051">
        <f t="shared" si="314"/>
        <v>1</v>
      </c>
      <c r="N5051" s="7">
        <f t="shared" si="315"/>
        <v>0</v>
      </c>
    </row>
    <row r="5052" spans="1:14" x14ac:dyDescent="0.2">
      <c r="A5052" t="s">
        <v>99</v>
      </c>
      <c r="B5052" s="8">
        <v>44183</v>
      </c>
      <c r="C5052" s="8">
        <v>44186</v>
      </c>
      <c r="D5052">
        <v>154</v>
      </c>
      <c r="E5052">
        <v>1</v>
      </c>
      <c r="F5052" s="7">
        <v>27.37</v>
      </c>
      <c r="G5052" s="7">
        <v>0</v>
      </c>
      <c r="H5052" s="7">
        <v>0.27</v>
      </c>
      <c r="I5052" s="7">
        <v>0</v>
      </c>
      <c r="J5052" t="s">
        <v>2337</v>
      </c>
      <c r="K5052">
        <f t="shared" si="312"/>
        <v>154</v>
      </c>
      <c r="L5052">
        <f t="shared" si="313"/>
        <v>51</v>
      </c>
      <c r="M5052">
        <f t="shared" si="314"/>
        <v>1</v>
      </c>
      <c r="N5052" s="7">
        <f t="shared" si="315"/>
        <v>0</v>
      </c>
    </row>
    <row r="5053" spans="1:14" x14ac:dyDescent="0.2">
      <c r="A5053" t="s">
        <v>2327</v>
      </c>
      <c r="B5053" s="8">
        <v>44188</v>
      </c>
      <c r="C5053" s="8">
        <v>44188</v>
      </c>
      <c r="D5053">
        <v>766</v>
      </c>
      <c r="E5053">
        <v>1</v>
      </c>
      <c r="F5053" s="7">
        <v>556.37</v>
      </c>
      <c r="G5053" s="7">
        <v>0</v>
      </c>
      <c r="H5053" s="7">
        <v>1.1100000000000001</v>
      </c>
      <c r="I5053" s="7">
        <v>0</v>
      </c>
      <c r="J5053" t="s">
        <v>2337</v>
      </c>
      <c r="K5053">
        <f t="shared" si="312"/>
        <v>766</v>
      </c>
      <c r="L5053">
        <f t="shared" si="313"/>
        <v>52</v>
      </c>
      <c r="M5053">
        <f t="shared" si="314"/>
        <v>1</v>
      </c>
      <c r="N5053" s="7">
        <f t="shared" si="315"/>
        <v>0</v>
      </c>
    </row>
    <row r="5054" spans="1:14" x14ac:dyDescent="0.2">
      <c r="A5054" t="s">
        <v>2326</v>
      </c>
      <c r="B5054" s="8">
        <v>44188</v>
      </c>
      <c r="C5054" s="8">
        <v>44188</v>
      </c>
      <c r="D5054">
        <v>766</v>
      </c>
      <c r="E5054">
        <v>1</v>
      </c>
      <c r="F5054" s="7">
        <v>537.17999999999995</v>
      </c>
      <c r="G5054" s="7">
        <v>0</v>
      </c>
      <c r="H5054" s="7">
        <v>1.07</v>
      </c>
      <c r="I5054" s="7">
        <v>0</v>
      </c>
      <c r="J5054" t="s">
        <v>2337</v>
      </c>
      <c r="K5054">
        <f t="shared" si="312"/>
        <v>766</v>
      </c>
      <c r="L5054">
        <f t="shared" si="313"/>
        <v>52</v>
      </c>
      <c r="M5054">
        <f t="shared" si="314"/>
        <v>1</v>
      </c>
      <c r="N5054" s="7">
        <f t="shared" si="315"/>
        <v>0</v>
      </c>
    </row>
    <row r="5055" spans="1:14" x14ac:dyDescent="0.2">
      <c r="A5055" t="s">
        <v>172</v>
      </c>
      <c r="B5055" s="8">
        <v>44193</v>
      </c>
      <c r="C5055" s="8">
        <v>44193</v>
      </c>
      <c r="D5055">
        <v>307</v>
      </c>
      <c r="E5055">
        <v>1</v>
      </c>
      <c r="F5055" s="7">
        <v>259.10000000000002</v>
      </c>
      <c r="G5055" s="7">
        <v>0</v>
      </c>
      <c r="H5055" s="7">
        <v>1.29</v>
      </c>
      <c r="I5055" s="7">
        <v>0</v>
      </c>
      <c r="J5055" t="s">
        <v>2337</v>
      </c>
      <c r="K5055">
        <f t="shared" si="312"/>
        <v>307</v>
      </c>
      <c r="L5055">
        <f t="shared" si="313"/>
        <v>53</v>
      </c>
      <c r="M5055">
        <f t="shared" si="314"/>
        <v>1</v>
      </c>
      <c r="N5055" s="7">
        <f t="shared" si="315"/>
        <v>0</v>
      </c>
    </row>
    <row r="5056" spans="1:14" x14ac:dyDescent="0.2">
      <c r="A5056" t="s">
        <v>948</v>
      </c>
      <c r="B5056" s="8">
        <v>44201</v>
      </c>
      <c r="C5056" s="8">
        <v>44201</v>
      </c>
      <c r="D5056">
        <v>5</v>
      </c>
      <c r="E5056">
        <v>1</v>
      </c>
      <c r="F5056" s="7">
        <v>66.760000000000005</v>
      </c>
      <c r="G5056" s="7">
        <v>0</v>
      </c>
      <c r="H5056" s="7">
        <v>22.26</v>
      </c>
      <c r="I5056" s="7">
        <v>0</v>
      </c>
      <c r="J5056" t="s">
        <v>2337</v>
      </c>
      <c r="K5056">
        <f t="shared" si="312"/>
        <v>5</v>
      </c>
      <c r="L5056">
        <f t="shared" si="313"/>
        <v>53</v>
      </c>
      <c r="M5056">
        <f t="shared" si="314"/>
        <v>1</v>
      </c>
      <c r="N5056" s="7">
        <f t="shared" si="315"/>
        <v>0</v>
      </c>
    </row>
    <row r="5057" spans="1:14" x14ac:dyDescent="0.2">
      <c r="A5057" t="s">
        <v>124</v>
      </c>
      <c r="B5057" s="8">
        <v>44207</v>
      </c>
      <c r="C5057" s="8">
        <v>44207</v>
      </c>
      <c r="D5057">
        <v>154</v>
      </c>
      <c r="E5057">
        <v>1</v>
      </c>
      <c r="F5057" s="7">
        <v>0.28000000000000003</v>
      </c>
      <c r="G5057" s="7">
        <v>0</v>
      </c>
      <c r="H5057" s="7">
        <v>0</v>
      </c>
      <c r="I5057" s="7">
        <v>0</v>
      </c>
      <c r="J5057" t="s">
        <v>2337</v>
      </c>
      <c r="K5057">
        <f t="shared" si="312"/>
        <v>154</v>
      </c>
      <c r="L5057">
        <f t="shared" si="313"/>
        <v>54</v>
      </c>
      <c r="M5057">
        <f t="shared" si="314"/>
        <v>1</v>
      </c>
      <c r="N5057" s="7">
        <f t="shared" si="315"/>
        <v>0</v>
      </c>
    </row>
    <row r="5058" spans="1:14" x14ac:dyDescent="0.2">
      <c r="A5058" t="s">
        <v>2325</v>
      </c>
      <c r="B5058" s="8">
        <v>44216</v>
      </c>
      <c r="C5058" s="8">
        <v>44225</v>
      </c>
      <c r="D5058">
        <v>31</v>
      </c>
      <c r="E5058">
        <v>1</v>
      </c>
      <c r="F5058" s="7">
        <v>0</v>
      </c>
      <c r="G5058" s="7">
        <v>0</v>
      </c>
      <c r="H5058" s="7">
        <v>0</v>
      </c>
      <c r="I5058" s="7">
        <v>0</v>
      </c>
      <c r="J5058" t="s">
        <v>2337</v>
      </c>
      <c r="K5058">
        <f t="shared" si="312"/>
        <v>31</v>
      </c>
      <c r="L5058">
        <f t="shared" si="313"/>
        <v>55</v>
      </c>
      <c r="M5058">
        <f t="shared" si="314"/>
        <v>1</v>
      </c>
      <c r="N5058" s="7">
        <f t="shared" si="315"/>
        <v>0</v>
      </c>
    </row>
    <row r="5059" spans="1:14" x14ac:dyDescent="0.2">
      <c r="A5059" t="s">
        <v>782</v>
      </c>
      <c r="B5059" s="8">
        <v>43832</v>
      </c>
      <c r="C5059" s="8">
        <v>43840</v>
      </c>
      <c r="D5059">
        <v>2</v>
      </c>
      <c r="E5059">
        <v>1</v>
      </c>
      <c r="F5059" s="7">
        <v>46.36</v>
      </c>
      <c r="G5059" s="7">
        <v>77.38</v>
      </c>
      <c r="H5059" s="7">
        <v>46.36</v>
      </c>
      <c r="I5059" s="7">
        <v>77.38</v>
      </c>
      <c r="J5059" t="s">
        <v>2337</v>
      </c>
      <c r="K5059">
        <f t="shared" ref="K5059:K5076" si="316">D5059*E5059</f>
        <v>2</v>
      </c>
      <c r="L5059">
        <f t="shared" ref="L5059:L5076" si="317">(YEAR(B5059)-2020)*52+_xlfn.ISOWEEKNUM(B5059)</f>
        <v>1</v>
      </c>
      <c r="M5059">
        <f t="shared" ref="M5059:M5076" si="318">IF(J5059="Z-US$",1,1.22)</f>
        <v>1</v>
      </c>
      <c r="N5059" s="7">
        <f t="shared" ref="N5059:N5076" si="319">G5059*M5059</f>
        <v>77.38</v>
      </c>
    </row>
    <row r="5060" spans="1:14" x14ac:dyDescent="0.2">
      <c r="A5060" t="s">
        <v>937</v>
      </c>
      <c r="B5060" s="8">
        <v>43844</v>
      </c>
      <c r="C5060" s="8">
        <v>43844</v>
      </c>
      <c r="D5060">
        <v>4</v>
      </c>
      <c r="E5060">
        <v>1</v>
      </c>
      <c r="F5060" s="7">
        <v>41.95</v>
      </c>
      <c r="G5060" s="7">
        <v>69.069999999999993</v>
      </c>
      <c r="H5060" s="7">
        <v>20.98</v>
      </c>
      <c r="I5060" s="7">
        <v>34.53</v>
      </c>
      <c r="J5060" t="s">
        <v>2337</v>
      </c>
      <c r="K5060">
        <f t="shared" si="316"/>
        <v>4</v>
      </c>
      <c r="L5060">
        <f t="shared" si="317"/>
        <v>3</v>
      </c>
      <c r="M5060">
        <f t="shared" si="318"/>
        <v>1</v>
      </c>
      <c r="N5060" s="7">
        <f t="shared" si="319"/>
        <v>69.069999999999993</v>
      </c>
    </row>
    <row r="5061" spans="1:14" x14ac:dyDescent="0.2">
      <c r="A5061" t="s">
        <v>396</v>
      </c>
      <c r="B5061" s="8">
        <v>43851</v>
      </c>
      <c r="C5061" s="8">
        <v>43851</v>
      </c>
      <c r="D5061">
        <v>5</v>
      </c>
      <c r="E5061">
        <v>1</v>
      </c>
      <c r="F5061" s="7">
        <v>66.709999999999994</v>
      </c>
      <c r="G5061" s="7">
        <v>99.76</v>
      </c>
      <c r="H5061" s="7">
        <v>22.23</v>
      </c>
      <c r="I5061" s="7">
        <v>33.25</v>
      </c>
      <c r="J5061" t="s">
        <v>2337</v>
      </c>
      <c r="K5061">
        <f t="shared" si="316"/>
        <v>5</v>
      </c>
      <c r="L5061">
        <f t="shared" si="317"/>
        <v>4</v>
      </c>
      <c r="M5061">
        <f t="shared" si="318"/>
        <v>1</v>
      </c>
      <c r="N5061" s="7">
        <f t="shared" si="319"/>
        <v>99.76</v>
      </c>
    </row>
    <row r="5062" spans="1:14" x14ac:dyDescent="0.2">
      <c r="A5062" t="s">
        <v>396</v>
      </c>
      <c r="B5062" s="8">
        <v>43878</v>
      </c>
      <c r="C5062" s="8">
        <v>43878</v>
      </c>
      <c r="D5062">
        <v>2</v>
      </c>
      <c r="E5062">
        <v>1</v>
      </c>
      <c r="F5062" s="7">
        <v>23.28</v>
      </c>
      <c r="G5062" s="7">
        <v>30.7</v>
      </c>
      <c r="H5062" s="7">
        <v>23.28</v>
      </c>
      <c r="I5062" s="7">
        <v>30.7</v>
      </c>
      <c r="J5062" t="s">
        <v>2337</v>
      </c>
      <c r="K5062">
        <f t="shared" si="316"/>
        <v>2</v>
      </c>
      <c r="L5062">
        <f t="shared" si="317"/>
        <v>8</v>
      </c>
      <c r="M5062">
        <f t="shared" si="318"/>
        <v>1</v>
      </c>
      <c r="N5062" s="7">
        <f t="shared" si="319"/>
        <v>30.7</v>
      </c>
    </row>
    <row r="5063" spans="1:14" x14ac:dyDescent="0.2">
      <c r="A5063" t="s">
        <v>948</v>
      </c>
      <c r="B5063" s="8">
        <v>43889</v>
      </c>
      <c r="C5063" s="8">
        <v>43889</v>
      </c>
      <c r="D5063">
        <v>5</v>
      </c>
      <c r="E5063">
        <v>1</v>
      </c>
      <c r="F5063" s="7">
        <v>64.849999999999994</v>
      </c>
      <c r="G5063" s="7">
        <v>126.62</v>
      </c>
      <c r="H5063" s="7">
        <v>21.62</v>
      </c>
      <c r="I5063" s="7">
        <v>42.21</v>
      </c>
      <c r="J5063" t="s">
        <v>2337</v>
      </c>
      <c r="K5063">
        <f t="shared" si="316"/>
        <v>5</v>
      </c>
      <c r="L5063">
        <f t="shared" si="317"/>
        <v>9</v>
      </c>
      <c r="M5063">
        <f t="shared" si="318"/>
        <v>1</v>
      </c>
      <c r="N5063" s="7">
        <f t="shared" si="319"/>
        <v>126.62</v>
      </c>
    </row>
    <row r="5064" spans="1:14" x14ac:dyDescent="0.2">
      <c r="A5064" t="s">
        <v>923</v>
      </c>
      <c r="B5064" s="8">
        <v>43902</v>
      </c>
      <c r="C5064" s="8">
        <v>43902</v>
      </c>
      <c r="D5064">
        <v>2</v>
      </c>
      <c r="E5064">
        <v>1</v>
      </c>
      <c r="F5064" s="7">
        <v>60.01</v>
      </c>
      <c r="G5064" s="7">
        <v>89.53</v>
      </c>
      <c r="H5064" s="7">
        <v>60.01</v>
      </c>
      <c r="I5064" s="7">
        <v>89.53</v>
      </c>
      <c r="J5064" t="s">
        <v>2337</v>
      </c>
      <c r="K5064">
        <f t="shared" si="316"/>
        <v>2</v>
      </c>
      <c r="L5064">
        <f t="shared" si="317"/>
        <v>11</v>
      </c>
      <c r="M5064">
        <f t="shared" si="318"/>
        <v>1</v>
      </c>
      <c r="N5064" s="7">
        <f t="shared" si="319"/>
        <v>89.53</v>
      </c>
    </row>
    <row r="5065" spans="1:14" x14ac:dyDescent="0.2">
      <c r="A5065" t="s">
        <v>396</v>
      </c>
      <c r="B5065" s="8">
        <v>43902</v>
      </c>
      <c r="C5065" s="8">
        <v>43902</v>
      </c>
      <c r="D5065">
        <v>4</v>
      </c>
      <c r="E5065">
        <v>1</v>
      </c>
      <c r="F5065" s="7">
        <v>46.56</v>
      </c>
      <c r="G5065" s="7">
        <v>61.39</v>
      </c>
      <c r="H5065" s="7">
        <v>23.28</v>
      </c>
      <c r="I5065" s="7">
        <v>30.7</v>
      </c>
      <c r="J5065" t="s">
        <v>2337</v>
      </c>
      <c r="K5065">
        <f t="shared" si="316"/>
        <v>4</v>
      </c>
      <c r="L5065">
        <f t="shared" si="317"/>
        <v>11</v>
      </c>
      <c r="M5065">
        <f t="shared" si="318"/>
        <v>1</v>
      </c>
      <c r="N5065" s="7">
        <f t="shared" si="319"/>
        <v>61.39</v>
      </c>
    </row>
    <row r="5066" spans="1:14" x14ac:dyDescent="0.2">
      <c r="A5066" t="s">
        <v>387</v>
      </c>
      <c r="B5066" s="8">
        <v>43913</v>
      </c>
      <c r="C5066" s="8">
        <v>43914</v>
      </c>
      <c r="D5066">
        <v>2</v>
      </c>
      <c r="E5066">
        <v>1</v>
      </c>
      <c r="F5066" s="7">
        <v>42.3</v>
      </c>
      <c r="G5066" s="7">
        <v>88.25</v>
      </c>
      <c r="H5066" s="7">
        <v>42.3</v>
      </c>
      <c r="I5066" s="7">
        <v>88.25</v>
      </c>
      <c r="J5066" t="s">
        <v>2337</v>
      </c>
      <c r="K5066">
        <f t="shared" si="316"/>
        <v>2</v>
      </c>
      <c r="L5066">
        <f t="shared" si="317"/>
        <v>13</v>
      </c>
      <c r="M5066">
        <f t="shared" si="318"/>
        <v>1</v>
      </c>
      <c r="N5066" s="7">
        <f t="shared" si="319"/>
        <v>88.25</v>
      </c>
    </row>
    <row r="5067" spans="1:14" x14ac:dyDescent="0.2">
      <c r="A5067" t="s">
        <v>948</v>
      </c>
      <c r="B5067" s="8">
        <v>43948</v>
      </c>
      <c r="C5067" s="8">
        <v>43948</v>
      </c>
      <c r="D5067">
        <v>13</v>
      </c>
      <c r="E5067">
        <v>1</v>
      </c>
      <c r="F5067" s="7">
        <v>172.92</v>
      </c>
      <c r="G5067" s="7">
        <v>337.66</v>
      </c>
      <c r="H5067" s="7">
        <v>21.62</v>
      </c>
      <c r="I5067" s="7">
        <v>42.21</v>
      </c>
      <c r="J5067" t="s">
        <v>2337</v>
      </c>
      <c r="K5067">
        <f t="shared" si="316"/>
        <v>13</v>
      </c>
      <c r="L5067">
        <f t="shared" si="317"/>
        <v>18</v>
      </c>
      <c r="M5067">
        <f t="shared" si="318"/>
        <v>1</v>
      </c>
      <c r="N5067" s="7">
        <f t="shared" si="319"/>
        <v>337.66</v>
      </c>
    </row>
    <row r="5068" spans="1:14" x14ac:dyDescent="0.2">
      <c r="A5068" t="s">
        <v>396</v>
      </c>
      <c r="B5068" s="8">
        <v>43997</v>
      </c>
      <c r="C5068" s="8">
        <v>43997</v>
      </c>
      <c r="D5068">
        <v>2</v>
      </c>
      <c r="E5068">
        <v>1</v>
      </c>
      <c r="F5068" s="7">
        <v>23.28</v>
      </c>
      <c r="G5068" s="7">
        <v>30.7</v>
      </c>
      <c r="H5068" s="7">
        <v>23.28</v>
      </c>
      <c r="I5068" s="7">
        <v>30.7</v>
      </c>
      <c r="J5068" t="s">
        <v>2337</v>
      </c>
      <c r="K5068">
        <f t="shared" si="316"/>
        <v>2</v>
      </c>
      <c r="L5068">
        <f t="shared" si="317"/>
        <v>25</v>
      </c>
      <c r="M5068">
        <f t="shared" si="318"/>
        <v>1</v>
      </c>
      <c r="N5068" s="7">
        <f t="shared" si="319"/>
        <v>30.7</v>
      </c>
    </row>
    <row r="5069" spans="1:14" x14ac:dyDescent="0.2">
      <c r="A5069" t="s">
        <v>387</v>
      </c>
      <c r="B5069" s="8">
        <v>44041</v>
      </c>
      <c r="C5069" s="8">
        <v>44042</v>
      </c>
      <c r="D5069">
        <v>17</v>
      </c>
      <c r="E5069">
        <v>1</v>
      </c>
      <c r="F5069" s="7">
        <v>465.26</v>
      </c>
      <c r="G5069" s="7">
        <v>844.14</v>
      </c>
      <c r="H5069" s="7">
        <v>42.3</v>
      </c>
      <c r="I5069" s="7">
        <v>76.739999999999995</v>
      </c>
      <c r="J5069" t="s">
        <v>2337</v>
      </c>
      <c r="K5069">
        <f t="shared" si="316"/>
        <v>17</v>
      </c>
      <c r="L5069">
        <f t="shared" si="317"/>
        <v>31</v>
      </c>
      <c r="M5069">
        <f t="shared" si="318"/>
        <v>1</v>
      </c>
      <c r="N5069" s="7">
        <f t="shared" si="319"/>
        <v>844.14</v>
      </c>
    </row>
    <row r="5070" spans="1:14" x14ac:dyDescent="0.2">
      <c r="A5070" t="s">
        <v>778</v>
      </c>
      <c r="B5070" s="8">
        <v>44061</v>
      </c>
      <c r="C5070" s="8">
        <v>44061</v>
      </c>
      <c r="D5070">
        <v>16</v>
      </c>
      <c r="E5070">
        <v>1</v>
      </c>
      <c r="F5070" s="7">
        <v>463.64</v>
      </c>
      <c r="G5070" s="7">
        <v>773.8</v>
      </c>
      <c r="H5070" s="7">
        <v>46.36</v>
      </c>
      <c r="I5070" s="7">
        <v>77.38</v>
      </c>
      <c r="J5070" t="s">
        <v>2337</v>
      </c>
      <c r="K5070">
        <f t="shared" si="316"/>
        <v>16</v>
      </c>
      <c r="L5070">
        <f t="shared" si="317"/>
        <v>34</v>
      </c>
      <c r="M5070">
        <f t="shared" si="318"/>
        <v>1</v>
      </c>
      <c r="N5070" s="7">
        <f t="shared" si="319"/>
        <v>773.8</v>
      </c>
    </row>
    <row r="5071" spans="1:14" x14ac:dyDescent="0.2">
      <c r="A5071" t="s">
        <v>758</v>
      </c>
      <c r="B5071" s="8">
        <v>44061</v>
      </c>
      <c r="C5071" s="8">
        <v>44061</v>
      </c>
      <c r="D5071">
        <v>46</v>
      </c>
      <c r="E5071">
        <v>1</v>
      </c>
      <c r="F5071" s="7">
        <v>1247.03</v>
      </c>
      <c r="G5071" s="7">
        <v>2083.4899999999998</v>
      </c>
      <c r="H5071" s="7">
        <v>41.57</v>
      </c>
      <c r="I5071" s="7">
        <v>69.45</v>
      </c>
      <c r="J5071" t="s">
        <v>2337</v>
      </c>
      <c r="K5071">
        <f t="shared" si="316"/>
        <v>46</v>
      </c>
      <c r="L5071">
        <f t="shared" si="317"/>
        <v>34</v>
      </c>
      <c r="M5071">
        <f t="shared" si="318"/>
        <v>1</v>
      </c>
      <c r="N5071" s="7">
        <f t="shared" si="319"/>
        <v>2083.4899999999998</v>
      </c>
    </row>
    <row r="5072" spans="1:14" x14ac:dyDescent="0.2">
      <c r="A5072" t="s">
        <v>752</v>
      </c>
      <c r="B5072" s="8">
        <v>44067</v>
      </c>
      <c r="C5072" s="8">
        <v>44075</v>
      </c>
      <c r="D5072">
        <v>77</v>
      </c>
      <c r="E5072">
        <v>1</v>
      </c>
      <c r="F5072" s="7">
        <v>1838.56</v>
      </c>
      <c r="G5072" s="7">
        <v>3127.16</v>
      </c>
      <c r="H5072" s="7">
        <v>36.770000000000003</v>
      </c>
      <c r="I5072" s="7">
        <v>62.54</v>
      </c>
      <c r="J5072" t="s">
        <v>2337</v>
      </c>
      <c r="K5072">
        <f t="shared" si="316"/>
        <v>77</v>
      </c>
      <c r="L5072">
        <f t="shared" si="317"/>
        <v>35</v>
      </c>
      <c r="M5072">
        <f t="shared" si="318"/>
        <v>1</v>
      </c>
      <c r="N5072" s="7">
        <f t="shared" si="319"/>
        <v>3127.16</v>
      </c>
    </row>
    <row r="5073" spans="1:14" x14ac:dyDescent="0.2">
      <c r="A5073" t="s">
        <v>698</v>
      </c>
      <c r="B5073" s="8">
        <v>44098</v>
      </c>
      <c r="C5073" s="8">
        <v>44098</v>
      </c>
      <c r="D5073">
        <v>31</v>
      </c>
      <c r="E5073">
        <v>1</v>
      </c>
      <c r="F5073" s="7">
        <v>303.12</v>
      </c>
      <c r="G5073" s="7">
        <v>0</v>
      </c>
      <c r="H5073" s="7">
        <v>15.16</v>
      </c>
      <c r="I5073" s="7">
        <v>0</v>
      </c>
      <c r="J5073" t="s">
        <v>2337</v>
      </c>
      <c r="K5073">
        <f t="shared" si="316"/>
        <v>31</v>
      </c>
      <c r="L5073">
        <f t="shared" si="317"/>
        <v>39</v>
      </c>
      <c r="M5073">
        <f t="shared" si="318"/>
        <v>1</v>
      </c>
      <c r="N5073" s="7">
        <f t="shared" si="319"/>
        <v>0</v>
      </c>
    </row>
    <row r="5074" spans="1:14" x14ac:dyDescent="0.2">
      <c r="A5074" t="s">
        <v>742</v>
      </c>
      <c r="B5074" s="8">
        <v>44098</v>
      </c>
      <c r="C5074" s="8">
        <v>44098</v>
      </c>
      <c r="D5074">
        <v>16</v>
      </c>
      <c r="E5074">
        <v>1</v>
      </c>
      <c r="F5074" s="7">
        <v>319.62</v>
      </c>
      <c r="G5074" s="7">
        <v>0</v>
      </c>
      <c r="H5074" s="7">
        <v>31.96</v>
      </c>
      <c r="I5074" s="7">
        <v>0</v>
      </c>
      <c r="J5074" t="s">
        <v>2337</v>
      </c>
      <c r="K5074">
        <f t="shared" si="316"/>
        <v>16</v>
      </c>
      <c r="L5074">
        <f t="shared" si="317"/>
        <v>39</v>
      </c>
      <c r="M5074">
        <f t="shared" si="318"/>
        <v>1</v>
      </c>
      <c r="N5074" s="7">
        <f t="shared" si="319"/>
        <v>0</v>
      </c>
    </row>
    <row r="5075" spans="1:14" x14ac:dyDescent="0.2">
      <c r="A5075" t="s">
        <v>930</v>
      </c>
      <c r="B5075" s="8">
        <v>44175</v>
      </c>
      <c r="C5075" s="8">
        <v>44175</v>
      </c>
      <c r="D5075">
        <v>4</v>
      </c>
      <c r="E5075">
        <v>1</v>
      </c>
      <c r="F5075" s="7">
        <v>59.7</v>
      </c>
      <c r="G5075" s="7">
        <v>81.86</v>
      </c>
      <c r="H5075" s="7">
        <v>29.85</v>
      </c>
      <c r="I5075" s="7">
        <v>40.93</v>
      </c>
      <c r="J5075" t="s">
        <v>2337</v>
      </c>
      <c r="K5075">
        <f t="shared" si="316"/>
        <v>4</v>
      </c>
      <c r="L5075">
        <f t="shared" si="317"/>
        <v>50</v>
      </c>
      <c r="M5075">
        <f t="shared" si="318"/>
        <v>1</v>
      </c>
      <c r="N5075" s="7">
        <f t="shared" si="319"/>
        <v>81.86</v>
      </c>
    </row>
    <row r="5076" spans="1:14" x14ac:dyDescent="0.2">
      <c r="A5076" t="s">
        <v>930</v>
      </c>
      <c r="B5076" s="8">
        <v>44181</v>
      </c>
      <c r="C5076" s="8">
        <v>44182</v>
      </c>
      <c r="D5076">
        <v>2</v>
      </c>
      <c r="E5076">
        <v>1</v>
      </c>
      <c r="F5076" s="7">
        <v>29.85</v>
      </c>
      <c r="G5076" s="7">
        <v>40.93</v>
      </c>
      <c r="H5076" s="7">
        <v>29.85</v>
      </c>
      <c r="I5076" s="7">
        <v>40.93</v>
      </c>
      <c r="J5076" t="s">
        <v>2337</v>
      </c>
      <c r="K5076">
        <f t="shared" si="316"/>
        <v>2</v>
      </c>
      <c r="L5076">
        <f t="shared" si="317"/>
        <v>51</v>
      </c>
      <c r="M5076">
        <f t="shared" si="318"/>
        <v>1</v>
      </c>
      <c r="N5076" s="7">
        <f t="shared" si="319"/>
        <v>40.93</v>
      </c>
    </row>
  </sheetData>
  <sortState xmlns:xlrd2="http://schemas.microsoft.com/office/spreadsheetml/2017/richdata2" ref="P1:BT290">
    <sortCondition descending="1" ref="Q1:Q290"/>
  </sortState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58067-347A-4C5E-A009-91CDD3C5F027}">
  <sheetPr>
    <tabColor rgb="FFFFFF00"/>
  </sheetPr>
  <dimension ref="A1:B1214"/>
  <sheetViews>
    <sheetView workbookViewId="0">
      <selection sqref="A1:B1214"/>
    </sheetView>
  </sheetViews>
  <sheetFormatPr baseColWidth="10" defaultColWidth="8.83203125" defaultRowHeight="15" x14ac:dyDescent="0.2"/>
  <cols>
    <col min="1" max="1" width="33.5" bestFit="1" customWidth="1"/>
    <col min="2" max="2" width="17.5" customWidth="1"/>
  </cols>
  <sheetData>
    <row r="1" spans="1:2" x14ac:dyDescent="0.2">
      <c r="A1" t="s">
        <v>0</v>
      </c>
      <c r="B1" t="s">
        <v>21</v>
      </c>
    </row>
    <row r="2" spans="1:2" x14ac:dyDescent="0.2">
      <c r="A2">
        <v>1440848</v>
      </c>
      <c r="B2" s="7">
        <v>3.05</v>
      </c>
    </row>
    <row r="3" spans="1:2" x14ac:dyDescent="0.2">
      <c r="A3">
        <v>3493641</v>
      </c>
      <c r="B3" s="7">
        <v>0.01</v>
      </c>
    </row>
    <row r="4" spans="1:2" x14ac:dyDescent="0.2">
      <c r="A4">
        <v>9900914</v>
      </c>
      <c r="B4" s="7">
        <v>0</v>
      </c>
    </row>
    <row r="5" spans="1:2" x14ac:dyDescent="0.2">
      <c r="A5">
        <v>9903109</v>
      </c>
      <c r="B5" s="7">
        <v>0</v>
      </c>
    </row>
    <row r="6" spans="1:2" x14ac:dyDescent="0.2">
      <c r="A6">
        <v>9903400</v>
      </c>
      <c r="B6" s="7">
        <v>0</v>
      </c>
    </row>
    <row r="7" spans="1:2" x14ac:dyDescent="0.2">
      <c r="A7">
        <v>9903401</v>
      </c>
      <c r="B7" s="7">
        <v>0.01</v>
      </c>
    </row>
    <row r="8" spans="1:2" x14ac:dyDescent="0.2">
      <c r="A8">
        <v>9904848</v>
      </c>
      <c r="B8" s="7">
        <v>0.09</v>
      </c>
    </row>
    <row r="9" spans="1:2" x14ac:dyDescent="0.2">
      <c r="A9">
        <v>9909319</v>
      </c>
      <c r="B9" s="7">
        <v>0.04</v>
      </c>
    </row>
    <row r="10" spans="1:2" x14ac:dyDescent="0.2">
      <c r="A10">
        <v>9909419</v>
      </c>
      <c r="B10" s="7">
        <v>0.02</v>
      </c>
    </row>
    <row r="11" spans="1:2" x14ac:dyDescent="0.2">
      <c r="A11">
        <v>9911489</v>
      </c>
      <c r="B11" s="7">
        <v>3.42</v>
      </c>
    </row>
    <row r="12" spans="1:2" x14ac:dyDescent="0.2">
      <c r="A12">
        <v>9911989</v>
      </c>
      <c r="B12" s="7">
        <v>0.93</v>
      </c>
    </row>
    <row r="13" spans="1:2" x14ac:dyDescent="0.2">
      <c r="A13">
        <v>9913114</v>
      </c>
      <c r="B13" s="7">
        <v>0.05</v>
      </c>
    </row>
    <row r="14" spans="1:2" x14ac:dyDescent="0.2">
      <c r="A14">
        <v>9913319</v>
      </c>
      <c r="B14" s="7">
        <v>0</v>
      </c>
    </row>
    <row r="15" spans="1:2" x14ac:dyDescent="0.2">
      <c r="A15">
        <v>9913330</v>
      </c>
      <c r="B15" s="7">
        <v>0</v>
      </c>
    </row>
    <row r="16" spans="1:2" x14ac:dyDescent="0.2">
      <c r="A16">
        <v>9913331</v>
      </c>
      <c r="B16" s="7">
        <v>0</v>
      </c>
    </row>
    <row r="17" spans="1:2" x14ac:dyDescent="0.2">
      <c r="A17">
        <v>9913333</v>
      </c>
      <c r="B17" s="7">
        <v>0</v>
      </c>
    </row>
    <row r="18" spans="1:2" x14ac:dyDescent="0.2">
      <c r="A18">
        <v>9913334</v>
      </c>
      <c r="B18" s="7">
        <v>0</v>
      </c>
    </row>
    <row r="19" spans="1:2" x14ac:dyDescent="0.2">
      <c r="A19">
        <v>9913434</v>
      </c>
      <c r="B19" s="7">
        <v>0</v>
      </c>
    </row>
    <row r="20" spans="1:2" x14ac:dyDescent="0.2">
      <c r="A20">
        <v>9913916</v>
      </c>
      <c r="B20" s="7">
        <v>0</v>
      </c>
    </row>
    <row r="21" spans="1:2" x14ac:dyDescent="0.2">
      <c r="A21">
        <v>9913999</v>
      </c>
      <c r="B21" s="7">
        <v>0</v>
      </c>
    </row>
    <row r="22" spans="1:2" x14ac:dyDescent="0.2">
      <c r="A22">
        <v>9914014</v>
      </c>
      <c r="B22" s="7">
        <v>0.05</v>
      </c>
    </row>
    <row r="23" spans="1:2" x14ac:dyDescent="0.2">
      <c r="A23">
        <v>9914904</v>
      </c>
      <c r="B23" s="7">
        <v>0</v>
      </c>
    </row>
    <row r="24" spans="1:2" x14ac:dyDescent="0.2">
      <c r="A24">
        <v>9914909</v>
      </c>
      <c r="B24" s="7">
        <v>0</v>
      </c>
    </row>
    <row r="25" spans="1:2" x14ac:dyDescent="0.2">
      <c r="A25">
        <v>9914906</v>
      </c>
      <c r="B25" s="7">
        <v>0</v>
      </c>
    </row>
    <row r="26" spans="1:2" x14ac:dyDescent="0.2">
      <c r="A26">
        <v>9914664</v>
      </c>
      <c r="B26" s="7">
        <v>0.36</v>
      </c>
    </row>
    <row r="27" spans="1:2" x14ac:dyDescent="0.2">
      <c r="A27">
        <v>9914693</v>
      </c>
      <c r="B27" s="7">
        <v>29.46</v>
      </c>
    </row>
    <row r="28" spans="1:2" x14ac:dyDescent="0.2">
      <c r="A28">
        <v>9919064</v>
      </c>
      <c r="B28" s="7">
        <v>0</v>
      </c>
    </row>
    <row r="29" spans="1:2" x14ac:dyDescent="0.2">
      <c r="A29">
        <v>9919084</v>
      </c>
      <c r="B29" s="7">
        <v>0.11</v>
      </c>
    </row>
    <row r="30" spans="1:2" x14ac:dyDescent="0.2">
      <c r="A30">
        <v>9919480</v>
      </c>
      <c r="B30" s="7">
        <v>0</v>
      </c>
    </row>
    <row r="31" spans="1:2" x14ac:dyDescent="0.2">
      <c r="A31">
        <v>9916048</v>
      </c>
      <c r="B31" s="7">
        <v>20.22</v>
      </c>
    </row>
    <row r="32" spans="1:2" x14ac:dyDescent="0.2">
      <c r="A32">
        <v>9916049</v>
      </c>
      <c r="B32" s="7">
        <v>20.88</v>
      </c>
    </row>
    <row r="33" spans="1:2" x14ac:dyDescent="0.2">
      <c r="A33">
        <v>9800019</v>
      </c>
      <c r="B33" s="7">
        <v>0.02</v>
      </c>
    </row>
    <row r="34" spans="1:2" x14ac:dyDescent="0.2">
      <c r="A34">
        <v>9800018</v>
      </c>
      <c r="B34" s="7">
        <v>0</v>
      </c>
    </row>
    <row r="35" spans="1:2" x14ac:dyDescent="0.2">
      <c r="A35">
        <v>9800010</v>
      </c>
      <c r="B35" s="7">
        <v>0.05</v>
      </c>
    </row>
    <row r="36" spans="1:2" x14ac:dyDescent="0.2">
      <c r="A36">
        <v>9800011</v>
      </c>
      <c r="B36" s="7">
        <v>0.05</v>
      </c>
    </row>
    <row r="37" spans="1:2" x14ac:dyDescent="0.2">
      <c r="A37">
        <v>9800391</v>
      </c>
      <c r="B37" s="7">
        <v>0.06</v>
      </c>
    </row>
    <row r="38" spans="1:2" x14ac:dyDescent="0.2">
      <c r="A38">
        <v>9800449</v>
      </c>
      <c r="B38" s="7">
        <v>0.16</v>
      </c>
    </row>
    <row r="39" spans="1:2" x14ac:dyDescent="0.2">
      <c r="A39">
        <v>9800448</v>
      </c>
      <c r="B39" s="7">
        <v>0.08</v>
      </c>
    </row>
    <row r="40" spans="1:2" x14ac:dyDescent="0.2">
      <c r="A40">
        <v>9800481</v>
      </c>
      <c r="B40" s="7">
        <v>0.09</v>
      </c>
    </row>
    <row r="41" spans="1:2" x14ac:dyDescent="0.2">
      <c r="A41">
        <v>9800483</v>
      </c>
      <c r="B41" s="7">
        <v>0.1</v>
      </c>
    </row>
    <row r="42" spans="1:2" x14ac:dyDescent="0.2">
      <c r="A42">
        <v>9800489</v>
      </c>
      <c r="B42" s="7">
        <v>0.1</v>
      </c>
    </row>
    <row r="43" spans="1:2" x14ac:dyDescent="0.2">
      <c r="A43">
        <v>9800486</v>
      </c>
      <c r="B43" s="7">
        <v>0.1</v>
      </c>
    </row>
    <row r="44" spans="1:2" x14ac:dyDescent="0.2">
      <c r="A44">
        <v>9800490</v>
      </c>
      <c r="B44" s="7">
        <v>0</v>
      </c>
    </row>
    <row r="45" spans="1:2" x14ac:dyDescent="0.2">
      <c r="A45">
        <v>9800641</v>
      </c>
      <c r="B45" s="7">
        <v>0.06</v>
      </c>
    </row>
    <row r="46" spans="1:2" x14ac:dyDescent="0.2">
      <c r="A46">
        <v>9800914</v>
      </c>
      <c r="B46" s="7">
        <v>0</v>
      </c>
    </row>
    <row r="47" spans="1:2" x14ac:dyDescent="0.2">
      <c r="A47">
        <v>9801034</v>
      </c>
      <c r="B47" s="7">
        <v>0.05</v>
      </c>
    </row>
    <row r="48" spans="1:2" x14ac:dyDescent="0.2">
      <c r="A48">
        <v>9801040</v>
      </c>
      <c r="B48" s="7">
        <v>0.08</v>
      </c>
    </row>
    <row r="49" spans="1:2" x14ac:dyDescent="0.2">
      <c r="A49">
        <v>9801090</v>
      </c>
      <c r="B49" s="7">
        <v>0</v>
      </c>
    </row>
    <row r="50" spans="1:2" x14ac:dyDescent="0.2">
      <c r="A50">
        <v>9801439</v>
      </c>
      <c r="B50" s="7">
        <v>0.14000000000000001</v>
      </c>
    </row>
    <row r="51" spans="1:2" x14ac:dyDescent="0.2">
      <c r="A51">
        <v>9801999</v>
      </c>
      <c r="B51" s="7">
        <v>0</v>
      </c>
    </row>
    <row r="52" spans="1:2" x14ac:dyDescent="0.2">
      <c r="A52">
        <v>9801641</v>
      </c>
      <c r="B52" s="7">
        <v>0.86</v>
      </c>
    </row>
    <row r="53" spans="1:2" x14ac:dyDescent="0.2">
      <c r="A53">
        <v>9801498</v>
      </c>
      <c r="B53" s="7">
        <v>0.04</v>
      </c>
    </row>
    <row r="54" spans="1:2" x14ac:dyDescent="0.2">
      <c r="A54">
        <v>9801468</v>
      </c>
      <c r="B54" s="7">
        <v>2.2200000000000002</v>
      </c>
    </row>
    <row r="55" spans="1:2" x14ac:dyDescent="0.2">
      <c r="A55">
        <v>9801489</v>
      </c>
      <c r="B55" s="7">
        <v>0.8</v>
      </c>
    </row>
    <row r="56" spans="1:2" x14ac:dyDescent="0.2">
      <c r="A56">
        <v>9801146</v>
      </c>
      <c r="B56" s="7">
        <v>25.75</v>
      </c>
    </row>
    <row r="57" spans="1:2" x14ac:dyDescent="0.2">
      <c r="A57">
        <v>9801491</v>
      </c>
      <c r="B57" s="7">
        <v>11.52</v>
      </c>
    </row>
    <row r="58" spans="1:2" x14ac:dyDescent="0.2">
      <c r="A58">
        <v>9801990</v>
      </c>
      <c r="B58" s="7">
        <v>10.61</v>
      </c>
    </row>
    <row r="59" spans="1:2" x14ac:dyDescent="0.2">
      <c r="A59">
        <v>9801608</v>
      </c>
      <c r="B59" s="7">
        <v>0.08</v>
      </c>
    </row>
    <row r="60" spans="1:2" x14ac:dyDescent="0.2">
      <c r="A60">
        <v>9801611</v>
      </c>
      <c r="B60" s="7">
        <v>0.06</v>
      </c>
    </row>
    <row r="61" spans="1:2" x14ac:dyDescent="0.2">
      <c r="A61">
        <v>9801638</v>
      </c>
      <c r="B61" s="7">
        <v>0.09</v>
      </c>
    </row>
    <row r="62" spans="1:2" x14ac:dyDescent="0.2">
      <c r="A62">
        <v>9801639</v>
      </c>
      <c r="B62" s="7">
        <v>0.1</v>
      </c>
    </row>
    <row r="63" spans="1:2" x14ac:dyDescent="0.2">
      <c r="A63">
        <v>9801640</v>
      </c>
      <c r="B63" s="7">
        <v>0.05</v>
      </c>
    </row>
    <row r="64" spans="1:2" x14ac:dyDescent="0.2">
      <c r="A64">
        <v>9801689</v>
      </c>
      <c r="B64" s="7">
        <v>0</v>
      </c>
    </row>
    <row r="65" spans="1:2" x14ac:dyDescent="0.2">
      <c r="A65">
        <v>9801691</v>
      </c>
      <c r="B65" s="7">
        <v>0.02</v>
      </c>
    </row>
    <row r="66" spans="1:2" x14ac:dyDescent="0.2">
      <c r="A66">
        <v>9801408</v>
      </c>
      <c r="B66" s="7">
        <v>0</v>
      </c>
    </row>
    <row r="67" spans="1:2" x14ac:dyDescent="0.2">
      <c r="A67">
        <v>9801409</v>
      </c>
      <c r="B67" s="7">
        <v>0</v>
      </c>
    </row>
    <row r="68" spans="1:2" x14ac:dyDescent="0.2">
      <c r="A68">
        <v>9801413</v>
      </c>
      <c r="B68" s="7">
        <v>0.43</v>
      </c>
    </row>
    <row r="69" spans="1:2" x14ac:dyDescent="0.2">
      <c r="A69">
        <v>9801804</v>
      </c>
      <c r="B69" s="7">
        <v>0.06</v>
      </c>
    </row>
    <row r="70" spans="1:2" x14ac:dyDescent="0.2">
      <c r="A70">
        <v>9801808</v>
      </c>
      <c r="B70" s="7">
        <v>0.08</v>
      </c>
    </row>
    <row r="71" spans="1:2" x14ac:dyDescent="0.2">
      <c r="A71">
        <v>9803019</v>
      </c>
      <c r="B71" s="7">
        <v>2</v>
      </c>
    </row>
    <row r="72" spans="1:2" x14ac:dyDescent="0.2">
      <c r="A72">
        <v>9803044</v>
      </c>
      <c r="B72" s="7">
        <v>0.02</v>
      </c>
    </row>
    <row r="73" spans="1:2" x14ac:dyDescent="0.2">
      <c r="A73">
        <v>9803103</v>
      </c>
      <c r="B73" s="7">
        <v>1.74</v>
      </c>
    </row>
    <row r="74" spans="1:2" x14ac:dyDescent="0.2">
      <c r="A74">
        <v>9803114</v>
      </c>
      <c r="B74" s="7">
        <v>1.4</v>
      </c>
    </row>
    <row r="75" spans="1:2" x14ac:dyDescent="0.2">
      <c r="A75">
        <v>9803149</v>
      </c>
      <c r="B75" s="7">
        <v>0.06</v>
      </c>
    </row>
    <row r="76" spans="1:2" x14ac:dyDescent="0.2">
      <c r="A76">
        <v>9803484</v>
      </c>
      <c r="B76" s="7">
        <v>0.08</v>
      </c>
    </row>
    <row r="77" spans="1:2" x14ac:dyDescent="0.2">
      <c r="A77">
        <v>9803911</v>
      </c>
      <c r="B77" s="7">
        <v>0.37</v>
      </c>
    </row>
    <row r="78" spans="1:2" x14ac:dyDescent="0.2">
      <c r="A78">
        <v>9803699</v>
      </c>
      <c r="B78" s="7">
        <v>0.08</v>
      </c>
    </row>
    <row r="79" spans="1:2" x14ac:dyDescent="0.2">
      <c r="A79">
        <v>9803696</v>
      </c>
      <c r="B79" s="7">
        <v>0</v>
      </c>
    </row>
    <row r="80" spans="1:2" x14ac:dyDescent="0.2">
      <c r="A80">
        <v>9803694</v>
      </c>
      <c r="B80" s="7">
        <v>0</v>
      </c>
    </row>
    <row r="81" spans="1:2" x14ac:dyDescent="0.2">
      <c r="A81">
        <v>9803644</v>
      </c>
      <c r="B81" s="7">
        <v>0.02</v>
      </c>
    </row>
    <row r="82" spans="1:2" x14ac:dyDescent="0.2">
      <c r="A82">
        <v>9803419</v>
      </c>
      <c r="B82" s="7">
        <v>0</v>
      </c>
    </row>
    <row r="83" spans="1:2" x14ac:dyDescent="0.2">
      <c r="A83">
        <v>9803481</v>
      </c>
      <c r="B83" s="7">
        <v>29.56</v>
      </c>
    </row>
    <row r="84" spans="1:2" x14ac:dyDescent="0.2">
      <c r="A84">
        <v>9803940</v>
      </c>
      <c r="B84" s="7">
        <v>0.81</v>
      </c>
    </row>
    <row r="85" spans="1:2" x14ac:dyDescent="0.2">
      <c r="A85">
        <v>9803988</v>
      </c>
      <c r="B85" s="7">
        <v>0.74</v>
      </c>
    </row>
    <row r="86" spans="1:2" x14ac:dyDescent="0.2">
      <c r="A86">
        <v>9804039</v>
      </c>
      <c r="B86" s="7">
        <v>0.8</v>
      </c>
    </row>
    <row r="87" spans="1:2" x14ac:dyDescent="0.2">
      <c r="A87">
        <v>9804141</v>
      </c>
      <c r="B87" s="7">
        <v>0.84</v>
      </c>
    </row>
    <row r="88" spans="1:2" x14ac:dyDescent="0.2">
      <c r="A88">
        <v>9804940</v>
      </c>
      <c r="B88" s="7">
        <v>0.32</v>
      </c>
    </row>
    <row r="89" spans="1:2" x14ac:dyDescent="0.2">
      <c r="A89">
        <v>9804991</v>
      </c>
      <c r="B89" s="7">
        <v>2.5</v>
      </c>
    </row>
    <row r="90" spans="1:2" x14ac:dyDescent="0.2">
      <c r="A90">
        <v>9804993</v>
      </c>
      <c r="B90" s="7">
        <v>0.73</v>
      </c>
    </row>
    <row r="91" spans="1:2" x14ac:dyDescent="0.2">
      <c r="A91">
        <v>9806031</v>
      </c>
      <c r="B91" s="7">
        <v>0</v>
      </c>
    </row>
    <row r="92" spans="1:2" x14ac:dyDescent="0.2">
      <c r="A92">
        <v>9806046</v>
      </c>
      <c r="B92" s="7">
        <v>0.02</v>
      </c>
    </row>
    <row r="93" spans="1:2" x14ac:dyDescent="0.2">
      <c r="A93">
        <v>9806084</v>
      </c>
      <c r="B93" s="7">
        <v>0.31</v>
      </c>
    </row>
    <row r="94" spans="1:2" x14ac:dyDescent="0.2">
      <c r="A94">
        <v>9806089</v>
      </c>
      <c r="B94" s="7">
        <v>0.34</v>
      </c>
    </row>
    <row r="95" spans="1:2" x14ac:dyDescent="0.2">
      <c r="A95">
        <v>9806119</v>
      </c>
      <c r="B95" s="7">
        <v>0.19</v>
      </c>
    </row>
    <row r="96" spans="1:2" x14ac:dyDescent="0.2">
      <c r="A96">
        <v>9806114</v>
      </c>
      <c r="B96" s="7">
        <v>0.01</v>
      </c>
    </row>
    <row r="97" spans="1:2" x14ac:dyDescent="0.2">
      <c r="A97">
        <v>9806118</v>
      </c>
      <c r="B97" s="7">
        <v>0.03</v>
      </c>
    </row>
    <row r="98" spans="1:2" x14ac:dyDescent="0.2">
      <c r="A98">
        <v>9806164</v>
      </c>
      <c r="B98" s="7">
        <v>0.55000000000000004</v>
      </c>
    </row>
    <row r="99" spans="1:2" x14ac:dyDescent="0.2">
      <c r="A99">
        <v>9806183</v>
      </c>
      <c r="B99" s="7">
        <v>0.04</v>
      </c>
    </row>
    <row r="100" spans="1:2" x14ac:dyDescent="0.2">
      <c r="A100">
        <v>9806161</v>
      </c>
      <c r="B100" s="7">
        <v>0.16</v>
      </c>
    </row>
    <row r="101" spans="1:2" x14ac:dyDescent="0.2">
      <c r="A101">
        <v>9806163</v>
      </c>
      <c r="B101" s="7">
        <v>2.79</v>
      </c>
    </row>
    <row r="102" spans="1:2" x14ac:dyDescent="0.2">
      <c r="A102">
        <v>9806169</v>
      </c>
      <c r="B102" s="7">
        <v>0.61</v>
      </c>
    </row>
    <row r="103" spans="1:2" x14ac:dyDescent="0.2">
      <c r="A103">
        <v>9806310</v>
      </c>
      <c r="B103" s="7">
        <v>0</v>
      </c>
    </row>
    <row r="104" spans="1:2" x14ac:dyDescent="0.2">
      <c r="A104">
        <v>9806316</v>
      </c>
      <c r="B104" s="7">
        <v>0</v>
      </c>
    </row>
    <row r="105" spans="1:2" x14ac:dyDescent="0.2">
      <c r="A105">
        <v>9806346</v>
      </c>
      <c r="B105" s="7">
        <v>0</v>
      </c>
    </row>
    <row r="106" spans="1:2" x14ac:dyDescent="0.2">
      <c r="A106">
        <v>9806366</v>
      </c>
      <c r="B106" s="7">
        <v>0</v>
      </c>
    </row>
    <row r="107" spans="1:2" x14ac:dyDescent="0.2">
      <c r="A107">
        <v>9806341</v>
      </c>
      <c r="B107" s="7">
        <v>0.05</v>
      </c>
    </row>
    <row r="108" spans="1:2" x14ac:dyDescent="0.2">
      <c r="A108">
        <v>9806448</v>
      </c>
      <c r="B108" s="7">
        <v>0</v>
      </c>
    </row>
    <row r="109" spans="1:2" x14ac:dyDescent="0.2">
      <c r="A109">
        <v>9806491</v>
      </c>
      <c r="B109" s="7">
        <v>0.68</v>
      </c>
    </row>
    <row r="110" spans="1:2" x14ac:dyDescent="0.2">
      <c r="A110">
        <v>9806493</v>
      </c>
      <c r="B110" s="7">
        <v>0.69</v>
      </c>
    </row>
    <row r="111" spans="1:2" x14ac:dyDescent="0.2">
      <c r="A111">
        <v>9806494</v>
      </c>
      <c r="B111" s="7">
        <v>0.6</v>
      </c>
    </row>
    <row r="112" spans="1:2" x14ac:dyDescent="0.2">
      <c r="A112">
        <v>9806499</v>
      </c>
      <c r="B112" s="7">
        <v>0.15</v>
      </c>
    </row>
    <row r="113" spans="1:2" x14ac:dyDescent="0.2">
      <c r="A113">
        <v>9806409</v>
      </c>
      <c r="B113" s="7">
        <v>0.02</v>
      </c>
    </row>
    <row r="114" spans="1:2" x14ac:dyDescent="0.2">
      <c r="A114">
        <v>9806416</v>
      </c>
      <c r="B114" s="7">
        <v>0.83</v>
      </c>
    </row>
    <row r="115" spans="1:2" x14ac:dyDescent="0.2">
      <c r="A115">
        <v>9804668</v>
      </c>
      <c r="B115" s="7">
        <v>0.77</v>
      </c>
    </row>
    <row r="116" spans="1:2" x14ac:dyDescent="0.2">
      <c r="A116">
        <v>9804640</v>
      </c>
      <c r="B116" s="7">
        <v>0.83</v>
      </c>
    </row>
    <row r="117" spans="1:2" x14ac:dyDescent="0.2">
      <c r="A117">
        <v>9804641</v>
      </c>
      <c r="B117" s="7">
        <v>0.83</v>
      </c>
    </row>
    <row r="118" spans="1:2" x14ac:dyDescent="0.2">
      <c r="A118">
        <v>9804644</v>
      </c>
      <c r="B118" s="7">
        <v>1.72</v>
      </c>
    </row>
    <row r="119" spans="1:2" x14ac:dyDescent="0.2">
      <c r="A119">
        <v>9804681</v>
      </c>
      <c r="B119" s="7">
        <v>0.44</v>
      </c>
    </row>
    <row r="120" spans="1:2" x14ac:dyDescent="0.2">
      <c r="A120">
        <v>9804683</v>
      </c>
      <c r="B120" s="7">
        <v>0.44</v>
      </c>
    </row>
    <row r="121" spans="1:2" x14ac:dyDescent="0.2">
      <c r="A121">
        <v>9804693</v>
      </c>
      <c r="B121" s="7">
        <v>0.81</v>
      </c>
    </row>
    <row r="122" spans="1:2" x14ac:dyDescent="0.2">
      <c r="A122">
        <v>9804694</v>
      </c>
      <c r="B122" s="7">
        <v>0.43</v>
      </c>
    </row>
    <row r="123" spans="1:2" x14ac:dyDescent="0.2">
      <c r="A123">
        <v>9804404</v>
      </c>
      <c r="B123" s="7">
        <v>0.38</v>
      </c>
    </row>
    <row r="124" spans="1:2" x14ac:dyDescent="0.2">
      <c r="A124">
        <v>9804409</v>
      </c>
      <c r="B124" s="7">
        <v>0.4</v>
      </c>
    </row>
    <row r="125" spans="1:2" x14ac:dyDescent="0.2">
      <c r="A125">
        <v>9804419</v>
      </c>
      <c r="B125" s="7">
        <v>0.5</v>
      </c>
    </row>
    <row r="126" spans="1:2" x14ac:dyDescent="0.2">
      <c r="A126">
        <v>9804416</v>
      </c>
      <c r="B126" s="7">
        <v>0.53</v>
      </c>
    </row>
    <row r="127" spans="1:2" x14ac:dyDescent="0.2">
      <c r="A127">
        <v>9804414</v>
      </c>
      <c r="B127" s="7">
        <v>0.55000000000000004</v>
      </c>
    </row>
    <row r="128" spans="1:2" x14ac:dyDescent="0.2">
      <c r="A128">
        <v>9804418</v>
      </c>
      <c r="B128" s="7">
        <v>0.5</v>
      </c>
    </row>
    <row r="129" spans="1:2" x14ac:dyDescent="0.2">
      <c r="A129" t="s">
        <v>22</v>
      </c>
      <c r="B129" s="7">
        <v>0.55000000000000004</v>
      </c>
    </row>
    <row r="130" spans="1:2" x14ac:dyDescent="0.2">
      <c r="A130">
        <v>9804464</v>
      </c>
      <c r="B130" s="7">
        <v>0.44</v>
      </c>
    </row>
    <row r="131" spans="1:2" x14ac:dyDescent="0.2">
      <c r="A131">
        <v>9804469</v>
      </c>
      <c r="B131" s="7">
        <v>0.44</v>
      </c>
    </row>
    <row r="132" spans="1:2" x14ac:dyDescent="0.2">
      <c r="A132">
        <v>9804466</v>
      </c>
      <c r="B132" s="7">
        <v>0.44</v>
      </c>
    </row>
    <row r="133" spans="1:2" x14ac:dyDescent="0.2">
      <c r="A133">
        <v>9804448</v>
      </c>
      <c r="B133" s="7">
        <v>0.15</v>
      </c>
    </row>
    <row r="134" spans="1:2" x14ac:dyDescent="0.2">
      <c r="A134">
        <v>9804449</v>
      </c>
      <c r="B134" s="7">
        <v>0.11</v>
      </c>
    </row>
    <row r="135" spans="1:2" x14ac:dyDescent="0.2">
      <c r="A135">
        <v>9804480</v>
      </c>
      <c r="B135" s="7">
        <v>0.11</v>
      </c>
    </row>
    <row r="136" spans="1:2" x14ac:dyDescent="0.2">
      <c r="A136">
        <v>9804489</v>
      </c>
      <c r="B136" s="7">
        <v>0.44</v>
      </c>
    </row>
    <row r="137" spans="1:2" x14ac:dyDescent="0.2">
      <c r="A137">
        <v>9804498</v>
      </c>
      <c r="B137" s="7">
        <v>0.64</v>
      </c>
    </row>
    <row r="138" spans="1:2" x14ac:dyDescent="0.2">
      <c r="A138">
        <v>9804499</v>
      </c>
      <c r="B138" s="7">
        <v>0.65</v>
      </c>
    </row>
    <row r="139" spans="1:2" x14ac:dyDescent="0.2">
      <c r="A139">
        <v>9804800</v>
      </c>
      <c r="B139" s="7">
        <v>0.65</v>
      </c>
    </row>
    <row r="140" spans="1:2" x14ac:dyDescent="0.2">
      <c r="A140">
        <v>9804808</v>
      </c>
      <c r="B140" s="7">
        <v>0.49</v>
      </c>
    </row>
    <row r="141" spans="1:2" x14ac:dyDescent="0.2">
      <c r="A141">
        <v>9804809</v>
      </c>
      <c r="B141" s="7">
        <v>0.44</v>
      </c>
    </row>
    <row r="142" spans="1:2" x14ac:dyDescent="0.2">
      <c r="A142">
        <v>9809668</v>
      </c>
      <c r="B142" s="7">
        <v>17.27</v>
      </c>
    </row>
    <row r="143" spans="1:2" x14ac:dyDescent="0.2">
      <c r="A143">
        <v>6000994</v>
      </c>
      <c r="B143" s="7">
        <v>3.06</v>
      </c>
    </row>
    <row r="144" spans="1:2" x14ac:dyDescent="0.2">
      <c r="A144">
        <v>6003199</v>
      </c>
      <c r="B144" s="7">
        <v>2.15</v>
      </c>
    </row>
    <row r="145" spans="1:2" x14ac:dyDescent="0.2">
      <c r="A145">
        <v>6003194</v>
      </c>
      <c r="B145" s="7">
        <v>0.12</v>
      </c>
    </row>
    <row r="146" spans="1:2" x14ac:dyDescent="0.2">
      <c r="A146">
        <v>6003198</v>
      </c>
      <c r="B146" s="7">
        <v>4.49</v>
      </c>
    </row>
    <row r="147" spans="1:2" x14ac:dyDescent="0.2">
      <c r="A147">
        <v>6003306</v>
      </c>
      <c r="B147" s="7">
        <v>0</v>
      </c>
    </row>
    <row r="148" spans="1:2" x14ac:dyDescent="0.2">
      <c r="A148">
        <v>6003314</v>
      </c>
      <c r="B148" s="7">
        <v>0.14000000000000001</v>
      </c>
    </row>
    <row r="149" spans="1:2" x14ac:dyDescent="0.2">
      <c r="A149">
        <v>6003316</v>
      </c>
      <c r="B149" s="7">
        <v>0.43</v>
      </c>
    </row>
    <row r="150" spans="1:2" x14ac:dyDescent="0.2">
      <c r="A150">
        <v>6003318</v>
      </c>
      <c r="B150" s="7">
        <v>7.0000000000000007E-2</v>
      </c>
    </row>
    <row r="151" spans="1:2" x14ac:dyDescent="0.2">
      <c r="A151">
        <v>6003319</v>
      </c>
      <c r="B151" s="7">
        <v>0.14000000000000001</v>
      </c>
    </row>
    <row r="152" spans="1:2" x14ac:dyDescent="0.2">
      <c r="A152">
        <v>6003330</v>
      </c>
      <c r="B152" s="7">
        <v>1.74</v>
      </c>
    </row>
    <row r="153" spans="1:2" x14ac:dyDescent="0.2">
      <c r="A153">
        <v>6003341</v>
      </c>
      <c r="B153" s="7">
        <v>0.01</v>
      </c>
    </row>
    <row r="154" spans="1:2" x14ac:dyDescent="0.2">
      <c r="A154">
        <v>6003438</v>
      </c>
      <c r="B154" s="7">
        <v>0.02</v>
      </c>
    </row>
    <row r="155" spans="1:2" x14ac:dyDescent="0.2">
      <c r="A155">
        <v>6003491</v>
      </c>
      <c r="B155" s="7">
        <v>0.12</v>
      </c>
    </row>
    <row r="156" spans="1:2" x14ac:dyDescent="0.2">
      <c r="A156">
        <v>6003499</v>
      </c>
      <c r="B156" s="7">
        <v>0.02</v>
      </c>
    </row>
    <row r="157" spans="1:2" x14ac:dyDescent="0.2">
      <c r="A157">
        <v>6003460</v>
      </c>
      <c r="B157" s="7">
        <v>0</v>
      </c>
    </row>
    <row r="158" spans="1:2" x14ac:dyDescent="0.2">
      <c r="A158">
        <v>6003469</v>
      </c>
      <c r="B158" s="7">
        <v>0.02</v>
      </c>
    </row>
    <row r="159" spans="1:2" x14ac:dyDescent="0.2">
      <c r="A159">
        <v>6003440</v>
      </c>
      <c r="B159" s="7">
        <v>5.16</v>
      </c>
    </row>
    <row r="160" spans="1:2" x14ac:dyDescent="0.2">
      <c r="A160">
        <v>6003441</v>
      </c>
      <c r="B160" s="7">
        <v>0</v>
      </c>
    </row>
    <row r="161" spans="1:2" x14ac:dyDescent="0.2">
      <c r="A161">
        <v>6004001</v>
      </c>
      <c r="B161" s="7">
        <v>0</v>
      </c>
    </row>
    <row r="162" spans="1:2" x14ac:dyDescent="0.2">
      <c r="A162">
        <v>6004003</v>
      </c>
      <c r="B162" s="7">
        <v>0</v>
      </c>
    </row>
    <row r="163" spans="1:2" x14ac:dyDescent="0.2">
      <c r="A163">
        <v>6004004</v>
      </c>
      <c r="B163" s="7">
        <v>0</v>
      </c>
    </row>
    <row r="164" spans="1:2" x14ac:dyDescent="0.2">
      <c r="A164">
        <v>6004011</v>
      </c>
      <c r="B164" s="7">
        <v>0</v>
      </c>
    </row>
    <row r="165" spans="1:2" x14ac:dyDescent="0.2">
      <c r="A165">
        <v>6004013</v>
      </c>
      <c r="B165" s="7">
        <v>0</v>
      </c>
    </row>
    <row r="166" spans="1:2" x14ac:dyDescent="0.2">
      <c r="A166">
        <v>6004014</v>
      </c>
      <c r="B166" s="7">
        <v>0</v>
      </c>
    </row>
    <row r="167" spans="1:2" x14ac:dyDescent="0.2">
      <c r="A167">
        <v>4398438</v>
      </c>
      <c r="B167" s="7">
        <v>0.01</v>
      </c>
    </row>
    <row r="168" spans="1:2" x14ac:dyDescent="0.2">
      <c r="A168">
        <v>11146961</v>
      </c>
      <c r="B168" s="7">
        <v>1.26</v>
      </c>
    </row>
    <row r="169" spans="1:2" x14ac:dyDescent="0.2">
      <c r="A169">
        <v>11146600</v>
      </c>
      <c r="B169" s="7">
        <v>1.18</v>
      </c>
    </row>
    <row r="170" spans="1:2" x14ac:dyDescent="0.2">
      <c r="A170">
        <v>11146611</v>
      </c>
      <c r="B170" s="7">
        <v>1.1100000000000001</v>
      </c>
    </row>
    <row r="171" spans="1:2" x14ac:dyDescent="0.2">
      <c r="A171">
        <v>11146613</v>
      </c>
      <c r="B171" s="7">
        <v>0</v>
      </c>
    </row>
    <row r="172" spans="1:2" x14ac:dyDescent="0.2">
      <c r="A172">
        <v>11146614</v>
      </c>
      <c r="B172" s="7">
        <v>0.13</v>
      </c>
    </row>
    <row r="173" spans="1:2" x14ac:dyDescent="0.2">
      <c r="A173">
        <v>11146616</v>
      </c>
      <c r="B173" s="7">
        <v>1.0900000000000001</v>
      </c>
    </row>
    <row r="174" spans="1:2" x14ac:dyDescent="0.2">
      <c r="A174">
        <v>11146630</v>
      </c>
      <c r="B174" s="7">
        <v>2.06</v>
      </c>
    </row>
    <row r="175" spans="1:2" x14ac:dyDescent="0.2">
      <c r="A175">
        <v>11146644</v>
      </c>
      <c r="B175" s="7">
        <v>0</v>
      </c>
    </row>
    <row r="176" spans="1:2" x14ac:dyDescent="0.2">
      <c r="A176">
        <v>11146648</v>
      </c>
      <c r="B176" s="7">
        <v>0.13</v>
      </c>
    </row>
    <row r="177" spans="1:2" x14ac:dyDescent="0.2">
      <c r="A177">
        <v>11146649</v>
      </c>
      <c r="B177" s="7">
        <v>1.03</v>
      </c>
    </row>
    <row r="178" spans="1:2" x14ac:dyDescent="0.2">
      <c r="A178">
        <v>11146694</v>
      </c>
      <c r="B178" s="7">
        <v>2.4500000000000002</v>
      </c>
    </row>
    <row r="179" spans="1:2" x14ac:dyDescent="0.2">
      <c r="A179">
        <v>11146669</v>
      </c>
      <c r="B179" s="7">
        <v>0</v>
      </c>
    </row>
    <row r="180" spans="1:2" x14ac:dyDescent="0.2">
      <c r="A180">
        <v>11146643</v>
      </c>
      <c r="B180" s="7">
        <v>1.18</v>
      </c>
    </row>
    <row r="181" spans="1:2" x14ac:dyDescent="0.2">
      <c r="A181">
        <v>11146646</v>
      </c>
      <c r="B181" s="7">
        <v>1.0900000000000001</v>
      </c>
    </row>
    <row r="182" spans="1:2" x14ac:dyDescent="0.2">
      <c r="A182">
        <v>11146681</v>
      </c>
      <c r="B182" s="7">
        <v>0.99</v>
      </c>
    </row>
    <row r="183" spans="1:2" x14ac:dyDescent="0.2">
      <c r="A183">
        <v>11146684</v>
      </c>
      <c r="B183" s="7">
        <v>2.06</v>
      </c>
    </row>
    <row r="184" spans="1:2" x14ac:dyDescent="0.2">
      <c r="A184">
        <v>11146699</v>
      </c>
      <c r="B184" s="7">
        <v>0.13</v>
      </c>
    </row>
    <row r="185" spans="1:2" x14ac:dyDescent="0.2">
      <c r="A185">
        <v>11146403</v>
      </c>
      <c r="B185" s="7">
        <v>1.08</v>
      </c>
    </row>
    <row r="186" spans="1:2" x14ac:dyDescent="0.2">
      <c r="A186">
        <v>11146411</v>
      </c>
      <c r="B186" s="7">
        <v>2.11</v>
      </c>
    </row>
    <row r="187" spans="1:2" x14ac:dyDescent="0.2">
      <c r="A187">
        <v>11146460</v>
      </c>
      <c r="B187" s="7">
        <v>0</v>
      </c>
    </row>
    <row r="188" spans="1:2" x14ac:dyDescent="0.2">
      <c r="A188">
        <v>11146489</v>
      </c>
      <c r="B188" s="7">
        <v>1.1100000000000001</v>
      </c>
    </row>
    <row r="189" spans="1:2" x14ac:dyDescent="0.2">
      <c r="A189">
        <v>11146834</v>
      </c>
      <c r="B189" s="7">
        <v>0</v>
      </c>
    </row>
    <row r="190" spans="1:2" x14ac:dyDescent="0.2">
      <c r="A190">
        <v>11189184</v>
      </c>
      <c r="B190" s="7">
        <v>32.86</v>
      </c>
    </row>
    <row r="191" spans="1:2" x14ac:dyDescent="0.2">
      <c r="A191">
        <v>11189186</v>
      </c>
      <c r="B191" s="7">
        <v>52.51</v>
      </c>
    </row>
    <row r="192" spans="1:2" x14ac:dyDescent="0.2">
      <c r="A192">
        <v>13000061</v>
      </c>
      <c r="B192" s="7">
        <v>0.77</v>
      </c>
    </row>
    <row r="193" spans="1:2" x14ac:dyDescent="0.2">
      <c r="A193">
        <v>13000089</v>
      </c>
      <c r="B193" s="7">
        <v>0.81</v>
      </c>
    </row>
    <row r="194" spans="1:2" x14ac:dyDescent="0.2">
      <c r="A194">
        <v>13000091</v>
      </c>
      <c r="B194" s="7">
        <v>0.91</v>
      </c>
    </row>
    <row r="195" spans="1:2" x14ac:dyDescent="0.2">
      <c r="A195">
        <v>13000094</v>
      </c>
      <c r="B195" s="7">
        <v>0.79</v>
      </c>
    </row>
    <row r="196" spans="1:2" x14ac:dyDescent="0.2">
      <c r="A196">
        <v>13000098</v>
      </c>
      <c r="B196" s="7">
        <v>0.25</v>
      </c>
    </row>
    <row r="197" spans="1:2" x14ac:dyDescent="0.2">
      <c r="A197">
        <v>14166316</v>
      </c>
      <c r="B197" s="7">
        <v>16.53</v>
      </c>
    </row>
    <row r="198" spans="1:2" x14ac:dyDescent="0.2">
      <c r="A198">
        <v>14166318</v>
      </c>
      <c r="B198" s="7">
        <v>16.73</v>
      </c>
    </row>
    <row r="199" spans="1:2" x14ac:dyDescent="0.2">
      <c r="A199">
        <v>14166311</v>
      </c>
      <c r="B199" s="7">
        <v>0</v>
      </c>
    </row>
    <row r="200" spans="1:2" x14ac:dyDescent="0.2">
      <c r="A200">
        <v>14166331</v>
      </c>
      <c r="B200" s="7">
        <v>48.23</v>
      </c>
    </row>
    <row r="201" spans="1:2" x14ac:dyDescent="0.2">
      <c r="A201">
        <v>18000018</v>
      </c>
      <c r="B201" s="7">
        <v>77.66</v>
      </c>
    </row>
    <row r="202" spans="1:2" x14ac:dyDescent="0.2">
      <c r="A202">
        <v>18000090</v>
      </c>
      <c r="B202" s="7">
        <v>57.8</v>
      </c>
    </row>
    <row r="203" spans="1:2" x14ac:dyDescent="0.2">
      <c r="A203">
        <v>18000163</v>
      </c>
      <c r="B203" s="7">
        <v>60.23</v>
      </c>
    </row>
    <row r="204" spans="1:2" x14ac:dyDescent="0.2">
      <c r="A204">
        <v>18000110</v>
      </c>
      <c r="B204" s="7">
        <v>0.84</v>
      </c>
    </row>
    <row r="205" spans="1:2" x14ac:dyDescent="0.2">
      <c r="A205">
        <v>18000301</v>
      </c>
      <c r="B205" s="7">
        <v>0</v>
      </c>
    </row>
    <row r="206" spans="1:2" x14ac:dyDescent="0.2">
      <c r="A206">
        <v>18000339</v>
      </c>
      <c r="B206" s="7">
        <v>0.13</v>
      </c>
    </row>
    <row r="207" spans="1:2" x14ac:dyDescent="0.2">
      <c r="A207">
        <v>18000361</v>
      </c>
      <c r="B207" s="7">
        <v>0.87</v>
      </c>
    </row>
    <row r="208" spans="1:2" x14ac:dyDescent="0.2">
      <c r="A208">
        <v>18000363</v>
      </c>
      <c r="B208" s="7">
        <v>0.85</v>
      </c>
    </row>
    <row r="209" spans="1:2" x14ac:dyDescent="0.2">
      <c r="A209">
        <v>18000364</v>
      </c>
      <c r="B209" s="7">
        <v>0.88</v>
      </c>
    </row>
    <row r="210" spans="1:2" x14ac:dyDescent="0.2">
      <c r="A210">
        <v>18000369</v>
      </c>
      <c r="B210" s="7">
        <v>0.89</v>
      </c>
    </row>
    <row r="211" spans="1:2" x14ac:dyDescent="0.2">
      <c r="A211">
        <v>18000366</v>
      </c>
      <c r="B211" s="7">
        <v>0.9</v>
      </c>
    </row>
    <row r="212" spans="1:2" x14ac:dyDescent="0.2">
      <c r="A212">
        <v>18000344</v>
      </c>
      <c r="B212" s="7">
        <v>0.71</v>
      </c>
    </row>
    <row r="213" spans="1:2" x14ac:dyDescent="0.2">
      <c r="A213">
        <v>18000349</v>
      </c>
      <c r="B213" s="7">
        <v>0</v>
      </c>
    </row>
    <row r="214" spans="1:2" x14ac:dyDescent="0.2">
      <c r="A214">
        <v>18000431</v>
      </c>
      <c r="B214" s="7">
        <v>0.95</v>
      </c>
    </row>
    <row r="215" spans="1:2" x14ac:dyDescent="0.2">
      <c r="A215" t="s">
        <v>23</v>
      </c>
      <c r="B215" s="7">
        <v>0.97</v>
      </c>
    </row>
    <row r="216" spans="1:2" x14ac:dyDescent="0.2">
      <c r="A216">
        <v>18000433</v>
      </c>
      <c r="B216" s="7">
        <v>0.85</v>
      </c>
    </row>
    <row r="217" spans="1:2" x14ac:dyDescent="0.2">
      <c r="A217" t="s">
        <v>24</v>
      </c>
      <c r="B217" s="7">
        <v>0.85</v>
      </c>
    </row>
    <row r="218" spans="1:2" x14ac:dyDescent="0.2">
      <c r="A218">
        <v>18000468</v>
      </c>
      <c r="B218" s="7">
        <v>0.94</v>
      </c>
    </row>
    <row r="219" spans="1:2" x14ac:dyDescent="0.2">
      <c r="A219">
        <v>18000469</v>
      </c>
      <c r="B219" s="7">
        <v>0.97</v>
      </c>
    </row>
    <row r="220" spans="1:2" x14ac:dyDescent="0.2">
      <c r="A220">
        <v>18000440</v>
      </c>
      <c r="B220" s="7">
        <v>1.1499999999999999</v>
      </c>
    </row>
    <row r="221" spans="1:2" x14ac:dyDescent="0.2">
      <c r="A221">
        <v>18000441</v>
      </c>
      <c r="B221" s="7">
        <v>0.96</v>
      </c>
    </row>
    <row r="222" spans="1:2" x14ac:dyDescent="0.2">
      <c r="A222">
        <v>18000444</v>
      </c>
      <c r="B222" s="7">
        <v>0.66</v>
      </c>
    </row>
    <row r="223" spans="1:2" x14ac:dyDescent="0.2">
      <c r="A223">
        <v>18000904</v>
      </c>
      <c r="B223" s="7">
        <v>15.12</v>
      </c>
    </row>
    <row r="224" spans="1:2" x14ac:dyDescent="0.2">
      <c r="A224">
        <v>18000908</v>
      </c>
      <c r="B224" s="7">
        <v>16.12</v>
      </c>
    </row>
    <row r="225" spans="1:2" x14ac:dyDescent="0.2">
      <c r="A225" t="s">
        <v>25</v>
      </c>
      <c r="B225" s="7">
        <v>15.97</v>
      </c>
    </row>
    <row r="226" spans="1:2" x14ac:dyDescent="0.2">
      <c r="A226">
        <v>18000909</v>
      </c>
      <c r="B226" s="7">
        <v>21.56</v>
      </c>
    </row>
    <row r="227" spans="1:2" x14ac:dyDescent="0.2">
      <c r="A227" t="s">
        <v>26</v>
      </c>
      <c r="B227" s="7">
        <v>19.78</v>
      </c>
    </row>
    <row r="228" spans="1:2" x14ac:dyDescent="0.2">
      <c r="A228">
        <v>18000910</v>
      </c>
      <c r="B228" s="7">
        <v>27.04</v>
      </c>
    </row>
    <row r="229" spans="1:2" x14ac:dyDescent="0.2">
      <c r="A229" t="s">
        <v>27</v>
      </c>
      <c r="B229" s="7">
        <v>26.48</v>
      </c>
    </row>
    <row r="230" spans="1:2" x14ac:dyDescent="0.2">
      <c r="A230">
        <v>18000911</v>
      </c>
      <c r="B230" s="7">
        <v>38.380000000000003</v>
      </c>
    </row>
    <row r="231" spans="1:2" x14ac:dyDescent="0.2">
      <c r="A231">
        <v>18000913</v>
      </c>
      <c r="B231" s="7">
        <v>26.49</v>
      </c>
    </row>
    <row r="232" spans="1:2" x14ac:dyDescent="0.2">
      <c r="A232">
        <v>18000914</v>
      </c>
      <c r="B232" s="7">
        <v>38.39</v>
      </c>
    </row>
    <row r="233" spans="1:2" x14ac:dyDescent="0.2">
      <c r="A233">
        <v>18000614</v>
      </c>
      <c r="B233" s="7">
        <v>4.4000000000000004</v>
      </c>
    </row>
    <row r="234" spans="1:2" x14ac:dyDescent="0.2">
      <c r="A234">
        <v>18000619</v>
      </c>
      <c r="B234" s="7">
        <v>0</v>
      </c>
    </row>
    <row r="235" spans="1:2" x14ac:dyDescent="0.2">
      <c r="A235">
        <v>18000419</v>
      </c>
      <c r="B235" s="7">
        <v>0.89</v>
      </c>
    </row>
    <row r="236" spans="1:2" x14ac:dyDescent="0.2">
      <c r="A236">
        <v>18000416</v>
      </c>
      <c r="B236" s="7">
        <v>0.85</v>
      </c>
    </row>
    <row r="237" spans="1:2" x14ac:dyDescent="0.2">
      <c r="A237">
        <v>18000414</v>
      </c>
      <c r="B237" s="7">
        <v>0.9</v>
      </c>
    </row>
    <row r="238" spans="1:2" x14ac:dyDescent="0.2">
      <c r="A238">
        <v>18000494</v>
      </c>
      <c r="B238" s="7">
        <v>23.05</v>
      </c>
    </row>
    <row r="239" spans="1:2" x14ac:dyDescent="0.2">
      <c r="A239">
        <v>18000499</v>
      </c>
      <c r="B239" s="7">
        <v>22.92</v>
      </c>
    </row>
    <row r="240" spans="1:2" x14ac:dyDescent="0.2">
      <c r="A240">
        <v>18000996</v>
      </c>
      <c r="B240" s="7">
        <v>0.97</v>
      </c>
    </row>
    <row r="241" spans="1:2" x14ac:dyDescent="0.2">
      <c r="A241">
        <v>18000994</v>
      </c>
      <c r="B241" s="7">
        <v>1.62</v>
      </c>
    </row>
    <row r="242" spans="1:2" x14ac:dyDescent="0.2">
      <c r="A242">
        <v>18000998</v>
      </c>
      <c r="B242" s="7">
        <v>1.1599999999999999</v>
      </c>
    </row>
    <row r="243" spans="1:2" x14ac:dyDescent="0.2">
      <c r="A243">
        <v>18000999</v>
      </c>
      <c r="B243" s="7">
        <v>1.17</v>
      </c>
    </row>
    <row r="244" spans="1:2" x14ac:dyDescent="0.2">
      <c r="A244">
        <v>18000960</v>
      </c>
      <c r="B244" s="7">
        <v>1.18</v>
      </c>
    </row>
    <row r="245" spans="1:2" x14ac:dyDescent="0.2">
      <c r="A245">
        <v>18000969</v>
      </c>
      <c r="B245" s="7">
        <v>0.84</v>
      </c>
    </row>
    <row r="246" spans="1:2" x14ac:dyDescent="0.2">
      <c r="A246">
        <v>18001016</v>
      </c>
      <c r="B246" s="7">
        <v>15.47</v>
      </c>
    </row>
    <row r="247" spans="1:2" x14ac:dyDescent="0.2">
      <c r="A247">
        <v>18001014</v>
      </c>
      <c r="B247" s="7">
        <v>21.84</v>
      </c>
    </row>
    <row r="248" spans="1:2" x14ac:dyDescent="0.2">
      <c r="A248">
        <v>18001018</v>
      </c>
      <c r="B248" s="7">
        <v>17.2</v>
      </c>
    </row>
    <row r="249" spans="1:2" x14ac:dyDescent="0.2">
      <c r="A249">
        <v>18001019</v>
      </c>
      <c r="B249" s="7">
        <v>18.93</v>
      </c>
    </row>
    <row r="250" spans="1:2" x14ac:dyDescent="0.2">
      <c r="A250">
        <v>18001044</v>
      </c>
      <c r="B250" s="7">
        <v>1.04</v>
      </c>
    </row>
    <row r="251" spans="1:2" x14ac:dyDescent="0.2">
      <c r="A251">
        <v>18001049</v>
      </c>
      <c r="B251" s="7">
        <v>0.87</v>
      </c>
    </row>
    <row r="252" spans="1:2" x14ac:dyDescent="0.2">
      <c r="A252">
        <v>18001090</v>
      </c>
      <c r="B252" s="7">
        <v>0.92</v>
      </c>
    </row>
    <row r="253" spans="1:2" x14ac:dyDescent="0.2">
      <c r="A253" t="s">
        <v>28</v>
      </c>
      <c r="B253" s="7">
        <v>0.78</v>
      </c>
    </row>
    <row r="254" spans="1:2" x14ac:dyDescent="0.2">
      <c r="A254">
        <v>18001061</v>
      </c>
      <c r="B254" s="7">
        <v>0.19</v>
      </c>
    </row>
    <row r="255" spans="1:2" x14ac:dyDescent="0.2">
      <c r="A255">
        <v>18001149</v>
      </c>
      <c r="B255" s="7">
        <v>0.19</v>
      </c>
    </row>
    <row r="256" spans="1:2" x14ac:dyDescent="0.2">
      <c r="A256">
        <v>18001104</v>
      </c>
      <c r="B256" s="7">
        <v>2.0499999999999998</v>
      </c>
    </row>
    <row r="257" spans="1:2" x14ac:dyDescent="0.2">
      <c r="A257" t="s">
        <v>29</v>
      </c>
      <c r="B257" s="7">
        <v>0.87</v>
      </c>
    </row>
    <row r="258" spans="1:2" x14ac:dyDescent="0.2">
      <c r="A258">
        <v>18001306</v>
      </c>
      <c r="B258" s="7">
        <v>0.83</v>
      </c>
    </row>
    <row r="259" spans="1:2" x14ac:dyDescent="0.2">
      <c r="A259">
        <v>18001398</v>
      </c>
      <c r="B259" s="7">
        <v>0.9</v>
      </c>
    </row>
    <row r="260" spans="1:2" x14ac:dyDescent="0.2">
      <c r="A260">
        <v>18001399</v>
      </c>
      <c r="B260" s="7">
        <v>0.95</v>
      </c>
    </row>
    <row r="261" spans="1:2" x14ac:dyDescent="0.2">
      <c r="A261" t="s">
        <v>30</v>
      </c>
      <c r="B261" s="7">
        <v>0.93</v>
      </c>
    </row>
    <row r="262" spans="1:2" x14ac:dyDescent="0.2">
      <c r="A262">
        <v>18001343</v>
      </c>
      <c r="B262" s="7">
        <v>0.75</v>
      </c>
    </row>
    <row r="263" spans="1:2" x14ac:dyDescent="0.2">
      <c r="A263">
        <v>18001349</v>
      </c>
      <c r="B263" s="7">
        <v>0.72</v>
      </c>
    </row>
    <row r="264" spans="1:2" x14ac:dyDescent="0.2">
      <c r="A264">
        <v>18001391</v>
      </c>
      <c r="B264" s="7">
        <v>1.31</v>
      </c>
    </row>
    <row r="265" spans="1:2" x14ac:dyDescent="0.2">
      <c r="A265">
        <v>18001408</v>
      </c>
      <c r="B265" s="7">
        <v>0.86</v>
      </c>
    </row>
    <row r="266" spans="1:2" x14ac:dyDescent="0.2">
      <c r="A266">
        <v>18001409</v>
      </c>
      <c r="B266" s="7">
        <v>0.93</v>
      </c>
    </row>
    <row r="267" spans="1:2" x14ac:dyDescent="0.2">
      <c r="A267" t="s">
        <v>31</v>
      </c>
      <c r="B267" s="7">
        <v>0.92</v>
      </c>
    </row>
    <row r="268" spans="1:2" x14ac:dyDescent="0.2">
      <c r="A268">
        <v>18001414</v>
      </c>
      <c r="B268" s="7">
        <v>0.94</v>
      </c>
    </row>
    <row r="269" spans="1:2" x14ac:dyDescent="0.2">
      <c r="A269" t="s">
        <v>32</v>
      </c>
      <c r="B269" s="7">
        <v>0.93</v>
      </c>
    </row>
    <row r="270" spans="1:2" x14ac:dyDescent="0.2">
      <c r="A270">
        <v>18001499</v>
      </c>
      <c r="B270" s="7">
        <v>0.91</v>
      </c>
    </row>
    <row r="271" spans="1:2" x14ac:dyDescent="0.2">
      <c r="A271">
        <v>18001460</v>
      </c>
      <c r="B271" s="7">
        <v>0.95</v>
      </c>
    </row>
    <row r="272" spans="1:2" x14ac:dyDescent="0.2">
      <c r="A272">
        <v>18001464</v>
      </c>
      <c r="B272" s="7">
        <v>0.27</v>
      </c>
    </row>
    <row r="273" spans="1:2" x14ac:dyDescent="0.2">
      <c r="A273" t="s">
        <v>33</v>
      </c>
      <c r="B273" s="7">
        <v>0.27</v>
      </c>
    </row>
    <row r="274" spans="1:2" x14ac:dyDescent="0.2">
      <c r="A274">
        <v>86496106</v>
      </c>
      <c r="B274" s="7">
        <v>9.39</v>
      </c>
    </row>
    <row r="275" spans="1:2" x14ac:dyDescent="0.2">
      <c r="A275" t="s">
        <v>34</v>
      </c>
      <c r="B275" s="7">
        <v>8.69</v>
      </c>
    </row>
    <row r="276" spans="1:2" x14ac:dyDescent="0.2">
      <c r="A276">
        <v>86496119</v>
      </c>
      <c r="B276" s="7">
        <v>8.69</v>
      </c>
    </row>
    <row r="277" spans="1:2" x14ac:dyDescent="0.2">
      <c r="A277" t="s">
        <v>35</v>
      </c>
      <c r="B277" s="7">
        <v>8.69</v>
      </c>
    </row>
    <row r="278" spans="1:2" x14ac:dyDescent="0.2">
      <c r="A278">
        <v>84900193</v>
      </c>
      <c r="B278" s="7">
        <v>0.81</v>
      </c>
    </row>
    <row r="279" spans="1:2" x14ac:dyDescent="0.2">
      <c r="A279">
        <v>84900194</v>
      </c>
      <c r="B279" s="7">
        <v>0.91</v>
      </c>
    </row>
    <row r="280" spans="1:2" x14ac:dyDescent="0.2">
      <c r="A280">
        <v>84900199</v>
      </c>
      <c r="B280" s="7">
        <v>0.88</v>
      </c>
    </row>
    <row r="281" spans="1:2" x14ac:dyDescent="0.2">
      <c r="A281">
        <v>84900196</v>
      </c>
      <c r="B281" s="7">
        <v>0.83</v>
      </c>
    </row>
    <row r="282" spans="1:2" x14ac:dyDescent="0.2">
      <c r="A282">
        <v>84900198</v>
      </c>
      <c r="B282" s="7">
        <v>0.84</v>
      </c>
    </row>
    <row r="283" spans="1:2" x14ac:dyDescent="0.2">
      <c r="A283">
        <v>84900399</v>
      </c>
      <c r="B283" s="7">
        <v>0.91</v>
      </c>
    </row>
    <row r="284" spans="1:2" x14ac:dyDescent="0.2">
      <c r="A284">
        <v>84900344</v>
      </c>
      <c r="B284" s="7">
        <v>0.63</v>
      </c>
    </row>
    <row r="285" spans="1:2" x14ac:dyDescent="0.2">
      <c r="A285">
        <v>84900349</v>
      </c>
      <c r="B285" s="7">
        <v>0.71</v>
      </c>
    </row>
    <row r="286" spans="1:2" x14ac:dyDescent="0.2">
      <c r="A286">
        <v>84900444</v>
      </c>
      <c r="B286" s="7">
        <v>0.65</v>
      </c>
    </row>
    <row r="287" spans="1:2" x14ac:dyDescent="0.2">
      <c r="A287">
        <v>84900419</v>
      </c>
      <c r="B287" s="7">
        <v>0.89</v>
      </c>
    </row>
    <row r="288" spans="1:2" x14ac:dyDescent="0.2">
      <c r="A288">
        <v>84900416</v>
      </c>
      <c r="B288" s="7">
        <v>0.96</v>
      </c>
    </row>
    <row r="289" spans="1:2" x14ac:dyDescent="0.2">
      <c r="A289">
        <v>84900414</v>
      </c>
      <c r="B289" s="7">
        <v>0.49</v>
      </c>
    </row>
    <row r="290" spans="1:2" x14ac:dyDescent="0.2">
      <c r="A290">
        <v>84910001</v>
      </c>
      <c r="B290" s="7">
        <v>0.63</v>
      </c>
    </row>
    <row r="291" spans="1:2" x14ac:dyDescent="0.2">
      <c r="A291">
        <v>88164349</v>
      </c>
      <c r="B291" s="7">
        <v>0.03</v>
      </c>
    </row>
    <row r="292" spans="1:2" x14ac:dyDescent="0.2">
      <c r="A292">
        <v>88164346</v>
      </c>
      <c r="B292" s="7">
        <v>0.03</v>
      </c>
    </row>
    <row r="293" spans="1:2" x14ac:dyDescent="0.2">
      <c r="A293">
        <v>88164918</v>
      </c>
      <c r="B293" s="7">
        <v>0.1</v>
      </c>
    </row>
    <row r="294" spans="1:2" x14ac:dyDescent="0.2">
      <c r="A294">
        <v>88168039</v>
      </c>
      <c r="B294" s="7">
        <v>0.16</v>
      </c>
    </row>
    <row r="295" spans="1:2" x14ac:dyDescent="0.2">
      <c r="A295">
        <v>89600414</v>
      </c>
      <c r="B295" s="7">
        <v>34.32</v>
      </c>
    </row>
    <row r="296" spans="1:2" x14ac:dyDescent="0.2">
      <c r="A296">
        <v>89601366</v>
      </c>
      <c r="B296" s="7">
        <v>13.78</v>
      </c>
    </row>
    <row r="297" spans="1:2" x14ac:dyDescent="0.2">
      <c r="A297">
        <v>89601364</v>
      </c>
      <c r="B297" s="7">
        <v>23.16</v>
      </c>
    </row>
    <row r="298" spans="1:2" x14ac:dyDescent="0.2">
      <c r="A298">
        <v>89601368</v>
      </c>
      <c r="B298" s="7">
        <v>32.950000000000003</v>
      </c>
    </row>
    <row r="299" spans="1:2" x14ac:dyDescent="0.2">
      <c r="A299">
        <v>89601369</v>
      </c>
      <c r="B299" s="7">
        <v>42.66</v>
      </c>
    </row>
    <row r="300" spans="1:2" x14ac:dyDescent="0.2">
      <c r="A300">
        <v>89601340</v>
      </c>
      <c r="B300" s="7">
        <v>43.82</v>
      </c>
    </row>
    <row r="301" spans="1:2" x14ac:dyDescent="0.2">
      <c r="A301">
        <v>89601409</v>
      </c>
      <c r="B301" s="7">
        <v>18.96</v>
      </c>
    </row>
    <row r="302" spans="1:2" x14ac:dyDescent="0.2">
      <c r="A302" t="s">
        <v>36</v>
      </c>
      <c r="B302" s="7">
        <v>0.99</v>
      </c>
    </row>
    <row r="303" spans="1:2" x14ac:dyDescent="0.2">
      <c r="A303" t="s">
        <v>37</v>
      </c>
      <c r="B303" s="7">
        <v>24.38</v>
      </c>
    </row>
    <row r="304" spans="1:2" x14ac:dyDescent="0.2">
      <c r="A304" t="s">
        <v>38</v>
      </c>
      <c r="B304" s="7">
        <v>2.84</v>
      </c>
    </row>
    <row r="305" spans="1:2" x14ac:dyDescent="0.2">
      <c r="A305" t="s">
        <v>39</v>
      </c>
      <c r="B305" s="7">
        <v>0.59</v>
      </c>
    </row>
    <row r="306" spans="1:2" x14ac:dyDescent="0.2">
      <c r="A306" t="s">
        <v>40</v>
      </c>
      <c r="B306" s="7">
        <v>0</v>
      </c>
    </row>
    <row r="307" spans="1:2" x14ac:dyDescent="0.2">
      <c r="A307" t="s">
        <v>41</v>
      </c>
      <c r="B307" s="7">
        <v>0</v>
      </c>
    </row>
    <row r="308" spans="1:2" x14ac:dyDescent="0.2">
      <c r="A308" t="s">
        <v>42</v>
      </c>
      <c r="B308" s="7">
        <v>0</v>
      </c>
    </row>
    <row r="309" spans="1:2" x14ac:dyDescent="0.2">
      <c r="A309" t="s">
        <v>43</v>
      </c>
      <c r="B309" s="7">
        <v>1.1599999999999999</v>
      </c>
    </row>
    <row r="310" spans="1:2" x14ac:dyDescent="0.2">
      <c r="A310" t="s">
        <v>44</v>
      </c>
      <c r="B310" s="7">
        <v>0</v>
      </c>
    </row>
    <row r="311" spans="1:2" x14ac:dyDescent="0.2">
      <c r="A311" t="s">
        <v>45</v>
      </c>
      <c r="B311" s="7">
        <v>0</v>
      </c>
    </row>
    <row r="312" spans="1:2" x14ac:dyDescent="0.2">
      <c r="A312" t="s">
        <v>46</v>
      </c>
      <c r="B312" s="7">
        <v>0</v>
      </c>
    </row>
    <row r="313" spans="1:2" x14ac:dyDescent="0.2">
      <c r="A313" t="s">
        <v>47</v>
      </c>
      <c r="B313" s="7">
        <v>0</v>
      </c>
    </row>
    <row r="314" spans="1:2" x14ac:dyDescent="0.2">
      <c r="A314" t="s">
        <v>48</v>
      </c>
      <c r="B314" s="7">
        <v>0.67</v>
      </c>
    </row>
    <row r="315" spans="1:2" x14ac:dyDescent="0.2">
      <c r="A315" t="s">
        <v>49</v>
      </c>
      <c r="B315" s="7">
        <v>25.77</v>
      </c>
    </row>
    <row r="316" spans="1:2" x14ac:dyDescent="0.2">
      <c r="A316" t="s">
        <v>50</v>
      </c>
      <c r="B316" s="7">
        <v>24.38</v>
      </c>
    </row>
    <row r="317" spans="1:2" x14ac:dyDescent="0.2">
      <c r="A317" t="s">
        <v>51</v>
      </c>
      <c r="B317" s="7">
        <v>0</v>
      </c>
    </row>
    <row r="318" spans="1:2" x14ac:dyDescent="0.2">
      <c r="A318" t="s">
        <v>52</v>
      </c>
      <c r="B318" s="7">
        <v>0</v>
      </c>
    </row>
    <row r="319" spans="1:2" x14ac:dyDescent="0.2">
      <c r="A319" t="s">
        <v>53</v>
      </c>
      <c r="B319" s="7">
        <v>0</v>
      </c>
    </row>
    <row r="320" spans="1:2" x14ac:dyDescent="0.2">
      <c r="A320" t="s">
        <v>54</v>
      </c>
      <c r="B320" s="7">
        <v>0</v>
      </c>
    </row>
    <row r="321" spans="1:2" x14ac:dyDescent="0.2">
      <c r="A321" t="s">
        <v>55</v>
      </c>
      <c r="B321" s="7">
        <v>0</v>
      </c>
    </row>
    <row r="322" spans="1:2" x14ac:dyDescent="0.2">
      <c r="A322" t="s">
        <v>56</v>
      </c>
      <c r="B322" s="7">
        <v>30.14</v>
      </c>
    </row>
    <row r="323" spans="1:2" x14ac:dyDescent="0.2">
      <c r="A323" t="s">
        <v>57</v>
      </c>
      <c r="B323" s="7">
        <v>0</v>
      </c>
    </row>
    <row r="324" spans="1:2" x14ac:dyDescent="0.2">
      <c r="A324" t="s">
        <v>58</v>
      </c>
      <c r="B324" s="7">
        <v>16.87</v>
      </c>
    </row>
    <row r="325" spans="1:2" x14ac:dyDescent="0.2">
      <c r="A325" t="s">
        <v>59</v>
      </c>
      <c r="B325" s="7">
        <v>17.5</v>
      </c>
    </row>
    <row r="326" spans="1:2" x14ac:dyDescent="0.2">
      <c r="A326" t="s">
        <v>60</v>
      </c>
      <c r="B326" s="7">
        <v>34.49</v>
      </c>
    </row>
    <row r="327" spans="1:2" x14ac:dyDescent="0.2">
      <c r="A327" t="s">
        <v>61</v>
      </c>
      <c r="B327" s="7">
        <v>35.770000000000003</v>
      </c>
    </row>
    <row r="328" spans="1:2" x14ac:dyDescent="0.2">
      <c r="A328" t="s">
        <v>62</v>
      </c>
      <c r="B328" s="7">
        <v>13.96</v>
      </c>
    </row>
    <row r="329" spans="1:2" x14ac:dyDescent="0.2">
      <c r="A329" t="s">
        <v>63</v>
      </c>
      <c r="B329" s="7">
        <v>14.48</v>
      </c>
    </row>
    <row r="330" spans="1:2" x14ac:dyDescent="0.2">
      <c r="A330" t="s">
        <v>64</v>
      </c>
      <c r="B330" s="7">
        <v>1.17</v>
      </c>
    </row>
    <row r="331" spans="1:2" x14ac:dyDescent="0.2">
      <c r="A331" t="s">
        <v>65</v>
      </c>
      <c r="B331" s="7">
        <v>15.62</v>
      </c>
    </row>
    <row r="332" spans="1:2" x14ac:dyDescent="0.2">
      <c r="A332" t="s">
        <v>66</v>
      </c>
      <c r="B332" s="7">
        <v>26.02</v>
      </c>
    </row>
    <row r="333" spans="1:2" x14ac:dyDescent="0.2">
      <c r="A333" t="s">
        <v>67</v>
      </c>
      <c r="B333" s="7">
        <v>21.27</v>
      </c>
    </row>
    <row r="334" spans="1:2" x14ac:dyDescent="0.2">
      <c r="A334" t="s">
        <v>68</v>
      </c>
      <c r="B334" s="7">
        <v>21.75</v>
      </c>
    </row>
    <row r="335" spans="1:2" x14ac:dyDescent="0.2">
      <c r="A335" t="s">
        <v>69</v>
      </c>
      <c r="B335" s="7">
        <v>0</v>
      </c>
    </row>
    <row r="336" spans="1:2" x14ac:dyDescent="0.2">
      <c r="A336" t="s">
        <v>70</v>
      </c>
      <c r="B336" s="7">
        <v>28.92</v>
      </c>
    </row>
    <row r="337" spans="1:2" x14ac:dyDescent="0.2">
      <c r="A337" t="s">
        <v>71</v>
      </c>
      <c r="B337" s="7">
        <v>13.96</v>
      </c>
    </row>
    <row r="338" spans="1:2" x14ac:dyDescent="0.2">
      <c r="A338" t="s">
        <v>72</v>
      </c>
      <c r="B338" s="7">
        <v>0</v>
      </c>
    </row>
    <row r="339" spans="1:2" x14ac:dyDescent="0.2">
      <c r="A339" t="s">
        <v>73</v>
      </c>
      <c r="B339" s="7">
        <v>6.68</v>
      </c>
    </row>
    <row r="340" spans="1:2" x14ac:dyDescent="0.2">
      <c r="A340" t="s">
        <v>74</v>
      </c>
      <c r="B340" s="7">
        <v>4.7</v>
      </c>
    </row>
    <row r="341" spans="1:2" x14ac:dyDescent="0.2">
      <c r="A341" t="s">
        <v>75</v>
      </c>
      <c r="B341" s="7">
        <v>6.8</v>
      </c>
    </row>
    <row r="342" spans="1:2" x14ac:dyDescent="0.2">
      <c r="A342" t="s">
        <v>76</v>
      </c>
      <c r="B342" s="7">
        <v>5.68</v>
      </c>
    </row>
    <row r="343" spans="1:2" x14ac:dyDescent="0.2">
      <c r="A343" t="s">
        <v>77</v>
      </c>
      <c r="B343" s="7">
        <v>0.98</v>
      </c>
    </row>
    <row r="344" spans="1:2" x14ac:dyDescent="0.2">
      <c r="A344" t="s">
        <v>78</v>
      </c>
      <c r="B344" s="7">
        <v>1.8</v>
      </c>
    </row>
    <row r="345" spans="1:2" x14ac:dyDescent="0.2">
      <c r="A345" t="s">
        <v>79</v>
      </c>
      <c r="B345" s="7">
        <v>2.1800000000000002</v>
      </c>
    </row>
    <row r="346" spans="1:2" x14ac:dyDescent="0.2">
      <c r="A346" t="s">
        <v>80</v>
      </c>
      <c r="B346" s="7">
        <v>6.98</v>
      </c>
    </row>
    <row r="347" spans="1:2" x14ac:dyDescent="0.2">
      <c r="A347" t="s">
        <v>81</v>
      </c>
      <c r="B347" s="7">
        <v>0</v>
      </c>
    </row>
    <row r="348" spans="1:2" x14ac:dyDescent="0.2">
      <c r="A348" t="s">
        <v>82</v>
      </c>
      <c r="B348" s="7">
        <v>0</v>
      </c>
    </row>
    <row r="349" spans="1:2" x14ac:dyDescent="0.2">
      <c r="A349" t="s">
        <v>83</v>
      </c>
      <c r="B349" s="7">
        <v>6.07</v>
      </c>
    </row>
    <row r="350" spans="1:2" x14ac:dyDescent="0.2">
      <c r="A350" t="s">
        <v>84</v>
      </c>
      <c r="B350" s="7">
        <v>5.17</v>
      </c>
    </row>
    <row r="351" spans="1:2" x14ac:dyDescent="0.2">
      <c r="A351" t="s">
        <v>85</v>
      </c>
      <c r="B351" s="7">
        <v>1.23</v>
      </c>
    </row>
    <row r="352" spans="1:2" x14ac:dyDescent="0.2">
      <c r="A352" t="s">
        <v>86</v>
      </c>
      <c r="B352" s="7">
        <v>5.33</v>
      </c>
    </row>
    <row r="353" spans="1:2" x14ac:dyDescent="0.2">
      <c r="A353" t="s">
        <v>87</v>
      </c>
      <c r="B353" s="7">
        <v>0</v>
      </c>
    </row>
    <row r="354" spans="1:2" x14ac:dyDescent="0.2">
      <c r="A354" t="s">
        <v>88</v>
      </c>
      <c r="B354" s="7">
        <v>0</v>
      </c>
    </row>
    <row r="355" spans="1:2" x14ac:dyDescent="0.2">
      <c r="A355" t="s">
        <v>89</v>
      </c>
      <c r="B355" s="7">
        <v>1.17</v>
      </c>
    </row>
    <row r="356" spans="1:2" x14ac:dyDescent="0.2">
      <c r="A356" t="s">
        <v>90</v>
      </c>
      <c r="B356" s="7">
        <v>1.17</v>
      </c>
    </row>
    <row r="357" spans="1:2" x14ac:dyDescent="0.2">
      <c r="A357" t="s">
        <v>91</v>
      </c>
      <c r="B357" s="7">
        <v>1.22</v>
      </c>
    </row>
    <row r="358" spans="1:2" x14ac:dyDescent="0.2">
      <c r="A358" t="s">
        <v>92</v>
      </c>
      <c r="B358" s="7">
        <v>5.46</v>
      </c>
    </row>
    <row r="359" spans="1:2" x14ac:dyDescent="0.2">
      <c r="A359" t="s">
        <v>93</v>
      </c>
      <c r="B359" s="7">
        <v>0</v>
      </c>
    </row>
    <row r="360" spans="1:2" x14ac:dyDescent="0.2">
      <c r="A360" t="s">
        <v>94</v>
      </c>
      <c r="B360" s="7">
        <v>0.22</v>
      </c>
    </row>
    <row r="361" spans="1:2" x14ac:dyDescent="0.2">
      <c r="A361" t="s">
        <v>95</v>
      </c>
      <c r="B361" s="7">
        <v>0</v>
      </c>
    </row>
    <row r="362" spans="1:2" x14ac:dyDescent="0.2">
      <c r="A362" t="s">
        <v>96</v>
      </c>
      <c r="B362" s="7">
        <v>0</v>
      </c>
    </row>
    <row r="363" spans="1:2" x14ac:dyDescent="0.2">
      <c r="A363" t="s">
        <v>97</v>
      </c>
      <c r="B363" s="7">
        <v>0.32</v>
      </c>
    </row>
    <row r="364" spans="1:2" x14ac:dyDescent="0.2">
      <c r="A364" t="s">
        <v>98</v>
      </c>
      <c r="B364" s="7">
        <v>0</v>
      </c>
    </row>
    <row r="365" spans="1:2" x14ac:dyDescent="0.2">
      <c r="A365" t="s">
        <v>99</v>
      </c>
      <c r="B365" s="7">
        <v>0.25</v>
      </c>
    </row>
    <row r="366" spans="1:2" x14ac:dyDescent="0.2">
      <c r="A366" t="s">
        <v>100</v>
      </c>
      <c r="B366" s="7">
        <v>0</v>
      </c>
    </row>
    <row r="367" spans="1:2" x14ac:dyDescent="0.2">
      <c r="A367" t="s">
        <v>101</v>
      </c>
      <c r="B367" s="7">
        <v>0</v>
      </c>
    </row>
    <row r="368" spans="1:2" x14ac:dyDescent="0.2">
      <c r="A368" t="s">
        <v>102</v>
      </c>
      <c r="B368" s="7">
        <v>0</v>
      </c>
    </row>
    <row r="369" spans="1:2" x14ac:dyDescent="0.2">
      <c r="A369" t="s">
        <v>103</v>
      </c>
      <c r="B369" s="7">
        <v>0</v>
      </c>
    </row>
    <row r="370" spans="1:2" x14ac:dyDescent="0.2">
      <c r="A370" t="s">
        <v>104</v>
      </c>
      <c r="B370" s="7">
        <v>0</v>
      </c>
    </row>
    <row r="371" spans="1:2" x14ac:dyDescent="0.2">
      <c r="A371" t="s">
        <v>105</v>
      </c>
      <c r="B371" s="7">
        <v>0</v>
      </c>
    </row>
    <row r="372" spans="1:2" x14ac:dyDescent="0.2">
      <c r="A372" t="s">
        <v>106</v>
      </c>
      <c r="B372" s="7">
        <v>0.32</v>
      </c>
    </row>
    <row r="373" spans="1:2" x14ac:dyDescent="0.2">
      <c r="A373" t="s">
        <v>107</v>
      </c>
      <c r="B373" s="7">
        <v>0</v>
      </c>
    </row>
    <row r="374" spans="1:2" x14ac:dyDescent="0.2">
      <c r="A374" t="s">
        <v>108</v>
      </c>
      <c r="B374" s="7">
        <v>0.36</v>
      </c>
    </row>
    <row r="375" spans="1:2" x14ac:dyDescent="0.2">
      <c r="A375" t="s">
        <v>109</v>
      </c>
      <c r="B375" s="7">
        <v>0</v>
      </c>
    </row>
    <row r="376" spans="1:2" x14ac:dyDescent="0.2">
      <c r="A376" t="s">
        <v>110</v>
      </c>
      <c r="B376" s="7">
        <v>0</v>
      </c>
    </row>
    <row r="377" spans="1:2" x14ac:dyDescent="0.2">
      <c r="A377" t="s">
        <v>111</v>
      </c>
      <c r="B377" s="7">
        <v>0</v>
      </c>
    </row>
    <row r="378" spans="1:2" x14ac:dyDescent="0.2">
      <c r="A378" t="s">
        <v>112</v>
      </c>
      <c r="B378" s="7">
        <v>0</v>
      </c>
    </row>
    <row r="379" spans="1:2" x14ac:dyDescent="0.2">
      <c r="A379" t="s">
        <v>113</v>
      </c>
      <c r="B379" s="7">
        <v>0</v>
      </c>
    </row>
    <row r="380" spans="1:2" x14ac:dyDescent="0.2">
      <c r="A380" t="s">
        <v>114</v>
      </c>
      <c r="B380" s="7">
        <v>0.47</v>
      </c>
    </row>
    <row r="381" spans="1:2" x14ac:dyDescent="0.2">
      <c r="A381" t="s">
        <v>115</v>
      </c>
      <c r="B381" s="7">
        <v>0.51</v>
      </c>
    </row>
    <row r="382" spans="1:2" x14ac:dyDescent="0.2">
      <c r="A382" t="s">
        <v>116</v>
      </c>
      <c r="B382" s="7">
        <v>0</v>
      </c>
    </row>
    <row r="383" spans="1:2" x14ac:dyDescent="0.2">
      <c r="A383" t="s">
        <v>117</v>
      </c>
      <c r="B383" s="7">
        <v>0.54</v>
      </c>
    </row>
    <row r="384" spans="1:2" x14ac:dyDescent="0.2">
      <c r="A384" t="s">
        <v>118</v>
      </c>
      <c r="B384" s="7">
        <v>0</v>
      </c>
    </row>
    <row r="385" spans="1:2" x14ac:dyDescent="0.2">
      <c r="A385" t="s">
        <v>119</v>
      </c>
      <c r="B385" s="7">
        <v>0</v>
      </c>
    </row>
    <row r="386" spans="1:2" x14ac:dyDescent="0.2">
      <c r="A386" t="s">
        <v>120</v>
      </c>
      <c r="B386" s="7">
        <v>0</v>
      </c>
    </row>
    <row r="387" spans="1:2" x14ac:dyDescent="0.2">
      <c r="A387" t="s">
        <v>121</v>
      </c>
      <c r="B387" s="7">
        <v>0</v>
      </c>
    </row>
    <row r="388" spans="1:2" x14ac:dyDescent="0.2">
      <c r="A388" t="s">
        <v>122</v>
      </c>
      <c r="B388" s="7">
        <v>0</v>
      </c>
    </row>
    <row r="389" spans="1:2" x14ac:dyDescent="0.2">
      <c r="A389" t="s">
        <v>123</v>
      </c>
      <c r="B389" s="7">
        <v>0</v>
      </c>
    </row>
    <row r="390" spans="1:2" x14ac:dyDescent="0.2">
      <c r="A390" t="s">
        <v>124</v>
      </c>
      <c r="B390" s="7">
        <v>0</v>
      </c>
    </row>
    <row r="391" spans="1:2" x14ac:dyDescent="0.2">
      <c r="A391" t="s">
        <v>125</v>
      </c>
      <c r="B391" s="7">
        <v>0</v>
      </c>
    </row>
    <row r="392" spans="1:2" x14ac:dyDescent="0.2">
      <c r="A392" t="s">
        <v>126</v>
      </c>
      <c r="B392" s="7">
        <v>0</v>
      </c>
    </row>
    <row r="393" spans="1:2" x14ac:dyDescent="0.2">
      <c r="A393" t="s">
        <v>127</v>
      </c>
      <c r="B393" s="7">
        <v>0</v>
      </c>
    </row>
    <row r="394" spans="1:2" x14ac:dyDescent="0.2">
      <c r="A394" t="s">
        <v>128</v>
      </c>
      <c r="B394" s="7">
        <v>0</v>
      </c>
    </row>
    <row r="395" spans="1:2" x14ac:dyDescent="0.2">
      <c r="A395" t="s">
        <v>129</v>
      </c>
      <c r="B395" s="7">
        <v>0</v>
      </c>
    </row>
    <row r="396" spans="1:2" x14ac:dyDescent="0.2">
      <c r="A396" t="s">
        <v>130</v>
      </c>
      <c r="B396" s="7">
        <v>0</v>
      </c>
    </row>
    <row r="397" spans="1:2" x14ac:dyDescent="0.2">
      <c r="A397" t="s">
        <v>131</v>
      </c>
      <c r="B397" s="7">
        <v>0</v>
      </c>
    </row>
    <row r="398" spans="1:2" x14ac:dyDescent="0.2">
      <c r="A398" t="s">
        <v>132</v>
      </c>
      <c r="B398" s="7">
        <v>0</v>
      </c>
    </row>
    <row r="399" spans="1:2" x14ac:dyDescent="0.2">
      <c r="A399" t="s">
        <v>133</v>
      </c>
      <c r="B399" s="7">
        <v>0</v>
      </c>
    </row>
    <row r="400" spans="1:2" x14ac:dyDescent="0.2">
      <c r="A400" t="s">
        <v>134</v>
      </c>
      <c r="B400" s="7">
        <v>0</v>
      </c>
    </row>
    <row r="401" spans="1:2" x14ac:dyDescent="0.2">
      <c r="A401" t="s">
        <v>135</v>
      </c>
      <c r="B401" s="7">
        <v>0</v>
      </c>
    </row>
    <row r="402" spans="1:2" x14ac:dyDescent="0.2">
      <c r="A402" t="s">
        <v>136</v>
      </c>
      <c r="B402" s="7">
        <v>0</v>
      </c>
    </row>
    <row r="403" spans="1:2" x14ac:dyDescent="0.2">
      <c r="A403" t="s">
        <v>137</v>
      </c>
      <c r="B403" s="7">
        <v>0</v>
      </c>
    </row>
    <row r="404" spans="1:2" x14ac:dyDescent="0.2">
      <c r="A404" t="s">
        <v>138</v>
      </c>
      <c r="B404" s="7">
        <v>0</v>
      </c>
    </row>
    <row r="405" spans="1:2" x14ac:dyDescent="0.2">
      <c r="A405" t="s">
        <v>139</v>
      </c>
      <c r="B405" s="7">
        <v>0</v>
      </c>
    </row>
    <row r="406" spans="1:2" x14ac:dyDescent="0.2">
      <c r="A406" t="s">
        <v>140</v>
      </c>
      <c r="B406" s="7">
        <v>0</v>
      </c>
    </row>
    <row r="407" spans="1:2" x14ac:dyDescent="0.2">
      <c r="A407" t="s">
        <v>141</v>
      </c>
      <c r="B407" s="7">
        <v>4.3499999999999996</v>
      </c>
    </row>
    <row r="408" spans="1:2" x14ac:dyDescent="0.2">
      <c r="A408" t="s">
        <v>142</v>
      </c>
      <c r="B408" s="7">
        <v>0</v>
      </c>
    </row>
    <row r="409" spans="1:2" x14ac:dyDescent="0.2">
      <c r="A409" t="s">
        <v>143</v>
      </c>
      <c r="B409" s="7">
        <v>4.3499999999999996</v>
      </c>
    </row>
    <row r="410" spans="1:2" x14ac:dyDescent="0.2">
      <c r="A410" t="s">
        <v>144</v>
      </c>
      <c r="B410" s="7">
        <v>0.8</v>
      </c>
    </row>
    <row r="411" spans="1:2" x14ac:dyDescent="0.2">
      <c r="A411" t="s">
        <v>145</v>
      </c>
      <c r="B411" s="7">
        <v>0.69</v>
      </c>
    </row>
    <row r="412" spans="1:2" x14ac:dyDescent="0.2">
      <c r="A412" t="s">
        <v>146</v>
      </c>
      <c r="B412" s="7">
        <v>0.81</v>
      </c>
    </row>
    <row r="413" spans="1:2" x14ac:dyDescent="0.2">
      <c r="A413" t="s">
        <v>147</v>
      </c>
      <c r="B413" s="7">
        <v>0.96</v>
      </c>
    </row>
    <row r="414" spans="1:2" x14ac:dyDescent="0.2">
      <c r="A414" t="s">
        <v>148</v>
      </c>
      <c r="B414" s="7">
        <v>0.93</v>
      </c>
    </row>
    <row r="415" spans="1:2" x14ac:dyDescent="0.2">
      <c r="A415" t="s">
        <v>149</v>
      </c>
      <c r="B415" s="7">
        <v>0.99</v>
      </c>
    </row>
    <row r="416" spans="1:2" x14ac:dyDescent="0.2">
      <c r="A416" t="s">
        <v>150</v>
      </c>
      <c r="B416" s="7">
        <v>1.41</v>
      </c>
    </row>
    <row r="417" spans="1:2" x14ac:dyDescent="0.2">
      <c r="A417" t="s">
        <v>151</v>
      </c>
      <c r="B417" s="7">
        <v>1.67</v>
      </c>
    </row>
    <row r="418" spans="1:2" x14ac:dyDescent="0.2">
      <c r="A418" t="s">
        <v>152</v>
      </c>
      <c r="B418" s="7">
        <v>1.18</v>
      </c>
    </row>
    <row r="419" spans="1:2" x14ac:dyDescent="0.2">
      <c r="A419" t="s">
        <v>153</v>
      </c>
      <c r="B419" s="7">
        <v>1.41</v>
      </c>
    </row>
    <row r="420" spans="1:2" x14ac:dyDescent="0.2">
      <c r="A420" t="s">
        <v>154</v>
      </c>
      <c r="B420" s="7">
        <v>1.38</v>
      </c>
    </row>
    <row r="421" spans="1:2" x14ac:dyDescent="0.2">
      <c r="A421" t="s">
        <v>155</v>
      </c>
      <c r="B421" s="7">
        <v>1.17</v>
      </c>
    </row>
    <row r="422" spans="1:2" x14ac:dyDescent="0.2">
      <c r="A422" t="s">
        <v>156</v>
      </c>
      <c r="B422" s="7">
        <v>1.41</v>
      </c>
    </row>
    <row r="423" spans="1:2" x14ac:dyDescent="0.2">
      <c r="A423" t="s">
        <v>157</v>
      </c>
      <c r="B423" s="7">
        <v>1.74</v>
      </c>
    </row>
    <row r="424" spans="1:2" x14ac:dyDescent="0.2">
      <c r="A424" t="s">
        <v>158</v>
      </c>
      <c r="B424" s="7">
        <v>1.23</v>
      </c>
    </row>
    <row r="425" spans="1:2" x14ac:dyDescent="0.2">
      <c r="A425" t="s">
        <v>159</v>
      </c>
      <c r="B425" s="7">
        <v>1.41</v>
      </c>
    </row>
    <row r="426" spans="1:2" x14ac:dyDescent="0.2">
      <c r="A426" t="s">
        <v>160</v>
      </c>
      <c r="B426" s="7">
        <v>0.13</v>
      </c>
    </row>
    <row r="427" spans="1:2" x14ac:dyDescent="0.2">
      <c r="A427" t="s">
        <v>161</v>
      </c>
      <c r="B427" s="7">
        <v>1.41</v>
      </c>
    </row>
    <row r="428" spans="1:2" x14ac:dyDescent="0.2">
      <c r="A428" t="s">
        <v>162</v>
      </c>
      <c r="B428" s="7">
        <v>1.23</v>
      </c>
    </row>
    <row r="429" spans="1:2" x14ac:dyDescent="0.2">
      <c r="A429" t="s">
        <v>163</v>
      </c>
      <c r="B429" s="7">
        <v>1.21</v>
      </c>
    </row>
    <row r="430" spans="1:2" x14ac:dyDescent="0.2">
      <c r="A430" t="s">
        <v>164</v>
      </c>
      <c r="B430" s="7">
        <v>1.21</v>
      </c>
    </row>
    <row r="431" spans="1:2" x14ac:dyDescent="0.2">
      <c r="A431" t="s">
        <v>165</v>
      </c>
      <c r="B431" s="7">
        <v>1.41</v>
      </c>
    </row>
    <row r="432" spans="1:2" x14ac:dyDescent="0.2">
      <c r="A432" t="s">
        <v>166</v>
      </c>
      <c r="B432" s="7">
        <v>1.1599999999999999</v>
      </c>
    </row>
    <row r="433" spans="1:2" x14ac:dyDescent="0.2">
      <c r="A433" t="s">
        <v>167</v>
      </c>
      <c r="B433" s="7">
        <v>1.34</v>
      </c>
    </row>
    <row r="434" spans="1:2" x14ac:dyDescent="0.2">
      <c r="A434" t="s">
        <v>168</v>
      </c>
      <c r="B434" s="7">
        <v>1.41</v>
      </c>
    </row>
    <row r="435" spans="1:2" x14ac:dyDescent="0.2">
      <c r="A435" t="s">
        <v>169</v>
      </c>
      <c r="B435" s="7">
        <v>1.19</v>
      </c>
    </row>
    <row r="436" spans="1:2" x14ac:dyDescent="0.2">
      <c r="A436" t="s">
        <v>170</v>
      </c>
      <c r="B436" s="7">
        <v>1.28</v>
      </c>
    </row>
    <row r="437" spans="1:2" x14ac:dyDescent="0.2">
      <c r="A437" t="s">
        <v>171</v>
      </c>
      <c r="B437" s="7">
        <v>1.44</v>
      </c>
    </row>
    <row r="438" spans="1:2" x14ac:dyDescent="0.2">
      <c r="A438" t="s">
        <v>172</v>
      </c>
      <c r="B438" s="7">
        <v>1.23</v>
      </c>
    </row>
    <row r="439" spans="1:2" x14ac:dyDescent="0.2">
      <c r="A439" t="s">
        <v>173</v>
      </c>
      <c r="B439" s="7">
        <v>0</v>
      </c>
    </row>
    <row r="440" spans="1:2" x14ac:dyDescent="0.2">
      <c r="A440" t="s">
        <v>174</v>
      </c>
      <c r="B440" s="7">
        <v>1.3</v>
      </c>
    </row>
    <row r="441" spans="1:2" x14ac:dyDescent="0.2">
      <c r="A441" t="s">
        <v>175</v>
      </c>
      <c r="B441" s="7">
        <v>1.48</v>
      </c>
    </row>
    <row r="442" spans="1:2" x14ac:dyDescent="0.2">
      <c r="A442" t="s">
        <v>176</v>
      </c>
      <c r="B442" s="7">
        <v>1.42</v>
      </c>
    </row>
    <row r="443" spans="1:2" x14ac:dyDescent="0.2">
      <c r="A443" t="s">
        <v>177</v>
      </c>
      <c r="B443" s="7">
        <v>0</v>
      </c>
    </row>
    <row r="444" spans="1:2" x14ac:dyDescent="0.2">
      <c r="A444" t="s">
        <v>178</v>
      </c>
      <c r="B444" s="7">
        <v>0</v>
      </c>
    </row>
    <row r="445" spans="1:2" x14ac:dyDescent="0.2">
      <c r="A445" t="s">
        <v>179</v>
      </c>
      <c r="B445" s="7">
        <v>0.15</v>
      </c>
    </row>
    <row r="446" spans="1:2" x14ac:dyDescent="0.2">
      <c r="A446" t="s">
        <v>180</v>
      </c>
      <c r="B446" s="7">
        <v>0</v>
      </c>
    </row>
    <row r="447" spans="1:2" x14ac:dyDescent="0.2">
      <c r="A447" t="s">
        <v>181</v>
      </c>
      <c r="B447" s="7">
        <v>0.1</v>
      </c>
    </row>
    <row r="448" spans="1:2" x14ac:dyDescent="0.2">
      <c r="A448" t="s">
        <v>182</v>
      </c>
      <c r="B448" s="7">
        <v>0</v>
      </c>
    </row>
    <row r="449" spans="1:2" x14ac:dyDescent="0.2">
      <c r="A449" t="s">
        <v>183</v>
      </c>
      <c r="B449" s="7">
        <v>0</v>
      </c>
    </row>
    <row r="450" spans="1:2" x14ac:dyDescent="0.2">
      <c r="A450" t="s">
        <v>184</v>
      </c>
      <c r="B450" s="7">
        <v>1.31</v>
      </c>
    </row>
    <row r="451" spans="1:2" x14ac:dyDescent="0.2">
      <c r="A451" t="s">
        <v>185</v>
      </c>
      <c r="B451" s="7">
        <v>1.25</v>
      </c>
    </row>
    <row r="452" spans="1:2" x14ac:dyDescent="0.2">
      <c r="A452" t="s">
        <v>186</v>
      </c>
      <c r="B452" s="7">
        <v>1.3</v>
      </c>
    </row>
    <row r="453" spans="1:2" x14ac:dyDescent="0.2">
      <c r="A453" t="s">
        <v>187</v>
      </c>
      <c r="B453" s="7">
        <v>1.25</v>
      </c>
    </row>
    <row r="454" spans="1:2" x14ac:dyDescent="0.2">
      <c r="A454" t="s">
        <v>188</v>
      </c>
      <c r="B454" s="7">
        <v>1.31</v>
      </c>
    </row>
    <row r="455" spans="1:2" x14ac:dyDescent="0.2">
      <c r="A455" t="s">
        <v>189</v>
      </c>
      <c r="B455" s="7">
        <v>1.25</v>
      </c>
    </row>
    <row r="456" spans="1:2" x14ac:dyDescent="0.2">
      <c r="A456" t="s">
        <v>190</v>
      </c>
      <c r="B456" s="7">
        <v>1.31</v>
      </c>
    </row>
    <row r="457" spans="1:2" x14ac:dyDescent="0.2">
      <c r="A457" t="s">
        <v>191</v>
      </c>
      <c r="B457" s="7">
        <v>1.25</v>
      </c>
    </row>
    <row r="458" spans="1:2" x14ac:dyDescent="0.2">
      <c r="A458" t="s">
        <v>192</v>
      </c>
      <c r="B458" s="7">
        <v>1.2</v>
      </c>
    </row>
    <row r="459" spans="1:2" x14ac:dyDescent="0.2">
      <c r="A459" t="s">
        <v>193</v>
      </c>
      <c r="B459" s="7">
        <v>1.25</v>
      </c>
    </row>
    <row r="460" spans="1:2" x14ac:dyDescent="0.2">
      <c r="A460" t="s">
        <v>194</v>
      </c>
      <c r="B460" s="7">
        <v>1.31</v>
      </c>
    </row>
    <row r="461" spans="1:2" x14ac:dyDescent="0.2">
      <c r="A461" t="s">
        <v>195</v>
      </c>
      <c r="B461" s="7">
        <v>1.25</v>
      </c>
    </row>
    <row r="462" spans="1:2" x14ac:dyDescent="0.2">
      <c r="A462" t="s">
        <v>196</v>
      </c>
      <c r="B462" s="7">
        <v>1.3</v>
      </c>
    </row>
    <row r="463" spans="1:2" x14ac:dyDescent="0.2">
      <c r="A463" t="s">
        <v>197</v>
      </c>
      <c r="B463" s="7">
        <v>1.35</v>
      </c>
    </row>
    <row r="464" spans="1:2" x14ac:dyDescent="0.2">
      <c r="A464" t="s">
        <v>198</v>
      </c>
      <c r="B464" s="7">
        <v>1.24</v>
      </c>
    </row>
    <row r="465" spans="1:2" x14ac:dyDescent="0.2">
      <c r="A465" t="s">
        <v>199</v>
      </c>
      <c r="B465" s="7">
        <v>1.25</v>
      </c>
    </row>
    <row r="466" spans="1:2" x14ac:dyDescent="0.2">
      <c r="A466" t="s">
        <v>200</v>
      </c>
      <c r="B466" s="7">
        <v>1.32</v>
      </c>
    </row>
    <row r="467" spans="1:2" x14ac:dyDescent="0.2">
      <c r="A467" t="s">
        <v>201</v>
      </c>
      <c r="B467" s="7">
        <v>1.31</v>
      </c>
    </row>
    <row r="468" spans="1:2" x14ac:dyDescent="0.2">
      <c r="A468" t="s">
        <v>202</v>
      </c>
      <c r="B468" s="7">
        <v>1.25</v>
      </c>
    </row>
    <row r="469" spans="1:2" x14ac:dyDescent="0.2">
      <c r="A469" t="s">
        <v>203</v>
      </c>
      <c r="B469" s="7">
        <v>0</v>
      </c>
    </row>
    <row r="470" spans="1:2" x14ac:dyDescent="0.2">
      <c r="A470" t="s">
        <v>204</v>
      </c>
      <c r="B470" s="7">
        <v>0</v>
      </c>
    </row>
    <row r="471" spans="1:2" x14ac:dyDescent="0.2">
      <c r="A471" t="s">
        <v>205</v>
      </c>
      <c r="B471" s="7">
        <v>1.0900000000000001</v>
      </c>
    </row>
    <row r="472" spans="1:2" x14ac:dyDescent="0.2">
      <c r="A472" t="s">
        <v>206</v>
      </c>
      <c r="B472" s="7">
        <v>1.05</v>
      </c>
    </row>
    <row r="473" spans="1:2" x14ac:dyDescent="0.2">
      <c r="A473" t="s">
        <v>207</v>
      </c>
      <c r="B473" s="7">
        <v>1.1200000000000001</v>
      </c>
    </row>
    <row r="474" spans="1:2" x14ac:dyDescent="0.2">
      <c r="A474" t="s">
        <v>208</v>
      </c>
      <c r="B474" s="7">
        <v>1.1100000000000001</v>
      </c>
    </row>
    <row r="475" spans="1:2" x14ac:dyDescent="0.2">
      <c r="A475" t="s">
        <v>209</v>
      </c>
      <c r="B475" s="7">
        <v>1.28</v>
      </c>
    </row>
    <row r="476" spans="1:2" x14ac:dyDescent="0.2">
      <c r="A476" t="s">
        <v>210</v>
      </c>
      <c r="B476" s="7">
        <v>0.89</v>
      </c>
    </row>
    <row r="477" spans="1:2" x14ac:dyDescent="0.2">
      <c r="A477" t="s">
        <v>211</v>
      </c>
      <c r="B477" s="7">
        <v>1.0900000000000001</v>
      </c>
    </row>
    <row r="478" spans="1:2" x14ac:dyDescent="0.2">
      <c r="A478" t="s">
        <v>212</v>
      </c>
      <c r="B478" s="7">
        <v>1.1399999999999999</v>
      </c>
    </row>
    <row r="479" spans="1:2" x14ac:dyDescent="0.2">
      <c r="A479" t="s">
        <v>213</v>
      </c>
      <c r="B479" s="7">
        <v>1.05</v>
      </c>
    </row>
    <row r="480" spans="1:2" x14ac:dyDescent="0.2">
      <c r="A480" t="s">
        <v>214</v>
      </c>
      <c r="B480" s="7">
        <v>0.96</v>
      </c>
    </row>
    <row r="481" spans="1:2" x14ac:dyDescent="0.2">
      <c r="A481" t="s">
        <v>215</v>
      </c>
      <c r="B481" s="7">
        <v>0</v>
      </c>
    </row>
    <row r="482" spans="1:2" x14ac:dyDescent="0.2">
      <c r="A482" t="s">
        <v>216</v>
      </c>
      <c r="B482" s="7">
        <v>0.66</v>
      </c>
    </row>
    <row r="483" spans="1:2" x14ac:dyDescent="0.2">
      <c r="A483" t="s">
        <v>217</v>
      </c>
      <c r="B483" s="7">
        <v>0</v>
      </c>
    </row>
    <row r="484" spans="1:2" x14ac:dyDescent="0.2">
      <c r="A484" t="s">
        <v>218</v>
      </c>
      <c r="B484" s="7">
        <v>0.62</v>
      </c>
    </row>
    <row r="485" spans="1:2" x14ac:dyDescent="0.2">
      <c r="A485" t="s">
        <v>219</v>
      </c>
      <c r="B485" s="7">
        <v>0</v>
      </c>
    </row>
    <row r="486" spans="1:2" x14ac:dyDescent="0.2">
      <c r="A486" t="s">
        <v>220</v>
      </c>
      <c r="B486" s="7">
        <v>0.6</v>
      </c>
    </row>
    <row r="487" spans="1:2" x14ac:dyDescent="0.2">
      <c r="A487" t="s">
        <v>221</v>
      </c>
      <c r="B487" s="7">
        <v>0</v>
      </c>
    </row>
    <row r="488" spans="1:2" x14ac:dyDescent="0.2">
      <c r="A488" t="s">
        <v>222</v>
      </c>
      <c r="B488" s="7">
        <v>0.55000000000000004</v>
      </c>
    </row>
    <row r="489" spans="1:2" x14ac:dyDescent="0.2">
      <c r="A489" t="s">
        <v>223</v>
      </c>
      <c r="B489" s="7">
        <v>0.62</v>
      </c>
    </row>
    <row r="490" spans="1:2" x14ac:dyDescent="0.2">
      <c r="A490" t="s">
        <v>224</v>
      </c>
      <c r="B490" s="7">
        <v>0.62</v>
      </c>
    </row>
    <row r="491" spans="1:2" x14ac:dyDescent="0.2">
      <c r="A491" t="s">
        <v>225</v>
      </c>
      <c r="B491" s="7">
        <v>0.62</v>
      </c>
    </row>
    <row r="492" spans="1:2" x14ac:dyDescent="0.2">
      <c r="A492" t="s">
        <v>226</v>
      </c>
      <c r="B492" s="7">
        <v>0.43</v>
      </c>
    </row>
    <row r="493" spans="1:2" x14ac:dyDescent="0.2">
      <c r="A493" t="s">
        <v>227</v>
      </c>
      <c r="B493" s="7">
        <v>0.38</v>
      </c>
    </row>
    <row r="494" spans="1:2" x14ac:dyDescent="0.2">
      <c r="A494" t="s">
        <v>228</v>
      </c>
      <c r="B494" s="7">
        <v>0.56999999999999995</v>
      </c>
    </row>
    <row r="495" spans="1:2" x14ac:dyDescent="0.2">
      <c r="A495" t="s">
        <v>229</v>
      </c>
      <c r="B495" s="7">
        <v>0.6</v>
      </c>
    </row>
    <row r="496" spans="1:2" x14ac:dyDescent="0.2">
      <c r="A496" t="s">
        <v>230</v>
      </c>
      <c r="B496" s="7">
        <v>0.6</v>
      </c>
    </row>
    <row r="497" spans="1:2" x14ac:dyDescent="0.2">
      <c r="A497" t="s">
        <v>231</v>
      </c>
      <c r="B497" s="7">
        <v>0</v>
      </c>
    </row>
    <row r="498" spans="1:2" x14ac:dyDescent="0.2">
      <c r="A498" t="s">
        <v>232</v>
      </c>
      <c r="B498" s="7">
        <v>0.63</v>
      </c>
    </row>
    <row r="499" spans="1:2" x14ac:dyDescent="0.2">
      <c r="A499" t="s">
        <v>233</v>
      </c>
      <c r="B499" s="7">
        <v>0.63</v>
      </c>
    </row>
    <row r="500" spans="1:2" x14ac:dyDescent="0.2">
      <c r="A500" t="s">
        <v>234</v>
      </c>
      <c r="B500" s="7">
        <v>0</v>
      </c>
    </row>
    <row r="501" spans="1:2" x14ac:dyDescent="0.2">
      <c r="A501" t="s">
        <v>235</v>
      </c>
      <c r="B501" s="7">
        <v>0.67</v>
      </c>
    </row>
    <row r="502" spans="1:2" x14ac:dyDescent="0.2">
      <c r="A502" t="s">
        <v>236</v>
      </c>
      <c r="B502" s="7">
        <v>0.63</v>
      </c>
    </row>
    <row r="503" spans="1:2" x14ac:dyDescent="0.2">
      <c r="A503" t="s">
        <v>237</v>
      </c>
      <c r="B503" s="7">
        <v>0.62</v>
      </c>
    </row>
    <row r="504" spans="1:2" x14ac:dyDescent="0.2">
      <c r="A504" t="s">
        <v>238</v>
      </c>
      <c r="B504" s="7">
        <v>0.63</v>
      </c>
    </row>
    <row r="505" spans="1:2" x14ac:dyDescent="0.2">
      <c r="A505" t="s">
        <v>239</v>
      </c>
      <c r="B505" s="7">
        <v>0.63</v>
      </c>
    </row>
    <row r="506" spans="1:2" x14ac:dyDescent="0.2">
      <c r="A506" t="s">
        <v>240</v>
      </c>
      <c r="B506" s="7">
        <v>0.6</v>
      </c>
    </row>
    <row r="507" spans="1:2" x14ac:dyDescent="0.2">
      <c r="A507" t="s">
        <v>241</v>
      </c>
      <c r="B507" s="7">
        <v>0.79</v>
      </c>
    </row>
    <row r="508" spans="1:2" x14ac:dyDescent="0.2">
      <c r="A508" t="s">
        <v>242</v>
      </c>
      <c r="B508" s="7">
        <v>0.74</v>
      </c>
    </row>
    <row r="509" spans="1:2" x14ac:dyDescent="0.2">
      <c r="A509" t="s">
        <v>243</v>
      </c>
      <c r="B509" s="7">
        <v>0.81</v>
      </c>
    </row>
    <row r="510" spans="1:2" x14ac:dyDescent="0.2">
      <c r="A510" t="s">
        <v>244</v>
      </c>
      <c r="B510" s="7">
        <v>0.78</v>
      </c>
    </row>
    <row r="511" spans="1:2" x14ac:dyDescent="0.2">
      <c r="A511" t="s">
        <v>245</v>
      </c>
      <c r="B511" s="7">
        <v>0.79</v>
      </c>
    </row>
    <row r="512" spans="1:2" x14ac:dyDescent="0.2">
      <c r="A512" t="s">
        <v>246</v>
      </c>
      <c r="B512" s="7">
        <v>0.79</v>
      </c>
    </row>
    <row r="513" spans="1:2" x14ac:dyDescent="0.2">
      <c r="A513" t="s">
        <v>247</v>
      </c>
      <c r="B513" s="7">
        <v>0</v>
      </c>
    </row>
    <row r="514" spans="1:2" x14ac:dyDescent="0.2">
      <c r="A514" t="s">
        <v>248</v>
      </c>
      <c r="B514" s="7">
        <v>0.49</v>
      </c>
    </row>
    <row r="515" spans="1:2" x14ac:dyDescent="0.2">
      <c r="A515" t="s">
        <v>249</v>
      </c>
      <c r="B515" s="7">
        <v>0.71</v>
      </c>
    </row>
    <row r="516" spans="1:2" x14ac:dyDescent="0.2">
      <c r="A516" t="s">
        <v>250</v>
      </c>
      <c r="B516" s="7">
        <v>0.63</v>
      </c>
    </row>
    <row r="517" spans="1:2" x14ac:dyDescent="0.2">
      <c r="A517" t="s">
        <v>251</v>
      </c>
      <c r="B517" s="7">
        <v>0.79</v>
      </c>
    </row>
    <row r="518" spans="1:2" x14ac:dyDescent="0.2">
      <c r="A518" t="s">
        <v>252</v>
      </c>
      <c r="B518" s="7">
        <v>0</v>
      </c>
    </row>
    <row r="519" spans="1:2" x14ac:dyDescent="0.2">
      <c r="A519" t="s">
        <v>253</v>
      </c>
      <c r="B519" s="7">
        <v>0</v>
      </c>
    </row>
    <row r="520" spans="1:2" x14ac:dyDescent="0.2">
      <c r="A520" t="s">
        <v>254</v>
      </c>
      <c r="B520" s="7">
        <v>0.81</v>
      </c>
    </row>
    <row r="521" spans="1:2" x14ac:dyDescent="0.2">
      <c r="A521" t="s">
        <v>255</v>
      </c>
      <c r="B521" s="7">
        <v>0.63</v>
      </c>
    </row>
    <row r="522" spans="1:2" x14ac:dyDescent="0.2">
      <c r="A522" t="s">
        <v>256</v>
      </c>
      <c r="B522" s="7">
        <v>0.64</v>
      </c>
    </row>
    <row r="523" spans="1:2" x14ac:dyDescent="0.2">
      <c r="A523" t="s">
        <v>257</v>
      </c>
      <c r="B523" s="7">
        <v>0</v>
      </c>
    </row>
    <row r="524" spans="1:2" x14ac:dyDescent="0.2">
      <c r="A524" t="s">
        <v>258</v>
      </c>
      <c r="B524" s="7">
        <v>0.7</v>
      </c>
    </row>
    <row r="525" spans="1:2" x14ac:dyDescent="0.2">
      <c r="A525" t="s">
        <v>259</v>
      </c>
      <c r="B525" s="7">
        <v>0</v>
      </c>
    </row>
    <row r="526" spans="1:2" x14ac:dyDescent="0.2">
      <c r="A526" t="s">
        <v>260</v>
      </c>
      <c r="B526" s="7">
        <v>1.56</v>
      </c>
    </row>
    <row r="527" spans="1:2" x14ac:dyDescent="0.2">
      <c r="A527" t="s">
        <v>261</v>
      </c>
      <c r="B527" s="7">
        <v>0.68</v>
      </c>
    </row>
    <row r="528" spans="1:2" x14ac:dyDescent="0.2">
      <c r="A528" t="s">
        <v>262</v>
      </c>
      <c r="B528" s="7">
        <v>0.71</v>
      </c>
    </row>
    <row r="529" spans="1:2" x14ac:dyDescent="0.2">
      <c r="A529" t="s">
        <v>263</v>
      </c>
      <c r="B529" s="7">
        <v>0</v>
      </c>
    </row>
    <row r="530" spans="1:2" x14ac:dyDescent="0.2">
      <c r="A530" t="s">
        <v>264</v>
      </c>
      <c r="B530" s="7">
        <v>0.74</v>
      </c>
    </row>
    <row r="531" spans="1:2" x14ac:dyDescent="0.2">
      <c r="A531" t="s">
        <v>265</v>
      </c>
      <c r="B531" s="7">
        <v>0</v>
      </c>
    </row>
    <row r="532" spans="1:2" x14ac:dyDescent="0.2">
      <c r="A532" t="s">
        <v>266</v>
      </c>
      <c r="B532" s="7">
        <v>0</v>
      </c>
    </row>
    <row r="533" spans="1:2" x14ac:dyDescent="0.2">
      <c r="A533" t="s">
        <v>267</v>
      </c>
      <c r="B533" s="7">
        <v>0</v>
      </c>
    </row>
    <row r="534" spans="1:2" x14ac:dyDescent="0.2">
      <c r="A534" t="s">
        <v>268</v>
      </c>
      <c r="B534" s="7">
        <v>0.78</v>
      </c>
    </row>
    <row r="535" spans="1:2" x14ac:dyDescent="0.2">
      <c r="A535" t="s">
        <v>269</v>
      </c>
      <c r="B535" s="7">
        <v>0.81</v>
      </c>
    </row>
    <row r="536" spans="1:2" x14ac:dyDescent="0.2">
      <c r="A536" t="s">
        <v>270</v>
      </c>
      <c r="B536" s="7">
        <v>1.92</v>
      </c>
    </row>
    <row r="537" spans="1:2" x14ac:dyDescent="0.2">
      <c r="A537" t="s">
        <v>271</v>
      </c>
      <c r="B537" s="7">
        <v>0</v>
      </c>
    </row>
    <row r="538" spans="1:2" x14ac:dyDescent="0.2">
      <c r="A538" t="s">
        <v>272</v>
      </c>
      <c r="B538" s="7">
        <v>0</v>
      </c>
    </row>
    <row r="539" spans="1:2" x14ac:dyDescent="0.2">
      <c r="A539" t="s">
        <v>273</v>
      </c>
      <c r="B539" s="7">
        <v>0.8</v>
      </c>
    </row>
    <row r="540" spans="1:2" x14ac:dyDescent="0.2">
      <c r="A540" t="s">
        <v>274</v>
      </c>
      <c r="B540" s="7">
        <v>0.8</v>
      </c>
    </row>
    <row r="541" spans="1:2" x14ac:dyDescent="0.2">
      <c r="A541" t="s">
        <v>275</v>
      </c>
      <c r="B541" s="7">
        <v>0.81</v>
      </c>
    </row>
    <row r="542" spans="1:2" x14ac:dyDescent="0.2">
      <c r="A542" t="s">
        <v>276</v>
      </c>
      <c r="B542" s="7">
        <v>0</v>
      </c>
    </row>
    <row r="543" spans="1:2" x14ac:dyDescent="0.2">
      <c r="A543" t="s">
        <v>277</v>
      </c>
      <c r="B543" s="7">
        <v>0.79</v>
      </c>
    </row>
    <row r="544" spans="1:2" x14ac:dyDescent="0.2">
      <c r="A544" t="s">
        <v>278</v>
      </c>
      <c r="B544" s="7">
        <v>0.76</v>
      </c>
    </row>
    <row r="545" spans="1:2" x14ac:dyDescent="0.2">
      <c r="A545" t="s">
        <v>279</v>
      </c>
      <c r="B545" s="7">
        <v>0.64</v>
      </c>
    </row>
    <row r="546" spans="1:2" x14ac:dyDescent="0.2">
      <c r="A546" t="s">
        <v>280</v>
      </c>
      <c r="B546" s="7">
        <v>0.78</v>
      </c>
    </row>
    <row r="547" spans="1:2" x14ac:dyDescent="0.2">
      <c r="A547" t="s">
        <v>281</v>
      </c>
      <c r="B547" s="7">
        <v>0</v>
      </c>
    </row>
    <row r="548" spans="1:2" x14ac:dyDescent="0.2">
      <c r="A548" t="s">
        <v>282</v>
      </c>
      <c r="B548" s="7">
        <v>0</v>
      </c>
    </row>
    <row r="549" spans="1:2" x14ac:dyDescent="0.2">
      <c r="A549" t="s">
        <v>283</v>
      </c>
      <c r="B549" s="7">
        <v>0.8</v>
      </c>
    </row>
    <row r="550" spans="1:2" x14ac:dyDescent="0.2">
      <c r="A550" t="s">
        <v>284</v>
      </c>
      <c r="B550" s="7">
        <v>0.8</v>
      </c>
    </row>
    <row r="551" spans="1:2" x14ac:dyDescent="0.2">
      <c r="A551" t="s">
        <v>285</v>
      </c>
      <c r="B551" s="7">
        <v>0.81</v>
      </c>
    </row>
    <row r="552" spans="1:2" x14ac:dyDescent="0.2">
      <c r="A552" t="s">
        <v>286</v>
      </c>
      <c r="B552" s="7">
        <v>0.41</v>
      </c>
    </row>
    <row r="553" spans="1:2" x14ac:dyDescent="0.2">
      <c r="A553" t="s">
        <v>287</v>
      </c>
      <c r="B553" s="7">
        <v>0.64</v>
      </c>
    </row>
    <row r="554" spans="1:2" x14ac:dyDescent="0.2">
      <c r="A554" t="s">
        <v>288</v>
      </c>
      <c r="B554" s="7">
        <v>0.75</v>
      </c>
    </row>
    <row r="555" spans="1:2" x14ac:dyDescent="0.2">
      <c r="A555" t="s">
        <v>289</v>
      </c>
      <c r="B555" s="7">
        <v>0.75</v>
      </c>
    </row>
    <row r="556" spans="1:2" x14ac:dyDescent="0.2">
      <c r="A556" t="s">
        <v>290</v>
      </c>
      <c r="B556" s="7">
        <v>0</v>
      </c>
    </row>
    <row r="557" spans="1:2" x14ac:dyDescent="0.2">
      <c r="A557" t="s">
        <v>291</v>
      </c>
      <c r="B557" s="7">
        <v>0.81</v>
      </c>
    </row>
    <row r="558" spans="1:2" x14ac:dyDescent="0.2">
      <c r="A558" t="s">
        <v>292</v>
      </c>
      <c r="B558" s="7">
        <v>0.81</v>
      </c>
    </row>
    <row r="559" spans="1:2" x14ac:dyDescent="0.2">
      <c r="A559" t="s">
        <v>293</v>
      </c>
      <c r="B559" s="7">
        <v>0.83</v>
      </c>
    </row>
    <row r="560" spans="1:2" x14ac:dyDescent="0.2">
      <c r="A560" t="s">
        <v>294</v>
      </c>
      <c r="B560" s="7">
        <v>0.79</v>
      </c>
    </row>
    <row r="561" spans="1:2" x14ac:dyDescent="0.2">
      <c r="A561" t="s">
        <v>295</v>
      </c>
      <c r="B561" s="7">
        <v>0.81</v>
      </c>
    </row>
    <row r="562" spans="1:2" x14ac:dyDescent="0.2">
      <c r="A562" t="s">
        <v>296</v>
      </c>
      <c r="B562" s="7">
        <v>0</v>
      </c>
    </row>
    <row r="563" spans="1:2" x14ac:dyDescent="0.2">
      <c r="A563" t="s">
        <v>297</v>
      </c>
      <c r="B563" s="7">
        <v>1.27</v>
      </c>
    </row>
    <row r="564" spans="1:2" x14ac:dyDescent="0.2">
      <c r="A564" t="s">
        <v>298</v>
      </c>
      <c r="B564" s="7">
        <v>1.29</v>
      </c>
    </row>
    <row r="565" spans="1:2" x14ac:dyDescent="0.2">
      <c r="A565" t="s">
        <v>299</v>
      </c>
      <c r="B565" s="7">
        <v>1.3</v>
      </c>
    </row>
    <row r="566" spans="1:2" x14ac:dyDescent="0.2">
      <c r="A566" t="s">
        <v>300</v>
      </c>
      <c r="B566" s="7">
        <v>0</v>
      </c>
    </row>
    <row r="567" spans="1:2" x14ac:dyDescent="0.2">
      <c r="A567" t="s">
        <v>301</v>
      </c>
      <c r="B567" s="7">
        <v>1.25</v>
      </c>
    </row>
    <row r="568" spans="1:2" x14ac:dyDescent="0.2">
      <c r="A568" t="s">
        <v>302</v>
      </c>
      <c r="B568" s="7">
        <v>0</v>
      </c>
    </row>
    <row r="569" spans="1:2" x14ac:dyDescent="0.2">
      <c r="A569" t="s">
        <v>303</v>
      </c>
      <c r="B569" s="7">
        <v>1.21</v>
      </c>
    </row>
    <row r="570" spans="1:2" x14ac:dyDescent="0.2">
      <c r="A570" t="s">
        <v>304</v>
      </c>
      <c r="B570" s="7">
        <v>1.17</v>
      </c>
    </row>
    <row r="571" spans="1:2" x14ac:dyDescent="0.2">
      <c r="A571" t="s">
        <v>305</v>
      </c>
      <c r="B571" s="7">
        <v>1.17</v>
      </c>
    </row>
    <row r="572" spans="1:2" x14ac:dyDescent="0.2">
      <c r="A572" t="s">
        <v>306</v>
      </c>
      <c r="B572" s="7">
        <v>0</v>
      </c>
    </row>
    <row r="573" spans="1:2" x14ac:dyDescent="0.2">
      <c r="A573" t="s">
        <v>307</v>
      </c>
      <c r="B573" s="7">
        <v>1.2</v>
      </c>
    </row>
    <row r="574" spans="1:2" x14ac:dyDescent="0.2">
      <c r="A574" t="s">
        <v>308</v>
      </c>
      <c r="B574" s="7">
        <v>0</v>
      </c>
    </row>
    <row r="575" spans="1:2" x14ac:dyDescent="0.2">
      <c r="A575" t="s">
        <v>309</v>
      </c>
      <c r="B575" s="7">
        <v>0</v>
      </c>
    </row>
    <row r="576" spans="1:2" x14ac:dyDescent="0.2">
      <c r="A576" t="s">
        <v>310</v>
      </c>
      <c r="B576" s="7">
        <v>0.89</v>
      </c>
    </row>
    <row r="577" spans="1:2" x14ac:dyDescent="0.2">
      <c r="A577" t="s">
        <v>311</v>
      </c>
      <c r="B577" s="7">
        <v>0</v>
      </c>
    </row>
    <row r="578" spans="1:2" x14ac:dyDescent="0.2">
      <c r="A578" t="s">
        <v>312</v>
      </c>
      <c r="B578" s="7">
        <v>0</v>
      </c>
    </row>
    <row r="579" spans="1:2" x14ac:dyDescent="0.2">
      <c r="A579" t="s">
        <v>313</v>
      </c>
      <c r="B579" s="7">
        <v>0</v>
      </c>
    </row>
    <row r="580" spans="1:2" x14ac:dyDescent="0.2">
      <c r="A580" t="s">
        <v>314</v>
      </c>
      <c r="B580" s="7">
        <v>0.88</v>
      </c>
    </row>
    <row r="581" spans="1:2" x14ac:dyDescent="0.2">
      <c r="A581" t="s">
        <v>315</v>
      </c>
      <c r="B581" s="7">
        <v>0</v>
      </c>
    </row>
    <row r="582" spans="1:2" x14ac:dyDescent="0.2">
      <c r="A582" t="s">
        <v>316</v>
      </c>
      <c r="B582" s="7">
        <v>0</v>
      </c>
    </row>
    <row r="583" spans="1:2" x14ac:dyDescent="0.2">
      <c r="A583" t="s">
        <v>317</v>
      </c>
      <c r="B583" s="7">
        <v>0</v>
      </c>
    </row>
    <row r="584" spans="1:2" x14ac:dyDescent="0.2">
      <c r="A584" t="s">
        <v>318</v>
      </c>
      <c r="B584" s="7">
        <v>0.92</v>
      </c>
    </row>
    <row r="585" spans="1:2" x14ac:dyDescent="0.2">
      <c r="A585" t="s">
        <v>319</v>
      </c>
      <c r="B585" s="7">
        <v>0.91</v>
      </c>
    </row>
    <row r="586" spans="1:2" x14ac:dyDescent="0.2">
      <c r="A586" t="s">
        <v>320</v>
      </c>
      <c r="B586" s="7">
        <v>0</v>
      </c>
    </row>
    <row r="587" spans="1:2" x14ac:dyDescent="0.2">
      <c r="A587" t="s">
        <v>321</v>
      </c>
      <c r="B587" s="7">
        <v>0</v>
      </c>
    </row>
    <row r="588" spans="1:2" x14ac:dyDescent="0.2">
      <c r="A588" t="s">
        <v>322</v>
      </c>
      <c r="B588" s="7">
        <v>0.92</v>
      </c>
    </row>
    <row r="589" spans="1:2" x14ac:dyDescent="0.2">
      <c r="A589" t="s">
        <v>323</v>
      </c>
      <c r="B589" s="7">
        <v>0.76</v>
      </c>
    </row>
    <row r="590" spans="1:2" x14ac:dyDescent="0.2">
      <c r="A590" t="s">
        <v>324</v>
      </c>
      <c r="B590" s="7">
        <v>7.59</v>
      </c>
    </row>
    <row r="591" spans="1:2" x14ac:dyDescent="0.2">
      <c r="A591" t="s">
        <v>325</v>
      </c>
      <c r="B591" s="7">
        <v>0.91</v>
      </c>
    </row>
    <row r="592" spans="1:2" x14ac:dyDescent="0.2">
      <c r="A592" t="s">
        <v>326</v>
      </c>
      <c r="B592" s="7">
        <v>0</v>
      </c>
    </row>
    <row r="593" spans="1:2" x14ac:dyDescent="0.2">
      <c r="A593" t="s">
        <v>327</v>
      </c>
      <c r="B593" s="7">
        <v>0</v>
      </c>
    </row>
    <row r="594" spans="1:2" x14ac:dyDescent="0.2">
      <c r="A594" t="s">
        <v>328</v>
      </c>
      <c r="B594" s="7">
        <v>0</v>
      </c>
    </row>
    <row r="595" spans="1:2" x14ac:dyDescent="0.2">
      <c r="A595" t="s">
        <v>329</v>
      </c>
      <c r="B595" s="7">
        <v>0</v>
      </c>
    </row>
    <row r="596" spans="1:2" x14ac:dyDescent="0.2">
      <c r="A596" t="s">
        <v>330</v>
      </c>
      <c r="B596" s="7">
        <v>0.86</v>
      </c>
    </row>
    <row r="597" spans="1:2" x14ac:dyDescent="0.2">
      <c r="A597" t="s">
        <v>331</v>
      </c>
      <c r="B597" s="7">
        <v>0.77</v>
      </c>
    </row>
    <row r="598" spans="1:2" x14ac:dyDescent="0.2">
      <c r="A598" t="s">
        <v>332</v>
      </c>
      <c r="B598" s="7">
        <v>0.91</v>
      </c>
    </row>
    <row r="599" spans="1:2" x14ac:dyDescent="0.2">
      <c r="A599" t="s">
        <v>333</v>
      </c>
      <c r="B599" s="7">
        <v>0.9</v>
      </c>
    </row>
    <row r="600" spans="1:2" x14ac:dyDescent="0.2">
      <c r="A600" t="s">
        <v>334</v>
      </c>
      <c r="B600" s="7">
        <v>0</v>
      </c>
    </row>
    <row r="601" spans="1:2" x14ac:dyDescent="0.2">
      <c r="A601" t="s">
        <v>335</v>
      </c>
      <c r="B601" s="7">
        <v>0</v>
      </c>
    </row>
    <row r="602" spans="1:2" x14ac:dyDescent="0.2">
      <c r="A602" t="s">
        <v>336</v>
      </c>
      <c r="B602" s="7">
        <v>0.97</v>
      </c>
    </row>
    <row r="603" spans="1:2" x14ac:dyDescent="0.2">
      <c r="A603" t="s">
        <v>337</v>
      </c>
      <c r="B603" s="7">
        <v>1</v>
      </c>
    </row>
    <row r="604" spans="1:2" x14ac:dyDescent="0.2">
      <c r="A604" t="s">
        <v>338</v>
      </c>
      <c r="B604" s="7">
        <v>0.94</v>
      </c>
    </row>
    <row r="605" spans="1:2" x14ac:dyDescent="0.2">
      <c r="A605" t="s">
        <v>339</v>
      </c>
      <c r="B605" s="7">
        <v>0.97</v>
      </c>
    </row>
    <row r="606" spans="1:2" x14ac:dyDescent="0.2">
      <c r="A606" t="s">
        <v>340</v>
      </c>
      <c r="B606" s="7">
        <v>0.93</v>
      </c>
    </row>
    <row r="607" spans="1:2" x14ac:dyDescent="0.2">
      <c r="A607" t="s">
        <v>341</v>
      </c>
      <c r="B607" s="7">
        <v>0.9</v>
      </c>
    </row>
    <row r="608" spans="1:2" x14ac:dyDescent="0.2">
      <c r="A608" t="s">
        <v>342</v>
      </c>
      <c r="B608" s="7">
        <v>0.95</v>
      </c>
    </row>
    <row r="609" spans="1:2" x14ac:dyDescent="0.2">
      <c r="A609" t="s">
        <v>343</v>
      </c>
      <c r="B609" s="7">
        <v>0.97</v>
      </c>
    </row>
    <row r="610" spans="1:2" x14ac:dyDescent="0.2">
      <c r="A610" t="s">
        <v>344</v>
      </c>
      <c r="B610" s="7">
        <v>0.95</v>
      </c>
    </row>
    <row r="611" spans="1:2" x14ac:dyDescent="0.2">
      <c r="A611" t="s">
        <v>345</v>
      </c>
      <c r="B611" s="7">
        <v>0.92</v>
      </c>
    </row>
    <row r="612" spans="1:2" x14ac:dyDescent="0.2">
      <c r="A612" t="s">
        <v>346</v>
      </c>
      <c r="B612" s="7">
        <v>0.94</v>
      </c>
    </row>
    <row r="613" spans="1:2" x14ac:dyDescent="0.2">
      <c r="A613" t="s">
        <v>347</v>
      </c>
      <c r="B613" s="7">
        <v>0.93</v>
      </c>
    </row>
    <row r="614" spans="1:2" x14ac:dyDescent="0.2">
      <c r="A614" t="s">
        <v>348</v>
      </c>
      <c r="B614" s="7">
        <v>0.97</v>
      </c>
    </row>
    <row r="615" spans="1:2" x14ac:dyDescent="0.2">
      <c r="A615" t="s">
        <v>349</v>
      </c>
      <c r="B615" s="7">
        <v>0.87</v>
      </c>
    </row>
    <row r="616" spans="1:2" x14ac:dyDescent="0.2">
      <c r="A616" t="s">
        <v>350</v>
      </c>
      <c r="B616" s="7">
        <v>0.92</v>
      </c>
    </row>
    <row r="617" spans="1:2" x14ac:dyDescent="0.2">
      <c r="A617" t="s">
        <v>351</v>
      </c>
      <c r="B617" s="7">
        <v>0.92</v>
      </c>
    </row>
    <row r="618" spans="1:2" x14ac:dyDescent="0.2">
      <c r="A618" t="s">
        <v>352</v>
      </c>
      <c r="B618" s="7">
        <v>1.05</v>
      </c>
    </row>
    <row r="619" spans="1:2" x14ac:dyDescent="0.2">
      <c r="A619" t="s">
        <v>353</v>
      </c>
      <c r="B619" s="7">
        <v>1.05</v>
      </c>
    </row>
    <row r="620" spans="1:2" x14ac:dyDescent="0.2">
      <c r="A620" t="s">
        <v>354</v>
      </c>
      <c r="B620" s="7">
        <v>0.99</v>
      </c>
    </row>
    <row r="621" spans="1:2" x14ac:dyDescent="0.2">
      <c r="A621" t="s">
        <v>355</v>
      </c>
      <c r="B621" s="7">
        <v>1.05</v>
      </c>
    </row>
    <row r="622" spans="1:2" x14ac:dyDescent="0.2">
      <c r="A622" t="s">
        <v>356</v>
      </c>
      <c r="B622" s="7">
        <v>5.19</v>
      </c>
    </row>
    <row r="623" spans="1:2" x14ac:dyDescent="0.2">
      <c r="A623" t="s">
        <v>357</v>
      </c>
      <c r="B623" s="7">
        <v>0</v>
      </c>
    </row>
    <row r="624" spans="1:2" x14ac:dyDescent="0.2">
      <c r="A624" t="s">
        <v>358</v>
      </c>
      <c r="B624" s="7">
        <v>5.44</v>
      </c>
    </row>
    <row r="625" spans="1:2" x14ac:dyDescent="0.2">
      <c r="A625" t="s">
        <v>359</v>
      </c>
      <c r="B625" s="7">
        <v>0</v>
      </c>
    </row>
    <row r="626" spans="1:2" x14ac:dyDescent="0.2">
      <c r="A626" t="s">
        <v>360</v>
      </c>
      <c r="B626" s="7">
        <v>7.72</v>
      </c>
    </row>
    <row r="627" spans="1:2" x14ac:dyDescent="0.2">
      <c r="A627" t="s">
        <v>361</v>
      </c>
      <c r="B627" s="7">
        <v>0</v>
      </c>
    </row>
    <row r="628" spans="1:2" x14ac:dyDescent="0.2">
      <c r="A628" t="s">
        <v>362</v>
      </c>
      <c r="B628" s="7">
        <v>3.23</v>
      </c>
    </row>
    <row r="629" spans="1:2" x14ac:dyDescent="0.2">
      <c r="A629" t="s">
        <v>363</v>
      </c>
      <c r="B629" s="7">
        <v>4.41</v>
      </c>
    </row>
    <row r="630" spans="1:2" x14ac:dyDescent="0.2">
      <c r="A630" t="s">
        <v>364</v>
      </c>
      <c r="B630" s="7">
        <v>0</v>
      </c>
    </row>
    <row r="631" spans="1:2" x14ac:dyDescent="0.2">
      <c r="A631" t="s">
        <v>365</v>
      </c>
      <c r="B631" s="7">
        <v>0</v>
      </c>
    </row>
    <row r="632" spans="1:2" x14ac:dyDescent="0.2">
      <c r="A632" t="s">
        <v>366</v>
      </c>
      <c r="B632" s="7">
        <v>3.19</v>
      </c>
    </row>
    <row r="633" spans="1:2" x14ac:dyDescent="0.2">
      <c r="A633" t="s">
        <v>367</v>
      </c>
      <c r="B633" s="7">
        <v>4.41</v>
      </c>
    </row>
    <row r="634" spans="1:2" x14ac:dyDescent="0.2">
      <c r="A634" t="s">
        <v>368</v>
      </c>
      <c r="B634" s="7">
        <v>0</v>
      </c>
    </row>
    <row r="635" spans="1:2" x14ac:dyDescent="0.2">
      <c r="A635" t="s">
        <v>369</v>
      </c>
      <c r="B635" s="7">
        <v>0</v>
      </c>
    </row>
    <row r="636" spans="1:2" x14ac:dyDescent="0.2">
      <c r="A636" t="s">
        <v>370</v>
      </c>
      <c r="B636" s="7">
        <v>0</v>
      </c>
    </row>
    <row r="637" spans="1:2" x14ac:dyDescent="0.2">
      <c r="A637" t="s">
        <v>371</v>
      </c>
      <c r="B637" s="7">
        <v>0</v>
      </c>
    </row>
    <row r="638" spans="1:2" x14ac:dyDescent="0.2">
      <c r="A638" t="s">
        <v>372</v>
      </c>
      <c r="B638" s="7">
        <v>0</v>
      </c>
    </row>
    <row r="639" spans="1:2" x14ac:dyDescent="0.2">
      <c r="A639" t="s">
        <v>373</v>
      </c>
      <c r="B639" s="7">
        <v>5.04</v>
      </c>
    </row>
    <row r="640" spans="1:2" x14ac:dyDescent="0.2">
      <c r="A640" t="s">
        <v>374</v>
      </c>
      <c r="B640" s="7">
        <v>3.19</v>
      </c>
    </row>
    <row r="641" spans="1:2" x14ac:dyDescent="0.2">
      <c r="A641" t="s">
        <v>375</v>
      </c>
      <c r="B641" s="7">
        <v>4.41</v>
      </c>
    </row>
    <row r="642" spans="1:2" x14ac:dyDescent="0.2">
      <c r="A642" t="s">
        <v>376</v>
      </c>
      <c r="B642" s="7">
        <v>0</v>
      </c>
    </row>
    <row r="643" spans="1:2" x14ac:dyDescent="0.2">
      <c r="A643" t="s">
        <v>377</v>
      </c>
      <c r="B643" s="7">
        <v>0</v>
      </c>
    </row>
    <row r="644" spans="1:2" x14ac:dyDescent="0.2">
      <c r="A644" t="s">
        <v>378</v>
      </c>
      <c r="B644" s="7">
        <v>3.23</v>
      </c>
    </row>
    <row r="645" spans="1:2" x14ac:dyDescent="0.2">
      <c r="A645" t="s">
        <v>379</v>
      </c>
      <c r="B645" s="7">
        <v>4.41</v>
      </c>
    </row>
    <row r="646" spans="1:2" x14ac:dyDescent="0.2">
      <c r="A646" t="s">
        <v>380</v>
      </c>
      <c r="B646" s="7">
        <v>3.66</v>
      </c>
    </row>
    <row r="647" spans="1:2" x14ac:dyDescent="0.2">
      <c r="A647" t="s">
        <v>381</v>
      </c>
      <c r="B647" s="7">
        <v>4.41</v>
      </c>
    </row>
    <row r="648" spans="1:2" x14ac:dyDescent="0.2">
      <c r="A648" t="s">
        <v>382</v>
      </c>
      <c r="B648" s="7">
        <v>3.23</v>
      </c>
    </row>
    <row r="649" spans="1:2" x14ac:dyDescent="0.2">
      <c r="A649" t="s">
        <v>383</v>
      </c>
      <c r="B649" s="7">
        <v>0</v>
      </c>
    </row>
    <row r="650" spans="1:2" x14ac:dyDescent="0.2">
      <c r="A650" t="s">
        <v>384</v>
      </c>
      <c r="B650" s="7">
        <v>3.19</v>
      </c>
    </row>
    <row r="651" spans="1:2" x14ac:dyDescent="0.2">
      <c r="A651" t="s">
        <v>385</v>
      </c>
      <c r="B651" s="7">
        <v>8.5500000000000007</v>
      </c>
    </row>
    <row r="652" spans="1:2" x14ac:dyDescent="0.2">
      <c r="A652" t="s">
        <v>386</v>
      </c>
      <c r="B652" s="7">
        <v>46</v>
      </c>
    </row>
    <row r="653" spans="1:2" x14ac:dyDescent="0.2">
      <c r="A653" t="s">
        <v>387</v>
      </c>
      <c r="B653" s="7">
        <v>41.92</v>
      </c>
    </row>
    <row r="654" spans="1:2" x14ac:dyDescent="0.2">
      <c r="A654" t="s">
        <v>388</v>
      </c>
      <c r="B654" s="7">
        <v>36.700000000000003</v>
      </c>
    </row>
    <row r="655" spans="1:2" x14ac:dyDescent="0.2">
      <c r="A655" t="s">
        <v>389</v>
      </c>
      <c r="B655" s="7">
        <v>61.05</v>
      </c>
    </row>
    <row r="656" spans="1:2" x14ac:dyDescent="0.2">
      <c r="A656" t="s">
        <v>390</v>
      </c>
      <c r="B656" s="7">
        <v>32.47</v>
      </c>
    </row>
    <row r="657" spans="1:2" x14ac:dyDescent="0.2">
      <c r="A657" t="s">
        <v>391</v>
      </c>
      <c r="B657" s="7">
        <v>34.74</v>
      </c>
    </row>
    <row r="658" spans="1:2" x14ac:dyDescent="0.2">
      <c r="A658" t="s">
        <v>392</v>
      </c>
      <c r="B658" s="7">
        <v>0</v>
      </c>
    </row>
    <row r="659" spans="1:2" x14ac:dyDescent="0.2">
      <c r="A659" t="s">
        <v>393</v>
      </c>
      <c r="B659" s="7">
        <v>62.19</v>
      </c>
    </row>
    <row r="660" spans="1:2" x14ac:dyDescent="0.2">
      <c r="A660" t="s">
        <v>394</v>
      </c>
      <c r="B660" s="7">
        <v>0</v>
      </c>
    </row>
    <row r="661" spans="1:2" x14ac:dyDescent="0.2">
      <c r="A661" t="s">
        <v>395</v>
      </c>
      <c r="B661" s="7">
        <v>17.34</v>
      </c>
    </row>
    <row r="662" spans="1:2" x14ac:dyDescent="0.2">
      <c r="A662" t="s">
        <v>396</v>
      </c>
      <c r="B662" s="7">
        <v>22.31</v>
      </c>
    </row>
    <row r="663" spans="1:2" x14ac:dyDescent="0.2">
      <c r="A663" t="s">
        <v>397</v>
      </c>
      <c r="B663" s="7">
        <v>2.2799999999999998</v>
      </c>
    </row>
    <row r="664" spans="1:2" x14ac:dyDescent="0.2">
      <c r="A664" t="s">
        <v>398</v>
      </c>
      <c r="B664" s="7">
        <v>0.28000000000000003</v>
      </c>
    </row>
    <row r="665" spans="1:2" x14ac:dyDescent="0.2">
      <c r="A665" t="s">
        <v>399</v>
      </c>
      <c r="B665" s="7">
        <v>0.99</v>
      </c>
    </row>
    <row r="666" spans="1:2" x14ac:dyDescent="0.2">
      <c r="A666" t="s">
        <v>400</v>
      </c>
      <c r="B666" s="7">
        <v>0.89</v>
      </c>
    </row>
    <row r="667" spans="1:2" x14ac:dyDescent="0.2">
      <c r="A667" t="s">
        <v>401</v>
      </c>
      <c r="B667" s="7">
        <v>2.35</v>
      </c>
    </row>
    <row r="668" spans="1:2" x14ac:dyDescent="0.2">
      <c r="A668" t="s">
        <v>402</v>
      </c>
      <c r="B668" s="7">
        <v>0.89</v>
      </c>
    </row>
    <row r="669" spans="1:2" x14ac:dyDescent="0.2">
      <c r="A669" t="s">
        <v>403</v>
      </c>
      <c r="B669" s="7">
        <v>1.71</v>
      </c>
    </row>
    <row r="670" spans="1:2" x14ac:dyDescent="0.2">
      <c r="A670" t="s">
        <v>404</v>
      </c>
      <c r="B670" s="7">
        <v>2.35</v>
      </c>
    </row>
    <row r="671" spans="1:2" x14ac:dyDescent="0.2">
      <c r="A671" t="s">
        <v>405</v>
      </c>
      <c r="B671" s="7">
        <v>1.0900000000000001</v>
      </c>
    </row>
    <row r="672" spans="1:2" x14ac:dyDescent="0.2">
      <c r="A672" t="s">
        <v>406</v>
      </c>
      <c r="B672" s="7">
        <v>0.72</v>
      </c>
    </row>
    <row r="673" spans="1:2" x14ac:dyDescent="0.2">
      <c r="A673" t="s">
        <v>407</v>
      </c>
      <c r="B673" s="7">
        <v>0.72</v>
      </c>
    </row>
    <row r="674" spans="1:2" x14ac:dyDescent="0.2">
      <c r="A674" t="s">
        <v>408</v>
      </c>
      <c r="B674" s="7">
        <v>0.03</v>
      </c>
    </row>
    <row r="675" spans="1:2" x14ac:dyDescent="0.2">
      <c r="A675" t="s">
        <v>409</v>
      </c>
      <c r="B675" s="7">
        <v>0.81</v>
      </c>
    </row>
    <row r="676" spans="1:2" x14ac:dyDescent="0.2">
      <c r="A676" t="s">
        <v>410</v>
      </c>
      <c r="B676" s="7">
        <v>0</v>
      </c>
    </row>
    <row r="677" spans="1:2" x14ac:dyDescent="0.2">
      <c r="A677" t="s">
        <v>411</v>
      </c>
      <c r="B677" s="7">
        <v>0</v>
      </c>
    </row>
    <row r="678" spans="1:2" x14ac:dyDescent="0.2">
      <c r="A678" t="s">
        <v>412</v>
      </c>
      <c r="B678" s="7">
        <v>9.36</v>
      </c>
    </row>
    <row r="679" spans="1:2" x14ac:dyDescent="0.2">
      <c r="A679" t="s">
        <v>413</v>
      </c>
      <c r="B679" s="7">
        <v>13.13</v>
      </c>
    </row>
    <row r="680" spans="1:2" x14ac:dyDescent="0.2">
      <c r="A680" t="s">
        <v>414</v>
      </c>
      <c r="B680" s="7">
        <v>13.13</v>
      </c>
    </row>
    <row r="681" spans="1:2" x14ac:dyDescent="0.2">
      <c r="A681" t="s">
        <v>415</v>
      </c>
      <c r="B681" s="7">
        <v>92.42</v>
      </c>
    </row>
    <row r="682" spans="1:2" x14ac:dyDescent="0.2">
      <c r="A682" t="s">
        <v>416</v>
      </c>
      <c r="B682" s="7">
        <v>170.09</v>
      </c>
    </row>
    <row r="683" spans="1:2" x14ac:dyDescent="0.2">
      <c r="A683" t="s">
        <v>417</v>
      </c>
      <c r="B683" s="7">
        <v>0</v>
      </c>
    </row>
    <row r="684" spans="1:2" x14ac:dyDescent="0.2">
      <c r="A684" t="s">
        <v>418</v>
      </c>
      <c r="B684" s="7">
        <v>10.28</v>
      </c>
    </row>
    <row r="685" spans="1:2" x14ac:dyDescent="0.2">
      <c r="A685" t="s">
        <v>419</v>
      </c>
      <c r="B685" s="7">
        <v>0.94</v>
      </c>
    </row>
    <row r="686" spans="1:2" x14ac:dyDescent="0.2">
      <c r="A686" t="s">
        <v>420</v>
      </c>
      <c r="B686" s="7">
        <v>0.94</v>
      </c>
    </row>
    <row r="687" spans="1:2" x14ac:dyDescent="0.2">
      <c r="A687" t="s">
        <v>421</v>
      </c>
      <c r="B687" s="7">
        <v>0.94</v>
      </c>
    </row>
    <row r="688" spans="1:2" x14ac:dyDescent="0.2">
      <c r="A688" t="s">
        <v>422</v>
      </c>
      <c r="B688" s="7">
        <v>0.94</v>
      </c>
    </row>
    <row r="689" spans="1:2" x14ac:dyDescent="0.2">
      <c r="A689" t="s">
        <v>423</v>
      </c>
      <c r="B689" s="7">
        <v>2.83</v>
      </c>
    </row>
    <row r="690" spans="1:2" x14ac:dyDescent="0.2">
      <c r="A690" t="s">
        <v>424</v>
      </c>
      <c r="B690" s="7">
        <v>0.94</v>
      </c>
    </row>
    <row r="691" spans="1:2" x14ac:dyDescent="0.2">
      <c r="A691" t="s">
        <v>425</v>
      </c>
      <c r="B691" s="7">
        <v>0.95</v>
      </c>
    </row>
    <row r="692" spans="1:2" x14ac:dyDescent="0.2">
      <c r="A692" t="s">
        <v>426</v>
      </c>
      <c r="B692" s="7">
        <v>1.05</v>
      </c>
    </row>
    <row r="693" spans="1:2" x14ac:dyDescent="0.2">
      <c r="A693" t="s">
        <v>427</v>
      </c>
      <c r="B693" s="7">
        <v>1.1499999999999999</v>
      </c>
    </row>
    <row r="694" spans="1:2" x14ac:dyDescent="0.2">
      <c r="A694" t="s">
        <v>428</v>
      </c>
      <c r="B694" s="7">
        <v>1.1499999999999999</v>
      </c>
    </row>
    <row r="695" spans="1:2" x14ac:dyDescent="0.2">
      <c r="A695" t="s">
        <v>429</v>
      </c>
      <c r="B695" s="7">
        <v>1.1499999999999999</v>
      </c>
    </row>
    <row r="696" spans="1:2" x14ac:dyDescent="0.2">
      <c r="A696" t="s">
        <v>430</v>
      </c>
      <c r="B696" s="7">
        <v>1.1499999999999999</v>
      </c>
    </row>
    <row r="697" spans="1:2" x14ac:dyDescent="0.2">
      <c r="A697" t="s">
        <v>431</v>
      </c>
      <c r="B697" s="7">
        <v>1.1499999999999999</v>
      </c>
    </row>
    <row r="698" spans="1:2" x14ac:dyDescent="0.2">
      <c r="A698" t="s">
        <v>432</v>
      </c>
      <c r="B698" s="7">
        <v>1.1499999999999999</v>
      </c>
    </row>
    <row r="699" spans="1:2" x14ac:dyDescent="0.2">
      <c r="A699" t="s">
        <v>433</v>
      </c>
      <c r="B699" s="7">
        <v>1.1499999999999999</v>
      </c>
    </row>
    <row r="700" spans="1:2" x14ac:dyDescent="0.2">
      <c r="A700" t="s">
        <v>434</v>
      </c>
      <c r="B700" s="7">
        <v>1.3</v>
      </c>
    </row>
    <row r="701" spans="1:2" x14ac:dyDescent="0.2">
      <c r="A701" t="s">
        <v>435</v>
      </c>
      <c r="B701" s="7">
        <v>1.63</v>
      </c>
    </row>
    <row r="702" spans="1:2" x14ac:dyDescent="0.2">
      <c r="A702" t="s">
        <v>436</v>
      </c>
      <c r="B702" s="7">
        <v>1.63</v>
      </c>
    </row>
    <row r="703" spans="1:2" x14ac:dyDescent="0.2">
      <c r="A703" t="s">
        <v>437</v>
      </c>
      <c r="B703" s="7">
        <v>0</v>
      </c>
    </row>
    <row r="704" spans="1:2" x14ac:dyDescent="0.2">
      <c r="A704" t="s">
        <v>438</v>
      </c>
      <c r="B704" s="7">
        <v>0</v>
      </c>
    </row>
    <row r="705" spans="1:2" x14ac:dyDescent="0.2">
      <c r="A705" t="s">
        <v>439</v>
      </c>
      <c r="B705" s="7">
        <v>0</v>
      </c>
    </row>
    <row r="706" spans="1:2" x14ac:dyDescent="0.2">
      <c r="A706" t="s">
        <v>440</v>
      </c>
      <c r="B706" s="7">
        <v>4.07</v>
      </c>
    </row>
    <row r="707" spans="1:2" x14ac:dyDescent="0.2">
      <c r="A707" t="s">
        <v>441</v>
      </c>
      <c r="B707" s="7">
        <v>1.19</v>
      </c>
    </row>
    <row r="708" spans="1:2" x14ac:dyDescent="0.2">
      <c r="A708" t="s">
        <v>442</v>
      </c>
      <c r="B708" s="7">
        <v>1.1200000000000001</v>
      </c>
    </row>
    <row r="709" spans="1:2" x14ac:dyDescent="0.2">
      <c r="A709" t="s">
        <v>443</v>
      </c>
      <c r="B709" s="7">
        <v>3.11</v>
      </c>
    </row>
    <row r="710" spans="1:2" x14ac:dyDescent="0.2">
      <c r="A710" t="s">
        <v>444</v>
      </c>
      <c r="B710" s="7">
        <v>1.26</v>
      </c>
    </row>
    <row r="711" spans="1:2" x14ac:dyDescent="0.2">
      <c r="A711" t="s">
        <v>445</v>
      </c>
      <c r="B711" s="7">
        <v>1.26</v>
      </c>
    </row>
    <row r="712" spans="1:2" x14ac:dyDescent="0.2">
      <c r="A712" t="s">
        <v>446</v>
      </c>
      <c r="B712" s="7">
        <v>1.21</v>
      </c>
    </row>
    <row r="713" spans="1:2" x14ac:dyDescent="0.2">
      <c r="A713" t="s">
        <v>447</v>
      </c>
      <c r="B713" s="7">
        <v>3.11</v>
      </c>
    </row>
    <row r="714" spans="1:2" x14ac:dyDescent="0.2">
      <c r="A714" t="s">
        <v>448</v>
      </c>
      <c r="B714" s="7">
        <v>1.1200000000000001</v>
      </c>
    </row>
    <row r="715" spans="1:2" x14ac:dyDescent="0.2">
      <c r="A715" t="s">
        <v>449</v>
      </c>
      <c r="B715" s="7">
        <v>1.23</v>
      </c>
    </row>
    <row r="716" spans="1:2" x14ac:dyDescent="0.2">
      <c r="A716" t="s">
        <v>450</v>
      </c>
      <c r="B716" s="7">
        <v>1.23</v>
      </c>
    </row>
    <row r="717" spans="1:2" x14ac:dyDescent="0.2">
      <c r="A717" t="s">
        <v>451</v>
      </c>
      <c r="B717" s="7">
        <v>0</v>
      </c>
    </row>
    <row r="718" spans="1:2" x14ac:dyDescent="0.2">
      <c r="A718" t="s">
        <v>452</v>
      </c>
      <c r="B718" s="7">
        <v>0</v>
      </c>
    </row>
    <row r="719" spans="1:2" x14ac:dyDescent="0.2">
      <c r="A719" t="s">
        <v>453</v>
      </c>
      <c r="B719" s="7">
        <v>1.21</v>
      </c>
    </row>
    <row r="720" spans="1:2" x14ac:dyDescent="0.2">
      <c r="A720" t="s">
        <v>454</v>
      </c>
      <c r="B720" s="7">
        <v>1.17</v>
      </c>
    </row>
    <row r="721" spans="1:2" x14ac:dyDescent="0.2">
      <c r="A721" t="s">
        <v>455</v>
      </c>
      <c r="B721" s="7">
        <v>1.42</v>
      </c>
    </row>
    <row r="722" spans="1:2" x14ac:dyDescent="0.2">
      <c r="A722" t="s">
        <v>456</v>
      </c>
      <c r="B722" s="7">
        <v>1.42</v>
      </c>
    </row>
    <row r="723" spans="1:2" x14ac:dyDescent="0.2">
      <c r="A723" t="s">
        <v>457</v>
      </c>
      <c r="B723" s="7">
        <v>1.23</v>
      </c>
    </row>
    <row r="724" spans="1:2" x14ac:dyDescent="0.2">
      <c r="A724" t="s">
        <v>458</v>
      </c>
      <c r="B724" s="7">
        <v>1.23</v>
      </c>
    </row>
    <row r="725" spans="1:2" x14ac:dyDescent="0.2">
      <c r="A725" t="s">
        <v>459</v>
      </c>
      <c r="B725" s="7">
        <v>0</v>
      </c>
    </row>
    <row r="726" spans="1:2" x14ac:dyDescent="0.2">
      <c r="A726" t="s">
        <v>460</v>
      </c>
      <c r="B726" s="7">
        <v>1.18</v>
      </c>
    </row>
    <row r="727" spans="1:2" x14ac:dyDescent="0.2">
      <c r="A727" t="s">
        <v>461</v>
      </c>
      <c r="B727" s="7">
        <v>2.08</v>
      </c>
    </row>
    <row r="728" spans="1:2" x14ac:dyDescent="0.2">
      <c r="A728" t="s">
        <v>462</v>
      </c>
      <c r="B728" s="7">
        <v>1.1399999999999999</v>
      </c>
    </row>
    <row r="729" spans="1:2" x14ac:dyDescent="0.2">
      <c r="A729" t="s">
        <v>463</v>
      </c>
      <c r="B729" s="7">
        <v>1.23</v>
      </c>
    </row>
    <row r="730" spans="1:2" x14ac:dyDescent="0.2">
      <c r="A730" t="s">
        <v>464</v>
      </c>
      <c r="B730" s="7">
        <v>1.1599999999999999</v>
      </c>
    </row>
    <row r="731" spans="1:2" x14ac:dyDescent="0.2">
      <c r="A731" t="s">
        <v>465</v>
      </c>
      <c r="B731" s="7">
        <v>1.31</v>
      </c>
    </row>
    <row r="732" spans="1:2" x14ac:dyDescent="0.2">
      <c r="A732" t="s">
        <v>466</v>
      </c>
      <c r="B732" s="7">
        <v>1.1599999999999999</v>
      </c>
    </row>
    <row r="733" spans="1:2" x14ac:dyDescent="0.2">
      <c r="A733" t="s">
        <v>467</v>
      </c>
      <c r="B733" s="7">
        <v>1.19</v>
      </c>
    </row>
    <row r="734" spans="1:2" x14ac:dyDescent="0.2">
      <c r="A734" t="s">
        <v>468</v>
      </c>
      <c r="B734" s="7">
        <v>1.29</v>
      </c>
    </row>
    <row r="735" spans="1:2" x14ac:dyDescent="0.2">
      <c r="A735" t="s">
        <v>469</v>
      </c>
      <c r="B735" s="7">
        <v>1.67</v>
      </c>
    </row>
    <row r="736" spans="1:2" x14ac:dyDescent="0.2">
      <c r="A736" t="s">
        <v>470</v>
      </c>
      <c r="B736" s="7">
        <v>4.49</v>
      </c>
    </row>
    <row r="737" spans="1:2" x14ac:dyDescent="0.2">
      <c r="A737" t="s">
        <v>471</v>
      </c>
      <c r="B737" s="7">
        <v>4.3</v>
      </c>
    </row>
    <row r="738" spans="1:2" x14ac:dyDescent="0.2">
      <c r="A738" t="s">
        <v>472</v>
      </c>
      <c r="B738" s="7">
        <v>4.26</v>
      </c>
    </row>
    <row r="739" spans="1:2" x14ac:dyDescent="0.2">
      <c r="A739" t="s">
        <v>473</v>
      </c>
      <c r="B739" s="7">
        <v>4.26</v>
      </c>
    </row>
    <row r="740" spans="1:2" x14ac:dyDescent="0.2">
      <c r="A740" t="s">
        <v>474</v>
      </c>
      <c r="B740" s="7">
        <v>4.3</v>
      </c>
    </row>
    <row r="741" spans="1:2" x14ac:dyDescent="0.2">
      <c r="A741" t="s">
        <v>475</v>
      </c>
      <c r="B741" s="7">
        <v>1.1399999999999999</v>
      </c>
    </row>
    <row r="742" spans="1:2" x14ac:dyDescent="0.2">
      <c r="A742" t="s">
        <v>476</v>
      </c>
      <c r="B742" s="7">
        <v>1.1399999999999999</v>
      </c>
    </row>
    <row r="743" spans="1:2" x14ac:dyDescent="0.2">
      <c r="A743" t="s">
        <v>477</v>
      </c>
      <c r="B743" s="7">
        <v>1.1399999999999999</v>
      </c>
    </row>
    <row r="744" spans="1:2" x14ac:dyDescent="0.2">
      <c r="A744" t="s">
        <v>478</v>
      </c>
      <c r="B744" s="7">
        <v>1.1399999999999999</v>
      </c>
    </row>
    <row r="745" spans="1:2" x14ac:dyDescent="0.2">
      <c r="A745" t="s">
        <v>479</v>
      </c>
      <c r="B745" s="7">
        <v>0.56999999999999995</v>
      </c>
    </row>
    <row r="746" spans="1:2" x14ac:dyDescent="0.2">
      <c r="A746" t="s">
        <v>480</v>
      </c>
      <c r="B746" s="7">
        <v>1.1399999999999999</v>
      </c>
    </row>
    <row r="747" spans="1:2" x14ac:dyDescent="0.2">
      <c r="A747" t="s">
        <v>481</v>
      </c>
      <c r="B747" s="7">
        <v>0</v>
      </c>
    </row>
    <row r="748" spans="1:2" x14ac:dyDescent="0.2">
      <c r="A748" t="s">
        <v>482</v>
      </c>
      <c r="B748" s="7">
        <v>1.1299999999999999</v>
      </c>
    </row>
    <row r="749" spans="1:2" x14ac:dyDescent="0.2">
      <c r="A749" t="s">
        <v>483</v>
      </c>
      <c r="B749" s="7">
        <v>0.55000000000000004</v>
      </c>
    </row>
    <row r="750" spans="1:2" x14ac:dyDescent="0.2">
      <c r="A750" t="s">
        <v>484</v>
      </c>
      <c r="B750" s="7">
        <v>1.26</v>
      </c>
    </row>
    <row r="751" spans="1:2" x14ac:dyDescent="0.2">
      <c r="A751" t="s">
        <v>485</v>
      </c>
      <c r="B751" s="7">
        <v>1.18</v>
      </c>
    </row>
    <row r="752" spans="1:2" x14ac:dyDescent="0.2">
      <c r="A752" t="s">
        <v>486</v>
      </c>
      <c r="B752" s="7">
        <v>7.88</v>
      </c>
    </row>
    <row r="753" spans="1:2" x14ac:dyDescent="0.2">
      <c r="A753" t="s">
        <v>487</v>
      </c>
      <c r="B753" s="7">
        <v>7.88</v>
      </c>
    </row>
    <row r="754" spans="1:2" x14ac:dyDescent="0.2">
      <c r="A754" t="s">
        <v>488</v>
      </c>
      <c r="B754" s="7">
        <v>7.88</v>
      </c>
    </row>
    <row r="755" spans="1:2" x14ac:dyDescent="0.2">
      <c r="A755" t="s">
        <v>489</v>
      </c>
      <c r="B755" s="7">
        <v>7.88</v>
      </c>
    </row>
    <row r="756" spans="1:2" x14ac:dyDescent="0.2">
      <c r="A756" t="s">
        <v>490</v>
      </c>
      <c r="B756" s="7">
        <v>6.29</v>
      </c>
    </row>
    <row r="757" spans="1:2" x14ac:dyDescent="0.2">
      <c r="A757" t="s">
        <v>491</v>
      </c>
      <c r="B757" s="7">
        <v>5.41</v>
      </c>
    </row>
    <row r="758" spans="1:2" x14ac:dyDescent="0.2">
      <c r="A758" t="s">
        <v>492</v>
      </c>
      <c r="B758" s="7">
        <v>6.32</v>
      </c>
    </row>
    <row r="759" spans="1:2" x14ac:dyDescent="0.2">
      <c r="A759" t="s">
        <v>493</v>
      </c>
      <c r="B759" s="7">
        <v>5.0199999999999996</v>
      </c>
    </row>
    <row r="760" spans="1:2" x14ac:dyDescent="0.2">
      <c r="A760" t="s">
        <v>494</v>
      </c>
      <c r="B760" s="7">
        <v>4.5599999999999996</v>
      </c>
    </row>
    <row r="761" spans="1:2" x14ac:dyDescent="0.2">
      <c r="A761" t="s">
        <v>495</v>
      </c>
      <c r="B761" s="7">
        <v>4.92</v>
      </c>
    </row>
    <row r="762" spans="1:2" x14ac:dyDescent="0.2">
      <c r="A762" t="s">
        <v>496</v>
      </c>
      <c r="B762" s="7">
        <v>4.26</v>
      </c>
    </row>
    <row r="763" spans="1:2" x14ac:dyDescent="0.2">
      <c r="A763" t="s">
        <v>497</v>
      </c>
      <c r="B763" s="7">
        <v>6.08</v>
      </c>
    </row>
    <row r="764" spans="1:2" x14ac:dyDescent="0.2">
      <c r="A764" t="s">
        <v>498</v>
      </c>
      <c r="B764" s="7">
        <v>7.88</v>
      </c>
    </row>
    <row r="765" spans="1:2" x14ac:dyDescent="0.2">
      <c r="A765" t="s">
        <v>499</v>
      </c>
      <c r="B765" s="7">
        <v>7.88</v>
      </c>
    </row>
    <row r="766" spans="1:2" x14ac:dyDescent="0.2">
      <c r="A766" t="s">
        <v>500</v>
      </c>
      <c r="B766" s="7">
        <v>6.93</v>
      </c>
    </row>
    <row r="767" spans="1:2" x14ac:dyDescent="0.2">
      <c r="A767" t="s">
        <v>501</v>
      </c>
      <c r="B767" s="7">
        <v>4.25</v>
      </c>
    </row>
    <row r="768" spans="1:2" x14ac:dyDescent="0.2">
      <c r="A768" t="s">
        <v>502</v>
      </c>
      <c r="B768" s="7">
        <v>4.78</v>
      </c>
    </row>
    <row r="769" spans="1:2" x14ac:dyDescent="0.2">
      <c r="A769" t="s">
        <v>503</v>
      </c>
      <c r="B769" s="7">
        <v>9.65</v>
      </c>
    </row>
    <row r="770" spans="1:2" x14ac:dyDescent="0.2">
      <c r="A770" t="s">
        <v>504</v>
      </c>
      <c r="B770" s="7">
        <v>9.65</v>
      </c>
    </row>
    <row r="771" spans="1:2" x14ac:dyDescent="0.2">
      <c r="A771" t="s">
        <v>505</v>
      </c>
      <c r="B771" s="7">
        <v>9.65</v>
      </c>
    </row>
    <row r="772" spans="1:2" x14ac:dyDescent="0.2">
      <c r="A772" t="s">
        <v>506</v>
      </c>
      <c r="B772" s="7">
        <v>9.65</v>
      </c>
    </row>
    <row r="773" spans="1:2" x14ac:dyDescent="0.2">
      <c r="A773" t="s">
        <v>507</v>
      </c>
      <c r="B773" s="7">
        <v>7.06</v>
      </c>
    </row>
    <row r="774" spans="1:2" x14ac:dyDescent="0.2">
      <c r="A774" t="s">
        <v>508</v>
      </c>
      <c r="B774" s="7">
        <v>9.65</v>
      </c>
    </row>
    <row r="775" spans="1:2" x14ac:dyDescent="0.2">
      <c r="A775" t="s">
        <v>509</v>
      </c>
      <c r="B775" s="7">
        <v>10.95</v>
      </c>
    </row>
    <row r="776" spans="1:2" x14ac:dyDescent="0.2">
      <c r="A776" t="s">
        <v>510</v>
      </c>
      <c r="B776" s="7">
        <v>9.65</v>
      </c>
    </row>
    <row r="777" spans="1:2" x14ac:dyDescent="0.2">
      <c r="A777" t="s">
        <v>511</v>
      </c>
      <c r="B777" s="7">
        <v>0</v>
      </c>
    </row>
    <row r="778" spans="1:2" x14ac:dyDescent="0.2">
      <c r="A778" t="s">
        <v>512</v>
      </c>
      <c r="B778" s="7">
        <v>9.65</v>
      </c>
    </row>
    <row r="779" spans="1:2" x14ac:dyDescent="0.2">
      <c r="A779" t="s">
        <v>513</v>
      </c>
      <c r="B779" s="7">
        <v>10.95</v>
      </c>
    </row>
    <row r="780" spans="1:2" x14ac:dyDescent="0.2">
      <c r="A780" t="s">
        <v>514</v>
      </c>
      <c r="B780" s="7">
        <v>9.65</v>
      </c>
    </row>
    <row r="781" spans="1:2" x14ac:dyDescent="0.2">
      <c r="A781" t="s">
        <v>515</v>
      </c>
      <c r="B781" s="7">
        <v>10.16</v>
      </c>
    </row>
    <row r="782" spans="1:2" x14ac:dyDescent="0.2">
      <c r="A782" t="s">
        <v>516</v>
      </c>
      <c r="B782" s="7">
        <v>8.9</v>
      </c>
    </row>
    <row r="783" spans="1:2" x14ac:dyDescent="0.2">
      <c r="A783" t="s">
        <v>517</v>
      </c>
      <c r="B783" s="7">
        <v>0.28000000000000003</v>
      </c>
    </row>
    <row r="784" spans="1:2" x14ac:dyDescent="0.2">
      <c r="A784" t="s">
        <v>518</v>
      </c>
      <c r="B784" s="7">
        <v>7.88</v>
      </c>
    </row>
    <row r="785" spans="1:2" x14ac:dyDescent="0.2">
      <c r="A785" t="s">
        <v>519</v>
      </c>
      <c r="B785" s="7">
        <v>7.88</v>
      </c>
    </row>
    <row r="786" spans="1:2" x14ac:dyDescent="0.2">
      <c r="A786" t="s">
        <v>520</v>
      </c>
      <c r="B786" s="7">
        <v>7.88</v>
      </c>
    </row>
    <row r="787" spans="1:2" x14ac:dyDescent="0.2">
      <c r="A787" t="s">
        <v>521</v>
      </c>
      <c r="B787" s="7">
        <v>7.88</v>
      </c>
    </row>
    <row r="788" spans="1:2" x14ac:dyDescent="0.2">
      <c r="A788" t="s">
        <v>522</v>
      </c>
      <c r="B788" s="7">
        <v>7.88</v>
      </c>
    </row>
    <row r="789" spans="1:2" x14ac:dyDescent="0.2">
      <c r="A789" t="s">
        <v>523</v>
      </c>
      <c r="B789" s="7">
        <v>7.88</v>
      </c>
    </row>
    <row r="790" spans="1:2" x14ac:dyDescent="0.2">
      <c r="A790" t="s">
        <v>524</v>
      </c>
      <c r="B790" s="7">
        <v>3.78</v>
      </c>
    </row>
    <row r="791" spans="1:2" x14ac:dyDescent="0.2">
      <c r="A791" t="s">
        <v>525</v>
      </c>
      <c r="B791" s="7">
        <v>2.2799999999999998</v>
      </c>
    </row>
    <row r="792" spans="1:2" x14ac:dyDescent="0.2">
      <c r="A792" t="s">
        <v>526</v>
      </c>
      <c r="B792" s="7">
        <v>7.88</v>
      </c>
    </row>
    <row r="793" spans="1:2" x14ac:dyDescent="0.2">
      <c r="A793" t="s">
        <v>527</v>
      </c>
      <c r="B793" s="7">
        <v>7.88</v>
      </c>
    </row>
    <row r="794" spans="1:2" x14ac:dyDescent="0.2">
      <c r="A794" t="s">
        <v>528</v>
      </c>
      <c r="B794" s="7">
        <v>3.99</v>
      </c>
    </row>
    <row r="795" spans="1:2" x14ac:dyDescent="0.2">
      <c r="A795" t="s">
        <v>529</v>
      </c>
      <c r="B795" s="7">
        <v>3.74</v>
      </c>
    </row>
    <row r="796" spans="1:2" x14ac:dyDescent="0.2">
      <c r="A796" t="s">
        <v>530</v>
      </c>
      <c r="B796" s="7">
        <v>0</v>
      </c>
    </row>
    <row r="797" spans="1:2" x14ac:dyDescent="0.2">
      <c r="A797" t="s">
        <v>531</v>
      </c>
      <c r="B797" s="7">
        <v>0</v>
      </c>
    </row>
    <row r="798" spans="1:2" x14ac:dyDescent="0.2">
      <c r="A798" t="s">
        <v>532</v>
      </c>
      <c r="B798" s="7">
        <v>0</v>
      </c>
    </row>
    <row r="799" spans="1:2" x14ac:dyDescent="0.2">
      <c r="A799" t="s">
        <v>533</v>
      </c>
      <c r="B799" s="7">
        <v>0</v>
      </c>
    </row>
    <row r="800" spans="1:2" x14ac:dyDescent="0.2">
      <c r="A800" t="s">
        <v>534</v>
      </c>
      <c r="B800" s="7">
        <v>0</v>
      </c>
    </row>
    <row r="801" spans="1:2" x14ac:dyDescent="0.2">
      <c r="A801" t="s">
        <v>535</v>
      </c>
      <c r="B801" s="7">
        <v>0</v>
      </c>
    </row>
    <row r="802" spans="1:2" x14ac:dyDescent="0.2">
      <c r="A802" t="s">
        <v>536</v>
      </c>
      <c r="B802" s="7">
        <v>0</v>
      </c>
    </row>
    <row r="803" spans="1:2" x14ac:dyDescent="0.2">
      <c r="A803" t="s">
        <v>537</v>
      </c>
      <c r="B803" s="7">
        <v>0</v>
      </c>
    </row>
    <row r="804" spans="1:2" x14ac:dyDescent="0.2">
      <c r="A804" t="s">
        <v>538</v>
      </c>
      <c r="B804" s="7">
        <v>1.25</v>
      </c>
    </row>
    <row r="805" spans="1:2" x14ac:dyDescent="0.2">
      <c r="A805" t="s">
        <v>539</v>
      </c>
      <c r="B805" s="7">
        <v>1.36</v>
      </c>
    </row>
    <row r="806" spans="1:2" x14ac:dyDescent="0.2">
      <c r="A806" t="s">
        <v>540</v>
      </c>
      <c r="B806" s="7">
        <v>1.47</v>
      </c>
    </row>
    <row r="807" spans="1:2" x14ac:dyDescent="0.2">
      <c r="A807" t="s">
        <v>541</v>
      </c>
      <c r="B807" s="7">
        <v>0</v>
      </c>
    </row>
    <row r="808" spans="1:2" x14ac:dyDescent="0.2">
      <c r="A808" t="s">
        <v>542</v>
      </c>
      <c r="B808" s="7">
        <v>0</v>
      </c>
    </row>
    <row r="809" spans="1:2" x14ac:dyDescent="0.2">
      <c r="A809" t="s">
        <v>543</v>
      </c>
      <c r="B809" s="7">
        <v>1.23</v>
      </c>
    </row>
    <row r="810" spans="1:2" x14ac:dyDescent="0.2">
      <c r="A810" t="s">
        <v>544</v>
      </c>
      <c r="B810" s="7">
        <v>1.22</v>
      </c>
    </row>
    <row r="811" spans="1:2" x14ac:dyDescent="0.2">
      <c r="A811" t="s">
        <v>545</v>
      </c>
      <c r="B811" s="7">
        <v>1.38</v>
      </c>
    </row>
    <row r="812" spans="1:2" x14ac:dyDescent="0.2">
      <c r="A812" t="s">
        <v>546</v>
      </c>
      <c r="B812" s="7">
        <v>1.1599999999999999</v>
      </c>
    </row>
    <row r="813" spans="1:2" x14ac:dyDescent="0.2">
      <c r="A813" t="s">
        <v>547</v>
      </c>
      <c r="B813" s="7">
        <v>0</v>
      </c>
    </row>
    <row r="814" spans="1:2" x14ac:dyDescent="0.2">
      <c r="A814" t="s">
        <v>548</v>
      </c>
      <c r="B814" s="7">
        <v>0</v>
      </c>
    </row>
    <row r="815" spans="1:2" x14ac:dyDescent="0.2">
      <c r="A815" t="s">
        <v>549</v>
      </c>
      <c r="B815" s="7">
        <v>0</v>
      </c>
    </row>
    <row r="816" spans="1:2" x14ac:dyDescent="0.2">
      <c r="A816" t="s">
        <v>550</v>
      </c>
      <c r="B816" s="7">
        <v>0.66</v>
      </c>
    </row>
    <row r="817" spans="1:2" x14ac:dyDescent="0.2">
      <c r="A817" t="s">
        <v>551</v>
      </c>
      <c r="B817" s="7">
        <v>0</v>
      </c>
    </row>
    <row r="818" spans="1:2" x14ac:dyDescent="0.2">
      <c r="A818" t="s">
        <v>552</v>
      </c>
      <c r="B818" s="7">
        <v>1.17</v>
      </c>
    </row>
    <row r="819" spans="1:2" x14ac:dyDescent="0.2">
      <c r="A819" t="s">
        <v>553</v>
      </c>
      <c r="B819" s="7">
        <v>1.19</v>
      </c>
    </row>
    <row r="820" spans="1:2" x14ac:dyDescent="0.2">
      <c r="A820" t="s">
        <v>554</v>
      </c>
      <c r="B820" s="7">
        <v>1.74</v>
      </c>
    </row>
    <row r="821" spans="1:2" x14ac:dyDescent="0.2">
      <c r="A821" t="s">
        <v>555</v>
      </c>
      <c r="B821" s="7">
        <v>1.74</v>
      </c>
    </row>
    <row r="822" spans="1:2" x14ac:dyDescent="0.2">
      <c r="A822" t="s">
        <v>556</v>
      </c>
      <c r="B822" s="7">
        <v>1.1200000000000001</v>
      </c>
    </row>
    <row r="823" spans="1:2" x14ac:dyDescent="0.2">
      <c r="A823" t="s">
        <v>557</v>
      </c>
      <c r="B823" s="7">
        <v>1.48</v>
      </c>
    </row>
    <row r="824" spans="1:2" x14ac:dyDescent="0.2">
      <c r="A824" t="s">
        <v>558</v>
      </c>
      <c r="B824" s="7">
        <v>1.18</v>
      </c>
    </row>
    <row r="825" spans="1:2" x14ac:dyDescent="0.2">
      <c r="A825" t="s">
        <v>559</v>
      </c>
      <c r="B825" s="7">
        <v>1.24</v>
      </c>
    </row>
    <row r="826" spans="1:2" x14ac:dyDescent="0.2">
      <c r="A826" t="s">
        <v>560</v>
      </c>
      <c r="B826" s="7">
        <v>1.1200000000000001</v>
      </c>
    </row>
    <row r="827" spans="1:2" x14ac:dyDescent="0.2">
      <c r="A827" t="s">
        <v>561</v>
      </c>
      <c r="B827" s="7">
        <v>1.42</v>
      </c>
    </row>
    <row r="828" spans="1:2" x14ac:dyDescent="0.2">
      <c r="A828" t="s">
        <v>562</v>
      </c>
      <c r="B828" s="7">
        <v>1.0900000000000001</v>
      </c>
    </row>
    <row r="829" spans="1:2" x14ac:dyDescent="0.2">
      <c r="A829" t="s">
        <v>563</v>
      </c>
      <c r="B829" s="7">
        <v>0</v>
      </c>
    </row>
    <row r="830" spans="1:2" x14ac:dyDescent="0.2">
      <c r="A830" t="s">
        <v>564</v>
      </c>
      <c r="B830" s="7">
        <v>0</v>
      </c>
    </row>
    <row r="831" spans="1:2" x14ac:dyDescent="0.2">
      <c r="A831" t="s">
        <v>565</v>
      </c>
      <c r="B831" s="7">
        <v>1.1399999999999999</v>
      </c>
    </row>
    <row r="832" spans="1:2" x14ac:dyDescent="0.2">
      <c r="A832" t="s">
        <v>566</v>
      </c>
      <c r="B832" s="7">
        <v>1.1599999999999999</v>
      </c>
    </row>
    <row r="833" spans="1:2" x14ac:dyDescent="0.2">
      <c r="A833" t="s">
        <v>567</v>
      </c>
      <c r="B833" s="7">
        <v>1.62</v>
      </c>
    </row>
    <row r="834" spans="1:2" x14ac:dyDescent="0.2">
      <c r="A834" t="s">
        <v>568</v>
      </c>
      <c r="B834" s="7">
        <v>1.62</v>
      </c>
    </row>
    <row r="835" spans="1:2" x14ac:dyDescent="0.2">
      <c r="A835" t="s">
        <v>569</v>
      </c>
      <c r="B835" s="7">
        <v>0</v>
      </c>
    </row>
    <row r="836" spans="1:2" x14ac:dyDescent="0.2">
      <c r="A836" t="s">
        <v>570</v>
      </c>
      <c r="B836" s="7">
        <v>1.1599999999999999</v>
      </c>
    </row>
    <row r="837" spans="1:2" x14ac:dyDescent="0.2">
      <c r="A837" t="s">
        <v>571</v>
      </c>
      <c r="B837" s="7">
        <v>1.37</v>
      </c>
    </row>
    <row r="838" spans="1:2" x14ac:dyDescent="0.2">
      <c r="A838" t="s">
        <v>572</v>
      </c>
      <c r="B838" s="7">
        <v>1.1200000000000001</v>
      </c>
    </row>
    <row r="839" spans="1:2" x14ac:dyDescent="0.2">
      <c r="A839" t="s">
        <v>573</v>
      </c>
      <c r="B839" s="7">
        <v>0</v>
      </c>
    </row>
    <row r="840" spans="1:2" x14ac:dyDescent="0.2">
      <c r="A840" t="s">
        <v>574</v>
      </c>
      <c r="B840" s="7">
        <v>1.38</v>
      </c>
    </row>
    <row r="841" spans="1:2" x14ac:dyDescent="0.2">
      <c r="A841" t="s">
        <v>575</v>
      </c>
      <c r="B841" s="7">
        <v>1.19</v>
      </c>
    </row>
    <row r="842" spans="1:2" x14ac:dyDescent="0.2">
      <c r="A842" t="s">
        <v>576</v>
      </c>
      <c r="B842" s="7">
        <v>1.1399999999999999</v>
      </c>
    </row>
    <row r="843" spans="1:2" x14ac:dyDescent="0.2">
      <c r="A843" t="s">
        <v>577</v>
      </c>
      <c r="B843" s="7">
        <v>3.01</v>
      </c>
    </row>
    <row r="844" spans="1:2" x14ac:dyDescent="0.2">
      <c r="A844" t="s">
        <v>578</v>
      </c>
      <c r="B844" s="7">
        <v>1.1200000000000001</v>
      </c>
    </row>
    <row r="845" spans="1:2" x14ac:dyDescent="0.2">
      <c r="A845" t="s">
        <v>579</v>
      </c>
      <c r="B845" s="7">
        <v>1.1299999999999999</v>
      </c>
    </row>
    <row r="846" spans="1:2" x14ac:dyDescent="0.2">
      <c r="A846" t="s">
        <v>580</v>
      </c>
      <c r="B846" s="7">
        <v>1.21</v>
      </c>
    </row>
    <row r="847" spans="1:2" x14ac:dyDescent="0.2">
      <c r="A847" t="s">
        <v>581</v>
      </c>
      <c r="B847" s="7">
        <v>1.21</v>
      </c>
    </row>
    <row r="848" spans="1:2" x14ac:dyDescent="0.2">
      <c r="A848" t="s">
        <v>582</v>
      </c>
      <c r="B848" s="7">
        <v>0</v>
      </c>
    </row>
    <row r="849" spans="1:2" x14ac:dyDescent="0.2">
      <c r="A849" t="s">
        <v>583</v>
      </c>
      <c r="B849" s="7">
        <v>0</v>
      </c>
    </row>
    <row r="850" spans="1:2" x14ac:dyDescent="0.2">
      <c r="A850" t="s">
        <v>584</v>
      </c>
      <c r="B850" s="7">
        <v>0</v>
      </c>
    </row>
    <row r="851" spans="1:2" x14ac:dyDescent="0.2">
      <c r="A851" t="s">
        <v>585</v>
      </c>
      <c r="B851" s="7">
        <v>0</v>
      </c>
    </row>
    <row r="852" spans="1:2" x14ac:dyDescent="0.2">
      <c r="A852" t="s">
        <v>586</v>
      </c>
      <c r="B852" s="7">
        <v>0</v>
      </c>
    </row>
    <row r="853" spans="1:2" x14ac:dyDescent="0.2">
      <c r="A853" t="s">
        <v>587</v>
      </c>
      <c r="B853" s="7">
        <v>0</v>
      </c>
    </row>
    <row r="854" spans="1:2" x14ac:dyDescent="0.2">
      <c r="A854" t="s">
        <v>588</v>
      </c>
      <c r="B854" s="7">
        <v>5.51</v>
      </c>
    </row>
    <row r="855" spans="1:2" x14ac:dyDescent="0.2">
      <c r="A855" t="s">
        <v>589</v>
      </c>
      <c r="B855" s="7">
        <v>0</v>
      </c>
    </row>
    <row r="856" spans="1:2" x14ac:dyDescent="0.2">
      <c r="A856" t="s">
        <v>590</v>
      </c>
      <c r="B856" s="7">
        <v>0</v>
      </c>
    </row>
    <row r="857" spans="1:2" x14ac:dyDescent="0.2">
      <c r="A857" t="s">
        <v>591</v>
      </c>
      <c r="B857" s="7">
        <v>0</v>
      </c>
    </row>
    <row r="858" spans="1:2" x14ac:dyDescent="0.2">
      <c r="A858" t="s">
        <v>592</v>
      </c>
      <c r="B858" s="7">
        <v>6.24</v>
      </c>
    </row>
    <row r="859" spans="1:2" x14ac:dyDescent="0.2">
      <c r="A859" t="s">
        <v>593</v>
      </c>
      <c r="B859" s="7">
        <v>0</v>
      </c>
    </row>
    <row r="860" spans="1:2" x14ac:dyDescent="0.2">
      <c r="A860" t="s">
        <v>594</v>
      </c>
      <c r="B860" s="7">
        <v>5.31</v>
      </c>
    </row>
    <row r="861" spans="1:2" x14ac:dyDescent="0.2">
      <c r="A861" t="s">
        <v>595</v>
      </c>
      <c r="B861" s="7">
        <v>0</v>
      </c>
    </row>
    <row r="862" spans="1:2" x14ac:dyDescent="0.2">
      <c r="A862" t="s">
        <v>596</v>
      </c>
      <c r="B862" s="7">
        <v>0</v>
      </c>
    </row>
    <row r="863" spans="1:2" x14ac:dyDescent="0.2">
      <c r="A863" t="s">
        <v>597</v>
      </c>
      <c r="B863" s="7">
        <v>1.1299999999999999</v>
      </c>
    </row>
    <row r="864" spans="1:2" x14ac:dyDescent="0.2">
      <c r="A864" t="s">
        <v>598</v>
      </c>
      <c r="B864" s="7">
        <v>5.73</v>
      </c>
    </row>
    <row r="865" spans="1:2" x14ac:dyDescent="0.2">
      <c r="A865" t="s">
        <v>599</v>
      </c>
      <c r="B865" s="7">
        <v>0</v>
      </c>
    </row>
    <row r="866" spans="1:2" x14ac:dyDescent="0.2">
      <c r="A866" t="s">
        <v>600</v>
      </c>
      <c r="B866" s="7">
        <v>0</v>
      </c>
    </row>
    <row r="867" spans="1:2" x14ac:dyDescent="0.2">
      <c r="A867" t="s">
        <v>601</v>
      </c>
      <c r="B867" s="7">
        <v>0.05</v>
      </c>
    </row>
    <row r="868" spans="1:2" x14ac:dyDescent="0.2">
      <c r="A868" t="s">
        <v>602</v>
      </c>
      <c r="B868" s="7">
        <v>0</v>
      </c>
    </row>
    <row r="869" spans="1:2" x14ac:dyDescent="0.2">
      <c r="A869" t="s">
        <v>603</v>
      </c>
      <c r="B869" s="7">
        <v>3.73</v>
      </c>
    </row>
    <row r="870" spans="1:2" x14ac:dyDescent="0.2">
      <c r="A870" t="s">
        <v>604</v>
      </c>
      <c r="B870" s="7">
        <v>0</v>
      </c>
    </row>
    <row r="871" spans="1:2" x14ac:dyDescent="0.2">
      <c r="A871" t="s">
        <v>605</v>
      </c>
      <c r="B871" s="7">
        <v>0</v>
      </c>
    </row>
    <row r="872" spans="1:2" x14ac:dyDescent="0.2">
      <c r="A872" t="s">
        <v>606</v>
      </c>
      <c r="B872" s="7">
        <v>0.99</v>
      </c>
    </row>
    <row r="873" spans="1:2" x14ac:dyDescent="0.2">
      <c r="A873" t="s">
        <v>607</v>
      </c>
      <c r="B873" s="7">
        <v>0.99</v>
      </c>
    </row>
    <row r="874" spans="1:2" x14ac:dyDescent="0.2">
      <c r="A874" t="s">
        <v>608</v>
      </c>
      <c r="B874" s="7">
        <v>0.09</v>
      </c>
    </row>
    <row r="875" spans="1:2" x14ac:dyDescent="0.2">
      <c r="A875" t="s">
        <v>609</v>
      </c>
      <c r="B875" s="7">
        <v>0.59</v>
      </c>
    </row>
    <row r="876" spans="1:2" x14ac:dyDescent="0.2">
      <c r="A876" t="s">
        <v>610</v>
      </c>
      <c r="B876" s="7">
        <v>0</v>
      </c>
    </row>
    <row r="877" spans="1:2" x14ac:dyDescent="0.2">
      <c r="A877" t="s">
        <v>611</v>
      </c>
      <c r="B877" s="7">
        <v>2.41</v>
      </c>
    </row>
    <row r="878" spans="1:2" x14ac:dyDescent="0.2">
      <c r="A878" t="s">
        <v>612</v>
      </c>
      <c r="B878" s="7">
        <v>1.2</v>
      </c>
    </row>
    <row r="879" spans="1:2" x14ac:dyDescent="0.2">
      <c r="A879" t="s">
        <v>613</v>
      </c>
      <c r="B879" s="7">
        <v>2.41</v>
      </c>
    </row>
    <row r="880" spans="1:2" x14ac:dyDescent="0.2">
      <c r="A880" t="s">
        <v>614</v>
      </c>
      <c r="B880" s="7">
        <v>2.41</v>
      </c>
    </row>
    <row r="881" spans="1:2" x14ac:dyDescent="0.2">
      <c r="A881" t="s">
        <v>615</v>
      </c>
      <c r="B881" s="7">
        <v>2.41</v>
      </c>
    </row>
    <row r="882" spans="1:2" x14ac:dyDescent="0.2">
      <c r="A882" t="s">
        <v>616</v>
      </c>
      <c r="B882" s="7">
        <v>1.54</v>
      </c>
    </row>
    <row r="883" spans="1:2" x14ac:dyDescent="0.2">
      <c r="A883" t="s">
        <v>617</v>
      </c>
      <c r="B883" s="7">
        <v>1.26</v>
      </c>
    </row>
    <row r="884" spans="1:2" x14ac:dyDescent="0.2">
      <c r="A884" t="s">
        <v>618</v>
      </c>
      <c r="B884" s="7">
        <v>0</v>
      </c>
    </row>
    <row r="885" spans="1:2" x14ac:dyDescent="0.2">
      <c r="A885" t="s">
        <v>619</v>
      </c>
      <c r="B885" s="7">
        <v>1.37</v>
      </c>
    </row>
    <row r="886" spans="1:2" x14ac:dyDescent="0.2">
      <c r="A886" t="s">
        <v>620</v>
      </c>
      <c r="B886" s="7">
        <v>1.41</v>
      </c>
    </row>
    <row r="887" spans="1:2" x14ac:dyDescent="0.2">
      <c r="A887" t="s">
        <v>621</v>
      </c>
      <c r="B887" s="7">
        <v>0</v>
      </c>
    </row>
    <row r="888" spans="1:2" x14ac:dyDescent="0.2">
      <c r="A888" t="s">
        <v>622</v>
      </c>
      <c r="B888" s="7">
        <v>2.11</v>
      </c>
    </row>
    <row r="889" spans="1:2" x14ac:dyDescent="0.2">
      <c r="A889" t="s">
        <v>623</v>
      </c>
      <c r="B889" s="7">
        <v>0.59</v>
      </c>
    </row>
    <row r="890" spans="1:2" x14ac:dyDescent="0.2">
      <c r="A890" t="s">
        <v>624</v>
      </c>
      <c r="B890" s="7">
        <v>0.59</v>
      </c>
    </row>
    <row r="891" spans="1:2" x14ac:dyDescent="0.2">
      <c r="A891" t="s">
        <v>625</v>
      </c>
      <c r="B891" s="7">
        <v>2.11</v>
      </c>
    </row>
    <row r="892" spans="1:2" x14ac:dyDescent="0.2">
      <c r="A892" t="s">
        <v>626</v>
      </c>
      <c r="B892" s="7">
        <v>0.59</v>
      </c>
    </row>
    <row r="893" spans="1:2" x14ac:dyDescent="0.2">
      <c r="A893" t="s">
        <v>627</v>
      </c>
      <c r="B893" s="7">
        <v>2.14</v>
      </c>
    </row>
    <row r="894" spans="1:2" x14ac:dyDescent="0.2">
      <c r="A894" t="s">
        <v>628</v>
      </c>
      <c r="B894" s="7">
        <v>0.59</v>
      </c>
    </row>
    <row r="895" spans="1:2" x14ac:dyDescent="0.2">
      <c r="A895" t="s">
        <v>629</v>
      </c>
      <c r="B895" s="7">
        <v>2.11</v>
      </c>
    </row>
    <row r="896" spans="1:2" x14ac:dyDescent="0.2">
      <c r="A896" t="s">
        <v>630</v>
      </c>
      <c r="B896" s="7">
        <v>0.59</v>
      </c>
    </row>
    <row r="897" spans="1:2" x14ac:dyDescent="0.2">
      <c r="A897" t="s">
        <v>631</v>
      </c>
      <c r="B897" s="7">
        <v>1.3</v>
      </c>
    </row>
    <row r="898" spans="1:2" x14ac:dyDescent="0.2">
      <c r="A898" t="s">
        <v>632</v>
      </c>
      <c r="B898" s="7">
        <v>0.59</v>
      </c>
    </row>
    <row r="899" spans="1:2" x14ac:dyDescent="0.2">
      <c r="A899" t="s">
        <v>633</v>
      </c>
      <c r="B899" s="7">
        <v>2.82</v>
      </c>
    </row>
    <row r="900" spans="1:2" x14ac:dyDescent="0.2">
      <c r="A900" t="s">
        <v>634</v>
      </c>
      <c r="B900" s="7">
        <v>1.39</v>
      </c>
    </row>
    <row r="901" spans="1:2" x14ac:dyDescent="0.2">
      <c r="A901" t="s">
        <v>635</v>
      </c>
      <c r="B901" s="7">
        <v>1.1499999999999999</v>
      </c>
    </row>
    <row r="902" spans="1:2" x14ac:dyDescent="0.2">
      <c r="A902" t="s">
        <v>636</v>
      </c>
      <c r="B902" s="7">
        <v>0.94</v>
      </c>
    </row>
    <row r="903" spans="1:2" x14ac:dyDescent="0.2">
      <c r="A903" t="s">
        <v>637</v>
      </c>
      <c r="B903" s="7">
        <v>3.67</v>
      </c>
    </row>
    <row r="904" spans="1:2" x14ac:dyDescent="0.2">
      <c r="A904" t="s">
        <v>638</v>
      </c>
      <c r="B904" s="7">
        <v>3.69</v>
      </c>
    </row>
    <row r="905" spans="1:2" x14ac:dyDescent="0.2">
      <c r="A905" t="s">
        <v>639</v>
      </c>
      <c r="B905" s="7">
        <v>3.5</v>
      </c>
    </row>
    <row r="906" spans="1:2" x14ac:dyDescent="0.2">
      <c r="A906" t="s">
        <v>640</v>
      </c>
      <c r="B906" s="7">
        <v>3.69</v>
      </c>
    </row>
    <row r="907" spans="1:2" x14ac:dyDescent="0.2">
      <c r="A907" t="s">
        <v>641</v>
      </c>
      <c r="B907" s="7">
        <v>1.22</v>
      </c>
    </row>
    <row r="908" spans="1:2" x14ac:dyDescent="0.2">
      <c r="A908" t="s">
        <v>642</v>
      </c>
      <c r="B908" s="7">
        <v>1.06</v>
      </c>
    </row>
    <row r="909" spans="1:2" x14ac:dyDescent="0.2">
      <c r="A909" t="s">
        <v>643</v>
      </c>
      <c r="B909" s="7">
        <v>1.06</v>
      </c>
    </row>
    <row r="910" spans="1:2" x14ac:dyDescent="0.2">
      <c r="A910" t="s">
        <v>644</v>
      </c>
      <c r="B910" s="7">
        <v>1.1100000000000001</v>
      </c>
    </row>
    <row r="911" spans="1:2" x14ac:dyDescent="0.2">
      <c r="A911" t="s">
        <v>645</v>
      </c>
      <c r="B911" s="7">
        <v>3.22</v>
      </c>
    </row>
    <row r="912" spans="1:2" x14ac:dyDescent="0.2">
      <c r="A912" t="s">
        <v>646</v>
      </c>
      <c r="B912" s="7">
        <v>1.06</v>
      </c>
    </row>
    <row r="913" spans="1:2" x14ac:dyDescent="0.2">
      <c r="A913" t="s">
        <v>647</v>
      </c>
      <c r="B913" s="7">
        <v>1.39</v>
      </c>
    </row>
    <row r="914" spans="1:2" x14ac:dyDescent="0.2">
      <c r="A914" t="s">
        <v>648</v>
      </c>
      <c r="B914" s="7">
        <v>1.65</v>
      </c>
    </row>
    <row r="915" spans="1:2" x14ac:dyDescent="0.2">
      <c r="A915" t="s">
        <v>649</v>
      </c>
      <c r="B915" s="7">
        <v>1.06</v>
      </c>
    </row>
    <row r="916" spans="1:2" x14ac:dyDescent="0.2">
      <c r="A916" t="s">
        <v>650</v>
      </c>
      <c r="B916" s="7">
        <v>1.0900000000000001</v>
      </c>
    </row>
    <row r="917" spans="1:2" x14ac:dyDescent="0.2">
      <c r="A917" t="s">
        <v>651</v>
      </c>
      <c r="B917" s="7">
        <v>1.05</v>
      </c>
    </row>
    <row r="918" spans="1:2" x14ac:dyDescent="0.2">
      <c r="A918" t="s">
        <v>652</v>
      </c>
      <c r="B918" s="7">
        <v>0.94</v>
      </c>
    </row>
    <row r="919" spans="1:2" x14ac:dyDescent="0.2">
      <c r="A919" t="s">
        <v>653</v>
      </c>
      <c r="B919" s="7">
        <v>9.5</v>
      </c>
    </row>
    <row r="920" spans="1:2" x14ac:dyDescent="0.2">
      <c r="A920" t="s">
        <v>654</v>
      </c>
      <c r="B920" s="7">
        <v>9.5</v>
      </c>
    </row>
    <row r="921" spans="1:2" x14ac:dyDescent="0.2">
      <c r="A921" t="s">
        <v>655</v>
      </c>
      <c r="B921" s="7">
        <v>8.94</v>
      </c>
    </row>
    <row r="922" spans="1:2" x14ac:dyDescent="0.2">
      <c r="A922" t="s">
        <v>656</v>
      </c>
      <c r="B922" s="7">
        <v>0</v>
      </c>
    </row>
    <row r="923" spans="1:2" x14ac:dyDescent="0.2">
      <c r="A923" t="s">
        <v>657</v>
      </c>
      <c r="B923" s="7">
        <v>0</v>
      </c>
    </row>
    <row r="924" spans="1:2" x14ac:dyDescent="0.2">
      <c r="A924" t="s">
        <v>658</v>
      </c>
      <c r="B924" s="7">
        <v>1.45</v>
      </c>
    </row>
    <row r="925" spans="1:2" x14ac:dyDescent="0.2">
      <c r="A925" t="s">
        <v>659</v>
      </c>
      <c r="B925" s="7">
        <v>5.7</v>
      </c>
    </row>
    <row r="926" spans="1:2" x14ac:dyDescent="0.2">
      <c r="A926" t="s">
        <v>660</v>
      </c>
      <c r="B926" s="7">
        <v>0</v>
      </c>
    </row>
    <row r="927" spans="1:2" x14ac:dyDescent="0.2">
      <c r="A927" t="s">
        <v>661</v>
      </c>
      <c r="B927" s="7">
        <v>6.92</v>
      </c>
    </row>
    <row r="928" spans="1:2" x14ac:dyDescent="0.2">
      <c r="A928" t="s">
        <v>662</v>
      </c>
      <c r="B928" s="7">
        <v>13.09</v>
      </c>
    </row>
    <row r="929" spans="1:2" x14ac:dyDescent="0.2">
      <c r="A929" t="s">
        <v>663</v>
      </c>
      <c r="B929" s="7">
        <v>5.71</v>
      </c>
    </row>
    <row r="930" spans="1:2" x14ac:dyDescent="0.2">
      <c r="A930" t="s">
        <v>664</v>
      </c>
      <c r="B930" s="7">
        <v>2.5499999999999998</v>
      </c>
    </row>
    <row r="931" spans="1:2" x14ac:dyDescent="0.2">
      <c r="A931" t="s">
        <v>665</v>
      </c>
      <c r="B931" s="7">
        <v>19.559999999999999</v>
      </c>
    </row>
    <row r="932" spans="1:2" x14ac:dyDescent="0.2">
      <c r="A932" t="s">
        <v>666</v>
      </c>
      <c r="B932" s="7">
        <v>0</v>
      </c>
    </row>
    <row r="933" spans="1:2" x14ac:dyDescent="0.2">
      <c r="A933" t="s">
        <v>667</v>
      </c>
      <c r="B933" s="7">
        <v>0</v>
      </c>
    </row>
    <row r="934" spans="1:2" x14ac:dyDescent="0.2">
      <c r="A934" t="s">
        <v>668</v>
      </c>
      <c r="B934" s="7">
        <v>9.5</v>
      </c>
    </row>
    <row r="935" spans="1:2" x14ac:dyDescent="0.2">
      <c r="A935" t="s">
        <v>669</v>
      </c>
      <c r="B935" s="7">
        <v>8.17</v>
      </c>
    </row>
    <row r="936" spans="1:2" x14ac:dyDescent="0.2">
      <c r="A936" t="s">
        <v>670</v>
      </c>
      <c r="B936" s="7">
        <v>0</v>
      </c>
    </row>
    <row r="937" spans="1:2" x14ac:dyDescent="0.2">
      <c r="A937" t="s">
        <v>671</v>
      </c>
      <c r="B937" s="7">
        <v>8.18</v>
      </c>
    </row>
    <row r="938" spans="1:2" x14ac:dyDescent="0.2">
      <c r="A938" t="s">
        <v>672</v>
      </c>
      <c r="B938" s="7">
        <v>5.17</v>
      </c>
    </row>
    <row r="939" spans="1:2" x14ac:dyDescent="0.2">
      <c r="A939" t="s">
        <v>673</v>
      </c>
      <c r="B939" s="7">
        <v>0</v>
      </c>
    </row>
    <row r="940" spans="1:2" x14ac:dyDescent="0.2">
      <c r="A940" t="s">
        <v>674</v>
      </c>
      <c r="B940" s="7">
        <v>0</v>
      </c>
    </row>
    <row r="941" spans="1:2" x14ac:dyDescent="0.2">
      <c r="A941" t="s">
        <v>675</v>
      </c>
      <c r="B941" s="7">
        <v>9.5</v>
      </c>
    </row>
    <row r="942" spans="1:2" x14ac:dyDescent="0.2">
      <c r="A942" t="s">
        <v>676</v>
      </c>
      <c r="B942" s="7">
        <v>10.63</v>
      </c>
    </row>
    <row r="943" spans="1:2" x14ac:dyDescent="0.2">
      <c r="A943" t="s">
        <v>677</v>
      </c>
      <c r="B943" s="7">
        <v>0</v>
      </c>
    </row>
    <row r="944" spans="1:2" x14ac:dyDescent="0.2">
      <c r="A944" t="s">
        <v>678</v>
      </c>
      <c r="B944" s="7">
        <v>27.74</v>
      </c>
    </row>
    <row r="945" spans="1:2" x14ac:dyDescent="0.2">
      <c r="A945" t="s">
        <v>679</v>
      </c>
      <c r="B945" s="7">
        <v>16.53</v>
      </c>
    </row>
    <row r="946" spans="1:2" x14ac:dyDescent="0.2">
      <c r="A946" t="s">
        <v>680</v>
      </c>
      <c r="B946" s="7">
        <v>10.63</v>
      </c>
    </row>
    <row r="947" spans="1:2" x14ac:dyDescent="0.2">
      <c r="A947" t="s">
        <v>681</v>
      </c>
      <c r="B947" s="7">
        <v>0</v>
      </c>
    </row>
    <row r="948" spans="1:2" x14ac:dyDescent="0.2">
      <c r="A948" t="s">
        <v>682</v>
      </c>
      <c r="B948" s="7">
        <v>30.42</v>
      </c>
    </row>
    <row r="949" spans="1:2" x14ac:dyDescent="0.2">
      <c r="A949" t="s">
        <v>683</v>
      </c>
      <c r="B949" s="7">
        <v>28.85</v>
      </c>
    </row>
    <row r="950" spans="1:2" x14ac:dyDescent="0.2">
      <c r="A950" t="s">
        <v>684</v>
      </c>
      <c r="B950" s="7">
        <v>0</v>
      </c>
    </row>
    <row r="951" spans="1:2" x14ac:dyDescent="0.2">
      <c r="A951" t="s">
        <v>685</v>
      </c>
      <c r="B951" s="7">
        <v>0</v>
      </c>
    </row>
    <row r="952" spans="1:2" x14ac:dyDescent="0.2">
      <c r="A952" t="s">
        <v>686</v>
      </c>
      <c r="B952" s="7">
        <v>1.45</v>
      </c>
    </row>
    <row r="953" spans="1:2" x14ac:dyDescent="0.2">
      <c r="A953" t="s">
        <v>687</v>
      </c>
      <c r="B953" s="7">
        <v>13.09</v>
      </c>
    </row>
    <row r="954" spans="1:2" x14ac:dyDescent="0.2">
      <c r="A954" t="s">
        <v>688</v>
      </c>
      <c r="B954" s="7">
        <v>5.8</v>
      </c>
    </row>
    <row r="955" spans="1:2" x14ac:dyDescent="0.2">
      <c r="A955" t="s">
        <v>689</v>
      </c>
      <c r="B955" s="7">
        <v>24.96</v>
      </c>
    </row>
    <row r="956" spans="1:2" x14ac:dyDescent="0.2">
      <c r="A956" t="s">
        <v>690</v>
      </c>
      <c r="B956" s="7">
        <v>28.85</v>
      </c>
    </row>
    <row r="957" spans="1:2" x14ac:dyDescent="0.2">
      <c r="A957" t="s">
        <v>691</v>
      </c>
      <c r="B957" s="7">
        <v>26.66</v>
      </c>
    </row>
    <row r="958" spans="1:2" x14ac:dyDescent="0.2">
      <c r="A958" t="s">
        <v>692</v>
      </c>
      <c r="B958" s="7">
        <v>13.09</v>
      </c>
    </row>
    <row r="959" spans="1:2" x14ac:dyDescent="0.2">
      <c r="A959" t="s">
        <v>693</v>
      </c>
      <c r="B959" s="7">
        <v>8.1</v>
      </c>
    </row>
    <row r="960" spans="1:2" x14ac:dyDescent="0.2">
      <c r="A960" t="s">
        <v>694</v>
      </c>
      <c r="B960" s="7">
        <v>15.69</v>
      </c>
    </row>
    <row r="961" spans="1:2" x14ac:dyDescent="0.2">
      <c r="A961" t="s">
        <v>695</v>
      </c>
      <c r="B961" s="7">
        <v>0</v>
      </c>
    </row>
    <row r="962" spans="1:2" x14ac:dyDescent="0.2">
      <c r="A962" t="s">
        <v>696</v>
      </c>
      <c r="B962" s="7">
        <v>0</v>
      </c>
    </row>
    <row r="963" spans="1:2" x14ac:dyDescent="0.2">
      <c r="A963" t="s">
        <v>697</v>
      </c>
      <c r="B963" s="7">
        <v>9.5</v>
      </c>
    </row>
    <row r="964" spans="1:2" x14ac:dyDescent="0.2">
      <c r="A964" t="s">
        <v>698</v>
      </c>
      <c r="B964" s="7">
        <v>15.56</v>
      </c>
    </row>
    <row r="965" spans="1:2" x14ac:dyDescent="0.2">
      <c r="A965" t="s">
        <v>699</v>
      </c>
      <c r="B965" s="7">
        <v>0</v>
      </c>
    </row>
    <row r="966" spans="1:2" x14ac:dyDescent="0.2">
      <c r="A966" t="s">
        <v>700</v>
      </c>
      <c r="B966" s="7">
        <v>8.17</v>
      </c>
    </row>
    <row r="967" spans="1:2" x14ac:dyDescent="0.2">
      <c r="A967" t="s">
        <v>701</v>
      </c>
      <c r="B967" s="7">
        <v>26.52</v>
      </c>
    </row>
    <row r="968" spans="1:2" x14ac:dyDescent="0.2">
      <c r="A968" t="s">
        <v>702</v>
      </c>
      <c r="B968" s="7">
        <v>15.56</v>
      </c>
    </row>
    <row r="969" spans="1:2" x14ac:dyDescent="0.2">
      <c r="A969" t="s">
        <v>703</v>
      </c>
      <c r="B969" s="7">
        <v>0</v>
      </c>
    </row>
    <row r="970" spans="1:2" x14ac:dyDescent="0.2">
      <c r="A970" t="s">
        <v>704</v>
      </c>
      <c r="B970" s="7">
        <v>35.65</v>
      </c>
    </row>
    <row r="971" spans="1:2" x14ac:dyDescent="0.2">
      <c r="A971" t="s">
        <v>705</v>
      </c>
      <c r="B971" s="7">
        <v>0</v>
      </c>
    </row>
    <row r="972" spans="1:2" x14ac:dyDescent="0.2">
      <c r="A972" t="s">
        <v>706</v>
      </c>
      <c r="B972" s="7">
        <v>0</v>
      </c>
    </row>
    <row r="973" spans="1:2" x14ac:dyDescent="0.2">
      <c r="A973" t="s">
        <v>707</v>
      </c>
      <c r="B973" s="7">
        <v>26.15</v>
      </c>
    </row>
    <row r="974" spans="1:2" x14ac:dyDescent="0.2">
      <c r="A974" t="s">
        <v>708</v>
      </c>
      <c r="B974" s="7">
        <v>18.03</v>
      </c>
    </row>
    <row r="975" spans="1:2" x14ac:dyDescent="0.2">
      <c r="A975" t="s">
        <v>709</v>
      </c>
      <c r="B975" s="7">
        <v>7.96</v>
      </c>
    </row>
    <row r="976" spans="1:2" x14ac:dyDescent="0.2">
      <c r="A976" t="s">
        <v>710</v>
      </c>
      <c r="B976" s="7">
        <v>31.99</v>
      </c>
    </row>
    <row r="977" spans="1:2" x14ac:dyDescent="0.2">
      <c r="A977" t="s">
        <v>711</v>
      </c>
      <c r="B977" s="7">
        <v>32.49</v>
      </c>
    </row>
    <row r="978" spans="1:2" x14ac:dyDescent="0.2">
      <c r="A978" t="s">
        <v>712</v>
      </c>
      <c r="B978" s="7">
        <v>18.03</v>
      </c>
    </row>
    <row r="979" spans="1:2" x14ac:dyDescent="0.2">
      <c r="A979" t="s">
        <v>713</v>
      </c>
      <c r="B979" s="7">
        <v>11.04</v>
      </c>
    </row>
    <row r="980" spans="1:2" x14ac:dyDescent="0.2">
      <c r="A980" t="s">
        <v>714</v>
      </c>
      <c r="B980" s="7">
        <v>29.37</v>
      </c>
    </row>
    <row r="981" spans="1:2" x14ac:dyDescent="0.2">
      <c r="A981" t="s">
        <v>715</v>
      </c>
      <c r="B981" s="7">
        <v>0</v>
      </c>
    </row>
    <row r="982" spans="1:2" x14ac:dyDescent="0.2">
      <c r="A982" t="s">
        <v>716</v>
      </c>
      <c r="B982" s="7">
        <v>0</v>
      </c>
    </row>
    <row r="983" spans="1:2" x14ac:dyDescent="0.2">
      <c r="A983" t="s">
        <v>717</v>
      </c>
      <c r="B983" s="7">
        <v>7.06</v>
      </c>
    </row>
    <row r="984" spans="1:2" x14ac:dyDescent="0.2">
      <c r="A984" t="s">
        <v>718</v>
      </c>
      <c r="B984" s="7">
        <v>22.95</v>
      </c>
    </row>
    <row r="985" spans="1:2" x14ac:dyDescent="0.2">
      <c r="A985" t="s">
        <v>719</v>
      </c>
      <c r="B985" s="7">
        <v>0</v>
      </c>
    </row>
    <row r="986" spans="1:2" x14ac:dyDescent="0.2">
      <c r="A986" t="s">
        <v>720</v>
      </c>
      <c r="B986" s="7">
        <v>27.84</v>
      </c>
    </row>
    <row r="987" spans="1:2" x14ac:dyDescent="0.2">
      <c r="A987" t="s">
        <v>721</v>
      </c>
      <c r="B987" s="7">
        <v>41.97</v>
      </c>
    </row>
    <row r="988" spans="1:2" x14ac:dyDescent="0.2">
      <c r="A988" t="s">
        <v>722</v>
      </c>
      <c r="B988" s="7">
        <v>22.95</v>
      </c>
    </row>
    <row r="989" spans="1:2" x14ac:dyDescent="0.2">
      <c r="A989" t="s">
        <v>723</v>
      </c>
      <c r="B989" s="7">
        <v>13.97</v>
      </c>
    </row>
    <row r="990" spans="1:2" x14ac:dyDescent="0.2">
      <c r="A990" t="s">
        <v>724</v>
      </c>
      <c r="B990" s="7">
        <v>39.26</v>
      </c>
    </row>
    <row r="991" spans="1:2" x14ac:dyDescent="0.2">
      <c r="A991" t="s">
        <v>725</v>
      </c>
      <c r="B991" s="7">
        <v>0</v>
      </c>
    </row>
    <row r="992" spans="1:2" x14ac:dyDescent="0.2">
      <c r="A992" t="s">
        <v>726</v>
      </c>
      <c r="B992" s="7">
        <v>0</v>
      </c>
    </row>
    <row r="993" spans="1:2" x14ac:dyDescent="0.2">
      <c r="A993" t="s">
        <v>727</v>
      </c>
      <c r="B993" s="7">
        <v>40.15</v>
      </c>
    </row>
    <row r="994" spans="1:2" x14ac:dyDescent="0.2">
      <c r="A994" t="s">
        <v>728</v>
      </c>
      <c r="B994" s="7">
        <v>25.26</v>
      </c>
    </row>
    <row r="995" spans="1:2" x14ac:dyDescent="0.2">
      <c r="A995" t="s">
        <v>729</v>
      </c>
      <c r="B995" s="7">
        <v>0</v>
      </c>
    </row>
    <row r="996" spans="1:2" x14ac:dyDescent="0.2">
      <c r="A996" t="s">
        <v>730</v>
      </c>
      <c r="B996" s="7">
        <v>44.49</v>
      </c>
    </row>
    <row r="997" spans="1:2" x14ac:dyDescent="0.2">
      <c r="A997" t="s">
        <v>731</v>
      </c>
      <c r="B997" s="7">
        <v>43.36</v>
      </c>
    </row>
    <row r="998" spans="1:2" x14ac:dyDescent="0.2">
      <c r="A998" t="s">
        <v>732</v>
      </c>
      <c r="B998" s="7">
        <v>25.26</v>
      </c>
    </row>
    <row r="999" spans="1:2" x14ac:dyDescent="0.2">
      <c r="A999" t="s">
        <v>733</v>
      </c>
      <c r="B999" s="7">
        <v>15.28</v>
      </c>
    </row>
    <row r="1000" spans="1:2" x14ac:dyDescent="0.2">
      <c r="A1000" t="s">
        <v>734</v>
      </c>
      <c r="B1000" s="7">
        <v>28.05</v>
      </c>
    </row>
    <row r="1001" spans="1:2" x14ac:dyDescent="0.2">
      <c r="A1001" t="s">
        <v>735</v>
      </c>
      <c r="B1001" s="7">
        <v>0</v>
      </c>
    </row>
    <row r="1002" spans="1:2" x14ac:dyDescent="0.2">
      <c r="A1002" t="s">
        <v>736</v>
      </c>
      <c r="B1002" s="7">
        <v>0</v>
      </c>
    </row>
    <row r="1003" spans="1:2" x14ac:dyDescent="0.2">
      <c r="A1003" t="s">
        <v>737</v>
      </c>
      <c r="B1003" s="7">
        <v>57.13</v>
      </c>
    </row>
    <row r="1004" spans="1:2" x14ac:dyDescent="0.2">
      <c r="A1004" t="s">
        <v>738</v>
      </c>
      <c r="B1004" s="7">
        <v>32.81</v>
      </c>
    </row>
    <row r="1005" spans="1:2" x14ac:dyDescent="0.2">
      <c r="A1005" t="s">
        <v>739</v>
      </c>
      <c r="B1005" s="7">
        <v>19.84</v>
      </c>
    </row>
    <row r="1006" spans="1:2" x14ac:dyDescent="0.2">
      <c r="A1006" t="s">
        <v>740</v>
      </c>
      <c r="B1006" s="7">
        <v>2.17</v>
      </c>
    </row>
    <row r="1007" spans="1:2" x14ac:dyDescent="0.2">
      <c r="A1007" t="s">
        <v>741</v>
      </c>
      <c r="B1007" s="7">
        <v>46.75</v>
      </c>
    </row>
    <row r="1008" spans="1:2" x14ac:dyDescent="0.2">
      <c r="A1008" t="s">
        <v>742</v>
      </c>
      <c r="B1008" s="7">
        <v>32.81</v>
      </c>
    </row>
    <row r="1009" spans="1:2" x14ac:dyDescent="0.2">
      <c r="A1009" t="s">
        <v>743</v>
      </c>
      <c r="B1009" s="7">
        <v>19.84</v>
      </c>
    </row>
    <row r="1010" spans="1:2" x14ac:dyDescent="0.2">
      <c r="A1010" t="s">
        <v>744</v>
      </c>
      <c r="B1010" s="7">
        <v>52.29</v>
      </c>
    </row>
    <row r="1011" spans="1:2" x14ac:dyDescent="0.2">
      <c r="A1011" t="s">
        <v>745</v>
      </c>
      <c r="B1011" s="7">
        <v>0</v>
      </c>
    </row>
    <row r="1012" spans="1:2" x14ac:dyDescent="0.2">
      <c r="A1012" t="s">
        <v>746</v>
      </c>
      <c r="B1012" s="7">
        <v>0</v>
      </c>
    </row>
    <row r="1013" spans="1:2" x14ac:dyDescent="0.2">
      <c r="A1013" t="s">
        <v>747</v>
      </c>
      <c r="B1013" s="7">
        <v>44.28</v>
      </c>
    </row>
    <row r="1014" spans="1:2" x14ac:dyDescent="0.2">
      <c r="A1014" t="s">
        <v>748</v>
      </c>
      <c r="B1014" s="7">
        <v>37.729999999999997</v>
      </c>
    </row>
    <row r="1015" spans="1:2" x14ac:dyDescent="0.2">
      <c r="A1015" t="s">
        <v>749</v>
      </c>
      <c r="B1015" s="7">
        <v>0</v>
      </c>
    </row>
    <row r="1016" spans="1:2" x14ac:dyDescent="0.2">
      <c r="A1016" t="s">
        <v>750</v>
      </c>
      <c r="B1016" s="7">
        <v>60.96</v>
      </c>
    </row>
    <row r="1017" spans="1:2" x14ac:dyDescent="0.2">
      <c r="A1017" t="s">
        <v>751</v>
      </c>
      <c r="B1017" s="7">
        <v>64.489999999999995</v>
      </c>
    </row>
    <row r="1018" spans="1:2" x14ac:dyDescent="0.2">
      <c r="A1018" t="s">
        <v>752</v>
      </c>
      <c r="B1018" s="7">
        <v>37.729999999999997</v>
      </c>
    </row>
    <row r="1019" spans="1:2" x14ac:dyDescent="0.2">
      <c r="A1019" t="s">
        <v>753</v>
      </c>
      <c r="B1019" s="7">
        <v>22.76</v>
      </c>
    </row>
    <row r="1020" spans="1:2" x14ac:dyDescent="0.2">
      <c r="A1020" t="s">
        <v>754</v>
      </c>
      <c r="B1020" s="7">
        <v>73.89</v>
      </c>
    </row>
    <row r="1021" spans="1:2" x14ac:dyDescent="0.2">
      <c r="A1021" t="s">
        <v>755</v>
      </c>
      <c r="B1021" s="7">
        <v>0</v>
      </c>
    </row>
    <row r="1022" spans="1:2" x14ac:dyDescent="0.2">
      <c r="A1022" t="s">
        <v>756</v>
      </c>
      <c r="B1022" s="7">
        <v>0</v>
      </c>
    </row>
    <row r="1023" spans="1:2" x14ac:dyDescent="0.2">
      <c r="A1023" t="s">
        <v>757</v>
      </c>
      <c r="B1023" s="7">
        <v>50.89</v>
      </c>
    </row>
    <row r="1024" spans="1:2" x14ac:dyDescent="0.2">
      <c r="A1024" t="s">
        <v>758</v>
      </c>
      <c r="B1024" s="7">
        <v>42.65</v>
      </c>
    </row>
    <row r="1025" spans="1:2" x14ac:dyDescent="0.2">
      <c r="A1025" t="s">
        <v>759</v>
      </c>
      <c r="B1025" s="7">
        <v>0</v>
      </c>
    </row>
    <row r="1026" spans="1:2" x14ac:dyDescent="0.2">
      <c r="A1026" t="s">
        <v>760</v>
      </c>
      <c r="B1026" s="7">
        <v>79.11</v>
      </c>
    </row>
    <row r="1027" spans="1:2" x14ac:dyDescent="0.2">
      <c r="A1027" t="s">
        <v>761</v>
      </c>
      <c r="B1027" s="7">
        <v>51.99</v>
      </c>
    </row>
    <row r="1028" spans="1:2" x14ac:dyDescent="0.2">
      <c r="A1028" t="s">
        <v>762</v>
      </c>
      <c r="B1028" s="7">
        <v>42.65</v>
      </c>
    </row>
    <row r="1029" spans="1:2" x14ac:dyDescent="0.2">
      <c r="A1029" t="s">
        <v>763</v>
      </c>
      <c r="B1029" s="7">
        <v>51.4</v>
      </c>
    </row>
    <row r="1030" spans="1:2" x14ac:dyDescent="0.2">
      <c r="A1030" t="s">
        <v>764</v>
      </c>
      <c r="B1030" s="7">
        <v>79.06</v>
      </c>
    </row>
    <row r="1031" spans="1:2" x14ac:dyDescent="0.2">
      <c r="A1031" t="s">
        <v>765</v>
      </c>
      <c r="B1031" s="7">
        <v>0</v>
      </c>
    </row>
    <row r="1032" spans="1:2" x14ac:dyDescent="0.2">
      <c r="A1032" t="s">
        <v>766</v>
      </c>
      <c r="B1032" s="7">
        <v>0</v>
      </c>
    </row>
    <row r="1033" spans="1:2" x14ac:dyDescent="0.2">
      <c r="A1033" t="s">
        <v>767</v>
      </c>
      <c r="B1033" s="7">
        <v>68.489999999999995</v>
      </c>
    </row>
    <row r="1034" spans="1:2" x14ac:dyDescent="0.2">
      <c r="A1034" t="s">
        <v>768</v>
      </c>
      <c r="B1034" s="7">
        <v>47.35</v>
      </c>
    </row>
    <row r="1035" spans="1:2" x14ac:dyDescent="0.2">
      <c r="A1035" t="s">
        <v>769</v>
      </c>
      <c r="B1035" s="7">
        <v>0</v>
      </c>
    </row>
    <row r="1036" spans="1:2" x14ac:dyDescent="0.2">
      <c r="A1036" t="s">
        <v>770</v>
      </c>
      <c r="B1036" s="7">
        <v>34.4</v>
      </c>
    </row>
    <row r="1037" spans="1:2" x14ac:dyDescent="0.2">
      <c r="A1037" t="s">
        <v>771</v>
      </c>
      <c r="B1037" s="7">
        <v>63.8</v>
      </c>
    </row>
    <row r="1038" spans="1:2" x14ac:dyDescent="0.2">
      <c r="A1038" t="s">
        <v>772</v>
      </c>
      <c r="B1038" s="7">
        <v>47.35</v>
      </c>
    </row>
    <row r="1039" spans="1:2" x14ac:dyDescent="0.2">
      <c r="A1039" t="s">
        <v>773</v>
      </c>
      <c r="B1039" s="7">
        <v>20.89</v>
      </c>
    </row>
    <row r="1040" spans="1:2" x14ac:dyDescent="0.2">
      <c r="A1040" t="s">
        <v>774</v>
      </c>
      <c r="B1040" s="7">
        <v>87.03</v>
      </c>
    </row>
    <row r="1041" spans="1:2" x14ac:dyDescent="0.2">
      <c r="A1041" t="s">
        <v>775</v>
      </c>
      <c r="B1041" s="7">
        <v>0</v>
      </c>
    </row>
    <row r="1042" spans="1:2" x14ac:dyDescent="0.2">
      <c r="A1042" t="s">
        <v>776</v>
      </c>
      <c r="B1042" s="7">
        <v>0</v>
      </c>
    </row>
    <row r="1043" spans="1:2" x14ac:dyDescent="0.2">
      <c r="A1043" t="s">
        <v>777</v>
      </c>
      <c r="B1043" s="7">
        <v>67.459999999999994</v>
      </c>
    </row>
    <row r="1044" spans="1:2" x14ac:dyDescent="0.2">
      <c r="A1044" t="s">
        <v>778</v>
      </c>
      <c r="B1044" s="7">
        <v>47.59</v>
      </c>
    </row>
    <row r="1045" spans="1:2" x14ac:dyDescent="0.2">
      <c r="A1045" t="s">
        <v>779</v>
      </c>
      <c r="B1045" s="7">
        <v>20.93</v>
      </c>
    </row>
    <row r="1046" spans="1:2" x14ac:dyDescent="0.2">
      <c r="A1046" t="s">
        <v>780</v>
      </c>
      <c r="B1046" s="7">
        <v>56.24</v>
      </c>
    </row>
    <row r="1047" spans="1:2" x14ac:dyDescent="0.2">
      <c r="A1047" t="s">
        <v>781</v>
      </c>
      <c r="B1047" s="7">
        <v>77.67</v>
      </c>
    </row>
    <row r="1048" spans="1:2" x14ac:dyDescent="0.2">
      <c r="A1048" t="s">
        <v>782</v>
      </c>
      <c r="B1048" s="7">
        <v>47.59</v>
      </c>
    </row>
    <row r="1049" spans="1:2" x14ac:dyDescent="0.2">
      <c r="A1049" t="s">
        <v>783</v>
      </c>
      <c r="B1049" s="7">
        <v>0</v>
      </c>
    </row>
    <row r="1050" spans="1:2" x14ac:dyDescent="0.2">
      <c r="A1050" t="s">
        <v>784</v>
      </c>
      <c r="B1050" s="7">
        <v>55.66</v>
      </c>
    </row>
    <row r="1051" spans="1:2" x14ac:dyDescent="0.2">
      <c r="A1051" t="s">
        <v>785</v>
      </c>
      <c r="B1051" s="7">
        <v>22.85</v>
      </c>
    </row>
    <row r="1052" spans="1:2" x14ac:dyDescent="0.2">
      <c r="A1052" t="s">
        <v>786</v>
      </c>
      <c r="B1052" s="7">
        <v>22.85</v>
      </c>
    </row>
    <row r="1053" spans="1:2" x14ac:dyDescent="0.2">
      <c r="A1053" t="s">
        <v>787</v>
      </c>
      <c r="B1053" s="7">
        <v>0</v>
      </c>
    </row>
    <row r="1054" spans="1:2" x14ac:dyDescent="0.2">
      <c r="A1054" t="s">
        <v>788</v>
      </c>
      <c r="B1054" s="7">
        <v>0</v>
      </c>
    </row>
    <row r="1055" spans="1:2" x14ac:dyDescent="0.2">
      <c r="A1055" t="s">
        <v>789</v>
      </c>
      <c r="B1055" s="7">
        <v>1.45</v>
      </c>
    </row>
    <row r="1056" spans="1:2" x14ac:dyDescent="0.2">
      <c r="A1056" t="s">
        <v>790</v>
      </c>
      <c r="B1056" s="7">
        <v>0</v>
      </c>
    </row>
    <row r="1057" spans="1:2" x14ac:dyDescent="0.2">
      <c r="A1057" t="s">
        <v>791</v>
      </c>
      <c r="B1057" s="7">
        <v>0</v>
      </c>
    </row>
    <row r="1058" spans="1:2" x14ac:dyDescent="0.2">
      <c r="A1058" t="s">
        <v>792</v>
      </c>
      <c r="B1058" s="7">
        <v>22.22</v>
      </c>
    </row>
    <row r="1059" spans="1:2" x14ac:dyDescent="0.2">
      <c r="A1059" t="s">
        <v>793</v>
      </c>
      <c r="B1059" s="7">
        <v>6.55</v>
      </c>
    </row>
    <row r="1060" spans="1:2" x14ac:dyDescent="0.2">
      <c r="A1060" t="s">
        <v>794</v>
      </c>
      <c r="B1060" s="7">
        <v>3.56</v>
      </c>
    </row>
    <row r="1061" spans="1:2" x14ac:dyDescent="0.2">
      <c r="A1061" t="s">
        <v>795</v>
      </c>
      <c r="B1061" s="7">
        <v>13.62</v>
      </c>
    </row>
    <row r="1062" spans="1:2" x14ac:dyDescent="0.2">
      <c r="A1062" t="s">
        <v>796</v>
      </c>
      <c r="B1062" s="7">
        <v>0</v>
      </c>
    </row>
    <row r="1063" spans="1:2" x14ac:dyDescent="0.2">
      <c r="A1063" t="s">
        <v>797</v>
      </c>
      <c r="B1063" s="7">
        <v>0</v>
      </c>
    </row>
    <row r="1064" spans="1:2" x14ac:dyDescent="0.2">
      <c r="A1064" t="s">
        <v>798</v>
      </c>
      <c r="B1064" s="7">
        <v>18.45</v>
      </c>
    </row>
    <row r="1065" spans="1:2" x14ac:dyDescent="0.2">
      <c r="A1065" t="s">
        <v>799</v>
      </c>
      <c r="B1065" s="7">
        <v>0</v>
      </c>
    </row>
    <row r="1066" spans="1:2" x14ac:dyDescent="0.2">
      <c r="A1066" t="s">
        <v>800</v>
      </c>
      <c r="B1066" s="7">
        <v>0</v>
      </c>
    </row>
    <row r="1067" spans="1:2" x14ac:dyDescent="0.2">
      <c r="A1067" t="s">
        <v>801</v>
      </c>
      <c r="B1067" s="7">
        <v>12.16</v>
      </c>
    </row>
    <row r="1068" spans="1:2" x14ac:dyDescent="0.2">
      <c r="A1068" t="s">
        <v>802</v>
      </c>
      <c r="B1068" s="7">
        <v>0</v>
      </c>
    </row>
    <row r="1069" spans="1:2" x14ac:dyDescent="0.2">
      <c r="A1069" t="s">
        <v>803</v>
      </c>
      <c r="B1069" s="7">
        <v>0</v>
      </c>
    </row>
    <row r="1070" spans="1:2" x14ac:dyDescent="0.2">
      <c r="A1070" t="s">
        <v>804</v>
      </c>
      <c r="B1070" s="7">
        <v>0</v>
      </c>
    </row>
    <row r="1071" spans="1:2" x14ac:dyDescent="0.2">
      <c r="A1071" t="s">
        <v>805</v>
      </c>
      <c r="B1071" s="7">
        <v>9.5</v>
      </c>
    </row>
    <row r="1072" spans="1:2" x14ac:dyDescent="0.2">
      <c r="A1072" t="s">
        <v>806</v>
      </c>
      <c r="B1072" s="7">
        <v>0</v>
      </c>
    </row>
    <row r="1073" spans="1:2" x14ac:dyDescent="0.2">
      <c r="A1073" t="s">
        <v>807</v>
      </c>
      <c r="B1073" s="7">
        <v>0</v>
      </c>
    </row>
    <row r="1074" spans="1:2" x14ac:dyDescent="0.2">
      <c r="A1074" t="s">
        <v>808</v>
      </c>
      <c r="B1074" s="7">
        <v>33.72</v>
      </c>
    </row>
    <row r="1075" spans="1:2" x14ac:dyDescent="0.2">
      <c r="A1075" t="s">
        <v>809</v>
      </c>
      <c r="B1075" s="7">
        <v>14.63</v>
      </c>
    </row>
    <row r="1076" spans="1:2" x14ac:dyDescent="0.2">
      <c r="A1076" t="s">
        <v>810</v>
      </c>
      <c r="B1076" s="7">
        <v>8.64</v>
      </c>
    </row>
    <row r="1077" spans="1:2" x14ac:dyDescent="0.2">
      <c r="A1077" t="s">
        <v>811</v>
      </c>
      <c r="B1077" s="7">
        <v>33.72</v>
      </c>
    </row>
    <row r="1078" spans="1:2" x14ac:dyDescent="0.2">
      <c r="A1078" t="s">
        <v>812</v>
      </c>
      <c r="B1078" s="7">
        <v>0</v>
      </c>
    </row>
    <row r="1079" spans="1:2" x14ac:dyDescent="0.2">
      <c r="A1079" t="s">
        <v>813</v>
      </c>
      <c r="B1079" s="7">
        <v>0</v>
      </c>
    </row>
    <row r="1080" spans="1:2" x14ac:dyDescent="0.2">
      <c r="A1080" t="s">
        <v>814</v>
      </c>
      <c r="B1080" s="7">
        <v>1.45</v>
      </c>
    </row>
    <row r="1081" spans="1:2" x14ac:dyDescent="0.2">
      <c r="A1081" t="s">
        <v>815</v>
      </c>
      <c r="B1081" s="7">
        <v>17.09</v>
      </c>
    </row>
    <row r="1082" spans="1:2" x14ac:dyDescent="0.2">
      <c r="A1082" t="s">
        <v>816</v>
      </c>
      <c r="B1082" s="7">
        <v>8.6</v>
      </c>
    </row>
    <row r="1083" spans="1:2" x14ac:dyDescent="0.2">
      <c r="A1083" t="s">
        <v>817</v>
      </c>
      <c r="B1083" s="7">
        <v>18.68</v>
      </c>
    </row>
    <row r="1084" spans="1:2" x14ac:dyDescent="0.2">
      <c r="A1084" t="s">
        <v>818</v>
      </c>
      <c r="B1084" s="7">
        <v>17.079999999999998</v>
      </c>
    </row>
    <row r="1085" spans="1:2" x14ac:dyDescent="0.2">
      <c r="A1085" t="s">
        <v>819</v>
      </c>
      <c r="B1085" s="7">
        <v>0</v>
      </c>
    </row>
    <row r="1086" spans="1:2" x14ac:dyDescent="0.2">
      <c r="A1086" t="s">
        <v>820</v>
      </c>
      <c r="B1086" s="7">
        <v>30.39</v>
      </c>
    </row>
    <row r="1087" spans="1:2" x14ac:dyDescent="0.2">
      <c r="A1087" t="s">
        <v>821</v>
      </c>
      <c r="B1087" s="7">
        <v>0</v>
      </c>
    </row>
    <row r="1088" spans="1:2" x14ac:dyDescent="0.2">
      <c r="A1088" t="s">
        <v>822</v>
      </c>
      <c r="B1088" s="7">
        <v>0</v>
      </c>
    </row>
    <row r="1089" spans="1:2" x14ac:dyDescent="0.2">
      <c r="A1089" t="s">
        <v>823</v>
      </c>
      <c r="B1089" s="7">
        <v>9.5</v>
      </c>
    </row>
    <row r="1090" spans="1:2" x14ac:dyDescent="0.2">
      <c r="A1090" t="s">
        <v>824</v>
      </c>
      <c r="B1090" s="7">
        <v>17.7</v>
      </c>
    </row>
    <row r="1091" spans="1:2" x14ac:dyDescent="0.2">
      <c r="A1091" t="s">
        <v>825</v>
      </c>
      <c r="B1091" s="7">
        <v>0</v>
      </c>
    </row>
    <row r="1092" spans="1:2" x14ac:dyDescent="0.2">
      <c r="A1092" t="s">
        <v>826</v>
      </c>
      <c r="B1092" s="7">
        <v>35.51</v>
      </c>
    </row>
    <row r="1093" spans="1:2" x14ac:dyDescent="0.2">
      <c r="A1093" t="s">
        <v>827</v>
      </c>
      <c r="B1093" s="7">
        <v>18.850000000000001</v>
      </c>
    </row>
    <row r="1094" spans="1:2" x14ac:dyDescent="0.2">
      <c r="A1094" t="s">
        <v>828</v>
      </c>
      <c r="B1094" s="7">
        <v>0</v>
      </c>
    </row>
    <row r="1095" spans="1:2" x14ac:dyDescent="0.2">
      <c r="A1095" t="s">
        <v>829</v>
      </c>
      <c r="B1095" s="7">
        <v>28.13</v>
      </c>
    </row>
    <row r="1096" spans="1:2" x14ac:dyDescent="0.2">
      <c r="A1096" t="s">
        <v>830</v>
      </c>
      <c r="B1096" s="7">
        <v>0</v>
      </c>
    </row>
    <row r="1097" spans="1:2" x14ac:dyDescent="0.2">
      <c r="A1097" t="s">
        <v>831</v>
      </c>
      <c r="B1097" s="7">
        <v>0</v>
      </c>
    </row>
    <row r="1098" spans="1:2" x14ac:dyDescent="0.2">
      <c r="A1098" t="s">
        <v>832</v>
      </c>
      <c r="B1098" s="7">
        <v>26.15</v>
      </c>
    </row>
    <row r="1099" spans="1:2" x14ac:dyDescent="0.2">
      <c r="A1099" t="s">
        <v>833</v>
      </c>
      <c r="B1099" s="7">
        <v>0</v>
      </c>
    </row>
    <row r="1100" spans="1:2" x14ac:dyDescent="0.2">
      <c r="A1100" t="s">
        <v>834</v>
      </c>
      <c r="B1100" s="7">
        <v>0</v>
      </c>
    </row>
    <row r="1101" spans="1:2" x14ac:dyDescent="0.2">
      <c r="A1101" t="s">
        <v>835</v>
      </c>
      <c r="B1101" s="7">
        <v>45.37</v>
      </c>
    </row>
    <row r="1102" spans="1:2" x14ac:dyDescent="0.2">
      <c r="A1102" t="s">
        <v>836</v>
      </c>
      <c r="B1102" s="7">
        <v>24.01</v>
      </c>
    </row>
    <row r="1103" spans="1:2" x14ac:dyDescent="0.2">
      <c r="A1103" t="s">
        <v>837</v>
      </c>
      <c r="B1103" s="7">
        <v>10.95</v>
      </c>
    </row>
    <row r="1104" spans="1:2" x14ac:dyDescent="0.2">
      <c r="A1104" t="s">
        <v>838</v>
      </c>
      <c r="B1104" s="7">
        <v>29.12</v>
      </c>
    </row>
    <row r="1105" spans="1:2" x14ac:dyDescent="0.2">
      <c r="A1105" t="s">
        <v>839</v>
      </c>
      <c r="B1105" s="7">
        <v>0</v>
      </c>
    </row>
    <row r="1106" spans="1:2" x14ac:dyDescent="0.2">
      <c r="A1106" t="s">
        <v>840</v>
      </c>
      <c r="B1106" s="7">
        <v>0</v>
      </c>
    </row>
    <row r="1107" spans="1:2" x14ac:dyDescent="0.2">
      <c r="A1107" t="s">
        <v>841</v>
      </c>
      <c r="B1107" s="7">
        <v>30.87</v>
      </c>
    </row>
    <row r="1108" spans="1:2" x14ac:dyDescent="0.2">
      <c r="A1108" t="s">
        <v>842</v>
      </c>
      <c r="B1108" s="7">
        <v>25.36</v>
      </c>
    </row>
    <row r="1109" spans="1:2" x14ac:dyDescent="0.2">
      <c r="A1109" t="s">
        <v>843</v>
      </c>
      <c r="B1109" s="7">
        <v>0</v>
      </c>
    </row>
    <row r="1110" spans="1:2" x14ac:dyDescent="0.2">
      <c r="A1110" t="s">
        <v>844</v>
      </c>
      <c r="B1110" s="7">
        <v>62.4</v>
      </c>
    </row>
    <row r="1111" spans="1:2" x14ac:dyDescent="0.2">
      <c r="A1111" t="s">
        <v>845</v>
      </c>
      <c r="B1111" s="7">
        <v>30.93</v>
      </c>
    </row>
    <row r="1112" spans="1:2" x14ac:dyDescent="0.2">
      <c r="A1112" t="s">
        <v>846</v>
      </c>
      <c r="B1112" s="7">
        <v>17.96</v>
      </c>
    </row>
    <row r="1113" spans="1:2" x14ac:dyDescent="0.2">
      <c r="A1113" t="s">
        <v>847</v>
      </c>
      <c r="B1113" s="7">
        <v>55.22</v>
      </c>
    </row>
    <row r="1114" spans="1:2" x14ac:dyDescent="0.2">
      <c r="A1114" t="s">
        <v>848</v>
      </c>
      <c r="B1114" s="7">
        <v>0</v>
      </c>
    </row>
    <row r="1115" spans="1:2" x14ac:dyDescent="0.2">
      <c r="A1115" t="s">
        <v>849</v>
      </c>
      <c r="B1115" s="7">
        <v>0</v>
      </c>
    </row>
    <row r="1116" spans="1:2" x14ac:dyDescent="0.2">
      <c r="A1116" t="s">
        <v>850</v>
      </c>
      <c r="B1116" s="7">
        <v>30.87</v>
      </c>
    </row>
    <row r="1117" spans="1:2" x14ac:dyDescent="0.2">
      <c r="A1117" t="s">
        <v>851</v>
      </c>
      <c r="B1117" s="7">
        <v>29.13</v>
      </c>
    </row>
    <row r="1118" spans="1:2" x14ac:dyDescent="0.2">
      <c r="A1118" t="s">
        <v>852</v>
      </c>
      <c r="B1118" s="7">
        <v>0</v>
      </c>
    </row>
    <row r="1119" spans="1:2" x14ac:dyDescent="0.2">
      <c r="A1119" t="s">
        <v>853</v>
      </c>
      <c r="B1119" s="7">
        <v>36.42</v>
      </c>
    </row>
    <row r="1120" spans="1:2" x14ac:dyDescent="0.2">
      <c r="A1120" t="s">
        <v>854</v>
      </c>
      <c r="B1120" s="7">
        <v>33.24</v>
      </c>
    </row>
    <row r="1121" spans="1:2" x14ac:dyDescent="0.2">
      <c r="A1121" t="s">
        <v>855</v>
      </c>
      <c r="B1121" s="7">
        <v>0</v>
      </c>
    </row>
    <row r="1122" spans="1:2" x14ac:dyDescent="0.2">
      <c r="A1122" t="s">
        <v>856</v>
      </c>
      <c r="B1122" s="7">
        <v>58.12</v>
      </c>
    </row>
    <row r="1123" spans="1:2" x14ac:dyDescent="0.2">
      <c r="A1123" t="s">
        <v>857</v>
      </c>
      <c r="B1123" s="7">
        <v>0</v>
      </c>
    </row>
    <row r="1124" spans="1:2" x14ac:dyDescent="0.2">
      <c r="A1124" t="s">
        <v>858</v>
      </c>
      <c r="B1124" s="7">
        <v>0</v>
      </c>
    </row>
    <row r="1125" spans="1:2" x14ac:dyDescent="0.2">
      <c r="A1125" t="s">
        <v>859</v>
      </c>
      <c r="B1125" s="7">
        <v>31.63</v>
      </c>
    </row>
    <row r="1126" spans="1:2" x14ac:dyDescent="0.2">
      <c r="A1126" t="s">
        <v>860</v>
      </c>
      <c r="B1126" s="7">
        <v>35.07</v>
      </c>
    </row>
    <row r="1127" spans="1:2" x14ac:dyDescent="0.2">
      <c r="A1127" t="s">
        <v>861</v>
      </c>
      <c r="B1127" s="7">
        <v>0</v>
      </c>
    </row>
    <row r="1128" spans="1:2" x14ac:dyDescent="0.2">
      <c r="A1128" t="s">
        <v>862</v>
      </c>
      <c r="B1128" s="7">
        <v>0</v>
      </c>
    </row>
    <row r="1129" spans="1:2" x14ac:dyDescent="0.2">
      <c r="A1129" t="s">
        <v>863</v>
      </c>
      <c r="B1129" s="7">
        <v>42.78</v>
      </c>
    </row>
    <row r="1130" spans="1:2" x14ac:dyDescent="0.2">
      <c r="A1130" t="s">
        <v>864</v>
      </c>
      <c r="B1130" s="7">
        <v>0</v>
      </c>
    </row>
    <row r="1131" spans="1:2" x14ac:dyDescent="0.2">
      <c r="A1131" t="s">
        <v>865</v>
      </c>
      <c r="B1131" s="7">
        <v>72.38</v>
      </c>
    </row>
    <row r="1132" spans="1:2" x14ac:dyDescent="0.2">
      <c r="A1132" t="s">
        <v>866</v>
      </c>
      <c r="B1132" s="7">
        <v>0</v>
      </c>
    </row>
    <row r="1133" spans="1:2" x14ac:dyDescent="0.2">
      <c r="A1133" t="s">
        <v>867</v>
      </c>
      <c r="B1133" s="7">
        <v>0</v>
      </c>
    </row>
    <row r="1134" spans="1:2" x14ac:dyDescent="0.2">
      <c r="A1134" t="s">
        <v>868</v>
      </c>
      <c r="B1134" s="7">
        <v>31.63</v>
      </c>
    </row>
    <row r="1135" spans="1:2" x14ac:dyDescent="0.2">
      <c r="A1135" t="s">
        <v>869</v>
      </c>
      <c r="B1135" s="7">
        <v>49.7</v>
      </c>
    </row>
    <row r="1136" spans="1:2" x14ac:dyDescent="0.2">
      <c r="A1136" t="s">
        <v>870</v>
      </c>
      <c r="B1136" s="7">
        <v>0</v>
      </c>
    </row>
    <row r="1137" spans="1:2" x14ac:dyDescent="0.2">
      <c r="A1137" t="s">
        <v>871</v>
      </c>
      <c r="B1137" s="7">
        <v>85.45</v>
      </c>
    </row>
    <row r="1138" spans="1:2" x14ac:dyDescent="0.2">
      <c r="A1138" t="s">
        <v>872</v>
      </c>
      <c r="B1138" s="7">
        <v>49.7</v>
      </c>
    </row>
    <row r="1139" spans="1:2" x14ac:dyDescent="0.2">
      <c r="A1139" t="s">
        <v>873</v>
      </c>
      <c r="B1139" s="7">
        <v>28.75</v>
      </c>
    </row>
    <row r="1140" spans="1:2" x14ac:dyDescent="0.2">
      <c r="A1140" t="s">
        <v>874</v>
      </c>
      <c r="B1140" s="7">
        <v>72.88</v>
      </c>
    </row>
    <row r="1141" spans="1:2" x14ac:dyDescent="0.2">
      <c r="A1141" t="s">
        <v>875</v>
      </c>
      <c r="B1141" s="7">
        <v>0</v>
      </c>
    </row>
    <row r="1142" spans="1:2" x14ac:dyDescent="0.2">
      <c r="A1142" t="s">
        <v>876</v>
      </c>
      <c r="B1142" s="7">
        <v>0</v>
      </c>
    </row>
    <row r="1143" spans="1:2" x14ac:dyDescent="0.2">
      <c r="A1143" t="s">
        <v>877</v>
      </c>
      <c r="B1143" s="7">
        <v>68.489999999999995</v>
      </c>
    </row>
    <row r="1144" spans="1:2" x14ac:dyDescent="0.2">
      <c r="A1144" t="s">
        <v>878</v>
      </c>
      <c r="B1144" s="7">
        <v>54.63</v>
      </c>
    </row>
    <row r="1145" spans="1:2" x14ac:dyDescent="0.2">
      <c r="A1145" t="s">
        <v>879</v>
      </c>
      <c r="B1145" s="7">
        <v>0</v>
      </c>
    </row>
    <row r="1146" spans="1:2" x14ac:dyDescent="0.2">
      <c r="A1146" t="s">
        <v>880</v>
      </c>
      <c r="B1146" s="7">
        <v>91.77</v>
      </c>
    </row>
    <row r="1147" spans="1:2" x14ac:dyDescent="0.2">
      <c r="A1147" t="s">
        <v>881</v>
      </c>
      <c r="B1147" s="7">
        <v>0</v>
      </c>
    </row>
    <row r="1148" spans="1:2" x14ac:dyDescent="0.2">
      <c r="A1148" t="s">
        <v>882</v>
      </c>
      <c r="B1148" s="7">
        <v>0</v>
      </c>
    </row>
    <row r="1149" spans="1:2" x14ac:dyDescent="0.2">
      <c r="A1149" t="s">
        <v>883</v>
      </c>
      <c r="B1149" s="7">
        <v>90.44</v>
      </c>
    </row>
    <row r="1150" spans="1:2" x14ac:dyDescent="0.2">
      <c r="A1150" t="s">
        <v>884</v>
      </c>
      <c r="B1150" s="7">
        <v>0</v>
      </c>
    </row>
    <row r="1151" spans="1:2" x14ac:dyDescent="0.2">
      <c r="A1151" t="s">
        <v>885</v>
      </c>
      <c r="B1151" s="7">
        <v>0</v>
      </c>
    </row>
    <row r="1152" spans="1:2" x14ac:dyDescent="0.2">
      <c r="A1152" t="s">
        <v>886</v>
      </c>
      <c r="B1152" s="7">
        <v>68.489999999999995</v>
      </c>
    </row>
    <row r="1153" spans="1:2" x14ac:dyDescent="0.2">
      <c r="A1153" t="s">
        <v>887</v>
      </c>
      <c r="B1153" s="7">
        <v>0</v>
      </c>
    </row>
    <row r="1154" spans="1:2" x14ac:dyDescent="0.2">
      <c r="A1154" t="s">
        <v>888</v>
      </c>
      <c r="B1154" s="7">
        <v>0</v>
      </c>
    </row>
    <row r="1155" spans="1:2" x14ac:dyDescent="0.2">
      <c r="A1155" t="s">
        <v>889</v>
      </c>
      <c r="B1155" s="7">
        <v>71.67</v>
      </c>
    </row>
    <row r="1156" spans="1:2" x14ac:dyDescent="0.2">
      <c r="A1156" t="s">
        <v>890</v>
      </c>
      <c r="B1156" s="7">
        <v>61.32</v>
      </c>
    </row>
    <row r="1157" spans="1:2" x14ac:dyDescent="0.2">
      <c r="A1157" t="s">
        <v>891</v>
      </c>
      <c r="B1157" s="7">
        <v>35.380000000000003</v>
      </c>
    </row>
    <row r="1158" spans="1:2" x14ac:dyDescent="0.2">
      <c r="A1158" t="s">
        <v>892</v>
      </c>
      <c r="B1158" s="7">
        <v>100.79</v>
      </c>
    </row>
    <row r="1159" spans="1:2" x14ac:dyDescent="0.2">
      <c r="A1159" t="s">
        <v>893</v>
      </c>
      <c r="B1159" s="7">
        <v>0</v>
      </c>
    </row>
    <row r="1160" spans="1:2" x14ac:dyDescent="0.2">
      <c r="A1160" t="s">
        <v>894</v>
      </c>
      <c r="B1160" s="7">
        <v>0</v>
      </c>
    </row>
    <row r="1161" spans="1:2" x14ac:dyDescent="0.2">
      <c r="A1161" t="s">
        <v>895</v>
      </c>
      <c r="B1161" s="7">
        <v>86.83</v>
      </c>
    </row>
    <row r="1162" spans="1:2" x14ac:dyDescent="0.2">
      <c r="A1162" t="s">
        <v>896</v>
      </c>
      <c r="B1162" s="7">
        <v>62.25</v>
      </c>
    </row>
    <row r="1163" spans="1:2" x14ac:dyDescent="0.2">
      <c r="A1163" t="s">
        <v>897</v>
      </c>
      <c r="B1163" s="7">
        <v>0</v>
      </c>
    </row>
    <row r="1164" spans="1:2" x14ac:dyDescent="0.2">
      <c r="A1164" t="s">
        <v>898</v>
      </c>
      <c r="B1164" s="7">
        <v>67.459999999999994</v>
      </c>
    </row>
    <row r="1165" spans="1:2" x14ac:dyDescent="0.2">
      <c r="A1165" t="s">
        <v>899</v>
      </c>
      <c r="B1165" s="7">
        <v>0</v>
      </c>
    </row>
    <row r="1166" spans="1:2" x14ac:dyDescent="0.2">
      <c r="A1166" t="s">
        <v>900</v>
      </c>
      <c r="B1166" s="7">
        <v>0</v>
      </c>
    </row>
    <row r="1167" spans="1:2" x14ac:dyDescent="0.2">
      <c r="A1167" t="s">
        <v>901</v>
      </c>
      <c r="B1167" s="7">
        <v>101.77</v>
      </c>
    </row>
    <row r="1168" spans="1:2" x14ac:dyDescent="0.2">
      <c r="A1168" t="s">
        <v>902</v>
      </c>
      <c r="B1168" s="7">
        <v>2.42</v>
      </c>
    </row>
    <row r="1169" spans="1:2" x14ac:dyDescent="0.2">
      <c r="A1169" t="s">
        <v>903</v>
      </c>
      <c r="B1169" s="7">
        <v>0.88</v>
      </c>
    </row>
    <row r="1170" spans="1:2" x14ac:dyDescent="0.2">
      <c r="A1170" t="s">
        <v>904</v>
      </c>
      <c r="B1170" s="7">
        <v>0.88</v>
      </c>
    </row>
    <row r="1171" spans="1:2" x14ac:dyDescent="0.2">
      <c r="A1171" t="s">
        <v>905</v>
      </c>
      <c r="B1171" s="7">
        <v>0.88</v>
      </c>
    </row>
    <row r="1172" spans="1:2" x14ac:dyDescent="0.2">
      <c r="A1172" t="s">
        <v>906</v>
      </c>
      <c r="B1172" s="7">
        <v>0.89</v>
      </c>
    </row>
    <row r="1173" spans="1:2" x14ac:dyDescent="0.2">
      <c r="A1173" t="s">
        <v>907</v>
      </c>
      <c r="B1173" s="7">
        <v>0.55000000000000004</v>
      </c>
    </row>
    <row r="1174" spans="1:2" x14ac:dyDescent="0.2">
      <c r="A1174" t="s">
        <v>908</v>
      </c>
      <c r="B1174" s="7">
        <v>0.55000000000000004</v>
      </c>
    </row>
    <row r="1175" spans="1:2" x14ac:dyDescent="0.2">
      <c r="A1175" t="s">
        <v>909</v>
      </c>
      <c r="B1175" s="7">
        <v>0.37</v>
      </c>
    </row>
    <row r="1176" spans="1:2" x14ac:dyDescent="0.2">
      <c r="A1176" t="s">
        <v>910</v>
      </c>
      <c r="B1176" s="7">
        <v>61.05</v>
      </c>
    </row>
    <row r="1177" spans="1:2" x14ac:dyDescent="0.2">
      <c r="A1177" t="s">
        <v>911</v>
      </c>
      <c r="B1177" s="7">
        <v>47.13</v>
      </c>
    </row>
    <row r="1178" spans="1:2" x14ac:dyDescent="0.2">
      <c r="A1178" t="s">
        <v>912</v>
      </c>
      <c r="B1178" s="7">
        <v>47.13</v>
      </c>
    </row>
    <row r="1179" spans="1:2" x14ac:dyDescent="0.2">
      <c r="A1179" t="s">
        <v>913</v>
      </c>
      <c r="B1179" s="7">
        <v>32.729999999999997</v>
      </c>
    </row>
    <row r="1180" spans="1:2" x14ac:dyDescent="0.2">
      <c r="A1180" t="s">
        <v>914</v>
      </c>
      <c r="B1180" s="7">
        <v>47.13</v>
      </c>
    </row>
    <row r="1181" spans="1:2" x14ac:dyDescent="0.2">
      <c r="A1181" t="s">
        <v>915</v>
      </c>
      <c r="B1181" s="7">
        <v>61.05</v>
      </c>
    </row>
    <row r="1182" spans="1:2" x14ac:dyDescent="0.2">
      <c r="A1182" t="s">
        <v>916</v>
      </c>
      <c r="B1182" s="7">
        <v>47.13</v>
      </c>
    </row>
    <row r="1183" spans="1:2" x14ac:dyDescent="0.2">
      <c r="A1183" t="s">
        <v>917</v>
      </c>
      <c r="B1183" s="7">
        <v>37.51</v>
      </c>
    </row>
    <row r="1184" spans="1:2" x14ac:dyDescent="0.2">
      <c r="A1184" t="s">
        <v>918</v>
      </c>
      <c r="B1184" s="7">
        <v>0</v>
      </c>
    </row>
    <row r="1185" spans="1:2" x14ac:dyDescent="0.2">
      <c r="A1185" t="s">
        <v>919</v>
      </c>
      <c r="B1185" s="7">
        <v>0</v>
      </c>
    </row>
    <row r="1186" spans="1:2" x14ac:dyDescent="0.2">
      <c r="A1186" t="s">
        <v>920</v>
      </c>
      <c r="B1186" s="7">
        <v>0</v>
      </c>
    </row>
    <row r="1187" spans="1:2" x14ac:dyDescent="0.2">
      <c r="A1187" t="s">
        <v>921</v>
      </c>
      <c r="B1187" s="7">
        <v>42.02</v>
      </c>
    </row>
    <row r="1188" spans="1:2" x14ac:dyDescent="0.2">
      <c r="A1188" t="s">
        <v>922</v>
      </c>
      <c r="B1188" s="7">
        <v>0</v>
      </c>
    </row>
    <row r="1189" spans="1:2" x14ac:dyDescent="0.2">
      <c r="A1189" t="s">
        <v>923</v>
      </c>
      <c r="B1189" s="7">
        <v>61.6</v>
      </c>
    </row>
    <row r="1190" spans="1:2" x14ac:dyDescent="0.2">
      <c r="A1190" t="s">
        <v>924</v>
      </c>
      <c r="B1190" s="7">
        <v>65.78</v>
      </c>
    </row>
    <row r="1191" spans="1:2" x14ac:dyDescent="0.2">
      <c r="A1191" t="s">
        <v>925</v>
      </c>
      <c r="B1191" s="7">
        <v>0</v>
      </c>
    </row>
    <row r="1192" spans="1:2" x14ac:dyDescent="0.2">
      <c r="A1192" t="s">
        <v>926</v>
      </c>
      <c r="B1192" s="7">
        <v>0</v>
      </c>
    </row>
    <row r="1193" spans="1:2" x14ac:dyDescent="0.2">
      <c r="A1193" t="s">
        <v>927</v>
      </c>
      <c r="B1193" s="7">
        <v>0</v>
      </c>
    </row>
    <row r="1194" spans="1:2" x14ac:dyDescent="0.2">
      <c r="A1194" t="s">
        <v>928</v>
      </c>
      <c r="B1194" s="7">
        <v>26.82</v>
      </c>
    </row>
    <row r="1195" spans="1:2" x14ac:dyDescent="0.2">
      <c r="A1195" t="s">
        <v>929</v>
      </c>
      <c r="B1195" s="7">
        <v>0</v>
      </c>
    </row>
    <row r="1196" spans="1:2" x14ac:dyDescent="0.2">
      <c r="A1196" t="s">
        <v>930</v>
      </c>
      <c r="B1196" s="7">
        <v>30.64</v>
      </c>
    </row>
    <row r="1197" spans="1:2" x14ac:dyDescent="0.2">
      <c r="A1197" t="s">
        <v>931</v>
      </c>
      <c r="B1197" s="7">
        <v>29.19</v>
      </c>
    </row>
    <row r="1198" spans="1:2" x14ac:dyDescent="0.2">
      <c r="A1198" t="s">
        <v>932</v>
      </c>
      <c r="B1198" s="7">
        <v>16.239999999999998</v>
      </c>
    </row>
    <row r="1199" spans="1:2" x14ac:dyDescent="0.2">
      <c r="A1199" t="s">
        <v>933</v>
      </c>
      <c r="B1199" s="7">
        <v>29.28</v>
      </c>
    </row>
    <row r="1200" spans="1:2" x14ac:dyDescent="0.2">
      <c r="A1200" t="s">
        <v>934</v>
      </c>
      <c r="B1200" s="7">
        <v>14.97</v>
      </c>
    </row>
    <row r="1201" spans="1:2" x14ac:dyDescent="0.2">
      <c r="A1201" t="s">
        <v>935</v>
      </c>
      <c r="B1201" s="7">
        <v>41.09</v>
      </c>
    </row>
    <row r="1202" spans="1:2" x14ac:dyDescent="0.2">
      <c r="A1202" t="s">
        <v>936</v>
      </c>
      <c r="B1202" s="7">
        <v>16.41</v>
      </c>
    </row>
    <row r="1203" spans="1:2" x14ac:dyDescent="0.2">
      <c r="A1203" t="s">
        <v>937</v>
      </c>
      <c r="B1203" s="7">
        <v>21.53</v>
      </c>
    </row>
    <row r="1204" spans="1:2" x14ac:dyDescent="0.2">
      <c r="A1204" t="s">
        <v>938</v>
      </c>
      <c r="B1204" s="7">
        <v>27.16</v>
      </c>
    </row>
    <row r="1205" spans="1:2" x14ac:dyDescent="0.2">
      <c r="A1205" t="s">
        <v>939</v>
      </c>
      <c r="B1205" s="7">
        <v>41.09</v>
      </c>
    </row>
    <row r="1206" spans="1:2" x14ac:dyDescent="0.2">
      <c r="A1206" t="s">
        <v>940</v>
      </c>
      <c r="B1206" s="7">
        <v>23.24</v>
      </c>
    </row>
    <row r="1207" spans="1:2" x14ac:dyDescent="0.2">
      <c r="A1207" t="s">
        <v>941</v>
      </c>
      <c r="B1207" s="7">
        <v>0</v>
      </c>
    </row>
    <row r="1208" spans="1:2" x14ac:dyDescent="0.2">
      <c r="A1208" t="s">
        <v>942</v>
      </c>
      <c r="B1208" s="7">
        <v>23.75</v>
      </c>
    </row>
    <row r="1209" spans="1:2" x14ac:dyDescent="0.2">
      <c r="A1209" t="s">
        <v>943</v>
      </c>
      <c r="B1209" s="7">
        <v>4.4000000000000004</v>
      </c>
    </row>
    <row r="1210" spans="1:2" x14ac:dyDescent="0.2">
      <c r="A1210" t="s">
        <v>944</v>
      </c>
      <c r="B1210" s="7">
        <v>9.58</v>
      </c>
    </row>
    <row r="1211" spans="1:2" x14ac:dyDescent="0.2">
      <c r="A1211" t="s">
        <v>945</v>
      </c>
      <c r="B1211" s="7">
        <v>17.59</v>
      </c>
    </row>
    <row r="1212" spans="1:2" x14ac:dyDescent="0.2">
      <c r="A1212" t="s">
        <v>946</v>
      </c>
      <c r="B1212" s="7">
        <v>23.37</v>
      </c>
    </row>
    <row r="1213" spans="1:2" x14ac:dyDescent="0.2">
      <c r="A1213" t="s">
        <v>947</v>
      </c>
      <c r="B1213" s="7">
        <v>27.03</v>
      </c>
    </row>
    <row r="1214" spans="1:2" x14ac:dyDescent="0.2">
      <c r="A1214" t="s">
        <v>948</v>
      </c>
      <c r="B1214" s="7">
        <v>22.84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4AE5C-D218-48F6-A2EB-D42DC7749E6A}">
  <sheetPr>
    <tabColor rgb="FFFFFF00"/>
  </sheetPr>
  <dimension ref="A1:B290"/>
  <sheetViews>
    <sheetView workbookViewId="0">
      <selection sqref="A1:B1048576"/>
    </sheetView>
  </sheetViews>
  <sheetFormatPr baseColWidth="10" defaultColWidth="8.83203125" defaultRowHeight="15" x14ac:dyDescent="0.2"/>
  <cols>
    <col min="1" max="1" width="25.6640625" bestFit="1" customWidth="1"/>
    <col min="2" max="2" width="11.33203125" customWidth="1"/>
  </cols>
  <sheetData>
    <row r="1" spans="1:2" x14ac:dyDescent="0.2">
      <c r="A1" t="s">
        <v>0</v>
      </c>
      <c r="B1" t="s">
        <v>2324</v>
      </c>
    </row>
    <row r="2" spans="1:2" x14ac:dyDescent="0.2">
      <c r="A2" t="s">
        <v>396</v>
      </c>
      <c r="B2">
        <v>5</v>
      </c>
    </row>
    <row r="3" spans="1:2" x14ac:dyDescent="0.2">
      <c r="A3" t="s">
        <v>251</v>
      </c>
      <c r="B3">
        <v>15</v>
      </c>
    </row>
    <row r="4" spans="1:2" x14ac:dyDescent="0.2">
      <c r="A4" t="s">
        <v>923</v>
      </c>
      <c r="B4">
        <v>15</v>
      </c>
    </row>
    <row r="5" spans="1:2" x14ac:dyDescent="0.2">
      <c r="A5" t="s">
        <v>201</v>
      </c>
      <c r="B5">
        <v>6</v>
      </c>
    </row>
    <row r="6" spans="1:2" x14ac:dyDescent="0.2">
      <c r="A6" t="s">
        <v>539</v>
      </c>
      <c r="B6">
        <v>6</v>
      </c>
    </row>
    <row r="7" spans="1:2" x14ac:dyDescent="0.2">
      <c r="A7" t="s">
        <v>938</v>
      </c>
      <c r="B7">
        <v>6</v>
      </c>
    </row>
    <row r="8" spans="1:2" x14ac:dyDescent="0.2">
      <c r="A8" t="s">
        <v>232</v>
      </c>
      <c r="B8">
        <v>17</v>
      </c>
    </row>
    <row r="9" spans="1:2" x14ac:dyDescent="0.2">
      <c r="A9" t="s">
        <v>288</v>
      </c>
      <c r="B9">
        <v>8</v>
      </c>
    </row>
    <row r="10" spans="1:2" x14ac:dyDescent="0.2">
      <c r="A10" t="s">
        <v>169</v>
      </c>
      <c r="B10">
        <v>5</v>
      </c>
    </row>
    <row r="11" spans="1:2" x14ac:dyDescent="0.2">
      <c r="A11" t="s">
        <v>202</v>
      </c>
      <c r="B11">
        <v>6</v>
      </c>
    </row>
    <row r="12" spans="1:2" x14ac:dyDescent="0.2">
      <c r="A12" t="s">
        <v>247</v>
      </c>
      <c r="B12">
        <v>6</v>
      </c>
    </row>
    <row r="13" spans="1:2" x14ac:dyDescent="0.2">
      <c r="A13" t="s">
        <v>289</v>
      </c>
      <c r="B13">
        <v>3</v>
      </c>
    </row>
    <row r="14" spans="1:2" x14ac:dyDescent="0.2">
      <c r="A14" t="s">
        <v>249</v>
      </c>
      <c r="B14">
        <v>5</v>
      </c>
    </row>
    <row r="15" spans="1:2" x14ac:dyDescent="0.2">
      <c r="A15" t="s">
        <v>254</v>
      </c>
      <c r="B15">
        <v>5</v>
      </c>
    </row>
    <row r="16" spans="1:2" x14ac:dyDescent="0.2">
      <c r="A16" t="s">
        <v>752</v>
      </c>
      <c r="B16">
        <v>6</v>
      </c>
    </row>
    <row r="17" spans="1:2" x14ac:dyDescent="0.2">
      <c r="A17" t="s">
        <v>197</v>
      </c>
      <c r="B17">
        <v>6</v>
      </c>
    </row>
    <row r="18" spans="1:2" x14ac:dyDescent="0.2">
      <c r="A18" t="s">
        <v>345</v>
      </c>
      <c r="B18">
        <v>3</v>
      </c>
    </row>
    <row r="19" spans="1:2" x14ac:dyDescent="0.2">
      <c r="A19" t="s">
        <v>285</v>
      </c>
      <c r="B19">
        <v>8</v>
      </c>
    </row>
    <row r="20" spans="1:2" x14ac:dyDescent="0.2">
      <c r="A20" t="s">
        <v>636</v>
      </c>
      <c r="B20">
        <v>5</v>
      </c>
    </row>
    <row r="21" spans="1:2" x14ac:dyDescent="0.2">
      <c r="A21" t="s">
        <v>742</v>
      </c>
      <c r="B21">
        <v>6</v>
      </c>
    </row>
    <row r="22" spans="1:2" x14ac:dyDescent="0.2">
      <c r="A22" t="s">
        <v>164</v>
      </c>
      <c r="B22">
        <v>6</v>
      </c>
    </row>
    <row r="23" spans="1:2" x14ac:dyDescent="0.2">
      <c r="A23" t="s">
        <v>223</v>
      </c>
      <c r="B23">
        <v>3</v>
      </c>
    </row>
    <row r="24" spans="1:2" x14ac:dyDescent="0.2">
      <c r="A24" t="s">
        <v>702</v>
      </c>
      <c r="B24">
        <v>15</v>
      </c>
    </row>
    <row r="25" spans="1:2" x14ac:dyDescent="0.2">
      <c r="A25" t="s">
        <v>930</v>
      </c>
      <c r="B25">
        <v>3</v>
      </c>
    </row>
    <row r="26" spans="1:2" x14ac:dyDescent="0.2">
      <c r="A26" t="s">
        <v>325</v>
      </c>
      <c r="B26">
        <v>6</v>
      </c>
    </row>
    <row r="27" spans="1:2" x14ac:dyDescent="0.2">
      <c r="A27" t="s">
        <v>387</v>
      </c>
      <c r="B27">
        <v>11</v>
      </c>
    </row>
    <row r="28" spans="1:2" x14ac:dyDescent="0.2">
      <c r="A28" t="s">
        <v>495</v>
      </c>
      <c r="B28">
        <v>15</v>
      </c>
    </row>
    <row r="29" spans="1:2" x14ac:dyDescent="0.2">
      <c r="A29" t="s">
        <v>544</v>
      </c>
      <c r="B29">
        <v>6</v>
      </c>
    </row>
    <row r="30" spans="1:2" x14ac:dyDescent="0.2">
      <c r="A30" t="s">
        <v>161</v>
      </c>
      <c r="B30">
        <v>6</v>
      </c>
    </row>
    <row r="31" spans="1:2" x14ac:dyDescent="0.2">
      <c r="A31" t="s">
        <v>112</v>
      </c>
      <c r="B31">
        <v>3</v>
      </c>
    </row>
    <row r="32" spans="1:2" x14ac:dyDescent="0.2">
      <c r="A32" t="s">
        <v>262</v>
      </c>
      <c r="B32">
        <v>6</v>
      </c>
    </row>
    <row r="33" spans="1:2" x14ac:dyDescent="0.2">
      <c r="A33" t="s">
        <v>192</v>
      </c>
      <c r="B33">
        <v>5</v>
      </c>
    </row>
    <row r="34" spans="1:2" x14ac:dyDescent="0.2">
      <c r="A34" t="s">
        <v>942</v>
      </c>
      <c r="B34">
        <v>5</v>
      </c>
    </row>
    <row r="35" spans="1:2" x14ac:dyDescent="0.2">
      <c r="A35" t="s">
        <v>333</v>
      </c>
      <c r="B35">
        <v>6</v>
      </c>
    </row>
    <row r="36" spans="1:2" x14ac:dyDescent="0.2">
      <c r="A36" t="s">
        <v>492</v>
      </c>
      <c r="B36">
        <v>3</v>
      </c>
    </row>
    <row r="37" spans="1:2" x14ac:dyDescent="0.2">
      <c r="A37" t="s">
        <v>738</v>
      </c>
      <c r="B37">
        <v>6</v>
      </c>
    </row>
    <row r="38" spans="1:2" x14ac:dyDescent="0.2">
      <c r="A38" t="s">
        <v>531</v>
      </c>
      <c r="B38">
        <v>5</v>
      </c>
    </row>
    <row r="39" spans="1:2" x14ac:dyDescent="0.2">
      <c r="A39" t="s">
        <v>353</v>
      </c>
      <c r="B39">
        <v>15</v>
      </c>
    </row>
    <row r="40" spans="1:2" x14ac:dyDescent="0.2">
      <c r="A40" t="s">
        <v>934</v>
      </c>
      <c r="B40">
        <v>5</v>
      </c>
    </row>
    <row r="41" spans="1:2" x14ac:dyDescent="0.2">
      <c r="A41" t="s">
        <v>233</v>
      </c>
      <c r="B41">
        <v>3</v>
      </c>
    </row>
    <row r="42" spans="1:2" x14ac:dyDescent="0.2">
      <c r="A42" t="s">
        <v>722</v>
      </c>
      <c r="B42">
        <v>5</v>
      </c>
    </row>
    <row r="43" spans="1:2" x14ac:dyDescent="0.2">
      <c r="A43" t="s">
        <v>782</v>
      </c>
      <c r="B43">
        <v>6</v>
      </c>
    </row>
    <row r="44" spans="1:2" x14ac:dyDescent="0.2">
      <c r="A44" t="s">
        <v>284</v>
      </c>
      <c r="B44">
        <v>15</v>
      </c>
    </row>
    <row r="45" spans="1:2" x14ac:dyDescent="0.2">
      <c r="A45" t="s">
        <v>98</v>
      </c>
      <c r="B45">
        <v>5</v>
      </c>
    </row>
    <row r="46" spans="1:2" x14ac:dyDescent="0.2">
      <c r="A46" t="s">
        <v>291</v>
      </c>
      <c r="B46">
        <v>5</v>
      </c>
    </row>
    <row r="47" spans="1:2" x14ac:dyDescent="0.2">
      <c r="A47" t="s">
        <v>928</v>
      </c>
      <c r="B47">
        <v>3</v>
      </c>
    </row>
    <row r="48" spans="1:2" x14ac:dyDescent="0.2">
      <c r="A48" t="s">
        <v>698</v>
      </c>
      <c r="B48">
        <v>6</v>
      </c>
    </row>
    <row r="49" spans="1:2" x14ac:dyDescent="0.2">
      <c r="A49" t="s">
        <v>271</v>
      </c>
      <c r="B49">
        <v>6</v>
      </c>
    </row>
    <row r="50" spans="1:2" x14ac:dyDescent="0.2">
      <c r="A50" t="s">
        <v>748</v>
      </c>
      <c r="B50">
        <v>5</v>
      </c>
    </row>
    <row r="51" spans="1:2" x14ac:dyDescent="0.2">
      <c r="A51" t="s">
        <v>355</v>
      </c>
      <c r="B51">
        <v>6</v>
      </c>
    </row>
    <row r="52" spans="1:2" x14ac:dyDescent="0.2">
      <c r="A52" t="s">
        <v>239</v>
      </c>
      <c r="B52">
        <v>6</v>
      </c>
    </row>
    <row r="53" spans="1:2" x14ac:dyDescent="0.2">
      <c r="A53" t="s">
        <v>762</v>
      </c>
      <c r="B53">
        <v>17</v>
      </c>
    </row>
    <row r="54" spans="1:2" x14ac:dyDescent="0.2">
      <c r="A54" t="s">
        <v>101</v>
      </c>
      <c r="B54">
        <v>3</v>
      </c>
    </row>
    <row r="55" spans="1:2" x14ac:dyDescent="0.2">
      <c r="A55" t="s">
        <v>158</v>
      </c>
      <c r="B55">
        <v>3</v>
      </c>
    </row>
    <row r="56" spans="1:2" x14ac:dyDescent="0.2">
      <c r="A56" t="s">
        <v>718</v>
      </c>
      <c r="B56">
        <v>6</v>
      </c>
    </row>
    <row r="57" spans="1:2" x14ac:dyDescent="0.2">
      <c r="A57" t="s">
        <v>529</v>
      </c>
      <c r="B57">
        <v>6</v>
      </c>
    </row>
    <row r="58" spans="1:2" x14ac:dyDescent="0.2">
      <c r="A58" t="s">
        <v>650</v>
      </c>
      <c r="B58">
        <v>3</v>
      </c>
    </row>
    <row r="59" spans="1:2" x14ac:dyDescent="0.2">
      <c r="A59" t="s">
        <v>758</v>
      </c>
      <c r="B59">
        <v>17</v>
      </c>
    </row>
    <row r="60" spans="1:2" x14ac:dyDescent="0.2">
      <c r="A60" t="s">
        <v>708</v>
      </c>
      <c r="B60">
        <v>6</v>
      </c>
    </row>
    <row r="61" spans="1:2" x14ac:dyDescent="0.2">
      <c r="A61" t="s">
        <v>842</v>
      </c>
      <c r="B61">
        <v>6</v>
      </c>
    </row>
    <row r="62" spans="1:2" x14ac:dyDescent="0.2">
      <c r="A62" t="s">
        <v>712</v>
      </c>
      <c r="B62">
        <v>6</v>
      </c>
    </row>
    <row r="63" spans="1:2" x14ac:dyDescent="0.2">
      <c r="A63" t="s">
        <v>778</v>
      </c>
      <c r="B63">
        <v>6</v>
      </c>
    </row>
    <row r="64" spans="1:2" x14ac:dyDescent="0.2">
      <c r="A64" t="s">
        <v>188</v>
      </c>
      <c r="B64">
        <v>3</v>
      </c>
    </row>
    <row r="65" spans="1:2" x14ac:dyDescent="0.2">
      <c r="A65" t="s">
        <v>945</v>
      </c>
      <c r="B65">
        <v>6</v>
      </c>
    </row>
    <row r="66" spans="1:2" x14ac:dyDescent="0.2">
      <c r="A66" t="s">
        <v>537</v>
      </c>
      <c r="B66">
        <v>6</v>
      </c>
    </row>
    <row r="67" spans="1:2" x14ac:dyDescent="0.2">
      <c r="A67" t="s">
        <v>525</v>
      </c>
      <c r="B67">
        <v>3</v>
      </c>
    </row>
    <row r="68" spans="1:2" x14ac:dyDescent="0.2">
      <c r="A68" t="s">
        <v>172</v>
      </c>
      <c r="B68">
        <v>3</v>
      </c>
    </row>
    <row r="69" spans="1:2" x14ac:dyDescent="0.2">
      <c r="A69" t="s">
        <v>238</v>
      </c>
      <c r="B69">
        <v>15</v>
      </c>
    </row>
    <row r="70" spans="1:2" x14ac:dyDescent="0.2">
      <c r="A70" t="s">
        <v>728</v>
      </c>
      <c r="B70">
        <v>6</v>
      </c>
    </row>
    <row r="71" spans="1:2" x14ac:dyDescent="0.2">
      <c r="A71" t="s">
        <v>167</v>
      </c>
      <c r="B71">
        <v>7</v>
      </c>
    </row>
    <row r="72" spans="1:2" x14ac:dyDescent="0.2">
      <c r="A72" t="s">
        <v>220</v>
      </c>
      <c r="B72">
        <v>6</v>
      </c>
    </row>
    <row r="73" spans="1:2" x14ac:dyDescent="0.2">
      <c r="A73" t="s">
        <v>108</v>
      </c>
      <c r="B73">
        <v>6</v>
      </c>
    </row>
    <row r="74" spans="1:2" x14ac:dyDescent="0.2">
      <c r="A74" t="s">
        <v>948</v>
      </c>
      <c r="B74">
        <v>6</v>
      </c>
    </row>
    <row r="75" spans="1:2" x14ac:dyDescent="0.2">
      <c r="A75" t="s">
        <v>768</v>
      </c>
      <c r="B75">
        <v>5</v>
      </c>
    </row>
    <row r="76" spans="1:2" x14ac:dyDescent="0.2">
      <c r="A76" t="s">
        <v>182</v>
      </c>
      <c r="B76">
        <v>5</v>
      </c>
    </row>
    <row r="77" spans="1:2" x14ac:dyDescent="0.2">
      <c r="A77" t="s">
        <v>344</v>
      </c>
      <c r="B77">
        <v>5</v>
      </c>
    </row>
    <row r="78" spans="1:2" x14ac:dyDescent="0.2">
      <c r="A78" t="s">
        <v>824</v>
      </c>
      <c r="B78">
        <v>3</v>
      </c>
    </row>
    <row r="79" spans="1:2" x14ac:dyDescent="0.2">
      <c r="A79" t="s">
        <v>528</v>
      </c>
      <c r="B79">
        <v>6</v>
      </c>
    </row>
    <row r="80" spans="1:2" x14ac:dyDescent="0.2">
      <c r="A80" t="s">
        <v>261</v>
      </c>
      <c r="B80">
        <v>6</v>
      </c>
    </row>
    <row r="81" spans="1:2" x14ac:dyDescent="0.2">
      <c r="A81" t="s">
        <v>704</v>
      </c>
      <c r="B81">
        <v>3</v>
      </c>
    </row>
    <row r="82" spans="1:2" x14ac:dyDescent="0.2">
      <c r="A82" t="s">
        <v>301</v>
      </c>
      <c r="B82">
        <v>5</v>
      </c>
    </row>
    <row r="83" spans="1:2" x14ac:dyDescent="0.2">
      <c r="A83" t="s">
        <v>147</v>
      </c>
      <c r="B83">
        <v>6</v>
      </c>
    </row>
    <row r="84" spans="1:2" x14ac:dyDescent="0.2">
      <c r="A84" t="s">
        <v>732</v>
      </c>
      <c r="B84">
        <v>3</v>
      </c>
    </row>
    <row r="85" spans="1:2" x14ac:dyDescent="0.2">
      <c r="A85" t="s">
        <v>351</v>
      </c>
      <c r="B85">
        <v>5</v>
      </c>
    </row>
    <row r="86" spans="1:2" x14ac:dyDescent="0.2">
      <c r="A86" t="s">
        <v>860</v>
      </c>
      <c r="B86">
        <v>5</v>
      </c>
    </row>
    <row r="87" spans="1:2" x14ac:dyDescent="0.2">
      <c r="A87" t="s">
        <v>264</v>
      </c>
      <c r="B87">
        <v>6</v>
      </c>
    </row>
    <row r="88" spans="1:2" x14ac:dyDescent="0.2">
      <c r="A88" t="s">
        <v>307</v>
      </c>
      <c r="B88">
        <v>15</v>
      </c>
    </row>
    <row r="89" spans="1:2" x14ac:dyDescent="0.2">
      <c r="A89" t="s">
        <v>750</v>
      </c>
      <c r="B89">
        <v>5</v>
      </c>
    </row>
    <row r="90" spans="1:2" x14ac:dyDescent="0.2">
      <c r="A90" t="s">
        <v>740</v>
      </c>
      <c r="B90">
        <v>6</v>
      </c>
    </row>
    <row r="91" spans="1:2" x14ac:dyDescent="0.2">
      <c r="A91" t="s">
        <v>246</v>
      </c>
      <c r="B91">
        <v>3</v>
      </c>
    </row>
    <row r="92" spans="1:2" x14ac:dyDescent="0.2">
      <c r="A92" t="s">
        <v>754</v>
      </c>
      <c r="B92">
        <v>6</v>
      </c>
    </row>
    <row r="93" spans="1:2" x14ac:dyDescent="0.2">
      <c r="A93" t="s">
        <v>692</v>
      </c>
      <c r="B93">
        <v>6</v>
      </c>
    </row>
    <row r="94" spans="1:2" x14ac:dyDescent="0.2">
      <c r="A94" t="s">
        <v>700</v>
      </c>
      <c r="B94">
        <v>6</v>
      </c>
    </row>
    <row r="95" spans="1:2" x14ac:dyDescent="0.2">
      <c r="A95" t="s">
        <v>524</v>
      </c>
      <c r="B95">
        <v>5</v>
      </c>
    </row>
    <row r="96" spans="1:2" x14ac:dyDescent="0.2">
      <c r="A96" t="s">
        <v>699</v>
      </c>
      <c r="B96">
        <v>3</v>
      </c>
    </row>
    <row r="97" spans="1:2" x14ac:dyDescent="0.2">
      <c r="A97" t="s">
        <v>936</v>
      </c>
      <c r="B97">
        <v>3</v>
      </c>
    </row>
    <row r="98" spans="1:2" x14ac:dyDescent="0.2">
      <c r="A98" t="s">
        <v>724</v>
      </c>
      <c r="B98">
        <v>6</v>
      </c>
    </row>
    <row r="99" spans="1:2" x14ac:dyDescent="0.2">
      <c r="A99" t="s">
        <v>744</v>
      </c>
      <c r="B99">
        <v>6</v>
      </c>
    </row>
    <row r="100" spans="1:2" x14ac:dyDescent="0.2">
      <c r="A100" t="s">
        <v>256</v>
      </c>
      <c r="B100">
        <v>6</v>
      </c>
    </row>
    <row r="101" spans="1:2" x14ac:dyDescent="0.2">
      <c r="A101" t="s">
        <v>743</v>
      </c>
      <c r="B101">
        <v>6</v>
      </c>
    </row>
    <row r="102" spans="1:2" x14ac:dyDescent="0.2">
      <c r="A102" t="s">
        <v>710</v>
      </c>
      <c r="B102">
        <v>3</v>
      </c>
    </row>
    <row r="103" spans="1:2" x14ac:dyDescent="0.2">
      <c r="A103" t="s">
        <v>203</v>
      </c>
      <c r="B103">
        <v>6</v>
      </c>
    </row>
    <row r="104" spans="1:2" x14ac:dyDescent="0.2">
      <c r="A104" t="s">
        <v>720</v>
      </c>
      <c r="B104">
        <v>8</v>
      </c>
    </row>
    <row r="105" spans="1:2" x14ac:dyDescent="0.2">
      <c r="A105" t="s">
        <v>780</v>
      </c>
      <c r="B105">
        <v>7</v>
      </c>
    </row>
    <row r="106" spans="1:2" x14ac:dyDescent="0.2">
      <c r="A106" t="s">
        <v>501</v>
      </c>
      <c r="B106">
        <v>5</v>
      </c>
    </row>
    <row r="107" spans="1:2" x14ac:dyDescent="0.2">
      <c r="A107" t="s">
        <v>703</v>
      </c>
      <c r="B107">
        <v>6</v>
      </c>
    </row>
    <row r="108" spans="1:2" x14ac:dyDescent="0.2">
      <c r="A108" t="s">
        <v>753</v>
      </c>
      <c r="B108">
        <v>6</v>
      </c>
    </row>
    <row r="109" spans="1:2" x14ac:dyDescent="0.2">
      <c r="A109" t="s">
        <v>760</v>
      </c>
      <c r="B109">
        <v>6</v>
      </c>
    </row>
    <row r="110" spans="1:2" x14ac:dyDescent="0.2">
      <c r="A110" t="s">
        <v>730</v>
      </c>
      <c r="B110">
        <v>5</v>
      </c>
    </row>
    <row r="111" spans="1:2" x14ac:dyDescent="0.2">
      <c r="A111" t="s">
        <v>337</v>
      </c>
      <c r="B111">
        <v>6</v>
      </c>
    </row>
    <row r="112" spans="1:2" x14ac:dyDescent="0.2">
      <c r="A112" t="s">
        <v>542</v>
      </c>
      <c r="B112">
        <v>6</v>
      </c>
    </row>
    <row r="113" spans="1:2" x14ac:dyDescent="0.2">
      <c r="A113" t="s">
        <v>444</v>
      </c>
      <c r="B113">
        <v>3</v>
      </c>
    </row>
    <row r="114" spans="1:2" x14ac:dyDescent="0.2">
      <c r="A114" t="s">
        <v>237</v>
      </c>
      <c r="B114">
        <v>5</v>
      </c>
    </row>
    <row r="115" spans="1:2" x14ac:dyDescent="0.2">
      <c r="A115" t="s">
        <v>642</v>
      </c>
      <c r="B115">
        <v>6</v>
      </c>
    </row>
    <row r="116" spans="1:2" x14ac:dyDescent="0.2">
      <c r="A116" t="s">
        <v>530</v>
      </c>
      <c r="B116">
        <v>6</v>
      </c>
    </row>
    <row r="117" spans="1:2" x14ac:dyDescent="0.2">
      <c r="A117" t="s">
        <v>579</v>
      </c>
      <c r="B117">
        <v>3</v>
      </c>
    </row>
    <row r="118" spans="1:2" x14ac:dyDescent="0.2">
      <c r="A118" t="s">
        <v>687</v>
      </c>
      <c r="B118">
        <v>6</v>
      </c>
    </row>
    <row r="119" spans="1:2" x14ac:dyDescent="0.2">
      <c r="A119" t="s">
        <v>818</v>
      </c>
      <c r="B119">
        <v>5</v>
      </c>
    </row>
    <row r="120" spans="1:2" x14ac:dyDescent="0.2">
      <c r="A120" t="s">
        <v>171</v>
      </c>
      <c r="B120">
        <v>6</v>
      </c>
    </row>
    <row r="121" spans="1:2" x14ac:dyDescent="0.2">
      <c r="A121" t="s">
        <v>402</v>
      </c>
      <c r="B121">
        <v>11</v>
      </c>
    </row>
    <row r="122" spans="1:2" x14ac:dyDescent="0.2">
      <c r="A122" t="s">
        <v>210</v>
      </c>
      <c r="B122">
        <v>3</v>
      </c>
    </row>
    <row r="123" spans="1:2" x14ac:dyDescent="0.2">
      <c r="A123" t="s">
        <v>680</v>
      </c>
      <c r="B123">
        <v>8</v>
      </c>
    </row>
    <row r="124" spans="1:2" x14ac:dyDescent="0.2">
      <c r="A124" t="s">
        <v>341</v>
      </c>
      <c r="B124">
        <v>3</v>
      </c>
    </row>
    <row r="125" spans="1:2" x14ac:dyDescent="0.2">
      <c r="A125" t="s">
        <v>149</v>
      </c>
      <c r="B125">
        <v>6</v>
      </c>
    </row>
    <row r="126" spans="1:2" x14ac:dyDescent="0.2">
      <c r="A126" t="s">
        <v>734</v>
      </c>
      <c r="B126">
        <v>11</v>
      </c>
    </row>
    <row r="127" spans="1:2" x14ac:dyDescent="0.2">
      <c r="A127" t="s">
        <v>784</v>
      </c>
      <c r="B127">
        <v>6</v>
      </c>
    </row>
    <row r="128" spans="1:2" x14ac:dyDescent="0.2">
      <c r="A128" t="s">
        <v>207</v>
      </c>
      <c r="B128">
        <v>5</v>
      </c>
    </row>
    <row r="129" spans="1:2" x14ac:dyDescent="0.2">
      <c r="A129" t="s">
        <v>206</v>
      </c>
      <c r="B129">
        <v>6</v>
      </c>
    </row>
    <row r="130" spans="1:2" x14ac:dyDescent="0.2">
      <c r="A130" t="s">
        <v>248</v>
      </c>
      <c r="B130">
        <v>8</v>
      </c>
    </row>
    <row r="131" spans="1:2" x14ac:dyDescent="0.2">
      <c r="A131" t="s">
        <v>242</v>
      </c>
      <c r="B131">
        <v>3</v>
      </c>
    </row>
    <row r="132" spans="1:2" x14ac:dyDescent="0.2">
      <c r="A132" t="s">
        <v>749</v>
      </c>
      <c r="B132">
        <v>6</v>
      </c>
    </row>
    <row r="133" spans="1:2" x14ac:dyDescent="0.2">
      <c r="A133" t="s">
        <v>240</v>
      </c>
      <c r="B133">
        <v>6</v>
      </c>
    </row>
    <row r="134" spans="1:2" x14ac:dyDescent="0.2">
      <c r="A134" t="s">
        <v>844</v>
      </c>
      <c r="B134">
        <v>15</v>
      </c>
    </row>
    <row r="135" spans="1:2" x14ac:dyDescent="0.2">
      <c r="A135" t="s">
        <v>385</v>
      </c>
      <c r="B135">
        <v>6</v>
      </c>
    </row>
    <row r="136" spans="1:2" x14ac:dyDescent="0.2">
      <c r="A136" t="s">
        <v>204</v>
      </c>
      <c r="B136">
        <v>15</v>
      </c>
    </row>
    <row r="137" spans="1:2" x14ac:dyDescent="0.2">
      <c r="A137" t="s">
        <v>714</v>
      </c>
      <c r="B137">
        <v>6</v>
      </c>
    </row>
    <row r="138" spans="1:2" x14ac:dyDescent="0.2">
      <c r="A138" t="s">
        <v>846</v>
      </c>
      <c r="B138">
        <v>5</v>
      </c>
    </row>
    <row r="139" spans="1:2" x14ac:dyDescent="0.2">
      <c r="A139" t="s">
        <v>689</v>
      </c>
      <c r="B139">
        <v>6</v>
      </c>
    </row>
    <row r="140" spans="1:2" x14ac:dyDescent="0.2">
      <c r="A140" t="s">
        <v>836</v>
      </c>
      <c r="B140">
        <v>3</v>
      </c>
    </row>
    <row r="141" spans="1:2" x14ac:dyDescent="0.2">
      <c r="A141" t="s">
        <v>390</v>
      </c>
      <c r="B141">
        <v>5</v>
      </c>
    </row>
    <row r="142" spans="1:2" x14ac:dyDescent="0.2">
      <c r="A142" t="s">
        <v>543</v>
      </c>
      <c r="B142">
        <v>3</v>
      </c>
    </row>
    <row r="143" spans="1:2" x14ac:dyDescent="0.2">
      <c r="A143" t="s">
        <v>152</v>
      </c>
      <c r="B143">
        <v>3</v>
      </c>
    </row>
    <row r="144" spans="1:2" x14ac:dyDescent="0.2">
      <c r="A144" t="s">
        <v>763</v>
      </c>
      <c r="B144">
        <v>6</v>
      </c>
    </row>
    <row r="145" spans="1:2" x14ac:dyDescent="0.2">
      <c r="A145" t="s">
        <v>397</v>
      </c>
      <c r="B145">
        <v>5</v>
      </c>
    </row>
    <row r="146" spans="1:2" x14ac:dyDescent="0.2">
      <c r="A146" t="s">
        <v>186</v>
      </c>
      <c r="B146">
        <v>3</v>
      </c>
    </row>
    <row r="147" spans="1:2" x14ac:dyDescent="0.2">
      <c r="A147" t="s">
        <v>827</v>
      </c>
      <c r="B147">
        <v>6</v>
      </c>
    </row>
    <row r="148" spans="1:2" x14ac:dyDescent="0.2">
      <c r="A148" t="s">
        <v>619</v>
      </c>
      <c r="B148">
        <v>6</v>
      </c>
    </row>
    <row r="149" spans="1:2" x14ac:dyDescent="0.2">
      <c r="A149" t="s">
        <v>155</v>
      </c>
      <c r="B149">
        <v>6</v>
      </c>
    </row>
    <row r="150" spans="1:2" x14ac:dyDescent="0.2">
      <c r="A150" t="s">
        <v>386</v>
      </c>
      <c r="B150">
        <v>3</v>
      </c>
    </row>
    <row r="151" spans="1:2" x14ac:dyDescent="0.2">
      <c r="A151" t="s">
        <v>326</v>
      </c>
      <c r="B151">
        <v>6</v>
      </c>
    </row>
    <row r="152" spans="1:2" x14ac:dyDescent="0.2">
      <c r="A152" t="s">
        <v>310</v>
      </c>
      <c r="B152">
        <v>6</v>
      </c>
    </row>
    <row r="153" spans="1:2" x14ac:dyDescent="0.2">
      <c r="A153" t="s">
        <v>502</v>
      </c>
      <c r="B153">
        <v>3</v>
      </c>
    </row>
    <row r="154" spans="1:2" x14ac:dyDescent="0.2">
      <c r="A154" t="s">
        <v>399</v>
      </c>
      <c r="B154">
        <v>17</v>
      </c>
    </row>
    <row r="155" spans="1:2" x14ac:dyDescent="0.2">
      <c r="A155" t="s">
        <v>772</v>
      </c>
      <c r="B155">
        <v>3</v>
      </c>
    </row>
    <row r="156" spans="1:2" x14ac:dyDescent="0.2">
      <c r="A156" t="s">
        <v>669</v>
      </c>
      <c r="B156">
        <v>6</v>
      </c>
    </row>
    <row r="157" spans="1:2" x14ac:dyDescent="0.2">
      <c r="A157" t="s">
        <v>809</v>
      </c>
      <c r="B157">
        <v>6</v>
      </c>
    </row>
    <row r="158" spans="1:2" x14ac:dyDescent="0.2">
      <c r="A158" t="s">
        <v>913</v>
      </c>
      <c r="B158">
        <v>5</v>
      </c>
    </row>
    <row r="159" spans="1:2" x14ac:dyDescent="0.2">
      <c r="A159" t="s">
        <v>541</v>
      </c>
      <c r="B159">
        <v>5</v>
      </c>
    </row>
    <row r="160" spans="1:2" x14ac:dyDescent="0.2">
      <c r="A160" t="s">
        <v>937</v>
      </c>
      <c r="B160">
        <v>6</v>
      </c>
    </row>
    <row r="161" spans="1:2" x14ac:dyDescent="0.2">
      <c r="A161" t="s">
        <v>175</v>
      </c>
      <c r="B161">
        <v>5</v>
      </c>
    </row>
    <row r="162" spans="1:2" x14ac:dyDescent="0.2">
      <c r="A162" t="s">
        <v>229</v>
      </c>
      <c r="B162">
        <v>6</v>
      </c>
    </row>
    <row r="163" spans="1:2" x14ac:dyDescent="0.2">
      <c r="A163" t="s">
        <v>299</v>
      </c>
      <c r="B163">
        <v>6</v>
      </c>
    </row>
    <row r="164" spans="1:2" x14ac:dyDescent="0.2">
      <c r="A164" t="s">
        <v>826</v>
      </c>
      <c r="B164">
        <v>5</v>
      </c>
    </row>
    <row r="165" spans="1:2" x14ac:dyDescent="0.2">
      <c r="A165" t="s">
        <v>562</v>
      </c>
      <c r="B165">
        <v>5</v>
      </c>
    </row>
    <row r="166" spans="1:2" x14ac:dyDescent="0.2">
      <c r="A166" t="s">
        <v>862</v>
      </c>
      <c r="B166">
        <v>3</v>
      </c>
    </row>
    <row r="167" spans="1:2" x14ac:dyDescent="0.2">
      <c r="A167" t="s">
        <v>343</v>
      </c>
      <c r="B167">
        <v>6</v>
      </c>
    </row>
    <row r="168" spans="1:2" x14ac:dyDescent="0.2">
      <c r="A168" t="s">
        <v>130</v>
      </c>
      <c r="B168">
        <v>5</v>
      </c>
    </row>
    <row r="169" spans="1:2" x14ac:dyDescent="0.2">
      <c r="A169" t="s">
        <v>837</v>
      </c>
      <c r="B169">
        <v>5</v>
      </c>
    </row>
    <row r="170" spans="1:2" x14ac:dyDescent="0.2">
      <c r="A170" t="s">
        <v>241</v>
      </c>
      <c r="B170">
        <v>6</v>
      </c>
    </row>
    <row r="171" spans="1:2" x14ac:dyDescent="0.2">
      <c r="A171" t="s">
        <v>576</v>
      </c>
      <c r="B171">
        <v>8</v>
      </c>
    </row>
    <row r="172" spans="1:2" x14ac:dyDescent="0.2">
      <c r="A172" t="s">
        <v>798</v>
      </c>
      <c r="B172">
        <v>6</v>
      </c>
    </row>
    <row r="173" spans="1:2" x14ac:dyDescent="0.2">
      <c r="A173" t="s">
        <v>694</v>
      </c>
      <c r="B173">
        <v>3</v>
      </c>
    </row>
    <row r="174" spans="1:2" x14ac:dyDescent="0.2">
      <c r="A174" t="s">
        <v>746</v>
      </c>
      <c r="B174">
        <v>17</v>
      </c>
    </row>
    <row r="175" spans="1:2" x14ac:dyDescent="0.2">
      <c r="A175" t="s">
        <v>713</v>
      </c>
      <c r="B175">
        <v>6</v>
      </c>
    </row>
    <row r="176" spans="1:2" x14ac:dyDescent="0.2">
      <c r="A176" t="s">
        <v>653</v>
      </c>
      <c r="B176">
        <v>6</v>
      </c>
    </row>
    <row r="177" spans="1:2" x14ac:dyDescent="0.2">
      <c r="A177" t="s">
        <v>125</v>
      </c>
      <c r="B177">
        <v>15</v>
      </c>
    </row>
    <row r="178" spans="1:2" x14ac:dyDescent="0.2">
      <c r="A178" t="s">
        <v>547</v>
      </c>
      <c r="B178">
        <v>8</v>
      </c>
    </row>
    <row r="179" spans="1:2" x14ac:dyDescent="0.2">
      <c r="A179" t="s">
        <v>366</v>
      </c>
      <c r="B179">
        <v>6</v>
      </c>
    </row>
    <row r="180" spans="1:2" x14ac:dyDescent="0.2">
      <c r="A180" t="s">
        <v>736</v>
      </c>
      <c r="B180">
        <v>8</v>
      </c>
    </row>
    <row r="181" spans="1:2" x14ac:dyDescent="0.2">
      <c r="A181" t="s">
        <v>111</v>
      </c>
      <c r="B181">
        <v>5</v>
      </c>
    </row>
    <row r="182" spans="1:2" x14ac:dyDescent="0.2">
      <c r="A182" t="s">
        <v>828</v>
      </c>
      <c r="B182">
        <v>14</v>
      </c>
    </row>
    <row r="183" spans="1:2" x14ac:dyDescent="0.2">
      <c r="A183" t="s">
        <v>696</v>
      </c>
      <c r="B183">
        <v>10</v>
      </c>
    </row>
    <row r="184" spans="1:2" x14ac:dyDescent="0.2">
      <c r="A184" t="s">
        <v>940</v>
      </c>
      <c r="B184">
        <v>16</v>
      </c>
    </row>
    <row r="185" spans="1:2" x14ac:dyDescent="0.2">
      <c r="A185" t="s">
        <v>216</v>
      </c>
      <c r="B185">
        <v>4</v>
      </c>
    </row>
    <row r="186" spans="1:2" x14ac:dyDescent="0.2">
      <c r="A186" t="s">
        <v>863</v>
      </c>
      <c r="B186">
        <v>17</v>
      </c>
    </row>
    <row r="187" spans="1:2" x14ac:dyDescent="0.2">
      <c r="A187" t="s">
        <v>379</v>
      </c>
      <c r="B187">
        <v>10</v>
      </c>
    </row>
    <row r="188" spans="1:2" x14ac:dyDescent="0.2">
      <c r="A188" t="s">
        <v>336</v>
      </c>
      <c r="B188">
        <v>17</v>
      </c>
    </row>
    <row r="189" spans="1:2" x14ac:dyDescent="0.2">
      <c r="A189" t="s">
        <v>352</v>
      </c>
      <c r="B189">
        <v>17</v>
      </c>
    </row>
    <row r="190" spans="1:2" x14ac:dyDescent="0.2">
      <c r="A190" t="s">
        <v>693</v>
      </c>
      <c r="B190">
        <v>11</v>
      </c>
    </row>
    <row r="191" spans="1:2" x14ac:dyDescent="0.2">
      <c r="A191" t="s">
        <v>275</v>
      </c>
      <c r="B191">
        <v>16</v>
      </c>
    </row>
    <row r="192" spans="1:2" x14ac:dyDescent="0.2">
      <c r="A192" t="s">
        <v>672</v>
      </c>
      <c r="B192">
        <v>17</v>
      </c>
    </row>
    <row r="193" spans="1:2" x14ac:dyDescent="0.2">
      <c r="A193" t="s">
        <v>79</v>
      </c>
      <c r="B193">
        <v>6</v>
      </c>
    </row>
    <row r="194" spans="1:2" x14ac:dyDescent="0.2">
      <c r="A194" t="s">
        <v>258</v>
      </c>
      <c r="B194">
        <v>10</v>
      </c>
    </row>
    <row r="195" spans="1:2" x14ac:dyDescent="0.2">
      <c r="A195" t="s">
        <v>280</v>
      </c>
      <c r="B195">
        <v>17</v>
      </c>
    </row>
    <row r="196" spans="1:2" x14ac:dyDescent="0.2">
      <c r="A196" t="s">
        <v>235</v>
      </c>
      <c r="B196">
        <v>8</v>
      </c>
    </row>
    <row r="197" spans="1:2" x14ac:dyDescent="0.2">
      <c r="A197" t="s">
        <v>816</v>
      </c>
      <c r="B197">
        <v>14</v>
      </c>
    </row>
    <row r="198" spans="1:2" x14ac:dyDescent="0.2">
      <c r="A198" t="s">
        <v>148</v>
      </c>
      <c r="B198">
        <v>11</v>
      </c>
    </row>
    <row r="199" spans="1:2" x14ac:dyDescent="0.2">
      <c r="A199" t="s">
        <v>297</v>
      </c>
      <c r="B199">
        <v>17</v>
      </c>
    </row>
    <row r="200" spans="1:2" x14ac:dyDescent="0.2">
      <c r="A200" t="s">
        <v>298</v>
      </c>
      <c r="B200">
        <v>17</v>
      </c>
    </row>
    <row r="201" spans="1:2" x14ac:dyDescent="0.2">
      <c r="A201" t="s">
        <v>557</v>
      </c>
      <c r="B201">
        <v>17</v>
      </c>
    </row>
    <row r="202" spans="1:2" x14ac:dyDescent="0.2">
      <c r="A202" t="s">
        <v>48</v>
      </c>
      <c r="B202">
        <v>13</v>
      </c>
    </row>
    <row r="203" spans="1:2" x14ac:dyDescent="0.2">
      <c r="A203" t="s">
        <v>230</v>
      </c>
      <c r="B203">
        <v>7</v>
      </c>
    </row>
    <row r="204" spans="1:2" x14ac:dyDescent="0.2">
      <c r="A204" t="s">
        <v>340</v>
      </c>
      <c r="B204">
        <v>7</v>
      </c>
    </row>
    <row r="205" spans="1:2" x14ac:dyDescent="0.2">
      <c r="A205" t="s">
        <v>801</v>
      </c>
      <c r="B205">
        <v>11</v>
      </c>
    </row>
    <row r="206" spans="1:2" x14ac:dyDescent="0.2">
      <c r="A206" t="s">
        <v>943</v>
      </c>
      <c r="B206">
        <v>9</v>
      </c>
    </row>
    <row r="207" spans="1:2" x14ac:dyDescent="0.2">
      <c r="A207" t="s">
        <v>78</v>
      </c>
      <c r="B207">
        <v>7</v>
      </c>
    </row>
    <row r="208" spans="1:2" x14ac:dyDescent="0.2">
      <c r="A208" t="s">
        <v>77</v>
      </c>
      <c r="B208">
        <v>8</v>
      </c>
    </row>
    <row r="209" spans="1:2" x14ac:dyDescent="0.2">
      <c r="A209" t="s">
        <v>117</v>
      </c>
      <c r="B209">
        <v>8</v>
      </c>
    </row>
    <row r="210" spans="1:2" x14ac:dyDescent="0.2">
      <c r="A210" t="s">
        <v>36</v>
      </c>
      <c r="B210">
        <v>11</v>
      </c>
    </row>
    <row r="211" spans="1:2" x14ac:dyDescent="0.2">
      <c r="A211" t="s">
        <v>405</v>
      </c>
      <c r="B211">
        <v>8</v>
      </c>
    </row>
    <row r="212" spans="1:2" x14ac:dyDescent="0.2">
      <c r="A212" t="s">
        <v>437</v>
      </c>
      <c r="B212">
        <v>8</v>
      </c>
    </row>
    <row r="213" spans="1:2" x14ac:dyDescent="0.2">
      <c r="A213" t="s">
        <v>135</v>
      </c>
      <c r="B213">
        <v>17</v>
      </c>
    </row>
    <row r="214" spans="1:2" x14ac:dyDescent="0.2">
      <c r="A214" t="s">
        <v>110</v>
      </c>
      <c r="B214">
        <v>12</v>
      </c>
    </row>
    <row r="215" spans="1:2" x14ac:dyDescent="0.2">
      <c r="A215" t="s">
        <v>375</v>
      </c>
      <c r="B215">
        <v>17</v>
      </c>
    </row>
    <row r="216" spans="1:2" x14ac:dyDescent="0.2">
      <c r="A216" t="s">
        <v>96</v>
      </c>
      <c r="B216">
        <v>16</v>
      </c>
    </row>
    <row r="217" spans="1:2" x14ac:dyDescent="0.2">
      <c r="A217" t="s">
        <v>106</v>
      </c>
      <c r="B217">
        <v>17</v>
      </c>
    </row>
    <row r="218" spans="1:2" x14ac:dyDescent="0.2">
      <c r="A218" t="s">
        <v>104</v>
      </c>
      <c r="B218">
        <v>11</v>
      </c>
    </row>
    <row r="219" spans="1:2" x14ac:dyDescent="0.2">
      <c r="A219" t="s">
        <v>663</v>
      </c>
      <c r="B219">
        <v>12</v>
      </c>
    </row>
    <row r="220" spans="1:2" x14ac:dyDescent="0.2">
      <c r="A220" t="s">
        <v>93</v>
      </c>
      <c r="B220">
        <v>9</v>
      </c>
    </row>
    <row r="221" spans="1:2" x14ac:dyDescent="0.2">
      <c r="A221" t="s">
        <v>354</v>
      </c>
      <c r="B221">
        <v>10</v>
      </c>
    </row>
    <row r="222" spans="1:2" x14ac:dyDescent="0.2">
      <c r="A222" t="s">
        <v>59</v>
      </c>
      <c r="B222">
        <v>11</v>
      </c>
    </row>
    <row r="223" spans="1:2" x14ac:dyDescent="0.2">
      <c r="A223" t="s">
        <v>103</v>
      </c>
      <c r="B223">
        <v>8</v>
      </c>
    </row>
    <row r="224" spans="1:2" x14ac:dyDescent="0.2">
      <c r="A224" t="s">
        <v>68</v>
      </c>
      <c r="B224">
        <v>8</v>
      </c>
    </row>
    <row r="225" spans="1:2" x14ac:dyDescent="0.2">
      <c r="A225" t="s">
        <v>218</v>
      </c>
      <c r="B225">
        <v>4</v>
      </c>
    </row>
    <row r="226" spans="1:2" x14ac:dyDescent="0.2">
      <c r="A226" t="s">
        <v>37</v>
      </c>
      <c r="B226">
        <v>12</v>
      </c>
    </row>
    <row r="227" spans="1:2" x14ac:dyDescent="0.2">
      <c r="A227" t="s">
        <v>99</v>
      </c>
      <c r="B227">
        <v>14</v>
      </c>
    </row>
    <row r="228" spans="1:2" x14ac:dyDescent="0.2">
      <c r="A228" t="s">
        <v>305</v>
      </c>
      <c r="B228">
        <v>6</v>
      </c>
    </row>
    <row r="229" spans="1:2" x14ac:dyDescent="0.2">
      <c r="A229" t="s">
        <v>260</v>
      </c>
      <c r="B229">
        <v>14</v>
      </c>
    </row>
    <row r="230" spans="1:2" x14ac:dyDescent="0.2">
      <c r="A230" t="s">
        <v>102</v>
      </c>
      <c r="B230">
        <v>8</v>
      </c>
    </row>
    <row r="231" spans="1:2" x14ac:dyDescent="0.2">
      <c r="A231" t="s">
        <v>124</v>
      </c>
      <c r="B231">
        <v>14</v>
      </c>
    </row>
    <row r="232" spans="1:2" x14ac:dyDescent="0.2">
      <c r="A232" t="s">
        <v>347</v>
      </c>
      <c r="B232">
        <v>14</v>
      </c>
    </row>
    <row r="233" spans="1:2" x14ac:dyDescent="0.2">
      <c r="A233" t="s">
        <v>194</v>
      </c>
      <c r="B233">
        <v>15</v>
      </c>
    </row>
    <row r="234" spans="1:2" x14ac:dyDescent="0.2">
      <c r="A234" t="s">
        <v>574</v>
      </c>
      <c r="B234">
        <v>10</v>
      </c>
    </row>
    <row r="235" spans="1:2" x14ac:dyDescent="0.2">
      <c r="A235" t="s">
        <v>270</v>
      </c>
      <c r="B235">
        <v>4</v>
      </c>
    </row>
    <row r="236" spans="1:2" x14ac:dyDescent="0.2">
      <c r="A236" t="s">
        <v>462</v>
      </c>
      <c r="B236">
        <v>13</v>
      </c>
    </row>
    <row r="237" spans="1:2" x14ac:dyDescent="0.2">
      <c r="A237" t="s">
        <v>331</v>
      </c>
      <c r="B237">
        <v>15</v>
      </c>
    </row>
    <row r="238" spans="1:2" x14ac:dyDescent="0.2">
      <c r="A238" t="s">
        <v>199</v>
      </c>
      <c r="B238">
        <v>12</v>
      </c>
    </row>
    <row r="239" spans="1:2" x14ac:dyDescent="0.2">
      <c r="A239" t="s">
        <v>872</v>
      </c>
      <c r="B239">
        <v>4</v>
      </c>
    </row>
    <row r="240" spans="1:2" x14ac:dyDescent="0.2">
      <c r="A240" t="s">
        <v>269</v>
      </c>
      <c r="B240">
        <v>11</v>
      </c>
    </row>
    <row r="241" spans="1:2" x14ac:dyDescent="0.2">
      <c r="A241" t="s">
        <v>391</v>
      </c>
      <c r="B241">
        <v>17</v>
      </c>
    </row>
    <row r="242" spans="1:2" x14ac:dyDescent="0.2">
      <c r="A242" t="s">
        <v>651</v>
      </c>
      <c r="B242">
        <v>15</v>
      </c>
    </row>
    <row r="243" spans="1:2" x14ac:dyDescent="0.2">
      <c r="A243" t="s">
        <v>168</v>
      </c>
      <c r="B243">
        <v>8</v>
      </c>
    </row>
    <row r="244" spans="1:2" x14ac:dyDescent="0.2">
      <c r="A244" t="s">
        <v>75</v>
      </c>
      <c r="B244">
        <v>10</v>
      </c>
    </row>
    <row r="245" spans="1:2" x14ac:dyDescent="0.2">
      <c r="A245" t="s">
        <v>890</v>
      </c>
      <c r="B245">
        <v>17</v>
      </c>
    </row>
    <row r="246" spans="1:2" x14ac:dyDescent="0.2">
      <c r="A246" t="s">
        <v>631</v>
      </c>
      <c r="B246">
        <v>16</v>
      </c>
    </row>
    <row r="247" spans="1:2" x14ac:dyDescent="0.2">
      <c r="A247" t="s">
        <v>70</v>
      </c>
      <c r="B247">
        <v>7</v>
      </c>
    </row>
    <row r="248" spans="1:2" x14ac:dyDescent="0.2">
      <c r="A248" t="s">
        <v>739</v>
      </c>
      <c r="B248">
        <v>13</v>
      </c>
    </row>
    <row r="249" spans="1:2" x14ac:dyDescent="0.2">
      <c r="A249" t="s">
        <v>770</v>
      </c>
      <c r="B249">
        <v>5</v>
      </c>
    </row>
    <row r="250" spans="1:2" x14ac:dyDescent="0.2">
      <c r="A250" t="s">
        <v>854</v>
      </c>
      <c r="B250">
        <v>4</v>
      </c>
    </row>
    <row r="251" spans="1:2" x14ac:dyDescent="0.2">
      <c r="A251" t="s">
        <v>643</v>
      </c>
      <c r="B251">
        <v>10</v>
      </c>
    </row>
    <row r="252" spans="1:2" x14ac:dyDescent="0.2">
      <c r="A252" t="s">
        <v>268</v>
      </c>
      <c r="B252">
        <v>7</v>
      </c>
    </row>
    <row r="253" spans="1:2" x14ac:dyDescent="0.2">
      <c r="A253" t="s">
        <v>764</v>
      </c>
      <c r="B253">
        <v>12</v>
      </c>
    </row>
    <row r="254" spans="1:2" x14ac:dyDescent="0.2">
      <c r="A254" t="s">
        <v>490</v>
      </c>
      <c r="B254">
        <v>5</v>
      </c>
    </row>
    <row r="255" spans="1:2" x14ac:dyDescent="0.2">
      <c r="A255" t="s">
        <v>659</v>
      </c>
      <c r="B255">
        <v>15</v>
      </c>
    </row>
    <row r="256" spans="1:2" x14ac:dyDescent="0.2">
      <c r="A256" t="s">
        <v>682</v>
      </c>
      <c r="B256">
        <v>3</v>
      </c>
    </row>
    <row r="257" spans="1:2" x14ac:dyDescent="0.2">
      <c r="A257" t="s">
        <v>676</v>
      </c>
      <c r="B257">
        <v>5</v>
      </c>
    </row>
    <row r="258" spans="1:2" x14ac:dyDescent="0.2">
      <c r="A258" t="s">
        <v>465</v>
      </c>
      <c r="B258">
        <v>3</v>
      </c>
    </row>
    <row r="259" spans="1:2" x14ac:dyDescent="0.2">
      <c r="A259" t="s">
        <v>136</v>
      </c>
      <c r="B259">
        <v>16</v>
      </c>
    </row>
    <row r="260" spans="1:2" x14ac:dyDescent="0.2">
      <c r="A260" t="s">
        <v>177</v>
      </c>
      <c r="B260">
        <v>7</v>
      </c>
    </row>
    <row r="261" spans="1:2" x14ac:dyDescent="0.2">
      <c r="A261" t="s">
        <v>211</v>
      </c>
      <c r="B261">
        <v>4</v>
      </c>
    </row>
    <row r="262" spans="1:2" x14ac:dyDescent="0.2">
      <c r="A262" t="s">
        <v>545</v>
      </c>
      <c r="B262">
        <v>6</v>
      </c>
    </row>
    <row r="263" spans="1:2" x14ac:dyDescent="0.2">
      <c r="A263" t="s">
        <v>228</v>
      </c>
      <c r="B263">
        <v>8</v>
      </c>
    </row>
    <row r="264" spans="1:2" x14ac:dyDescent="0.2">
      <c r="A264" t="s">
        <v>73</v>
      </c>
      <c r="B264">
        <v>13</v>
      </c>
    </row>
    <row r="265" spans="1:2" x14ac:dyDescent="0.2">
      <c r="A265" t="s">
        <v>346</v>
      </c>
      <c r="B265">
        <v>12</v>
      </c>
    </row>
    <row r="266" spans="1:2" x14ac:dyDescent="0.2">
      <c r="A266" t="s">
        <v>668</v>
      </c>
      <c r="B266">
        <v>4</v>
      </c>
    </row>
    <row r="267" spans="1:2" x14ac:dyDescent="0.2">
      <c r="A267" t="s">
        <v>71</v>
      </c>
      <c r="B267">
        <v>4</v>
      </c>
    </row>
    <row r="268" spans="1:2" x14ac:dyDescent="0.2">
      <c r="A268" t="s">
        <v>383</v>
      </c>
      <c r="B268">
        <v>4</v>
      </c>
    </row>
    <row r="269" spans="1:2" x14ac:dyDescent="0.2">
      <c r="A269" t="s">
        <v>484</v>
      </c>
      <c r="B269">
        <v>9</v>
      </c>
    </row>
    <row r="270" spans="1:2" x14ac:dyDescent="0.2">
      <c r="A270" t="s">
        <v>723</v>
      </c>
      <c r="B270">
        <v>12</v>
      </c>
    </row>
    <row r="271" spans="1:2" x14ac:dyDescent="0.2">
      <c r="A271" t="s">
        <v>324</v>
      </c>
      <c r="B271">
        <v>9</v>
      </c>
    </row>
    <row r="272" spans="1:2" x14ac:dyDescent="0.2">
      <c r="A272" t="s">
        <v>335</v>
      </c>
      <c r="B272">
        <v>12</v>
      </c>
    </row>
    <row r="273" spans="1:2" x14ac:dyDescent="0.2">
      <c r="A273" t="s">
        <v>255</v>
      </c>
      <c r="B273">
        <v>7</v>
      </c>
    </row>
    <row r="274" spans="1:2" x14ac:dyDescent="0.2">
      <c r="A274" t="s">
        <v>933</v>
      </c>
      <c r="B274">
        <v>6</v>
      </c>
    </row>
    <row r="275" spans="1:2" x14ac:dyDescent="0.2">
      <c r="A275" t="s">
        <v>66</v>
      </c>
      <c r="B275">
        <v>4</v>
      </c>
    </row>
    <row r="276" spans="1:2" x14ac:dyDescent="0.2">
      <c r="A276" t="s">
        <v>670</v>
      </c>
      <c r="B276">
        <v>14</v>
      </c>
    </row>
    <row r="277" spans="1:2" x14ac:dyDescent="0.2">
      <c r="A277" t="s">
        <v>208</v>
      </c>
      <c r="B277">
        <v>15</v>
      </c>
    </row>
    <row r="278" spans="1:2" x14ac:dyDescent="0.2">
      <c r="A278" t="s">
        <v>454</v>
      </c>
      <c r="B278">
        <v>12</v>
      </c>
    </row>
    <row r="279" spans="1:2" x14ac:dyDescent="0.2">
      <c r="A279" t="s">
        <v>644</v>
      </c>
      <c r="B279">
        <v>8</v>
      </c>
    </row>
    <row r="280" spans="1:2" x14ac:dyDescent="0.2">
      <c r="A280" t="s">
        <v>810</v>
      </c>
      <c r="B280">
        <v>17</v>
      </c>
    </row>
    <row r="281" spans="1:2" x14ac:dyDescent="0.2">
      <c r="A281" t="s">
        <v>339</v>
      </c>
      <c r="B281">
        <v>10</v>
      </c>
    </row>
    <row r="282" spans="1:2" x14ac:dyDescent="0.2">
      <c r="A282" t="s">
        <v>671</v>
      </c>
      <c r="B282">
        <v>5</v>
      </c>
    </row>
    <row r="283" spans="1:2" x14ac:dyDescent="0.2">
      <c r="A283" t="s">
        <v>833</v>
      </c>
      <c r="B283">
        <v>17</v>
      </c>
    </row>
    <row r="284" spans="1:2" x14ac:dyDescent="0.2">
      <c r="A284" t="s">
        <v>332</v>
      </c>
      <c r="B284">
        <v>4</v>
      </c>
    </row>
    <row r="285" spans="1:2" x14ac:dyDescent="0.2">
      <c r="A285" t="s">
        <v>49</v>
      </c>
      <c r="B285">
        <v>13</v>
      </c>
    </row>
    <row r="286" spans="1:2" x14ac:dyDescent="0.2">
      <c r="A286" t="s">
        <v>372</v>
      </c>
      <c r="B286">
        <v>8</v>
      </c>
    </row>
    <row r="287" spans="1:2" x14ac:dyDescent="0.2">
      <c r="A287" t="s">
        <v>196</v>
      </c>
      <c r="B287">
        <v>12</v>
      </c>
    </row>
    <row r="288" spans="1:2" x14ac:dyDescent="0.2">
      <c r="A288" t="s">
        <v>2325</v>
      </c>
      <c r="B288">
        <v>12</v>
      </c>
    </row>
    <row r="289" spans="1:2" x14ac:dyDescent="0.2">
      <c r="A289" t="s">
        <v>2326</v>
      </c>
      <c r="B289">
        <v>6</v>
      </c>
    </row>
    <row r="290" spans="1:2" x14ac:dyDescent="0.2">
      <c r="A290" t="s">
        <v>2327</v>
      </c>
      <c r="B290">
        <v>14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0E665-932D-4987-8F2A-524958757EE8}">
  <sheetPr>
    <tabColor rgb="FFFFFF00"/>
  </sheetPr>
  <dimension ref="A1:I2171"/>
  <sheetViews>
    <sheetView zoomScale="81" workbookViewId="0">
      <selection activeCell="D28" sqref="D28"/>
    </sheetView>
  </sheetViews>
  <sheetFormatPr baseColWidth="10" defaultColWidth="8.83203125" defaultRowHeight="15" x14ac:dyDescent="0.2"/>
  <cols>
    <col min="1" max="1" width="36.5" bestFit="1" customWidth="1"/>
    <col min="2" max="2" width="14.6640625" customWidth="1"/>
    <col min="3" max="3" width="13.83203125" customWidth="1"/>
    <col min="4" max="4" width="34.83203125" bestFit="1" customWidth="1"/>
    <col min="5" max="5" width="14.1640625" customWidth="1"/>
    <col min="6" max="6" width="13.83203125" customWidth="1"/>
    <col min="7" max="7" width="17.5" customWidth="1"/>
    <col min="8" max="8" width="14.33203125" customWidth="1"/>
    <col min="9" max="9" width="10.33203125" customWidth="1"/>
    <col min="11" max="11" width="13.83203125" customWidth="1"/>
    <col min="12" max="12" width="10.83203125" customWidth="1"/>
    <col min="13" max="13" width="11.33203125" customWidth="1"/>
    <col min="14" max="14" width="31.83203125" customWidth="1"/>
    <col min="15" max="15" width="14.1640625" customWidth="1"/>
    <col min="16" max="16" width="14" customWidth="1"/>
    <col min="17" max="17" width="12" customWidth="1"/>
  </cols>
  <sheetData>
    <row r="1" spans="1:9" x14ac:dyDescent="0.2">
      <c r="A1" t="s">
        <v>949</v>
      </c>
      <c r="B1" t="s">
        <v>950</v>
      </c>
      <c r="C1" t="s">
        <v>951</v>
      </c>
      <c r="D1" t="s">
        <v>0</v>
      </c>
      <c r="E1" t="s">
        <v>952</v>
      </c>
      <c r="F1" t="s">
        <v>953</v>
      </c>
      <c r="G1" t="s">
        <v>954</v>
      </c>
      <c r="H1" t="s">
        <v>955</v>
      </c>
      <c r="I1" t="s">
        <v>956</v>
      </c>
    </row>
    <row r="2" spans="1:9" x14ac:dyDescent="0.2">
      <c r="A2" t="s">
        <v>957</v>
      </c>
      <c r="B2" t="s">
        <v>958</v>
      </c>
      <c r="C2">
        <v>4341</v>
      </c>
      <c r="D2">
        <v>11146616</v>
      </c>
      <c r="E2">
        <v>0</v>
      </c>
      <c r="F2">
        <v>4341</v>
      </c>
      <c r="G2">
        <v>0</v>
      </c>
      <c r="H2">
        <v>0</v>
      </c>
      <c r="I2">
        <v>2965</v>
      </c>
    </row>
    <row r="3" spans="1:9" x14ac:dyDescent="0.2">
      <c r="A3" t="s">
        <v>957</v>
      </c>
      <c r="B3" t="s">
        <v>958</v>
      </c>
      <c r="C3">
        <v>203</v>
      </c>
      <c r="D3">
        <v>11146630</v>
      </c>
      <c r="E3">
        <v>0</v>
      </c>
      <c r="F3">
        <v>203</v>
      </c>
      <c r="G3">
        <v>0</v>
      </c>
      <c r="H3">
        <v>0</v>
      </c>
      <c r="I3">
        <v>0</v>
      </c>
    </row>
    <row r="4" spans="1:9" x14ac:dyDescent="0.2">
      <c r="A4" t="s">
        <v>957</v>
      </c>
      <c r="B4" t="s">
        <v>958</v>
      </c>
      <c r="C4">
        <v>152</v>
      </c>
      <c r="D4">
        <v>11146411</v>
      </c>
      <c r="E4">
        <v>0</v>
      </c>
      <c r="F4">
        <v>152</v>
      </c>
      <c r="G4">
        <v>0</v>
      </c>
      <c r="H4">
        <v>0</v>
      </c>
      <c r="I4">
        <v>0</v>
      </c>
    </row>
    <row r="5" spans="1:9" x14ac:dyDescent="0.2">
      <c r="A5" t="s">
        <v>957</v>
      </c>
      <c r="B5" t="s">
        <v>958</v>
      </c>
      <c r="C5">
        <v>31</v>
      </c>
      <c r="D5">
        <v>18000018</v>
      </c>
      <c r="E5">
        <v>0</v>
      </c>
      <c r="F5">
        <v>31</v>
      </c>
      <c r="G5">
        <v>0</v>
      </c>
      <c r="H5">
        <v>0</v>
      </c>
      <c r="I5">
        <v>254</v>
      </c>
    </row>
    <row r="6" spans="1:9" x14ac:dyDescent="0.2">
      <c r="A6" t="s">
        <v>957</v>
      </c>
      <c r="B6" t="s">
        <v>958</v>
      </c>
      <c r="C6">
        <v>2</v>
      </c>
      <c r="D6">
        <v>18000090</v>
      </c>
      <c r="E6">
        <v>0</v>
      </c>
      <c r="F6">
        <v>2</v>
      </c>
      <c r="G6">
        <v>0</v>
      </c>
      <c r="H6">
        <v>0</v>
      </c>
      <c r="I6">
        <v>339</v>
      </c>
    </row>
    <row r="7" spans="1:9" x14ac:dyDescent="0.2">
      <c r="A7" t="s">
        <v>957</v>
      </c>
      <c r="B7" t="s">
        <v>958</v>
      </c>
      <c r="C7">
        <v>218</v>
      </c>
      <c r="D7">
        <v>18000163</v>
      </c>
      <c r="E7">
        <v>0</v>
      </c>
      <c r="F7">
        <v>218</v>
      </c>
      <c r="G7">
        <v>0</v>
      </c>
      <c r="H7">
        <v>0</v>
      </c>
      <c r="I7">
        <v>13</v>
      </c>
    </row>
    <row r="8" spans="1:9" x14ac:dyDescent="0.2">
      <c r="A8" t="s">
        <v>957</v>
      </c>
      <c r="B8" t="s">
        <v>958</v>
      </c>
      <c r="C8">
        <v>2753</v>
      </c>
      <c r="D8">
        <v>18000110</v>
      </c>
      <c r="E8">
        <v>0</v>
      </c>
      <c r="F8">
        <v>2753</v>
      </c>
      <c r="G8">
        <v>0</v>
      </c>
      <c r="H8">
        <v>0</v>
      </c>
      <c r="I8">
        <v>20650</v>
      </c>
    </row>
    <row r="9" spans="1:9" x14ac:dyDescent="0.2">
      <c r="A9" t="s">
        <v>957</v>
      </c>
      <c r="B9" t="s">
        <v>958</v>
      </c>
      <c r="C9">
        <v>7095</v>
      </c>
      <c r="D9">
        <v>18000361</v>
      </c>
      <c r="E9">
        <v>1059</v>
      </c>
      <c r="F9">
        <v>6036</v>
      </c>
      <c r="G9">
        <v>2223</v>
      </c>
      <c r="H9">
        <v>0</v>
      </c>
      <c r="I9">
        <v>694280</v>
      </c>
    </row>
    <row r="10" spans="1:9" x14ac:dyDescent="0.2">
      <c r="A10" t="s">
        <v>957</v>
      </c>
      <c r="B10" t="s">
        <v>958</v>
      </c>
      <c r="C10">
        <v>211</v>
      </c>
      <c r="D10">
        <v>18000364</v>
      </c>
      <c r="E10">
        <v>0</v>
      </c>
      <c r="F10">
        <v>211</v>
      </c>
      <c r="G10">
        <v>0</v>
      </c>
      <c r="H10">
        <v>0</v>
      </c>
      <c r="I10">
        <v>167322</v>
      </c>
    </row>
    <row r="11" spans="1:9" x14ac:dyDescent="0.2">
      <c r="A11" t="s">
        <v>957</v>
      </c>
      <c r="B11" t="s">
        <v>958</v>
      </c>
      <c r="C11">
        <v>7942</v>
      </c>
      <c r="D11">
        <v>18000369</v>
      </c>
      <c r="E11">
        <v>1270</v>
      </c>
      <c r="F11">
        <v>6671</v>
      </c>
      <c r="G11">
        <v>1588</v>
      </c>
      <c r="H11">
        <v>0</v>
      </c>
      <c r="I11">
        <v>693962</v>
      </c>
    </row>
    <row r="12" spans="1:9" x14ac:dyDescent="0.2">
      <c r="A12" t="s">
        <v>957</v>
      </c>
      <c r="B12" t="s">
        <v>958</v>
      </c>
      <c r="C12">
        <v>4341</v>
      </c>
      <c r="D12">
        <v>18000366</v>
      </c>
      <c r="E12">
        <v>0</v>
      </c>
      <c r="F12">
        <v>4341</v>
      </c>
      <c r="G12">
        <v>0</v>
      </c>
      <c r="H12">
        <v>0</v>
      </c>
      <c r="I12">
        <v>230226</v>
      </c>
    </row>
    <row r="13" spans="1:9" x14ac:dyDescent="0.2">
      <c r="A13" t="s">
        <v>957</v>
      </c>
      <c r="B13" t="s">
        <v>958</v>
      </c>
      <c r="C13">
        <v>4447</v>
      </c>
      <c r="D13" t="s">
        <v>23</v>
      </c>
      <c r="E13">
        <v>0</v>
      </c>
      <c r="F13">
        <v>4447</v>
      </c>
      <c r="G13">
        <v>0</v>
      </c>
      <c r="H13">
        <v>0</v>
      </c>
      <c r="I13">
        <v>7730</v>
      </c>
    </row>
    <row r="14" spans="1:9" x14ac:dyDescent="0.2">
      <c r="A14" t="s">
        <v>957</v>
      </c>
      <c r="B14" t="s">
        <v>958</v>
      </c>
      <c r="C14">
        <v>43313</v>
      </c>
      <c r="D14">
        <v>18000433</v>
      </c>
      <c r="E14">
        <v>0</v>
      </c>
      <c r="F14">
        <v>43313</v>
      </c>
      <c r="G14">
        <v>0</v>
      </c>
      <c r="H14">
        <v>0</v>
      </c>
      <c r="I14">
        <v>79954</v>
      </c>
    </row>
    <row r="15" spans="1:9" x14ac:dyDescent="0.2">
      <c r="A15" t="s">
        <v>957</v>
      </c>
      <c r="B15" t="s">
        <v>958</v>
      </c>
      <c r="C15">
        <v>15990</v>
      </c>
      <c r="D15">
        <v>18000468</v>
      </c>
      <c r="E15">
        <v>529</v>
      </c>
      <c r="F15">
        <v>15461</v>
      </c>
      <c r="G15">
        <v>-2097</v>
      </c>
      <c r="H15">
        <v>0</v>
      </c>
      <c r="I15">
        <v>515838</v>
      </c>
    </row>
    <row r="16" spans="1:9" x14ac:dyDescent="0.2">
      <c r="A16" t="s">
        <v>957</v>
      </c>
      <c r="B16" t="s">
        <v>958</v>
      </c>
      <c r="C16">
        <v>1906</v>
      </c>
      <c r="D16">
        <v>18000469</v>
      </c>
      <c r="E16">
        <v>1059</v>
      </c>
      <c r="F16">
        <v>847</v>
      </c>
      <c r="G16">
        <v>0</v>
      </c>
      <c r="H16">
        <v>0</v>
      </c>
      <c r="I16">
        <v>162238</v>
      </c>
    </row>
    <row r="17" spans="1:9" x14ac:dyDescent="0.2">
      <c r="A17" t="s">
        <v>957</v>
      </c>
      <c r="B17" t="s">
        <v>958</v>
      </c>
      <c r="C17">
        <v>5083</v>
      </c>
      <c r="D17">
        <v>18000440</v>
      </c>
      <c r="E17">
        <v>0</v>
      </c>
      <c r="F17">
        <v>5083</v>
      </c>
      <c r="G17">
        <v>0</v>
      </c>
      <c r="H17">
        <v>0</v>
      </c>
      <c r="I17">
        <v>42783</v>
      </c>
    </row>
    <row r="18" spans="1:9" x14ac:dyDescent="0.2">
      <c r="A18" t="s">
        <v>957</v>
      </c>
      <c r="B18" t="s">
        <v>958</v>
      </c>
      <c r="C18">
        <v>8789</v>
      </c>
      <c r="D18">
        <v>18000441</v>
      </c>
      <c r="E18">
        <v>0</v>
      </c>
      <c r="F18">
        <v>8789</v>
      </c>
      <c r="G18">
        <v>0</v>
      </c>
      <c r="H18">
        <v>0</v>
      </c>
      <c r="I18">
        <v>57291</v>
      </c>
    </row>
    <row r="19" spans="1:9" x14ac:dyDescent="0.2">
      <c r="A19" t="s">
        <v>957</v>
      </c>
      <c r="B19" t="s">
        <v>958</v>
      </c>
      <c r="C19">
        <v>4236</v>
      </c>
      <c r="D19">
        <v>18000441</v>
      </c>
      <c r="E19">
        <v>1376</v>
      </c>
      <c r="F19">
        <v>2859</v>
      </c>
      <c r="G19">
        <v>0</v>
      </c>
      <c r="H19">
        <v>0</v>
      </c>
      <c r="I19">
        <v>214129</v>
      </c>
    </row>
    <row r="20" spans="1:9" x14ac:dyDescent="0.2">
      <c r="A20" t="s">
        <v>957</v>
      </c>
      <c r="B20" t="s">
        <v>958</v>
      </c>
      <c r="C20">
        <v>1170</v>
      </c>
      <c r="D20">
        <v>18000904</v>
      </c>
      <c r="E20">
        <v>0</v>
      </c>
      <c r="F20">
        <v>1170</v>
      </c>
      <c r="G20">
        <v>52</v>
      </c>
      <c r="H20">
        <v>0</v>
      </c>
      <c r="I20">
        <v>12444</v>
      </c>
    </row>
    <row r="21" spans="1:9" x14ac:dyDescent="0.2">
      <c r="A21" t="s">
        <v>957</v>
      </c>
      <c r="B21" t="s">
        <v>958</v>
      </c>
      <c r="C21">
        <v>2158</v>
      </c>
      <c r="D21">
        <v>18000909</v>
      </c>
      <c r="E21">
        <v>52</v>
      </c>
      <c r="F21">
        <v>2105</v>
      </c>
      <c r="G21">
        <v>108</v>
      </c>
      <c r="H21">
        <v>0</v>
      </c>
      <c r="I21">
        <v>26765</v>
      </c>
    </row>
    <row r="22" spans="1:9" x14ac:dyDescent="0.2">
      <c r="A22" t="s">
        <v>957</v>
      </c>
      <c r="B22" t="s">
        <v>958</v>
      </c>
      <c r="C22">
        <v>4</v>
      </c>
      <c r="D22" t="s">
        <v>26</v>
      </c>
      <c r="E22">
        <v>0</v>
      </c>
      <c r="F22">
        <v>4</v>
      </c>
      <c r="G22">
        <v>34</v>
      </c>
      <c r="H22">
        <v>0</v>
      </c>
      <c r="I22">
        <v>8260</v>
      </c>
    </row>
    <row r="23" spans="1:9" x14ac:dyDescent="0.2">
      <c r="A23" t="s">
        <v>957</v>
      </c>
      <c r="B23" t="s">
        <v>958</v>
      </c>
      <c r="C23">
        <v>11</v>
      </c>
      <c r="D23" t="s">
        <v>27</v>
      </c>
      <c r="E23">
        <v>0</v>
      </c>
      <c r="F23">
        <v>11</v>
      </c>
      <c r="G23">
        <v>555</v>
      </c>
      <c r="H23">
        <v>0</v>
      </c>
      <c r="I23">
        <v>2106</v>
      </c>
    </row>
    <row r="24" spans="1:9" x14ac:dyDescent="0.2">
      <c r="A24" t="s">
        <v>957</v>
      </c>
      <c r="B24" t="s">
        <v>958</v>
      </c>
      <c r="C24">
        <v>1283</v>
      </c>
      <c r="D24">
        <v>18000913</v>
      </c>
      <c r="E24">
        <v>0</v>
      </c>
      <c r="F24">
        <v>1283</v>
      </c>
      <c r="G24">
        <v>55</v>
      </c>
      <c r="H24">
        <v>0</v>
      </c>
      <c r="I24">
        <v>5367</v>
      </c>
    </row>
    <row r="25" spans="1:9" x14ac:dyDescent="0.2">
      <c r="A25" t="s">
        <v>957</v>
      </c>
      <c r="B25" t="s">
        <v>958</v>
      </c>
      <c r="C25">
        <v>1216</v>
      </c>
      <c r="D25">
        <v>18000914</v>
      </c>
      <c r="E25">
        <v>0</v>
      </c>
      <c r="F25">
        <v>1216</v>
      </c>
      <c r="G25">
        <v>55</v>
      </c>
      <c r="H25">
        <v>0</v>
      </c>
      <c r="I25">
        <v>3297</v>
      </c>
    </row>
    <row r="26" spans="1:9" x14ac:dyDescent="0.2">
      <c r="A26" t="s">
        <v>957</v>
      </c>
      <c r="B26" t="s">
        <v>958</v>
      </c>
      <c r="C26">
        <v>4553</v>
      </c>
      <c r="D26">
        <v>18000419</v>
      </c>
      <c r="E26">
        <v>0</v>
      </c>
      <c r="F26">
        <v>4553</v>
      </c>
      <c r="G26">
        <v>1059</v>
      </c>
      <c r="H26">
        <v>0</v>
      </c>
      <c r="I26">
        <v>210317</v>
      </c>
    </row>
    <row r="27" spans="1:9" x14ac:dyDescent="0.2">
      <c r="A27" t="s">
        <v>957</v>
      </c>
      <c r="B27" t="s">
        <v>958</v>
      </c>
      <c r="C27">
        <v>4447</v>
      </c>
      <c r="D27">
        <v>18000416</v>
      </c>
      <c r="E27">
        <v>0</v>
      </c>
      <c r="F27">
        <v>4447</v>
      </c>
      <c r="G27">
        <v>9531</v>
      </c>
      <c r="H27">
        <v>0</v>
      </c>
      <c r="I27">
        <v>191361</v>
      </c>
    </row>
    <row r="28" spans="1:9" x14ac:dyDescent="0.2">
      <c r="A28" t="s">
        <v>957</v>
      </c>
      <c r="B28" t="s">
        <v>958</v>
      </c>
      <c r="C28">
        <v>15567</v>
      </c>
      <c r="D28">
        <v>18000414</v>
      </c>
      <c r="E28">
        <v>0</v>
      </c>
      <c r="F28">
        <v>15567</v>
      </c>
      <c r="G28">
        <v>6354</v>
      </c>
      <c r="H28">
        <v>0</v>
      </c>
      <c r="I28">
        <v>479515</v>
      </c>
    </row>
    <row r="29" spans="1:9" x14ac:dyDescent="0.2">
      <c r="A29" t="s">
        <v>957</v>
      </c>
      <c r="B29" t="s">
        <v>958</v>
      </c>
      <c r="C29">
        <v>613</v>
      </c>
      <c r="D29">
        <v>18000494</v>
      </c>
      <c r="E29">
        <v>0</v>
      </c>
      <c r="F29">
        <v>613</v>
      </c>
      <c r="G29">
        <v>0</v>
      </c>
      <c r="H29">
        <v>0</v>
      </c>
      <c r="I29">
        <v>249</v>
      </c>
    </row>
    <row r="30" spans="1:9" x14ac:dyDescent="0.2">
      <c r="A30" t="s">
        <v>957</v>
      </c>
      <c r="B30" t="s">
        <v>958</v>
      </c>
      <c r="C30">
        <v>1045</v>
      </c>
      <c r="D30">
        <v>18000499</v>
      </c>
      <c r="E30">
        <v>0</v>
      </c>
      <c r="F30">
        <v>1045</v>
      </c>
      <c r="G30">
        <v>0</v>
      </c>
      <c r="H30">
        <v>0</v>
      </c>
      <c r="I30">
        <v>10</v>
      </c>
    </row>
    <row r="31" spans="1:9" x14ac:dyDescent="0.2">
      <c r="A31" t="s">
        <v>957</v>
      </c>
      <c r="B31" t="s">
        <v>958</v>
      </c>
      <c r="C31">
        <v>3077</v>
      </c>
      <c r="D31">
        <v>18000494</v>
      </c>
      <c r="E31">
        <v>0</v>
      </c>
      <c r="F31">
        <v>3077</v>
      </c>
      <c r="G31">
        <v>0</v>
      </c>
      <c r="H31">
        <v>0</v>
      </c>
      <c r="I31">
        <v>165</v>
      </c>
    </row>
    <row r="32" spans="1:9" x14ac:dyDescent="0.2">
      <c r="A32" t="s">
        <v>957</v>
      </c>
      <c r="B32" t="s">
        <v>958</v>
      </c>
      <c r="C32">
        <v>529</v>
      </c>
      <c r="D32">
        <v>18000996</v>
      </c>
      <c r="E32">
        <v>0</v>
      </c>
      <c r="F32">
        <v>529</v>
      </c>
      <c r="G32">
        <v>0</v>
      </c>
      <c r="H32">
        <v>0</v>
      </c>
      <c r="I32">
        <v>0</v>
      </c>
    </row>
    <row r="33" spans="1:9" x14ac:dyDescent="0.2">
      <c r="A33" t="s">
        <v>957</v>
      </c>
      <c r="B33" t="s">
        <v>958</v>
      </c>
      <c r="C33">
        <v>37170</v>
      </c>
      <c r="D33">
        <v>18000994</v>
      </c>
      <c r="E33">
        <v>0</v>
      </c>
      <c r="F33">
        <v>37170</v>
      </c>
      <c r="G33">
        <v>0</v>
      </c>
      <c r="H33">
        <v>0</v>
      </c>
      <c r="I33">
        <v>1270</v>
      </c>
    </row>
    <row r="34" spans="1:9" x14ac:dyDescent="0.2">
      <c r="A34" t="s">
        <v>957</v>
      </c>
      <c r="B34" t="s">
        <v>958</v>
      </c>
      <c r="C34">
        <v>847</v>
      </c>
      <c r="D34">
        <v>18000998</v>
      </c>
      <c r="E34">
        <v>0</v>
      </c>
      <c r="F34">
        <v>847</v>
      </c>
      <c r="G34">
        <v>-26560</v>
      </c>
      <c r="H34">
        <v>0</v>
      </c>
      <c r="I34">
        <v>179659</v>
      </c>
    </row>
    <row r="35" spans="1:9" x14ac:dyDescent="0.2">
      <c r="A35" t="s">
        <v>957</v>
      </c>
      <c r="B35" t="s">
        <v>958</v>
      </c>
      <c r="C35">
        <v>4</v>
      </c>
      <c r="D35">
        <v>18001016</v>
      </c>
      <c r="E35">
        <v>0</v>
      </c>
      <c r="F35">
        <v>4</v>
      </c>
      <c r="G35">
        <v>0</v>
      </c>
      <c r="H35">
        <v>0</v>
      </c>
      <c r="I35">
        <v>224</v>
      </c>
    </row>
    <row r="36" spans="1:9" x14ac:dyDescent="0.2">
      <c r="A36" t="s">
        <v>957</v>
      </c>
      <c r="B36" t="s">
        <v>958</v>
      </c>
      <c r="C36">
        <v>1800</v>
      </c>
      <c r="D36">
        <v>18001044</v>
      </c>
      <c r="E36">
        <v>0</v>
      </c>
      <c r="F36">
        <v>1800</v>
      </c>
      <c r="G36">
        <v>0</v>
      </c>
      <c r="H36">
        <v>0</v>
      </c>
      <c r="I36">
        <v>11966</v>
      </c>
    </row>
    <row r="37" spans="1:9" x14ac:dyDescent="0.2">
      <c r="A37" t="s">
        <v>957</v>
      </c>
      <c r="B37" t="s">
        <v>958</v>
      </c>
      <c r="C37">
        <v>1482</v>
      </c>
      <c r="D37">
        <v>18001049</v>
      </c>
      <c r="E37">
        <v>0</v>
      </c>
      <c r="F37">
        <v>1482</v>
      </c>
      <c r="G37">
        <v>0</v>
      </c>
      <c r="H37">
        <v>0</v>
      </c>
      <c r="I37">
        <v>30711</v>
      </c>
    </row>
    <row r="38" spans="1:9" x14ac:dyDescent="0.2">
      <c r="A38" t="s">
        <v>957</v>
      </c>
      <c r="B38" t="s">
        <v>958</v>
      </c>
      <c r="C38">
        <v>3388</v>
      </c>
      <c r="D38">
        <v>18001090</v>
      </c>
      <c r="E38">
        <v>0</v>
      </c>
      <c r="F38">
        <v>3388</v>
      </c>
      <c r="G38">
        <v>423</v>
      </c>
      <c r="H38">
        <v>0</v>
      </c>
      <c r="I38">
        <v>570271</v>
      </c>
    </row>
    <row r="39" spans="1:9" x14ac:dyDescent="0.2">
      <c r="A39" t="s">
        <v>957</v>
      </c>
      <c r="B39" t="s">
        <v>958</v>
      </c>
      <c r="C39">
        <v>1376</v>
      </c>
      <c r="D39" t="s">
        <v>28</v>
      </c>
      <c r="E39">
        <v>0</v>
      </c>
      <c r="F39">
        <v>1376</v>
      </c>
      <c r="G39">
        <v>0</v>
      </c>
      <c r="H39">
        <v>0</v>
      </c>
      <c r="I39">
        <v>741</v>
      </c>
    </row>
    <row r="40" spans="1:9" x14ac:dyDescent="0.2">
      <c r="A40" t="s">
        <v>957</v>
      </c>
      <c r="B40" t="s">
        <v>958</v>
      </c>
      <c r="C40">
        <v>6036</v>
      </c>
      <c r="D40">
        <v>18001398</v>
      </c>
      <c r="E40">
        <v>0</v>
      </c>
      <c r="F40">
        <v>6036</v>
      </c>
      <c r="G40">
        <v>0</v>
      </c>
      <c r="H40">
        <v>0</v>
      </c>
      <c r="I40">
        <v>174099</v>
      </c>
    </row>
    <row r="41" spans="1:9" x14ac:dyDescent="0.2">
      <c r="A41" t="s">
        <v>957</v>
      </c>
      <c r="B41" t="s">
        <v>958</v>
      </c>
      <c r="C41">
        <v>2965</v>
      </c>
      <c r="D41">
        <v>18001399</v>
      </c>
      <c r="E41">
        <v>317</v>
      </c>
      <c r="F41">
        <v>2647</v>
      </c>
      <c r="G41">
        <v>0</v>
      </c>
      <c r="H41">
        <v>0</v>
      </c>
      <c r="I41">
        <v>282329</v>
      </c>
    </row>
    <row r="42" spans="1:9" x14ac:dyDescent="0.2">
      <c r="A42" t="s">
        <v>957</v>
      </c>
      <c r="B42" t="s">
        <v>958</v>
      </c>
      <c r="C42">
        <v>6142</v>
      </c>
      <c r="D42">
        <v>18001349</v>
      </c>
      <c r="E42">
        <v>0</v>
      </c>
      <c r="F42">
        <v>6142</v>
      </c>
      <c r="G42">
        <v>0</v>
      </c>
      <c r="H42">
        <v>0</v>
      </c>
      <c r="I42">
        <v>348516</v>
      </c>
    </row>
    <row r="43" spans="1:9" x14ac:dyDescent="0.2">
      <c r="A43" t="s">
        <v>957</v>
      </c>
      <c r="B43" t="s">
        <v>958</v>
      </c>
      <c r="C43">
        <v>1059</v>
      </c>
      <c r="D43">
        <v>18001391</v>
      </c>
      <c r="E43">
        <v>0</v>
      </c>
      <c r="F43">
        <v>1059</v>
      </c>
      <c r="G43">
        <v>0</v>
      </c>
      <c r="H43">
        <v>0</v>
      </c>
      <c r="I43">
        <v>9107</v>
      </c>
    </row>
    <row r="44" spans="1:9" x14ac:dyDescent="0.2">
      <c r="A44" t="s">
        <v>957</v>
      </c>
      <c r="B44" t="s">
        <v>958</v>
      </c>
      <c r="C44">
        <v>1873</v>
      </c>
      <c r="D44">
        <v>18001408</v>
      </c>
      <c r="E44">
        <v>921</v>
      </c>
      <c r="F44">
        <v>952</v>
      </c>
      <c r="G44">
        <v>0</v>
      </c>
      <c r="H44">
        <v>0</v>
      </c>
      <c r="I44">
        <v>107242</v>
      </c>
    </row>
    <row r="45" spans="1:9" x14ac:dyDescent="0.2">
      <c r="A45" t="s">
        <v>957</v>
      </c>
      <c r="B45" t="s">
        <v>958</v>
      </c>
      <c r="C45">
        <v>2456</v>
      </c>
      <c r="D45">
        <v>18001409</v>
      </c>
      <c r="E45">
        <v>0</v>
      </c>
      <c r="F45">
        <v>2456</v>
      </c>
      <c r="G45">
        <v>0</v>
      </c>
      <c r="H45">
        <v>0</v>
      </c>
      <c r="I45">
        <v>127020</v>
      </c>
    </row>
    <row r="46" spans="1:9" x14ac:dyDescent="0.2">
      <c r="A46" t="s">
        <v>957</v>
      </c>
      <c r="B46" t="s">
        <v>958</v>
      </c>
      <c r="C46">
        <v>1059</v>
      </c>
      <c r="D46">
        <v>18001414</v>
      </c>
      <c r="E46">
        <v>423</v>
      </c>
      <c r="F46">
        <v>635</v>
      </c>
      <c r="G46">
        <v>3177</v>
      </c>
      <c r="H46">
        <v>0</v>
      </c>
      <c r="I46">
        <v>123903</v>
      </c>
    </row>
    <row r="47" spans="1:9" x14ac:dyDescent="0.2">
      <c r="A47" t="s">
        <v>957</v>
      </c>
      <c r="B47" t="s">
        <v>958</v>
      </c>
      <c r="C47">
        <v>12496</v>
      </c>
      <c r="D47">
        <v>18001460</v>
      </c>
      <c r="E47">
        <v>0</v>
      </c>
      <c r="F47">
        <v>12496</v>
      </c>
      <c r="G47">
        <v>105</v>
      </c>
      <c r="H47">
        <v>0</v>
      </c>
      <c r="I47">
        <v>19909</v>
      </c>
    </row>
    <row r="48" spans="1:9" x14ac:dyDescent="0.2">
      <c r="A48" t="s">
        <v>957</v>
      </c>
      <c r="B48" t="s">
        <v>958</v>
      </c>
      <c r="C48">
        <v>423</v>
      </c>
      <c r="D48">
        <v>18001049</v>
      </c>
      <c r="E48">
        <v>0</v>
      </c>
      <c r="F48">
        <v>423</v>
      </c>
      <c r="G48">
        <v>0</v>
      </c>
      <c r="H48">
        <v>0</v>
      </c>
      <c r="I48">
        <v>48714</v>
      </c>
    </row>
    <row r="49" spans="1:9" x14ac:dyDescent="0.2">
      <c r="A49" t="s">
        <v>957</v>
      </c>
      <c r="B49" t="s">
        <v>958</v>
      </c>
      <c r="C49">
        <v>226</v>
      </c>
      <c r="D49" t="s">
        <v>34</v>
      </c>
      <c r="E49">
        <v>31</v>
      </c>
      <c r="F49">
        <v>194</v>
      </c>
      <c r="G49">
        <v>42</v>
      </c>
      <c r="H49">
        <v>0</v>
      </c>
      <c r="I49">
        <v>7080</v>
      </c>
    </row>
    <row r="50" spans="1:9" x14ac:dyDescent="0.2">
      <c r="A50" t="s">
        <v>957</v>
      </c>
      <c r="B50" t="s">
        <v>958</v>
      </c>
      <c r="C50">
        <v>134</v>
      </c>
      <c r="D50" t="s">
        <v>35</v>
      </c>
      <c r="E50">
        <v>0</v>
      </c>
      <c r="F50">
        <v>134</v>
      </c>
      <c r="G50">
        <v>0</v>
      </c>
      <c r="H50">
        <v>0</v>
      </c>
      <c r="I50">
        <v>500</v>
      </c>
    </row>
    <row r="51" spans="1:9" x14ac:dyDescent="0.2">
      <c r="A51" t="s">
        <v>957</v>
      </c>
      <c r="B51" t="s">
        <v>958</v>
      </c>
      <c r="C51">
        <v>11225</v>
      </c>
      <c r="D51">
        <v>84900199</v>
      </c>
      <c r="E51">
        <v>0</v>
      </c>
      <c r="F51">
        <v>11225</v>
      </c>
      <c r="G51">
        <v>0</v>
      </c>
      <c r="H51">
        <v>0</v>
      </c>
      <c r="I51">
        <v>106111</v>
      </c>
    </row>
    <row r="52" spans="1:9" x14ac:dyDescent="0.2">
      <c r="A52" t="s">
        <v>957</v>
      </c>
      <c r="B52" t="s">
        <v>958</v>
      </c>
      <c r="C52">
        <v>69</v>
      </c>
      <c r="D52">
        <v>89601366</v>
      </c>
      <c r="E52">
        <v>0</v>
      </c>
      <c r="F52">
        <v>69</v>
      </c>
      <c r="G52">
        <v>0</v>
      </c>
      <c r="H52">
        <v>0</v>
      </c>
      <c r="I52">
        <v>46</v>
      </c>
    </row>
    <row r="53" spans="1:9" x14ac:dyDescent="0.2">
      <c r="A53" t="s">
        <v>957</v>
      </c>
      <c r="B53" t="s">
        <v>958</v>
      </c>
      <c r="C53">
        <v>689</v>
      </c>
      <c r="D53">
        <v>89601340</v>
      </c>
      <c r="E53">
        <v>0</v>
      </c>
      <c r="F53">
        <v>689</v>
      </c>
      <c r="G53">
        <v>0</v>
      </c>
      <c r="H53">
        <v>0</v>
      </c>
      <c r="I53">
        <v>25</v>
      </c>
    </row>
    <row r="54" spans="1:9" x14ac:dyDescent="0.2">
      <c r="A54" t="s">
        <v>957</v>
      </c>
      <c r="B54" t="s">
        <v>958</v>
      </c>
      <c r="C54">
        <v>756</v>
      </c>
      <c r="D54">
        <v>89601409</v>
      </c>
      <c r="E54">
        <v>0</v>
      </c>
      <c r="F54">
        <v>756</v>
      </c>
      <c r="G54">
        <v>0</v>
      </c>
      <c r="H54">
        <v>0</v>
      </c>
      <c r="I54">
        <v>20</v>
      </c>
    </row>
    <row r="55" spans="1:9" x14ac:dyDescent="0.2">
      <c r="A55" t="s">
        <v>957</v>
      </c>
      <c r="B55" t="s">
        <v>958</v>
      </c>
      <c r="C55">
        <v>10</v>
      </c>
      <c r="D55" t="s">
        <v>37</v>
      </c>
      <c r="E55">
        <v>0</v>
      </c>
      <c r="F55">
        <v>10</v>
      </c>
      <c r="G55">
        <v>0</v>
      </c>
      <c r="H55">
        <v>0</v>
      </c>
      <c r="I55">
        <v>2</v>
      </c>
    </row>
    <row r="56" spans="1:9" x14ac:dyDescent="0.2">
      <c r="A56" t="s">
        <v>957</v>
      </c>
      <c r="B56" t="s">
        <v>958</v>
      </c>
      <c r="C56">
        <v>254</v>
      </c>
      <c r="D56" t="s">
        <v>48</v>
      </c>
      <c r="E56">
        <v>0</v>
      </c>
      <c r="F56">
        <v>254</v>
      </c>
      <c r="G56">
        <v>-11</v>
      </c>
      <c r="H56">
        <v>0</v>
      </c>
      <c r="I56">
        <v>1672</v>
      </c>
    </row>
    <row r="57" spans="1:9" x14ac:dyDescent="0.2">
      <c r="A57" t="s">
        <v>957</v>
      </c>
      <c r="B57" t="s">
        <v>958</v>
      </c>
      <c r="C57">
        <v>6</v>
      </c>
      <c r="D57" t="s">
        <v>56</v>
      </c>
      <c r="E57">
        <v>0</v>
      </c>
      <c r="F57">
        <v>6</v>
      </c>
      <c r="G57">
        <v>0</v>
      </c>
      <c r="H57">
        <v>0</v>
      </c>
      <c r="I57">
        <v>5</v>
      </c>
    </row>
    <row r="58" spans="1:9" x14ac:dyDescent="0.2">
      <c r="A58" t="s">
        <v>957</v>
      </c>
      <c r="B58" t="s">
        <v>958</v>
      </c>
      <c r="C58">
        <v>8</v>
      </c>
      <c r="D58" t="s">
        <v>58</v>
      </c>
      <c r="E58">
        <v>0</v>
      </c>
      <c r="F58">
        <v>8</v>
      </c>
      <c r="G58">
        <v>0</v>
      </c>
      <c r="H58">
        <v>0</v>
      </c>
      <c r="I58">
        <v>9</v>
      </c>
    </row>
    <row r="59" spans="1:9" x14ac:dyDescent="0.2">
      <c r="A59" t="s">
        <v>957</v>
      </c>
      <c r="B59" t="s">
        <v>958</v>
      </c>
      <c r="C59">
        <v>2</v>
      </c>
      <c r="D59" t="s">
        <v>59</v>
      </c>
      <c r="E59">
        <v>0</v>
      </c>
      <c r="F59">
        <v>2</v>
      </c>
      <c r="G59">
        <v>0</v>
      </c>
      <c r="H59">
        <v>0</v>
      </c>
      <c r="I59">
        <v>2</v>
      </c>
    </row>
    <row r="60" spans="1:9" x14ac:dyDescent="0.2">
      <c r="A60" t="s">
        <v>957</v>
      </c>
      <c r="B60" t="s">
        <v>958</v>
      </c>
      <c r="C60">
        <v>2</v>
      </c>
      <c r="D60" t="s">
        <v>65</v>
      </c>
      <c r="E60">
        <v>0</v>
      </c>
      <c r="F60">
        <v>2</v>
      </c>
      <c r="G60">
        <v>0</v>
      </c>
      <c r="H60">
        <v>0</v>
      </c>
      <c r="I60">
        <v>6</v>
      </c>
    </row>
    <row r="61" spans="1:9" x14ac:dyDescent="0.2">
      <c r="A61" t="s">
        <v>957</v>
      </c>
      <c r="B61" t="s">
        <v>958</v>
      </c>
      <c r="C61">
        <v>11</v>
      </c>
      <c r="D61" t="s">
        <v>66</v>
      </c>
      <c r="E61">
        <v>0</v>
      </c>
      <c r="F61">
        <v>11</v>
      </c>
      <c r="G61">
        <v>0</v>
      </c>
      <c r="H61">
        <v>0</v>
      </c>
      <c r="I61">
        <v>0</v>
      </c>
    </row>
    <row r="62" spans="1:9" x14ac:dyDescent="0.2">
      <c r="A62" t="s">
        <v>957</v>
      </c>
      <c r="B62" t="s">
        <v>958</v>
      </c>
      <c r="C62">
        <v>8</v>
      </c>
      <c r="D62" t="s">
        <v>70</v>
      </c>
      <c r="E62">
        <v>0</v>
      </c>
      <c r="F62">
        <v>8</v>
      </c>
      <c r="G62">
        <v>0</v>
      </c>
      <c r="H62">
        <v>0</v>
      </c>
      <c r="I62">
        <v>44</v>
      </c>
    </row>
    <row r="63" spans="1:9" x14ac:dyDescent="0.2">
      <c r="A63" t="s">
        <v>957</v>
      </c>
      <c r="B63" t="s">
        <v>958</v>
      </c>
      <c r="C63">
        <v>12</v>
      </c>
      <c r="D63" t="s">
        <v>71</v>
      </c>
      <c r="E63">
        <v>0</v>
      </c>
      <c r="F63">
        <v>12</v>
      </c>
      <c r="G63">
        <v>0</v>
      </c>
      <c r="H63">
        <v>0</v>
      </c>
      <c r="I63">
        <v>4</v>
      </c>
    </row>
    <row r="64" spans="1:9" x14ac:dyDescent="0.2">
      <c r="A64" t="s">
        <v>957</v>
      </c>
      <c r="B64" t="s">
        <v>958</v>
      </c>
      <c r="C64">
        <v>70</v>
      </c>
      <c r="D64" t="s">
        <v>77</v>
      </c>
      <c r="E64">
        <v>0</v>
      </c>
      <c r="F64">
        <v>70</v>
      </c>
      <c r="G64">
        <v>0</v>
      </c>
      <c r="H64">
        <v>0</v>
      </c>
      <c r="I64">
        <v>961</v>
      </c>
    </row>
    <row r="65" spans="1:9" x14ac:dyDescent="0.2">
      <c r="A65" t="s">
        <v>957</v>
      </c>
      <c r="B65" t="s">
        <v>958</v>
      </c>
      <c r="C65">
        <v>31</v>
      </c>
      <c r="D65" t="s">
        <v>78</v>
      </c>
      <c r="E65">
        <v>0</v>
      </c>
      <c r="F65">
        <v>31</v>
      </c>
      <c r="G65">
        <v>0</v>
      </c>
      <c r="H65">
        <v>0</v>
      </c>
      <c r="I65">
        <v>1408</v>
      </c>
    </row>
    <row r="66" spans="1:9" x14ac:dyDescent="0.2">
      <c r="A66" t="s">
        <v>957</v>
      </c>
      <c r="B66" t="s">
        <v>958</v>
      </c>
      <c r="C66">
        <v>164</v>
      </c>
      <c r="D66" t="s">
        <v>79</v>
      </c>
      <c r="E66">
        <v>0</v>
      </c>
      <c r="F66">
        <v>164</v>
      </c>
      <c r="G66">
        <v>0</v>
      </c>
      <c r="H66">
        <v>0</v>
      </c>
      <c r="I66">
        <v>788</v>
      </c>
    </row>
    <row r="67" spans="1:9" x14ac:dyDescent="0.2">
      <c r="A67" t="s">
        <v>957</v>
      </c>
      <c r="B67" t="s">
        <v>958</v>
      </c>
      <c r="C67">
        <v>542</v>
      </c>
      <c r="D67" t="s">
        <v>80</v>
      </c>
      <c r="E67">
        <v>0</v>
      </c>
      <c r="F67">
        <v>542</v>
      </c>
      <c r="G67">
        <v>0</v>
      </c>
      <c r="H67">
        <v>0</v>
      </c>
      <c r="I67">
        <v>1694</v>
      </c>
    </row>
    <row r="68" spans="1:9" x14ac:dyDescent="0.2">
      <c r="A68" t="s">
        <v>957</v>
      </c>
      <c r="B68" t="s">
        <v>958</v>
      </c>
      <c r="C68">
        <v>237</v>
      </c>
      <c r="D68" t="s">
        <v>83</v>
      </c>
      <c r="E68">
        <v>0</v>
      </c>
      <c r="F68">
        <v>237</v>
      </c>
      <c r="G68">
        <v>0</v>
      </c>
      <c r="H68">
        <v>0</v>
      </c>
      <c r="I68">
        <v>0</v>
      </c>
    </row>
    <row r="69" spans="1:9" x14ac:dyDescent="0.2">
      <c r="A69" t="s">
        <v>957</v>
      </c>
      <c r="B69" t="s">
        <v>958</v>
      </c>
      <c r="C69">
        <v>16</v>
      </c>
      <c r="D69" t="s">
        <v>84</v>
      </c>
      <c r="E69">
        <v>0</v>
      </c>
      <c r="F69">
        <v>16</v>
      </c>
      <c r="G69">
        <v>0</v>
      </c>
      <c r="H69">
        <v>0</v>
      </c>
      <c r="I69">
        <v>50</v>
      </c>
    </row>
    <row r="70" spans="1:9" x14ac:dyDescent="0.2">
      <c r="A70" t="s">
        <v>957</v>
      </c>
      <c r="B70" t="s">
        <v>958</v>
      </c>
      <c r="C70">
        <v>16</v>
      </c>
      <c r="D70" t="s">
        <v>86</v>
      </c>
      <c r="E70">
        <v>0</v>
      </c>
      <c r="F70">
        <v>16</v>
      </c>
      <c r="G70">
        <v>0</v>
      </c>
      <c r="H70">
        <v>0</v>
      </c>
      <c r="I70">
        <v>254</v>
      </c>
    </row>
    <row r="71" spans="1:9" x14ac:dyDescent="0.2">
      <c r="A71" t="s">
        <v>957</v>
      </c>
      <c r="B71" t="s">
        <v>958</v>
      </c>
      <c r="C71">
        <v>203</v>
      </c>
      <c r="D71" t="s">
        <v>89</v>
      </c>
      <c r="E71">
        <v>0</v>
      </c>
      <c r="F71">
        <v>203</v>
      </c>
      <c r="G71">
        <v>0</v>
      </c>
      <c r="H71">
        <v>0</v>
      </c>
      <c r="I71">
        <v>0</v>
      </c>
    </row>
    <row r="72" spans="1:9" x14ac:dyDescent="0.2">
      <c r="A72" t="s">
        <v>957</v>
      </c>
      <c r="B72" t="s">
        <v>958</v>
      </c>
      <c r="C72">
        <v>203</v>
      </c>
      <c r="D72" t="s">
        <v>90</v>
      </c>
      <c r="E72">
        <v>0</v>
      </c>
      <c r="F72">
        <v>203</v>
      </c>
      <c r="G72">
        <v>0</v>
      </c>
      <c r="H72">
        <v>0</v>
      </c>
      <c r="I72">
        <v>67</v>
      </c>
    </row>
    <row r="73" spans="1:9" x14ac:dyDescent="0.2">
      <c r="A73" t="s">
        <v>957</v>
      </c>
      <c r="B73" t="s">
        <v>958</v>
      </c>
      <c r="C73">
        <v>118</v>
      </c>
      <c r="D73" t="s">
        <v>91</v>
      </c>
      <c r="E73">
        <v>0</v>
      </c>
      <c r="F73">
        <v>118</v>
      </c>
      <c r="G73">
        <v>0</v>
      </c>
      <c r="H73">
        <v>0</v>
      </c>
      <c r="I73">
        <v>3032</v>
      </c>
    </row>
    <row r="74" spans="1:9" x14ac:dyDescent="0.2">
      <c r="A74" t="s">
        <v>957</v>
      </c>
      <c r="B74" t="s">
        <v>958</v>
      </c>
      <c r="C74">
        <v>16</v>
      </c>
      <c r="D74" t="s">
        <v>92</v>
      </c>
      <c r="E74">
        <v>0</v>
      </c>
      <c r="F74">
        <v>16</v>
      </c>
      <c r="G74">
        <v>0</v>
      </c>
      <c r="H74">
        <v>0</v>
      </c>
      <c r="I74">
        <v>12250</v>
      </c>
    </row>
    <row r="75" spans="1:9" x14ac:dyDescent="0.2">
      <c r="A75" t="s">
        <v>957</v>
      </c>
      <c r="B75" t="s">
        <v>958</v>
      </c>
      <c r="C75">
        <v>127</v>
      </c>
      <c r="D75" t="s">
        <v>108</v>
      </c>
      <c r="E75">
        <v>0</v>
      </c>
      <c r="F75">
        <v>127</v>
      </c>
      <c r="G75">
        <v>0</v>
      </c>
      <c r="H75">
        <v>0</v>
      </c>
      <c r="I75">
        <v>571</v>
      </c>
    </row>
    <row r="76" spans="1:9" x14ac:dyDescent="0.2">
      <c r="A76" t="s">
        <v>957</v>
      </c>
      <c r="B76" t="s">
        <v>958</v>
      </c>
      <c r="C76">
        <v>550</v>
      </c>
      <c r="D76" t="s">
        <v>112</v>
      </c>
      <c r="E76">
        <v>0</v>
      </c>
      <c r="F76">
        <v>550</v>
      </c>
      <c r="G76">
        <v>105</v>
      </c>
      <c r="H76">
        <v>0</v>
      </c>
      <c r="I76">
        <v>1567</v>
      </c>
    </row>
    <row r="77" spans="1:9" x14ac:dyDescent="0.2">
      <c r="A77" t="s">
        <v>957</v>
      </c>
      <c r="B77" t="s">
        <v>958</v>
      </c>
      <c r="C77">
        <v>582</v>
      </c>
      <c r="D77" t="s">
        <v>117</v>
      </c>
      <c r="E77">
        <v>0</v>
      </c>
      <c r="F77">
        <v>582</v>
      </c>
      <c r="G77">
        <v>0</v>
      </c>
      <c r="H77">
        <v>0</v>
      </c>
      <c r="I77">
        <v>158</v>
      </c>
    </row>
    <row r="78" spans="1:9" x14ac:dyDescent="0.2">
      <c r="A78" t="s">
        <v>957</v>
      </c>
      <c r="B78" t="s">
        <v>958</v>
      </c>
      <c r="C78">
        <v>1270</v>
      </c>
      <c r="D78" t="s">
        <v>131</v>
      </c>
      <c r="E78">
        <v>0</v>
      </c>
      <c r="F78">
        <v>1270</v>
      </c>
      <c r="G78">
        <v>2</v>
      </c>
      <c r="H78">
        <v>0</v>
      </c>
      <c r="I78">
        <v>847</v>
      </c>
    </row>
    <row r="79" spans="1:9" x14ac:dyDescent="0.2">
      <c r="A79" t="s">
        <v>957</v>
      </c>
      <c r="B79" t="s">
        <v>958</v>
      </c>
      <c r="C79">
        <v>13767</v>
      </c>
      <c r="D79" t="s">
        <v>145</v>
      </c>
      <c r="E79">
        <v>0</v>
      </c>
      <c r="F79">
        <v>13767</v>
      </c>
      <c r="G79">
        <v>0</v>
      </c>
      <c r="H79">
        <v>0</v>
      </c>
      <c r="I79">
        <v>727956</v>
      </c>
    </row>
    <row r="80" spans="1:9" x14ac:dyDescent="0.2">
      <c r="A80" t="s">
        <v>957</v>
      </c>
      <c r="B80" t="s">
        <v>958</v>
      </c>
      <c r="C80">
        <v>2753</v>
      </c>
      <c r="D80" t="s">
        <v>146</v>
      </c>
      <c r="E80">
        <v>0</v>
      </c>
      <c r="F80">
        <v>2753</v>
      </c>
      <c r="G80">
        <v>0</v>
      </c>
      <c r="H80">
        <v>0</v>
      </c>
      <c r="I80">
        <v>4977</v>
      </c>
    </row>
    <row r="81" spans="1:9" x14ac:dyDescent="0.2">
      <c r="A81" t="s">
        <v>957</v>
      </c>
      <c r="B81" t="s">
        <v>958</v>
      </c>
      <c r="C81">
        <v>42</v>
      </c>
      <c r="D81" t="s">
        <v>147</v>
      </c>
      <c r="E81">
        <v>0</v>
      </c>
      <c r="F81">
        <v>42</v>
      </c>
      <c r="G81">
        <v>0</v>
      </c>
      <c r="H81">
        <v>0</v>
      </c>
      <c r="I81">
        <v>4066</v>
      </c>
    </row>
    <row r="82" spans="1:9" x14ac:dyDescent="0.2">
      <c r="A82" t="s">
        <v>957</v>
      </c>
      <c r="B82" t="s">
        <v>958</v>
      </c>
      <c r="C82">
        <v>5083</v>
      </c>
      <c r="D82" t="s">
        <v>149</v>
      </c>
      <c r="E82">
        <v>0</v>
      </c>
      <c r="F82">
        <v>5083</v>
      </c>
      <c r="G82">
        <v>0</v>
      </c>
      <c r="H82">
        <v>0</v>
      </c>
      <c r="I82">
        <v>211</v>
      </c>
    </row>
    <row r="83" spans="1:9" x14ac:dyDescent="0.2">
      <c r="A83" t="s">
        <v>957</v>
      </c>
      <c r="B83" t="s">
        <v>958</v>
      </c>
      <c r="C83">
        <v>1313</v>
      </c>
      <c r="D83" t="s">
        <v>157</v>
      </c>
      <c r="E83">
        <v>0</v>
      </c>
      <c r="F83">
        <v>1313</v>
      </c>
      <c r="G83">
        <v>0</v>
      </c>
      <c r="H83">
        <v>0</v>
      </c>
      <c r="I83">
        <v>804</v>
      </c>
    </row>
    <row r="84" spans="1:9" x14ac:dyDescent="0.2">
      <c r="A84" t="s">
        <v>957</v>
      </c>
      <c r="B84" t="s">
        <v>958</v>
      </c>
      <c r="C84">
        <v>296</v>
      </c>
      <c r="D84" t="s">
        <v>160</v>
      </c>
      <c r="E84">
        <v>0</v>
      </c>
      <c r="F84">
        <v>296</v>
      </c>
      <c r="G84">
        <v>0</v>
      </c>
      <c r="H84">
        <v>0</v>
      </c>
      <c r="I84">
        <v>84</v>
      </c>
    </row>
    <row r="85" spans="1:9" x14ac:dyDescent="0.2">
      <c r="A85" t="s">
        <v>957</v>
      </c>
      <c r="B85" t="s">
        <v>958</v>
      </c>
      <c r="C85">
        <v>42</v>
      </c>
      <c r="D85" t="s">
        <v>162</v>
      </c>
      <c r="E85">
        <v>0</v>
      </c>
      <c r="F85">
        <v>42</v>
      </c>
      <c r="G85">
        <v>0</v>
      </c>
      <c r="H85">
        <v>0</v>
      </c>
      <c r="I85">
        <v>0</v>
      </c>
    </row>
    <row r="86" spans="1:9" x14ac:dyDescent="0.2">
      <c r="A86" t="s">
        <v>957</v>
      </c>
      <c r="B86" t="s">
        <v>958</v>
      </c>
      <c r="C86">
        <v>42</v>
      </c>
      <c r="D86" t="s">
        <v>163</v>
      </c>
      <c r="E86">
        <v>0</v>
      </c>
      <c r="F86">
        <v>42</v>
      </c>
      <c r="G86">
        <v>0</v>
      </c>
      <c r="H86">
        <v>0</v>
      </c>
      <c r="I86">
        <v>0</v>
      </c>
    </row>
    <row r="87" spans="1:9" x14ac:dyDescent="0.2">
      <c r="A87" t="s">
        <v>957</v>
      </c>
      <c r="B87" t="s">
        <v>958</v>
      </c>
      <c r="C87">
        <v>42</v>
      </c>
      <c r="D87" t="s">
        <v>164</v>
      </c>
      <c r="E87">
        <v>0</v>
      </c>
      <c r="F87">
        <v>42</v>
      </c>
      <c r="G87">
        <v>508</v>
      </c>
      <c r="H87">
        <v>0</v>
      </c>
      <c r="I87">
        <v>51255</v>
      </c>
    </row>
    <row r="88" spans="1:9" x14ac:dyDescent="0.2">
      <c r="A88" t="s">
        <v>957</v>
      </c>
      <c r="B88" t="s">
        <v>958</v>
      </c>
      <c r="C88">
        <v>127</v>
      </c>
      <c r="D88" t="s">
        <v>167</v>
      </c>
      <c r="E88">
        <v>0</v>
      </c>
      <c r="F88">
        <v>127</v>
      </c>
      <c r="G88">
        <v>0</v>
      </c>
      <c r="H88">
        <v>0</v>
      </c>
      <c r="I88">
        <v>9149</v>
      </c>
    </row>
    <row r="89" spans="1:9" x14ac:dyDescent="0.2">
      <c r="A89" t="s">
        <v>957</v>
      </c>
      <c r="B89" t="s">
        <v>958</v>
      </c>
      <c r="C89">
        <v>2118</v>
      </c>
      <c r="D89" t="s">
        <v>170</v>
      </c>
      <c r="E89">
        <v>0</v>
      </c>
      <c r="F89">
        <v>2118</v>
      </c>
      <c r="G89">
        <v>0</v>
      </c>
      <c r="H89">
        <v>0</v>
      </c>
      <c r="I89">
        <v>4236</v>
      </c>
    </row>
    <row r="90" spans="1:9" x14ac:dyDescent="0.2">
      <c r="A90" t="s">
        <v>957</v>
      </c>
      <c r="B90" t="s">
        <v>958</v>
      </c>
      <c r="C90">
        <v>211</v>
      </c>
      <c r="D90" t="s">
        <v>174</v>
      </c>
      <c r="E90">
        <v>0</v>
      </c>
      <c r="F90">
        <v>211</v>
      </c>
      <c r="G90">
        <v>0</v>
      </c>
      <c r="H90">
        <v>0</v>
      </c>
      <c r="I90">
        <v>0</v>
      </c>
    </row>
    <row r="91" spans="1:9" x14ac:dyDescent="0.2">
      <c r="A91" t="s">
        <v>957</v>
      </c>
      <c r="B91" t="s">
        <v>958</v>
      </c>
      <c r="C91">
        <v>1059</v>
      </c>
      <c r="D91" t="s">
        <v>175</v>
      </c>
      <c r="E91">
        <v>0</v>
      </c>
      <c r="F91">
        <v>1059</v>
      </c>
      <c r="G91">
        <v>0</v>
      </c>
      <c r="H91">
        <v>0</v>
      </c>
      <c r="I91">
        <v>0</v>
      </c>
    </row>
    <row r="92" spans="1:9" x14ac:dyDescent="0.2">
      <c r="A92" t="s">
        <v>957</v>
      </c>
      <c r="B92" t="s">
        <v>958</v>
      </c>
      <c r="C92">
        <v>635</v>
      </c>
      <c r="D92" t="s">
        <v>181</v>
      </c>
      <c r="E92">
        <v>0</v>
      </c>
      <c r="F92">
        <v>635</v>
      </c>
      <c r="G92">
        <v>0</v>
      </c>
      <c r="H92">
        <v>0</v>
      </c>
      <c r="I92">
        <v>0</v>
      </c>
    </row>
    <row r="93" spans="1:9" x14ac:dyDescent="0.2">
      <c r="A93" t="s">
        <v>957</v>
      </c>
      <c r="B93" t="s">
        <v>958</v>
      </c>
      <c r="C93">
        <v>1313</v>
      </c>
      <c r="D93" t="s">
        <v>157</v>
      </c>
      <c r="E93">
        <v>0</v>
      </c>
      <c r="F93">
        <v>1313</v>
      </c>
      <c r="G93">
        <v>0</v>
      </c>
      <c r="H93">
        <v>0</v>
      </c>
      <c r="I93">
        <v>169</v>
      </c>
    </row>
    <row r="94" spans="1:9" x14ac:dyDescent="0.2">
      <c r="A94" t="s">
        <v>957</v>
      </c>
      <c r="B94" t="s">
        <v>958</v>
      </c>
      <c r="C94">
        <v>15927</v>
      </c>
      <c r="D94" t="s">
        <v>192</v>
      </c>
      <c r="E94">
        <v>0</v>
      </c>
      <c r="F94">
        <v>15927</v>
      </c>
      <c r="G94">
        <v>0</v>
      </c>
      <c r="H94">
        <v>0</v>
      </c>
      <c r="I94">
        <v>5422</v>
      </c>
    </row>
    <row r="95" spans="1:9" x14ac:dyDescent="0.2">
      <c r="A95" t="s">
        <v>957</v>
      </c>
      <c r="B95" t="s">
        <v>958</v>
      </c>
      <c r="C95">
        <v>42</v>
      </c>
      <c r="D95" t="s">
        <v>164</v>
      </c>
      <c r="E95">
        <v>0</v>
      </c>
      <c r="F95">
        <v>42</v>
      </c>
      <c r="G95">
        <v>0</v>
      </c>
      <c r="H95">
        <v>0</v>
      </c>
      <c r="I95">
        <v>0</v>
      </c>
    </row>
    <row r="96" spans="1:9" x14ac:dyDescent="0.2">
      <c r="A96" t="s">
        <v>957</v>
      </c>
      <c r="B96" t="s">
        <v>958</v>
      </c>
      <c r="C96">
        <v>211</v>
      </c>
      <c r="D96" t="s">
        <v>196</v>
      </c>
      <c r="E96">
        <v>0</v>
      </c>
      <c r="F96">
        <v>211</v>
      </c>
      <c r="G96">
        <v>0</v>
      </c>
      <c r="H96">
        <v>0</v>
      </c>
      <c r="I96">
        <v>0</v>
      </c>
    </row>
    <row r="97" spans="1:9" x14ac:dyDescent="0.2">
      <c r="A97" t="s">
        <v>957</v>
      </c>
      <c r="B97" t="s">
        <v>958</v>
      </c>
      <c r="C97">
        <v>2118</v>
      </c>
      <c r="D97" t="s">
        <v>168</v>
      </c>
      <c r="E97">
        <v>0</v>
      </c>
      <c r="F97">
        <v>2118</v>
      </c>
      <c r="G97">
        <v>0</v>
      </c>
      <c r="H97">
        <v>0</v>
      </c>
      <c r="I97">
        <v>1779</v>
      </c>
    </row>
    <row r="98" spans="1:9" x14ac:dyDescent="0.2">
      <c r="A98" t="s">
        <v>957</v>
      </c>
      <c r="B98" t="s">
        <v>958</v>
      </c>
      <c r="C98">
        <v>211</v>
      </c>
      <c r="D98" t="s">
        <v>200</v>
      </c>
      <c r="E98">
        <v>0</v>
      </c>
      <c r="F98">
        <v>211</v>
      </c>
      <c r="G98">
        <v>0</v>
      </c>
      <c r="H98">
        <v>0</v>
      </c>
      <c r="I98">
        <v>0</v>
      </c>
    </row>
    <row r="99" spans="1:9" x14ac:dyDescent="0.2">
      <c r="A99" t="s">
        <v>957</v>
      </c>
      <c r="B99" t="s">
        <v>958</v>
      </c>
      <c r="C99">
        <v>6142</v>
      </c>
      <c r="D99" t="s">
        <v>201</v>
      </c>
      <c r="E99">
        <v>0</v>
      </c>
      <c r="F99">
        <v>6142</v>
      </c>
      <c r="G99">
        <v>0</v>
      </c>
      <c r="H99">
        <v>0</v>
      </c>
      <c r="I99">
        <v>-6143</v>
      </c>
    </row>
    <row r="100" spans="1:9" x14ac:dyDescent="0.2">
      <c r="A100" t="s">
        <v>957</v>
      </c>
      <c r="B100" t="s">
        <v>958</v>
      </c>
      <c r="C100">
        <v>8810</v>
      </c>
      <c r="D100" t="s">
        <v>171</v>
      </c>
      <c r="E100">
        <v>0</v>
      </c>
      <c r="F100">
        <v>8810</v>
      </c>
      <c r="G100">
        <v>0</v>
      </c>
      <c r="H100">
        <v>0</v>
      </c>
      <c r="I100">
        <v>42</v>
      </c>
    </row>
    <row r="101" spans="1:9" x14ac:dyDescent="0.2">
      <c r="A101" t="s">
        <v>957</v>
      </c>
      <c r="B101" t="s">
        <v>958</v>
      </c>
      <c r="C101">
        <v>8472</v>
      </c>
      <c r="D101" t="s">
        <v>172</v>
      </c>
      <c r="E101">
        <v>0</v>
      </c>
      <c r="F101">
        <v>8472</v>
      </c>
      <c r="G101">
        <v>0</v>
      </c>
      <c r="H101">
        <v>0</v>
      </c>
      <c r="I101">
        <v>3304</v>
      </c>
    </row>
    <row r="102" spans="1:9" x14ac:dyDescent="0.2">
      <c r="A102" t="s">
        <v>957</v>
      </c>
      <c r="B102" t="s">
        <v>958</v>
      </c>
      <c r="C102">
        <v>4236</v>
      </c>
      <c r="D102" t="s">
        <v>200</v>
      </c>
      <c r="E102">
        <v>0</v>
      </c>
      <c r="F102">
        <v>4236</v>
      </c>
      <c r="G102">
        <v>0</v>
      </c>
      <c r="H102">
        <v>0</v>
      </c>
      <c r="I102">
        <v>0</v>
      </c>
    </row>
    <row r="103" spans="1:9" x14ac:dyDescent="0.2">
      <c r="A103" t="s">
        <v>957</v>
      </c>
      <c r="B103" t="s">
        <v>958</v>
      </c>
      <c r="C103">
        <v>381</v>
      </c>
      <c r="D103" t="s">
        <v>206</v>
      </c>
      <c r="E103">
        <v>0</v>
      </c>
      <c r="F103">
        <v>381</v>
      </c>
      <c r="G103">
        <v>0</v>
      </c>
      <c r="H103">
        <v>0</v>
      </c>
      <c r="I103">
        <v>0</v>
      </c>
    </row>
    <row r="104" spans="1:9" x14ac:dyDescent="0.2">
      <c r="A104" t="s">
        <v>957</v>
      </c>
      <c r="B104" t="s">
        <v>958</v>
      </c>
      <c r="C104">
        <v>105</v>
      </c>
      <c r="D104" t="s">
        <v>208</v>
      </c>
      <c r="E104">
        <v>0</v>
      </c>
      <c r="F104">
        <v>105</v>
      </c>
      <c r="G104">
        <v>0</v>
      </c>
      <c r="H104">
        <v>0</v>
      </c>
      <c r="I104">
        <v>0</v>
      </c>
    </row>
    <row r="105" spans="1:9" x14ac:dyDescent="0.2">
      <c r="A105" t="s">
        <v>957</v>
      </c>
      <c r="B105" t="s">
        <v>958</v>
      </c>
      <c r="C105">
        <v>8895</v>
      </c>
      <c r="D105" t="s">
        <v>209</v>
      </c>
      <c r="E105">
        <v>0</v>
      </c>
      <c r="F105">
        <v>8895</v>
      </c>
      <c r="G105">
        <v>0</v>
      </c>
      <c r="H105">
        <v>0</v>
      </c>
      <c r="I105">
        <v>6883</v>
      </c>
    </row>
    <row r="106" spans="1:9" x14ac:dyDescent="0.2">
      <c r="A106" t="s">
        <v>957</v>
      </c>
      <c r="B106" t="s">
        <v>958</v>
      </c>
      <c r="C106">
        <v>794</v>
      </c>
      <c r="D106" t="s">
        <v>211</v>
      </c>
      <c r="E106">
        <v>0</v>
      </c>
      <c r="F106">
        <v>794</v>
      </c>
      <c r="G106">
        <v>0</v>
      </c>
      <c r="H106">
        <v>0</v>
      </c>
      <c r="I106">
        <v>52</v>
      </c>
    </row>
    <row r="107" spans="1:9" x14ac:dyDescent="0.2">
      <c r="A107" t="s">
        <v>957</v>
      </c>
      <c r="B107" t="s">
        <v>958</v>
      </c>
      <c r="C107">
        <v>529</v>
      </c>
      <c r="D107" t="s">
        <v>212</v>
      </c>
      <c r="E107">
        <v>0</v>
      </c>
      <c r="F107">
        <v>529</v>
      </c>
      <c r="G107">
        <v>0</v>
      </c>
      <c r="H107">
        <v>0</v>
      </c>
      <c r="I107">
        <v>0</v>
      </c>
    </row>
    <row r="108" spans="1:9" x14ac:dyDescent="0.2">
      <c r="A108" t="s">
        <v>957</v>
      </c>
      <c r="B108" t="s">
        <v>958</v>
      </c>
      <c r="C108">
        <v>7624</v>
      </c>
      <c r="D108" t="s">
        <v>214</v>
      </c>
      <c r="E108">
        <v>0</v>
      </c>
      <c r="F108">
        <v>7624</v>
      </c>
      <c r="G108">
        <v>0</v>
      </c>
      <c r="H108">
        <v>0</v>
      </c>
      <c r="I108">
        <v>52</v>
      </c>
    </row>
    <row r="109" spans="1:9" x14ac:dyDescent="0.2">
      <c r="A109" t="s">
        <v>957</v>
      </c>
      <c r="B109" t="s">
        <v>958</v>
      </c>
      <c r="C109">
        <v>635</v>
      </c>
      <c r="D109" t="s">
        <v>216</v>
      </c>
      <c r="E109">
        <v>0</v>
      </c>
      <c r="F109">
        <v>635</v>
      </c>
      <c r="G109">
        <v>0</v>
      </c>
      <c r="H109">
        <v>0</v>
      </c>
      <c r="I109">
        <v>5718</v>
      </c>
    </row>
    <row r="110" spans="1:9" x14ac:dyDescent="0.2">
      <c r="A110" t="s">
        <v>957</v>
      </c>
      <c r="B110" t="s">
        <v>958</v>
      </c>
      <c r="C110">
        <v>5189</v>
      </c>
      <c r="D110" t="s">
        <v>218</v>
      </c>
      <c r="E110">
        <v>0</v>
      </c>
      <c r="F110">
        <v>5189</v>
      </c>
      <c r="G110">
        <v>8472</v>
      </c>
      <c r="H110">
        <v>0</v>
      </c>
      <c r="I110">
        <v>105158</v>
      </c>
    </row>
    <row r="111" spans="1:9" x14ac:dyDescent="0.2">
      <c r="A111" t="s">
        <v>957</v>
      </c>
      <c r="B111" t="s">
        <v>958</v>
      </c>
      <c r="C111">
        <v>423</v>
      </c>
      <c r="D111" t="s">
        <v>222</v>
      </c>
      <c r="E111">
        <v>0</v>
      </c>
      <c r="F111">
        <v>423</v>
      </c>
      <c r="G111">
        <v>0</v>
      </c>
      <c r="H111">
        <v>0</v>
      </c>
      <c r="I111">
        <v>2753</v>
      </c>
    </row>
    <row r="112" spans="1:9" x14ac:dyDescent="0.2">
      <c r="A112" t="s">
        <v>957</v>
      </c>
      <c r="B112" t="s">
        <v>958</v>
      </c>
      <c r="C112">
        <v>25416</v>
      </c>
      <c r="D112" t="s">
        <v>223</v>
      </c>
      <c r="E112">
        <v>4447</v>
      </c>
      <c r="F112">
        <v>20968</v>
      </c>
      <c r="G112">
        <v>0</v>
      </c>
      <c r="H112">
        <v>0</v>
      </c>
      <c r="I112">
        <v>390347</v>
      </c>
    </row>
    <row r="113" spans="1:9" x14ac:dyDescent="0.2">
      <c r="A113" t="s">
        <v>957</v>
      </c>
      <c r="B113" t="s">
        <v>958</v>
      </c>
      <c r="C113">
        <v>1270</v>
      </c>
      <c r="D113" t="s">
        <v>224</v>
      </c>
      <c r="E113">
        <v>0</v>
      </c>
      <c r="F113">
        <v>1270</v>
      </c>
      <c r="G113">
        <v>2541</v>
      </c>
      <c r="H113">
        <v>0</v>
      </c>
      <c r="I113">
        <v>236368</v>
      </c>
    </row>
    <row r="114" spans="1:9" x14ac:dyDescent="0.2">
      <c r="A114" t="s">
        <v>957</v>
      </c>
      <c r="B114" t="s">
        <v>958</v>
      </c>
      <c r="C114">
        <v>10378</v>
      </c>
      <c r="D114" t="s">
        <v>225</v>
      </c>
      <c r="E114">
        <v>0</v>
      </c>
      <c r="F114">
        <v>10378</v>
      </c>
      <c r="G114">
        <v>0</v>
      </c>
      <c r="H114">
        <v>0</v>
      </c>
      <c r="I114">
        <v>1270</v>
      </c>
    </row>
    <row r="115" spans="1:9" x14ac:dyDescent="0.2">
      <c r="A115" t="s">
        <v>957</v>
      </c>
      <c r="B115" t="s">
        <v>958</v>
      </c>
      <c r="C115">
        <v>4765</v>
      </c>
      <c r="D115" t="s">
        <v>226</v>
      </c>
      <c r="E115">
        <v>0</v>
      </c>
      <c r="F115">
        <v>4765</v>
      </c>
      <c r="G115">
        <v>0</v>
      </c>
      <c r="H115">
        <v>0</v>
      </c>
      <c r="I115">
        <v>529</v>
      </c>
    </row>
    <row r="116" spans="1:9" x14ac:dyDescent="0.2">
      <c r="A116" t="s">
        <v>957</v>
      </c>
      <c r="B116" t="s">
        <v>958</v>
      </c>
      <c r="C116">
        <v>10272</v>
      </c>
      <c r="D116" t="s">
        <v>229</v>
      </c>
      <c r="E116">
        <v>0</v>
      </c>
      <c r="F116">
        <v>10272</v>
      </c>
      <c r="G116">
        <v>0</v>
      </c>
      <c r="H116">
        <v>0</v>
      </c>
      <c r="I116">
        <v>24674</v>
      </c>
    </row>
    <row r="117" spans="1:9" x14ac:dyDescent="0.2">
      <c r="A117" t="s">
        <v>957</v>
      </c>
      <c r="B117" t="s">
        <v>958</v>
      </c>
      <c r="C117">
        <v>18850</v>
      </c>
      <c r="D117" t="s">
        <v>230</v>
      </c>
      <c r="E117">
        <v>0</v>
      </c>
      <c r="F117">
        <v>18850</v>
      </c>
      <c r="G117">
        <v>0</v>
      </c>
      <c r="H117">
        <v>0</v>
      </c>
      <c r="I117">
        <v>25416</v>
      </c>
    </row>
    <row r="118" spans="1:9" x14ac:dyDescent="0.2">
      <c r="A118" t="s">
        <v>957</v>
      </c>
      <c r="B118" t="s">
        <v>958</v>
      </c>
      <c r="C118">
        <v>60786</v>
      </c>
      <c r="D118" t="s">
        <v>232</v>
      </c>
      <c r="E118">
        <v>59304</v>
      </c>
      <c r="F118">
        <v>1482</v>
      </c>
      <c r="G118">
        <v>0</v>
      </c>
      <c r="H118">
        <v>0</v>
      </c>
      <c r="I118">
        <v>480256</v>
      </c>
    </row>
    <row r="119" spans="1:9" x14ac:dyDescent="0.2">
      <c r="A119" t="s">
        <v>957</v>
      </c>
      <c r="B119" t="s">
        <v>958</v>
      </c>
      <c r="C119">
        <v>3494</v>
      </c>
      <c r="D119" t="s">
        <v>233</v>
      </c>
      <c r="E119">
        <v>0</v>
      </c>
      <c r="F119">
        <v>3494</v>
      </c>
      <c r="G119">
        <v>0</v>
      </c>
      <c r="H119">
        <v>0</v>
      </c>
      <c r="I119">
        <v>57609</v>
      </c>
    </row>
    <row r="120" spans="1:9" x14ac:dyDescent="0.2">
      <c r="A120" t="s">
        <v>957</v>
      </c>
      <c r="B120" t="s">
        <v>958</v>
      </c>
      <c r="C120">
        <v>211</v>
      </c>
      <c r="D120" t="s">
        <v>235</v>
      </c>
      <c r="E120">
        <v>0</v>
      </c>
      <c r="F120">
        <v>211</v>
      </c>
      <c r="G120">
        <v>0</v>
      </c>
      <c r="H120">
        <v>0</v>
      </c>
      <c r="I120">
        <v>11437</v>
      </c>
    </row>
    <row r="121" spans="1:9" x14ac:dyDescent="0.2">
      <c r="A121" t="s">
        <v>957</v>
      </c>
      <c r="B121" t="s">
        <v>958</v>
      </c>
      <c r="C121">
        <v>5612</v>
      </c>
      <c r="D121" t="s">
        <v>236</v>
      </c>
      <c r="E121">
        <v>0</v>
      </c>
      <c r="F121">
        <v>5612</v>
      </c>
      <c r="G121">
        <v>0</v>
      </c>
      <c r="H121">
        <v>0</v>
      </c>
      <c r="I121">
        <v>51573</v>
      </c>
    </row>
    <row r="122" spans="1:9" x14ac:dyDescent="0.2">
      <c r="A122" t="s">
        <v>957</v>
      </c>
      <c r="B122" t="s">
        <v>958</v>
      </c>
      <c r="C122">
        <v>4765</v>
      </c>
      <c r="D122" t="s">
        <v>237</v>
      </c>
      <c r="E122">
        <v>0</v>
      </c>
      <c r="F122">
        <v>4765</v>
      </c>
      <c r="G122">
        <v>0</v>
      </c>
      <c r="H122">
        <v>0</v>
      </c>
      <c r="I122">
        <v>14508</v>
      </c>
    </row>
    <row r="123" spans="1:9" x14ac:dyDescent="0.2">
      <c r="A123" t="s">
        <v>957</v>
      </c>
      <c r="B123" t="s">
        <v>958</v>
      </c>
      <c r="C123">
        <v>2118</v>
      </c>
      <c r="D123" t="s">
        <v>238</v>
      </c>
      <c r="E123">
        <v>0</v>
      </c>
      <c r="F123">
        <v>2118</v>
      </c>
      <c r="G123">
        <v>-2118</v>
      </c>
      <c r="H123">
        <v>0</v>
      </c>
      <c r="I123">
        <v>11649</v>
      </c>
    </row>
    <row r="124" spans="1:9" x14ac:dyDescent="0.2">
      <c r="A124" t="s">
        <v>957</v>
      </c>
      <c r="B124" t="s">
        <v>958</v>
      </c>
      <c r="C124">
        <v>6777</v>
      </c>
      <c r="D124" t="s">
        <v>239</v>
      </c>
      <c r="E124">
        <v>2118</v>
      </c>
      <c r="F124">
        <v>4659</v>
      </c>
      <c r="G124">
        <v>1059</v>
      </c>
      <c r="H124">
        <v>0</v>
      </c>
      <c r="I124">
        <v>516262</v>
      </c>
    </row>
    <row r="125" spans="1:9" x14ac:dyDescent="0.2">
      <c r="A125" t="s">
        <v>957</v>
      </c>
      <c r="B125" t="s">
        <v>958</v>
      </c>
      <c r="C125">
        <v>11119</v>
      </c>
      <c r="D125" t="s">
        <v>240</v>
      </c>
      <c r="E125">
        <v>0</v>
      </c>
      <c r="F125">
        <v>11119</v>
      </c>
      <c r="G125">
        <v>2118</v>
      </c>
      <c r="H125">
        <v>0</v>
      </c>
      <c r="I125">
        <v>12072</v>
      </c>
    </row>
    <row r="126" spans="1:9" x14ac:dyDescent="0.2">
      <c r="A126" t="s">
        <v>957</v>
      </c>
      <c r="B126" t="s">
        <v>958</v>
      </c>
      <c r="C126">
        <v>1270</v>
      </c>
      <c r="D126" t="s">
        <v>242</v>
      </c>
      <c r="E126">
        <v>0</v>
      </c>
      <c r="F126">
        <v>1270</v>
      </c>
      <c r="G126">
        <v>0</v>
      </c>
      <c r="H126">
        <v>0</v>
      </c>
      <c r="I126">
        <v>8048</v>
      </c>
    </row>
    <row r="127" spans="1:9" x14ac:dyDescent="0.2">
      <c r="A127" t="s">
        <v>957</v>
      </c>
      <c r="B127" t="s">
        <v>958</v>
      </c>
      <c r="C127">
        <v>3071</v>
      </c>
      <c r="D127" t="s">
        <v>246</v>
      </c>
      <c r="E127">
        <v>0</v>
      </c>
      <c r="F127">
        <v>3071</v>
      </c>
      <c r="G127">
        <v>0</v>
      </c>
      <c r="H127">
        <v>0</v>
      </c>
      <c r="I127">
        <v>51996</v>
      </c>
    </row>
    <row r="128" spans="1:9" x14ac:dyDescent="0.2">
      <c r="A128" t="s">
        <v>957</v>
      </c>
      <c r="B128" t="s">
        <v>958</v>
      </c>
      <c r="C128">
        <v>317</v>
      </c>
      <c r="D128" t="s">
        <v>248</v>
      </c>
      <c r="E128">
        <v>0</v>
      </c>
      <c r="F128">
        <v>317</v>
      </c>
      <c r="G128">
        <v>0</v>
      </c>
      <c r="H128">
        <v>0</v>
      </c>
      <c r="I128">
        <v>2859</v>
      </c>
    </row>
    <row r="129" spans="1:9" x14ac:dyDescent="0.2">
      <c r="A129" t="s">
        <v>957</v>
      </c>
      <c r="B129" t="s">
        <v>958</v>
      </c>
      <c r="C129">
        <v>36006</v>
      </c>
      <c r="D129" t="s">
        <v>251</v>
      </c>
      <c r="E129">
        <v>31770</v>
      </c>
      <c r="F129">
        <v>4236</v>
      </c>
      <c r="G129">
        <v>0</v>
      </c>
      <c r="H129">
        <v>0</v>
      </c>
      <c r="I129">
        <v>891995</v>
      </c>
    </row>
    <row r="130" spans="1:9" x14ac:dyDescent="0.2">
      <c r="A130" t="s">
        <v>957</v>
      </c>
      <c r="B130" t="s">
        <v>958</v>
      </c>
      <c r="C130">
        <v>2118</v>
      </c>
      <c r="D130" t="s">
        <v>254</v>
      </c>
      <c r="E130">
        <v>0</v>
      </c>
      <c r="F130">
        <v>2118</v>
      </c>
      <c r="G130">
        <v>0</v>
      </c>
      <c r="H130">
        <v>0</v>
      </c>
      <c r="I130">
        <v>127080</v>
      </c>
    </row>
    <row r="131" spans="1:9" x14ac:dyDescent="0.2">
      <c r="A131" t="s">
        <v>957</v>
      </c>
      <c r="B131" t="s">
        <v>958</v>
      </c>
      <c r="C131">
        <v>1694</v>
      </c>
      <c r="D131" t="s">
        <v>256</v>
      </c>
      <c r="E131">
        <v>0</v>
      </c>
      <c r="F131">
        <v>1694</v>
      </c>
      <c r="G131">
        <v>-1049</v>
      </c>
      <c r="H131">
        <v>0</v>
      </c>
      <c r="I131">
        <v>22450</v>
      </c>
    </row>
    <row r="132" spans="1:9" x14ac:dyDescent="0.2">
      <c r="A132" t="s">
        <v>957</v>
      </c>
      <c r="B132" t="s">
        <v>958</v>
      </c>
      <c r="C132">
        <v>4341</v>
      </c>
      <c r="D132" t="s">
        <v>258</v>
      </c>
      <c r="E132">
        <v>2118</v>
      </c>
      <c r="F132">
        <v>2223</v>
      </c>
      <c r="G132">
        <v>-1059</v>
      </c>
      <c r="H132">
        <v>0</v>
      </c>
      <c r="I132">
        <v>10272</v>
      </c>
    </row>
    <row r="133" spans="1:9" x14ac:dyDescent="0.2">
      <c r="A133" t="s">
        <v>957</v>
      </c>
      <c r="B133" t="s">
        <v>958</v>
      </c>
      <c r="C133">
        <v>953</v>
      </c>
      <c r="D133" t="s">
        <v>260</v>
      </c>
      <c r="E133">
        <v>0</v>
      </c>
      <c r="F133">
        <v>953</v>
      </c>
      <c r="G133">
        <v>0</v>
      </c>
      <c r="H133">
        <v>0</v>
      </c>
      <c r="I133">
        <v>10590</v>
      </c>
    </row>
    <row r="134" spans="1:9" x14ac:dyDescent="0.2">
      <c r="A134" t="s">
        <v>957</v>
      </c>
      <c r="B134" t="s">
        <v>958</v>
      </c>
      <c r="C134">
        <v>7942</v>
      </c>
      <c r="D134" t="s">
        <v>262</v>
      </c>
      <c r="E134">
        <v>2118</v>
      </c>
      <c r="F134">
        <v>5824</v>
      </c>
      <c r="G134">
        <v>211</v>
      </c>
      <c r="H134">
        <v>0</v>
      </c>
      <c r="I134">
        <v>85673</v>
      </c>
    </row>
    <row r="135" spans="1:9" x14ac:dyDescent="0.2">
      <c r="A135" t="s">
        <v>957</v>
      </c>
      <c r="B135" t="s">
        <v>958</v>
      </c>
      <c r="C135">
        <v>423</v>
      </c>
      <c r="D135" t="s">
        <v>273</v>
      </c>
      <c r="E135">
        <v>0</v>
      </c>
      <c r="F135">
        <v>423</v>
      </c>
      <c r="G135">
        <v>0</v>
      </c>
      <c r="H135">
        <v>0</v>
      </c>
      <c r="I135">
        <v>2647</v>
      </c>
    </row>
    <row r="136" spans="1:9" x14ac:dyDescent="0.2">
      <c r="A136" t="s">
        <v>957</v>
      </c>
      <c r="B136" t="s">
        <v>958</v>
      </c>
      <c r="C136">
        <v>529</v>
      </c>
      <c r="D136" t="s">
        <v>275</v>
      </c>
      <c r="E136">
        <v>0</v>
      </c>
      <c r="F136">
        <v>529</v>
      </c>
      <c r="G136">
        <v>-5243</v>
      </c>
      <c r="H136">
        <v>0</v>
      </c>
      <c r="I136">
        <v>10166</v>
      </c>
    </row>
    <row r="137" spans="1:9" x14ac:dyDescent="0.2">
      <c r="A137" t="s">
        <v>957</v>
      </c>
      <c r="B137" t="s">
        <v>958</v>
      </c>
      <c r="C137">
        <v>211</v>
      </c>
      <c r="D137" t="s">
        <v>277</v>
      </c>
      <c r="E137">
        <v>0</v>
      </c>
      <c r="F137">
        <v>211</v>
      </c>
      <c r="G137">
        <v>0</v>
      </c>
      <c r="H137">
        <v>0</v>
      </c>
      <c r="I137">
        <v>4236</v>
      </c>
    </row>
    <row r="138" spans="1:9" x14ac:dyDescent="0.2">
      <c r="A138" t="s">
        <v>957</v>
      </c>
      <c r="B138" t="s">
        <v>958</v>
      </c>
      <c r="C138">
        <v>9001</v>
      </c>
      <c r="D138" t="s">
        <v>280</v>
      </c>
      <c r="E138">
        <v>0</v>
      </c>
      <c r="F138">
        <v>9001</v>
      </c>
      <c r="G138">
        <v>0</v>
      </c>
      <c r="H138">
        <v>0</v>
      </c>
      <c r="I138">
        <v>35476</v>
      </c>
    </row>
    <row r="139" spans="1:9" x14ac:dyDescent="0.2">
      <c r="A139" t="s">
        <v>957</v>
      </c>
      <c r="B139" t="s">
        <v>958</v>
      </c>
      <c r="C139">
        <v>1906</v>
      </c>
      <c r="D139" t="s">
        <v>283</v>
      </c>
      <c r="E139">
        <v>0</v>
      </c>
      <c r="F139">
        <v>1906</v>
      </c>
      <c r="G139">
        <v>0</v>
      </c>
      <c r="H139">
        <v>0</v>
      </c>
      <c r="I139">
        <v>105</v>
      </c>
    </row>
    <row r="140" spans="1:9" x14ac:dyDescent="0.2">
      <c r="A140" t="s">
        <v>957</v>
      </c>
      <c r="B140" t="s">
        <v>958</v>
      </c>
      <c r="C140">
        <v>3282</v>
      </c>
      <c r="D140" t="s">
        <v>285</v>
      </c>
      <c r="E140">
        <v>0</v>
      </c>
      <c r="F140">
        <v>3282</v>
      </c>
      <c r="G140">
        <v>105</v>
      </c>
      <c r="H140">
        <v>0</v>
      </c>
      <c r="I140">
        <v>96051</v>
      </c>
    </row>
    <row r="141" spans="1:9" x14ac:dyDescent="0.2">
      <c r="A141" t="s">
        <v>957</v>
      </c>
      <c r="B141" t="s">
        <v>958</v>
      </c>
      <c r="C141">
        <v>953</v>
      </c>
      <c r="D141" t="s">
        <v>287</v>
      </c>
      <c r="E141">
        <v>0</v>
      </c>
      <c r="F141">
        <v>953</v>
      </c>
      <c r="G141">
        <v>0</v>
      </c>
      <c r="H141">
        <v>0</v>
      </c>
      <c r="I141">
        <v>1059</v>
      </c>
    </row>
    <row r="142" spans="1:9" x14ac:dyDescent="0.2">
      <c r="A142" t="s">
        <v>957</v>
      </c>
      <c r="B142" t="s">
        <v>958</v>
      </c>
      <c r="C142">
        <v>8472</v>
      </c>
      <c r="D142" t="s">
        <v>288</v>
      </c>
      <c r="E142">
        <v>6354</v>
      </c>
      <c r="F142">
        <v>2118</v>
      </c>
      <c r="G142">
        <v>105</v>
      </c>
      <c r="H142">
        <v>0</v>
      </c>
      <c r="I142">
        <v>146671</v>
      </c>
    </row>
    <row r="143" spans="1:9" x14ac:dyDescent="0.2">
      <c r="A143" t="s">
        <v>957</v>
      </c>
      <c r="B143" t="s">
        <v>958</v>
      </c>
      <c r="C143">
        <v>8789</v>
      </c>
      <c r="D143" t="s">
        <v>289</v>
      </c>
      <c r="E143">
        <v>8472</v>
      </c>
      <c r="F143">
        <v>317</v>
      </c>
      <c r="G143">
        <v>12708</v>
      </c>
      <c r="H143">
        <v>0</v>
      </c>
      <c r="I143">
        <v>626504</v>
      </c>
    </row>
    <row r="144" spans="1:9" x14ac:dyDescent="0.2">
      <c r="A144" t="s">
        <v>957</v>
      </c>
      <c r="B144" t="s">
        <v>958</v>
      </c>
      <c r="C144">
        <v>1059</v>
      </c>
      <c r="D144" t="s">
        <v>291</v>
      </c>
      <c r="E144">
        <v>0</v>
      </c>
      <c r="F144">
        <v>1059</v>
      </c>
      <c r="G144">
        <v>0</v>
      </c>
      <c r="H144">
        <v>0</v>
      </c>
      <c r="I144">
        <v>24357</v>
      </c>
    </row>
    <row r="145" spans="1:9" x14ac:dyDescent="0.2">
      <c r="A145" t="s">
        <v>957</v>
      </c>
      <c r="B145" t="s">
        <v>958</v>
      </c>
      <c r="C145">
        <v>317</v>
      </c>
      <c r="D145" t="s">
        <v>281</v>
      </c>
      <c r="E145">
        <v>0</v>
      </c>
      <c r="F145">
        <v>317</v>
      </c>
      <c r="G145">
        <v>211</v>
      </c>
      <c r="H145">
        <v>0</v>
      </c>
      <c r="I145">
        <v>16520</v>
      </c>
    </row>
    <row r="146" spans="1:9" x14ac:dyDescent="0.2">
      <c r="A146" t="s">
        <v>957</v>
      </c>
      <c r="B146" t="s">
        <v>958</v>
      </c>
      <c r="C146">
        <v>22239</v>
      </c>
      <c r="D146" t="s">
        <v>293</v>
      </c>
      <c r="E146">
        <v>9531</v>
      </c>
      <c r="F146">
        <v>12708</v>
      </c>
      <c r="G146">
        <v>0</v>
      </c>
      <c r="H146">
        <v>0</v>
      </c>
      <c r="I146">
        <v>312934</v>
      </c>
    </row>
    <row r="147" spans="1:9" x14ac:dyDescent="0.2">
      <c r="A147" t="s">
        <v>957</v>
      </c>
      <c r="B147" t="s">
        <v>958</v>
      </c>
      <c r="C147">
        <v>19062</v>
      </c>
      <c r="D147" t="s">
        <v>295</v>
      </c>
      <c r="E147">
        <v>9531</v>
      </c>
      <c r="F147">
        <v>9531</v>
      </c>
      <c r="G147">
        <v>0</v>
      </c>
      <c r="H147">
        <v>0</v>
      </c>
      <c r="I147">
        <v>443191</v>
      </c>
    </row>
    <row r="148" spans="1:9" x14ac:dyDescent="0.2">
      <c r="A148" t="s">
        <v>957</v>
      </c>
      <c r="B148" t="s">
        <v>958</v>
      </c>
      <c r="C148">
        <v>127</v>
      </c>
      <c r="D148" t="s">
        <v>298</v>
      </c>
      <c r="E148">
        <v>0</v>
      </c>
      <c r="F148">
        <v>127</v>
      </c>
      <c r="G148">
        <v>0</v>
      </c>
      <c r="H148">
        <v>0</v>
      </c>
      <c r="I148">
        <v>1080</v>
      </c>
    </row>
    <row r="149" spans="1:9" x14ac:dyDescent="0.2">
      <c r="A149" t="s">
        <v>957</v>
      </c>
      <c r="B149" t="s">
        <v>958</v>
      </c>
      <c r="C149">
        <v>7751</v>
      </c>
      <c r="D149" t="s">
        <v>301</v>
      </c>
      <c r="E149">
        <v>0</v>
      </c>
      <c r="F149">
        <v>7751</v>
      </c>
      <c r="G149">
        <v>-4084</v>
      </c>
      <c r="H149">
        <v>0</v>
      </c>
      <c r="I149">
        <v>29133</v>
      </c>
    </row>
    <row r="150" spans="1:9" x14ac:dyDescent="0.2">
      <c r="A150" t="s">
        <v>957</v>
      </c>
      <c r="B150" t="s">
        <v>958</v>
      </c>
      <c r="C150">
        <v>63</v>
      </c>
      <c r="D150" t="s">
        <v>304</v>
      </c>
      <c r="E150">
        <v>0</v>
      </c>
      <c r="F150">
        <v>63</v>
      </c>
      <c r="G150">
        <v>0</v>
      </c>
      <c r="H150">
        <v>0</v>
      </c>
      <c r="I150">
        <v>3113</v>
      </c>
    </row>
    <row r="151" spans="1:9" x14ac:dyDescent="0.2">
      <c r="A151" t="s">
        <v>957</v>
      </c>
      <c r="B151" t="s">
        <v>958</v>
      </c>
      <c r="C151">
        <v>222</v>
      </c>
      <c r="D151" t="s">
        <v>307</v>
      </c>
      <c r="E151">
        <v>0</v>
      </c>
      <c r="F151">
        <v>222</v>
      </c>
      <c r="G151">
        <v>-1504</v>
      </c>
      <c r="H151">
        <v>0</v>
      </c>
      <c r="I151">
        <v>16207</v>
      </c>
    </row>
    <row r="152" spans="1:9" x14ac:dyDescent="0.2">
      <c r="A152" t="s">
        <v>957</v>
      </c>
      <c r="B152" t="s">
        <v>958</v>
      </c>
      <c r="C152">
        <v>794</v>
      </c>
      <c r="D152" t="s">
        <v>315</v>
      </c>
      <c r="E152">
        <v>0</v>
      </c>
      <c r="F152">
        <v>794</v>
      </c>
      <c r="G152">
        <v>0</v>
      </c>
      <c r="H152">
        <v>0</v>
      </c>
      <c r="I152">
        <v>8101</v>
      </c>
    </row>
    <row r="153" spans="1:9" x14ac:dyDescent="0.2">
      <c r="A153" t="s">
        <v>957</v>
      </c>
      <c r="B153" t="s">
        <v>958</v>
      </c>
      <c r="C153">
        <v>3335</v>
      </c>
      <c r="D153" t="s">
        <v>323</v>
      </c>
      <c r="E153">
        <v>0</v>
      </c>
      <c r="F153">
        <v>3335</v>
      </c>
      <c r="G153">
        <v>0</v>
      </c>
      <c r="H153">
        <v>0</v>
      </c>
      <c r="I153">
        <v>4606</v>
      </c>
    </row>
    <row r="154" spans="1:9" x14ac:dyDescent="0.2">
      <c r="A154" t="s">
        <v>957</v>
      </c>
      <c r="B154" t="s">
        <v>958</v>
      </c>
      <c r="C154">
        <v>7783</v>
      </c>
      <c r="D154" t="s">
        <v>336</v>
      </c>
      <c r="E154">
        <v>0</v>
      </c>
      <c r="F154">
        <v>7783</v>
      </c>
      <c r="G154">
        <v>0</v>
      </c>
      <c r="H154">
        <v>0</v>
      </c>
      <c r="I154">
        <v>2223</v>
      </c>
    </row>
    <row r="155" spans="1:9" x14ac:dyDescent="0.2">
      <c r="A155" t="s">
        <v>957</v>
      </c>
      <c r="B155" t="s">
        <v>958</v>
      </c>
      <c r="C155">
        <v>12390</v>
      </c>
      <c r="D155" t="s">
        <v>337</v>
      </c>
      <c r="E155">
        <v>0</v>
      </c>
      <c r="F155">
        <v>12390</v>
      </c>
      <c r="G155">
        <v>0</v>
      </c>
      <c r="H155">
        <v>0</v>
      </c>
      <c r="I155">
        <v>953</v>
      </c>
    </row>
    <row r="156" spans="1:9" x14ac:dyDescent="0.2">
      <c r="A156" t="s">
        <v>957</v>
      </c>
      <c r="B156" t="s">
        <v>958</v>
      </c>
      <c r="C156">
        <v>7307</v>
      </c>
      <c r="D156" t="s">
        <v>352</v>
      </c>
      <c r="E156">
        <v>0</v>
      </c>
      <c r="F156">
        <v>7307</v>
      </c>
      <c r="G156">
        <v>0</v>
      </c>
      <c r="H156">
        <v>0</v>
      </c>
      <c r="I156">
        <v>3812</v>
      </c>
    </row>
    <row r="157" spans="1:9" x14ac:dyDescent="0.2">
      <c r="A157" t="s">
        <v>957</v>
      </c>
      <c r="B157" t="s">
        <v>958</v>
      </c>
      <c r="C157">
        <v>1270</v>
      </c>
      <c r="D157" t="s">
        <v>354</v>
      </c>
      <c r="E157">
        <v>0</v>
      </c>
      <c r="F157">
        <v>1270</v>
      </c>
      <c r="G157">
        <v>-477</v>
      </c>
      <c r="H157">
        <v>0</v>
      </c>
      <c r="I157">
        <v>19062</v>
      </c>
    </row>
    <row r="158" spans="1:9" x14ac:dyDescent="0.2">
      <c r="A158" t="s">
        <v>957</v>
      </c>
      <c r="B158" t="s">
        <v>958</v>
      </c>
      <c r="C158">
        <v>317</v>
      </c>
      <c r="D158" t="s">
        <v>339</v>
      </c>
      <c r="E158">
        <v>0</v>
      </c>
      <c r="F158">
        <v>317</v>
      </c>
      <c r="G158">
        <v>0</v>
      </c>
      <c r="H158">
        <v>0</v>
      </c>
      <c r="I158">
        <v>8419</v>
      </c>
    </row>
    <row r="159" spans="1:9" x14ac:dyDescent="0.2">
      <c r="A159" t="s">
        <v>957</v>
      </c>
      <c r="B159" t="s">
        <v>958</v>
      </c>
      <c r="C159">
        <v>1270</v>
      </c>
      <c r="D159" t="s">
        <v>340</v>
      </c>
      <c r="E159">
        <v>0</v>
      </c>
      <c r="F159">
        <v>1270</v>
      </c>
      <c r="G159">
        <v>0</v>
      </c>
      <c r="H159">
        <v>0</v>
      </c>
      <c r="I159">
        <v>32405</v>
      </c>
    </row>
    <row r="160" spans="1:9" x14ac:dyDescent="0.2">
      <c r="A160" t="s">
        <v>957</v>
      </c>
      <c r="B160" t="s">
        <v>958</v>
      </c>
      <c r="C160">
        <v>158</v>
      </c>
      <c r="D160" t="s">
        <v>341</v>
      </c>
      <c r="E160">
        <v>0</v>
      </c>
      <c r="F160">
        <v>158</v>
      </c>
      <c r="G160">
        <v>0</v>
      </c>
      <c r="H160">
        <v>0</v>
      </c>
      <c r="I160">
        <v>28910</v>
      </c>
    </row>
    <row r="161" spans="1:9" x14ac:dyDescent="0.2">
      <c r="A161" t="s">
        <v>957</v>
      </c>
      <c r="B161" t="s">
        <v>958</v>
      </c>
      <c r="C161">
        <v>317</v>
      </c>
      <c r="D161" t="s">
        <v>346</v>
      </c>
      <c r="E161">
        <v>0</v>
      </c>
      <c r="F161">
        <v>317</v>
      </c>
      <c r="G161">
        <v>158</v>
      </c>
      <c r="H161">
        <v>0</v>
      </c>
      <c r="I161">
        <v>8419</v>
      </c>
    </row>
    <row r="162" spans="1:9" x14ac:dyDescent="0.2">
      <c r="A162" t="s">
        <v>957</v>
      </c>
      <c r="B162" t="s">
        <v>958</v>
      </c>
      <c r="C162">
        <v>953</v>
      </c>
      <c r="D162" t="s">
        <v>348</v>
      </c>
      <c r="E162">
        <v>0</v>
      </c>
      <c r="F162">
        <v>953</v>
      </c>
      <c r="G162">
        <v>0</v>
      </c>
      <c r="H162">
        <v>0</v>
      </c>
      <c r="I162">
        <v>4606</v>
      </c>
    </row>
    <row r="163" spans="1:9" x14ac:dyDescent="0.2">
      <c r="A163" t="s">
        <v>957</v>
      </c>
      <c r="B163" t="s">
        <v>958</v>
      </c>
      <c r="C163">
        <v>158</v>
      </c>
      <c r="D163" t="s">
        <v>344</v>
      </c>
      <c r="E163">
        <v>0</v>
      </c>
      <c r="F163">
        <v>158</v>
      </c>
      <c r="G163">
        <v>0</v>
      </c>
      <c r="H163">
        <v>0</v>
      </c>
      <c r="I163">
        <v>35582</v>
      </c>
    </row>
    <row r="164" spans="1:9" x14ac:dyDescent="0.2">
      <c r="A164" t="s">
        <v>957</v>
      </c>
      <c r="B164" t="s">
        <v>958</v>
      </c>
      <c r="C164">
        <v>2223</v>
      </c>
      <c r="D164" t="s">
        <v>345</v>
      </c>
      <c r="E164">
        <v>0</v>
      </c>
      <c r="F164">
        <v>2223</v>
      </c>
      <c r="G164">
        <v>-3156</v>
      </c>
      <c r="H164">
        <v>0</v>
      </c>
      <c r="I164">
        <v>187284</v>
      </c>
    </row>
    <row r="165" spans="1:9" x14ac:dyDescent="0.2">
      <c r="A165" t="s">
        <v>957</v>
      </c>
      <c r="B165" t="s">
        <v>958</v>
      </c>
      <c r="C165">
        <v>37</v>
      </c>
      <c r="D165" t="s">
        <v>363</v>
      </c>
      <c r="E165">
        <v>0</v>
      </c>
      <c r="F165">
        <v>37</v>
      </c>
      <c r="G165">
        <v>0</v>
      </c>
      <c r="H165">
        <v>0</v>
      </c>
      <c r="I165">
        <v>386</v>
      </c>
    </row>
    <row r="166" spans="1:9" x14ac:dyDescent="0.2">
      <c r="A166" t="s">
        <v>957</v>
      </c>
      <c r="B166" t="s">
        <v>958</v>
      </c>
      <c r="C166">
        <v>508</v>
      </c>
      <c r="D166" t="s">
        <v>364</v>
      </c>
      <c r="E166">
        <v>0</v>
      </c>
      <c r="F166">
        <v>508</v>
      </c>
      <c r="G166">
        <v>0</v>
      </c>
      <c r="H166">
        <v>0</v>
      </c>
      <c r="I166">
        <v>529</v>
      </c>
    </row>
    <row r="167" spans="1:9" x14ac:dyDescent="0.2">
      <c r="A167" t="s">
        <v>957</v>
      </c>
      <c r="B167" t="s">
        <v>958</v>
      </c>
      <c r="C167">
        <v>280</v>
      </c>
      <c r="D167" t="s">
        <v>367</v>
      </c>
      <c r="E167">
        <v>0</v>
      </c>
      <c r="F167">
        <v>280</v>
      </c>
      <c r="G167">
        <v>0</v>
      </c>
      <c r="H167">
        <v>0</v>
      </c>
      <c r="I167">
        <v>248</v>
      </c>
    </row>
    <row r="168" spans="1:9" x14ac:dyDescent="0.2">
      <c r="A168" t="s">
        <v>957</v>
      </c>
      <c r="B168" t="s">
        <v>958</v>
      </c>
      <c r="C168">
        <v>100</v>
      </c>
      <c r="D168" t="s">
        <v>373</v>
      </c>
      <c r="E168">
        <v>0</v>
      </c>
      <c r="F168">
        <v>100</v>
      </c>
      <c r="G168">
        <v>0</v>
      </c>
      <c r="H168">
        <v>0</v>
      </c>
      <c r="I168">
        <v>5</v>
      </c>
    </row>
    <row r="169" spans="1:9" x14ac:dyDescent="0.2">
      <c r="A169" t="s">
        <v>957</v>
      </c>
      <c r="B169" t="s">
        <v>958</v>
      </c>
      <c r="C169">
        <v>450</v>
      </c>
      <c r="D169" t="s">
        <v>374</v>
      </c>
      <c r="E169">
        <v>0</v>
      </c>
      <c r="F169">
        <v>450</v>
      </c>
      <c r="G169">
        <v>-6</v>
      </c>
      <c r="H169">
        <v>0</v>
      </c>
      <c r="I169">
        <v>333</v>
      </c>
    </row>
    <row r="170" spans="1:9" x14ac:dyDescent="0.2">
      <c r="A170" t="s">
        <v>957</v>
      </c>
      <c r="B170" t="s">
        <v>958</v>
      </c>
      <c r="C170">
        <v>238</v>
      </c>
      <c r="D170" t="s">
        <v>375</v>
      </c>
      <c r="E170">
        <v>0</v>
      </c>
      <c r="F170">
        <v>238</v>
      </c>
      <c r="G170">
        <v>0</v>
      </c>
      <c r="H170">
        <v>0</v>
      </c>
      <c r="I170">
        <v>185</v>
      </c>
    </row>
    <row r="171" spans="1:9" x14ac:dyDescent="0.2">
      <c r="A171" t="s">
        <v>957</v>
      </c>
      <c r="B171" t="s">
        <v>958</v>
      </c>
      <c r="C171">
        <v>413</v>
      </c>
      <c r="D171" t="s">
        <v>378</v>
      </c>
      <c r="E171">
        <v>0</v>
      </c>
      <c r="F171">
        <v>413</v>
      </c>
      <c r="G171">
        <v>0</v>
      </c>
      <c r="H171">
        <v>0</v>
      </c>
      <c r="I171">
        <v>2499</v>
      </c>
    </row>
    <row r="172" spans="1:9" x14ac:dyDescent="0.2">
      <c r="A172" t="s">
        <v>957</v>
      </c>
      <c r="B172" t="s">
        <v>958</v>
      </c>
      <c r="C172">
        <v>264</v>
      </c>
      <c r="D172" t="s">
        <v>379</v>
      </c>
      <c r="E172">
        <v>0</v>
      </c>
      <c r="F172">
        <v>264</v>
      </c>
      <c r="G172">
        <v>5</v>
      </c>
      <c r="H172">
        <v>0</v>
      </c>
      <c r="I172">
        <v>857</v>
      </c>
    </row>
    <row r="173" spans="1:9" x14ac:dyDescent="0.2">
      <c r="A173" t="s">
        <v>957</v>
      </c>
      <c r="B173" t="s">
        <v>958</v>
      </c>
      <c r="C173">
        <v>270</v>
      </c>
      <c r="D173" t="s">
        <v>380</v>
      </c>
      <c r="E173">
        <v>0</v>
      </c>
      <c r="F173">
        <v>270</v>
      </c>
      <c r="G173">
        <v>-255</v>
      </c>
      <c r="H173">
        <v>0</v>
      </c>
      <c r="I173">
        <v>1387</v>
      </c>
    </row>
    <row r="174" spans="1:9" x14ac:dyDescent="0.2">
      <c r="A174" t="s">
        <v>957</v>
      </c>
      <c r="B174" t="s">
        <v>958</v>
      </c>
      <c r="C174">
        <v>127</v>
      </c>
      <c r="D174" t="s">
        <v>382</v>
      </c>
      <c r="E174">
        <v>0</v>
      </c>
      <c r="F174">
        <v>127</v>
      </c>
      <c r="G174">
        <v>-255</v>
      </c>
      <c r="H174">
        <v>0</v>
      </c>
      <c r="I174">
        <v>407</v>
      </c>
    </row>
    <row r="175" spans="1:9" x14ac:dyDescent="0.2">
      <c r="A175" t="s">
        <v>957</v>
      </c>
      <c r="B175" t="s">
        <v>958</v>
      </c>
      <c r="C175">
        <v>587</v>
      </c>
      <c r="D175" t="s">
        <v>384</v>
      </c>
      <c r="E175">
        <v>0</v>
      </c>
      <c r="F175">
        <v>587</v>
      </c>
      <c r="G175">
        <v>-255</v>
      </c>
      <c r="H175">
        <v>0</v>
      </c>
      <c r="I175">
        <v>2499</v>
      </c>
    </row>
    <row r="176" spans="1:9" x14ac:dyDescent="0.2">
      <c r="A176" t="s">
        <v>957</v>
      </c>
      <c r="B176" t="s">
        <v>958</v>
      </c>
      <c r="C176">
        <v>100</v>
      </c>
      <c r="D176" t="s">
        <v>385</v>
      </c>
      <c r="E176">
        <v>0</v>
      </c>
      <c r="F176">
        <v>100</v>
      </c>
      <c r="G176">
        <v>0</v>
      </c>
      <c r="H176">
        <v>0</v>
      </c>
      <c r="I176">
        <v>3447</v>
      </c>
    </row>
    <row r="177" spans="1:9" x14ac:dyDescent="0.2">
      <c r="A177" t="s">
        <v>957</v>
      </c>
      <c r="B177" t="s">
        <v>958</v>
      </c>
      <c r="C177">
        <v>1046</v>
      </c>
      <c r="D177" t="s">
        <v>387</v>
      </c>
      <c r="E177">
        <v>0</v>
      </c>
      <c r="F177">
        <v>1046</v>
      </c>
      <c r="G177">
        <v>-3</v>
      </c>
      <c r="H177">
        <v>0</v>
      </c>
      <c r="I177">
        <v>2418</v>
      </c>
    </row>
    <row r="178" spans="1:9" x14ac:dyDescent="0.2">
      <c r="A178" t="s">
        <v>957</v>
      </c>
      <c r="B178" t="s">
        <v>958</v>
      </c>
      <c r="C178">
        <v>1906</v>
      </c>
      <c r="D178" t="s">
        <v>388</v>
      </c>
      <c r="E178">
        <v>0</v>
      </c>
      <c r="F178">
        <v>1906</v>
      </c>
      <c r="G178">
        <v>0</v>
      </c>
      <c r="H178">
        <v>0</v>
      </c>
      <c r="I178">
        <v>687</v>
      </c>
    </row>
    <row r="179" spans="1:9" x14ac:dyDescent="0.2">
      <c r="A179" t="s">
        <v>957</v>
      </c>
      <c r="B179" t="s">
        <v>958</v>
      </c>
      <c r="C179">
        <v>152</v>
      </c>
      <c r="D179" t="s">
        <v>389</v>
      </c>
      <c r="E179">
        <v>0</v>
      </c>
      <c r="F179">
        <v>152</v>
      </c>
      <c r="G179">
        <v>0</v>
      </c>
      <c r="H179">
        <v>0</v>
      </c>
      <c r="I179">
        <v>0</v>
      </c>
    </row>
    <row r="180" spans="1:9" x14ac:dyDescent="0.2">
      <c r="A180" t="s">
        <v>957</v>
      </c>
      <c r="B180" t="s">
        <v>958</v>
      </c>
      <c r="C180">
        <v>11</v>
      </c>
      <c r="D180" t="s">
        <v>395</v>
      </c>
      <c r="E180">
        <v>0</v>
      </c>
      <c r="F180">
        <v>11</v>
      </c>
      <c r="G180">
        <v>0</v>
      </c>
      <c r="H180">
        <v>0</v>
      </c>
      <c r="I180">
        <v>0</v>
      </c>
    </row>
    <row r="181" spans="1:9" x14ac:dyDescent="0.2">
      <c r="B181" t="s">
        <v>959</v>
      </c>
      <c r="I181">
        <v>179</v>
      </c>
    </row>
    <row r="182" spans="1:9" x14ac:dyDescent="0.2">
      <c r="A182" t="s">
        <v>957</v>
      </c>
      <c r="B182" t="s">
        <v>960</v>
      </c>
      <c r="C182">
        <v>1694</v>
      </c>
      <c r="D182">
        <v>18000909</v>
      </c>
      <c r="E182">
        <v>0</v>
      </c>
      <c r="F182">
        <v>1694</v>
      </c>
      <c r="G182">
        <v>0</v>
      </c>
      <c r="H182">
        <v>0</v>
      </c>
      <c r="I182">
        <v>2118</v>
      </c>
    </row>
    <row r="183" spans="1:9" x14ac:dyDescent="0.2">
      <c r="A183" t="s">
        <v>957</v>
      </c>
      <c r="B183" t="s">
        <v>960</v>
      </c>
      <c r="C183">
        <v>63</v>
      </c>
      <c r="D183" t="s">
        <v>26</v>
      </c>
      <c r="E183">
        <v>0</v>
      </c>
      <c r="F183">
        <v>63</v>
      </c>
      <c r="G183">
        <v>0</v>
      </c>
      <c r="H183">
        <v>0</v>
      </c>
      <c r="I183">
        <v>148</v>
      </c>
    </row>
    <row r="184" spans="1:9" x14ac:dyDescent="0.2">
      <c r="A184" t="s">
        <v>957</v>
      </c>
      <c r="B184" t="s">
        <v>960</v>
      </c>
      <c r="C184">
        <v>95</v>
      </c>
      <c r="D184">
        <v>18000910</v>
      </c>
      <c r="E184">
        <v>0</v>
      </c>
      <c r="F184">
        <v>95</v>
      </c>
      <c r="G184">
        <v>0</v>
      </c>
      <c r="H184">
        <v>0</v>
      </c>
      <c r="I184">
        <v>3694</v>
      </c>
    </row>
    <row r="185" spans="1:9" x14ac:dyDescent="0.2">
      <c r="A185" t="s">
        <v>957</v>
      </c>
      <c r="B185" t="s">
        <v>960</v>
      </c>
      <c r="C185">
        <v>550</v>
      </c>
      <c r="D185">
        <v>18000913</v>
      </c>
      <c r="E185">
        <v>0</v>
      </c>
      <c r="F185">
        <v>550</v>
      </c>
      <c r="G185">
        <v>0</v>
      </c>
      <c r="H185">
        <v>0</v>
      </c>
      <c r="I185">
        <v>518</v>
      </c>
    </row>
    <row r="186" spans="1:9" x14ac:dyDescent="0.2">
      <c r="A186" t="s">
        <v>957</v>
      </c>
      <c r="B186" t="s">
        <v>960</v>
      </c>
      <c r="C186">
        <v>10907</v>
      </c>
      <c r="D186">
        <v>84900199</v>
      </c>
      <c r="E186">
        <v>0</v>
      </c>
      <c r="F186">
        <v>10907</v>
      </c>
      <c r="G186">
        <v>0</v>
      </c>
      <c r="H186">
        <v>0</v>
      </c>
      <c r="I186">
        <v>0</v>
      </c>
    </row>
    <row r="187" spans="1:9" x14ac:dyDescent="0.2">
      <c r="A187" t="s">
        <v>957</v>
      </c>
      <c r="B187" t="s">
        <v>960</v>
      </c>
      <c r="C187">
        <v>1059</v>
      </c>
      <c r="D187">
        <v>84900194</v>
      </c>
      <c r="E187">
        <v>0</v>
      </c>
      <c r="F187">
        <v>1059</v>
      </c>
      <c r="G187">
        <v>0</v>
      </c>
      <c r="H187">
        <v>0</v>
      </c>
      <c r="I187">
        <v>0</v>
      </c>
    </row>
    <row r="188" spans="1:9" x14ac:dyDescent="0.2">
      <c r="A188" t="s">
        <v>957</v>
      </c>
      <c r="B188" t="s">
        <v>960</v>
      </c>
      <c r="C188">
        <v>5295</v>
      </c>
      <c r="D188" t="s">
        <v>158</v>
      </c>
      <c r="E188">
        <v>0</v>
      </c>
      <c r="F188">
        <v>5295</v>
      </c>
      <c r="G188">
        <v>0</v>
      </c>
      <c r="H188">
        <v>0</v>
      </c>
      <c r="I188">
        <v>2118</v>
      </c>
    </row>
    <row r="189" spans="1:9" x14ac:dyDescent="0.2">
      <c r="A189" t="s">
        <v>957</v>
      </c>
      <c r="B189" t="s">
        <v>960</v>
      </c>
      <c r="C189">
        <v>211</v>
      </c>
      <c r="D189" t="s">
        <v>201</v>
      </c>
      <c r="E189">
        <v>0</v>
      </c>
      <c r="F189">
        <v>211</v>
      </c>
      <c r="G189">
        <v>0</v>
      </c>
      <c r="H189">
        <v>0</v>
      </c>
      <c r="I189">
        <v>0</v>
      </c>
    </row>
    <row r="190" spans="1:9" x14ac:dyDescent="0.2">
      <c r="B190" t="s">
        <v>961</v>
      </c>
      <c r="I190">
        <v>8</v>
      </c>
    </row>
    <row r="191" spans="1:9" x14ac:dyDescent="0.2">
      <c r="A191" t="s">
        <v>962</v>
      </c>
      <c r="I191">
        <v>187</v>
      </c>
    </row>
    <row r="192" spans="1:9" x14ac:dyDescent="0.2">
      <c r="A192" t="s">
        <v>963</v>
      </c>
      <c r="B192" t="s">
        <v>964</v>
      </c>
      <c r="C192">
        <v>105</v>
      </c>
      <c r="D192">
        <v>18000433</v>
      </c>
      <c r="E192">
        <v>0</v>
      </c>
      <c r="F192">
        <v>105</v>
      </c>
      <c r="G192">
        <v>0</v>
      </c>
      <c r="H192">
        <v>0</v>
      </c>
      <c r="I192">
        <v>0</v>
      </c>
    </row>
    <row r="193" spans="1:9" x14ac:dyDescent="0.2">
      <c r="A193" t="s">
        <v>963</v>
      </c>
      <c r="B193" t="s">
        <v>964</v>
      </c>
      <c r="C193">
        <v>52</v>
      </c>
      <c r="D193">
        <v>18000908</v>
      </c>
      <c r="E193">
        <v>0</v>
      </c>
      <c r="F193">
        <v>52</v>
      </c>
      <c r="G193">
        <v>0</v>
      </c>
      <c r="H193">
        <v>0</v>
      </c>
      <c r="I193">
        <v>112</v>
      </c>
    </row>
    <row r="194" spans="1:9" x14ac:dyDescent="0.2">
      <c r="A194" t="s">
        <v>963</v>
      </c>
      <c r="B194" t="s">
        <v>964</v>
      </c>
      <c r="C194">
        <v>62</v>
      </c>
      <c r="D194">
        <v>18000909</v>
      </c>
      <c r="E194">
        <v>0</v>
      </c>
      <c r="F194">
        <v>62</v>
      </c>
      <c r="G194">
        <v>68</v>
      </c>
      <c r="H194">
        <v>0</v>
      </c>
      <c r="I194">
        <v>386</v>
      </c>
    </row>
    <row r="195" spans="1:9" x14ac:dyDescent="0.2">
      <c r="A195" t="s">
        <v>963</v>
      </c>
      <c r="B195" t="s">
        <v>964</v>
      </c>
      <c r="C195">
        <v>32</v>
      </c>
      <c r="D195" t="s">
        <v>26</v>
      </c>
      <c r="E195">
        <v>3</v>
      </c>
      <c r="F195">
        <v>29</v>
      </c>
      <c r="G195">
        <v>-3</v>
      </c>
      <c r="H195">
        <v>0</v>
      </c>
      <c r="I195">
        <v>184</v>
      </c>
    </row>
    <row r="196" spans="1:9" x14ac:dyDescent="0.2">
      <c r="A196" t="s">
        <v>963</v>
      </c>
      <c r="B196" t="s">
        <v>964</v>
      </c>
      <c r="C196">
        <v>205</v>
      </c>
      <c r="D196" t="s">
        <v>27</v>
      </c>
      <c r="E196">
        <v>127</v>
      </c>
      <c r="F196">
        <v>78</v>
      </c>
      <c r="G196">
        <v>232</v>
      </c>
      <c r="H196">
        <v>0</v>
      </c>
      <c r="I196">
        <v>144</v>
      </c>
    </row>
    <row r="197" spans="1:9" x14ac:dyDescent="0.2">
      <c r="A197" t="s">
        <v>963</v>
      </c>
      <c r="B197" t="s">
        <v>964</v>
      </c>
      <c r="C197">
        <v>2</v>
      </c>
      <c r="D197">
        <v>18000911</v>
      </c>
      <c r="E197">
        <v>0</v>
      </c>
      <c r="F197">
        <v>2</v>
      </c>
      <c r="G197">
        <v>0</v>
      </c>
      <c r="H197">
        <v>0</v>
      </c>
      <c r="I197">
        <v>5</v>
      </c>
    </row>
    <row r="198" spans="1:9" x14ac:dyDescent="0.2">
      <c r="A198" t="s">
        <v>963</v>
      </c>
      <c r="B198" t="s">
        <v>964</v>
      </c>
      <c r="C198">
        <v>69</v>
      </c>
      <c r="D198">
        <v>18000913</v>
      </c>
      <c r="E198">
        <v>0</v>
      </c>
      <c r="F198">
        <v>69</v>
      </c>
      <c r="G198">
        <v>-2</v>
      </c>
      <c r="H198">
        <v>0</v>
      </c>
      <c r="I198">
        <v>5</v>
      </c>
    </row>
    <row r="199" spans="1:9" x14ac:dyDescent="0.2">
      <c r="A199" t="s">
        <v>963</v>
      </c>
      <c r="B199" t="s">
        <v>964</v>
      </c>
      <c r="C199">
        <v>84</v>
      </c>
      <c r="D199">
        <v>18000644</v>
      </c>
      <c r="E199">
        <v>0</v>
      </c>
      <c r="F199">
        <v>84</v>
      </c>
      <c r="G199">
        <v>0</v>
      </c>
      <c r="H199">
        <v>0</v>
      </c>
      <c r="I199">
        <v>0</v>
      </c>
    </row>
    <row r="200" spans="1:9" x14ac:dyDescent="0.2">
      <c r="A200" t="s">
        <v>963</v>
      </c>
      <c r="B200" t="s">
        <v>964</v>
      </c>
      <c r="C200">
        <v>128</v>
      </c>
      <c r="D200">
        <v>18000646</v>
      </c>
      <c r="E200">
        <v>0</v>
      </c>
      <c r="F200">
        <v>128</v>
      </c>
      <c r="G200">
        <v>0</v>
      </c>
      <c r="H200">
        <v>0</v>
      </c>
      <c r="I200">
        <v>0</v>
      </c>
    </row>
    <row r="201" spans="1:9" x14ac:dyDescent="0.2">
      <c r="A201" t="s">
        <v>963</v>
      </c>
      <c r="B201" t="s">
        <v>964</v>
      </c>
      <c r="C201">
        <v>105</v>
      </c>
      <c r="D201">
        <v>18001118</v>
      </c>
      <c r="E201">
        <v>0</v>
      </c>
      <c r="F201">
        <v>105</v>
      </c>
      <c r="G201">
        <v>0</v>
      </c>
      <c r="H201">
        <v>0</v>
      </c>
      <c r="I201">
        <v>0</v>
      </c>
    </row>
    <row r="202" spans="1:9" x14ac:dyDescent="0.2">
      <c r="A202" t="s">
        <v>963</v>
      </c>
      <c r="B202" t="s">
        <v>964</v>
      </c>
      <c r="C202">
        <v>15</v>
      </c>
      <c r="D202">
        <v>18001193</v>
      </c>
      <c r="E202">
        <v>0</v>
      </c>
      <c r="F202">
        <v>15</v>
      </c>
      <c r="G202">
        <v>-15</v>
      </c>
      <c r="H202">
        <v>0</v>
      </c>
      <c r="I202">
        <v>37</v>
      </c>
    </row>
    <row r="203" spans="1:9" x14ac:dyDescent="0.2">
      <c r="A203" t="s">
        <v>963</v>
      </c>
      <c r="B203" t="s">
        <v>964</v>
      </c>
      <c r="C203">
        <v>264</v>
      </c>
      <c r="D203">
        <v>18001661</v>
      </c>
      <c r="E203">
        <v>0</v>
      </c>
      <c r="F203">
        <v>264</v>
      </c>
      <c r="G203">
        <v>0</v>
      </c>
      <c r="H203">
        <v>0</v>
      </c>
      <c r="I203">
        <v>0</v>
      </c>
    </row>
    <row r="204" spans="1:9" x14ac:dyDescent="0.2">
      <c r="A204" t="s">
        <v>963</v>
      </c>
      <c r="B204" t="s">
        <v>964</v>
      </c>
      <c r="C204">
        <v>145</v>
      </c>
      <c r="D204">
        <v>18001663</v>
      </c>
      <c r="E204">
        <v>0</v>
      </c>
      <c r="F204">
        <v>145</v>
      </c>
      <c r="G204">
        <v>0</v>
      </c>
      <c r="H204">
        <v>0</v>
      </c>
      <c r="I204">
        <v>21</v>
      </c>
    </row>
    <row r="205" spans="1:9" x14ac:dyDescent="0.2">
      <c r="A205" t="s">
        <v>963</v>
      </c>
      <c r="B205" t="s">
        <v>964</v>
      </c>
      <c r="C205">
        <v>3</v>
      </c>
      <c r="D205">
        <v>84900460</v>
      </c>
      <c r="E205">
        <v>0</v>
      </c>
      <c r="F205">
        <v>3</v>
      </c>
      <c r="G205">
        <v>0</v>
      </c>
      <c r="H205">
        <v>0</v>
      </c>
      <c r="I205">
        <v>37</v>
      </c>
    </row>
    <row r="206" spans="1:9" x14ac:dyDescent="0.2">
      <c r="A206" t="s">
        <v>963</v>
      </c>
      <c r="B206" t="s">
        <v>964</v>
      </c>
      <c r="C206">
        <v>42</v>
      </c>
      <c r="D206">
        <v>84900991</v>
      </c>
      <c r="E206">
        <v>34</v>
      </c>
      <c r="F206">
        <v>7</v>
      </c>
      <c r="G206">
        <v>0</v>
      </c>
      <c r="H206">
        <v>0</v>
      </c>
      <c r="I206">
        <v>0</v>
      </c>
    </row>
    <row r="207" spans="1:9" x14ac:dyDescent="0.2">
      <c r="A207" t="s">
        <v>963</v>
      </c>
      <c r="B207" t="s">
        <v>964</v>
      </c>
      <c r="C207">
        <v>307</v>
      </c>
      <c r="D207">
        <v>84900966</v>
      </c>
      <c r="E207">
        <v>0</v>
      </c>
      <c r="F207">
        <v>307</v>
      </c>
      <c r="G207">
        <v>0</v>
      </c>
      <c r="H207">
        <v>0</v>
      </c>
      <c r="I207">
        <v>0</v>
      </c>
    </row>
    <row r="208" spans="1:9" x14ac:dyDescent="0.2">
      <c r="A208" t="s">
        <v>963</v>
      </c>
      <c r="B208" t="s">
        <v>964</v>
      </c>
      <c r="C208">
        <v>2</v>
      </c>
      <c r="D208">
        <v>84900944</v>
      </c>
      <c r="E208">
        <v>0</v>
      </c>
      <c r="F208">
        <v>2</v>
      </c>
      <c r="G208">
        <v>0</v>
      </c>
      <c r="H208">
        <v>0</v>
      </c>
      <c r="I208">
        <v>724</v>
      </c>
    </row>
    <row r="209" spans="1:9" x14ac:dyDescent="0.2">
      <c r="A209" t="s">
        <v>963</v>
      </c>
      <c r="B209" t="s">
        <v>964</v>
      </c>
      <c r="C209">
        <v>220</v>
      </c>
      <c r="D209">
        <v>84900618</v>
      </c>
      <c r="E209">
        <v>0</v>
      </c>
      <c r="F209">
        <v>220</v>
      </c>
      <c r="G209">
        <v>0</v>
      </c>
      <c r="H209">
        <v>0</v>
      </c>
      <c r="I209">
        <v>0</v>
      </c>
    </row>
    <row r="210" spans="1:9" x14ac:dyDescent="0.2">
      <c r="A210" t="s">
        <v>963</v>
      </c>
      <c r="B210" t="s">
        <v>964</v>
      </c>
      <c r="C210">
        <v>9</v>
      </c>
      <c r="D210">
        <v>84900619</v>
      </c>
      <c r="E210">
        <v>0</v>
      </c>
      <c r="F210">
        <v>9</v>
      </c>
      <c r="G210">
        <v>0</v>
      </c>
      <c r="H210">
        <v>0</v>
      </c>
      <c r="I210">
        <v>0</v>
      </c>
    </row>
    <row r="211" spans="1:9" x14ac:dyDescent="0.2">
      <c r="A211" t="s">
        <v>963</v>
      </c>
      <c r="B211" t="s">
        <v>964</v>
      </c>
      <c r="C211">
        <v>147</v>
      </c>
      <c r="D211">
        <v>84900669</v>
      </c>
      <c r="E211">
        <v>0</v>
      </c>
      <c r="F211">
        <v>147</v>
      </c>
      <c r="G211">
        <v>0</v>
      </c>
      <c r="H211">
        <v>0</v>
      </c>
      <c r="I211">
        <v>106</v>
      </c>
    </row>
    <row r="212" spans="1:9" x14ac:dyDescent="0.2">
      <c r="A212" t="s">
        <v>963</v>
      </c>
      <c r="B212" t="s">
        <v>964</v>
      </c>
      <c r="C212">
        <v>4</v>
      </c>
      <c r="D212" t="s">
        <v>397</v>
      </c>
      <c r="E212">
        <v>0</v>
      </c>
      <c r="F212">
        <v>4</v>
      </c>
      <c r="G212">
        <v>0</v>
      </c>
      <c r="H212">
        <v>0</v>
      </c>
      <c r="I212">
        <v>0</v>
      </c>
    </row>
    <row r="213" spans="1:9" x14ac:dyDescent="0.2">
      <c r="A213" t="s">
        <v>963</v>
      </c>
      <c r="B213" t="s">
        <v>964</v>
      </c>
      <c r="C213">
        <v>2</v>
      </c>
      <c r="D213" t="s">
        <v>36</v>
      </c>
      <c r="E213">
        <v>0</v>
      </c>
      <c r="F213">
        <v>2</v>
      </c>
      <c r="G213">
        <v>0</v>
      </c>
      <c r="H213">
        <v>0</v>
      </c>
      <c r="I213">
        <v>1</v>
      </c>
    </row>
    <row r="214" spans="1:9" x14ac:dyDescent="0.2">
      <c r="A214" t="s">
        <v>963</v>
      </c>
      <c r="B214" t="s">
        <v>964</v>
      </c>
      <c r="C214">
        <v>23</v>
      </c>
      <c r="D214" t="s">
        <v>402</v>
      </c>
      <c r="E214">
        <v>0</v>
      </c>
      <c r="F214">
        <v>23</v>
      </c>
      <c r="G214">
        <v>0</v>
      </c>
      <c r="H214">
        <v>0</v>
      </c>
      <c r="I214">
        <v>0</v>
      </c>
    </row>
    <row r="215" spans="1:9" x14ac:dyDescent="0.2">
      <c r="A215" t="s">
        <v>963</v>
      </c>
      <c r="B215" t="s">
        <v>964</v>
      </c>
      <c r="C215">
        <v>1</v>
      </c>
      <c r="D215" t="s">
        <v>965</v>
      </c>
      <c r="E215">
        <v>0</v>
      </c>
      <c r="F215">
        <v>1</v>
      </c>
      <c r="G215">
        <v>0</v>
      </c>
      <c r="H215">
        <v>0</v>
      </c>
      <c r="I215">
        <v>0</v>
      </c>
    </row>
    <row r="216" spans="1:9" x14ac:dyDescent="0.2">
      <c r="A216" t="s">
        <v>963</v>
      </c>
      <c r="B216" t="s">
        <v>964</v>
      </c>
      <c r="C216">
        <v>868</v>
      </c>
      <c r="D216" t="s">
        <v>965</v>
      </c>
      <c r="E216">
        <v>0</v>
      </c>
      <c r="F216">
        <v>868</v>
      </c>
      <c r="G216">
        <v>0</v>
      </c>
      <c r="H216">
        <v>0</v>
      </c>
      <c r="I216">
        <v>15</v>
      </c>
    </row>
    <row r="217" spans="1:9" x14ac:dyDescent="0.2">
      <c r="A217" t="s">
        <v>963</v>
      </c>
      <c r="B217" t="s">
        <v>964</v>
      </c>
      <c r="C217">
        <v>3475</v>
      </c>
      <c r="D217" t="s">
        <v>966</v>
      </c>
      <c r="E217">
        <v>0</v>
      </c>
      <c r="F217">
        <v>3475</v>
      </c>
      <c r="G217">
        <v>0</v>
      </c>
      <c r="H217">
        <v>0</v>
      </c>
      <c r="I217">
        <v>63</v>
      </c>
    </row>
    <row r="218" spans="1:9" x14ac:dyDescent="0.2">
      <c r="A218" t="s">
        <v>963</v>
      </c>
      <c r="B218" t="s">
        <v>964</v>
      </c>
      <c r="C218">
        <v>1271</v>
      </c>
      <c r="D218" t="s">
        <v>967</v>
      </c>
      <c r="E218">
        <v>0</v>
      </c>
      <c r="F218">
        <v>1271</v>
      </c>
      <c r="G218">
        <v>0</v>
      </c>
      <c r="H218">
        <v>0</v>
      </c>
      <c r="I218">
        <v>15</v>
      </c>
    </row>
    <row r="219" spans="1:9" x14ac:dyDescent="0.2">
      <c r="A219" t="s">
        <v>963</v>
      </c>
      <c r="B219" t="s">
        <v>964</v>
      </c>
      <c r="C219">
        <v>21</v>
      </c>
      <c r="D219" t="s">
        <v>968</v>
      </c>
      <c r="E219">
        <v>0</v>
      </c>
      <c r="F219">
        <v>21</v>
      </c>
      <c r="G219">
        <v>0</v>
      </c>
      <c r="H219">
        <v>0</v>
      </c>
      <c r="I219">
        <v>0</v>
      </c>
    </row>
    <row r="220" spans="1:9" x14ac:dyDescent="0.2">
      <c r="A220" t="s">
        <v>963</v>
      </c>
      <c r="B220" t="s">
        <v>964</v>
      </c>
      <c r="C220">
        <v>524</v>
      </c>
      <c r="D220" t="s">
        <v>969</v>
      </c>
      <c r="E220">
        <v>0</v>
      </c>
      <c r="F220">
        <v>524</v>
      </c>
      <c r="G220">
        <v>0</v>
      </c>
      <c r="H220">
        <v>0</v>
      </c>
      <c r="I220">
        <v>52</v>
      </c>
    </row>
    <row r="221" spans="1:9" x14ac:dyDescent="0.2">
      <c r="A221" t="s">
        <v>963</v>
      </c>
      <c r="B221" t="s">
        <v>964</v>
      </c>
      <c r="C221">
        <v>1</v>
      </c>
      <c r="D221" t="s">
        <v>970</v>
      </c>
      <c r="E221">
        <v>0</v>
      </c>
      <c r="F221">
        <v>1</v>
      </c>
      <c r="G221">
        <v>0</v>
      </c>
      <c r="H221">
        <v>0</v>
      </c>
      <c r="I221">
        <v>324</v>
      </c>
    </row>
    <row r="222" spans="1:9" x14ac:dyDescent="0.2">
      <c r="A222" t="s">
        <v>963</v>
      </c>
      <c r="B222" t="s">
        <v>964</v>
      </c>
      <c r="C222">
        <v>22</v>
      </c>
      <c r="D222" t="s">
        <v>971</v>
      </c>
      <c r="E222">
        <v>0</v>
      </c>
      <c r="F222">
        <v>22</v>
      </c>
      <c r="G222">
        <v>0</v>
      </c>
      <c r="H222">
        <v>0</v>
      </c>
      <c r="I222">
        <v>0</v>
      </c>
    </row>
    <row r="223" spans="1:9" x14ac:dyDescent="0.2">
      <c r="A223" t="s">
        <v>963</v>
      </c>
      <c r="B223" t="s">
        <v>964</v>
      </c>
      <c r="C223">
        <v>123</v>
      </c>
      <c r="D223" t="s">
        <v>972</v>
      </c>
      <c r="E223">
        <v>0</v>
      </c>
      <c r="F223">
        <v>123</v>
      </c>
      <c r="G223">
        <v>0</v>
      </c>
      <c r="H223">
        <v>0</v>
      </c>
      <c r="I223">
        <v>7</v>
      </c>
    </row>
    <row r="224" spans="1:9" x14ac:dyDescent="0.2">
      <c r="A224" t="s">
        <v>963</v>
      </c>
      <c r="B224" t="s">
        <v>964</v>
      </c>
      <c r="C224">
        <v>9</v>
      </c>
      <c r="D224" t="s">
        <v>973</v>
      </c>
      <c r="E224">
        <v>0</v>
      </c>
      <c r="F224">
        <v>9</v>
      </c>
      <c r="G224">
        <v>0</v>
      </c>
      <c r="H224">
        <v>0</v>
      </c>
      <c r="I224">
        <v>0</v>
      </c>
    </row>
    <row r="225" spans="1:9" x14ac:dyDescent="0.2">
      <c r="A225" t="s">
        <v>963</v>
      </c>
      <c r="B225" t="s">
        <v>964</v>
      </c>
      <c r="C225">
        <v>61</v>
      </c>
      <c r="D225" t="s">
        <v>974</v>
      </c>
      <c r="E225">
        <v>0</v>
      </c>
      <c r="F225">
        <v>61</v>
      </c>
      <c r="G225">
        <v>0</v>
      </c>
      <c r="H225">
        <v>0</v>
      </c>
      <c r="I225">
        <v>190</v>
      </c>
    </row>
    <row r="226" spans="1:9" x14ac:dyDescent="0.2">
      <c r="A226" t="s">
        <v>963</v>
      </c>
      <c r="B226" t="s">
        <v>964</v>
      </c>
      <c r="C226">
        <v>2</v>
      </c>
      <c r="D226" t="s">
        <v>975</v>
      </c>
      <c r="E226">
        <v>0</v>
      </c>
      <c r="F226">
        <v>2</v>
      </c>
      <c r="G226">
        <v>0</v>
      </c>
      <c r="H226">
        <v>0</v>
      </c>
      <c r="I226">
        <v>0</v>
      </c>
    </row>
    <row r="227" spans="1:9" x14ac:dyDescent="0.2">
      <c r="A227" t="s">
        <v>963</v>
      </c>
      <c r="B227" t="s">
        <v>964</v>
      </c>
      <c r="C227">
        <v>18</v>
      </c>
      <c r="D227" t="s">
        <v>976</v>
      </c>
      <c r="E227">
        <v>0</v>
      </c>
      <c r="F227">
        <v>18</v>
      </c>
      <c r="G227">
        <v>0</v>
      </c>
      <c r="H227">
        <v>0</v>
      </c>
      <c r="I227">
        <v>0</v>
      </c>
    </row>
    <row r="228" spans="1:9" x14ac:dyDescent="0.2">
      <c r="A228" t="s">
        <v>963</v>
      </c>
      <c r="B228" t="s">
        <v>964</v>
      </c>
      <c r="C228">
        <v>108</v>
      </c>
      <c r="D228" t="s">
        <v>977</v>
      </c>
      <c r="E228">
        <v>0</v>
      </c>
      <c r="F228">
        <v>108</v>
      </c>
      <c r="G228">
        <v>0</v>
      </c>
      <c r="H228">
        <v>0</v>
      </c>
      <c r="I228">
        <v>1</v>
      </c>
    </row>
    <row r="229" spans="1:9" x14ac:dyDescent="0.2">
      <c r="A229" t="s">
        <v>963</v>
      </c>
      <c r="B229" t="s">
        <v>964</v>
      </c>
      <c r="C229">
        <v>3</v>
      </c>
      <c r="D229" t="s">
        <v>978</v>
      </c>
      <c r="E229">
        <v>0</v>
      </c>
      <c r="F229">
        <v>3</v>
      </c>
      <c r="G229">
        <v>0</v>
      </c>
      <c r="H229">
        <v>0</v>
      </c>
      <c r="I229">
        <v>10</v>
      </c>
    </row>
    <row r="230" spans="1:9" x14ac:dyDescent="0.2">
      <c r="A230" t="s">
        <v>963</v>
      </c>
      <c r="B230" t="s">
        <v>964</v>
      </c>
      <c r="C230">
        <v>21</v>
      </c>
      <c r="D230" t="s">
        <v>979</v>
      </c>
      <c r="E230">
        <v>0</v>
      </c>
      <c r="F230">
        <v>21</v>
      </c>
      <c r="G230">
        <v>0</v>
      </c>
      <c r="H230">
        <v>0</v>
      </c>
      <c r="I230">
        <v>0</v>
      </c>
    </row>
    <row r="231" spans="1:9" x14ac:dyDescent="0.2">
      <c r="A231" t="s">
        <v>963</v>
      </c>
      <c r="B231" t="s">
        <v>964</v>
      </c>
      <c r="C231">
        <v>80</v>
      </c>
      <c r="D231" t="s">
        <v>980</v>
      </c>
      <c r="E231">
        <v>0</v>
      </c>
      <c r="F231">
        <v>80</v>
      </c>
      <c r="G231">
        <v>0</v>
      </c>
      <c r="H231">
        <v>0</v>
      </c>
      <c r="I231">
        <v>0</v>
      </c>
    </row>
    <row r="232" spans="1:9" x14ac:dyDescent="0.2">
      <c r="A232" t="s">
        <v>963</v>
      </c>
      <c r="B232" t="s">
        <v>964</v>
      </c>
      <c r="C232">
        <v>82</v>
      </c>
      <c r="D232" t="s">
        <v>981</v>
      </c>
      <c r="E232">
        <v>0</v>
      </c>
      <c r="F232">
        <v>82</v>
      </c>
      <c r="G232">
        <v>0</v>
      </c>
      <c r="H232">
        <v>0</v>
      </c>
      <c r="I232">
        <v>0</v>
      </c>
    </row>
    <row r="233" spans="1:9" x14ac:dyDescent="0.2">
      <c r="A233" t="s">
        <v>963</v>
      </c>
      <c r="B233" t="s">
        <v>964</v>
      </c>
      <c r="C233">
        <v>69</v>
      </c>
      <c r="D233" t="s">
        <v>982</v>
      </c>
      <c r="E233">
        <v>0</v>
      </c>
      <c r="F233">
        <v>69</v>
      </c>
      <c r="G233">
        <v>0</v>
      </c>
      <c r="H233">
        <v>0</v>
      </c>
      <c r="I233">
        <v>0</v>
      </c>
    </row>
    <row r="234" spans="1:9" x14ac:dyDescent="0.2">
      <c r="A234" t="s">
        <v>963</v>
      </c>
      <c r="B234" t="s">
        <v>964</v>
      </c>
      <c r="C234">
        <v>597</v>
      </c>
      <c r="D234" t="s">
        <v>983</v>
      </c>
      <c r="E234">
        <v>0</v>
      </c>
      <c r="F234">
        <v>597</v>
      </c>
      <c r="G234">
        <v>0</v>
      </c>
      <c r="H234">
        <v>0</v>
      </c>
      <c r="I234">
        <v>12</v>
      </c>
    </row>
    <row r="235" spans="1:9" x14ac:dyDescent="0.2">
      <c r="A235" t="s">
        <v>963</v>
      </c>
      <c r="B235" t="s">
        <v>964</v>
      </c>
      <c r="C235">
        <v>1</v>
      </c>
      <c r="D235" t="s">
        <v>984</v>
      </c>
      <c r="E235">
        <v>0</v>
      </c>
      <c r="F235">
        <v>1</v>
      </c>
      <c r="G235">
        <v>0</v>
      </c>
      <c r="H235">
        <v>0</v>
      </c>
      <c r="I235">
        <v>1</v>
      </c>
    </row>
    <row r="236" spans="1:9" x14ac:dyDescent="0.2">
      <c r="A236" t="s">
        <v>963</v>
      </c>
      <c r="B236" t="s">
        <v>964</v>
      </c>
      <c r="C236">
        <v>32</v>
      </c>
      <c r="D236" t="s">
        <v>985</v>
      </c>
      <c r="E236">
        <v>0</v>
      </c>
      <c r="F236">
        <v>32</v>
      </c>
      <c r="G236">
        <v>0</v>
      </c>
      <c r="H236">
        <v>0</v>
      </c>
      <c r="I236">
        <v>15</v>
      </c>
    </row>
    <row r="237" spans="1:9" x14ac:dyDescent="0.2">
      <c r="A237" t="s">
        <v>963</v>
      </c>
      <c r="B237" t="s">
        <v>964</v>
      </c>
      <c r="C237">
        <v>19</v>
      </c>
      <c r="D237" t="s">
        <v>986</v>
      </c>
      <c r="E237">
        <v>0</v>
      </c>
      <c r="F237">
        <v>19</v>
      </c>
      <c r="G237">
        <v>0</v>
      </c>
      <c r="H237">
        <v>0</v>
      </c>
      <c r="I237">
        <v>0</v>
      </c>
    </row>
    <row r="238" spans="1:9" x14ac:dyDescent="0.2">
      <c r="A238" t="s">
        <v>963</v>
      </c>
      <c r="B238" t="s">
        <v>964</v>
      </c>
      <c r="C238">
        <v>1</v>
      </c>
      <c r="D238" t="s">
        <v>987</v>
      </c>
      <c r="E238">
        <v>0</v>
      </c>
      <c r="F238">
        <v>1</v>
      </c>
      <c r="G238">
        <v>0</v>
      </c>
      <c r="H238">
        <v>0</v>
      </c>
      <c r="I238">
        <v>0</v>
      </c>
    </row>
    <row r="239" spans="1:9" x14ac:dyDescent="0.2">
      <c r="A239" t="s">
        <v>963</v>
      </c>
      <c r="B239" t="s">
        <v>964</v>
      </c>
      <c r="C239">
        <v>2</v>
      </c>
      <c r="D239" t="s">
        <v>988</v>
      </c>
      <c r="E239">
        <v>0</v>
      </c>
      <c r="F239">
        <v>2</v>
      </c>
      <c r="G239">
        <v>0</v>
      </c>
      <c r="H239">
        <v>0</v>
      </c>
      <c r="I239">
        <v>0</v>
      </c>
    </row>
    <row r="240" spans="1:9" x14ac:dyDescent="0.2">
      <c r="A240" t="s">
        <v>963</v>
      </c>
      <c r="B240" t="s">
        <v>964</v>
      </c>
      <c r="C240">
        <v>5</v>
      </c>
      <c r="D240" t="s">
        <v>989</v>
      </c>
      <c r="E240">
        <v>0</v>
      </c>
      <c r="F240">
        <v>5</v>
      </c>
      <c r="G240">
        <v>0</v>
      </c>
      <c r="H240">
        <v>0</v>
      </c>
      <c r="I240">
        <v>0</v>
      </c>
    </row>
    <row r="241" spans="1:9" x14ac:dyDescent="0.2">
      <c r="A241" t="s">
        <v>963</v>
      </c>
      <c r="B241" t="s">
        <v>964</v>
      </c>
      <c r="C241">
        <v>52</v>
      </c>
      <c r="D241" t="s">
        <v>990</v>
      </c>
      <c r="E241">
        <v>0</v>
      </c>
      <c r="F241">
        <v>52</v>
      </c>
      <c r="G241">
        <v>0</v>
      </c>
      <c r="H241">
        <v>0</v>
      </c>
      <c r="I241">
        <v>4</v>
      </c>
    </row>
    <row r="242" spans="1:9" x14ac:dyDescent="0.2">
      <c r="A242" t="s">
        <v>963</v>
      </c>
      <c r="B242" t="s">
        <v>964</v>
      </c>
      <c r="C242">
        <v>1</v>
      </c>
      <c r="D242" t="s">
        <v>991</v>
      </c>
      <c r="E242">
        <v>0</v>
      </c>
      <c r="F242">
        <v>1</v>
      </c>
      <c r="G242">
        <v>0</v>
      </c>
      <c r="H242">
        <v>0</v>
      </c>
      <c r="I242">
        <v>0</v>
      </c>
    </row>
    <row r="243" spans="1:9" x14ac:dyDescent="0.2">
      <c r="A243" t="s">
        <v>963</v>
      </c>
      <c r="B243" t="s">
        <v>964</v>
      </c>
      <c r="C243">
        <v>4</v>
      </c>
      <c r="D243" t="s">
        <v>992</v>
      </c>
      <c r="E243">
        <v>0</v>
      </c>
      <c r="F243">
        <v>4</v>
      </c>
      <c r="G243">
        <v>0</v>
      </c>
      <c r="H243">
        <v>0</v>
      </c>
      <c r="I243">
        <v>2</v>
      </c>
    </row>
    <row r="244" spans="1:9" x14ac:dyDescent="0.2">
      <c r="A244" t="s">
        <v>963</v>
      </c>
      <c r="B244" t="s">
        <v>964</v>
      </c>
      <c r="C244">
        <v>18</v>
      </c>
      <c r="D244" t="s">
        <v>993</v>
      </c>
      <c r="E244">
        <v>0</v>
      </c>
      <c r="F244">
        <v>18</v>
      </c>
      <c r="G244">
        <v>0</v>
      </c>
      <c r="H244">
        <v>0</v>
      </c>
      <c r="I244">
        <v>0</v>
      </c>
    </row>
    <row r="245" spans="1:9" x14ac:dyDescent="0.2">
      <c r="A245" t="s">
        <v>963</v>
      </c>
      <c r="B245" t="s">
        <v>964</v>
      </c>
      <c r="C245">
        <v>5</v>
      </c>
      <c r="D245" t="s">
        <v>994</v>
      </c>
      <c r="E245">
        <v>0</v>
      </c>
      <c r="F245">
        <v>5</v>
      </c>
      <c r="G245">
        <v>0</v>
      </c>
      <c r="H245">
        <v>0</v>
      </c>
      <c r="I245">
        <v>0</v>
      </c>
    </row>
    <row r="246" spans="1:9" x14ac:dyDescent="0.2">
      <c r="A246" t="s">
        <v>963</v>
      </c>
      <c r="B246" t="s">
        <v>964</v>
      </c>
      <c r="C246">
        <v>345</v>
      </c>
      <c r="D246" t="s">
        <v>995</v>
      </c>
      <c r="E246">
        <v>0</v>
      </c>
      <c r="F246">
        <v>345</v>
      </c>
      <c r="G246">
        <v>0</v>
      </c>
      <c r="H246">
        <v>0</v>
      </c>
      <c r="I246">
        <v>15</v>
      </c>
    </row>
    <row r="247" spans="1:9" x14ac:dyDescent="0.2">
      <c r="A247" t="s">
        <v>963</v>
      </c>
      <c r="B247" t="s">
        <v>964</v>
      </c>
      <c r="C247">
        <v>47</v>
      </c>
      <c r="D247" t="s">
        <v>996</v>
      </c>
      <c r="E247">
        <v>0</v>
      </c>
      <c r="F247">
        <v>47</v>
      </c>
      <c r="G247">
        <v>0</v>
      </c>
      <c r="H247">
        <v>0</v>
      </c>
      <c r="I247">
        <v>0</v>
      </c>
    </row>
    <row r="248" spans="1:9" x14ac:dyDescent="0.2">
      <c r="A248" t="s">
        <v>963</v>
      </c>
      <c r="B248" t="s">
        <v>964</v>
      </c>
      <c r="C248">
        <v>791</v>
      </c>
      <c r="D248" t="s">
        <v>997</v>
      </c>
      <c r="E248">
        <v>0</v>
      </c>
      <c r="F248">
        <v>791</v>
      </c>
      <c r="G248">
        <v>0</v>
      </c>
      <c r="H248">
        <v>0</v>
      </c>
      <c r="I248">
        <v>22</v>
      </c>
    </row>
    <row r="249" spans="1:9" x14ac:dyDescent="0.2">
      <c r="A249" t="s">
        <v>963</v>
      </c>
      <c r="B249" t="s">
        <v>964</v>
      </c>
      <c r="C249">
        <v>142</v>
      </c>
      <c r="D249" t="s">
        <v>998</v>
      </c>
      <c r="E249">
        <v>0</v>
      </c>
      <c r="F249">
        <v>142</v>
      </c>
      <c r="G249">
        <v>0</v>
      </c>
      <c r="H249">
        <v>0</v>
      </c>
      <c r="I249">
        <v>0</v>
      </c>
    </row>
    <row r="250" spans="1:9" x14ac:dyDescent="0.2">
      <c r="A250" t="s">
        <v>963</v>
      </c>
      <c r="B250" t="s">
        <v>964</v>
      </c>
      <c r="C250">
        <v>169</v>
      </c>
      <c r="D250" t="s">
        <v>999</v>
      </c>
      <c r="E250">
        <v>0</v>
      </c>
      <c r="F250">
        <v>169</v>
      </c>
      <c r="G250">
        <v>0</v>
      </c>
      <c r="H250">
        <v>0</v>
      </c>
      <c r="I250">
        <v>0</v>
      </c>
    </row>
    <row r="251" spans="1:9" x14ac:dyDescent="0.2">
      <c r="A251" t="s">
        <v>963</v>
      </c>
      <c r="B251" t="s">
        <v>964</v>
      </c>
      <c r="C251">
        <v>26</v>
      </c>
      <c r="D251" t="s">
        <v>1000</v>
      </c>
      <c r="E251">
        <v>0</v>
      </c>
      <c r="F251">
        <v>26</v>
      </c>
      <c r="G251">
        <v>0</v>
      </c>
      <c r="H251">
        <v>0</v>
      </c>
      <c r="I251">
        <v>0</v>
      </c>
    </row>
    <row r="252" spans="1:9" x14ac:dyDescent="0.2">
      <c r="A252" t="s">
        <v>963</v>
      </c>
      <c r="B252" t="s">
        <v>964</v>
      </c>
      <c r="C252">
        <v>10</v>
      </c>
      <c r="D252" t="s">
        <v>1001</v>
      </c>
      <c r="E252">
        <v>0</v>
      </c>
      <c r="F252">
        <v>10</v>
      </c>
      <c r="G252">
        <v>0</v>
      </c>
      <c r="H252">
        <v>0</v>
      </c>
      <c r="I252">
        <v>0</v>
      </c>
    </row>
    <row r="253" spans="1:9" x14ac:dyDescent="0.2">
      <c r="A253" t="s">
        <v>963</v>
      </c>
      <c r="B253" t="s">
        <v>964</v>
      </c>
      <c r="C253">
        <v>16</v>
      </c>
      <c r="D253" t="s">
        <v>1002</v>
      </c>
      <c r="E253">
        <v>0</v>
      </c>
      <c r="F253">
        <v>16</v>
      </c>
      <c r="G253">
        <v>0</v>
      </c>
      <c r="H253">
        <v>0</v>
      </c>
      <c r="I253">
        <v>0</v>
      </c>
    </row>
    <row r="254" spans="1:9" x14ac:dyDescent="0.2">
      <c r="A254" t="s">
        <v>963</v>
      </c>
      <c r="B254" t="s">
        <v>964</v>
      </c>
      <c r="C254">
        <v>2</v>
      </c>
      <c r="D254" t="s">
        <v>1003</v>
      </c>
      <c r="E254">
        <v>0</v>
      </c>
      <c r="F254">
        <v>2</v>
      </c>
      <c r="G254">
        <v>0</v>
      </c>
      <c r="H254">
        <v>0</v>
      </c>
      <c r="I254">
        <v>0</v>
      </c>
    </row>
    <row r="255" spans="1:9" x14ac:dyDescent="0.2">
      <c r="A255" t="s">
        <v>963</v>
      </c>
      <c r="B255" t="s">
        <v>964</v>
      </c>
      <c r="C255">
        <v>2</v>
      </c>
      <c r="D255" t="s">
        <v>1004</v>
      </c>
      <c r="E255">
        <v>0</v>
      </c>
      <c r="F255">
        <v>2</v>
      </c>
      <c r="G255">
        <v>0</v>
      </c>
      <c r="H255">
        <v>0</v>
      </c>
      <c r="I255">
        <v>0</v>
      </c>
    </row>
    <row r="256" spans="1:9" x14ac:dyDescent="0.2">
      <c r="A256" t="s">
        <v>963</v>
      </c>
      <c r="B256" t="s">
        <v>964</v>
      </c>
      <c r="C256">
        <v>2</v>
      </c>
      <c r="D256" t="s">
        <v>1005</v>
      </c>
      <c r="E256">
        <v>0</v>
      </c>
      <c r="F256">
        <v>2</v>
      </c>
      <c r="G256">
        <v>0</v>
      </c>
      <c r="H256">
        <v>0</v>
      </c>
      <c r="I256">
        <v>14</v>
      </c>
    </row>
    <row r="257" spans="1:9" x14ac:dyDescent="0.2">
      <c r="A257" t="s">
        <v>963</v>
      </c>
      <c r="B257" t="s">
        <v>964</v>
      </c>
      <c r="C257">
        <v>51</v>
      </c>
      <c r="D257" t="s">
        <v>1006</v>
      </c>
      <c r="E257">
        <v>0</v>
      </c>
      <c r="F257">
        <v>51</v>
      </c>
      <c r="G257">
        <v>0</v>
      </c>
      <c r="H257">
        <v>0</v>
      </c>
      <c r="I257">
        <v>0</v>
      </c>
    </row>
    <row r="258" spans="1:9" x14ac:dyDescent="0.2">
      <c r="A258" t="s">
        <v>963</v>
      </c>
      <c r="B258" t="s">
        <v>964</v>
      </c>
      <c r="C258">
        <v>86</v>
      </c>
      <c r="D258" t="s">
        <v>1007</v>
      </c>
      <c r="E258">
        <v>0</v>
      </c>
      <c r="F258">
        <v>86</v>
      </c>
      <c r="G258">
        <v>0</v>
      </c>
      <c r="H258">
        <v>0</v>
      </c>
      <c r="I258">
        <v>2</v>
      </c>
    </row>
    <row r="259" spans="1:9" x14ac:dyDescent="0.2">
      <c r="A259" t="s">
        <v>963</v>
      </c>
      <c r="B259" t="s">
        <v>964</v>
      </c>
      <c r="C259">
        <v>4</v>
      </c>
      <c r="D259" t="s">
        <v>1008</v>
      </c>
      <c r="E259">
        <v>0</v>
      </c>
      <c r="F259">
        <v>4</v>
      </c>
      <c r="G259">
        <v>0</v>
      </c>
      <c r="H259">
        <v>0</v>
      </c>
      <c r="I259">
        <v>0</v>
      </c>
    </row>
    <row r="260" spans="1:9" x14ac:dyDescent="0.2">
      <c r="A260" t="s">
        <v>963</v>
      </c>
      <c r="B260" t="s">
        <v>964</v>
      </c>
      <c r="C260">
        <v>8</v>
      </c>
      <c r="D260" t="s">
        <v>1009</v>
      </c>
      <c r="E260">
        <v>0</v>
      </c>
      <c r="F260">
        <v>8</v>
      </c>
      <c r="G260">
        <v>0</v>
      </c>
      <c r="H260">
        <v>0</v>
      </c>
      <c r="I260">
        <v>0</v>
      </c>
    </row>
    <row r="261" spans="1:9" x14ac:dyDescent="0.2">
      <c r="A261" t="s">
        <v>963</v>
      </c>
      <c r="B261" t="s">
        <v>964</v>
      </c>
      <c r="C261">
        <v>22</v>
      </c>
      <c r="D261" t="s">
        <v>1010</v>
      </c>
      <c r="E261">
        <v>0</v>
      </c>
      <c r="F261">
        <v>22</v>
      </c>
      <c r="G261">
        <v>0</v>
      </c>
      <c r="H261">
        <v>0</v>
      </c>
      <c r="I261">
        <v>0</v>
      </c>
    </row>
    <row r="262" spans="1:9" x14ac:dyDescent="0.2">
      <c r="A262" t="s">
        <v>963</v>
      </c>
      <c r="B262" t="s">
        <v>964</v>
      </c>
      <c r="C262">
        <v>1</v>
      </c>
      <c r="D262" t="s">
        <v>1011</v>
      </c>
      <c r="E262">
        <v>0</v>
      </c>
      <c r="F262">
        <v>1</v>
      </c>
      <c r="G262">
        <v>0</v>
      </c>
      <c r="H262">
        <v>0</v>
      </c>
      <c r="I262">
        <v>0</v>
      </c>
    </row>
    <row r="263" spans="1:9" x14ac:dyDescent="0.2">
      <c r="A263" t="s">
        <v>963</v>
      </c>
      <c r="B263" t="s">
        <v>964</v>
      </c>
      <c r="C263">
        <v>23</v>
      </c>
      <c r="D263" t="s">
        <v>1012</v>
      </c>
      <c r="E263">
        <v>0</v>
      </c>
      <c r="F263">
        <v>23</v>
      </c>
      <c r="G263">
        <v>0</v>
      </c>
      <c r="H263">
        <v>0</v>
      </c>
      <c r="I263">
        <v>0</v>
      </c>
    </row>
    <row r="264" spans="1:9" x14ac:dyDescent="0.2">
      <c r="A264" t="s">
        <v>963</v>
      </c>
      <c r="B264" t="s">
        <v>964</v>
      </c>
      <c r="C264">
        <v>1</v>
      </c>
      <c r="D264" t="s">
        <v>1013</v>
      </c>
      <c r="E264">
        <v>0</v>
      </c>
      <c r="F264">
        <v>1</v>
      </c>
      <c r="G264">
        <v>0</v>
      </c>
      <c r="H264">
        <v>0</v>
      </c>
      <c r="I264">
        <v>0</v>
      </c>
    </row>
    <row r="265" spans="1:9" x14ac:dyDescent="0.2">
      <c r="A265" t="s">
        <v>963</v>
      </c>
      <c r="B265" t="s">
        <v>964</v>
      </c>
      <c r="C265">
        <v>13</v>
      </c>
      <c r="D265" t="s">
        <v>1014</v>
      </c>
      <c r="E265">
        <v>0</v>
      </c>
      <c r="F265">
        <v>13</v>
      </c>
      <c r="G265">
        <v>0</v>
      </c>
      <c r="H265">
        <v>0</v>
      </c>
      <c r="I265">
        <v>0</v>
      </c>
    </row>
    <row r="266" spans="1:9" x14ac:dyDescent="0.2">
      <c r="A266" t="s">
        <v>963</v>
      </c>
      <c r="B266" t="s">
        <v>964</v>
      </c>
      <c r="C266">
        <v>41</v>
      </c>
      <c r="D266" t="s">
        <v>1015</v>
      </c>
      <c r="E266">
        <v>0</v>
      </c>
      <c r="F266">
        <v>41</v>
      </c>
      <c r="G266">
        <v>0</v>
      </c>
      <c r="H266">
        <v>0</v>
      </c>
      <c r="I266">
        <v>0</v>
      </c>
    </row>
    <row r="267" spans="1:9" x14ac:dyDescent="0.2">
      <c r="A267" t="s">
        <v>963</v>
      </c>
      <c r="B267" t="s">
        <v>964</v>
      </c>
      <c r="C267">
        <v>299</v>
      </c>
      <c r="D267" t="s">
        <v>1016</v>
      </c>
      <c r="E267">
        <v>0</v>
      </c>
      <c r="F267">
        <v>299</v>
      </c>
      <c r="G267">
        <v>0</v>
      </c>
      <c r="H267">
        <v>0</v>
      </c>
      <c r="I267">
        <v>0</v>
      </c>
    </row>
    <row r="268" spans="1:9" x14ac:dyDescent="0.2">
      <c r="A268" t="s">
        <v>963</v>
      </c>
      <c r="B268" t="s">
        <v>964</v>
      </c>
      <c r="C268">
        <v>563</v>
      </c>
      <c r="D268" t="s">
        <v>1017</v>
      </c>
      <c r="E268">
        <v>0</v>
      </c>
      <c r="F268">
        <v>563</v>
      </c>
      <c r="G268">
        <v>0</v>
      </c>
      <c r="H268">
        <v>0</v>
      </c>
      <c r="I268">
        <v>1</v>
      </c>
    </row>
    <row r="269" spans="1:9" x14ac:dyDescent="0.2">
      <c r="A269" t="s">
        <v>963</v>
      </c>
      <c r="B269" t="s">
        <v>964</v>
      </c>
      <c r="C269">
        <v>108</v>
      </c>
      <c r="D269" t="s">
        <v>1018</v>
      </c>
      <c r="E269">
        <v>0</v>
      </c>
      <c r="F269">
        <v>108</v>
      </c>
      <c r="G269">
        <v>0</v>
      </c>
      <c r="H269">
        <v>0</v>
      </c>
      <c r="I269">
        <v>0</v>
      </c>
    </row>
    <row r="270" spans="1:9" x14ac:dyDescent="0.2">
      <c r="A270" t="s">
        <v>963</v>
      </c>
      <c r="B270" t="s">
        <v>964</v>
      </c>
      <c r="C270">
        <v>87</v>
      </c>
      <c r="D270" t="s">
        <v>1019</v>
      </c>
      <c r="E270">
        <v>0</v>
      </c>
      <c r="F270">
        <v>87</v>
      </c>
      <c r="G270">
        <v>0</v>
      </c>
      <c r="H270">
        <v>0</v>
      </c>
      <c r="I270">
        <v>0</v>
      </c>
    </row>
    <row r="271" spans="1:9" x14ac:dyDescent="0.2">
      <c r="A271" t="s">
        <v>963</v>
      </c>
      <c r="B271" t="s">
        <v>964</v>
      </c>
      <c r="C271">
        <v>198</v>
      </c>
      <c r="D271" t="s">
        <v>1020</v>
      </c>
      <c r="E271">
        <v>19</v>
      </c>
      <c r="F271">
        <v>178</v>
      </c>
      <c r="G271">
        <v>0</v>
      </c>
      <c r="H271">
        <v>0</v>
      </c>
      <c r="I271">
        <v>12</v>
      </c>
    </row>
    <row r="272" spans="1:9" x14ac:dyDescent="0.2">
      <c r="A272" t="s">
        <v>963</v>
      </c>
      <c r="B272" t="s">
        <v>964</v>
      </c>
      <c r="C272">
        <v>2681</v>
      </c>
      <c r="D272" t="s">
        <v>1021</v>
      </c>
      <c r="E272">
        <v>0</v>
      </c>
      <c r="F272">
        <v>2681</v>
      </c>
      <c r="G272">
        <v>0</v>
      </c>
      <c r="H272">
        <v>0</v>
      </c>
      <c r="I272">
        <v>0</v>
      </c>
    </row>
    <row r="273" spans="1:9" x14ac:dyDescent="0.2">
      <c r="A273" t="s">
        <v>963</v>
      </c>
      <c r="B273" t="s">
        <v>964</v>
      </c>
      <c r="C273">
        <v>332</v>
      </c>
      <c r="D273" t="s">
        <v>1022</v>
      </c>
      <c r="E273">
        <v>0</v>
      </c>
      <c r="F273">
        <v>332</v>
      </c>
      <c r="G273">
        <v>0</v>
      </c>
      <c r="H273">
        <v>0</v>
      </c>
      <c r="I273">
        <v>2</v>
      </c>
    </row>
    <row r="274" spans="1:9" x14ac:dyDescent="0.2">
      <c r="A274" t="s">
        <v>963</v>
      </c>
      <c r="B274" t="s">
        <v>964</v>
      </c>
      <c r="C274">
        <v>4</v>
      </c>
      <c r="D274" t="s">
        <v>1023</v>
      </c>
      <c r="E274">
        <v>0</v>
      </c>
      <c r="F274">
        <v>4</v>
      </c>
      <c r="G274">
        <v>21</v>
      </c>
      <c r="H274">
        <v>0</v>
      </c>
      <c r="I274">
        <v>104</v>
      </c>
    </row>
    <row r="275" spans="1:9" x14ac:dyDescent="0.2">
      <c r="A275" t="s">
        <v>963</v>
      </c>
      <c r="B275" t="s">
        <v>964</v>
      </c>
      <c r="C275">
        <v>1181</v>
      </c>
      <c r="D275" t="s">
        <v>1024</v>
      </c>
      <c r="E275">
        <v>1</v>
      </c>
      <c r="F275">
        <v>1180</v>
      </c>
      <c r="G275">
        <v>0</v>
      </c>
      <c r="H275">
        <v>0</v>
      </c>
      <c r="I275">
        <v>99</v>
      </c>
    </row>
    <row r="276" spans="1:9" x14ac:dyDescent="0.2">
      <c r="A276" t="s">
        <v>963</v>
      </c>
      <c r="B276" t="s">
        <v>964</v>
      </c>
      <c r="C276">
        <v>19</v>
      </c>
      <c r="D276" t="s">
        <v>1025</v>
      </c>
      <c r="E276">
        <v>0</v>
      </c>
      <c r="F276">
        <v>19</v>
      </c>
      <c r="G276">
        <v>0</v>
      </c>
      <c r="H276">
        <v>0</v>
      </c>
      <c r="I276">
        <v>0</v>
      </c>
    </row>
    <row r="277" spans="1:9" x14ac:dyDescent="0.2">
      <c r="A277" t="s">
        <v>963</v>
      </c>
      <c r="B277" t="s">
        <v>964</v>
      </c>
      <c r="C277">
        <v>331</v>
      </c>
      <c r="D277" t="s">
        <v>1026</v>
      </c>
      <c r="E277">
        <v>0</v>
      </c>
      <c r="F277">
        <v>331</v>
      </c>
      <c r="G277">
        <v>0</v>
      </c>
      <c r="H277">
        <v>0</v>
      </c>
      <c r="I277">
        <v>0</v>
      </c>
    </row>
    <row r="278" spans="1:9" x14ac:dyDescent="0.2">
      <c r="A278" t="s">
        <v>963</v>
      </c>
      <c r="B278" t="s">
        <v>964</v>
      </c>
      <c r="C278">
        <v>523</v>
      </c>
      <c r="D278" t="s">
        <v>1027</v>
      </c>
      <c r="E278">
        <v>0</v>
      </c>
      <c r="F278">
        <v>523</v>
      </c>
      <c r="G278">
        <v>0</v>
      </c>
      <c r="H278">
        <v>0</v>
      </c>
      <c r="I278">
        <v>16</v>
      </c>
    </row>
    <row r="279" spans="1:9" x14ac:dyDescent="0.2">
      <c r="A279" t="s">
        <v>963</v>
      </c>
      <c r="B279" t="s">
        <v>964</v>
      </c>
      <c r="C279">
        <v>367</v>
      </c>
      <c r="D279" t="s">
        <v>1028</v>
      </c>
      <c r="E279">
        <v>0</v>
      </c>
      <c r="F279">
        <v>367</v>
      </c>
      <c r="G279">
        <v>-12</v>
      </c>
      <c r="H279">
        <v>0</v>
      </c>
      <c r="I279">
        <v>11</v>
      </c>
    </row>
    <row r="280" spans="1:9" x14ac:dyDescent="0.2">
      <c r="A280" t="s">
        <v>963</v>
      </c>
      <c r="B280" t="s">
        <v>964</v>
      </c>
      <c r="C280">
        <v>1038</v>
      </c>
      <c r="D280" t="s">
        <v>1029</v>
      </c>
      <c r="E280">
        <v>1</v>
      </c>
      <c r="F280">
        <v>1037</v>
      </c>
      <c r="G280">
        <v>0</v>
      </c>
      <c r="H280">
        <v>0</v>
      </c>
      <c r="I280">
        <v>41</v>
      </c>
    </row>
    <row r="281" spans="1:9" x14ac:dyDescent="0.2">
      <c r="A281" t="s">
        <v>963</v>
      </c>
      <c r="B281" t="s">
        <v>964</v>
      </c>
      <c r="C281">
        <v>72</v>
      </c>
      <c r="D281" t="s">
        <v>1030</v>
      </c>
      <c r="E281">
        <v>0</v>
      </c>
      <c r="F281">
        <v>72</v>
      </c>
      <c r="G281">
        <v>0</v>
      </c>
      <c r="H281">
        <v>0</v>
      </c>
      <c r="I281">
        <v>0</v>
      </c>
    </row>
    <row r="282" spans="1:9" x14ac:dyDescent="0.2">
      <c r="A282" t="s">
        <v>963</v>
      </c>
      <c r="B282" t="s">
        <v>964</v>
      </c>
      <c r="C282">
        <v>162</v>
      </c>
      <c r="D282" t="s">
        <v>1031</v>
      </c>
      <c r="E282">
        <v>0</v>
      </c>
      <c r="F282">
        <v>162</v>
      </c>
      <c r="G282">
        <v>0</v>
      </c>
      <c r="H282">
        <v>0</v>
      </c>
      <c r="I282">
        <v>2</v>
      </c>
    </row>
    <row r="283" spans="1:9" x14ac:dyDescent="0.2">
      <c r="A283" t="s">
        <v>963</v>
      </c>
      <c r="B283" t="s">
        <v>964</v>
      </c>
      <c r="C283">
        <v>145</v>
      </c>
      <c r="D283" t="s">
        <v>1032</v>
      </c>
      <c r="E283">
        <v>5</v>
      </c>
      <c r="F283">
        <v>139</v>
      </c>
      <c r="G283">
        <v>0</v>
      </c>
      <c r="H283">
        <v>0</v>
      </c>
      <c r="I283">
        <v>116</v>
      </c>
    </row>
    <row r="284" spans="1:9" x14ac:dyDescent="0.2">
      <c r="A284" t="s">
        <v>963</v>
      </c>
      <c r="B284" t="s">
        <v>964</v>
      </c>
      <c r="C284">
        <v>108</v>
      </c>
      <c r="D284" t="s">
        <v>1033</v>
      </c>
      <c r="E284">
        <v>0</v>
      </c>
      <c r="F284">
        <v>108</v>
      </c>
      <c r="G284">
        <v>0</v>
      </c>
      <c r="H284">
        <v>0</v>
      </c>
      <c r="I284">
        <v>0</v>
      </c>
    </row>
    <row r="285" spans="1:9" x14ac:dyDescent="0.2">
      <c r="A285" t="s">
        <v>963</v>
      </c>
      <c r="B285" t="s">
        <v>964</v>
      </c>
      <c r="C285">
        <v>349</v>
      </c>
      <c r="D285" t="s">
        <v>1034</v>
      </c>
      <c r="E285">
        <v>0</v>
      </c>
      <c r="F285">
        <v>349</v>
      </c>
      <c r="G285">
        <v>0</v>
      </c>
      <c r="H285">
        <v>0</v>
      </c>
      <c r="I285">
        <v>0</v>
      </c>
    </row>
    <row r="286" spans="1:9" x14ac:dyDescent="0.2">
      <c r="A286" t="s">
        <v>963</v>
      </c>
      <c r="B286" t="s">
        <v>964</v>
      </c>
      <c r="C286">
        <v>15</v>
      </c>
      <c r="D286" t="s">
        <v>1035</v>
      </c>
      <c r="E286">
        <v>0</v>
      </c>
      <c r="F286">
        <v>15</v>
      </c>
      <c r="G286">
        <v>0</v>
      </c>
      <c r="H286">
        <v>0</v>
      </c>
      <c r="I286">
        <v>0</v>
      </c>
    </row>
    <row r="287" spans="1:9" x14ac:dyDescent="0.2">
      <c r="A287" t="s">
        <v>963</v>
      </c>
      <c r="B287" t="s">
        <v>964</v>
      </c>
      <c r="C287">
        <v>5</v>
      </c>
      <c r="D287" t="s">
        <v>1036</v>
      </c>
      <c r="E287">
        <v>0</v>
      </c>
      <c r="F287">
        <v>5</v>
      </c>
      <c r="G287">
        <v>0</v>
      </c>
      <c r="H287">
        <v>0</v>
      </c>
      <c r="I287">
        <v>0</v>
      </c>
    </row>
    <row r="288" spans="1:9" x14ac:dyDescent="0.2">
      <c r="A288" t="s">
        <v>963</v>
      </c>
      <c r="B288" t="s">
        <v>964</v>
      </c>
      <c r="C288">
        <v>26</v>
      </c>
      <c r="D288" t="s">
        <v>1037</v>
      </c>
      <c r="E288">
        <v>0</v>
      </c>
      <c r="F288">
        <v>26</v>
      </c>
      <c r="G288">
        <v>-4</v>
      </c>
      <c r="H288">
        <v>0</v>
      </c>
      <c r="I288">
        <v>3</v>
      </c>
    </row>
    <row r="289" spans="1:9" x14ac:dyDescent="0.2">
      <c r="A289" t="s">
        <v>963</v>
      </c>
      <c r="B289" t="s">
        <v>964</v>
      </c>
      <c r="C289">
        <v>50</v>
      </c>
      <c r="D289" t="s">
        <v>1038</v>
      </c>
      <c r="E289">
        <v>0</v>
      </c>
      <c r="F289">
        <v>50</v>
      </c>
      <c r="G289">
        <v>0</v>
      </c>
      <c r="H289">
        <v>0</v>
      </c>
      <c r="I289">
        <v>6</v>
      </c>
    </row>
    <row r="290" spans="1:9" x14ac:dyDescent="0.2">
      <c r="A290" t="s">
        <v>963</v>
      </c>
      <c r="B290" t="s">
        <v>964</v>
      </c>
      <c r="C290">
        <v>41</v>
      </c>
      <c r="D290" t="s">
        <v>1039</v>
      </c>
      <c r="E290">
        <v>0</v>
      </c>
      <c r="F290">
        <v>41</v>
      </c>
      <c r="G290">
        <v>0</v>
      </c>
      <c r="H290">
        <v>0</v>
      </c>
      <c r="I290">
        <v>0</v>
      </c>
    </row>
    <row r="291" spans="1:9" x14ac:dyDescent="0.2">
      <c r="A291" t="s">
        <v>963</v>
      </c>
      <c r="B291" t="s">
        <v>964</v>
      </c>
      <c r="C291">
        <v>128</v>
      </c>
      <c r="D291" t="s">
        <v>1040</v>
      </c>
      <c r="E291">
        <v>0</v>
      </c>
      <c r="F291">
        <v>128</v>
      </c>
      <c r="G291">
        <v>0</v>
      </c>
      <c r="H291">
        <v>0</v>
      </c>
      <c r="I291">
        <v>0</v>
      </c>
    </row>
    <row r="292" spans="1:9" x14ac:dyDescent="0.2">
      <c r="A292" t="s">
        <v>963</v>
      </c>
      <c r="B292" t="s">
        <v>964</v>
      </c>
      <c r="C292">
        <v>87</v>
      </c>
      <c r="D292" t="s">
        <v>1041</v>
      </c>
      <c r="E292">
        <v>0</v>
      </c>
      <c r="F292">
        <v>87</v>
      </c>
      <c r="G292">
        <v>0</v>
      </c>
      <c r="H292">
        <v>0</v>
      </c>
      <c r="I292">
        <v>0</v>
      </c>
    </row>
    <row r="293" spans="1:9" x14ac:dyDescent="0.2">
      <c r="A293" t="s">
        <v>963</v>
      </c>
      <c r="B293" t="s">
        <v>964</v>
      </c>
      <c r="C293">
        <v>92</v>
      </c>
      <c r="D293" t="s">
        <v>1042</v>
      </c>
      <c r="E293">
        <v>0</v>
      </c>
      <c r="F293">
        <v>92</v>
      </c>
      <c r="G293">
        <v>0</v>
      </c>
      <c r="H293">
        <v>0</v>
      </c>
      <c r="I293">
        <v>0</v>
      </c>
    </row>
    <row r="294" spans="1:9" x14ac:dyDescent="0.2">
      <c r="A294" t="s">
        <v>963</v>
      </c>
      <c r="B294" t="s">
        <v>964</v>
      </c>
      <c r="C294">
        <v>42</v>
      </c>
      <c r="D294" t="s">
        <v>1043</v>
      </c>
      <c r="E294">
        <v>0</v>
      </c>
      <c r="F294">
        <v>42</v>
      </c>
      <c r="G294">
        <v>0</v>
      </c>
      <c r="H294">
        <v>0</v>
      </c>
      <c r="I294">
        <v>0</v>
      </c>
    </row>
    <row r="295" spans="1:9" x14ac:dyDescent="0.2">
      <c r="A295" t="s">
        <v>963</v>
      </c>
      <c r="B295" t="s">
        <v>964</v>
      </c>
      <c r="C295">
        <v>193</v>
      </c>
      <c r="D295" t="s">
        <v>1044</v>
      </c>
      <c r="E295">
        <v>0</v>
      </c>
      <c r="F295">
        <v>193</v>
      </c>
      <c r="G295">
        <v>0</v>
      </c>
      <c r="H295">
        <v>0</v>
      </c>
      <c r="I295">
        <v>0</v>
      </c>
    </row>
    <row r="296" spans="1:9" x14ac:dyDescent="0.2">
      <c r="A296" t="s">
        <v>963</v>
      </c>
      <c r="B296" t="s">
        <v>964</v>
      </c>
      <c r="C296">
        <v>531</v>
      </c>
      <c r="D296" t="s">
        <v>1045</v>
      </c>
      <c r="E296">
        <v>0</v>
      </c>
      <c r="F296">
        <v>531</v>
      </c>
      <c r="G296">
        <v>0</v>
      </c>
      <c r="H296">
        <v>0</v>
      </c>
      <c r="I296">
        <v>109</v>
      </c>
    </row>
    <row r="297" spans="1:9" x14ac:dyDescent="0.2">
      <c r="A297" t="s">
        <v>963</v>
      </c>
      <c r="B297" t="s">
        <v>964</v>
      </c>
      <c r="C297">
        <v>1</v>
      </c>
      <c r="D297" t="s">
        <v>1046</v>
      </c>
      <c r="E297">
        <v>0</v>
      </c>
      <c r="F297">
        <v>1</v>
      </c>
      <c r="G297">
        <v>0</v>
      </c>
      <c r="H297">
        <v>0</v>
      </c>
      <c r="I297">
        <v>37</v>
      </c>
    </row>
    <row r="298" spans="1:9" x14ac:dyDescent="0.2">
      <c r="A298" t="s">
        <v>963</v>
      </c>
      <c r="B298" t="s">
        <v>964</v>
      </c>
      <c r="C298">
        <v>5</v>
      </c>
      <c r="D298" t="s">
        <v>1047</v>
      </c>
      <c r="E298">
        <v>0</v>
      </c>
      <c r="F298">
        <v>5</v>
      </c>
      <c r="G298">
        <v>0</v>
      </c>
      <c r="H298">
        <v>0</v>
      </c>
      <c r="I298">
        <v>0</v>
      </c>
    </row>
    <row r="299" spans="1:9" x14ac:dyDescent="0.2">
      <c r="A299" t="s">
        <v>963</v>
      </c>
      <c r="B299" t="s">
        <v>964</v>
      </c>
      <c r="C299">
        <v>28</v>
      </c>
      <c r="D299" t="s">
        <v>1048</v>
      </c>
      <c r="E299">
        <v>0</v>
      </c>
      <c r="F299">
        <v>28</v>
      </c>
      <c r="G299">
        <v>0</v>
      </c>
      <c r="H299">
        <v>0</v>
      </c>
      <c r="I299">
        <v>0</v>
      </c>
    </row>
    <row r="300" spans="1:9" x14ac:dyDescent="0.2">
      <c r="A300" t="s">
        <v>963</v>
      </c>
      <c r="B300" t="s">
        <v>964</v>
      </c>
      <c r="C300">
        <v>44</v>
      </c>
      <c r="D300" t="s">
        <v>1049</v>
      </c>
      <c r="E300">
        <v>0</v>
      </c>
      <c r="F300">
        <v>44</v>
      </c>
      <c r="G300">
        <v>0</v>
      </c>
      <c r="H300">
        <v>0</v>
      </c>
      <c r="I300">
        <v>0</v>
      </c>
    </row>
    <row r="301" spans="1:9" x14ac:dyDescent="0.2">
      <c r="A301" t="s">
        <v>963</v>
      </c>
      <c r="B301" t="s">
        <v>964</v>
      </c>
      <c r="C301">
        <v>48</v>
      </c>
      <c r="D301" t="s">
        <v>1050</v>
      </c>
      <c r="E301">
        <v>0</v>
      </c>
      <c r="F301">
        <v>48</v>
      </c>
      <c r="G301">
        <v>0</v>
      </c>
      <c r="H301">
        <v>0</v>
      </c>
      <c r="I301">
        <v>0</v>
      </c>
    </row>
    <row r="302" spans="1:9" x14ac:dyDescent="0.2">
      <c r="A302" t="s">
        <v>963</v>
      </c>
      <c r="B302" t="s">
        <v>964</v>
      </c>
      <c r="C302">
        <v>326</v>
      </c>
      <c r="D302" t="s">
        <v>1051</v>
      </c>
      <c r="E302">
        <v>0</v>
      </c>
      <c r="F302">
        <v>326</v>
      </c>
      <c r="G302">
        <v>0</v>
      </c>
      <c r="H302">
        <v>0</v>
      </c>
      <c r="I302">
        <v>182</v>
      </c>
    </row>
    <row r="303" spans="1:9" x14ac:dyDescent="0.2">
      <c r="A303" t="s">
        <v>963</v>
      </c>
      <c r="B303" t="s">
        <v>964</v>
      </c>
      <c r="C303">
        <v>58</v>
      </c>
      <c r="D303" t="s">
        <v>1050</v>
      </c>
      <c r="E303">
        <v>0</v>
      </c>
      <c r="F303">
        <v>58</v>
      </c>
      <c r="G303">
        <v>0</v>
      </c>
      <c r="H303">
        <v>0</v>
      </c>
      <c r="I303">
        <v>0</v>
      </c>
    </row>
    <row r="304" spans="1:9" x14ac:dyDescent="0.2">
      <c r="A304" t="s">
        <v>963</v>
      </c>
      <c r="B304" t="s">
        <v>964</v>
      </c>
      <c r="C304">
        <v>250</v>
      </c>
      <c r="D304" t="s">
        <v>1051</v>
      </c>
      <c r="E304">
        <v>0</v>
      </c>
      <c r="F304">
        <v>250</v>
      </c>
      <c r="G304">
        <v>0</v>
      </c>
      <c r="H304">
        <v>0</v>
      </c>
      <c r="I304">
        <v>10</v>
      </c>
    </row>
    <row r="305" spans="1:9" x14ac:dyDescent="0.2">
      <c r="A305" t="s">
        <v>963</v>
      </c>
      <c r="B305" t="s">
        <v>964</v>
      </c>
      <c r="C305">
        <v>155</v>
      </c>
      <c r="D305" t="s">
        <v>1052</v>
      </c>
      <c r="E305">
        <v>0</v>
      </c>
      <c r="F305">
        <v>155</v>
      </c>
      <c r="G305">
        <v>0</v>
      </c>
      <c r="H305">
        <v>0</v>
      </c>
      <c r="I305">
        <v>0</v>
      </c>
    </row>
    <row r="306" spans="1:9" x14ac:dyDescent="0.2">
      <c r="A306" t="s">
        <v>963</v>
      </c>
      <c r="B306" t="s">
        <v>964</v>
      </c>
      <c r="C306">
        <v>334</v>
      </c>
      <c r="D306" t="s">
        <v>1053</v>
      </c>
      <c r="E306">
        <v>0</v>
      </c>
      <c r="F306">
        <v>334</v>
      </c>
      <c r="G306">
        <v>0</v>
      </c>
      <c r="H306">
        <v>0</v>
      </c>
      <c r="I306">
        <v>0</v>
      </c>
    </row>
    <row r="307" spans="1:9" x14ac:dyDescent="0.2">
      <c r="A307" t="s">
        <v>963</v>
      </c>
      <c r="B307" t="s">
        <v>964</v>
      </c>
      <c r="C307">
        <v>512</v>
      </c>
      <c r="D307" t="s">
        <v>1054</v>
      </c>
      <c r="E307">
        <v>0</v>
      </c>
      <c r="F307">
        <v>512</v>
      </c>
      <c r="G307">
        <v>0</v>
      </c>
      <c r="H307">
        <v>0</v>
      </c>
      <c r="I307">
        <v>39</v>
      </c>
    </row>
    <row r="308" spans="1:9" x14ac:dyDescent="0.2">
      <c r="A308" t="s">
        <v>963</v>
      </c>
      <c r="B308" t="s">
        <v>964</v>
      </c>
      <c r="C308">
        <v>88</v>
      </c>
      <c r="D308" t="s">
        <v>1055</v>
      </c>
      <c r="E308">
        <v>0</v>
      </c>
      <c r="F308">
        <v>88</v>
      </c>
      <c r="G308">
        <v>0</v>
      </c>
      <c r="H308">
        <v>0</v>
      </c>
      <c r="I308">
        <v>0</v>
      </c>
    </row>
    <row r="309" spans="1:9" x14ac:dyDescent="0.2">
      <c r="A309" t="s">
        <v>963</v>
      </c>
      <c r="B309" t="s">
        <v>964</v>
      </c>
      <c r="C309">
        <v>1</v>
      </c>
      <c r="D309" t="s">
        <v>1056</v>
      </c>
      <c r="E309">
        <v>0</v>
      </c>
      <c r="F309">
        <v>1</v>
      </c>
      <c r="G309">
        <v>0</v>
      </c>
      <c r="H309">
        <v>0</v>
      </c>
      <c r="I309">
        <v>26</v>
      </c>
    </row>
    <row r="310" spans="1:9" x14ac:dyDescent="0.2">
      <c r="A310" t="s">
        <v>963</v>
      </c>
      <c r="B310" t="s">
        <v>964</v>
      </c>
      <c r="C310">
        <v>133</v>
      </c>
      <c r="D310" t="s">
        <v>1057</v>
      </c>
      <c r="E310">
        <v>0</v>
      </c>
      <c r="F310">
        <v>133</v>
      </c>
      <c r="G310">
        <v>0</v>
      </c>
      <c r="H310">
        <v>0</v>
      </c>
      <c r="I310">
        <v>0</v>
      </c>
    </row>
    <row r="311" spans="1:9" x14ac:dyDescent="0.2">
      <c r="A311" t="s">
        <v>963</v>
      </c>
      <c r="B311" t="s">
        <v>964</v>
      </c>
      <c r="C311">
        <v>83</v>
      </c>
      <c r="D311" t="s">
        <v>1058</v>
      </c>
      <c r="E311">
        <v>0</v>
      </c>
      <c r="F311">
        <v>83</v>
      </c>
      <c r="G311">
        <v>0</v>
      </c>
      <c r="H311">
        <v>0</v>
      </c>
      <c r="I311">
        <v>0</v>
      </c>
    </row>
    <row r="312" spans="1:9" x14ac:dyDescent="0.2">
      <c r="A312" t="s">
        <v>963</v>
      </c>
      <c r="B312" t="s">
        <v>964</v>
      </c>
      <c r="C312">
        <v>14</v>
      </c>
      <c r="D312" t="s">
        <v>1059</v>
      </c>
      <c r="E312">
        <v>0</v>
      </c>
      <c r="F312">
        <v>14</v>
      </c>
      <c r="G312">
        <v>0</v>
      </c>
      <c r="H312">
        <v>0</v>
      </c>
      <c r="I312">
        <v>0</v>
      </c>
    </row>
    <row r="313" spans="1:9" x14ac:dyDescent="0.2">
      <c r="A313" t="s">
        <v>963</v>
      </c>
      <c r="B313" t="s">
        <v>964</v>
      </c>
      <c r="C313">
        <v>58</v>
      </c>
      <c r="D313" t="s">
        <v>1060</v>
      </c>
      <c r="E313">
        <v>0</v>
      </c>
      <c r="F313">
        <v>58</v>
      </c>
      <c r="G313">
        <v>0</v>
      </c>
      <c r="H313">
        <v>0</v>
      </c>
      <c r="I313">
        <v>0</v>
      </c>
    </row>
    <row r="314" spans="1:9" x14ac:dyDescent="0.2">
      <c r="A314" t="s">
        <v>963</v>
      </c>
      <c r="B314" t="s">
        <v>964</v>
      </c>
      <c r="C314">
        <v>19</v>
      </c>
      <c r="D314" t="s">
        <v>1061</v>
      </c>
      <c r="E314">
        <v>0</v>
      </c>
      <c r="F314">
        <v>19</v>
      </c>
      <c r="G314">
        <v>0</v>
      </c>
      <c r="H314">
        <v>0</v>
      </c>
      <c r="I314">
        <v>0</v>
      </c>
    </row>
    <row r="315" spans="1:9" x14ac:dyDescent="0.2">
      <c r="A315" t="s">
        <v>963</v>
      </c>
      <c r="B315" t="s">
        <v>964</v>
      </c>
      <c r="C315">
        <v>6</v>
      </c>
      <c r="D315" t="s">
        <v>1062</v>
      </c>
      <c r="E315">
        <v>0</v>
      </c>
      <c r="F315">
        <v>6</v>
      </c>
      <c r="G315">
        <v>0</v>
      </c>
      <c r="H315">
        <v>0</v>
      </c>
      <c r="I315">
        <v>0</v>
      </c>
    </row>
    <row r="316" spans="1:9" x14ac:dyDescent="0.2">
      <c r="A316" t="s">
        <v>963</v>
      </c>
      <c r="B316" t="s">
        <v>964</v>
      </c>
      <c r="C316">
        <v>2</v>
      </c>
      <c r="D316" t="s">
        <v>1063</v>
      </c>
      <c r="E316">
        <v>0</v>
      </c>
      <c r="F316">
        <v>2</v>
      </c>
      <c r="G316">
        <v>0</v>
      </c>
      <c r="H316">
        <v>0</v>
      </c>
      <c r="I316">
        <v>0</v>
      </c>
    </row>
    <row r="317" spans="1:9" x14ac:dyDescent="0.2">
      <c r="A317" t="s">
        <v>963</v>
      </c>
      <c r="B317" t="s">
        <v>964</v>
      </c>
      <c r="C317">
        <v>154</v>
      </c>
      <c r="D317" t="s">
        <v>1064</v>
      </c>
      <c r="E317">
        <v>0</v>
      </c>
      <c r="F317">
        <v>154</v>
      </c>
      <c r="G317">
        <v>0</v>
      </c>
      <c r="H317">
        <v>0</v>
      </c>
      <c r="I317">
        <v>0</v>
      </c>
    </row>
    <row r="318" spans="1:9" x14ac:dyDescent="0.2">
      <c r="A318" t="s">
        <v>963</v>
      </c>
      <c r="B318" t="s">
        <v>964</v>
      </c>
      <c r="C318">
        <v>9</v>
      </c>
      <c r="D318" t="s">
        <v>1065</v>
      </c>
      <c r="E318">
        <v>0</v>
      </c>
      <c r="F318">
        <v>9</v>
      </c>
      <c r="G318">
        <v>0</v>
      </c>
      <c r="H318">
        <v>0</v>
      </c>
      <c r="I318">
        <v>0</v>
      </c>
    </row>
    <row r="319" spans="1:9" x14ac:dyDescent="0.2">
      <c r="A319" t="s">
        <v>963</v>
      </c>
      <c r="B319" t="s">
        <v>964</v>
      </c>
      <c r="C319">
        <v>15</v>
      </c>
      <c r="D319" t="s">
        <v>1066</v>
      </c>
      <c r="E319">
        <v>0</v>
      </c>
      <c r="F319">
        <v>15</v>
      </c>
      <c r="G319">
        <v>0</v>
      </c>
      <c r="H319">
        <v>0</v>
      </c>
      <c r="I319">
        <v>0</v>
      </c>
    </row>
    <row r="320" spans="1:9" x14ac:dyDescent="0.2">
      <c r="A320" t="s">
        <v>963</v>
      </c>
      <c r="B320" t="s">
        <v>964</v>
      </c>
      <c r="C320">
        <v>8</v>
      </c>
      <c r="D320" t="s">
        <v>1067</v>
      </c>
      <c r="E320">
        <v>0</v>
      </c>
      <c r="F320">
        <v>8</v>
      </c>
      <c r="G320">
        <v>0</v>
      </c>
      <c r="H320">
        <v>0</v>
      </c>
      <c r="I320">
        <v>0</v>
      </c>
    </row>
    <row r="321" spans="1:9" x14ac:dyDescent="0.2">
      <c r="A321" t="s">
        <v>963</v>
      </c>
      <c r="B321" t="s">
        <v>964</v>
      </c>
      <c r="C321">
        <v>3</v>
      </c>
      <c r="D321" t="s">
        <v>1068</v>
      </c>
      <c r="E321">
        <v>0</v>
      </c>
      <c r="F321">
        <v>3</v>
      </c>
      <c r="G321">
        <v>0</v>
      </c>
      <c r="H321">
        <v>0</v>
      </c>
      <c r="I321">
        <v>0</v>
      </c>
    </row>
    <row r="322" spans="1:9" x14ac:dyDescent="0.2">
      <c r="A322" t="s">
        <v>963</v>
      </c>
      <c r="B322" t="s">
        <v>964</v>
      </c>
      <c r="C322">
        <v>4</v>
      </c>
      <c r="D322" t="s">
        <v>1069</v>
      </c>
      <c r="E322">
        <v>0</v>
      </c>
      <c r="F322">
        <v>4</v>
      </c>
      <c r="G322">
        <v>0</v>
      </c>
      <c r="H322">
        <v>0</v>
      </c>
      <c r="I322">
        <v>0</v>
      </c>
    </row>
    <row r="323" spans="1:9" x14ac:dyDescent="0.2">
      <c r="A323" t="s">
        <v>963</v>
      </c>
      <c r="B323" t="s">
        <v>964</v>
      </c>
      <c r="C323">
        <v>22</v>
      </c>
      <c r="D323" t="s">
        <v>1070</v>
      </c>
      <c r="E323">
        <v>0</v>
      </c>
      <c r="F323">
        <v>22</v>
      </c>
      <c r="G323">
        <v>0</v>
      </c>
      <c r="H323">
        <v>0</v>
      </c>
      <c r="I323">
        <v>0</v>
      </c>
    </row>
    <row r="324" spans="1:9" x14ac:dyDescent="0.2">
      <c r="A324" t="s">
        <v>963</v>
      </c>
      <c r="B324" t="s">
        <v>964</v>
      </c>
      <c r="C324">
        <v>6</v>
      </c>
      <c r="D324" t="s">
        <v>1071</v>
      </c>
      <c r="E324">
        <v>0</v>
      </c>
      <c r="F324">
        <v>6</v>
      </c>
      <c r="G324">
        <v>0</v>
      </c>
      <c r="H324">
        <v>0</v>
      </c>
      <c r="I324">
        <v>0</v>
      </c>
    </row>
    <row r="325" spans="1:9" x14ac:dyDescent="0.2">
      <c r="A325" t="s">
        <v>963</v>
      </c>
      <c r="B325" t="s">
        <v>964</v>
      </c>
      <c r="C325">
        <v>56</v>
      </c>
      <c r="D325" t="s">
        <v>1072</v>
      </c>
      <c r="E325">
        <v>0</v>
      </c>
      <c r="F325">
        <v>56</v>
      </c>
      <c r="G325">
        <v>0</v>
      </c>
      <c r="H325">
        <v>0</v>
      </c>
      <c r="I325">
        <v>0</v>
      </c>
    </row>
    <row r="326" spans="1:9" x14ac:dyDescent="0.2">
      <c r="A326" t="s">
        <v>963</v>
      </c>
      <c r="B326" t="s">
        <v>964</v>
      </c>
      <c r="C326">
        <v>9</v>
      </c>
      <c r="D326" t="s">
        <v>1073</v>
      </c>
      <c r="E326">
        <v>0</v>
      </c>
      <c r="F326">
        <v>9</v>
      </c>
      <c r="G326">
        <v>0</v>
      </c>
      <c r="H326">
        <v>0</v>
      </c>
      <c r="I326">
        <v>0</v>
      </c>
    </row>
    <row r="327" spans="1:9" x14ac:dyDescent="0.2">
      <c r="A327" t="s">
        <v>963</v>
      </c>
      <c r="B327" t="s">
        <v>964</v>
      </c>
      <c r="C327">
        <v>70</v>
      </c>
      <c r="D327" t="s">
        <v>1074</v>
      </c>
      <c r="E327">
        <v>0</v>
      </c>
      <c r="F327">
        <v>70</v>
      </c>
      <c r="G327">
        <v>0</v>
      </c>
      <c r="H327">
        <v>0</v>
      </c>
      <c r="I327">
        <v>27</v>
      </c>
    </row>
    <row r="328" spans="1:9" x14ac:dyDescent="0.2">
      <c r="A328" t="s">
        <v>963</v>
      </c>
      <c r="B328" t="s">
        <v>964</v>
      </c>
      <c r="C328">
        <v>39</v>
      </c>
      <c r="D328" t="s">
        <v>1075</v>
      </c>
      <c r="E328">
        <v>0</v>
      </c>
      <c r="F328">
        <v>39</v>
      </c>
      <c r="G328">
        <v>0</v>
      </c>
      <c r="H328">
        <v>0</v>
      </c>
      <c r="I328">
        <v>0</v>
      </c>
    </row>
    <row r="329" spans="1:9" x14ac:dyDescent="0.2">
      <c r="A329" t="s">
        <v>963</v>
      </c>
      <c r="B329" t="s">
        <v>964</v>
      </c>
      <c r="C329">
        <v>11</v>
      </c>
      <c r="D329" t="s">
        <v>1076</v>
      </c>
      <c r="E329">
        <v>0</v>
      </c>
      <c r="F329">
        <v>11</v>
      </c>
      <c r="G329">
        <v>0</v>
      </c>
      <c r="H329">
        <v>0</v>
      </c>
      <c r="I329">
        <v>2</v>
      </c>
    </row>
    <row r="330" spans="1:9" x14ac:dyDescent="0.2">
      <c r="A330" t="s">
        <v>963</v>
      </c>
      <c r="B330" t="s">
        <v>964</v>
      </c>
      <c r="C330">
        <v>9</v>
      </c>
      <c r="D330" t="s">
        <v>1077</v>
      </c>
      <c r="E330">
        <v>0</v>
      </c>
      <c r="F330">
        <v>9</v>
      </c>
      <c r="G330">
        <v>0</v>
      </c>
      <c r="H330">
        <v>0</v>
      </c>
      <c r="I330">
        <v>1</v>
      </c>
    </row>
    <row r="331" spans="1:9" x14ac:dyDescent="0.2">
      <c r="A331" t="s">
        <v>963</v>
      </c>
      <c r="B331" t="s">
        <v>964</v>
      </c>
      <c r="C331">
        <v>13</v>
      </c>
      <c r="D331" t="s">
        <v>1078</v>
      </c>
      <c r="E331">
        <v>0</v>
      </c>
      <c r="F331">
        <v>13</v>
      </c>
      <c r="G331">
        <v>0</v>
      </c>
      <c r="H331">
        <v>0</v>
      </c>
      <c r="I331">
        <v>0</v>
      </c>
    </row>
    <row r="332" spans="1:9" x14ac:dyDescent="0.2">
      <c r="A332" t="s">
        <v>963</v>
      </c>
      <c r="B332" t="s">
        <v>964</v>
      </c>
      <c r="C332">
        <v>82</v>
      </c>
      <c r="D332" t="s">
        <v>1079</v>
      </c>
      <c r="E332">
        <v>0</v>
      </c>
      <c r="F332">
        <v>82</v>
      </c>
      <c r="G332">
        <v>0</v>
      </c>
      <c r="H332">
        <v>0</v>
      </c>
      <c r="I332">
        <v>0</v>
      </c>
    </row>
    <row r="333" spans="1:9" x14ac:dyDescent="0.2">
      <c r="A333" t="s">
        <v>963</v>
      </c>
      <c r="B333" t="s">
        <v>964</v>
      </c>
      <c r="C333">
        <v>2</v>
      </c>
      <c r="D333" t="s">
        <v>1080</v>
      </c>
      <c r="E333">
        <v>0</v>
      </c>
      <c r="F333">
        <v>2</v>
      </c>
      <c r="G333">
        <v>0</v>
      </c>
      <c r="H333">
        <v>0</v>
      </c>
      <c r="I333">
        <v>0</v>
      </c>
    </row>
    <row r="334" spans="1:9" x14ac:dyDescent="0.2">
      <c r="A334" t="s">
        <v>963</v>
      </c>
      <c r="B334" t="s">
        <v>964</v>
      </c>
      <c r="C334">
        <v>4</v>
      </c>
      <c r="D334" t="s">
        <v>1081</v>
      </c>
      <c r="E334">
        <v>0</v>
      </c>
      <c r="F334">
        <v>4</v>
      </c>
      <c r="G334">
        <v>0</v>
      </c>
      <c r="H334">
        <v>0</v>
      </c>
      <c r="I334">
        <v>0</v>
      </c>
    </row>
    <row r="335" spans="1:9" x14ac:dyDescent="0.2">
      <c r="A335" t="s">
        <v>963</v>
      </c>
      <c r="B335" t="s">
        <v>964</v>
      </c>
      <c r="C335">
        <v>10</v>
      </c>
      <c r="D335" t="s">
        <v>1082</v>
      </c>
      <c r="E335">
        <v>0</v>
      </c>
      <c r="F335">
        <v>10</v>
      </c>
      <c r="G335">
        <v>0</v>
      </c>
      <c r="H335">
        <v>0</v>
      </c>
      <c r="I335">
        <v>0</v>
      </c>
    </row>
    <row r="336" spans="1:9" x14ac:dyDescent="0.2">
      <c r="A336" t="s">
        <v>963</v>
      </c>
      <c r="B336" t="s">
        <v>964</v>
      </c>
      <c r="C336">
        <v>33</v>
      </c>
      <c r="D336" t="s">
        <v>1083</v>
      </c>
      <c r="E336">
        <v>0</v>
      </c>
      <c r="F336">
        <v>33</v>
      </c>
      <c r="G336">
        <v>0</v>
      </c>
      <c r="H336">
        <v>0</v>
      </c>
      <c r="I336">
        <v>0</v>
      </c>
    </row>
    <row r="337" spans="1:9" x14ac:dyDescent="0.2">
      <c r="A337" t="s">
        <v>963</v>
      </c>
      <c r="B337" t="s">
        <v>964</v>
      </c>
      <c r="C337">
        <v>16</v>
      </c>
      <c r="D337" t="s">
        <v>1081</v>
      </c>
      <c r="E337">
        <v>0</v>
      </c>
      <c r="F337">
        <v>16</v>
      </c>
      <c r="G337">
        <v>0</v>
      </c>
      <c r="H337">
        <v>0</v>
      </c>
      <c r="I337">
        <v>0</v>
      </c>
    </row>
    <row r="338" spans="1:9" x14ac:dyDescent="0.2">
      <c r="A338" t="s">
        <v>963</v>
      </c>
      <c r="B338" t="s">
        <v>964</v>
      </c>
      <c r="C338">
        <v>16</v>
      </c>
      <c r="D338" t="s">
        <v>1082</v>
      </c>
      <c r="E338">
        <v>0</v>
      </c>
      <c r="F338">
        <v>16</v>
      </c>
      <c r="G338">
        <v>0</v>
      </c>
      <c r="H338">
        <v>0</v>
      </c>
      <c r="I338">
        <v>0</v>
      </c>
    </row>
    <row r="339" spans="1:9" x14ac:dyDescent="0.2">
      <c r="A339" t="s">
        <v>963</v>
      </c>
      <c r="B339" t="s">
        <v>964</v>
      </c>
      <c r="C339">
        <v>5</v>
      </c>
      <c r="D339" t="s">
        <v>1084</v>
      </c>
      <c r="E339">
        <v>0</v>
      </c>
      <c r="F339">
        <v>5</v>
      </c>
      <c r="G339">
        <v>0</v>
      </c>
      <c r="H339">
        <v>0</v>
      </c>
      <c r="I339">
        <v>2</v>
      </c>
    </row>
    <row r="340" spans="1:9" x14ac:dyDescent="0.2">
      <c r="A340" t="s">
        <v>963</v>
      </c>
      <c r="B340" t="s">
        <v>964</v>
      </c>
      <c r="C340">
        <v>306</v>
      </c>
      <c r="D340" t="s">
        <v>1085</v>
      </c>
      <c r="E340">
        <v>0</v>
      </c>
      <c r="F340">
        <v>306</v>
      </c>
      <c r="G340">
        <v>0</v>
      </c>
      <c r="H340">
        <v>0</v>
      </c>
      <c r="I340">
        <v>1</v>
      </c>
    </row>
    <row r="341" spans="1:9" x14ac:dyDescent="0.2">
      <c r="A341" t="s">
        <v>963</v>
      </c>
      <c r="B341" t="s">
        <v>964</v>
      </c>
      <c r="C341">
        <v>2</v>
      </c>
      <c r="D341" t="s">
        <v>1086</v>
      </c>
      <c r="E341">
        <v>0</v>
      </c>
      <c r="F341">
        <v>2</v>
      </c>
      <c r="G341">
        <v>0</v>
      </c>
      <c r="H341">
        <v>0</v>
      </c>
      <c r="I341">
        <v>0</v>
      </c>
    </row>
    <row r="342" spans="1:9" x14ac:dyDescent="0.2">
      <c r="A342" t="s">
        <v>963</v>
      </c>
      <c r="B342" t="s">
        <v>964</v>
      </c>
      <c r="C342">
        <v>1</v>
      </c>
      <c r="D342" t="s">
        <v>1087</v>
      </c>
      <c r="E342">
        <v>0</v>
      </c>
      <c r="F342">
        <v>1</v>
      </c>
      <c r="G342">
        <v>0</v>
      </c>
      <c r="H342">
        <v>0</v>
      </c>
      <c r="I342">
        <v>2</v>
      </c>
    </row>
    <row r="343" spans="1:9" x14ac:dyDescent="0.2">
      <c r="A343" t="s">
        <v>963</v>
      </c>
      <c r="B343" t="s">
        <v>964</v>
      </c>
      <c r="C343">
        <v>1</v>
      </c>
      <c r="D343" t="s">
        <v>1088</v>
      </c>
      <c r="E343">
        <v>0</v>
      </c>
      <c r="F343">
        <v>1</v>
      </c>
      <c r="G343">
        <v>0</v>
      </c>
      <c r="H343">
        <v>0</v>
      </c>
      <c r="I343">
        <v>0</v>
      </c>
    </row>
    <row r="344" spans="1:9" x14ac:dyDescent="0.2">
      <c r="A344" t="s">
        <v>963</v>
      </c>
      <c r="B344" t="s">
        <v>964</v>
      </c>
      <c r="C344">
        <v>1138</v>
      </c>
      <c r="D344" t="s">
        <v>1089</v>
      </c>
      <c r="E344">
        <v>23</v>
      </c>
      <c r="F344">
        <v>1115</v>
      </c>
      <c r="G344">
        <v>0</v>
      </c>
      <c r="H344">
        <v>0</v>
      </c>
      <c r="I344">
        <v>425</v>
      </c>
    </row>
    <row r="345" spans="1:9" x14ac:dyDescent="0.2">
      <c r="A345" t="s">
        <v>963</v>
      </c>
      <c r="B345" t="s">
        <v>964</v>
      </c>
      <c r="C345">
        <v>16</v>
      </c>
      <c r="D345" t="s">
        <v>1085</v>
      </c>
      <c r="E345">
        <v>0</v>
      </c>
      <c r="F345">
        <v>16</v>
      </c>
      <c r="G345">
        <v>0</v>
      </c>
      <c r="H345">
        <v>0</v>
      </c>
      <c r="I345">
        <v>0</v>
      </c>
    </row>
    <row r="346" spans="1:9" x14ac:dyDescent="0.2">
      <c r="A346" t="s">
        <v>963</v>
      </c>
      <c r="B346" t="s">
        <v>964</v>
      </c>
      <c r="C346">
        <v>2</v>
      </c>
      <c r="D346" t="s">
        <v>1090</v>
      </c>
      <c r="E346">
        <v>0</v>
      </c>
      <c r="F346">
        <v>2</v>
      </c>
      <c r="G346">
        <v>0</v>
      </c>
      <c r="H346">
        <v>0</v>
      </c>
      <c r="I346">
        <v>0</v>
      </c>
    </row>
    <row r="347" spans="1:9" x14ac:dyDescent="0.2">
      <c r="A347" t="s">
        <v>963</v>
      </c>
      <c r="B347" t="s">
        <v>964</v>
      </c>
      <c r="C347">
        <v>23</v>
      </c>
      <c r="D347" t="s">
        <v>1091</v>
      </c>
      <c r="E347">
        <v>0</v>
      </c>
      <c r="F347">
        <v>23</v>
      </c>
      <c r="G347">
        <v>0</v>
      </c>
      <c r="H347">
        <v>0</v>
      </c>
      <c r="I347">
        <v>0</v>
      </c>
    </row>
    <row r="348" spans="1:9" x14ac:dyDescent="0.2">
      <c r="A348" t="s">
        <v>963</v>
      </c>
      <c r="B348" t="s">
        <v>964</v>
      </c>
      <c r="C348">
        <v>1</v>
      </c>
      <c r="D348" t="s">
        <v>1092</v>
      </c>
      <c r="E348">
        <v>0</v>
      </c>
      <c r="F348">
        <v>1</v>
      </c>
      <c r="G348">
        <v>0</v>
      </c>
      <c r="H348">
        <v>0</v>
      </c>
      <c r="I348">
        <v>5</v>
      </c>
    </row>
    <row r="349" spans="1:9" x14ac:dyDescent="0.2">
      <c r="A349" t="s">
        <v>963</v>
      </c>
      <c r="B349" t="s">
        <v>964</v>
      </c>
      <c r="C349">
        <v>13</v>
      </c>
      <c r="D349" t="s">
        <v>1093</v>
      </c>
      <c r="E349">
        <v>0</v>
      </c>
      <c r="F349">
        <v>13</v>
      </c>
      <c r="G349">
        <v>0</v>
      </c>
      <c r="H349">
        <v>0</v>
      </c>
      <c r="I349">
        <v>14</v>
      </c>
    </row>
    <row r="350" spans="1:9" x14ac:dyDescent="0.2">
      <c r="A350" t="s">
        <v>963</v>
      </c>
      <c r="B350" t="s">
        <v>964</v>
      </c>
      <c r="C350">
        <v>8</v>
      </c>
      <c r="D350" t="s">
        <v>1092</v>
      </c>
      <c r="E350">
        <v>0</v>
      </c>
      <c r="F350">
        <v>8</v>
      </c>
      <c r="G350">
        <v>0</v>
      </c>
      <c r="H350">
        <v>0</v>
      </c>
      <c r="I350">
        <v>2</v>
      </c>
    </row>
    <row r="351" spans="1:9" x14ac:dyDescent="0.2">
      <c r="A351" t="s">
        <v>963</v>
      </c>
      <c r="B351" t="s">
        <v>964</v>
      </c>
      <c r="C351">
        <v>108</v>
      </c>
      <c r="D351" t="s">
        <v>1094</v>
      </c>
      <c r="E351">
        <v>0</v>
      </c>
      <c r="F351">
        <v>108</v>
      </c>
      <c r="G351">
        <v>0</v>
      </c>
      <c r="H351">
        <v>0</v>
      </c>
      <c r="I351">
        <v>0</v>
      </c>
    </row>
    <row r="352" spans="1:9" x14ac:dyDescent="0.2">
      <c r="A352" t="s">
        <v>963</v>
      </c>
      <c r="B352" t="s">
        <v>964</v>
      </c>
      <c r="C352">
        <v>19</v>
      </c>
      <c r="D352" t="s">
        <v>1095</v>
      </c>
      <c r="E352">
        <v>0</v>
      </c>
      <c r="F352">
        <v>19</v>
      </c>
      <c r="G352">
        <v>0</v>
      </c>
      <c r="H352">
        <v>0</v>
      </c>
      <c r="I352">
        <v>0</v>
      </c>
    </row>
    <row r="353" spans="1:9" x14ac:dyDescent="0.2">
      <c r="A353" t="s">
        <v>963</v>
      </c>
      <c r="B353" t="s">
        <v>964</v>
      </c>
      <c r="C353">
        <v>23</v>
      </c>
      <c r="D353" t="s">
        <v>1096</v>
      </c>
      <c r="E353">
        <v>0</v>
      </c>
      <c r="F353">
        <v>23</v>
      </c>
      <c r="G353">
        <v>0</v>
      </c>
      <c r="H353">
        <v>0</v>
      </c>
      <c r="I353">
        <v>6</v>
      </c>
    </row>
    <row r="354" spans="1:9" x14ac:dyDescent="0.2">
      <c r="A354" t="s">
        <v>963</v>
      </c>
      <c r="B354" t="s">
        <v>964</v>
      </c>
      <c r="C354">
        <v>38</v>
      </c>
      <c r="D354" t="s">
        <v>1097</v>
      </c>
      <c r="E354">
        <v>0</v>
      </c>
      <c r="F354">
        <v>38</v>
      </c>
      <c r="G354">
        <v>0</v>
      </c>
      <c r="H354">
        <v>0</v>
      </c>
      <c r="I354">
        <v>0</v>
      </c>
    </row>
    <row r="355" spans="1:9" x14ac:dyDescent="0.2">
      <c r="A355" t="s">
        <v>963</v>
      </c>
      <c r="B355" t="s">
        <v>964</v>
      </c>
      <c r="C355">
        <v>12</v>
      </c>
      <c r="D355" t="s">
        <v>1098</v>
      </c>
      <c r="E355">
        <v>0</v>
      </c>
      <c r="F355">
        <v>12</v>
      </c>
      <c r="G355">
        <v>0</v>
      </c>
      <c r="H355">
        <v>0</v>
      </c>
      <c r="I355">
        <v>0</v>
      </c>
    </row>
    <row r="356" spans="1:9" x14ac:dyDescent="0.2">
      <c r="A356" t="s">
        <v>963</v>
      </c>
      <c r="B356" t="s">
        <v>964</v>
      </c>
      <c r="C356">
        <v>25</v>
      </c>
      <c r="D356" t="s">
        <v>1099</v>
      </c>
      <c r="E356">
        <v>0</v>
      </c>
      <c r="F356">
        <v>25</v>
      </c>
      <c r="G356">
        <v>0</v>
      </c>
      <c r="H356">
        <v>0</v>
      </c>
      <c r="I356">
        <v>0</v>
      </c>
    </row>
    <row r="357" spans="1:9" x14ac:dyDescent="0.2">
      <c r="A357" t="s">
        <v>963</v>
      </c>
      <c r="B357" t="s">
        <v>964</v>
      </c>
      <c r="C357">
        <v>31</v>
      </c>
      <c r="D357" t="s">
        <v>1100</v>
      </c>
      <c r="E357">
        <v>0</v>
      </c>
      <c r="F357">
        <v>31</v>
      </c>
      <c r="G357">
        <v>0</v>
      </c>
      <c r="H357">
        <v>0</v>
      </c>
      <c r="I357">
        <v>0</v>
      </c>
    </row>
    <row r="358" spans="1:9" x14ac:dyDescent="0.2">
      <c r="A358" t="s">
        <v>963</v>
      </c>
      <c r="B358" t="s">
        <v>964</v>
      </c>
      <c r="C358">
        <v>11</v>
      </c>
      <c r="D358" t="s">
        <v>1101</v>
      </c>
      <c r="E358">
        <v>0</v>
      </c>
      <c r="F358">
        <v>11</v>
      </c>
      <c r="G358">
        <v>0</v>
      </c>
      <c r="H358">
        <v>0</v>
      </c>
      <c r="I358">
        <v>0</v>
      </c>
    </row>
    <row r="359" spans="1:9" x14ac:dyDescent="0.2">
      <c r="A359" t="s">
        <v>963</v>
      </c>
      <c r="B359" t="s">
        <v>964</v>
      </c>
      <c r="C359">
        <v>4</v>
      </c>
      <c r="D359" t="s">
        <v>1102</v>
      </c>
      <c r="E359">
        <v>0</v>
      </c>
      <c r="F359">
        <v>4</v>
      </c>
      <c r="G359">
        <v>0</v>
      </c>
      <c r="H359">
        <v>0</v>
      </c>
      <c r="I359">
        <v>0</v>
      </c>
    </row>
    <row r="360" spans="1:9" x14ac:dyDescent="0.2">
      <c r="A360" t="s">
        <v>963</v>
      </c>
      <c r="B360" t="s">
        <v>964</v>
      </c>
      <c r="C360">
        <v>5</v>
      </c>
      <c r="D360" t="s">
        <v>1103</v>
      </c>
      <c r="E360">
        <v>0</v>
      </c>
      <c r="F360">
        <v>5</v>
      </c>
      <c r="G360">
        <v>0</v>
      </c>
      <c r="H360">
        <v>0</v>
      </c>
      <c r="I360">
        <v>0</v>
      </c>
    </row>
    <row r="361" spans="1:9" x14ac:dyDescent="0.2">
      <c r="A361" t="s">
        <v>963</v>
      </c>
      <c r="B361" t="s">
        <v>964</v>
      </c>
      <c r="C361">
        <v>54</v>
      </c>
      <c r="D361" t="s">
        <v>1104</v>
      </c>
      <c r="E361">
        <v>0</v>
      </c>
      <c r="F361">
        <v>54</v>
      </c>
      <c r="G361">
        <v>-240</v>
      </c>
      <c r="H361">
        <v>0</v>
      </c>
      <c r="I361">
        <v>0</v>
      </c>
    </row>
    <row r="362" spans="1:9" x14ac:dyDescent="0.2">
      <c r="A362" t="s">
        <v>963</v>
      </c>
      <c r="B362" t="s">
        <v>964</v>
      </c>
      <c r="C362">
        <v>5</v>
      </c>
      <c r="D362" t="s">
        <v>1105</v>
      </c>
      <c r="E362">
        <v>0</v>
      </c>
      <c r="F362">
        <v>5</v>
      </c>
      <c r="G362">
        <v>0</v>
      </c>
      <c r="H362">
        <v>0</v>
      </c>
      <c r="I362">
        <v>0</v>
      </c>
    </row>
    <row r="363" spans="1:9" x14ac:dyDescent="0.2">
      <c r="A363" t="s">
        <v>963</v>
      </c>
      <c r="B363" t="s">
        <v>964</v>
      </c>
      <c r="C363">
        <v>2</v>
      </c>
      <c r="D363" t="s">
        <v>1106</v>
      </c>
      <c r="E363">
        <v>0</v>
      </c>
      <c r="F363">
        <v>2</v>
      </c>
      <c r="G363">
        <v>0</v>
      </c>
      <c r="H363">
        <v>0</v>
      </c>
      <c r="I363">
        <v>0</v>
      </c>
    </row>
    <row r="364" spans="1:9" x14ac:dyDescent="0.2">
      <c r="A364" t="s">
        <v>963</v>
      </c>
      <c r="B364" t="s">
        <v>964</v>
      </c>
      <c r="C364">
        <v>9</v>
      </c>
      <c r="D364" t="s">
        <v>1107</v>
      </c>
      <c r="E364">
        <v>0</v>
      </c>
      <c r="F364">
        <v>9</v>
      </c>
      <c r="G364">
        <v>0</v>
      </c>
      <c r="H364">
        <v>0</v>
      </c>
      <c r="I364">
        <v>1</v>
      </c>
    </row>
    <row r="365" spans="1:9" x14ac:dyDescent="0.2">
      <c r="A365" t="s">
        <v>963</v>
      </c>
      <c r="B365" t="s">
        <v>964</v>
      </c>
      <c r="C365">
        <v>113</v>
      </c>
      <c r="D365" t="s">
        <v>1108</v>
      </c>
      <c r="E365">
        <v>0</v>
      </c>
      <c r="F365">
        <v>113</v>
      </c>
      <c r="G365">
        <v>0</v>
      </c>
      <c r="H365">
        <v>0</v>
      </c>
      <c r="I365">
        <v>0</v>
      </c>
    </row>
    <row r="366" spans="1:9" x14ac:dyDescent="0.2">
      <c r="A366" t="s">
        <v>963</v>
      </c>
      <c r="B366" t="s">
        <v>964</v>
      </c>
      <c r="C366">
        <v>6</v>
      </c>
      <c r="D366" t="s">
        <v>1109</v>
      </c>
      <c r="E366">
        <v>0</v>
      </c>
      <c r="F366">
        <v>6</v>
      </c>
      <c r="G366">
        <v>0</v>
      </c>
      <c r="H366">
        <v>0</v>
      </c>
      <c r="I366">
        <v>0</v>
      </c>
    </row>
    <row r="367" spans="1:9" x14ac:dyDescent="0.2">
      <c r="A367" t="s">
        <v>963</v>
      </c>
      <c r="B367" t="s">
        <v>964</v>
      </c>
      <c r="C367">
        <v>20</v>
      </c>
      <c r="D367" t="s">
        <v>1110</v>
      </c>
      <c r="E367">
        <v>0</v>
      </c>
      <c r="F367">
        <v>20</v>
      </c>
      <c r="G367">
        <v>0</v>
      </c>
      <c r="H367">
        <v>0</v>
      </c>
      <c r="I367">
        <v>0</v>
      </c>
    </row>
    <row r="368" spans="1:9" x14ac:dyDescent="0.2">
      <c r="A368" t="s">
        <v>963</v>
      </c>
      <c r="B368" t="s">
        <v>964</v>
      </c>
      <c r="C368">
        <v>15</v>
      </c>
      <c r="D368" t="s">
        <v>1111</v>
      </c>
      <c r="E368">
        <v>0</v>
      </c>
      <c r="F368">
        <v>15</v>
      </c>
      <c r="G368">
        <v>0</v>
      </c>
      <c r="H368">
        <v>0</v>
      </c>
      <c r="I368">
        <v>0</v>
      </c>
    </row>
    <row r="369" spans="1:9" x14ac:dyDescent="0.2">
      <c r="A369" t="s">
        <v>963</v>
      </c>
      <c r="B369" t="s">
        <v>964</v>
      </c>
      <c r="C369">
        <v>24</v>
      </c>
      <c r="D369" t="s">
        <v>1112</v>
      </c>
      <c r="E369">
        <v>0</v>
      </c>
      <c r="F369">
        <v>24</v>
      </c>
      <c r="G369">
        <v>0</v>
      </c>
      <c r="H369">
        <v>0</v>
      </c>
      <c r="I369">
        <v>0</v>
      </c>
    </row>
    <row r="370" spans="1:9" x14ac:dyDescent="0.2">
      <c r="A370" t="s">
        <v>963</v>
      </c>
      <c r="B370" t="s">
        <v>964</v>
      </c>
      <c r="C370">
        <v>11</v>
      </c>
      <c r="D370" t="s">
        <v>1113</v>
      </c>
      <c r="E370">
        <v>0</v>
      </c>
      <c r="F370">
        <v>11</v>
      </c>
      <c r="G370">
        <v>0</v>
      </c>
      <c r="H370">
        <v>0</v>
      </c>
      <c r="I370">
        <v>6</v>
      </c>
    </row>
    <row r="371" spans="1:9" x14ac:dyDescent="0.2">
      <c r="A371" t="s">
        <v>963</v>
      </c>
      <c r="B371" t="s">
        <v>964</v>
      </c>
      <c r="C371">
        <v>5</v>
      </c>
      <c r="D371" t="s">
        <v>1114</v>
      </c>
      <c r="E371">
        <v>0</v>
      </c>
      <c r="F371">
        <v>5</v>
      </c>
      <c r="G371">
        <v>0</v>
      </c>
      <c r="H371">
        <v>0</v>
      </c>
      <c r="I371">
        <v>0</v>
      </c>
    </row>
    <row r="372" spans="1:9" x14ac:dyDescent="0.2">
      <c r="A372" t="s">
        <v>963</v>
      </c>
      <c r="B372" t="s">
        <v>964</v>
      </c>
      <c r="C372">
        <v>7</v>
      </c>
      <c r="D372" t="s">
        <v>1115</v>
      </c>
      <c r="E372">
        <v>0</v>
      </c>
      <c r="F372">
        <v>7</v>
      </c>
      <c r="G372">
        <v>0</v>
      </c>
      <c r="H372">
        <v>0</v>
      </c>
      <c r="I372">
        <v>0</v>
      </c>
    </row>
    <row r="373" spans="1:9" x14ac:dyDescent="0.2">
      <c r="A373" t="s">
        <v>963</v>
      </c>
      <c r="B373" t="s">
        <v>964</v>
      </c>
      <c r="C373">
        <v>36</v>
      </c>
      <c r="D373" t="s">
        <v>415</v>
      </c>
      <c r="E373">
        <v>0</v>
      </c>
      <c r="F373">
        <v>36</v>
      </c>
      <c r="G373">
        <v>0</v>
      </c>
      <c r="H373">
        <v>0</v>
      </c>
      <c r="I373">
        <v>0</v>
      </c>
    </row>
    <row r="374" spans="1:9" x14ac:dyDescent="0.2">
      <c r="A374" t="s">
        <v>963</v>
      </c>
      <c r="B374" t="s">
        <v>964</v>
      </c>
      <c r="C374">
        <v>2</v>
      </c>
      <c r="D374" t="s">
        <v>1116</v>
      </c>
      <c r="E374">
        <v>0</v>
      </c>
      <c r="F374">
        <v>2</v>
      </c>
      <c r="G374">
        <v>0</v>
      </c>
      <c r="H374">
        <v>0</v>
      </c>
      <c r="I374">
        <v>0</v>
      </c>
    </row>
    <row r="375" spans="1:9" x14ac:dyDescent="0.2">
      <c r="A375" t="s">
        <v>963</v>
      </c>
      <c r="B375" t="s">
        <v>964</v>
      </c>
      <c r="C375">
        <v>10</v>
      </c>
      <c r="D375" t="s">
        <v>1117</v>
      </c>
      <c r="E375">
        <v>0</v>
      </c>
      <c r="F375">
        <v>10</v>
      </c>
      <c r="G375">
        <v>0</v>
      </c>
      <c r="H375">
        <v>0</v>
      </c>
      <c r="I375">
        <v>0</v>
      </c>
    </row>
    <row r="376" spans="1:9" x14ac:dyDescent="0.2">
      <c r="A376" t="s">
        <v>963</v>
      </c>
      <c r="B376" t="s">
        <v>964</v>
      </c>
      <c r="C376">
        <v>27</v>
      </c>
      <c r="D376" t="s">
        <v>1118</v>
      </c>
      <c r="E376">
        <v>0</v>
      </c>
      <c r="F376">
        <v>27</v>
      </c>
      <c r="G376">
        <v>0</v>
      </c>
      <c r="H376">
        <v>0</v>
      </c>
      <c r="I376">
        <v>0</v>
      </c>
    </row>
    <row r="377" spans="1:9" x14ac:dyDescent="0.2">
      <c r="A377" t="s">
        <v>963</v>
      </c>
      <c r="B377" t="s">
        <v>964</v>
      </c>
      <c r="C377">
        <v>5</v>
      </c>
      <c r="D377" t="s">
        <v>1119</v>
      </c>
      <c r="E377">
        <v>0</v>
      </c>
      <c r="F377">
        <v>5</v>
      </c>
      <c r="G377">
        <v>0</v>
      </c>
      <c r="H377">
        <v>0</v>
      </c>
      <c r="I377">
        <v>0</v>
      </c>
    </row>
    <row r="378" spans="1:9" x14ac:dyDescent="0.2">
      <c r="A378" t="s">
        <v>963</v>
      </c>
      <c r="B378" t="s">
        <v>964</v>
      </c>
      <c r="C378">
        <v>28</v>
      </c>
      <c r="D378" t="s">
        <v>1120</v>
      </c>
      <c r="E378">
        <v>0</v>
      </c>
      <c r="F378">
        <v>28</v>
      </c>
      <c r="G378">
        <v>0</v>
      </c>
      <c r="H378">
        <v>0</v>
      </c>
      <c r="I378">
        <v>0</v>
      </c>
    </row>
    <row r="379" spans="1:9" x14ac:dyDescent="0.2">
      <c r="A379" t="s">
        <v>963</v>
      </c>
      <c r="B379" t="s">
        <v>964</v>
      </c>
      <c r="C379">
        <v>181</v>
      </c>
      <c r="D379" t="s">
        <v>1121</v>
      </c>
      <c r="E379">
        <v>0</v>
      </c>
      <c r="F379">
        <v>181</v>
      </c>
      <c r="G379">
        <v>0</v>
      </c>
      <c r="H379">
        <v>0</v>
      </c>
      <c r="I379">
        <v>92</v>
      </c>
    </row>
    <row r="380" spans="1:9" x14ac:dyDescent="0.2">
      <c r="A380" t="s">
        <v>963</v>
      </c>
      <c r="B380" t="s">
        <v>964</v>
      </c>
      <c r="C380">
        <v>67</v>
      </c>
      <c r="D380" t="s">
        <v>1122</v>
      </c>
      <c r="E380">
        <v>0</v>
      </c>
      <c r="F380">
        <v>67</v>
      </c>
      <c r="G380">
        <v>0</v>
      </c>
      <c r="H380">
        <v>0</v>
      </c>
      <c r="I380">
        <v>303</v>
      </c>
    </row>
    <row r="381" spans="1:9" x14ac:dyDescent="0.2">
      <c r="A381" t="s">
        <v>963</v>
      </c>
      <c r="B381" t="s">
        <v>964</v>
      </c>
      <c r="C381">
        <v>209</v>
      </c>
      <c r="D381" t="s">
        <v>1123</v>
      </c>
      <c r="E381">
        <v>14</v>
      </c>
      <c r="F381">
        <v>194</v>
      </c>
      <c r="G381">
        <v>0</v>
      </c>
      <c r="H381">
        <v>0</v>
      </c>
      <c r="I381">
        <v>0</v>
      </c>
    </row>
    <row r="382" spans="1:9" x14ac:dyDescent="0.2">
      <c r="A382" t="s">
        <v>963</v>
      </c>
      <c r="B382" t="s">
        <v>964</v>
      </c>
      <c r="C382">
        <v>6</v>
      </c>
      <c r="D382" t="s">
        <v>1124</v>
      </c>
      <c r="E382">
        <v>0</v>
      </c>
      <c r="F382">
        <v>6</v>
      </c>
      <c r="G382">
        <v>0</v>
      </c>
      <c r="H382">
        <v>0</v>
      </c>
      <c r="I382">
        <v>0</v>
      </c>
    </row>
    <row r="383" spans="1:9" x14ac:dyDescent="0.2">
      <c r="A383" t="s">
        <v>963</v>
      </c>
      <c r="B383" t="s">
        <v>964</v>
      </c>
      <c r="C383">
        <v>85</v>
      </c>
      <c r="D383" t="s">
        <v>1125</v>
      </c>
      <c r="E383">
        <v>0</v>
      </c>
      <c r="F383">
        <v>85</v>
      </c>
      <c r="G383">
        <v>0</v>
      </c>
      <c r="H383">
        <v>0</v>
      </c>
      <c r="I383">
        <v>0</v>
      </c>
    </row>
    <row r="384" spans="1:9" x14ac:dyDescent="0.2">
      <c r="A384" t="s">
        <v>963</v>
      </c>
      <c r="B384" t="s">
        <v>964</v>
      </c>
      <c r="C384">
        <v>4</v>
      </c>
      <c r="D384" t="s">
        <v>1126</v>
      </c>
      <c r="E384">
        <v>0</v>
      </c>
      <c r="F384">
        <v>4</v>
      </c>
      <c r="G384">
        <v>0</v>
      </c>
      <c r="H384">
        <v>0</v>
      </c>
      <c r="I384">
        <v>0</v>
      </c>
    </row>
    <row r="385" spans="1:9" x14ac:dyDescent="0.2">
      <c r="A385" t="s">
        <v>963</v>
      </c>
      <c r="B385" t="s">
        <v>964</v>
      </c>
      <c r="C385">
        <v>3</v>
      </c>
      <c r="D385" t="s">
        <v>1127</v>
      </c>
      <c r="E385">
        <v>0</v>
      </c>
      <c r="F385">
        <v>3</v>
      </c>
      <c r="G385">
        <v>0</v>
      </c>
      <c r="H385">
        <v>0</v>
      </c>
      <c r="I385">
        <v>0</v>
      </c>
    </row>
    <row r="386" spans="1:9" x14ac:dyDescent="0.2">
      <c r="A386" t="s">
        <v>963</v>
      </c>
      <c r="B386" t="s">
        <v>964</v>
      </c>
      <c r="C386">
        <v>11</v>
      </c>
      <c r="D386" t="s">
        <v>1128</v>
      </c>
      <c r="E386">
        <v>0</v>
      </c>
      <c r="F386">
        <v>11</v>
      </c>
      <c r="G386">
        <v>0</v>
      </c>
      <c r="H386">
        <v>0</v>
      </c>
      <c r="I386">
        <v>0</v>
      </c>
    </row>
    <row r="387" spans="1:9" x14ac:dyDescent="0.2">
      <c r="A387" t="s">
        <v>963</v>
      </c>
      <c r="B387" t="s">
        <v>964</v>
      </c>
      <c r="C387">
        <v>7</v>
      </c>
      <c r="D387" t="s">
        <v>1129</v>
      </c>
      <c r="E387">
        <v>0</v>
      </c>
      <c r="F387">
        <v>7</v>
      </c>
      <c r="G387">
        <v>0</v>
      </c>
      <c r="H387">
        <v>0</v>
      </c>
      <c r="I387">
        <v>0</v>
      </c>
    </row>
    <row r="388" spans="1:9" x14ac:dyDescent="0.2">
      <c r="A388" t="s">
        <v>963</v>
      </c>
      <c r="B388" t="s">
        <v>964</v>
      </c>
      <c r="C388">
        <v>172</v>
      </c>
      <c r="D388" t="s">
        <v>1130</v>
      </c>
      <c r="E388">
        <v>0</v>
      </c>
      <c r="F388">
        <v>172</v>
      </c>
      <c r="G388">
        <v>0</v>
      </c>
      <c r="H388">
        <v>0</v>
      </c>
      <c r="I388">
        <v>39</v>
      </c>
    </row>
    <row r="389" spans="1:9" x14ac:dyDescent="0.2">
      <c r="A389" t="s">
        <v>963</v>
      </c>
      <c r="B389" t="s">
        <v>964</v>
      </c>
      <c r="C389">
        <v>22</v>
      </c>
      <c r="D389" t="s">
        <v>1131</v>
      </c>
      <c r="E389">
        <v>0</v>
      </c>
      <c r="F389">
        <v>22</v>
      </c>
      <c r="G389">
        <v>-131</v>
      </c>
      <c r="H389">
        <v>0</v>
      </c>
      <c r="I389">
        <v>0</v>
      </c>
    </row>
    <row r="390" spans="1:9" x14ac:dyDescent="0.2">
      <c r="A390" t="s">
        <v>963</v>
      </c>
      <c r="B390" t="s">
        <v>964</v>
      </c>
      <c r="C390">
        <v>33</v>
      </c>
      <c r="D390" t="s">
        <v>1132</v>
      </c>
      <c r="E390">
        <v>0</v>
      </c>
      <c r="F390">
        <v>33</v>
      </c>
      <c r="G390">
        <v>0</v>
      </c>
      <c r="H390">
        <v>0</v>
      </c>
      <c r="I390">
        <v>0</v>
      </c>
    </row>
    <row r="391" spans="1:9" x14ac:dyDescent="0.2">
      <c r="A391" t="s">
        <v>963</v>
      </c>
      <c r="B391" t="s">
        <v>964</v>
      </c>
      <c r="C391">
        <v>20</v>
      </c>
      <c r="D391" t="s">
        <v>1133</v>
      </c>
      <c r="E391">
        <v>0</v>
      </c>
      <c r="F391">
        <v>20</v>
      </c>
      <c r="G391">
        <v>0</v>
      </c>
      <c r="H391">
        <v>0</v>
      </c>
      <c r="I391">
        <v>0</v>
      </c>
    </row>
    <row r="392" spans="1:9" x14ac:dyDescent="0.2">
      <c r="A392" t="s">
        <v>963</v>
      </c>
      <c r="B392" t="s">
        <v>964</v>
      </c>
      <c r="C392">
        <v>774</v>
      </c>
      <c r="D392" t="s">
        <v>1134</v>
      </c>
      <c r="E392">
        <v>4</v>
      </c>
      <c r="F392">
        <v>769</v>
      </c>
      <c r="G392">
        <v>0</v>
      </c>
      <c r="H392">
        <v>0</v>
      </c>
      <c r="I392">
        <v>43</v>
      </c>
    </row>
    <row r="393" spans="1:9" x14ac:dyDescent="0.2">
      <c r="A393" t="s">
        <v>963</v>
      </c>
      <c r="B393" t="s">
        <v>964</v>
      </c>
      <c r="C393">
        <v>9</v>
      </c>
      <c r="D393" t="s">
        <v>1135</v>
      </c>
      <c r="E393">
        <v>0</v>
      </c>
      <c r="F393">
        <v>9</v>
      </c>
      <c r="G393">
        <v>0</v>
      </c>
      <c r="H393">
        <v>0</v>
      </c>
      <c r="I393">
        <v>1</v>
      </c>
    </row>
    <row r="394" spans="1:9" x14ac:dyDescent="0.2">
      <c r="A394" t="s">
        <v>963</v>
      </c>
      <c r="B394" t="s">
        <v>964</v>
      </c>
      <c r="C394">
        <v>10</v>
      </c>
      <c r="D394" t="s">
        <v>1136</v>
      </c>
      <c r="E394">
        <v>0</v>
      </c>
      <c r="F394">
        <v>10</v>
      </c>
      <c r="G394">
        <v>0</v>
      </c>
      <c r="H394">
        <v>0</v>
      </c>
      <c r="I394">
        <v>10</v>
      </c>
    </row>
    <row r="395" spans="1:9" x14ac:dyDescent="0.2">
      <c r="A395" t="s">
        <v>963</v>
      </c>
      <c r="B395" t="s">
        <v>964</v>
      </c>
      <c r="C395">
        <v>244</v>
      </c>
      <c r="D395" t="s">
        <v>1137</v>
      </c>
      <c r="E395">
        <v>0</v>
      </c>
      <c r="F395">
        <v>244</v>
      </c>
      <c r="G395">
        <v>0</v>
      </c>
      <c r="H395">
        <v>0</v>
      </c>
      <c r="I395">
        <v>43</v>
      </c>
    </row>
    <row r="396" spans="1:9" x14ac:dyDescent="0.2">
      <c r="A396" t="s">
        <v>963</v>
      </c>
      <c r="B396" t="s">
        <v>964</v>
      </c>
      <c r="C396">
        <v>504</v>
      </c>
      <c r="D396" t="s">
        <v>1138</v>
      </c>
      <c r="E396">
        <v>0</v>
      </c>
      <c r="F396">
        <v>504</v>
      </c>
      <c r="G396">
        <v>0</v>
      </c>
      <c r="H396">
        <v>0</v>
      </c>
      <c r="I396">
        <v>0</v>
      </c>
    </row>
    <row r="397" spans="1:9" x14ac:dyDescent="0.2">
      <c r="A397" t="s">
        <v>963</v>
      </c>
      <c r="B397" t="s">
        <v>964</v>
      </c>
      <c r="C397">
        <v>31</v>
      </c>
      <c r="D397" t="s">
        <v>1139</v>
      </c>
      <c r="E397">
        <v>0</v>
      </c>
      <c r="F397">
        <v>31</v>
      </c>
      <c r="G397">
        <v>0</v>
      </c>
      <c r="H397">
        <v>0</v>
      </c>
      <c r="I397">
        <v>0</v>
      </c>
    </row>
    <row r="398" spans="1:9" x14ac:dyDescent="0.2">
      <c r="A398" t="s">
        <v>963</v>
      </c>
      <c r="B398" t="s">
        <v>964</v>
      </c>
      <c r="C398">
        <v>120</v>
      </c>
      <c r="D398" t="s">
        <v>1140</v>
      </c>
      <c r="E398">
        <v>0</v>
      </c>
      <c r="F398">
        <v>120</v>
      </c>
      <c r="G398">
        <v>0</v>
      </c>
      <c r="H398">
        <v>0</v>
      </c>
      <c r="I398">
        <v>0</v>
      </c>
    </row>
    <row r="399" spans="1:9" x14ac:dyDescent="0.2">
      <c r="A399" t="s">
        <v>963</v>
      </c>
      <c r="B399" t="s">
        <v>964</v>
      </c>
      <c r="C399">
        <v>31</v>
      </c>
      <c r="D399" t="s">
        <v>1141</v>
      </c>
      <c r="E399">
        <v>0</v>
      </c>
      <c r="F399">
        <v>31</v>
      </c>
      <c r="G399">
        <v>0</v>
      </c>
      <c r="H399">
        <v>0</v>
      </c>
      <c r="I399">
        <v>18</v>
      </c>
    </row>
    <row r="400" spans="1:9" x14ac:dyDescent="0.2">
      <c r="A400" t="s">
        <v>963</v>
      </c>
      <c r="B400" t="s">
        <v>964</v>
      </c>
      <c r="C400">
        <v>1</v>
      </c>
      <c r="D400" t="s">
        <v>1142</v>
      </c>
      <c r="E400">
        <v>0</v>
      </c>
      <c r="F400">
        <v>1</v>
      </c>
      <c r="G400">
        <v>0</v>
      </c>
      <c r="H400">
        <v>0</v>
      </c>
      <c r="I400">
        <v>0</v>
      </c>
    </row>
    <row r="401" spans="1:9" x14ac:dyDescent="0.2">
      <c r="A401" t="s">
        <v>963</v>
      </c>
      <c r="B401" t="s">
        <v>964</v>
      </c>
      <c r="C401">
        <v>189</v>
      </c>
      <c r="D401" t="s">
        <v>1143</v>
      </c>
      <c r="E401">
        <v>0</v>
      </c>
      <c r="F401">
        <v>189</v>
      </c>
      <c r="G401">
        <v>0</v>
      </c>
      <c r="H401">
        <v>0</v>
      </c>
      <c r="I401">
        <v>1</v>
      </c>
    </row>
    <row r="402" spans="1:9" x14ac:dyDescent="0.2">
      <c r="A402" t="s">
        <v>963</v>
      </c>
      <c r="B402" t="s">
        <v>964</v>
      </c>
      <c r="C402">
        <v>10</v>
      </c>
      <c r="D402" t="s">
        <v>1144</v>
      </c>
      <c r="E402">
        <v>0</v>
      </c>
      <c r="F402">
        <v>10</v>
      </c>
      <c r="G402">
        <v>0</v>
      </c>
      <c r="H402">
        <v>0</v>
      </c>
      <c r="I402">
        <v>0</v>
      </c>
    </row>
    <row r="403" spans="1:9" x14ac:dyDescent="0.2">
      <c r="A403" t="s">
        <v>963</v>
      </c>
      <c r="B403" t="s">
        <v>964</v>
      </c>
      <c r="C403">
        <v>2</v>
      </c>
      <c r="D403" t="s">
        <v>1145</v>
      </c>
      <c r="E403">
        <v>0</v>
      </c>
      <c r="F403">
        <v>2</v>
      </c>
      <c r="G403">
        <v>0</v>
      </c>
      <c r="H403">
        <v>0</v>
      </c>
      <c r="I403">
        <v>0</v>
      </c>
    </row>
    <row r="404" spans="1:9" x14ac:dyDescent="0.2">
      <c r="A404" t="s">
        <v>963</v>
      </c>
      <c r="B404" t="s">
        <v>964</v>
      </c>
      <c r="C404">
        <v>1</v>
      </c>
      <c r="D404" t="s">
        <v>1146</v>
      </c>
      <c r="E404">
        <v>0</v>
      </c>
      <c r="F404">
        <v>1</v>
      </c>
      <c r="G404">
        <v>0</v>
      </c>
      <c r="H404">
        <v>0</v>
      </c>
      <c r="I404">
        <v>0</v>
      </c>
    </row>
    <row r="405" spans="1:9" x14ac:dyDescent="0.2">
      <c r="A405" t="s">
        <v>963</v>
      </c>
      <c r="B405" t="s">
        <v>964</v>
      </c>
      <c r="C405">
        <v>7</v>
      </c>
      <c r="D405" t="s">
        <v>1147</v>
      </c>
      <c r="E405">
        <v>0</v>
      </c>
      <c r="F405">
        <v>7</v>
      </c>
      <c r="G405">
        <v>0</v>
      </c>
      <c r="H405">
        <v>0</v>
      </c>
      <c r="I405">
        <v>0</v>
      </c>
    </row>
    <row r="406" spans="1:9" x14ac:dyDescent="0.2">
      <c r="A406" t="s">
        <v>963</v>
      </c>
      <c r="B406" t="s">
        <v>964</v>
      </c>
      <c r="C406">
        <v>7</v>
      </c>
      <c r="D406" t="s">
        <v>1148</v>
      </c>
      <c r="E406">
        <v>0</v>
      </c>
      <c r="F406">
        <v>7</v>
      </c>
      <c r="G406">
        <v>0</v>
      </c>
      <c r="H406">
        <v>0</v>
      </c>
      <c r="I406">
        <v>0</v>
      </c>
    </row>
    <row r="407" spans="1:9" x14ac:dyDescent="0.2">
      <c r="A407" t="s">
        <v>963</v>
      </c>
      <c r="B407" t="s">
        <v>964</v>
      </c>
      <c r="C407">
        <v>3</v>
      </c>
      <c r="D407" t="s">
        <v>1149</v>
      </c>
      <c r="E407">
        <v>0</v>
      </c>
      <c r="F407">
        <v>3</v>
      </c>
      <c r="G407">
        <v>0</v>
      </c>
      <c r="H407">
        <v>0</v>
      </c>
      <c r="I407">
        <v>5</v>
      </c>
    </row>
    <row r="408" spans="1:9" x14ac:dyDescent="0.2">
      <c r="A408" t="s">
        <v>963</v>
      </c>
      <c r="B408" t="s">
        <v>964</v>
      </c>
      <c r="C408">
        <v>4</v>
      </c>
      <c r="D408" t="s">
        <v>1150</v>
      </c>
      <c r="E408">
        <v>0</v>
      </c>
      <c r="F408">
        <v>4</v>
      </c>
      <c r="G408">
        <v>0</v>
      </c>
      <c r="H408">
        <v>0</v>
      </c>
      <c r="I408">
        <v>0</v>
      </c>
    </row>
    <row r="409" spans="1:9" x14ac:dyDescent="0.2">
      <c r="A409" t="s">
        <v>963</v>
      </c>
      <c r="B409" t="s">
        <v>964</v>
      </c>
      <c r="C409">
        <v>31</v>
      </c>
      <c r="D409" t="s">
        <v>1151</v>
      </c>
      <c r="E409">
        <v>0</v>
      </c>
      <c r="F409">
        <v>31</v>
      </c>
      <c r="G409">
        <v>0</v>
      </c>
      <c r="H409">
        <v>0</v>
      </c>
      <c r="I409">
        <v>0</v>
      </c>
    </row>
    <row r="410" spans="1:9" x14ac:dyDescent="0.2">
      <c r="A410" t="s">
        <v>963</v>
      </c>
      <c r="B410" t="s">
        <v>964</v>
      </c>
      <c r="C410">
        <v>2</v>
      </c>
      <c r="D410" t="s">
        <v>1152</v>
      </c>
      <c r="E410">
        <v>0</v>
      </c>
      <c r="F410">
        <v>2</v>
      </c>
      <c r="G410">
        <v>0</v>
      </c>
      <c r="H410">
        <v>0</v>
      </c>
      <c r="I410">
        <v>0</v>
      </c>
    </row>
    <row r="411" spans="1:9" x14ac:dyDescent="0.2">
      <c r="A411" t="s">
        <v>963</v>
      </c>
      <c r="B411" t="s">
        <v>964</v>
      </c>
      <c r="C411">
        <v>41</v>
      </c>
      <c r="D411" t="s">
        <v>1153</v>
      </c>
      <c r="E411">
        <v>0</v>
      </c>
      <c r="F411">
        <v>41</v>
      </c>
      <c r="G411">
        <v>0</v>
      </c>
      <c r="H411">
        <v>0</v>
      </c>
      <c r="I411">
        <v>0</v>
      </c>
    </row>
    <row r="412" spans="1:9" x14ac:dyDescent="0.2">
      <c r="A412" t="s">
        <v>963</v>
      </c>
      <c r="B412" t="s">
        <v>964</v>
      </c>
      <c r="C412">
        <v>183</v>
      </c>
      <c r="D412" t="s">
        <v>1154</v>
      </c>
      <c r="E412">
        <v>0</v>
      </c>
      <c r="F412">
        <v>183</v>
      </c>
      <c r="G412">
        <v>0</v>
      </c>
      <c r="H412">
        <v>0</v>
      </c>
      <c r="I412">
        <v>0</v>
      </c>
    </row>
    <row r="413" spans="1:9" x14ac:dyDescent="0.2">
      <c r="A413" t="s">
        <v>963</v>
      </c>
      <c r="B413" t="s">
        <v>964</v>
      </c>
      <c r="C413">
        <v>94</v>
      </c>
      <c r="D413" t="s">
        <v>1155</v>
      </c>
      <c r="E413">
        <v>0</v>
      </c>
      <c r="F413">
        <v>94</v>
      </c>
      <c r="G413">
        <v>0</v>
      </c>
      <c r="H413">
        <v>0</v>
      </c>
      <c r="I413">
        <v>2</v>
      </c>
    </row>
    <row r="414" spans="1:9" x14ac:dyDescent="0.2">
      <c r="A414" t="s">
        <v>963</v>
      </c>
      <c r="B414" t="s">
        <v>964</v>
      </c>
      <c r="C414">
        <v>186</v>
      </c>
      <c r="D414" t="s">
        <v>1156</v>
      </c>
      <c r="E414">
        <v>0</v>
      </c>
      <c r="F414">
        <v>186</v>
      </c>
      <c r="G414">
        <v>0</v>
      </c>
      <c r="H414">
        <v>0</v>
      </c>
      <c r="I414">
        <v>0</v>
      </c>
    </row>
    <row r="415" spans="1:9" x14ac:dyDescent="0.2">
      <c r="A415" t="s">
        <v>963</v>
      </c>
      <c r="B415" t="s">
        <v>964</v>
      </c>
      <c r="C415">
        <v>271</v>
      </c>
      <c r="D415" t="s">
        <v>1157</v>
      </c>
      <c r="E415">
        <v>0</v>
      </c>
      <c r="F415">
        <v>271</v>
      </c>
      <c r="G415">
        <v>0</v>
      </c>
      <c r="H415">
        <v>0</v>
      </c>
      <c r="I415">
        <v>1</v>
      </c>
    </row>
    <row r="416" spans="1:9" x14ac:dyDescent="0.2">
      <c r="A416" t="s">
        <v>963</v>
      </c>
      <c r="B416" t="s">
        <v>964</v>
      </c>
      <c r="C416">
        <v>79</v>
      </c>
      <c r="D416" t="s">
        <v>1158</v>
      </c>
      <c r="E416">
        <v>0</v>
      </c>
      <c r="F416">
        <v>79</v>
      </c>
      <c r="G416">
        <v>0</v>
      </c>
      <c r="H416">
        <v>0</v>
      </c>
      <c r="I416">
        <v>0</v>
      </c>
    </row>
    <row r="417" spans="1:9" x14ac:dyDescent="0.2">
      <c r="A417" t="s">
        <v>963</v>
      </c>
      <c r="B417" t="s">
        <v>964</v>
      </c>
      <c r="C417">
        <v>2072</v>
      </c>
      <c r="D417" t="s">
        <v>1159</v>
      </c>
      <c r="E417">
        <v>19</v>
      </c>
      <c r="F417">
        <v>2053</v>
      </c>
      <c r="G417">
        <v>0</v>
      </c>
      <c r="H417">
        <v>0</v>
      </c>
      <c r="I417">
        <v>18</v>
      </c>
    </row>
    <row r="418" spans="1:9" x14ac:dyDescent="0.2">
      <c r="A418" t="s">
        <v>963</v>
      </c>
      <c r="B418" t="s">
        <v>964</v>
      </c>
      <c r="C418">
        <v>37</v>
      </c>
      <c r="D418" t="s">
        <v>1160</v>
      </c>
      <c r="E418">
        <v>0</v>
      </c>
      <c r="F418">
        <v>37</v>
      </c>
      <c r="G418">
        <v>0</v>
      </c>
      <c r="H418">
        <v>0</v>
      </c>
      <c r="I418">
        <v>0</v>
      </c>
    </row>
    <row r="419" spans="1:9" x14ac:dyDescent="0.2">
      <c r="A419" t="s">
        <v>963</v>
      </c>
      <c r="B419" t="s">
        <v>964</v>
      </c>
      <c r="C419">
        <v>399</v>
      </c>
      <c r="D419" t="s">
        <v>1161</v>
      </c>
      <c r="E419">
        <v>0</v>
      </c>
      <c r="F419">
        <v>399</v>
      </c>
      <c r="G419">
        <v>0</v>
      </c>
      <c r="H419">
        <v>0</v>
      </c>
      <c r="I419">
        <v>27</v>
      </c>
    </row>
    <row r="420" spans="1:9" x14ac:dyDescent="0.2">
      <c r="A420" t="s">
        <v>963</v>
      </c>
      <c r="B420" t="s">
        <v>964</v>
      </c>
      <c r="C420">
        <v>166</v>
      </c>
      <c r="D420" t="s">
        <v>1162</v>
      </c>
      <c r="E420">
        <v>0</v>
      </c>
      <c r="F420">
        <v>166</v>
      </c>
      <c r="G420">
        <v>-27</v>
      </c>
      <c r="H420">
        <v>0</v>
      </c>
      <c r="I420">
        <v>0</v>
      </c>
    </row>
    <row r="421" spans="1:9" x14ac:dyDescent="0.2">
      <c r="A421" t="s">
        <v>963</v>
      </c>
      <c r="B421" t="s">
        <v>964</v>
      </c>
      <c r="C421">
        <v>306</v>
      </c>
      <c r="D421" t="s">
        <v>1163</v>
      </c>
      <c r="E421">
        <v>0</v>
      </c>
      <c r="F421">
        <v>306</v>
      </c>
      <c r="G421">
        <v>0</v>
      </c>
      <c r="H421">
        <v>0</v>
      </c>
      <c r="I421">
        <v>67</v>
      </c>
    </row>
    <row r="422" spans="1:9" x14ac:dyDescent="0.2">
      <c r="A422" t="s">
        <v>963</v>
      </c>
      <c r="B422" t="s">
        <v>964</v>
      </c>
      <c r="C422">
        <v>13</v>
      </c>
      <c r="D422" t="s">
        <v>1164</v>
      </c>
      <c r="E422">
        <v>0</v>
      </c>
      <c r="F422">
        <v>13</v>
      </c>
      <c r="G422">
        <v>0</v>
      </c>
      <c r="H422">
        <v>0</v>
      </c>
      <c r="I422">
        <v>0</v>
      </c>
    </row>
    <row r="423" spans="1:9" x14ac:dyDescent="0.2">
      <c r="A423" t="s">
        <v>963</v>
      </c>
      <c r="B423" t="s">
        <v>964</v>
      </c>
      <c r="C423">
        <v>443</v>
      </c>
      <c r="D423" t="s">
        <v>1165</v>
      </c>
      <c r="E423">
        <v>0</v>
      </c>
      <c r="F423">
        <v>443</v>
      </c>
      <c r="G423">
        <v>0</v>
      </c>
      <c r="H423">
        <v>0</v>
      </c>
      <c r="I423">
        <v>116</v>
      </c>
    </row>
    <row r="424" spans="1:9" x14ac:dyDescent="0.2">
      <c r="A424" t="s">
        <v>963</v>
      </c>
      <c r="B424" t="s">
        <v>964</v>
      </c>
      <c r="C424">
        <v>463</v>
      </c>
      <c r="D424" t="s">
        <v>1166</v>
      </c>
      <c r="E424">
        <v>0</v>
      </c>
      <c r="F424">
        <v>463</v>
      </c>
      <c r="G424">
        <v>0</v>
      </c>
      <c r="H424">
        <v>0</v>
      </c>
      <c r="I424">
        <v>0</v>
      </c>
    </row>
    <row r="425" spans="1:9" x14ac:dyDescent="0.2">
      <c r="A425" t="s">
        <v>963</v>
      </c>
      <c r="B425" t="s">
        <v>964</v>
      </c>
      <c r="C425">
        <v>77</v>
      </c>
      <c r="D425" t="s">
        <v>1167</v>
      </c>
      <c r="E425">
        <v>0</v>
      </c>
      <c r="F425">
        <v>77</v>
      </c>
      <c r="G425">
        <v>0</v>
      </c>
      <c r="H425">
        <v>0</v>
      </c>
      <c r="I425">
        <v>48</v>
      </c>
    </row>
    <row r="426" spans="1:9" x14ac:dyDescent="0.2">
      <c r="A426" t="s">
        <v>963</v>
      </c>
      <c r="B426" t="s">
        <v>964</v>
      </c>
      <c r="C426">
        <v>133</v>
      </c>
      <c r="D426" t="s">
        <v>1168</v>
      </c>
      <c r="E426">
        <v>0</v>
      </c>
      <c r="F426">
        <v>133</v>
      </c>
      <c r="G426">
        <v>0</v>
      </c>
      <c r="H426">
        <v>0</v>
      </c>
      <c r="I426">
        <v>2</v>
      </c>
    </row>
    <row r="427" spans="1:9" x14ac:dyDescent="0.2">
      <c r="A427" t="s">
        <v>963</v>
      </c>
      <c r="B427" t="s">
        <v>964</v>
      </c>
      <c r="C427">
        <v>227</v>
      </c>
      <c r="D427" t="s">
        <v>1169</v>
      </c>
      <c r="E427">
        <v>0</v>
      </c>
      <c r="F427">
        <v>227</v>
      </c>
      <c r="G427">
        <v>0</v>
      </c>
      <c r="H427">
        <v>0</v>
      </c>
      <c r="I427">
        <v>0</v>
      </c>
    </row>
    <row r="428" spans="1:9" x14ac:dyDescent="0.2">
      <c r="A428" t="s">
        <v>963</v>
      </c>
      <c r="B428" t="s">
        <v>964</v>
      </c>
      <c r="C428">
        <v>236</v>
      </c>
      <c r="D428" t="s">
        <v>1170</v>
      </c>
      <c r="E428">
        <v>0</v>
      </c>
      <c r="F428">
        <v>236</v>
      </c>
      <c r="G428">
        <v>0</v>
      </c>
      <c r="H428">
        <v>0</v>
      </c>
      <c r="I428">
        <v>0</v>
      </c>
    </row>
    <row r="429" spans="1:9" x14ac:dyDescent="0.2">
      <c r="A429" t="s">
        <v>963</v>
      </c>
      <c r="B429" t="s">
        <v>964</v>
      </c>
      <c r="C429">
        <v>587</v>
      </c>
      <c r="D429" t="s">
        <v>1171</v>
      </c>
      <c r="E429">
        <v>3</v>
      </c>
      <c r="F429">
        <v>584</v>
      </c>
      <c r="G429">
        <v>0</v>
      </c>
      <c r="H429">
        <v>0</v>
      </c>
      <c r="I429">
        <v>0</v>
      </c>
    </row>
    <row r="430" spans="1:9" x14ac:dyDescent="0.2">
      <c r="A430" t="s">
        <v>963</v>
      </c>
      <c r="B430" t="s">
        <v>964</v>
      </c>
      <c r="C430">
        <v>211</v>
      </c>
      <c r="D430" t="s">
        <v>1172</v>
      </c>
      <c r="E430">
        <v>0</v>
      </c>
      <c r="F430">
        <v>211</v>
      </c>
      <c r="G430">
        <v>0</v>
      </c>
      <c r="H430">
        <v>0</v>
      </c>
      <c r="I430">
        <v>0</v>
      </c>
    </row>
    <row r="431" spans="1:9" x14ac:dyDescent="0.2">
      <c r="A431" t="s">
        <v>963</v>
      </c>
      <c r="B431" t="s">
        <v>964</v>
      </c>
      <c r="C431">
        <v>374</v>
      </c>
      <c r="D431" t="s">
        <v>1173</v>
      </c>
      <c r="E431">
        <v>0</v>
      </c>
      <c r="F431">
        <v>374</v>
      </c>
      <c r="G431">
        <v>0</v>
      </c>
      <c r="H431">
        <v>0</v>
      </c>
      <c r="I431">
        <v>0</v>
      </c>
    </row>
    <row r="432" spans="1:9" x14ac:dyDescent="0.2">
      <c r="A432" t="s">
        <v>963</v>
      </c>
      <c r="B432" t="s">
        <v>964</v>
      </c>
      <c r="C432">
        <v>315</v>
      </c>
      <c r="D432" t="s">
        <v>1174</v>
      </c>
      <c r="E432">
        <v>0</v>
      </c>
      <c r="F432">
        <v>315</v>
      </c>
      <c r="G432">
        <v>0</v>
      </c>
      <c r="H432">
        <v>0</v>
      </c>
      <c r="I432">
        <v>186</v>
      </c>
    </row>
    <row r="433" spans="1:9" x14ac:dyDescent="0.2">
      <c r="A433" t="s">
        <v>963</v>
      </c>
      <c r="B433" t="s">
        <v>964</v>
      </c>
      <c r="C433">
        <v>243</v>
      </c>
      <c r="D433" t="s">
        <v>1175</v>
      </c>
      <c r="E433">
        <v>0</v>
      </c>
      <c r="F433">
        <v>243</v>
      </c>
      <c r="G433">
        <v>0</v>
      </c>
      <c r="H433">
        <v>0</v>
      </c>
      <c r="I433">
        <v>0</v>
      </c>
    </row>
    <row r="434" spans="1:9" x14ac:dyDescent="0.2">
      <c r="A434" t="s">
        <v>963</v>
      </c>
      <c r="B434" t="s">
        <v>964</v>
      </c>
      <c r="C434">
        <v>26</v>
      </c>
      <c r="D434" t="s">
        <v>1176</v>
      </c>
      <c r="E434">
        <v>0</v>
      </c>
      <c r="F434">
        <v>26</v>
      </c>
      <c r="G434">
        <v>0</v>
      </c>
      <c r="H434">
        <v>0</v>
      </c>
      <c r="I434">
        <v>0</v>
      </c>
    </row>
    <row r="435" spans="1:9" x14ac:dyDescent="0.2">
      <c r="A435" t="s">
        <v>963</v>
      </c>
      <c r="B435" t="s">
        <v>964</v>
      </c>
      <c r="C435">
        <v>56</v>
      </c>
      <c r="D435" t="s">
        <v>1177</v>
      </c>
      <c r="E435">
        <v>0</v>
      </c>
      <c r="F435">
        <v>56</v>
      </c>
      <c r="G435">
        <v>0</v>
      </c>
      <c r="H435">
        <v>0</v>
      </c>
      <c r="I435">
        <v>28</v>
      </c>
    </row>
    <row r="436" spans="1:9" x14ac:dyDescent="0.2">
      <c r="A436" t="s">
        <v>963</v>
      </c>
      <c r="B436" t="s">
        <v>964</v>
      </c>
      <c r="C436">
        <v>18</v>
      </c>
      <c r="D436" t="s">
        <v>1178</v>
      </c>
      <c r="E436">
        <v>0</v>
      </c>
      <c r="F436">
        <v>18</v>
      </c>
      <c r="G436">
        <v>0</v>
      </c>
      <c r="H436">
        <v>0</v>
      </c>
      <c r="I436">
        <v>0</v>
      </c>
    </row>
    <row r="437" spans="1:9" x14ac:dyDescent="0.2">
      <c r="A437" t="s">
        <v>963</v>
      </c>
      <c r="B437" t="s">
        <v>964</v>
      </c>
      <c r="C437">
        <v>45</v>
      </c>
      <c r="D437" t="s">
        <v>1179</v>
      </c>
      <c r="E437">
        <v>0</v>
      </c>
      <c r="F437">
        <v>45</v>
      </c>
      <c r="G437">
        <v>0</v>
      </c>
      <c r="H437">
        <v>0</v>
      </c>
      <c r="I437">
        <v>0</v>
      </c>
    </row>
    <row r="438" spans="1:9" x14ac:dyDescent="0.2">
      <c r="A438" t="s">
        <v>963</v>
      </c>
      <c r="B438" t="s">
        <v>964</v>
      </c>
      <c r="C438">
        <v>157</v>
      </c>
      <c r="D438" t="s">
        <v>1180</v>
      </c>
      <c r="E438">
        <v>0</v>
      </c>
      <c r="F438">
        <v>157</v>
      </c>
      <c r="G438">
        <v>0</v>
      </c>
      <c r="H438">
        <v>0</v>
      </c>
      <c r="I438">
        <v>0</v>
      </c>
    </row>
    <row r="439" spans="1:9" x14ac:dyDescent="0.2">
      <c r="A439" t="s">
        <v>963</v>
      </c>
      <c r="B439" t="s">
        <v>964</v>
      </c>
      <c r="C439">
        <v>22</v>
      </c>
      <c r="D439" t="s">
        <v>1181</v>
      </c>
      <c r="E439">
        <v>0</v>
      </c>
      <c r="F439">
        <v>22</v>
      </c>
      <c r="G439">
        <v>0</v>
      </c>
      <c r="H439">
        <v>0</v>
      </c>
      <c r="I439">
        <v>0</v>
      </c>
    </row>
    <row r="440" spans="1:9" x14ac:dyDescent="0.2">
      <c r="A440" t="s">
        <v>963</v>
      </c>
      <c r="B440" t="s">
        <v>964</v>
      </c>
      <c r="C440">
        <v>32</v>
      </c>
      <c r="D440" t="s">
        <v>1182</v>
      </c>
      <c r="E440">
        <v>0</v>
      </c>
      <c r="F440">
        <v>32</v>
      </c>
      <c r="G440">
        <v>0</v>
      </c>
      <c r="H440">
        <v>0</v>
      </c>
      <c r="I440">
        <v>0</v>
      </c>
    </row>
    <row r="441" spans="1:9" x14ac:dyDescent="0.2">
      <c r="A441" t="s">
        <v>963</v>
      </c>
      <c r="B441" t="s">
        <v>964</v>
      </c>
      <c r="C441">
        <v>9</v>
      </c>
      <c r="D441" t="s">
        <v>1183</v>
      </c>
      <c r="E441">
        <v>0</v>
      </c>
      <c r="F441">
        <v>9</v>
      </c>
      <c r="G441">
        <v>0</v>
      </c>
      <c r="H441">
        <v>0</v>
      </c>
      <c r="I441">
        <v>1</v>
      </c>
    </row>
    <row r="442" spans="1:9" x14ac:dyDescent="0.2">
      <c r="A442" t="s">
        <v>963</v>
      </c>
      <c r="B442" t="s">
        <v>964</v>
      </c>
      <c r="C442">
        <v>536</v>
      </c>
      <c r="D442" t="s">
        <v>1184</v>
      </c>
      <c r="E442">
        <v>0</v>
      </c>
      <c r="F442">
        <v>536</v>
      </c>
      <c r="G442">
        <v>0</v>
      </c>
      <c r="H442">
        <v>0</v>
      </c>
      <c r="I442">
        <v>0</v>
      </c>
    </row>
    <row r="443" spans="1:9" x14ac:dyDescent="0.2">
      <c r="A443" t="s">
        <v>963</v>
      </c>
      <c r="B443" t="s">
        <v>964</v>
      </c>
      <c r="C443">
        <v>68</v>
      </c>
      <c r="D443" t="s">
        <v>1185</v>
      </c>
      <c r="E443">
        <v>0</v>
      </c>
      <c r="F443">
        <v>68</v>
      </c>
      <c r="G443">
        <v>0</v>
      </c>
      <c r="H443">
        <v>0</v>
      </c>
      <c r="I443">
        <v>0</v>
      </c>
    </row>
    <row r="444" spans="1:9" x14ac:dyDescent="0.2">
      <c r="A444" t="s">
        <v>963</v>
      </c>
      <c r="B444" t="s">
        <v>964</v>
      </c>
      <c r="C444">
        <v>54</v>
      </c>
      <c r="D444" t="s">
        <v>1186</v>
      </c>
      <c r="E444">
        <v>1</v>
      </c>
      <c r="F444">
        <v>52</v>
      </c>
      <c r="G444">
        <v>-2</v>
      </c>
      <c r="H444">
        <v>0</v>
      </c>
      <c r="I444">
        <v>94</v>
      </c>
    </row>
    <row r="445" spans="1:9" x14ac:dyDescent="0.2">
      <c r="A445" t="s">
        <v>963</v>
      </c>
      <c r="B445" t="s">
        <v>964</v>
      </c>
      <c r="C445">
        <v>75</v>
      </c>
      <c r="D445" t="s">
        <v>1187</v>
      </c>
      <c r="E445">
        <v>0</v>
      </c>
      <c r="F445">
        <v>75</v>
      </c>
      <c r="G445">
        <v>0</v>
      </c>
      <c r="H445">
        <v>0</v>
      </c>
      <c r="I445">
        <v>0</v>
      </c>
    </row>
    <row r="446" spans="1:9" x14ac:dyDescent="0.2">
      <c r="A446" t="s">
        <v>963</v>
      </c>
      <c r="B446" t="s">
        <v>964</v>
      </c>
      <c r="C446">
        <v>15</v>
      </c>
      <c r="D446" t="s">
        <v>1188</v>
      </c>
      <c r="E446">
        <v>0</v>
      </c>
      <c r="F446">
        <v>15</v>
      </c>
      <c r="G446">
        <v>0</v>
      </c>
      <c r="H446">
        <v>0</v>
      </c>
      <c r="I446">
        <v>0</v>
      </c>
    </row>
    <row r="447" spans="1:9" x14ac:dyDescent="0.2">
      <c r="A447" t="s">
        <v>963</v>
      </c>
      <c r="B447" t="s">
        <v>964</v>
      </c>
      <c r="C447">
        <v>51</v>
      </c>
      <c r="D447" t="s">
        <v>1189</v>
      </c>
      <c r="E447">
        <v>0</v>
      </c>
      <c r="F447">
        <v>51</v>
      </c>
      <c r="G447">
        <v>0</v>
      </c>
      <c r="H447">
        <v>0</v>
      </c>
      <c r="I447">
        <v>0</v>
      </c>
    </row>
    <row r="448" spans="1:9" x14ac:dyDescent="0.2">
      <c r="A448" t="s">
        <v>963</v>
      </c>
      <c r="B448" t="s">
        <v>964</v>
      </c>
      <c r="C448">
        <v>241</v>
      </c>
      <c r="D448" t="s">
        <v>1190</v>
      </c>
      <c r="E448">
        <v>1</v>
      </c>
      <c r="F448">
        <v>240</v>
      </c>
      <c r="G448">
        <v>0</v>
      </c>
      <c r="H448">
        <v>0</v>
      </c>
      <c r="I448">
        <v>8</v>
      </c>
    </row>
    <row r="449" spans="1:9" x14ac:dyDescent="0.2">
      <c r="A449" t="s">
        <v>963</v>
      </c>
      <c r="B449" t="s">
        <v>964</v>
      </c>
      <c r="C449">
        <v>309</v>
      </c>
      <c r="D449" t="s">
        <v>1191</v>
      </c>
      <c r="E449">
        <v>0</v>
      </c>
      <c r="F449">
        <v>309</v>
      </c>
      <c r="G449">
        <v>0</v>
      </c>
      <c r="H449">
        <v>0</v>
      </c>
      <c r="I449">
        <v>0</v>
      </c>
    </row>
    <row r="450" spans="1:9" x14ac:dyDescent="0.2">
      <c r="A450" t="s">
        <v>963</v>
      </c>
      <c r="B450" t="s">
        <v>964</v>
      </c>
      <c r="C450">
        <v>58</v>
      </c>
      <c r="D450" t="s">
        <v>1192</v>
      </c>
      <c r="E450">
        <v>0</v>
      </c>
      <c r="F450">
        <v>58</v>
      </c>
      <c r="G450">
        <v>0</v>
      </c>
      <c r="H450">
        <v>0</v>
      </c>
      <c r="I450">
        <v>26</v>
      </c>
    </row>
    <row r="451" spans="1:9" x14ac:dyDescent="0.2">
      <c r="A451" t="s">
        <v>963</v>
      </c>
      <c r="B451" t="s">
        <v>964</v>
      </c>
      <c r="C451">
        <v>121</v>
      </c>
      <c r="D451" t="s">
        <v>1193</v>
      </c>
      <c r="E451">
        <v>0</v>
      </c>
      <c r="F451">
        <v>121</v>
      </c>
      <c r="G451">
        <v>0</v>
      </c>
      <c r="H451">
        <v>0</v>
      </c>
      <c r="I451">
        <v>11</v>
      </c>
    </row>
    <row r="452" spans="1:9" x14ac:dyDescent="0.2">
      <c r="A452" t="s">
        <v>963</v>
      </c>
      <c r="B452" t="s">
        <v>964</v>
      </c>
      <c r="C452">
        <v>104</v>
      </c>
      <c r="D452" t="s">
        <v>1194</v>
      </c>
      <c r="E452">
        <v>0</v>
      </c>
      <c r="F452">
        <v>104</v>
      </c>
      <c r="G452">
        <v>0</v>
      </c>
      <c r="H452">
        <v>0</v>
      </c>
      <c r="I452">
        <v>1</v>
      </c>
    </row>
    <row r="453" spans="1:9" x14ac:dyDescent="0.2">
      <c r="A453" t="s">
        <v>963</v>
      </c>
      <c r="B453" t="s">
        <v>964</v>
      </c>
      <c r="C453">
        <v>12</v>
      </c>
      <c r="D453" t="s">
        <v>1195</v>
      </c>
      <c r="E453">
        <v>0</v>
      </c>
      <c r="F453">
        <v>12</v>
      </c>
      <c r="G453">
        <v>0</v>
      </c>
      <c r="H453">
        <v>0</v>
      </c>
      <c r="I453">
        <v>0</v>
      </c>
    </row>
    <row r="454" spans="1:9" x14ac:dyDescent="0.2">
      <c r="A454" t="s">
        <v>963</v>
      </c>
      <c r="B454" t="s">
        <v>964</v>
      </c>
      <c r="C454">
        <v>1004</v>
      </c>
      <c r="D454" t="s">
        <v>1196</v>
      </c>
      <c r="E454">
        <v>0</v>
      </c>
      <c r="F454">
        <v>1004</v>
      </c>
      <c r="G454">
        <v>0</v>
      </c>
      <c r="H454">
        <v>0</v>
      </c>
      <c r="I454">
        <v>3</v>
      </c>
    </row>
    <row r="455" spans="1:9" x14ac:dyDescent="0.2">
      <c r="A455" t="s">
        <v>963</v>
      </c>
      <c r="B455" t="s">
        <v>964</v>
      </c>
      <c r="C455">
        <v>290</v>
      </c>
      <c r="D455" t="s">
        <v>1197</v>
      </c>
      <c r="E455">
        <v>0</v>
      </c>
      <c r="F455">
        <v>290</v>
      </c>
      <c r="G455">
        <v>0</v>
      </c>
      <c r="H455">
        <v>0</v>
      </c>
      <c r="I455">
        <v>0</v>
      </c>
    </row>
    <row r="456" spans="1:9" x14ac:dyDescent="0.2">
      <c r="A456" t="s">
        <v>963</v>
      </c>
      <c r="B456" t="s">
        <v>964</v>
      </c>
      <c r="C456">
        <v>4</v>
      </c>
      <c r="D456" t="s">
        <v>1198</v>
      </c>
      <c r="E456">
        <v>0</v>
      </c>
      <c r="F456">
        <v>4</v>
      </c>
      <c r="G456">
        <v>0</v>
      </c>
      <c r="H456">
        <v>0</v>
      </c>
      <c r="I456">
        <v>0</v>
      </c>
    </row>
    <row r="457" spans="1:9" x14ac:dyDescent="0.2">
      <c r="A457" t="s">
        <v>963</v>
      </c>
      <c r="B457" t="s">
        <v>964</v>
      </c>
      <c r="C457">
        <v>2</v>
      </c>
      <c r="D457" t="s">
        <v>1199</v>
      </c>
      <c r="E457">
        <v>0</v>
      </c>
      <c r="F457">
        <v>2</v>
      </c>
      <c r="G457">
        <v>0</v>
      </c>
      <c r="H457">
        <v>0</v>
      </c>
      <c r="I457">
        <v>0</v>
      </c>
    </row>
    <row r="458" spans="1:9" x14ac:dyDescent="0.2">
      <c r="A458" t="s">
        <v>963</v>
      </c>
      <c r="B458" t="s">
        <v>964</v>
      </c>
      <c r="C458">
        <v>2</v>
      </c>
      <c r="D458" t="s">
        <v>1200</v>
      </c>
      <c r="E458">
        <v>0</v>
      </c>
      <c r="F458">
        <v>2</v>
      </c>
      <c r="G458">
        <v>0</v>
      </c>
      <c r="H458">
        <v>0</v>
      </c>
      <c r="I458">
        <v>0</v>
      </c>
    </row>
    <row r="459" spans="1:9" x14ac:dyDescent="0.2">
      <c r="A459" t="s">
        <v>963</v>
      </c>
      <c r="B459" t="s">
        <v>964</v>
      </c>
      <c r="C459">
        <v>159</v>
      </c>
      <c r="D459" t="s">
        <v>1201</v>
      </c>
      <c r="E459">
        <v>2</v>
      </c>
      <c r="F459">
        <v>157</v>
      </c>
      <c r="G459">
        <v>0</v>
      </c>
      <c r="H459">
        <v>0</v>
      </c>
      <c r="I459">
        <v>2</v>
      </c>
    </row>
    <row r="460" spans="1:9" x14ac:dyDescent="0.2">
      <c r="A460" t="s">
        <v>963</v>
      </c>
      <c r="B460" t="s">
        <v>964</v>
      </c>
      <c r="C460">
        <v>2</v>
      </c>
      <c r="D460" t="s">
        <v>1202</v>
      </c>
      <c r="E460">
        <v>0</v>
      </c>
      <c r="F460">
        <v>2</v>
      </c>
      <c r="G460">
        <v>0</v>
      </c>
      <c r="H460">
        <v>0</v>
      </c>
      <c r="I460">
        <v>0</v>
      </c>
    </row>
    <row r="461" spans="1:9" x14ac:dyDescent="0.2">
      <c r="A461" t="s">
        <v>963</v>
      </c>
      <c r="B461" t="s">
        <v>964</v>
      </c>
      <c r="C461">
        <v>1</v>
      </c>
      <c r="D461" t="s">
        <v>1203</v>
      </c>
      <c r="E461">
        <v>0</v>
      </c>
      <c r="F461">
        <v>1</v>
      </c>
      <c r="G461">
        <v>0</v>
      </c>
      <c r="H461">
        <v>0</v>
      </c>
      <c r="I461">
        <v>0</v>
      </c>
    </row>
    <row r="462" spans="1:9" x14ac:dyDescent="0.2">
      <c r="A462" t="s">
        <v>963</v>
      </c>
      <c r="B462" t="s">
        <v>964</v>
      </c>
      <c r="C462">
        <v>6</v>
      </c>
      <c r="D462" t="s">
        <v>1204</v>
      </c>
      <c r="E462">
        <v>0</v>
      </c>
      <c r="F462">
        <v>6</v>
      </c>
      <c r="G462">
        <v>0</v>
      </c>
      <c r="H462">
        <v>0</v>
      </c>
      <c r="I462">
        <v>0</v>
      </c>
    </row>
    <row r="463" spans="1:9" x14ac:dyDescent="0.2">
      <c r="A463" t="s">
        <v>963</v>
      </c>
      <c r="B463" t="s">
        <v>964</v>
      </c>
      <c r="C463">
        <v>99</v>
      </c>
      <c r="D463" t="s">
        <v>1205</v>
      </c>
      <c r="E463">
        <v>0</v>
      </c>
      <c r="F463">
        <v>99</v>
      </c>
      <c r="G463">
        <v>0</v>
      </c>
      <c r="H463">
        <v>0</v>
      </c>
      <c r="I463">
        <v>0</v>
      </c>
    </row>
    <row r="464" spans="1:9" x14ac:dyDescent="0.2">
      <c r="A464" t="s">
        <v>963</v>
      </c>
      <c r="B464" t="s">
        <v>964</v>
      </c>
      <c r="C464">
        <v>36</v>
      </c>
      <c r="D464" t="s">
        <v>1206</v>
      </c>
      <c r="E464">
        <v>0</v>
      </c>
      <c r="F464">
        <v>36</v>
      </c>
      <c r="G464">
        <v>0</v>
      </c>
      <c r="H464">
        <v>0</v>
      </c>
      <c r="I464">
        <v>5</v>
      </c>
    </row>
    <row r="465" spans="1:9" x14ac:dyDescent="0.2">
      <c r="A465" t="s">
        <v>963</v>
      </c>
      <c r="B465" t="s">
        <v>964</v>
      </c>
      <c r="C465">
        <v>762</v>
      </c>
      <c r="D465" t="s">
        <v>1207</v>
      </c>
      <c r="E465">
        <v>10</v>
      </c>
      <c r="F465">
        <v>751</v>
      </c>
      <c r="G465">
        <v>-27</v>
      </c>
      <c r="H465">
        <v>0</v>
      </c>
      <c r="I465">
        <v>65</v>
      </c>
    </row>
    <row r="466" spans="1:9" x14ac:dyDescent="0.2">
      <c r="A466" t="s">
        <v>963</v>
      </c>
      <c r="B466" t="s">
        <v>964</v>
      </c>
      <c r="C466">
        <v>2634</v>
      </c>
      <c r="D466" t="s">
        <v>1208</v>
      </c>
      <c r="E466">
        <v>3</v>
      </c>
      <c r="F466">
        <v>2631</v>
      </c>
      <c r="G466">
        <v>0</v>
      </c>
      <c r="H466">
        <v>0</v>
      </c>
      <c r="I466">
        <v>204</v>
      </c>
    </row>
    <row r="467" spans="1:9" x14ac:dyDescent="0.2">
      <c r="A467" t="s">
        <v>963</v>
      </c>
      <c r="B467" t="s">
        <v>964</v>
      </c>
      <c r="C467">
        <v>3</v>
      </c>
      <c r="D467" t="s">
        <v>1209</v>
      </c>
      <c r="E467">
        <v>0</v>
      </c>
      <c r="F467">
        <v>3</v>
      </c>
      <c r="G467">
        <v>0</v>
      </c>
      <c r="H467">
        <v>0</v>
      </c>
      <c r="I467">
        <v>0</v>
      </c>
    </row>
    <row r="468" spans="1:9" x14ac:dyDescent="0.2">
      <c r="A468" t="s">
        <v>963</v>
      </c>
      <c r="B468" t="s">
        <v>964</v>
      </c>
      <c r="C468">
        <v>4</v>
      </c>
      <c r="D468" t="s">
        <v>1210</v>
      </c>
      <c r="E468">
        <v>0</v>
      </c>
      <c r="F468">
        <v>4</v>
      </c>
      <c r="G468">
        <v>0</v>
      </c>
      <c r="H468">
        <v>0</v>
      </c>
      <c r="I468">
        <v>0</v>
      </c>
    </row>
    <row r="469" spans="1:9" x14ac:dyDescent="0.2">
      <c r="A469" t="s">
        <v>963</v>
      </c>
      <c r="B469" t="s">
        <v>964</v>
      </c>
      <c r="C469">
        <v>19</v>
      </c>
      <c r="D469" t="s">
        <v>1211</v>
      </c>
      <c r="E469">
        <v>0</v>
      </c>
      <c r="F469">
        <v>19</v>
      </c>
      <c r="G469">
        <v>0</v>
      </c>
      <c r="H469">
        <v>0</v>
      </c>
      <c r="I469">
        <v>0</v>
      </c>
    </row>
    <row r="470" spans="1:9" x14ac:dyDescent="0.2">
      <c r="A470" t="s">
        <v>963</v>
      </c>
      <c r="B470" t="s">
        <v>964</v>
      </c>
      <c r="C470">
        <v>11</v>
      </c>
      <c r="D470" t="s">
        <v>1212</v>
      </c>
      <c r="E470">
        <v>0</v>
      </c>
      <c r="F470">
        <v>11</v>
      </c>
      <c r="G470">
        <v>0</v>
      </c>
      <c r="H470">
        <v>0</v>
      </c>
      <c r="I470">
        <v>0</v>
      </c>
    </row>
    <row r="471" spans="1:9" x14ac:dyDescent="0.2">
      <c r="A471" t="s">
        <v>963</v>
      </c>
      <c r="B471" t="s">
        <v>964</v>
      </c>
      <c r="C471">
        <v>2</v>
      </c>
      <c r="D471" t="s">
        <v>1213</v>
      </c>
      <c r="E471">
        <v>0</v>
      </c>
      <c r="F471">
        <v>2</v>
      </c>
      <c r="G471">
        <v>0</v>
      </c>
      <c r="H471">
        <v>0</v>
      </c>
      <c r="I471">
        <v>3</v>
      </c>
    </row>
    <row r="472" spans="1:9" x14ac:dyDescent="0.2">
      <c r="A472" t="s">
        <v>963</v>
      </c>
      <c r="B472" t="s">
        <v>964</v>
      </c>
      <c r="C472">
        <v>2176</v>
      </c>
      <c r="D472" t="s">
        <v>1214</v>
      </c>
      <c r="E472">
        <v>0</v>
      </c>
      <c r="F472">
        <v>2176</v>
      </c>
      <c r="G472">
        <v>0</v>
      </c>
      <c r="H472">
        <v>0</v>
      </c>
      <c r="I472">
        <v>153</v>
      </c>
    </row>
    <row r="473" spans="1:9" x14ac:dyDescent="0.2">
      <c r="A473" t="s">
        <v>963</v>
      </c>
      <c r="B473" t="s">
        <v>964</v>
      </c>
      <c r="C473">
        <v>187</v>
      </c>
      <c r="D473" t="s">
        <v>1215</v>
      </c>
      <c r="E473">
        <v>0</v>
      </c>
      <c r="F473">
        <v>187</v>
      </c>
      <c r="G473">
        <v>-101</v>
      </c>
      <c r="H473">
        <v>0</v>
      </c>
      <c r="I473">
        <v>779</v>
      </c>
    </row>
    <row r="474" spans="1:9" x14ac:dyDescent="0.2">
      <c r="A474" t="s">
        <v>963</v>
      </c>
      <c r="B474" t="s">
        <v>964</v>
      </c>
      <c r="C474">
        <v>702</v>
      </c>
      <c r="D474" t="s">
        <v>1215</v>
      </c>
      <c r="E474">
        <v>0</v>
      </c>
      <c r="F474">
        <v>702</v>
      </c>
      <c r="G474">
        <v>0</v>
      </c>
      <c r="H474">
        <v>0</v>
      </c>
      <c r="I474">
        <v>5</v>
      </c>
    </row>
    <row r="475" spans="1:9" x14ac:dyDescent="0.2">
      <c r="A475" t="s">
        <v>963</v>
      </c>
      <c r="B475" t="s">
        <v>964</v>
      </c>
      <c r="C475">
        <v>3448</v>
      </c>
      <c r="D475" t="s">
        <v>1216</v>
      </c>
      <c r="E475">
        <v>0</v>
      </c>
      <c r="F475">
        <v>3448</v>
      </c>
      <c r="G475">
        <v>0</v>
      </c>
      <c r="H475">
        <v>0</v>
      </c>
      <c r="I475">
        <v>0</v>
      </c>
    </row>
    <row r="476" spans="1:9" x14ac:dyDescent="0.2">
      <c r="A476" t="s">
        <v>963</v>
      </c>
      <c r="B476" t="s">
        <v>964</v>
      </c>
      <c r="C476">
        <v>1694</v>
      </c>
      <c r="D476" t="s">
        <v>1217</v>
      </c>
      <c r="E476">
        <v>0</v>
      </c>
      <c r="F476">
        <v>1694</v>
      </c>
      <c r="G476">
        <v>0</v>
      </c>
      <c r="H476">
        <v>0</v>
      </c>
      <c r="I476">
        <v>0</v>
      </c>
    </row>
    <row r="477" spans="1:9" x14ac:dyDescent="0.2">
      <c r="A477" t="s">
        <v>963</v>
      </c>
      <c r="B477" t="s">
        <v>964</v>
      </c>
      <c r="C477">
        <v>4352</v>
      </c>
      <c r="D477" t="s">
        <v>1218</v>
      </c>
      <c r="E477">
        <v>0</v>
      </c>
      <c r="F477">
        <v>4352</v>
      </c>
      <c r="G477">
        <v>-318</v>
      </c>
      <c r="H477">
        <v>0</v>
      </c>
      <c r="I477">
        <v>2060</v>
      </c>
    </row>
    <row r="478" spans="1:9" x14ac:dyDescent="0.2">
      <c r="A478" t="s">
        <v>963</v>
      </c>
      <c r="B478" t="s">
        <v>964</v>
      </c>
      <c r="C478">
        <v>4786</v>
      </c>
      <c r="D478" t="s">
        <v>1219</v>
      </c>
      <c r="E478">
        <v>0</v>
      </c>
      <c r="F478">
        <v>4786</v>
      </c>
      <c r="G478">
        <v>0</v>
      </c>
      <c r="H478">
        <v>0</v>
      </c>
      <c r="I478">
        <v>508</v>
      </c>
    </row>
    <row r="479" spans="1:9" x14ac:dyDescent="0.2">
      <c r="A479" t="s">
        <v>963</v>
      </c>
      <c r="B479" t="s">
        <v>964</v>
      </c>
      <c r="C479">
        <v>5701</v>
      </c>
      <c r="D479" t="s">
        <v>1220</v>
      </c>
      <c r="E479">
        <v>0</v>
      </c>
      <c r="F479">
        <v>5701</v>
      </c>
      <c r="G479">
        <v>-101</v>
      </c>
      <c r="H479">
        <v>0</v>
      </c>
      <c r="I479">
        <v>153</v>
      </c>
    </row>
    <row r="480" spans="1:9" x14ac:dyDescent="0.2">
      <c r="A480" t="s">
        <v>963</v>
      </c>
      <c r="B480" t="s">
        <v>964</v>
      </c>
      <c r="C480">
        <v>74</v>
      </c>
      <c r="D480" t="s">
        <v>1221</v>
      </c>
      <c r="E480">
        <v>0</v>
      </c>
      <c r="F480">
        <v>74</v>
      </c>
      <c r="G480">
        <v>0</v>
      </c>
      <c r="H480">
        <v>0</v>
      </c>
      <c r="I480">
        <v>74</v>
      </c>
    </row>
    <row r="481" spans="1:9" x14ac:dyDescent="0.2">
      <c r="A481" t="s">
        <v>963</v>
      </c>
      <c r="B481" t="s">
        <v>964</v>
      </c>
      <c r="C481">
        <v>597</v>
      </c>
      <c r="D481" t="s">
        <v>1222</v>
      </c>
      <c r="E481">
        <v>0</v>
      </c>
      <c r="F481">
        <v>597</v>
      </c>
      <c r="G481">
        <v>0</v>
      </c>
      <c r="H481">
        <v>0</v>
      </c>
      <c r="I481">
        <v>95</v>
      </c>
    </row>
    <row r="482" spans="1:9" x14ac:dyDescent="0.2">
      <c r="A482" t="s">
        <v>963</v>
      </c>
      <c r="B482" t="s">
        <v>964</v>
      </c>
      <c r="C482">
        <v>762</v>
      </c>
      <c r="D482" t="s">
        <v>1222</v>
      </c>
      <c r="E482">
        <v>0</v>
      </c>
      <c r="F482">
        <v>762</v>
      </c>
      <c r="G482">
        <v>0</v>
      </c>
      <c r="H482">
        <v>0</v>
      </c>
      <c r="I482">
        <v>0</v>
      </c>
    </row>
    <row r="483" spans="1:9" x14ac:dyDescent="0.2">
      <c r="A483" t="s">
        <v>963</v>
      </c>
      <c r="B483" t="s">
        <v>964</v>
      </c>
      <c r="C483">
        <v>317</v>
      </c>
      <c r="D483" t="s">
        <v>1223</v>
      </c>
      <c r="E483">
        <v>0</v>
      </c>
      <c r="F483">
        <v>317</v>
      </c>
      <c r="G483">
        <v>0</v>
      </c>
      <c r="H483">
        <v>0</v>
      </c>
      <c r="I483">
        <v>105</v>
      </c>
    </row>
    <row r="484" spans="1:9" x14ac:dyDescent="0.2">
      <c r="A484" t="s">
        <v>963</v>
      </c>
      <c r="B484" t="s">
        <v>964</v>
      </c>
      <c r="C484">
        <v>1523</v>
      </c>
      <c r="D484" t="s">
        <v>1224</v>
      </c>
      <c r="E484">
        <v>0</v>
      </c>
      <c r="F484">
        <v>1523</v>
      </c>
      <c r="G484">
        <v>0</v>
      </c>
      <c r="H484">
        <v>0</v>
      </c>
      <c r="I484">
        <v>375</v>
      </c>
    </row>
    <row r="485" spans="1:9" x14ac:dyDescent="0.2">
      <c r="A485" t="s">
        <v>963</v>
      </c>
      <c r="B485" t="s">
        <v>964</v>
      </c>
      <c r="C485">
        <v>931</v>
      </c>
      <c r="D485" t="s">
        <v>1225</v>
      </c>
      <c r="E485">
        <v>0</v>
      </c>
      <c r="F485">
        <v>931</v>
      </c>
      <c r="G485">
        <v>0</v>
      </c>
      <c r="H485">
        <v>0</v>
      </c>
      <c r="I485">
        <v>0</v>
      </c>
    </row>
    <row r="486" spans="1:9" x14ac:dyDescent="0.2">
      <c r="A486" t="s">
        <v>963</v>
      </c>
      <c r="B486" t="s">
        <v>964</v>
      </c>
      <c r="C486">
        <v>931</v>
      </c>
      <c r="D486" t="s">
        <v>1226</v>
      </c>
      <c r="E486">
        <v>0</v>
      </c>
      <c r="F486">
        <v>931</v>
      </c>
      <c r="G486">
        <v>0</v>
      </c>
      <c r="H486">
        <v>0</v>
      </c>
      <c r="I486">
        <v>0</v>
      </c>
    </row>
    <row r="487" spans="1:9" x14ac:dyDescent="0.2">
      <c r="A487" t="s">
        <v>963</v>
      </c>
      <c r="B487" t="s">
        <v>964</v>
      </c>
      <c r="C487">
        <v>56</v>
      </c>
      <c r="D487" t="s">
        <v>1227</v>
      </c>
      <c r="E487">
        <v>0</v>
      </c>
      <c r="F487">
        <v>56</v>
      </c>
      <c r="G487">
        <v>0</v>
      </c>
      <c r="H487">
        <v>0</v>
      </c>
      <c r="I487">
        <v>12</v>
      </c>
    </row>
    <row r="488" spans="1:9" x14ac:dyDescent="0.2">
      <c r="A488" t="s">
        <v>963</v>
      </c>
      <c r="B488" t="s">
        <v>964</v>
      </c>
      <c r="C488">
        <v>25</v>
      </c>
      <c r="D488" t="s">
        <v>1228</v>
      </c>
      <c r="E488">
        <v>0</v>
      </c>
      <c r="F488">
        <v>25</v>
      </c>
      <c r="G488">
        <v>0</v>
      </c>
      <c r="H488">
        <v>0</v>
      </c>
      <c r="I488">
        <v>0</v>
      </c>
    </row>
    <row r="489" spans="1:9" x14ac:dyDescent="0.2">
      <c r="A489" t="s">
        <v>963</v>
      </c>
      <c r="B489" t="s">
        <v>964</v>
      </c>
      <c r="C489">
        <v>3</v>
      </c>
      <c r="D489" t="s">
        <v>1229</v>
      </c>
      <c r="E489">
        <v>0</v>
      </c>
      <c r="F489">
        <v>3</v>
      </c>
      <c r="G489">
        <v>0</v>
      </c>
      <c r="H489">
        <v>0</v>
      </c>
      <c r="I489">
        <v>0</v>
      </c>
    </row>
    <row r="490" spans="1:9" x14ac:dyDescent="0.2">
      <c r="A490" t="s">
        <v>963</v>
      </c>
      <c r="B490" t="s">
        <v>964</v>
      </c>
      <c r="C490">
        <v>23</v>
      </c>
      <c r="D490" t="s">
        <v>1230</v>
      </c>
      <c r="E490">
        <v>0</v>
      </c>
      <c r="F490">
        <v>23</v>
      </c>
      <c r="G490">
        <v>0</v>
      </c>
      <c r="H490">
        <v>0</v>
      </c>
      <c r="I490">
        <v>0</v>
      </c>
    </row>
    <row r="491" spans="1:9" x14ac:dyDescent="0.2">
      <c r="A491" t="s">
        <v>963</v>
      </c>
      <c r="B491" t="s">
        <v>964</v>
      </c>
      <c r="C491">
        <v>1003</v>
      </c>
      <c r="D491" t="s">
        <v>1231</v>
      </c>
      <c r="E491">
        <v>0</v>
      </c>
      <c r="F491">
        <v>1003</v>
      </c>
      <c r="G491">
        <v>0</v>
      </c>
      <c r="H491">
        <v>0</v>
      </c>
      <c r="I491">
        <v>0</v>
      </c>
    </row>
    <row r="492" spans="1:9" x14ac:dyDescent="0.2">
      <c r="A492" t="s">
        <v>963</v>
      </c>
      <c r="B492" t="s">
        <v>964</v>
      </c>
      <c r="C492">
        <v>20</v>
      </c>
      <c r="D492" t="s">
        <v>1232</v>
      </c>
      <c r="E492">
        <v>0</v>
      </c>
      <c r="F492">
        <v>20</v>
      </c>
      <c r="G492">
        <v>0</v>
      </c>
      <c r="H492">
        <v>0</v>
      </c>
      <c r="I492">
        <v>3</v>
      </c>
    </row>
    <row r="493" spans="1:9" x14ac:dyDescent="0.2">
      <c r="A493" t="s">
        <v>963</v>
      </c>
      <c r="B493" t="s">
        <v>964</v>
      </c>
      <c r="C493">
        <v>23</v>
      </c>
      <c r="D493" t="s">
        <v>1233</v>
      </c>
      <c r="E493">
        <v>0</v>
      </c>
      <c r="F493">
        <v>23</v>
      </c>
      <c r="G493">
        <v>0</v>
      </c>
      <c r="H493">
        <v>0</v>
      </c>
      <c r="I493">
        <v>0</v>
      </c>
    </row>
    <row r="494" spans="1:9" x14ac:dyDescent="0.2">
      <c r="A494" t="s">
        <v>963</v>
      </c>
      <c r="B494" t="s">
        <v>964</v>
      </c>
      <c r="C494">
        <v>16</v>
      </c>
      <c r="D494" t="s">
        <v>1234</v>
      </c>
      <c r="E494">
        <v>0</v>
      </c>
      <c r="F494">
        <v>16</v>
      </c>
      <c r="G494">
        <v>0</v>
      </c>
      <c r="H494">
        <v>0</v>
      </c>
      <c r="I494">
        <v>0</v>
      </c>
    </row>
    <row r="495" spans="1:9" x14ac:dyDescent="0.2">
      <c r="A495" t="s">
        <v>963</v>
      </c>
      <c r="B495" t="s">
        <v>964</v>
      </c>
      <c r="C495">
        <v>9</v>
      </c>
      <c r="D495" t="s">
        <v>1235</v>
      </c>
      <c r="E495">
        <v>0</v>
      </c>
      <c r="F495">
        <v>9</v>
      </c>
      <c r="G495">
        <v>0</v>
      </c>
      <c r="H495">
        <v>0</v>
      </c>
      <c r="I495">
        <v>1</v>
      </c>
    </row>
    <row r="496" spans="1:9" x14ac:dyDescent="0.2">
      <c r="A496" t="s">
        <v>963</v>
      </c>
      <c r="B496" t="s">
        <v>964</v>
      </c>
      <c r="C496">
        <v>3</v>
      </c>
      <c r="D496" t="s">
        <v>1236</v>
      </c>
      <c r="E496">
        <v>0</v>
      </c>
      <c r="F496">
        <v>3</v>
      </c>
      <c r="G496">
        <v>0</v>
      </c>
      <c r="H496">
        <v>0</v>
      </c>
      <c r="I496">
        <v>0</v>
      </c>
    </row>
    <row r="497" spans="1:9" x14ac:dyDescent="0.2">
      <c r="A497" t="s">
        <v>963</v>
      </c>
      <c r="B497" t="s">
        <v>964</v>
      </c>
      <c r="C497">
        <v>1</v>
      </c>
      <c r="D497" t="s">
        <v>1237</v>
      </c>
      <c r="E497">
        <v>0</v>
      </c>
      <c r="F497">
        <v>1</v>
      </c>
      <c r="G497">
        <v>0</v>
      </c>
      <c r="H497">
        <v>0</v>
      </c>
      <c r="I497">
        <v>0</v>
      </c>
    </row>
    <row r="498" spans="1:9" x14ac:dyDescent="0.2">
      <c r="A498" t="s">
        <v>963</v>
      </c>
      <c r="B498" t="s">
        <v>964</v>
      </c>
      <c r="C498">
        <v>12</v>
      </c>
      <c r="D498" t="s">
        <v>1238</v>
      </c>
      <c r="E498">
        <v>0</v>
      </c>
      <c r="F498">
        <v>12</v>
      </c>
      <c r="G498">
        <v>0</v>
      </c>
      <c r="H498">
        <v>0</v>
      </c>
      <c r="I498">
        <v>0</v>
      </c>
    </row>
    <row r="499" spans="1:9" x14ac:dyDescent="0.2">
      <c r="A499" t="s">
        <v>963</v>
      </c>
      <c r="B499" t="s">
        <v>964</v>
      </c>
      <c r="C499">
        <v>21</v>
      </c>
      <c r="D499" t="s">
        <v>1239</v>
      </c>
      <c r="E499">
        <v>0</v>
      </c>
      <c r="F499">
        <v>21</v>
      </c>
      <c r="G499">
        <v>0</v>
      </c>
      <c r="H499">
        <v>0</v>
      </c>
      <c r="I499">
        <v>10</v>
      </c>
    </row>
    <row r="500" spans="1:9" x14ac:dyDescent="0.2">
      <c r="A500" t="s">
        <v>963</v>
      </c>
      <c r="B500" t="s">
        <v>964</v>
      </c>
      <c r="C500">
        <v>5</v>
      </c>
      <c r="D500" t="s">
        <v>1240</v>
      </c>
      <c r="E500">
        <v>0</v>
      </c>
      <c r="F500">
        <v>5</v>
      </c>
      <c r="G500">
        <v>0</v>
      </c>
      <c r="H500">
        <v>0</v>
      </c>
      <c r="I500">
        <v>23</v>
      </c>
    </row>
    <row r="501" spans="1:9" x14ac:dyDescent="0.2">
      <c r="A501" t="s">
        <v>963</v>
      </c>
      <c r="B501" t="s">
        <v>964</v>
      </c>
      <c r="C501">
        <v>3</v>
      </c>
      <c r="D501" t="s">
        <v>1241</v>
      </c>
      <c r="E501">
        <v>2</v>
      </c>
      <c r="F501">
        <v>1</v>
      </c>
      <c r="G501">
        <v>0</v>
      </c>
      <c r="H501">
        <v>0</v>
      </c>
      <c r="I501">
        <v>1</v>
      </c>
    </row>
    <row r="502" spans="1:9" x14ac:dyDescent="0.2">
      <c r="A502" t="s">
        <v>963</v>
      </c>
      <c r="B502" t="s">
        <v>964</v>
      </c>
      <c r="C502">
        <v>5</v>
      </c>
      <c r="D502" t="s">
        <v>1242</v>
      </c>
      <c r="E502">
        <v>0</v>
      </c>
      <c r="F502">
        <v>5</v>
      </c>
      <c r="G502">
        <v>0</v>
      </c>
      <c r="H502">
        <v>0</v>
      </c>
      <c r="I502">
        <v>0</v>
      </c>
    </row>
    <row r="503" spans="1:9" x14ac:dyDescent="0.2">
      <c r="A503" t="s">
        <v>963</v>
      </c>
      <c r="B503" t="s">
        <v>964</v>
      </c>
      <c r="C503">
        <v>9</v>
      </c>
      <c r="D503" t="s">
        <v>1243</v>
      </c>
      <c r="E503">
        <v>0</v>
      </c>
      <c r="F503">
        <v>9</v>
      </c>
      <c r="G503">
        <v>0</v>
      </c>
      <c r="H503">
        <v>0</v>
      </c>
      <c r="I503">
        <v>0</v>
      </c>
    </row>
    <row r="504" spans="1:9" x14ac:dyDescent="0.2">
      <c r="A504" t="s">
        <v>963</v>
      </c>
      <c r="B504" t="s">
        <v>964</v>
      </c>
      <c r="C504">
        <v>55</v>
      </c>
      <c r="D504" t="s">
        <v>1244</v>
      </c>
      <c r="E504">
        <v>0</v>
      </c>
      <c r="F504">
        <v>55</v>
      </c>
      <c r="G504">
        <v>0</v>
      </c>
      <c r="H504">
        <v>0</v>
      </c>
      <c r="I504">
        <v>0</v>
      </c>
    </row>
    <row r="505" spans="1:9" x14ac:dyDescent="0.2">
      <c r="A505" t="s">
        <v>963</v>
      </c>
      <c r="B505" t="s">
        <v>964</v>
      </c>
      <c r="C505">
        <v>21</v>
      </c>
      <c r="D505" t="s">
        <v>1245</v>
      </c>
      <c r="E505">
        <v>0</v>
      </c>
      <c r="F505">
        <v>21</v>
      </c>
      <c r="G505">
        <v>0</v>
      </c>
      <c r="H505">
        <v>0</v>
      </c>
      <c r="I505">
        <v>0</v>
      </c>
    </row>
    <row r="506" spans="1:9" x14ac:dyDescent="0.2">
      <c r="A506" t="s">
        <v>963</v>
      </c>
      <c r="B506" t="s">
        <v>964</v>
      </c>
      <c r="C506">
        <v>254</v>
      </c>
      <c r="D506" t="s">
        <v>1246</v>
      </c>
      <c r="E506">
        <v>0</v>
      </c>
      <c r="F506">
        <v>254</v>
      </c>
      <c r="G506">
        <v>0</v>
      </c>
      <c r="H506">
        <v>0</v>
      </c>
      <c r="I506">
        <v>0</v>
      </c>
    </row>
    <row r="507" spans="1:9" x14ac:dyDescent="0.2">
      <c r="A507" t="s">
        <v>963</v>
      </c>
      <c r="B507" t="s">
        <v>964</v>
      </c>
      <c r="C507">
        <v>126</v>
      </c>
      <c r="D507" t="s">
        <v>1247</v>
      </c>
      <c r="E507">
        <v>0</v>
      </c>
      <c r="F507">
        <v>126</v>
      </c>
      <c r="G507">
        <v>0</v>
      </c>
      <c r="H507">
        <v>0</v>
      </c>
      <c r="I507">
        <v>29</v>
      </c>
    </row>
    <row r="508" spans="1:9" x14ac:dyDescent="0.2">
      <c r="A508" t="s">
        <v>963</v>
      </c>
      <c r="B508" t="s">
        <v>964</v>
      </c>
      <c r="C508">
        <v>11</v>
      </c>
      <c r="D508" t="s">
        <v>1248</v>
      </c>
      <c r="E508">
        <v>0</v>
      </c>
      <c r="F508">
        <v>11</v>
      </c>
      <c r="G508">
        <v>0</v>
      </c>
      <c r="H508">
        <v>0</v>
      </c>
      <c r="I508">
        <v>2</v>
      </c>
    </row>
    <row r="509" spans="1:9" x14ac:dyDescent="0.2">
      <c r="A509" t="s">
        <v>963</v>
      </c>
      <c r="B509" t="s">
        <v>964</v>
      </c>
      <c r="C509">
        <v>4</v>
      </c>
      <c r="D509" t="s">
        <v>1249</v>
      </c>
      <c r="E509">
        <v>0</v>
      </c>
      <c r="F509">
        <v>4</v>
      </c>
      <c r="G509">
        <v>0</v>
      </c>
      <c r="H509">
        <v>0</v>
      </c>
      <c r="I509">
        <v>5</v>
      </c>
    </row>
    <row r="510" spans="1:9" x14ac:dyDescent="0.2">
      <c r="A510" t="s">
        <v>963</v>
      </c>
      <c r="B510" t="s">
        <v>964</v>
      </c>
      <c r="C510">
        <v>7</v>
      </c>
      <c r="D510" t="s">
        <v>1250</v>
      </c>
      <c r="E510">
        <v>0</v>
      </c>
      <c r="F510">
        <v>7</v>
      </c>
      <c r="G510">
        <v>0</v>
      </c>
      <c r="H510">
        <v>0</v>
      </c>
      <c r="I510">
        <v>0</v>
      </c>
    </row>
    <row r="511" spans="1:9" x14ac:dyDescent="0.2">
      <c r="A511" t="s">
        <v>963</v>
      </c>
      <c r="B511" t="s">
        <v>964</v>
      </c>
      <c r="C511">
        <v>85</v>
      </c>
      <c r="D511" t="s">
        <v>1251</v>
      </c>
      <c r="E511">
        <v>0</v>
      </c>
      <c r="F511">
        <v>85</v>
      </c>
      <c r="G511">
        <v>0</v>
      </c>
      <c r="H511">
        <v>0</v>
      </c>
      <c r="I511">
        <v>1</v>
      </c>
    </row>
    <row r="512" spans="1:9" x14ac:dyDescent="0.2">
      <c r="A512" t="s">
        <v>963</v>
      </c>
      <c r="B512" t="s">
        <v>964</v>
      </c>
      <c r="C512">
        <v>244</v>
      </c>
      <c r="D512" t="s">
        <v>1252</v>
      </c>
      <c r="E512">
        <v>0</v>
      </c>
      <c r="F512">
        <v>244</v>
      </c>
      <c r="G512">
        <v>-32</v>
      </c>
      <c r="H512">
        <v>0</v>
      </c>
      <c r="I512">
        <v>49</v>
      </c>
    </row>
    <row r="513" spans="1:9" x14ac:dyDescent="0.2">
      <c r="A513" t="s">
        <v>963</v>
      </c>
      <c r="B513" t="s">
        <v>964</v>
      </c>
      <c r="C513">
        <v>10</v>
      </c>
      <c r="D513" t="s">
        <v>1253</v>
      </c>
      <c r="E513">
        <v>0</v>
      </c>
      <c r="F513">
        <v>10</v>
      </c>
      <c r="G513">
        <v>0</v>
      </c>
      <c r="H513">
        <v>0</v>
      </c>
      <c r="I513">
        <v>39</v>
      </c>
    </row>
    <row r="514" spans="1:9" x14ac:dyDescent="0.2">
      <c r="A514" t="s">
        <v>963</v>
      </c>
      <c r="B514" t="s">
        <v>964</v>
      </c>
      <c r="C514">
        <v>42</v>
      </c>
      <c r="D514" t="s">
        <v>1254</v>
      </c>
      <c r="E514">
        <v>2</v>
      </c>
      <c r="F514">
        <v>40</v>
      </c>
      <c r="G514">
        <v>0</v>
      </c>
      <c r="H514">
        <v>0</v>
      </c>
      <c r="I514">
        <v>151</v>
      </c>
    </row>
    <row r="515" spans="1:9" x14ac:dyDescent="0.2">
      <c r="A515" t="s">
        <v>963</v>
      </c>
      <c r="B515" t="s">
        <v>964</v>
      </c>
      <c r="C515">
        <v>183</v>
      </c>
      <c r="D515" t="s">
        <v>1255</v>
      </c>
      <c r="E515">
        <v>0</v>
      </c>
      <c r="F515">
        <v>183</v>
      </c>
      <c r="G515">
        <v>0</v>
      </c>
      <c r="H515">
        <v>0</v>
      </c>
      <c r="I515">
        <v>5</v>
      </c>
    </row>
    <row r="516" spans="1:9" x14ac:dyDescent="0.2">
      <c r="A516" t="s">
        <v>963</v>
      </c>
      <c r="B516" t="s">
        <v>964</v>
      </c>
      <c r="C516">
        <v>1</v>
      </c>
      <c r="D516" t="s">
        <v>1256</v>
      </c>
      <c r="E516">
        <v>0</v>
      </c>
      <c r="F516">
        <v>1</v>
      </c>
      <c r="G516">
        <v>-13</v>
      </c>
      <c r="H516">
        <v>0</v>
      </c>
      <c r="I516">
        <v>0</v>
      </c>
    </row>
    <row r="517" spans="1:9" x14ac:dyDescent="0.2">
      <c r="A517" t="s">
        <v>963</v>
      </c>
      <c r="B517" t="s">
        <v>964</v>
      </c>
      <c r="C517">
        <v>1</v>
      </c>
      <c r="D517" t="s">
        <v>1257</v>
      </c>
      <c r="E517">
        <v>0</v>
      </c>
      <c r="F517">
        <v>1</v>
      </c>
      <c r="G517">
        <v>0</v>
      </c>
      <c r="H517">
        <v>0</v>
      </c>
      <c r="I517">
        <v>0</v>
      </c>
    </row>
    <row r="518" spans="1:9" x14ac:dyDescent="0.2">
      <c r="A518" t="s">
        <v>963</v>
      </c>
      <c r="B518" t="s">
        <v>964</v>
      </c>
      <c r="C518">
        <v>50</v>
      </c>
      <c r="D518" t="s">
        <v>1258</v>
      </c>
      <c r="E518">
        <v>0</v>
      </c>
      <c r="F518">
        <v>50</v>
      </c>
      <c r="G518">
        <v>0</v>
      </c>
      <c r="H518">
        <v>0</v>
      </c>
      <c r="I518">
        <v>2</v>
      </c>
    </row>
    <row r="519" spans="1:9" x14ac:dyDescent="0.2">
      <c r="A519" t="s">
        <v>963</v>
      </c>
      <c r="B519" t="s">
        <v>964</v>
      </c>
      <c r="C519">
        <v>13</v>
      </c>
      <c r="D519" t="s">
        <v>1259</v>
      </c>
      <c r="E519">
        <v>0</v>
      </c>
      <c r="F519">
        <v>13</v>
      </c>
      <c r="G519">
        <v>0</v>
      </c>
      <c r="H519">
        <v>0</v>
      </c>
      <c r="I519">
        <v>0</v>
      </c>
    </row>
    <row r="520" spans="1:9" x14ac:dyDescent="0.2">
      <c r="A520" t="s">
        <v>963</v>
      </c>
      <c r="B520" t="s">
        <v>964</v>
      </c>
      <c r="C520">
        <v>8</v>
      </c>
      <c r="D520" t="s">
        <v>1260</v>
      </c>
      <c r="E520">
        <v>0</v>
      </c>
      <c r="F520">
        <v>8</v>
      </c>
      <c r="G520">
        <v>0</v>
      </c>
      <c r="H520">
        <v>0</v>
      </c>
      <c r="I520">
        <v>0</v>
      </c>
    </row>
    <row r="521" spans="1:9" x14ac:dyDescent="0.2">
      <c r="A521" t="s">
        <v>963</v>
      </c>
      <c r="B521" t="s">
        <v>964</v>
      </c>
      <c r="C521">
        <v>60</v>
      </c>
      <c r="D521" t="s">
        <v>1261</v>
      </c>
      <c r="E521">
        <v>0</v>
      </c>
      <c r="F521">
        <v>60</v>
      </c>
      <c r="G521">
        <v>0</v>
      </c>
      <c r="H521">
        <v>0</v>
      </c>
      <c r="I521">
        <v>0</v>
      </c>
    </row>
    <row r="522" spans="1:9" x14ac:dyDescent="0.2">
      <c r="A522" t="s">
        <v>963</v>
      </c>
      <c r="B522" t="s">
        <v>964</v>
      </c>
      <c r="C522">
        <v>41</v>
      </c>
      <c r="D522" t="s">
        <v>1262</v>
      </c>
      <c r="E522">
        <v>3</v>
      </c>
      <c r="F522">
        <v>38</v>
      </c>
      <c r="G522">
        <v>0</v>
      </c>
      <c r="H522">
        <v>0</v>
      </c>
      <c r="I522">
        <v>32</v>
      </c>
    </row>
    <row r="523" spans="1:9" x14ac:dyDescent="0.2">
      <c r="A523" t="s">
        <v>963</v>
      </c>
      <c r="B523" t="s">
        <v>964</v>
      </c>
      <c r="C523">
        <v>1</v>
      </c>
      <c r="D523" t="s">
        <v>1263</v>
      </c>
      <c r="E523">
        <v>0</v>
      </c>
      <c r="F523">
        <v>1</v>
      </c>
      <c r="G523">
        <v>0</v>
      </c>
      <c r="H523">
        <v>0</v>
      </c>
      <c r="I523">
        <v>0</v>
      </c>
    </row>
    <row r="524" spans="1:9" x14ac:dyDescent="0.2">
      <c r="A524" t="s">
        <v>963</v>
      </c>
      <c r="B524" t="s">
        <v>964</v>
      </c>
      <c r="C524">
        <v>8</v>
      </c>
      <c r="D524" t="s">
        <v>1264</v>
      </c>
      <c r="E524">
        <v>0</v>
      </c>
      <c r="F524">
        <v>8</v>
      </c>
      <c r="G524">
        <v>0</v>
      </c>
      <c r="H524">
        <v>0</v>
      </c>
      <c r="I524">
        <v>0</v>
      </c>
    </row>
    <row r="525" spans="1:9" x14ac:dyDescent="0.2">
      <c r="A525" t="s">
        <v>963</v>
      </c>
      <c r="B525" t="s">
        <v>964</v>
      </c>
      <c r="C525">
        <v>13</v>
      </c>
      <c r="D525" t="s">
        <v>1265</v>
      </c>
      <c r="E525">
        <v>0</v>
      </c>
      <c r="F525">
        <v>13</v>
      </c>
      <c r="G525">
        <v>0</v>
      </c>
      <c r="H525">
        <v>0</v>
      </c>
      <c r="I525">
        <v>0</v>
      </c>
    </row>
    <row r="526" spans="1:9" x14ac:dyDescent="0.2">
      <c r="A526" t="s">
        <v>963</v>
      </c>
      <c r="B526" t="s">
        <v>964</v>
      </c>
      <c r="C526">
        <v>2</v>
      </c>
      <c r="D526" t="s">
        <v>1266</v>
      </c>
      <c r="E526">
        <v>0</v>
      </c>
      <c r="F526">
        <v>2</v>
      </c>
      <c r="G526">
        <v>0</v>
      </c>
      <c r="H526">
        <v>0</v>
      </c>
      <c r="I526">
        <v>0</v>
      </c>
    </row>
    <row r="527" spans="1:9" x14ac:dyDescent="0.2">
      <c r="A527" t="s">
        <v>963</v>
      </c>
      <c r="B527" t="s">
        <v>964</v>
      </c>
      <c r="C527">
        <v>124</v>
      </c>
      <c r="D527" t="s">
        <v>1267</v>
      </c>
      <c r="E527">
        <v>0</v>
      </c>
      <c r="F527">
        <v>124</v>
      </c>
      <c r="G527">
        <v>0</v>
      </c>
      <c r="H527">
        <v>0</v>
      </c>
      <c r="I527">
        <v>0</v>
      </c>
    </row>
    <row r="528" spans="1:9" x14ac:dyDescent="0.2">
      <c r="A528" t="s">
        <v>963</v>
      </c>
      <c r="B528" t="s">
        <v>964</v>
      </c>
      <c r="C528">
        <v>9</v>
      </c>
      <c r="D528" t="s">
        <v>1268</v>
      </c>
      <c r="E528">
        <v>2</v>
      </c>
      <c r="F528">
        <v>7</v>
      </c>
      <c r="G528">
        <v>0</v>
      </c>
      <c r="H528">
        <v>0</v>
      </c>
      <c r="I528">
        <v>2</v>
      </c>
    </row>
    <row r="529" spans="1:9" x14ac:dyDescent="0.2">
      <c r="A529" t="s">
        <v>963</v>
      </c>
      <c r="B529" t="s">
        <v>964</v>
      </c>
      <c r="C529">
        <v>80</v>
      </c>
      <c r="D529" t="s">
        <v>1269</v>
      </c>
      <c r="E529">
        <v>0</v>
      </c>
      <c r="F529">
        <v>80</v>
      </c>
      <c r="G529">
        <v>0</v>
      </c>
      <c r="H529">
        <v>0</v>
      </c>
      <c r="I529">
        <v>0</v>
      </c>
    </row>
    <row r="530" spans="1:9" x14ac:dyDescent="0.2">
      <c r="A530" t="s">
        <v>963</v>
      </c>
      <c r="B530" t="s">
        <v>964</v>
      </c>
      <c r="C530">
        <v>56</v>
      </c>
      <c r="D530" t="s">
        <v>1270</v>
      </c>
      <c r="E530">
        <v>0</v>
      </c>
      <c r="F530">
        <v>56</v>
      </c>
      <c r="G530">
        <v>0</v>
      </c>
      <c r="H530">
        <v>0</v>
      </c>
      <c r="I530">
        <v>0</v>
      </c>
    </row>
    <row r="531" spans="1:9" x14ac:dyDescent="0.2">
      <c r="A531" t="s">
        <v>963</v>
      </c>
      <c r="B531" t="s">
        <v>964</v>
      </c>
      <c r="C531">
        <v>5</v>
      </c>
      <c r="D531" t="s">
        <v>1271</v>
      </c>
      <c r="E531">
        <v>0</v>
      </c>
      <c r="F531">
        <v>5</v>
      </c>
      <c r="G531">
        <v>0</v>
      </c>
      <c r="H531">
        <v>0</v>
      </c>
      <c r="I531">
        <v>0</v>
      </c>
    </row>
    <row r="532" spans="1:9" x14ac:dyDescent="0.2">
      <c r="A532" t="s">
        <v>963</v>
      </c>
      <c r="B532" t="s">
        <v>964</v>
      </c>
      <c r="C532">
        <v>14</v>
      </c>
      <c r="D532" t="s">
        <v>1272</v>
      </c>
      <c r="E532">
        <v>8</v>
      </c>
      <c r="F532">
        <v>6</v>
      </c>
      <c r="G532">
        <v>0</v>
      </c>
      <c r="H532">
        <v>0</v>
      </c>
      <c r="I532">
        <v>0</v>
      </c>
    </row>
    <row r="533" spans="1:9" x14ac:dyDescent="0.2">
      <c r="A533" t="s">
        <v>963</v>
      </c>
      <c r="B533" t="s">
        <v>964</v>
      </c>
      <c r="C533">
        <v>8</v>
      </c>
      <c r="D533" t="s">
        <v>1273</v>
      </c>
      <c r="E533">
        <v>0</v>
      </c>
      <c r="F533">
        <v>8</v>
      </c>
      <c r="G533">
        <v>0</v>
      </c>
      <c r="H533">
        <v>0</v>
      </c>
      <c r="I533">
        <v>0</v>
      </c>
    </row>
    <row r="534" spans="1:9" x14ac:dyDescent="0.2">
      <c r="A534" t="s">
        <v>963</v>
      </c>
      <c r="B534" t="s">
        <v>964</v>
      </c>
      <c r="C534">
        <v>4</v>
      </c>
      <c r="D534" t="s">
        <v>1274</v>
      </c>
      <c r="E534">
        <v>0</v>
      </c>
      <c r="F534">
        <v>4</v>
      </c>
      <c r="G534">
        <v>0</v>
      </c>
      <c r="H534">
        <v>0</v>
      </c>
      <c r="I534">
        <v>0</v>
      </c>
    </row>
    <row r="535" spans="1:9" x14ac:dyDescent="0.2">
      <c r="A535" t="s">
        <v>963</v>
      </c>
      <c r="B535" t="s">
        <v>964</v>
      </c>
      <c r="C535">
        <v>4</v>
      </c>
      <c r="D535" t="s">
        <v>1275</v>
      </c>
      <c r="E535">
        <v>0</v>
      </c>
      <c r="F535">
        <v>4</v>
      </c>
      <c r="G535">
        <v>0</v>
      </c>
      <c r="H535">
        <v>0</v>
      </c>
      <c r="I535">
        <v>0</v>
      </c>
    </row>
    <row r="536" spans="1:9" x14ac:dyDescent="0.2">
      <c r="A536" t="s">
        <v>963</v>
      </c>
      <c r="B536" t="s">
        <v>964</v>
      </c>
      <c r="C536">
        <v>2</v>
      </c>
      <c r="D536" t="s">
        <v>1276</v>
      </c>
      <c r="E536">
        <v>0</v>
      </c>
      <c r="F536">
        <v>2</v>
      </c>
      <c r="G536">
        <v>0</v>
      </c>
      <c r="H536">
        <v>0</v>
      </c>
      <c r="I536">
        <v>0</v>
      </c>
    </row>
    <row r="537" spans="1:9" x14ac:dyDescent="0.2">
      <c r="A537" t="s">
        <v>963</v>
      </c>
      <c r="B537" t="s">
        <v>964</v>
      </c>
      <c r="C537">
        <v>1</v>
      </c>
      <c r="D537" t="s">
        <v>1277</v>
      </c>
      <c r="E537">
        <v>0</v>
      </c>
      <c r="F537">
        <v>1</v>
      </c>
      <c r="G537">
        <v>0</v>
      </c>
      <c r="H537">
        <v>0</v>
      </c>
      <c r="I537">
        <v>0</v>
      </c>
    </row>
    <row r="538" spans="1:9" x14ac:dyDescent="0.2">
      <c r="A538" t="s">
        <v>963</v>
      </c>
      <c r="B538" t="s">
        <v>964</v>
      </c>
      <c r="C538">
        <v>996</v>
      </c>
      <c r="D538" t="s">
        <v>1278</v>
      </c>
      <c r="E538">
        <v>3</v>
      </c>
      <c r="F538">
        <v>993</v>
      </c>
      <c r="G538">
        <v>0</v>
      </c>
      <c r="H538">
        <v>0</v>
      </c>
      <c r="I538">
        <v>352</v>
      </c>
    </row>
    <row r="539" spans="1:9" x14ac:dyDescent="0.2">
      <c r="A539" t="s">
        <v>963</v>
      </c>
      <c r="B539" t="s">
        <v>964</v>
      </c>
      <c r="C539">
        <v>26</v>
      </c>
      <c r="D539" t="s">
        <v>1279</v>
      </c>
      <c r="E539">
        <v>0</v>
      </c>
      <c r="F539">
        <v>26</v>
      </c>
      <c r="G539">
        <v>0</v>
      </c>
      <c r="H539">
        <v>0</v>
      </c>
      <c r="I539">
        <v>0</v>
      </c>
    </row>
    <row r="540" spans="1:9" x14ac:dyDescent="0.2">
      <c r="A540" t="s">
        <v>963</v>
      </c>
      <c r="B540" t="s">
        <v>964</v>
      </c>
      <c r="C540">
        <v>91</v>
      </c>
      <c r="D540" t="s">
        <v>1280</v>
      </c>
      <c r="E540">
        <v>0</v>
      </c>
      <c r="F540">
        <v>91</v>
      </c>
      <c r="G540">
        <v>0</v>
      </c>
      <c r="H540">
        <v>0</v>
      </c>
      <c r="I540">
        <v>0</v>
      </c>
    </row>
    <row r="541" spans="1:9" x14ac:dyDescent="0.2">
      <c r="A541" t="s">
        <v>963</v>
      </c>
      <c r="B541" t="s">
        <v>964</v>
      </c>
      <c r="C541">
        <v>3</v>
      </c>
      <c r="D541" t="s">
        <v>1281</v>
      </c>
      <c r="E541">
        <v>0</v>
      </c>
      <c r="F541">
        <v>3</v>
      </c>
      <c r="G541">
        <v>0</v>
      </c>
      <c r="H541">
        <v>0</v>
      </c>
      <c r="I541">
        <v>0</v>
      </c>
    </row>
    <row r="542" spans="1:9" x14ac:dyDescent="0.2">
      <c r="A542" t="s">
        <v>963</v>
      </c>
      <c r="B542" t="s">
        <v>964</v>
      </c>
      <c r="C542">
        <v>4</v>
      </c>
      <c r="D542" t="s">
        <v>1282</v>
      </c>
      <c r="E542">
        <v>0</v>
      </c>
      <c r="F542">
        <v>4</v>
      </c>
      <c r="G542">
        <v>0</v>
      </c>
      <c r="H542">
        <v>0</v>
      </c>
      <c r="I542">
        <v>0</v>
      </c>
    </row>
    <row r="543" spans="1:9" x14ac:dyDescent="0.2">
      <c r="A543" t="s">
        <v>963</v>
      </c>
      <c r="B543" t="s">
        <v>964</v>
      </c>
      <c r="C543">
        <v>169</v>
      </c>
      <c r="D543" t="s">
        <v>1283</v>
      </c>
      <c r="E543">
        <v>0</v>
      </c>
      <c r="F543">
        <v>169</v>
      </c>
      <c r="G543">
        <v>0</v>
      </c>
      <c r="H543">
        <v>0</v>
      </c>
      <c r="I543">
        <v>0</v>
      </c>
    </row>
    <row r="544" spans="1:9" x14ac:dyDescent="0.2">
      <c r="A544" t="s">
        <v>963</v>
      </c>
      <c r="B544" t="s">
        <v>964</v>
      </c>
      <c r="C544">
        <v>227</v>
      </c>
      <c r="D544" t="s">
        <v>1284</v>
      </c>
      <c r="E544">
        <v>0</v>
      </c>
      <c r="F544">
        <v>227</v>
      </c>
      <c r="G544">
        <v>0</v>
      </c>
      <c r="H544">
        <v>0</v>
      </c>
      <c r="I544">
        <v>0</v>
      </c>
    </row>
    <row r="545" spans="1:9" x14ac:dyDescent="0.2">
      <c r="A545" t="s">
        <v>963</v>
      </c>
      <c r="B545" t="s">
        <v>964</v>
      </c>
      <c r="C545">
        <v>109</v>
      </c>
      <c r="D545" t="s">
        <v>1285</v>
      </c>
      <c r="E545">
        <v>0</v>
      </c>
      <c r="F545">
        <v>109</v>
      </c>
      <c r="G545">
        <v>0</v>
      </c>
      <c r="H545">
        <v>0</v>
      </c>
      <c r="I545">
        <v>0</v>
      </c>
    </row>
    <row r="546" spans="1:9" x14ac:dyDescent="0.2">
      <c r="A546" t="s">
        <v>963</v>
      </c>
      <c r="B546" t="s">
        <v>964</v>
      </c>
      <c r="C546">
        <v>7</v>
      </c>
      <c r="D546" t="s">
        <v>1286</v>
      </c>
      <c r="E546">
        <v>0</v>
      </c>
      <c r="F546">
        <v>7</v>
      </c>
      <c r="G546">
        <v>0</v>
      </c>
      <c r="H546">
        <v>0</v>
      </c>
      <c r="I546">
        <v>0</v>
      </c>
    </row>
    <row r="547" spans="1:9" x14ac:dyDescent="0.2">
      <c r="A547" t="s">
        <v>963</v>
      </c>
      <c r="B547" t="s">
        <v>964</v>
      </c>
      <c r="C547">
        <v>123</v>
      </c>
      <c r="D547" t="s">
        <v>1287</v>
      </c>
      <c r="E547">
        <v>0</v>
      </c>
      <c r="F547">
        <v>123</v>
      </c>
      <c r="G547">
        <v>0</v>
      </c>
      <c r="H547">
        <v>0</v>
      </c>
      <c r="I547">
        <v>0</v>
      </c>
    </row>
    <row r="548" spans="1:9" x14ac:dyDescent="0.2">
      <c r="A548" t="s">
        <v>963</v>
      </c>
      <c r="B548" t="s">
        <v>964</v>
      </c>
      <c r="C548">
        <v>28</v>
      </c>
      <c r="D548" t="s">
        <v>1288</v>
      </c>
      <c r="E548">
        <v>0</v>
      </c>
      <c r="F548">
        <v>28</v>
      </c>
      <c r="G548">
        <v>0</v>
      </c>
      <c r="H548">
        <v>0</v>
      </c>
      <c r="I548">
        <v>1</v>
      </c>
    </row>
    <row r="549" spans="1:9" x14ac:dyDescent="0.2">
      <c r="A549" t="s">
        <v>963</v>
      </c>
      <c r="B549" t="s">
        <v>964</v>
      </c>
      <c r="C549">
        <v>7</v>
      </c>
      <c r="D549" t="s">
        <v>1289</v>
      </c>
      <c r="E549">
        <v>0</v>
      </c>
      <c r="F549">
        <v>7</v>
      </c>
      <c r="G549">
        <v>0</v>
      </c>
      <c r="H549">
        <v>0</v>
      </c>
      <c r="I549">
        <v>0</v>
      </c>
    </row>
    <row r="550" spans="1:9" x14ac:dyDescent="0.2">
      <c r="A550" t="s">
        <v>963</v>
      </c>
      <c r="B550" t="s">
        <v>964</v>
      </c>
      <c r="C550">
        <v>16</v>
      </c>
      <c r="D550" t="s">
        <v>1290</v>
      </c>
      <c r="E550">
        <v>0</v>
      </c>
      <c r="F550">
        <v>16</v>
      </c>
      <c r="G550">
        <v>0</v>
      </c>
      <c r="H550">
        <v>0</v>
      </c>
      <c r="I550">
        <v>0</v>
      </c>
    </row>
    <row r="551" spans="1:9" x14ac:dyDescent="0.2">
      <c r="A551" t="s">
        <v>963</v>
      </c>
      <c r="B551" t="s">
        <v>964</v>
      </c>
      <c r="C551">
        <v>41</v>
      </c>
      <c r="D551" t="s">
        <v>1291</v>
      </c>
      <c r="E551">
        <v>0</v>
      </c>
      <c r="F551">
        <v>41</v>
      </c>
      <c r="G551">
        <v>0</v>
      </c>
      <c r="H551">
        <v>0</v>
      </c>
      <c r="I551">
        <v>0</v>
      </c>
    </row>
    <row r="552" spans="1:9" x14ac:dyDescent="0.2">
      <c r="A552" t="s">
        <v>963</v>
      </c>
      <c r="B552" t="s">
        <v>964</v>
      </c>
      <c r="C552">
        <v>48</v>
      </c>
      <c r="D552" t="s">
        <v>1292</v>
      </c>
      <c r="E552">
        <v>0</v>
      </c>
      <c r="F552">
        <v>48</v>
      </c>
      <c r="G552">
        <v>0</v>
      </c>
      <c r="H552">
        <v>0</v>
      </c>
      <c r="I552">
        <v>0</v>
      </c>
    </row>
    <row r="553" spans="1:9" x14ac:dyDescent="0.2">
      <c r="A553" t="s">
        <v>963</v>
      </c>
      <c r="B553" t="s">
        <v>964</v>
      </c>
      <c r="C553">
        <v>47</v>
      </c>
      <c r="D553" t="s">
        <v>1293</v>
      </c>
      <c r="E553">
        <v>0</v>
      </c>
      <c r="F553">
        <v>47</v>
      </c>
      <c r="G553">
        <v>0</v>
      </c>
      <c r="H553">
        <v>0</v>
      </c>
      <c r="I553">
        <v>0</v>
      </c>
    </row>
    <row r="554" spans="1:9" x14ac:dyDescent="0.2">
      <c r="A554" t="s">
        <v>963</v>
      </c>
      <c r="B554" t="s">
        <v>964</v>
      </c>
      <c r="C554">
        <v>52</v>
      </c>
      <c r="D554" t="s">
        <v>1294</v>
      </c>
      <c r="E554">
        <v>0</v>
      </c>
      <c r="F554">
        <v>52</v>
      </c>
      <c r="G554">
        <v>0</v>
      </c>
      <c r="H554">
        <v>0</v>
      </c>
      <c r="I554">
        <v>0</v>
      </c>
    </row>
    <row r="555" spans="1:9" x14ac:dyDescent="0.2">
      <c r="A555" t="s">
        <v>963</v>
      </c>
      <c r="B555" t="s">
        <v>964</v>
      </c>
      <c r="C555">
        <v>100</v>
      </c>
      <c r="D555" t="s">
        <v>1295</v>
      </c>
      <c r="E555">
        <v>0</v>
      </c>
      <c r="F555">
        <v>100</v>
      </c>
      <c r="G555">
        <v>0</v>
      </c>
      <c r="H555">
        <v>0</v>
      </c>
      <c r="I555">
        <v>0</v>
      </c>
    </row>
    <row r="556" spans="1:9" x14ac:dyDescent="0.2">
      <c r="A556" t="s">
        <v>963</v>
      </c>
      <c r="B556" t="s">
        <v>964</v>
      </c>
      <c r="C556">
        <v>469</v>
      </c>
      <c r="D556" t="s">
        <v>1296</v>
      </c>
      <c r="E556">
        <v>0</v>
      </c>
      <c r="F556">
        <v>469</v>
      </c>
      <c r="G556">
        <v>0</v>
      </c>
      <c r="H556">
        <v>0</v>
      </c>
      <c r="I556">
        <v>28</v>
      </c>
    </row>
    <row r="557" spans="1:9" x14ac:dyDescent="0.2">
      <c r="A557" t="s">
        <v>963</v>
      </c>
      <c r="B557" t="s">
        <v>964</v>
      </c>
      <c r="C557">
        <v>534</v>
      </c>
      <c r="D557" t="s">
        <v>1297</v>
      </c>
      <c r="E557">
        <v>0</v>
      </c>
      <c r="F557">
        <v>534</v>
      </c>
      <c r="G557">
        <v>0</v>
      </c>
      <c r="H557">
        <v>0</v>
      </c>
      <c r="I557">
        <v>0</v>
      </c>
    </row>
    <row r="558" spans="1:9" x14ac:dyDescent="0.2">
      <c r="A558" t="s">
        <v>963</v>
      </c>
      <c r="B558" t="s">
        <v>964</v>
      </c>
      <c r="C558">
        <v>296</v>
      </c>
      <c r="D558" t="s">
        <v>1298</v>
      </c>
      <c r="E558">
        <v>0</v>
      </c>
      <c r="F558">
        <v>296</v>
      </c>
      <c r="G558">
        <v>0</v>
      </c>
      <c r="H558">
        <v>0</v>
      </c>
      <c r="I558">
        <v>26</v>
      </c>
    </row>
    <row r="559" spans="1:9" x14ac:dyDescent="0.2">
      <c r="A559" t="s">
        <v>963</v>
      </c>
      <c r="B559" t="s">
        <v>964</v>
      </c>
      <c r="C559">
        <v>60</v>
      </c>
      <c r="D559" t="s">
        <v>1299</v>
      </c>
      <c r="E559">
        <v>0</v>
      </c>
      <c r="F559">
        <v>60</v>
      </c>
      <c r="G559">
        <v>0</v>
      </c>
      <c r="H559">
        <v>0</v>
      </c>
      <c r="I559">
        <v>0</v>
      </c>
    </row>
    <row r="560" spans="1:9" x14ac:dyDescent="0.2">
      <c r="A560" t="s">
        <v>963</v>
      </c>
      <c r="B560" t="s">
        <v>964</v>
      </c>
      <c r="C560">
        <v>137</v>
      </c>
      <c r="D560" t="s">
        <v>1300</v>
      </c>
      <c r="E560">
        <v>2</v>
      </c>
      <c r="F560">
        <v>135</v>
      </c>
      <c r="G560">
        <v>0</v>
      </c>
      <c r="H560">
        <v>0</v>
      </c>
      <c r="I560">
        <v>42</v>
      </c>
    </row>
    <row r="561" spans="1:9" x14ac:dyDescent="0.2">
      <c r="A561" t="s">
        <v>963</v>
      </c>
      <c r="B561" t="s">
        <v>964</v>
      </c>
      <c r="C561">
        <v>4</v>
      </c>
      <c r="D561" t="s">
        <v>1301</v>
      </c>
      <c r="E561">
        <v>0</v>
      </c>
      <c r="F561">
        <v>4</v>
      </c>
      <c r="G561">
        <v>0</v>
      </c>
      <c r="H561">
        <v>0</v>
      </c>
      <c r="I561">
        <v>0</v>
      </c>
    </row>
    <row r="562" spans="1:9" x14ac:dyDescent="0.2">
      <c r="A562" t="s">
        <v>963</v>
      </c>
      <c r="B562" t="s">
        <v>964</v>
      </c>
      <c r="C562">
        <v>22</v>
      </c>
      <c r="D562" t="s">
        <v>1302</v>
      </c>
      <c r="E562">
        <v>0</v>
      </c>
      <c r="F562">
        <v>22</v>
      </c>
      <c r="G562">
        <v>0</v>
      </c>
      <c r="H562">
        <v>0</v>
      </c>
      <c r="I562">
        <v>24</v>
      </c>
    </row>
    <row r="563" spans="1:9" x14ac:dyDescent="0.2">
      <c r="A563" t="s">
        <v>963</v>
      </c>
      <c r="B563" t="s">
        <v>964</v>
      </c>
      <c r="C563">
        <v>21</v>
      </c>
      <c r="D563" t="s">
        <v>1303</v>
      </c>
      <c r="E563">
        <v>0</v>
      </c>
      <c r="F563">
        <v>21</v>
      </c>
      <c r="G563">
        <v>0</v>
      </c>
      <c r="H563">
        <v>0</v>
      </c>
      <c r="I563">
        <v>42</v>
      </c>
    </row>
    <row r="564" spans="1:9" x14ac:dyDescent="0.2">
      <c r="A564" t="s">
        <v>963</v>
      </c>
      <c r="B564" t="s">
        <v>964</v>
      </c>
      <c r="C564">
        <v>6</v>
      </c>
      <c r="D564" t="s">
        <v>1304</v>
      </c>
      <c r="E564">
        <v>0</v>
      </c>
      <c r="F564">
        <v>6</v>
      </c>
      <c r="G564">
        <v>0</v>
      </c>
      <c r="H564">
        <v>0</v>
      </c>
      <c r="I564">
        <v>63</v>
      </c>
    </row>
    <row r="565" spans="1:9" x14ac:dyDescent="0.2">
      <c r="A565" t="s">
        <v>963</v>
      </c>
      <c r="B565" t="s">
        <v>964</v>
      </c>
      <c r="C565">
        <v>4</v>
      </c>
      <c r="D565" t="s">
        <v>1305</v>
      </c>
      <c r="E565">
        <v>0</v>
      </c>
      <c r="F565">
        <v>4</v>
      </c>
      <c r="G565">
        <v>0</v>
      </c>
      <c r="H565">
        <v>0</v>
      </c>
      <c r="I565">
        <v>0</v>
      </c>
    </row>
    <row r="566" spans="1:9" x14ac:dyDescent="0.2">
      <c r="A566" t="s">
        <v>963</v>
      </c>
      <c r="B566" t="s">
        <v>964</v>
      </c>
      <c r="C566">
        <v>59</v>
      </c>
      <c r="D566" t="s">
        <v>1306</v>
      </c>
      <c r="E566">
        <v>0</v>
      </c>
      <c r="F566">
        <v>59</v>
      </c>
      <c r="G566">
        <v>0</v>
      </c>
      <c r="H566">
        <v>0</v>
      </c>
      <c r="I566">
        <v>0</v>
      </c>
    </row>
    <row r="567" spans="1:9" x14ac:dyDescent="0.2">
      <c r="A567" t="s">
        <v>963</v>
      </c>
      <c r="B567" t="s">
        <v>964</v>
      </c>
      <c r="C567">
        <v>10</v>
      </c>
      <c r="D567" t="s">
        <v>1307</v>
      </c>
      <c r="E567">
        <v>0</v>
      </c>
      <c r="F567">
        <v>10</v>
      </c>
      <c r="G567">
        <v>0</v>
      </c>
      <c r="H567">
        <v>0</v>
      </c>
      <c r="I567">
        <v>0</v>
      </c>
    </row>
    <row r="568" spans="1:9" x14ac:dyDescent="0.2">
      <c r="A568" t="s">
        <v>963</v>
      </c>
      <c r="B568" t="s">
        <v>964</v>
      </c>
      <c r="C568">
        <v>92</v>
      </c>
      <c r="D568" t="s">
        <v>1308</v>
      </c>
      <c r="E568">
        <v>0</v>
      </c>
      <c r="F568">
        <v>92</v>
      </c>
      <c r="G568">
        <v>0</v>
      </c>
      <c r="H568">
        <v>0</v>
      </c>
      <c r="I568">
        <v>0</v>
      </c>
    </row>
    <row r="569" spans="1:9" x14ac:dyDescent="0.2">
      <c r="A569" t="s">
        <v>963</v>
      </c>
      <c r="B569" t="s">
        <v>964</v>
      </c>
      <c r="C569">
        <v>70</v>
      </c>
      <c r="D569" t="s">
        <v>1309</v>
      </c>
      <c r="E569">
        <v>60</v>
      </c>
      <c r="F569">
        <v>10</v>
      </c>
      <c r="G569">
        <v>0</v>
      </c>
      <c r="H569">
        <v>0</v>
      </c>
      <c r="I569">
        <v>57</v>
      </c>
    </row>
    <row r="570" spans="1:9" x14ac:dyDescent="0.2">
      <c r="A570" t="s">
        <v>963</v>
      </c>
      <c r="B570" t="s">
        <v>964</v>
      </c>
      <c r="C570">
        <v>3</v>
      </c>
      <c r="D570" t="s">
        <v>1310</v>
      </c>
      <c r="E570">
        <v>0</v>
      </c>
      <c r="F570">
        <v>3</v>
      </c>
      <c r="G570">
        <v>0</v>
      </c>
      <c r="H570">
        <v>0</v>
      </c>
      <c r="I570">
        <v>0</v>
      </c>
    </row>
    <row r="571" spans="1:9" x14ac:dyDescent="0.2">
      <c r="A571" t="s">
        <v>963</v>
      </c>
      <c r="B571" t="s">
        <v>964</v>
      </c>
      <c r="C571">
        <v>33</v>
      </c>
      <c r="D571" t="s">
        <v>1311</v>
      </c>
      <c r="E571">
        <v>0</v>
      </c>
      <c r="F571">
        <v>33</v>
      </c>
      <c r="G571">
        <v>0</v>
      </c>
      <c r="H571">
        <v>0</v>
      </c>
      <c r="I571">
        <v>0</v>
      </c>
    </row>
    <row r="572" spans="1:9" x14ac:dyDescent="0.2">
      <c r="A572" t="s">
        <v>963</v>
      </c>
      <c r="B572" t="s">
        <v>964</v>
      </c>
      <c r="C572">
        <v>10</v>
      </c>
      <c r="D572" t="s">
        <v>1312</v>
      </c>
      <c r="E572">
        <v>0</v>
      </c>
      <c r="F572">
        <v>10</v>
      </c>
      <c r="G572">
        <v>0</v>
      </c>
      <c r="H572">
        <v>0</v>
      </c>
      <c r="I572">
        <v>0</v>
      </c>
    </row>
    <row r="573" spans="1:9" x14ac:dyDescent="0.2">
      <c r="A573" t="s">
        <v>963</v>
      </c>
      <c r="B573" t="s">
        <v>964</v>
      </c>
      <c r="C573">
        <v>8</v>
      </c>
      <c r="D573" t="s">
        <v>1313</v>
      </c>
      <c r="E573">
        <v>0</v>
      </c>
      <c r="F573">
        <v>8</v>
      </c>
      <c r="G573">
        <v>0</v>
      </c>
      <c r="H573">
        <v>0</v>
      </c>
      <c r="I573">
        <v>0</v>
      </c>
    </row>
    <row r="574" spans="1:9" x14ac:dyDescent="0.2">
      <c r="A574" t="s">
        <v>963</v>
      </c>
      <c r="B574" t="s">
        <v>964</v>
      </c>
      <c r="C574">
        <v>12</v>
      </c>
      <c r="D574" t="s">
        <v>1314</v>
      </c>
      <c r="E574">
        <v>0</v>
      </c>
      <c r="F574">
        <v>12</v>
      </c>
      <c r="G574">
        <v>0</v>
      </c>
      <c r="H574">
        <v>0</v>
      </c>
      <c r="I574">
        <v>0</v>
      </c>
    </row>
    <row r="575" spans="1:9" x14ac:dyDescent="0.2">
      <c r="A575" t="s">
        <v>963</v>
      </c>
      <c r="B575" t="s">
        <v>964</v>
      </c>
      <c r="C575">
        <v>5</v>
      </c>
      <c r="D575" t="s">
        <v>1315</v>
      </c>
      <c r="E575">
        <v>0</v>
      </c>
      <c r="F575">
        <v>5</v>
      </c>
      <c r="G575">
        <v>0</v>
      </c>
      <c r="H575">
        <v>0</v>
      </c>
      <c r="I575">
        <v>0</v>
      </c>
    </row>
    <row r="576" spans="1:9" x14ac:dyDescent="0.2">
      <c r="A576" t="s">
        <v>963</v>
      </c>
      <c r="B576" t="s">
        <v>964</v>
      </c>
      <c r="C576">
        <v>37</v>
      </c>
      <c r="D576" t="s">
        <v>1316</v>
      </c>
      <c r="E576">
        <v>0</v>
      </c>
      <c r="F576">
        <v>37</v>
      </c>
      <c r="G576">
        <v>-260</v>
      </c>
      <c r="H576">
        <v>0</v>
      </c>
      <c r="I576">
        <v>84</v>
      </c>
    </row>
    <row r="577" spans="1:9" x14ac:dyDescent="0.2">
      <c r="A577" t="s">
        <v>963</v>
      </c>
      <c r="B577" t="s">
        <v>964</v>
      </c>
      <c r="C577">
        <v>7</v>
      </c>
      <c r="D577" t="s">
        <v>1317</v>
      </c>
      <c r="E577">
        <v>0</v>
      </c>
      <c r="F577">
        <v>7</v>
      </c>
      <c r="G577">
        <v>0</v>
      </c>
      <c r="H577">
        <v>0</v>
      </c>
      <c r="I577">
        <v>0</v>
      </c>
    </row>
    <row r="578" spans="1:9" x14ac:dyDescent="0.2">
      <c r="A578" t="s">
        <v>963</v>
      </c>
      <c r="B578" t="s">
        <v>964</v>
      </c>
      <c r="C578">
        <v>6</v>
      </c>
      <c r="D578" t="s">
        <v>1318</v>
      </c>
      <c r="E578">
        <v>0</v>
      </c>
      <c r="F578">
        <v>6</v>
      </c>
      <c r="G578">
        <v>0</v>
      </c>
      <c r="H578">
        <v>0</v>
      </c>
      <c r="I578">
        <v>0</v>
      </c>
    </row>
    <row r="579" spans="1:9" x14ac:dyDescent="0.2">
      <c r="A579" t="s">
        <v>963</v>
      </c>
      <c r="B579" t="s">
        <v>964</v>
      </c>
      <c r="C579">
        <v>95</v>
      </c>
      <c r="D579" t="s">
        <v>1319</v>
      </c>
      <c r="E579">
        <v>0</v>
      </c>
      <c r="F579">
        <v>95</v>
      </c>
      <c r="G579">
        <v>0</v>
      </c>
      <c r="H579">
        <v>0</v>
      </c>
      <c r="I579">
        <v>0</v>
      </c>
    </row>
    <row r="580" spans="1:9" x14ac:dyDescent="0.2">
      <c r="A580" t="s">
        <v>963</v>
      </c>
      <c r="B580" t="s">
        <v>964</v>
      </c>
      <c r="C580">
        <v>573</v>
      </c>
      <c r="D580" t="s">
        <v>425</v>
      </c>
      <c r="E580">
        <v>0</v>
      </c>
      <c r="F580">
        <v>573</v>
      </c>
      <c r="G580">
        <v>0</v>
      </c>
      <c r="H580">
        <v>0</v>
      </c>
      <c r="I580">
        <v>0</v>
      </c>
    </row>
    <row r="581" spans="1:9" x14ac:dyDescent="0.2">
      <c r="A581" t="s">
        <v>963</v>
      </c>
      <c r="B581" t="s">
        <v>964</v>
      </c>
      <c r="C581">
        <v>1085</v>
      </c>
      <c r="D581" t="s">
        <v>426</v>
      </c>
      <c r="E581">
        <v>0</v>
      </c>
      <c r="F581">
        <v>1085</v>
      </c>
      <c r="G581">
        <v>0</v>
      </c>
      <c r="H581">
        <v>0</v>
      </c>
      <c r="I581">
        <v>317</v>
      </c>
    </row>
    <row r="582" spans="1:9" x14ac:dyDescent="0.2">
      <c r="A582" t="s">
        <v>963</v>
      </c>
      <c r="B582" t="s">
        <v>964</v>
      </c>
      <c r="C582">
        <v>2519</v>
      </c>
      <c r="D582" t="s">
        <v>437</v>
      </c>
      <c r="E582">
        <v>0</v>
      </c>
      <c r="F582">
        <v>2519</v>
      </c>
      <c r="G582">
        <v>0</v>
      </c>
      <c r="H582">
        <v>0</v>
      </c>
      <c r="I582">
        <v>0</v>
      </c>
    </row>
    <row r="583" spans="1:9" x14ac:dyDescent="0.2">
      <c r="A583" t="s">
        <v>963</v>
      </c>
      <c r="B583" t="s">
        <v>964</v>
      </c>
      <c r="C583">
        <v>128</v>
      </c>
      <c r="D583" t="s">
        <v>435</v>
      </c>
      <c r="E583">
        <v>0</v>
      </c>
      <c r="F583">
        <v>128</v>
      </c>
      <c r="G583">
        <v>0</v>
      </c>
      <c r="H583">
        <v>0</v>
      </c>
      <c r="I583">
        <v>0</v>
      </c>
    </row>
    <row r="584" spans="1:9" x14ac:dyDescent="0.2">
      <c r="A584" t="s">
        <v>963</v>
      </c>
      <c r="B584" t="s">
        <v>964</v>
      </c>
      <c r="C584">
        <v>1323</v>
      </c>
      <c r="D584" t="s">
        <v>437</v>
      </c>
      <c r="E584">
        <v>0</v>
      </c>
      <c r="F584">
        <v>1323</v>
      </c>
      <c r="G584">
        <v>0</v>
      </c>
      <c r="H584">
        <v>0</v>
      </c>
      <c r="I584">
        <v>0</v>
      </c>
    </row>
    <row r="585" spans="1:9" x14ac:dyDescent="0.2">
      <c r="A585" t="s">
        <v>963</v>
      </c>
      <c r="B585" t="s">
        <v>964</v>
      </c>
      <c r="C585">
        <v>410</v>
      </c>
      <c r="D585" t="s">
        <v>446</v>
      </c>
      <c r="E585">
        <v>0</v>
      </c>
      <c r="F585">
        <v>410</v>
      </c>
      <c r="G585">
        <v>0</v>
      </c>
      <c r="H585">
        <v>0</v>
      </c>
      <c r="I585">
        <v>0</v>
      </c>
    </row>
    <row r="586" spans="1:9" x14ac:dyDescent="0.2">
      <c r="A586" t="s">
        <v>963</v>
      </c>
      <c r="B586" t="s">
        <v>964</v>
      </c>
      <c r="C586">
        <v>2213</v>
      </c>
      <c r="D586" t="s">
        <v>448</v>
      </c>
      <c r="E586">
        <v>0</v>
      </c>
      <c r="F586">
        <v>2213</v>
      </c>
      <c r="G586">
        <v>0</v>
      </c>
      <c r="H586">
        <v>0</v>
      </c>
      <c r="I586">
        <v>1694</v>
      </c>
    </row>
    <row r="587" spans="1:9" x14ac:dyDescent="0.2">
      <c r="A587" t="s">
        <v>963</v>
      </c>
      <c r="B587" t="s">
        <v>964</v>
      </c>
      <c r="C587">
        <v>4012</v>
      </c>
      <c r="D587" t="s">
        <v>461</v>
      </c>
      <c r="E587">
        <v>0</v>
      </c>
      <c r="F587">
        <v>4012</v>
      </c>
      <c r="G587">
        <v>0</v>
      </c>
      <c r="H587">
        <v>0</v>
      </c>
      <c r="I587">
        <v>52</v>
      </c>
    </row>
    <row r="588" spans="1:9" x14ac:dyDescent="0.2">
      <c r="A588" t="s">
        <v>963</v>
      </c>
      <c r="B588" t="s">
        <v>964</v>
      </c>
      <c r="C588">
        <v>211</v>
      </c>
      <c r="D588" t="s">
        <v>463</v>
      </c>
      <c r="E588">
        <v>0</v>
      </c>
      <c r="F588">
        <v>211</v>
      </c>
      <c r="G588">
        <v>0</v>
      </c>
      <c r="H588">
        <v>0</v>
      </c>
      <c r="I588">
        <v>0</v>
      </c>
    </row>
    <row r="589" spans="1:9" x14ac:dyDescent="0.2">
      <c r="A589" t="s">
        <v>963</v>
      </c>
      <c r="B589" t="s">
        <v>964</v>
      </c>
      <c r="C589">
        <v>262</v>
      </c>
      <c r="D589" t="s">
        <v>465</v>
      </c>
      <c r="E589">
        <v>0</v>
      </c>
      <c r="F589">
        <v>262</v>
      </c>
      <c r="G589">
        <v>0</v>
      </c>
      <c r="H589">
        <v>0</v>
      </c>
      <c r="I589">
        <v>211</v>
      </c>
    </row>
    <row r="590" spans="1:9" x14ac:dyDescent="0.2">
      <c r="A590" t="s">
        <v>963</v>
      </c>
      <c r="B590" t="s">
        <v>964</v>
      </c>
      <c r="C590">
        <v>685</v>
      </c>
      <c r="D590" t="s">
        <v>1320</v>
      </c>
      <c r="E590">
        <v>0</v>
      </c>
      <c r="F590">
        <v>685</v>
      </c>
      <c r="G590">
        <v>0</v>
      </c>
      <c r="H590">
        <v>0</v>
      </c>
      <c r="I590">
        <v>0</v>
      </c>
    </row>
    <row r="591" spans="1:9" x14ac:dyDescent="0.2">
      <c r="A591" t="s">
        <v>963</v>
      </c>
      <c r="B591" t="s">
        <v>964</v>
      </c>
      <c r="C591">
        <v>123</v>
      </c>
      <c r="D591" t="s">
        <v>470</v>
      </c>
      <c r="E591">
        <v>0</v>
      </c>
      <c r="F591">
        <v>123</v>
      </c>
      <c r="G591">
        <v>0</v>
      </c>
      <c r="H591">
        <v>0</v>
      </c>
      <c r="I591">
        <v>0</v>
      </c>
    </row>
    <row r="592" spans="1:9" x14ac:dyDescent="0.2">
      <c r="A592" t="s">
        <v>963</v>
      </c>
      <c r="B592" t="s">
        <v>964</v>
      </c>
      <c r="C592">
        <v>565</v>
      </c>
      <c r="D592" t="s">
        <v>474</v>
      </c>
      <c r="E592">
        <v>0</v>
      </c>
      <c r="F592">
        <v>565</v>
      </c>
      <c r="G592">
        <v>0</v>
      </c>
      <c r="H592">
        <v>0</v>
      </c>
      <c r="I592">
        <v>0</v>
      </c>
    </row>
    <row r="593" spans="1:9" x14ac:dyDescent="0.2">
      <c r="A593" t="s">
        <v>963</v>
      </c>
      <c r="B593" t="s">
        <v>964</v>
      </c>
      <c r="C593">
        <v>127</v>
      </c>
      <c r="D593" t="s">
        <v>1321</v>
      </c>
      <c r="E593">
        <v>0</v>
      </c>
      <c r="F593">
        <v>127</v>
      </c>
      <c r="G593">
        <v>0</v>
      </c>
      <c r="H593">
        <v>0</v>
      </c>
      <c r="I593">
        <v>0</v>
      </c>
    </row>
    <row r="594" spans="1:9" x14ac:dyDescent="0.2">
      <c r="A594" t="s">
        <v>963</v>
      </c>
      <c r="B594" t="s">
        <v>964</v>
      </c>
      <c r="C594">
        <v>3915</v>
      </c>
      <c r="D594" t="s">
        <v>481</v>
      </c>
      <c r="E594">
        <v>0</v>
      </c>
      <c r="F594">
        <v>3915</v>
      </c>
      <c r="G594">
        <v>0</v>
      </c>
      <c r="H594">
        <v>0</v>
      </c>
      <c r="I594">
        <v>0</v>
      </c>
    </row>
    <row r="595" spans="1:9" x14ac:dyDescent="0.2">
      <c r="A595" t="s">
        <v>963</v>
      </c>
      <c r="B595" t="s">
        <v>964</v>
      </c>
      <c r="C595">
        <v>288</v>
      </c>
      <c r="D595" t="s">
        <v>483</v>
      </c>
      <c r="E595">
        <v>0</v>
      </c>
      <c r="F595">
        <v>288</v>
      </c>
      <c r="G595">
        <v>0</v>
      </c>
      <c r="H595">
        <v>0</v>
      </c>
      <c r="I595">
        <v>0</v>
      </c>
    </row>
    <row r="596" spans="1:9" x14ac:dyDescent="0.2">
      <c r="A596" t="s">
        <v>963</v>
      </c>
      <c r="B596" t="s">
        <v>964</v>
      </c>
      <c r="C596">
        <v>1059</v>
      </c>
      <c r="D596" t="s">
        <v>485</v>
      </c>
      <c r="E596">
        <v>0</v>
      </c>
      <c r="F596">
        <v>1059</v>
      </c>
      <c r="G596">
        <v>0</v>
      </c>
      <c r="H596">
        <v>0</v>
      </c>
      <c r="I596">
        <v>0</v>
      </c>
    </row>
    <row r="597" spans="1:9" x14ac:dyDescent="0.2">
      <c r="A597" t="s">
        <v>963</v>
      </c>
      <c r="B597" t="s">
        <v>964</v>
      </c>
      <c r="C597">
        <v>219</v>
      </c>
      <c r="D597" t="s">
        <v>76</v>
      </c>
      <c r="E597">
        <v>0</v>
      </c>
      <c r="F597">
        <v>219</v>
      </c>
      <c r="G597">
        <v>0</v>
      </c>
      <c r="H597">
        <v>0</v>
      </c>
      <c r="I597">
        <v>0</v>
      </c>
    </row>
    <row r="598" spans="1:9" x14ac:dyDescent="0.2">
      <c r="A598" t="s">
        <v>963</v>
      </c>
      <c r="B598" t="s">
        <v>964</v>
      </c>
      <c r="C598">
        <v>783</v>
      </c>
      <c r="D598" t="s">
        <v>515</v>
      </c>
      <c r="E598">
        <v>0</v>
      </c>
      <c r="F598">
        <v>783</v>
      </c>
      <c r="G598">
        <v>0</v>
      </c>
      <c r="H598">
        <v>0</v>
      </c>
      <c r="I598">
        <v>0</v>
      </c>
    </row>
    <row r="599" spans="1:9" x14ac:dyDescent="0.2">
      <c r="A599" t="s">
        <v>963</v>
      </c>
      <c r="B599" t="s">
        <v>964</v>
      </c>
      <c r="C599">
        <v>148</v>
      </c>
      <c r="D599" t="s">
        <v>77</v>
      </c>
      <c r="E599">
        <v>137</v>
      </c>
      <c r="F599">
        <v>10</v>
      </c>
      <c r="G599">
        <v>275</v>
      </c>
      <c r="H599">
        <v>0</v>
      </c>
      <c r="I599">
        <v>0</v>
      </c>
    </row>
    <row r="600" spans="1:9" x14ac:dyDescent="0.2">
      <c r="A600" t="s">
        <v>963</v>
      </c>
      <c r="B600" t="s">
        <v>964</v>
      </c>
      <c r="C600">
        <v>8</v>
      </c>
      <c r="D600" t="s">
        <v>528</v>
      </c>
      <c r="E600">
        <v>0</v>
      </c>
      <c r="F600">
        <v>8</v>
      </c>
      <c r="G600">
        <v>0</v>
      </c>
      <c r="H600">
        <v>0</v>
      </c>
      <c r="I600">
        <v>0</v>
      </c>
    </row>
    <row r="601" spans="1:9" x14ac:dyDescent="0.2">
      <c r="A601" t="s">
        <v>963</v>
      </c>
      <c r="B601" t="s">
        <v>964</v>
      </c>
      <c r="C601">
        <v>475</v>
      </c>
      <c r="D601" t="s">
        <v>529</v>
      </c>
      <c r="E601">
        <v>0</v>
      </c>
      <c r="F601">
        <v>475</v>
      </c>
      <c r="G601">
        <v>-1127</v>
      </c>
      <c r="H601">
        <v>0</v>
      </c>
      <c r="I601">
        <v>-289</v>
      </c>
    </row>
    <row r="602" spans="1:9" x14ac:dyDescent="0.2">
      <c r="A602" t="s">
        <v>963</v>
      </c>
      <c r="B602" t="s">
        <v>964</v>
      </c>
      <c r="C602">
        <v>2700</v>
      </c>
      <c r="D602" t="s">
        <v>539</v>
      </c>
      <c r="E602">
        <v>0</v>
      </c>
      <c r="F602">
        <v>2700</v>
      </c>
      <c r="G602">
        <v>0</v>
      </c>
      <c r="H602">
        <v>0</v>
      </c>
      <c r="I602">
        <v>52</v>
      </c>
    </row>
    <row r="603" spans="1:9" x14ac:dyDescent="0.2">
      <c r="A603" t="s">
        <v>963</v>
      </c>
      <c r="B603" t="s">
        <v>964</v>
      </c>
      <c r="C603">
        <v>783</v>
      </c>
      <c r="D603" t="s">
        <v>541</v>
      </c>
      <c r="E603">
        <v>0</v>
      </c>
      <c r="F603">
        <v>783</v>
      </c>
      <c r="G603">
        <v>0</v>
      </c>
      <c r="H603">
        <v>0</v>
      </c>
      <c r="I603">
        <v>0</v>
      </c>
    </row>
    <row r="604" spans="1:9" x14ac:dyDescent="0.2">
      <c r="A604" t="s">
        <v>963</v>
      </c>
      <c r="B604" t="s">
        <v>964</v>
      </c>
      <c r="C604">
        <v>9054</v>
      </c>
      <c r="D604" t="s">
        <v>549</v>
      </c>
      <c r="E604">
        <v>0</v>
      </c>
      <c r="F604">
        <v>9054</v>
      </c>
      <c r="G604">
        <v>0</v>
      </c>
      <c r="H604">
        <v>0</v>
      </c>
      <c r="I604">
        <v>0</v>
      </c>
    </row>
    <row r="605" spans="1:9" x14ac:dyDescent="0.2">
      <c r="A605" t="s">
        <v>963</v>
      </c>
      <c r="B605" t="s">
        <v>964</v>
      </c>
      <c r="C605">
        <v>501</v>
      </c>
      <c r="D605" t="s">
        <v>549</v>
      </c>
      <c r="E605">
        <v>0</v>
      </c>
      <c r="F605">
        <v>501</v>
      </c>
      <c r="G605">
        <v>0</v>
      </c>
      <c r="H605">
        <v>0</v>
      </c>
      <c r="I605">
        <v>0</v>
      </c>
    </row>
    <row r="606" spans="1:9" x14ac:dyDescent="0.2">
      <c r="A606" t="s">
        <v>963</v>
      </c>
      <c r="B606" t="s">
        <v>964</v>
      </c>
      <c r="C606">
        <v>2727</v>
      </c>
      <c r="D606" t="s">
        <v>547</v>
      </c>
      <c r="E606">
        <v>0</v>
      </c>
      <c r="F606">
        <v>2727</v>
      </c>
      <c r="G606">
        <v>0</v>
      </c>
      <c r="H606">
        <v>0</v>
      </c>
      <c r="I606">
        <v>414</v>
      </c>
    </row>
    <row r="607" spans="1:9" x14ac:dyDescent="0.2">
      <c r="A607" t="s">
        <v>963</v>
      </c>
      <c r="B607" t="s">
        <v>964</v>
      </c>
      <c r="C607">
        <v>9665</v>
      </c>
      <c r="D607" t="s">
        <v>551</v>
      </c>
      <c r="E607">
        <v>0</v>
      </c>
      <c r="F607">
        <v>9665</v>
      </c>
      <c r="G607">
        <v>0</v>
      </c>
      <c r="H607">
        <v>0</v>
      </c>
      <c r="I607">
        <v>0</v>
      </c>
    </row>
    <row r="608" spans="1:9" x14ac:dyDescent="0.2">
      <c r="A608" t="s">
        <v>963</v>
      </c>
      <c r="B608" t="s">
        <v>964</v>
      </c>
      <c r="C608">
        <v>105</v>
      </c>
      <c r="D608" t="s">
        <v>553</v>
      </c>
      <c r="E608">
        <v>0</v>
      </c>
      <c r="F608">
        <v>105</v>
      </c>
      <c r="G608">
        <v>0</v>
      </c>
      <c r="H608">
        <v>0</v>
      </c>
      <c r="I608">
        <v>0</v>
      </c>
    </row>
    <row r="609" spans="1:9" x14ac:dyDescent="0.2">
      <c r="A609" t="s">
        <v>963</v>
      </c>
      <c r="B609" t="s">
        <v>964</v>
      </c>
      <c r="C609">
        <v>2230</v>
      </c>
      <c r="D609" t="s">
        <v>556</v>
      </c>
      <c r="E609">
        <v>0</v>
      </c>
      <c r="F609">
        <v>2230</v>
      </c>
      <c r="G609">
        <v>0</v>
      </c>
      <c r="H609">
        <v>0</v>
      </c>
      <c r="I609">
        <v>46</v>
      </c>
    </row>
    <row r="610" spans="1:9" x14ac:dyDescent="0.2">
      <c r="A610" t="s">
        <v>963</v>
      </c>
      <c r="B610" t="s">
        <v>964</v>
      </c>
      <c r="C610">
        <v>149</v>
      </c>
      <c r="D610" t="s">
        <v>557</v>
      </c>
      <c r="E610">
        <v>0</v>
      </c>
      <c r="F610">
        <v>149</v>
      </c>
      <c r="G610">
        <v>0</v>
      </c>
      <c r="H610">
        <v>0</v>
      </c>
      <c r="I610">
        <v>158</v>
      </c>
    </row>
    <row r="611" spans="1:9" x14ac:dyDescent="0.2">
      <c r="A611" t="s">
        <v>963</v>
      </c>
      <c r="B611" t="s">
        <v>964</v>
      </c>
      <c r="C611">
        <v>2806</v>
      </c>
      <c r="D611" t="s">
        <v>560</v>
      </c>
      <c r="E611">
        <v>0</v>
      </c>
      <c r="F611">
        <v>2806</v>
      </c>
      <c r="G611">
        <v>0</v>
      </c>
      <c r="H611">
        <v>0</v>
      </c>
      <c r="I611">
        <v>0</v>
      </c>
    </row>
    <row r="612" spans="1:9" x14ac:dyDescent="0.2">
      <c r="A612" t="s">
        <v>963</v>
      </c>
      <c r="B612" t="s">
        <v>964</v>
      </c>
      <c r="C612">
        <v>317</v>
      </c>
      <c r="D612" t="s">
        <v>562</v>
      </c>
      <c r="E612">
        <v>0</v>
      </c>
      <c r="F612">
        <v>317</v>
      </c>
      <c r="G612">
        <v>0</v>
      </c>
      <c r="H612">
        <v>0</v>
      </c>
      <c r="I612">
        <v>0</v>
      </c>
    </row>
    <row r="613" spans="1:9" x14ac:dyDescent="0.2">
      <c r="A613" t="s">
        <v>963</v>
      </c>
      <c r="B613" t="s">
        <v>964</v>
      </c>
      <c r="C613">
        <v>3201</v>
      </c>
      <c r="D613" t="s">
        <v>569</v>
      </c>
      <c r="E613">
        <v>0</v>
      </c>
      <c r="F613">
        <v>3201</v>
      </c>
      <c r="G613">
        <v>0</v>
      </c>
      <c r="H613">
        <v>0</v>
      </c>
      <c r="I613">
        <v>2</v>
      </c>
    </row>
    <row r="614" spans="1:9" x14ac:dyDescent="0.2">
      <c r="A614" t="s">
        <v>963</v>
      </c>
      <c r="B614" t="s">
        <v>964</v>
      </c>
      <c r="C614">
        <v>2144</v>
      </c>
      <c r="D614" t="s">
        <v>573</v>
      </c>
      <c r="E614">
        <v>0</v>
      </c>
      <c r="F614">
        <v>2144</v>
      </c>
      <c r="G614">
        <v>0</v>
      </c>
      <c r="H614">
        <v>0</v>
      </c>
      <c r="I614">
        <v>0</v>
      </c>
    </row>
    <row r="615" spans="1:9" x14ac:dyDescent="0.2">
      <c r="A615" t="s">
        <v>963</v>
      </c>
      <c r="B615" t="s">
        <v>964</v>
      </c>
      <c r="C615">
        <v>8074</v>
      </c>
      <c r="D615" t="s">
        <v>575</v>
      </c>
      <c r="E615">
        <v>6777</v>
      </c>
      <c r="F615">
        <v>1297</v>
      </c>
      <c r="G615">
        <v>0</v>
      </c>
      <c r="H615">
        <v>0</v>
      </c>
      <c r="I615">
        <v>20173</v>
      </c>
    </row>
    <row r="616" spans="1:9" x14ac:dyDescent="0.2">
      <c r="A616" t="s">
        <v>963</v>
      </c>
      <c r="B616" t="s">
        <v>964</v>
      </c>
      <c r="C616">
        <v>22</v>
      </c>
      <c r="D616" t="s">
        <v>576</v>
      </c>
      <c r="E616">
        <v>0</v>
      </c>
      <c r="F616">
        <v>22</v>
      </c>
      <c r="G616">
        <v>0</v>
      </c>
      <c r="H616">
        <v>0</v>
      </c>
      <c r="I616">
        <v>52</v>
      </c>
    </row>
    <row r="617" spans="1:9" x14ac:dyDescent="0.2">
      <c r="A617" t="s">
        <v>963</v>
      </c>
      <c r="B617" t="s">
        <v>964</v>
      </c>
      <c r="C617">
        <v>1038</v>
      </c>
      <c r="D617" t="s">
        <v>578</v>
      </c>
      <c r="E617">
        <v>0</v>
      </c>
      <c r="F617">
        <v>1038</v>
      </c>
      <c r="G617">
        <v>0</v>
      </c>
      <c r="H617">
        <v>0</v>
      </c>
      <c r="I617">
        <v>11463</v>
      </c>
    </row>
    <row r="618" spans="1:9" x14ac:dyDescent="0.2">
      <c r="A618" t="s">
        <v>963</v>
      </c>
      <c r="B618" t="s">
        <v>964</v>
      </c>
      <c r="C618">
        <v>3177</v>
      </c>
      <c r="D618" t="s">
        <v>580</v>
      </c>
      <c r="E618">
        <v>0</v>
      </c>
      <c r="F618">
        <v>3177</v>
      </c>
      <c r="G618">
        <v>0</v>
      </c>
      <c r="H618">
        <v>0</v>
      </c>
      <c r="I618">
        <v>2118</v>
      </c>
    </row>
    <row r="619" spans="1:9" x14ac:dyDescent="0.2">
      <c r="A619" t="s">
        <v>963</v>
      </c>
      <c r="B619" t="s">
        <v>964</v>
      </c>
      <c r="C619">
        <v>745</v>
      </c>
      <c r="D619" t="s">
        <v>96</v>
      </c>
      <c r="E619">
        <v>635</v>
      </c>
      <c r="F619">
        <v>110</v>
      </c>
      <c r="G619">
        <v>-221</v>
      </c>
      <c r="H619">
        <v>0</v>
      </c>
      <c r="I619">
        <v>11644</v>
      </c>
    </row>
    <row r="620" spans="1:9" x14ac:dyDescent="0.2">
      <c r="A620" t="s">
        <v>963</v>
      </c>
      <c r="B620" t="s">
        <v>964</v>
      </c>
      <c r="C620">
        <v>11606</v>
      </c>
      <c r="D620" t="s">
        <v>108</v>
      </c>
      <c r="E620">
        <v>11569</v>
      </c>
      <c r="F620">
        <v>37</v>
      </c>
      <c r="G620">
        <v>0</v>
      </c>
      <c r="H620">
        <v>0</v>
      </c>
      <c r="I620">
        <v>26877</v>
      </c>
    </row>
    <row r="621" spans="1:9" x14ac:dyDescent="0.2">
      <c r="A621" t="s">
        <v>963</v>
      </c>
      <c r="B621" t="s">
        <v>964</v>
      </c>
      <c r="C621">
        <v>165</v>
      </c>
      <c r="D621" t="s">
        <v>125</v>
      </c>
      <c r="E621">
        <v>0</v>
      </c>
      <c r="F621">
        <v>165</v>
      </c>
      <c r="G621">
        <v>0</v>
      </c>
      <c r="H621">
        <v>0</v>
      </c>
      <c r="I621">
        <v>364</v>
      </c>
    </row>
    <row r="622" spans="1:9" x14ac:dyDescent="0.2">
      <c r="A622" t="s">
        <v>963</v>
      </c>
      <c r="B622" t="s">
        <v>964</v>
      </c>
      <c r="C622">
        <v>317</v>
      </c>
      <c r="D622" t="s">
        <v>603</v>
      </c>
      <c r="E622">
        <v>0</v>
      </c>
      <c r="F622">
        <v>317</v>
      </c>
      <c r="G622">
        <v>0</v>
      </c>
      <c r="H622">
        <v>0</v>
      </c>
      <c r="I622">
        <v>0</v>
      </c>
    </row>
    <row r="623" spans="1:9" x14ac:dyDescent="0.2">
      <c r="A623" t="s">
        <v>963</v>
      </c>
      <c r="B623" t="s">
        <v>964</v>
      </c>
      <c r="C623">
        <v>78</v>
      </c>
      <c r="D623" t="s">
        <v>152</v>
      </c>
      <c r="E623">
        <v>0</v>
      </c>
      <c r="F623">
        <v>78</v>
      </c>
      <c r="G623">
        <v>0</v>
      </c>
      <c r="H623">
        <v>0</v>
      </c>
      <c r="I623">
        <v>84</v>
      </c>
    </row>
    <row r="624" spans="1:9" x14ac:dyDescent="0.2">
      <c r="A624" t="s">
        <v>963</v>
      </c>
      <c r="B624" t="s">
        <v>964</v>
      </c>
      <c r="C624">
        <v>1376</v>
      </c>
      <c r="D624" t="s">
        <v>153</v>
      </c>
      <c r="E624">
        <v>0</v>
      </c>
      <c r="F624">
        <v>1376</v>
      </c>
      <c r="G624">
        <v>0</v>
      </c>
      <c r="H624">
        <v>0</v>
      </c>
      <c r="I624">
        <v>9425</v>
      </c>
    </row>
    <row r="625" spans="1:9" x14ac:dyDescent="0.2">
      <c r="A625" t="s">
        <v>963</v>
      </c>
      <c r="B625" t="s">
        <v>964</v>
      </c>
      <c r="C625">
        <v>95</v>
      </c>
      <c r="D625" t="s">
        <v>154</v>
      </c>
      <c r="E625">
        <v>0</v>
      </c>
      <c r="F625">
        <v>95</v>
      </c>
      <c r="G625">
        <v>0</v>
      </c>
      <c r="H625">
        <v>0</v>
      </c>
      <c r="I625">
        <v>0</v>
      </c>
    </row>
    <row r="626" spans="1:9" x14ac:dyDescent="0.2">
      <c r="A626" t="s">
        <v>963</v>
      </c>
      <c r="B626" t="s">
        <v>964</v>
      </c>
      <c r="C626">
        <v>11</v>
      </c>
      <c r="D626" t="s">
        <v>157</v>
      </c>
      <c r="E626">
        <v>0</v>
      </c>
      <c r="F626">
        <v>11</v>
      </c>
      <c r="G626">
        <v>0</v>
      </c>
      <c r="H626">
        <v>0</v>
      </c>
      <c r="I626">
        <v>10</v>
      </c>
    </row>
    <row r="627" spans="1:9" x14ac:dyDescent="0.2">
      <c r="A627" t="s">
        <v>963</v>
      </c>
      <c r="B627" t="s">
        <v>964</v>
      </c>
      <c r="C627">
        <v>84</v>
      </c>
      <c r="D627" t="s">
        <v>158</v>
      </c>
      <c r="E627">
        <v>0</v>
      </c>
      <c r="F627">
        <v>84</v>
      </c>
      <c r="G627">
        <v>0</v>
      </c>
      <c r="H627">
        <v>0</v>
      </c>
      <c r="I627">
        <v>0</v>
      </c>
    </row>
    <row r="628" spans="1:9" x14ac:dyDescent="0.2">
      <c r="A628" t="s">
        <v>963</v>
      </c>
      <c r="B628" t="s">
        <v>964</v>
      </c>
      <c r="C628">
        <v>84</v>
      </c>
      <c r="D628" t="s">
        <v>163</v>
      </c>
      <c r="E628">
        <v>0</v>
      </c>
      <c r="F628">
        <v>84</v>
      </c>
      <c r="G628">
        <v>0</v>
      </c>
      <c r="H628">
        <v>0</v>
      </c>
      <c r="I628">
        <v>0</v>
      </c>
    </row>
    <row r="629" spans="1:9" x14ac:dyDescent="0.2">
      <c r="A629" t="s">
        <v>963</v>
      </c>
      <c r="B629" t="s">
        <v>964</v>
      </c>
      <c r="C629">
        <v>211</v>
      </c>
      <c r="D629" t="s">
        <v>166</v>
      </c>
      <c r="E629">
        <v>0</v>
      </c>
      <c r="F629">
        <v>211</v>
      </c>
      <c r="G629">
        <v>0</v>
      </c>
      <c r="H629">
        <v>0</v>
      </c>
      <c r="I629">
        <v>0</v>
      </c>
    </row>
    <row r="630" spans="1:9" x14ac:dyDescent="0.2">
      <c r="A630" t="s">
        <v>963</v>
      </c>
      <c r="B630" t="s">
        <v>964</v>
      </c>
      <c r="C630">
        <v>1376</v>
      </c>
      <c r="D630" t="s">
        <v>167</v>
      </c>
      <c r="E630">
        <v>0</v>
      </c>
      <c r="F630">
        <v>1376</v>
      </c>
      <c r="G630">
        <v>0</v>
      </c>
      <c r="H630">
        <v>0</v>
      </c>
      <c r="I630">
        <v>0</v>
      </c>
    </row>
    <row r="631" spans="1:9" x14ac:dyDescent="0.2">
      <c r="A631" t="s">
        <v>963</v>
      </c>
      <c r="B631" t="s">
        <v>964</v>
      </c>
      <c r="C631">
        <v>84</v>
      </c>
      <c r="D631" t="s">
        <v>168</v>
      </c>
      <c r="E631">
        <v>0</v>
      </c>
      <c r="F631">
        <v>84</v>
      </c>
      <c r="G631">
        <v>0</v>
      </c>
      <c r="H631">
        <v>0</v>
      </c>
      <c r="I631">
        <v>0</v>
      </c>
    </row>
    <row r="632" spans="1:9" x14ac:dyDescent="0.2">
      <c r="A632" t="s">
        <v>963</v>
      </c>
      <c r="B632" t="s">
        <v>964</v>
      </c>
      <c r="C632">
        <v>3233</v>
      </c>
      <c r="D632" t="s">
        <v>169</v>
      </c>
      <c r="E632">
        <v>3177</v>
      </c>
      <c r="F632">
        <v>56</v>
      </c>
      <c r="G632">
        <v>0</v>
      </c>
      <c r="H632">
        <v>0</v>
      </c>
      <c r="I632">
        <v>5302</v>
      </c>
    </row>
    <row r="633" spans="1:9" x14ac:dyDescent="0.2">
      <c r="A633" t="s">
        <v>963</v>
      </c>
      <c r="B633" t="s">
        <v>964</v>
      </c>
      <c r="C633">
        <v>72</v>
      </c>
      <c r="D633" t="s">
        <v>171</v>
      </c>
      <c r="E633">
        <v>0</v>
      </c>
      <c r="F633">
        <v>72</v>
      </c>
      <c r="G633">
        <v>0</v>
      </c>
      <c r="H633">
        <v>0</v>
      </c>
      <c r="I633">
        <v>1071</v>
      </c>
    </row>
    <row r="634" spans="1:9" x14ac:dyDescent="0.2">
      <c r="A634" t="s">
        <v>963</v>
      </c>
      <c r="B634" t="s">
        <v>964</v>
      </c>
      <c r="C634">
        <v>211</v>
      </c>
      <c r="D634" t="s">
        <v>182</v>
      </c>
      <c r="E634">
        <v>0</v>
      </c>
      <c r="F634">
        <v>211</v>
      </c>
      <c r="G634">
        <v>0</v>
      </c>
      <c r="H634">
        <v>0</v>
      </c>
      <c r="I634">
        <v>0</v>
      </c>
    </row>
    <row r="635" spans="1:9" x14ac:dyDescent="0.2">
      <c r="A635" t="s">
        <v>963</v>
      </c>
      <c r="B635" t="s">
        <v>964</v>
      </c>
      <c r="C635">
        <v>4178</v>
      </c>
      <c r="D635" t="s">
        <v>147</v>
      </c>
      <c r="E635">
        <v>52</v>
      </c>
      <c r="F635">
        <v>4125</v>
      </c>
      <c r="G635">
        <v>0</v>
      </c>
      <c r="H635">
        <v>0</v>
      </c>
      <c r="I635">
        <v>11013</v>
      </c>
    </row>
    <row r="636" spans="1:9" x14ac:dyDescent="0.2">
      <c r="A636" t="s">
        <v>963</v>
      </c>
      <c r="B636" t="s">
        <v>964</v>
      </c>
      <c r="C636">
        <v>127</v>
      </c>
      <c r="D636" t="s">
        <v>184</v>
      </c>
      <c r="E636">
        <v>0</v>
      </c>
      <c r="F636">
        <v>127</v>
      </c>
      <c r="G636">
        <v>0</v>
      </c>
      <c r="H636">
        <v>0</v>
      </c>
      <c r="I636">
        <v>0</v>
      </c>
    </row>
    <row r="637" spans="1:9" x14ac:dyDescent="0.2">
      <c r="A637" t="s">
        <v>963</v>
      </c>
      <c r="B637" t="s">
        <v>964</v>
      </c>
      <c r="C637">
        <v>1444</v>
      </c>
      <c r="D637" t="s">
        <v>186</v>
      </c>
      <c r="E637">
        <v>0</v>
      </c>
      <c r="F637">
        <v>1444</v>
      </c>
      <c r="G637">
        <v>0</v>
      </c>
      <c r="H637">
        <v>0</v>
      </c>
      <c r="I637">
        <v>122</v>
      </c>
    </row>
    <row r="638" spans="1:9" x14ac:dyDescent="0.2">
      <c r="A638" t="s">
        <v>963</v>
      </c>
      <c r="B638" t="s">
        <v>964</v>
      </c>
      <c r="C638">
        <v>3119</v>
      </c>
      <c r="D638" t="s">
        <v>187</v>
      </c>
      <c r="E638">
        <v>0</v>
      </c>
      <c r="F638">
        <v>3119</v>
      </c>
      <c r="G638">
        <v>0</v>
      </c>
      <c r="H638">
        <v>0</v>
      </c>
      <c r="I638">
        <v>10</v>
      </c>
    </row>
    <row r="639" spans="1:9" x14ac:dyDescent="0.2">
      <c r="A639" t="s">
        <v>963</v>
      </c>
      <c r="B639" t="s">
        <v>964</v>
      </c>
      <c r="C639">
        <v>70</v>
      </c>
      <c r="D639" t="s">
        <v>188</v>
      </c>
      <c r="E639">
        <v>0</v>
      </c>
      <c r="F639">
        <v>70</v>
      </c>
      <c r="G639">
        <v>0</v>
      </c>
      <c r="H639">
        <v>0</v>
      </c>
      <c r="I639">
        <v>34</v>
      </c>
    </row>
    <row r="640" spans="1:9" x14ac:dyDescent="0.2">
      <c r="A640" t="s">
        <v>963</v>
      </c>
      <c r="B640" t="s">
        <v>964</v>
      </c>
      <c r="C640">
        <v>211</v>
      </c>
      <c r="D640" t="s">
        <v>627</v>
      </c>
      <c r="E640">
        <v>0</v>
      </c>
      <c r="F640">
        <v>211</v>
      </c>
      <c r="G640">
        <v>0</v>
      </c>
      <c r="H640">
        <v>0</v>
      </c>
      <c r="I640">
        <v>0</v>
      </c>
    </row>
    <row r="641" spans="1:9" x14ac:dyDescent="0.2">
      <c r="A641" t="s">
        <v>963</v>
      </c>
      <c r="B641" t="s">
        <v>964</v>
      </c>
      <c r="C641">
        <v>211</v>
      </c>
      <c r="D641" t="s">
        <v>164</v>
      </c>
      <c r="E641">
        <v>0</v>
      </c>
      <c r="F641">
        <v>211</v>
      </c>
      <c r="G641">
        <v>0</v>
      </c>
      <c r="H641">
        <v>0</v>
      </c>
      <c r="I641">
        <v>0</v>
      </c>
    </row>
    <row r="642" spans="1:9" x14ac:dyDescent="0.2">
      <c r="A642" t="s">
        <v>963</v>
      </c>
      <c r="B642" t="s">
        <v>964</v>
      </c>
      <c r="C642">
        <v>2107</v>
      </c>
      <c r="D642" t="s">
        <v>630</v>
      </c>
      <c r="E642">
        <v>5</v>
      </c>
      <c r="F642">
        <v>2102</v>
      </c>
      <c r="G642">
        <v>0</v>
      </c>
      <c r="H642">
        <v>0</v>
      </c>
      <c r="I642">
        <v>593</v>
      </c>
    </row>
    <row r="643" spans="1:9" x14ac:dyDescent="0.2">
      <c r="A643" t="s">
        <v>963</v>
      </c>
      <c r="B643" t="s">
        <v>964</v>
      </c>
      <c r="C643">
        <v>211</v>
      </c>
      <c r="D643" t="s">
        <v>192</v>
      </c>
      <c r="E643">
        <v>0</v>
      </c>
      <c r="F643">
        <v>211</v>
      </c>
      <c r="G643">
        <v>0</v>
      </c>
      <c r="H643">
        <v>0</v>
      </c>
      <c r="I643">
        <v>0</v>
      </c>
    </row>
    <row r="644" spans="1:9" x14ac:dyDescent="0.2">
      <c r="A644" t="s">
        <v>963</v>
      </c>
      <c r="B644" t="s">
        <v>964</v>
      </c>
      <c r="C644">
        <v>4199</v>
      </c>
      <c r="D644" t="s">
        <v>169</v>
      </c>
      <c r="E644">
        <v>2118</v>
      </c>
      <c r="F644">
        <v>2081</v>
      </c>
      <c r="G644">
        <v>0</v>
      </c>
      <c r="H644">
        <v>0</v>
      </c>
      <c r="I644">
        <v>69046</v>
      </c>
    </row>
    <row r="645" spans="1:9" x14ac:dyDescent="0.2">
      <c r="A645" t="s">
        <v>963</v>
      </c>
      <c r="B645" t="s">
        <v>964</v>
      </c>
      <c r="C645">
        <v>6692</v>
      </c>
      <c r="D645" t="s">
        <v>199</v>
      </c>
      <c r="E645">
        <v>0</v>
      </c>
      <c r="F645">
        <v>6692</v>
      </c>
      <c r="G645">
        <v>0</v>
      </c>
      <c r="H645">
        <v>0</v>
      </c>
      <c r="I645">
        <v>0</v>
      </c>
    </row>
    <row r="646" spans="1:9" x14ac:dyDescent="0.2">
      <c r="A646" t="s">
        <v>963</v>
      </c>
      <c r="B646" t="s">
        <v>964</v>
      </c>
      <c r="C646">
        <v>211</v>
      </c>
      <c r="D646" t="s">
        <v>201</v>
      </c>
      <c r="E646">
        <v>0</v>
      </c>
      <c r="F646">
        <v>211</v>
      </c>
      <c r="G646">
        <v>0</v>
      </c>
      <c r="H646">
        <v>0</v>
      </c>
      <c r="I646">
        <v>0</v>
      </c>
    </row>
    <row r="647" spans="1:9" x14ac:dyDescent="0.2">
      <c r="A647" t="s">
        <v>963</v>
      </c>
      <c r="B647" t="s">
        <v>964</v>
      </c>
      <c r="C647">
        <v>211</v>
      </c>
      <c r="D647" t="s">
        <v>172</v>
      </c>
      <c r="E647">
        <v>0</v>
      </c>
      <c r="F647">
        <v>211</v>
      </c>
      <c r="G647">
        <v>0</v>
      </c>
      <c r="H647">
        <v>0</v>
      </c>
      <c r="I647">
        <v>0</v>
      </c>
    </row>
    <row r="648" spans="1:9" x14ac:dyDescent="0.2">
      <c r="A648" t="s">
        <v>963</v>
      </c>
      <c r="B648" t="s">
        <v>964</v>
      </c>
      <c r="C648">
        <v>2353</v>
      </c>
      <c r="D648" t="s">
        <v>201</v>
      </c>
      <c r="E648">
        <v>1588</v>
      </c>
      <c r="F648">
        <v>764</v>
      </c>
      <c r="G648">
        <v>0</v>
      </c>
      <c r="H648">
        <v>0</v>
      </c>
      <c r="I648">
        <v>11649</v>
      </c>
    </row>
    <row r="649" spans="1:9" x14ac:dyDescent="0.2">
      <c r="A649" t="s">
        <v>963</v>
      </c>
      <c r="B649" t="s">
        <v>964</v>
      </c>
      <c r="C649">
        <v>42</v>
      </c>
      <c r="D649" t="s">
        <v>634</v>
      </c>
      <c r="E649">
        <v>0</v>
      </c>
      <c r="F649">
        <v>42</v>
      </c>
      <c r="G649">
        <v>0</v>
      </c>
      <c r="H649">
        <v>0</v>
      </c>
      <c r="I649">
        <v>0</v>
      </c>
    </row>
    <row r="650" spans="1:9" x14ac:dyDescent="0.2">
      <c r="A650" t="s">
        <v>963</v>
      </c>
      <c r="B650" t="s">
        <v>964</v>
      </c>
      <c r="C650">
        <v>3441</v>
      </c>
      <c r="D650" t="s">
        <v>636</v>
      </c>
      <c r="E650">
        <v>3177</v>
      </c>
      <c r="F650">
        <v>264</v>
      </c>
      <c r="G650">
        <v>0</v>
      </c>
      <c r="H650">
        <v>0</v>
      </c>
      <c r="I650">
        <v>15260</v>
      </c>
    </row>
    <row r="651" spans="1:9" x14ac:dyDescent="0.2">
      <c r="A651" t="s">
        <v>963</v>
      </c>
      <c r="B651" t="s">
        <v>964</v>
      </c>
      <c r="C651">
        <v>264</v>
      </c>
      <c r="D651" t="s">
        <v>207</v>
      </c>
      <c r="E651">
        <v>0</v>
      </c>
      <c r="F651">
        <v>264</v>
      </c>
      <c r="G651">
        <v>0</v>
      </c>
      <c r="H651">
        <v>0</v>
      </c>
      <c r="I651">
        <v>0</v>
      </c>
    </row>
    <row r="652" spans="1:9" x14ac:dyDescent="0.2">
      <c r="A652" t="s">
        <v>963</v>
      </c>
      <c r="B652" t="s">
        <v>964</v>
      </c>
      <c r="C652">
        <v>221</v>
      </c>
      <c r="D652" t="s">
        <v>643</v>
      </c>
      <c r="E652">
        <v>0</v>
      </c>
      <c r="F652">
        <v>221</v>
      </c>
      <c r="G652">
        <v>2118</v>
      </c>
      <c r="H652">
        <v>0</v>
      </c>
      <c r="I652">
        <v>4199</v>
      </c>
    </row>
    <row r="653" spans="1:9" x14ac:dyDescent="0.2">
      <c r="A653" t="s">
        <v>963</v>
      </c>
      <c r="B653" t="s">
        <v>964</v>
      </c>
      <c r="C653">
        <v>1164</v>
      </c>
      <c r="D653" t="s">
        <v>211</v>
      </c>
      <c r="E653">
        <v>0</v>
      </c>
      <c r="F653">
        <v>1164</v>
      </c>
      <c r="G653">
        <v>0</v>
      </c>
      <c r="H653">
        <v>0</v>
      </c>
      <c r="I653">
        <v>0</v>
      </c>
    </row>
    <row r="654" spans="1:9" x14ac:dyDescent="0.2">
      <c r="A654" t="s">
        <v>963</v>
      </c>
      <c r="B654" t="s">
        <v>964</v>
      </c>
      <c r="C654">
        <v>211</v>
      </c>
      <c r="D654" t="s">
        <v>240</v>
      </c>
      <c r="E654">
        <v>0</v>
      </c>
      <c r="F654">
        <v>211</v>
      </c>
      <c r="G654">
        <v>0</v>
      </c>
      <c r="H654">
        <v>0</v>
      </c>
      <c r="I654">
        <v>0</v>
      </c>
    </row>
    <row r="655" spans="1:9" x14ac:dyDescent="0.2">
      <c r="A655" t="s">
        <v>963</v>
      </c>
      <c r="B655" t="s">
        <v>964</v>
      </c>
      <c r="C655">
        <v>23</v>
      </c>
      <c r="D655" t="s">
        <v>251</v>
      </c>
      <c r="E655">
        <v>0</v>
      </c>
      <c r="F655">
        <v>23</v>
      </c>
      <c r="G655">
        <v>0</v>
      </c>
      <c r="H655">
        <v>0</v>
      </c>
      <c r="I655">
        <v>26549</v>
      </c>
    </row>
    <row r="656" spans="1:9" x14ac:dyDescent="0.2">
      <c r="A656" t="s">
        <v>963</v>
      </c>
      <c r="B656" t="s">
        <v>964</v>
      </c>
      <c r="C656">
        <v>211</v>
      </c>
      <c r="D656" t="s">
        <v>247</v>
      </c>
      <c r="E656">
        <v>0</v>
      </c>
      <c r="F656">
        <v>211</v>
      </c>
      <c r="G656">
        <v>0</v>
      </c>
      <c r="H656">
        <v>0</v>
      </c>
      <c r="I656">
        <v>0</v>
      </c>
    </row>
    <row r="657" spans="1:9" x14ac:dyDescent="0.2">
      <c r="A657" t="s">
        <v>963</v>
      </c>
      <c r="B657" t="s">
        <v>964</v>
      </c>
      <c r="C657">
        <v>100</v>
      </c>
      <c r="D657" t="s">
        <v>256</v>
      </c>
      <c r="E657">
        <v>0</v>
      </c>
      <c r="F657">
        <v>100</v>
      </c>
      <c r="G657">
        <v>0</v>
      </c>
      <c r="H657">
        <v>0</v>
      </c>
      <c r="I657">
        <v>5</v>
      </c>
    </row>
    <row r="658" spans="1:9" x14ac:dyDescent="0.2">
      <c r="A658" t="s">
        <v>963</v>
      </c>
      <c r="B658" t="s">
        <v>964</v>
      </c>
      <c r="C658">
        <v>100</v>
      </c>
      <c r="D658" t="s">
        <v>258</v>
      </c>
      <c r="E658">
        <v>0</v>
      </c>
      <c r="F658">
        <v>100</v>
      </c>
      <c r="G658">
        <v>0</v>
      </c>
      <c r="H658">
        <v>0</v>
      </c>
      <c r="I658">
        <v>5</v>
      </c>
    </row>
    <row r="659" spans="1:9" x14ac:dyDescent="0.2">
      <c r="A659" t="s">
        <v>963</v>
      </c>
      <c r="B659" t="s">
        <v>964</v>
      </c>
      <c r="C659">
        <v>68</v>
      </c>
      <c r="D659" t="s">
        <v>262</v>
      </c>
      <c r="E659">
        <v>0</v>
      </c>
      <c r="F659">
        <v>68</v>
      </c>
      <c r="G659">
        <v>0</v>
      </c>
      <c r="H659">
        <v>0</v>
      </c>
      <c r="I659">
        <v>37</v>
      </c>
    </row>
    <row r="660" spans="1:9" x14ac:dyDescent="0.2">
      <c r="A660" t="s">
        <v>963</v>
      </c>
      <c r="B660" t="s">
        <v>964</v>
      </c>
      <c r="C660">
        <v>105</v>
      </c>
      <c r="D660" t="s">
        <v>264</v>
      </c>
      <c r="E660">
        <v>0</v>
      </c>
      <c r="F660">
        <v>105</v>
      </c>
      <c r="G660">
        <v>0</v>
      </c>
      <c r="H660">
        <v>0</v>
      </c>
      <c r="I660">
        <v>0</v>
      </c>
    </row>
    <row r="661" spans="1:9" x14ac:dyDescent="0.2">
      <c r="A661" t="s">
        <v>963</v>
      </c>
      <c r="B661" t="s">
        <v>964</v>
      </c>
      <c r="C661">
        <v>105</v>
      </c>
      <c r="D661" t="s">
        <v>273</v>
      </c>
      <c r="E661">
        <v>5</v>
      </c>
      <c r="F661">
        <v>100</v>
      </c>
      <c r="G661">
        <v>0</v>
      </c>
      <c r="H661">
        <v>0</v>
      </c>
      <c r="I661">
        <v>0</v>
      </c>
    </row>
    <row r="662" spans="1:9" x14ac:dyDescent="0.2">
      <c r="A662" t="s">
        <v>963</v>
      </c>
      <c r="B662" t="s">
        <v>964</v>
      </c>
      <c r="C662">
        <v>37</v>
      </c>
      <c r="D662" t="s">
        <v>274</v>
      </c>
      <c r="E662">
        <v>5</v>
      </c>
      <c r="F662">
        <v>31</v>
      </c>
      <c r="G662">
        <v>-32</v>
      </c>
      <c r="H662">
        <v>0</v>
      </c>
      <c r="I662">
        <v>264</v>
      </c>
    </row>
    <row r="663" spans="1:9" x14ac:dyDescent="0.2">
      <c r="A663" t="s">
        <v>963</v>
      </c>
      <c r="B663" t="s">
        <v>964</v>
      </c>
      <c r="C663">
        <v>7413</v>
      </c>
      <c r="D663" t="s">
        <v>289</v>
      </c>
      <c r="E663">
        <v>0</v>
      </c>
      <c r="F663">
        <v>7413</v>
      </c>
      <c r="G663">
        <v>7413</v>
      </c>
      <c r="H663">
        <v>0</v>
      </c>
      <c r="I663">
        <v>4341</v>
      </c>
    </row>
    <row r="664" spans="1:9" x14ac:dyDescent="0.2">
      <c r="A664" t="s">
        <v>963</v>
      </c>
      <c r="B664" t="s">
        <v>964</v>
      </c>
      <c r="C664">
        <v>211</v>
      </c>
      <c r="D664" t="s">
        <v>291</v>
      </c>
      <c r="E664">
        <v>0</v>
      </c>
      <c r="F664">
        <v>211</v>
      </c>
      <c r="G664">
        <v>0</v>
      </c>
      <c r="H664">
        <v>0</v>
      </c>
      <c r="I664">
        <v>0</v>
      </c>
    </row>
    <row r="665" spans="1:9" x14ac:dyDescent="0.2">
      <c r="A665" t="s">
        <v>963</v>
      </c>
      <c r="B665" t="s">
        <v>964</v>
      </c>
      <c r="C665">
        <v>105</v>
      </c>
      <c r="D665" t="s">
        <v>281</v>
      </c>
      <c r="E665">
        <v>0</v>
      </c>
      <c r="F665">
        <v>105</v>
      </c>
      <c r="G665">
        <v>0</v>
      </c>
      <c r="H665">
        <v>0</v>
      </c>
      <c r="I665">
        <v>0</v>
      </c>
    </row>
    <row r="666" spans="1:9" x14ac:dyDescent="0.2">
      <c r="A666" t="s">
        <v>963</v>
      </c>
      <c r="B666" t="s">
        <v>964</v>
      </c>
      <c r="C666">
        <v>3971</v>
      </c>
      <c r="D666" t="s">
        <v>313</v>
      </c>
      <c r="E666">
        <v>0</v>
      </c>
      <c r="F666">
        <v>3971</v>
      </c>
      <c r="G666">
        <v>0</v>
      </c>
      <c r="H666">
        <v>0</v>
      </c>
      <c r="I666">
        <v>26527</v>
      </c>
    </row>
    <row r="667" spans="1:9" x14ac:dyDescent="0.2">
      <c r="A667" t="s">
        <v>963</v>
      </c>
      <c r="B667" t="s">
        <v>964</v>
      </c>
      <c r="C667">
        <v>370</v>
      </c>
      <c r="D667" t="s">
        <v>316</v>
      </c>
      <c r="E667">
        <v>0</v>
      </c>
      <c r="F667">
        <v>370</v>
      </c>
      <c r="G667">
        <v>0</v>
      </c>
      <c r="H667">
        <v>0</v>
      </c>
      <c r="I667">
        <v>34417</v>
      </c>
    </row>
    <row r="668" spans="1:9" x14ac:dyDescent="0.2">
      <c r="A668" t="s">
        <v>963</v>
      </c>
      <c r="B668" t="s">
        <v>964</v>
      </c>
      <c r="C668">
        <v>2319</v>
      </c>
      <c r="D668" t="s">
        <v>320</v>
      </c>
      <c r="E668">
        <v>0</v>
      </c>
      <c r="F668">
        <v>2319</v>
      </c>
      <c r="G668">
        <v>0</v>
      </c>
      <c r="H668">
        <v>0</v>
      </c>
      <c r="I668">
        <v>0</v>
      </c>
    </row>
    <row r="669" spans="1:9" x14ac:dyDescent="0.2">
      <c r="A669" t="s">
        <v>963</v>
      </c>
      <c r="B669" t="s">
        <v>964</v>
      </c>
      <c r="C669">
        <v>158</v>
      </c>
      <c r="D669" t="s">
        <v>339</v>
      </c>
      <c r="E669">
        <v>0</v>
      </c>
      <c r="F669">
        <v>158</v>
      </c>
      <c r="G669">
        <v>0</v>
      </c>
      <c r="H669">
        <v>0</v>
      </c>
      <c r="I669">
        <v>0</v>
      </c>
    </row>
    <row r="670" spans="1:9" x14ac:dyDescent="0.2">
      <c r="A670" t="s">
        <v>963</v>
      </c>
      <c r="B670" t="s">
        <v>964</v>
      </c>
      <c r="C670">
        <v>5</v>
      </c>
      <c r="D670" t="s">
        <v>366</v>
      </c>
      <c r="E670">
        <v>0</v>
      </c>
      <c r="F670">
        <v>5</v>
      </c>
      <c r="G670">
        <v>0</v>
      </c>
      <c r="H670">
        <v>0</v>
      </c>
      <c r="I670">
        <v>0</v>
      </c>
    </row>
    <row r="671" spans="1:9" x14ac:dyDescent="0.2">
      <c r="A671" t="s">
        <v>963</v>
      </c>
      <c r="B671" t="s">
        <v>964</v>
      </c>
      <c r="C671">
        <v>5</v>
      </c>
      <c r="D671" t="s">
        <v>385</v>
      </c>
      <c r="E671">
        <v>0</v>
      </c>
      <c r="F671">
        <v>5</v>
      </c>
      <c r="G671">
        <v>0</v>
      </c>
      <c r="H671">
        <v>0</v>
      </c>
      <c r="I671">
        <v>0</v>
      </c>
    </row>
    <row r="672" spans="1:9" x14ac:dyDescent="0.2">
      <c r="A672" t="s">
        <v>963</v>
      </c>
      <c r="B672" t="s">
        <v>964</v>
      </c>
      <c r="C672">
        <v>5</v>
      </c>
      <c r="D672" t="s">
        <v>1322</v>
      </c>
      <c r="E672">
        <v>0</v>
      </c>
      <c r="F672">
        <v>5</v>
      </c>
      <c r="G672">
        <v>0</v>
      </c>
      <c r="H672">
        <v>0</v>
      </c>
      <c r="I672">
        <v>0</v>
      </c>
    </row>
    <row r="673" spans="1:9" x14ac:dyDescent="0.2">
      <c r="A673" t="s">
        <v>963</v>
      </c>
      <c r="B673" t="s">
        <v>964</v>
      </c>
      <c r="C673">
        <v>7</v>
      </c>
      <c r="D673" t="s">
        <v>388</v>
      </c>
      <c r="E673">
        <v>0</v>
      </c>
      <c r="F673">
        <v>7</v>
      </c>
      <c r="G673">
        <v>0</v>
      </c>
      <c r="H673">
        <v>0</v>
      </c>
      <c r="I673">
        <v>1</v>
      </c>
    </row>
    <row r="674" spans="1:9" x14ac:dyDescent="0.2">
      <c r="A674" t="s">
        <v>963</v>
      </c>
      <c r="B674" t="s">
        <v>964</v>
      </c>
      <c r="C674">
        <v>27</v>
      </c>
      <c r="D674" t="s">
        <v>915</v>
      </c>
      <c r="E674">
        <v>0</v>
      </c>
      <c r="F674">
        <v>27</v>
      </c>
      <c r="G674">
        <v>0</v>
      </c>
      <c r="H674">
        <v>0</v>
      </c>
      <c r="I674">
        <v>0</v>
      </c>
    </row>
    <row r="675" spans="1:9" x14ac:dyDescent="0.2">
      <c r="A675" t="s">
        <v>963</v>
      </c>
      <c r="B675" t="s">
        <v>964</v>
      </c>
      <c r="C675">
        <v>49</v>
      </c>
      <c r="D675" t="s">
        <v>1323</v>
      </c>
      <c r="E675">
        <v>1</v>
      </c>
      <c r="F675">
        <v>48</v>
      </c>
      <c r="G675">
        <v>0</v>
      </c>
      <c r="H675">
        <v>0</v>
      </c>
      <c r="I675">
        <v>11</v>
      </c>
    </row>
    <row r="676" spans="1:9" x14ac:dyDescent="0.2">
      <c r="A676" t="s">
        <v>963</v>
      </c>
      <c r="B676" t="s">
        <v>964</v>
      </c>
      <c r="C676">
        <v>120</v>
      </c>
      <c r="D676" t="s">
        <v>1324</v>
      </c>
      <c r="E676">
        <v>0</v>
      </c>
      <c r="F676">
        <v>120</v>
      </c>
      <c r="G676">
        <v>0</v>
      </c>
      <c r="H676">
        <v>0</v>
      </c>
      <c r="I676">
        <v>0</v>
      </c>
    </row>
    <row r="677" spans="1:9" x14ac:dyDescent="0.2">
      <c r="A677" t="s">
        <v>963</v>
      </c>
      <c r="B677" t="s">
        <v>964</v>
      </c>
      <c r="C677">
        <v>149</v>
      </c>
      <c r="D677" t="s">
        <v>1325</v>
      </c>
      <c r="E677">
        <v>0</v>
      </c>
      <c r="F677">
        <v>149</v>
      </c>
      <c r="G677">
        <v>0</v>
      </c>
      <c r="H677">
        <v>0</v>
      </c>
      <c r="I677">
        <v>0</v>
      </c>
    </row>
    <row r="678" spans="1:9" x14ac:dyDescent="0.2">
      <c r="A678" t="s">
        <v>963</v>
      </c>
      <c r="B678" t="s">
        <v>964</v>
      </c>
      <c r="C678">
        <v>163</v>
      </c>
      <c r="D678" t="s">
        <v>1326</v>
      </c>
      <c r="E678">
        <v>7</v>
      </c>
      <c r="F678">
        <v>155</v>
      </c>
      <c r="G678">
        <v>0</v>
      </c>
      <c r="H678">
        <v>0</v>
      </c>
      <c r="I678">
        <v>0</v>
      </c>
    </row>
    <row r="679" spans="1:9" x14ac:dyDescent="0.2">
      <c r="A679" t="s">
        <v>963</v>
      </c>
      <c r="B679" t="s">
        <v>964</v>
      </c>
      <c r="C679">
        <v>149</v>
      </c>
      <c r="D679" t="s">
        <v>1327</v>
      </c>
      <c r="E679">
        <v>0</v>
      </c>
      <c r="F679">
        <v>149</v>
      </c>
      <c r="G679">
        <v>0</v>
      </c>
      <c r="H679">
        <v>0</v>
      </c>
      <c r="I679">
        <v>0</v>
      </c>
    </row>
    <row r="680" spans="1:9" x14ac:dyDescent="0.2">
      <c r="A680" t="s">
        <v>963</v>
      </c>
      <c r="B680" t="s">
        <v>964</v>
      </c>
      <c r="C680">
        <v>4</v>
      </c>
      <c r="D680" t="s">
        <v>1328</v>
      </c>
      <c r="E680">
        <v>0</v>
      </c>
      <c r="F680">
        <v>4</v>
      </c>
      <c r="G680">
        <v>0</v>
      </c>
      <c r="H680">
        <v>0</v>
      </c>
      <c r="I680">
        <v>47</v>
      </c>
    </row>
    <row r="681" spans="1:9" x14ac:dyDescent="0.2">
      <c r="A681" t="s">
        <v>963</v>
      </c>
      <c r="B681" t="s">
        <v>964</v>
      </c>
      <c r="C681">
        <v>5</v>
      </c>
      <c r="D681" t="s">
        <v>1329</v>
      </c>
      <c r="E681">
        <v>1</v>
      </c>
      <c r="F681">
        <v>4</v>
      </c>
      <c r="G681">
        <v>5</v>
      </c>
      <c r="H681">
        <v>0</v>
      </c>
      <c r="I681">
        <v>126</v>
      </c>
    </row>
    <row r="682" spans="1:9" x14ac:dyDescent="0.2">
      <c r="A682" t="s">
        <v>963</v>
      </c>
      <c r="B682" t="s">
        <v>964</v>
      </c>
      <c r="C682">
        <v>127</v>
      </c>
      <c r="D682" t="s">
        <v>1330</v>
      </c>
      <c r="E682">
        <v>0</v>
      </c>
      <c r="F682">
        <v>127</v>
      </c>
      <c r="G682">
        <v>0</v>
      </c>
      <c r="H682">
        <v>0</v>
      </c>
      <c r="I682">
        <v>5</v>
      </c>
    </row>
    <row r="683" spans="1:9" x14ac:dyDescent="0.2">
      <c r="A683" t="s">
        <v>963</v>
      </c>
      <c r="B683" t="s">
        <v>964</v>
      </c>
      <c r="C683">
        <v>3</v>
      </c>
      <c r="D683" t="s">
        <v>1331</v>
      </c>
      <c r="E683">
        <v>0</v>
      </c>
      <c r="F683">
        <v>3</v>
      </c>
      <c r="G683">
        <v>0</v>
      </c>
      <c r="H683">
        <v>0</v>
      </c>
      <c r="I683">
        <v>0</v>
      </c>
    </row>
    <row r="684" spans="1:9" x14ac:dyDescent="0.2">
      <c r="A684" t="s">
        <v>963</v>
      </c>
      <c r="B684" t="s">
        <v>964</v>
      </c>
      <c r="C684">
        <v>5</v>
      </c>
      <c r="D684" t="s">
        <v>1332</v>
      </c>
      <c r="E684">
        <v>0</v>
      </c>
      <c r="F684">
        <v>5</v>
      </c>
      <c r="G684">
        <v>0</v>
      </c>
      <c r="H684">
        <v>0</v>
      </c>
      <c r="I684">
        <v>10</v>
      </c>
    </row>
    <row r="685" spans="1:9" x14ac:dyDescent="0.2">
      <c r="A685" t="s">
        <v>963</v>
      </c>
      <c r="B685" t="s">
        <v>964</v>
      </c>
      <c r="C685">
        <v>102</v>
      </c>
      <c r="D685" t="s">
        <v>1333</v>
      </c>
      <c r="E685">
        <v>0</v>
      </c>
      <c r="F685">
        <v>102</v>
      </c>
      <c r="G685">
        <v>0</v>
      </c>
      <c r="H685">
        <v>0</v>
      </c>
      <c r="I685">
        <v>88</v>
      </c>
    </row>
    <row r="686" spans="1:9" x14ac:dyDescent="0.2">
      <c r="A686" t="s">
        <v>963</v>
      </c>
      <c r="B686" t="s">
        <v>964</v>
      </c>
      <c r="C686">
        <v>63</v>
      </c>
      <c r="D686" t="s">
        <v>1334</v>
      </c>
      <c r="E686">
        <v>0</v>
      </c>
      <c r="F686">
        <v>63</v>
      </c>
      <c r="G686">
        <v>0</v>
      </c>
      <c r="H686">
        <v>0</v>
      </c>
      <c r="I686">
        <v>31</v>
      </c>
    </row>
    <row r="687" spans="1:9" x14ac:dyDescent="0.2">
      <c r="A687" t="s">
        <v>963</v>
      </c>
      <c r="B687" t="s">
        <v>964</v>
      </c>
      <c r="C687">
        <v>149</v>
      </c>
      <c r="D687" t="s">
        <v>1335</v>
      </c>
      <c r="E687">
        <v>0</v>
      </c>
      <c r="F687">
        <v>149</v>
      </c>
      <c r="G687">
        <v>0</v>
      </c>
      <c r="H687">
        <v>0</v>
      </c>
      <c r="I687">
        <v>0</v>
      </c>
    </row>
    <row r="688" spans="1:9" x14ac:dyDescent="0.2">
      <c r="A688" t="s">
        <v>963</v>
      </c>
      <c r="B688" t="s">
        <v>964</v>
      </c>
      <c r="C688">
        <v>3</v>
      </c>
      <c r="D688" t="s">
        <v>1336</v>
      </c>
      <c r="E688">
        <v>0</v>
      </c>
      <c r="F688">
        <v>3</v>
      </c>
      <c r="G688">
        <v>1</v>
      </c>
      <c r="H688">
        <v>0</v>
      </c>
      <c r="I688">
        <v>479</v>
      </c>
    </row>
    <row r="689" spans="1:9" x14ac:dyDescent="0.2">
      <c r="A689" t="s">
        <v>963</v>
      </c>
      <c r="B689" t="s">
        <v>964</v>
      </c>
      <c r="C689">
        <v>213</v>
      </c>
      <c r="D689" t="s">
        <v>933</v>
      </c>
      <c r="E689">
        <v>4</v>
      </c>
      <c r="F689">
        <v>209</v>
      </c>
      <c r="G689">
        <v>0</v>
      </c>
      <c r="H689">
        <v>0</v>
      </c>
      <c r="I689">
        <v>630</v>
      </c>
    </row>
    <row r="690" spans="1:9" x14ac:dyDescent="0.2">
      <c r="A690" t="s">
        <v>963</v>
      </c>
      <c r="B690" t="s">
        <v>964</v>
      </c>
      <c r="C690">
        <v>8</v>
      </c>
      <c r="D690" t="s">
        <v>1337</v>
      </c>
      <c r="E690">
        <v>0</v>
      </c>
      <c r="F690">
        <v>8</v>
      </c>
      <c r="G690">
        <v>-1072</v>
      </c>
      <c r="H690">
        <v>0</v>
      </c>
      <c r="I690">
        <v>1155</v>
      </c>
    </row>
    <row r="691" spans="1:9" x14ac:dyDescent="0.2">
      <c r="A691" t="s">
        <v>963</v>
      </c>
      <c r="B691" t="s">
        <v>964</v>
      </c>
      <c r="C691">
        <v>70</v>
      </c>
      <c r="D691" t="s">
        <v>1338</v>
      </c>
      <c r="E691">
        <v>0</v>
      </c>
      <c r="F691">
        <v>70</v>
      </c>
      <c r="G691">
        <v>0</v>
      </c>
      <c r="H691">
        <v>0</v>
      </c>
      <c r="I691">
        <v>74</v>
      </c>
    </row>
    <row r="692" spans="1:9" x14ac:dyDescent="0.2">
      <c r="A692" t="s">
        <v>963</v>
      </c>
      <c r="B692" t="s">
        <v>964</v>
      </c>
      <c r="C692">
        <v>121</v>
      </c>
      <c r="D692" t="s">
        <v>1339</v>
      </c>
      <c r="E692">
        <v>0</v>
      </c>
      <c r="F692">
        <v>121</v>
      </c>
      <c r="G692">
        <v>-2</v>
      </c>
      <c r="H692">
        <v>0</v>
      </c>
      <c r="I692">
        <v>1</v>
      </c>
    </row>
    <row r="693" spans="1:9" x14ac:dyDescent="0.2">
      <c r="A693" t="s">
        <v>963</v>
      </c>
      <c r="B693" t="s">
        <v>964</v>
      </c>
      <c r="C693">
        <v>325</v>
      </c>
      <c r="D693" t="s">
        <v>1340</v>
      </c>
      <c r="E693">
        <v>0</v>
      </c>
      <c r="F693">
        <v>325</v>
      </c>
      <c r="G693">
        <v>-16</v>
      </c>
      <c r="H693">
        <v>0</v>
      </c>
      <c r="I693">
        <v>42</v>
      </c>
    </row>
    <row r="694" spans="1:9" x14ac:dyDescent="0.2">
      <c r="A694" t="s">
        <v>963</v>
      </c>
      <c r="B694" t="s">
        <v>964</v>
      </c>
      <c r="C694">
        <v>37</v>
      </c>
      <c r="D694" t="s">
        <v>1341</v>
      </c>
      <c r="E694">
        <v>0</v>
      </c>
      <c r="F694">
        <v>37</v>
      </c>
      <c r="G694">
        <v>0</v>
      </c>
      <c r="H694">
        <v>0</v>
      </c>
      <c r="I694">
        <v>5</v>
      </c>
    </row>
    <row r="695" spans="1:9" x14ac:dyDescent="0.2">
      <c r="A695" t="s">
        <v>963</v>
      </c>
      <c r="B695" t="s">
        <v>964</v>
      </c>
      <c r="C695">
        <v>3</v>
      </c>
      <c r="D695" t="s">
        <v>1342</v>
      </c>
      <c r="E695">
        <v>0</v>
      </c>
      <c r="F695">
        <v>3</v>
      </c>
      <c r="G695">
        <v>0</v>
      </c>
      <c r="H695">
        <v>0</v>
      </c>
      <c r="I695">
        <v>0</v>
      </c>
    </row>
    <row r="696" spans="1:9" x14ac:dyDescent="0.2">
      <c r="A696" t="s">
        <v>963</v>
      </c>
      <c r="B696" t="s">
        <v>964</v>
      </c>
      <c r="C696">
        <v>13</v>
      </c>
      <c r="D696" t="s">
        <v>1343</v>
      </c>
      <c r="E696">
        <v>0</v>
      </c>
      <c r="F696">
        <v>13</v>
      </c>
      <c r="G696">
        <v>0</v>
      </c>
      <c r="H696">
        <v>0</v>
      </c>
      <c r="I696">
        <v>29</v>
      </c>
    </row>
    <row r="697" spans="1:9" x14ac:dyDescent="0.2">
      <c r="A697" t="s">
        <v>963</v>
      </c>
      <c r="B697" t="s">
        <v>964</v>
      </c>
      <c r="C697">
        <v>33</v>
      </c>
      <c r="D697" t="s">
        <v>1344</v>
      </c>
      <c r="E697">
        <v>0</v>
      </c>
      <c r="F697">
        <v>33</v>
      </c>
      <c r="G697">
        <v>0</v>
      </c>
      <c r="H697">
        <v>0</v>
      </c>
      <c r="I697">
        <v>0</v>
      </c>
    </row>
    <row r="698" spans="1:9" x14ac:dyDescent="0.2">
      <c r="A698" t="s">
        <v>963</v>
      </c>
      <c r="B698" t="s">
        <v>964</v>
      </c>
      <c r="C698">
        <v>52</v>
      </c>
      <c r="D698" t="s">
        <v>1345</v>
      </c>
      <c r="E698">
        <v>0</v>
      </c>
      <c r="F698">
        <v>52</v>
      </c>
      <c r="G698">
        <v>0</v>
      </c>
      <c r="H698">
        <v>0</v>
      </c>
      <c r="I698">
        <v>0</v>
      </c>
    </row>
    <row r="699" spans="1:9" x14ac:dyDescent="0.2">
      <c r="A699" t="s">
        <v>963</v>
      </c>
      <c r="B699" t="s">
        <v>964</v>
      </c>
      <c r="C699">
        <v>19</v>
      </c>
      <c r="D699" t="s">
        <v>1346</v>
      </c>
      <c r="E699">
        <v>0</v>
      </c>
      <c r="F699">
        <v>19</v>
      </c>
      <c r="G699">
        <v>0</v>
      </c>
      <c r="H699">
        <v>0</v>
      </c>
      <c r="I699">
        <v>0</v>
      </c>
    </row>
    <row r="700" spans="1:9" x14ac:dyDescent="0.2">
      <c r="A700" t="s">
        <v>963</v>
      </c>
      <c r="B700" t="s">
        <v>964</v>
      </c>
      <c r="C700">
        <v>602</v>
      </c>
      <c r="D700" t="s">
        <v>1347</v>
      </c>
      <c r="E700">
        <v>10</v>
      </c>
      <c r="F700">
        <v>591</v>
      </c>
      <c r="G700">
        <v>-32</v>
      </c>
      <c r="H700">
        <v>0</v>
      </c>
      <c r="I700">
        <v>93</v>
      </c>
    </row>
    <row r="701" spans="1:9" x14ac:dyDescent="0.2">
      <c r="A701" t="s">
        <v>963</v>
      </c>
      <c r="B701" t="s">
        <v>964</v>
      </c>
      <c r="C701">
        <v>151</v>
      </c>
      <c r="D701" t="s">
        <v>1348</v>
      </c>
      <c r="E701">
        <v>0</v>
      </c>
      <c r="F701">
        <v>151</v>
      </c>
      <c r="G701">
        <v>-4</v>
      </c>
      <c r="H701">
        <v>0</v>
      </c>
      <c r="I701">
        <v>3</v>
      </c>
    </row>
    <row r="702" spans="1:9" x14ac:dyDescent="0.2">
      <c r="A702" t="s">
        <v>963</v>
      </c>
      <c r="B702" t="s">
        <v>964</v>
      </c>
      <c r="C702">
        <v>106</v>
      </c>
      <c r="D702" t="s">
        <v>1349</v>
      </c>
      <c r="E702">
        <v>0</v>
      </c>
      <c r="F702">
        <v>106</v>
      </c>
      <c r="G702">
        <v>-2142</v>
      </c>
      <c r="H702">
        <v>0</v>
      </c>
      <c r="I702">
        <v>2157</v>
      </c>
    </row>
    <row r="703" spans="1:9" x14ac:dyDescent="0.2">
      <c r="A703" t="s">
        <v>963</v>
      </c>
      <c r="B703" t="s">
        <v>964</v>
      </c>
      <c r="C703">
        <v>54</v>
      </c>
      <c r="D703" t="s">
        <v>1350</v>
      </c>
      <c r="E703">
        <v>31</v>
      </c>
      <c r="F703">
        <v>22</v>
      </c>
      <c r="G703">
        <v>0</v>
      </c>
      <c r="H703">
        <v>0</v>
      </c>
      <c r="I703">
        <v>38</v>
      </c>
    </row>
    <row r="704" spans="1:9" x14ac:dyDescent="0.2">
      <c r="A704" t="s">
        <v>963</v>
      </c>
      <c r="B704" t="s">
        <v>964</v>
      </c>
      <c r="C704">
        <v>159</v>
      </c>
      <c r="D704" t="s">
        <v>1351</v>
      </c>
      <c r="E704">
        <v>7</v>
      </c>
      <c r="F704">
        <v>152</v>
      </c>
      <c r="G704">
        <v>-24</v>
      </c>
      <c r="H704">
        <v>0</v>
      </c>
      <c r="I704">
        <v>954</v>
      </c>
    </row>
    <row r="705" spans="1:9" x14ac:dyDescent="0.2">
      <c r="A705" t="s">
        <v>963</v>
      </c>
      <c r="B705" t="s">
        <v>964</v>
      </c>
      <c r="C705">
        <v>221</v>
      </c>
      <c r="D705" t="s">
        <v>1352</v>
      </c>
      <c r="E705">
        <v>0</v>
      </c>
      <c r="F705">
        <v>221</v>
      </c>
      <c r="G705">
        <v>0</v>
      </c>
      <c r="H705">
        <v>0</v>
      </c>
      <c r="I705">
        <v>1</v>
      </c>
    </row>
    <row r="706" spans="1:9" x14ac:dyDescent="0.2">
      <c r="A706" t="s">
        <v>963</v>
      </c>
      <c r="B706" t="s">
        <v>964</v>
      </c>
      <c r="C706">
        <v>83</v>
      </c>
      <c r="D706" t="s">
        <v>1353</v>
      </c>
      <c r="E706">
        <v>0</v>
      </c>
      <c r="F706">
        <v>83</v>
      </c>
      <c r="G706">
        <v>-21</v>
      </c>
      <c r="H706">
        <v>0</v>
      </c>
      <c r="I706">
        <v>23</v>
      </c>
    </row>
    <row r="707" spans="1:9" x14ac:dyDescent="0.2">
      <c r="A707" t="s">
        <v>963</v>
      </c>
      <c r="B707" t="s">
        <v>964</v>
      </c>
      <c r="C707">
        <v>285</v>
      </c>
      <c r="D707" t="s">
        <v>1354</v>
      </c>
      <c r="E707">
        <v>0</v>
      </c>
      <c r="F707">
        <v>285</v>
      </c>
      <c r="G707">
        <v>-638</v>
      </c>
      <c r="H707">
        <v>0</v>
      </c>
      <c r="I707">
        <v>716</v>
      </c>
    </row>
    <row r="708" spans="1:9" x14ac:dyDescent="0.2">
      <c r="A708" t="s">
        <v>963</v>
      </c>
      <c r="B708" t="s">
        <v>964</v>
      </c>
      <c r="C708">
        <v>30</v>
      </c>
      <c r="D708" t="s">
        <v>1355</v>
      </c>
      <c r="E708">
        <v>0</v>
      </c>
      <c r="F708">
        <v>30</v>
      </c>
      <c r="G708">
        <v>0</v>
      </c>
      <c r="H708">
        <v>0</v>
      </c>
      <c r="I708">
        <v>16</v>
      </c>
    </row>
    <row r="709" spans="1:9" x14ac:dyDescent="0.2">
      <c r="A709" t="s">
        <v>963</v>
      </c>
      <c r="B709" t="s">
        <v>964</v>
      </c>
      <c r="C709">
        <v>166</v>
      </c>
      <c r="D709" t="s">
        <v>1356</v>
      </c>
      <c r="E709">
        <v>0</v>
      </c>
      <c r="F709">
        <v>166</v>
      </c>
      <c r="G709">
        <v>0</v>
      </c>
      <c r="H709">
        <v>0</v>
      </c>
      <c r="I709">
        <v>0</v>
      </c>
    </row>
    <row r="710" spans="1:9" x14ac:dyDescent="0.2">
      <c r="A710" t="s">
        <v>963</v>
      </c>
      <c r="B710" t="s">
        <v>964</v>
      </c>
      <c r="C710">
        <v>2433</v>
      </c>
      <c r="D710" t="s">
        <v>1357</v>
      </c>
      <c r="E710">
        <v>0</v>
      </c>
      <c r="F710">
        <v>2433</v>
      </c>
      <c r="G710">
        <v>0</v>
      </c>
      <c r="H710">
        <v>0</v>
      </c>
      <c r="I710">
        <v>33</v>
      </c>
    </row>
    <row r="711" spans="1:9" x14ac:dyDescent="0.2">
      <c r="A711" t="s">
        <v>963</v>
      </c>
      <c r="B711" t="s">
        <v>964</v>
      </c>
      <c r="C711">
        <v>8</v>
      </c>
      <c r="D711" t="s">
        <v>1358</v>
      </c>
      <c r="E711">
        <v>0</v>
      </c>
      <c r="F711">
        <v>8</v>
      </c>
      <c r="G711">
        <v>0</v>
      </c>
      <c r="H711">
        <v>0</v>
      </c>
      <c r="I711">
        <v>0</v>
      </c>
    </row>
    <row r="712" spans="1:9" x14ac:dyDescent="0.2">
      <c r="A712" t="s">
        <v>963</v>
      </c>
      <c r="B712" t="s">
        <v>964</v>
      </c>
      <c r="C712">
        <v>42</v>
      </c>
      <c r="D712" t="s">
        <v>1359</v>
      </c>
      <c r="E712">
        <v>0</v>
      </c>
      <c r="F712">
        <v>42</v>
      </c>
      <c r="G712">
        <v>0</v>
      </c>
      <c r="H712">
        <v>0</v>
      </c>
      <c r="I712">
        <v>0</v>
      </c>
    </row>
    <row r="713" spans="1:9" x14ac:dyDescent="0.2">
      <c r="A713" t="s">
        <v>963</v>
      </c>
      <c r="B713" t="s">
        <v>964</v>
      </c>
      <c r="C713">
        <v>15</v>
      </c>
      <c r="D713" t="s">
        <v>1360</v>
      </c>
      <c r="E713">
        <v>0</v>
      </c>
      <c r="F713">
        <v>15</v>
      </c>
      <c r="G713">
        <v>0</v>
      </c>
      <c r="H713">
        <v>0</v>
      </c>
      <c r="I713">
        <v>0</v>
      </c>
    </row>
    <row r="714" spans="1:9" x14ac:dyDescent="0.2">
      <c r="A714" t="s">
        <v>963</v>
      </c>
      <c r="B714" t="s">
        <v>964</v>
      </c>
      <c r="C714">
        <v>42</v>
      </c>
      <c r="D714" t="s">
        <v>1361</v>
      </c>
      <c r="E714">
        <v>0</v>
      </c>
      <c r="F714">
        <v>42</v>
      </c>
      <c r="G714">
        <v>0</v>
      </c>
      <c r="H714">
        <v>0</v>
      </c>
      <c r="I714">
        <v>0</v>
      </c>
    </row>
    <row r="715" spans="1:9" x14ac:dyDescent="0.2">
      <c r="A715" t="s">
        <v>963</v>
      </c>
      <c r="B715" t="s">
        <v>964</v>
      </c>
      <c r="C715">
        <v>15</v>
      </c>
      <c r="D715" t="s">
        <v>1362</v>
      </c>
      <c r="E715">
        <v>0</v>
      </c>
      <c r="F715">
        <v>15</v>
      </c>
      <c r="G715">
        <v>0</v>
      </c>
      <c r="H715">
        <v>0</v>
      </c>
      <c r="I715">
        <v>0</v>
      </c>
    </row>
    <row r="716" spans="1:9" x14ac:dyDescent="0.2">
      <c r="B716" t="s">
        <v>1363</v>
      </c>
      <c r="I716">
        <v>524</v>
      </c>
    </row>
    <row r="717" spans="1:9" x14ac:dyDescent="0.2">
      <c r="A717" t="s">
        <v>963</v>
      </c>
      <c r="B717" t="s">
        <v>960</v>
      </c>
      <c r="C717">
        <v>105</v>
      </c>
      <c r="D717">
        <v>11146619</v>
      </c>
      <c r="E717">
        <v>0</v>
      </c>
      <c r="F717">
        <v>105</v>
      </c>
      <c r="G717">
        <v>0</v>
      </c>
      <c r="H717">
        <v>0</v>
      </c>
      <c r="I717">
        <v>0</v>
      </c>
    </row>
    <row r="718" spans="1:9" x14ac:dyDescent="0.2">
      <c r="A718" t="s">
        <v>963</v>
      </c>
      <c r="B718" t="s">
        <v>960</v>
      </c>
      <c r="C718">
        <v>864</v>
      </c>
      <c r="D718">
        <v>11146630</v>
      </c>
      <c r="E718">
        <v>0</v>
      </c>
      <c r="F718">
        <v>864</v>
      </c>
      <c r="G718">
        <v>0</v>
      </c>
      <c r="H718">
        <v>0</v>
      </c>
      <c r="I718">
        <v>0</v>
      </c>
    </row>
    <row r="719" spans="1:9" x14ac:dyDescent="0.2">
      <c r="A719" t="s">
        <v>963</v>
      </c>
      <c r="B719" t="s">
        <v>960</v>
      </c>
      <c r="C719">
        <v>8154</v>
      </c>
      <c r="D719">
        <v>11146649</v>
      </c>
      <c r="E719">
        <v>0</v>
      </c>
      <c r="F719">
        <v>8154</v>
      </c>
      <c r="G719">
        <v>0</v>
      </c>
      <c r="H719">
        <v>0</v>
      </c>
      <c r="I719">
        <v>0</v>
      </c>
    </row>
    <row r="720" spans="1:9" x14ac:dyDescent="0.2">
      <c r="A720" t="s">
        <v>963</v>
      </c>
      <c r="B720" t="s">
        <v>960</v>
      </c>
      <c r="C720">
        <v>9</v>
      </c>
      <c r="D720">
        <v>18000018</v>
      </c>
      <c r="E720">
        <v>0</v>
      </c>
      <c r="F720">
        <v>9</v>
      </c>
      <c r="G720">
        <v>0</v>
      </c>
      <c r="H720">
        <v>0</v>
      </c>
      <c r="I720">
        <v>21</v>
      </c>
    </row>
    <row r="721" spans="1:9" x14ac:dyDescent="0.2">
      <c r="A721" t="s">
        <v>963</v>
      </c>
      <c r="B721" t="s">
        <v>960</v>
      </c>
      <c r="C721">
        <v>7</v>
      </c>
      <c r="D721">
        <v>18000090</v>
      </c>
      <c r="E721">
        <v>0</v>
      </c>
      <c r="F721">
        <v>7</v>
      </c>
      <c r="G721">
        <v>0</v>
      </c>
      <c r="H721">
        <v>0</v>
      </c>
      <c r="I721">
        <v>0</v>
      </c>
    </row>
    <row r="722" spans="1:9" x14ac:dyDescent="0.2">
      <c r="A722" t="s">
        <v>963</v>
      </c>
      <c r="B722" t="s">
        <v>960</v>
      </c>
      <c r="C722">
        <v>1270</v>
      </c>
      <c r="D722">
        <v>18000339</v>
      </c>
      <c r="E722">
        <v>0</v>
      </c>
      <c r="F722">
        <v>1270</v>
      </c>
      <c r="G722">
        <v>0</v>
      </c>
      <c r="H722">
        <v>0</v>
      </c>
      <c r="I722">
        <v>0</v>
      </c>
    </row>
    <row r="723" spans="1:9" x14ac:dyDescent="0.2">
      <c r="A723" t="s">
        <v>963</v>
      </c>
      <c r="B723" t="s">
        <v>960</v>
      </c>
      <c r="C723">
        <v>6459</v>
      </c>
      <c r="D723">
        <v>18000433</v>
      </c>
      <c r="E723">
        <v>0</v>
      </c>
      <c r="F723">
        <v>6459</v>
      </c>
      <c r="G723">
        <v>0</v>
      </c>
      <c r="H723">
        <v>0</v>
      </c>
      <c r="I723">
        <v>0</v>
      </c>
    </row>
    <row r="724" spans="1:9" x14ac:dyDescent="0.2">
      <c r="A724" t="s">
        <v>963</v>
      </c>
      <c r="B724" t="s">
        <v>960</v>
      </c>
      <c r="C724">
        <v>3177</v>
      </c>
      <c r="D724">
        <v>18000440</v>
      </c>
      <c r="E724">
        <v>0</v>
      </c>
      <c r="F724">
        <v>3177</v>
      </c>
      <c r="G724">
        <v>0</v>
      </c>
      <c r="H724">
        <v>0</v>
      </c>
      <c r="I724">
        <v>0</v>
      </c>
    </row>
    <row r="725" spans="1:9" x14ac:dyDescent="0.2">
      <c r="A725" t="s">
        <v>963</v>
      </c>
      <c r="B725" t="s">
        <v>960</v>
      </c>
      <c r="C725">
        <v>27</v>
      </c>
      <c r="D725">
        <v>18000908</v>
      </c>
      <c r="E725">
        <v>0</v>
      </c>
      <c r="F725">
        <v>27</v>
      </c>
      <c r="G725">
        <v>0</v>
      </c>
      <c r="H725">
        <v>0</v>
      </c>
      <c r="I725">
        <v>0</v>
      </c>
    </row>
    <row r="726" spans="1:9" x14ac:dyDescent="0.2">
      <c r="A726" t="s">
        <v>963</v>
      </c>
      <c r="B726" t="s">
        <v>960</v>
      </c>
      <c r="C726">
        <v>7360</v>
      </c>
      <c r="D726">
        <v>18000994</v>
      </c>
      <c r="E726">
        <v>0</v>
      </c>
      <c r="F726">
        <v>7360</v>
      </c>
      <c r="G726">
        <v>0</v>
      </c>
      <c r="H726">
        <v>0</v>
      </c>
      <c r="I726">
        <v>0</v>
      </c>
    </row>
    <row r="727" spans="1:9" x14ac:dyDescent="0.2">
      <c r="A727" t="s">
        <v>963</v>
      </c>
      <c r="B727" t="s">
        <v>960</v>
      </c>
      <c r="C727">
        <v>4977</v>
      </c>
      <c r="D727" t="s">
        <v>442</v>
      </c>
      <c r="E727">
        <v>0</v>
      </c>
      <c r="F727">
        <v>4977</v>
      </c>
      <c r="G727">
        <v>0</v>
      </c>
      <c r="H727">
        <v>0</v>
      </c>
      <c r="I727">
        <v>0</v>
      </c>
    </row>
    <row r="728" spans="1:9" x14ac:dyDescent="0.2">
      <c r="A728" t="s">
        <v>963</v>
      </c>
      <c r="B728" t="s">
        <v>960</v>
      </c>
      <c r="C728">
        <v>4236</v>
      </c>
      <c r="D728" t="s">
        <v>448</v>
      </c>
      <c r="E728">
        <v>0</v>
      </c>
      <c r="F728">
        <v>4236</v>
      </c>
      <c r="G728">
        <v>0</v>
      </c>
      <c r="H728">
        <v>0</v>
      </c>
      <c r="I728">
        <v>0</v>
      </c>
    </row>
    <row r="729" spans="1:9" x14ac:dyDescent="0.2">
      <c r="A729" t="s">
        <v>963</v>
      </c>
      <c r="B729" t="s">
        <v>960</v>
      </c>
      <c r="C729">
        <v>158</v>
      </c>
      <c r="D729" t="s">
        <v>543</v>
      </c>
      <c r="E729">
        <v>0</v>
      </c>
      <c r="F729">
        <v>158</v>
      </c>
      <c r="G729">
        <v>0</v>
      </c>
      <c r="H729">
        <v>0</v>
      </c>
      <c r="I729">
        <v>0</v>
      </c>
    </row>
    <row r="730" spans="1:9" x14ac:dyDescent="0.2">
      <c r="A730" t="s">
        <v>963</v>
      </c>
      <c r="B730" t="s">
        <v>960</v>
      </c>
      <c r="C730">
        <v>10590</v>
      </c>
      <c r="D730" t="s">
        <v>560</v>
      </c>
      <c r="E730">
        <v>0</v>
      </c>
      <c r="F730">
        <v>10590</v>
      </c>
      <c r="G730">
        <v>0</v>
      </c>
      <c r="H730">
        <v>0</v>
      </c>
      <c r="I730">
        <v>0</v>
      </c>
    </row>
    <row r="731" spans="1:9" x14ac:dyDescent="0.2">
      <c r="A731" t="s">
        <v>963</v>
      </c>
      <c r="B731" t="s">
        <v>960</v>
      </c>
      <c r="C731">
        <v>12284</v>
      </c>
      <c r="D731" t="s">
        <v>575</v>
      </c>
      <c r="E731">
        <v>0</v>
      </c>
      <c r="F731">
        <v>12284</v>
      </c>
      <c r="G731">
        <v>0</v>
      </c>
      <c r="H731">
        <v>0</v>
      </c>
      <c r="I731">
        <v>0</v>
      </c>
    </row>
    <row r="732" spans="1:9" x14ac:dyDescent="0.2">
      <c r="A732" t="s">
        <v>963</v>
      </c>
      <c r="B732" t="s">
        <v>960</v>
      </c>
      <c r="C732">
        <v>813</v>
      </c>
      <c r="D732" t="s">
        <v>92</v>
      </c>
      <c r="E732">
        <v>0</v>
      </c>
      <c r="F732">
        <v>813</v>
      </c>
      <c r="G732">
        <v>0</v>
      </c>
      <c r="H732">
        <v>0</v>
      </c>
      <c r="I732">
        <v>0</v>
      </c>
    </row>
    <row r="733" spans="1:9" x14ac:dyDescent="0.2">
      <c r="A733" t="s">
        <v>963</v>
      </c>
      <c r="B733" t="s">
        <v>960</v>
      </c>
      <c r="C733">
        <v>1016</v>
      </c>
      <c r="D733" t="s">
        <v>612</v>
      </c>
      <c r="E733">
        <v>0</v>
      </c>
      <c r="F733">
        <v>1016</v>
      </c>
      <c r="G733">
        <v>0</v>
      </c>
      <c r="H733">
        <v>0</v>
      </c>
      <c r="I733">
        <v>0</v>
      </c>
    </row>
    <row r="734" spans="1:9" x14ac:dyDescent="0.2">
      <c r="A734" t="s">
        <v>963</v>
      </c>
      <c r="B734" t="s">
        <v>960</v>
      </c>
      <c r="C734">
        <v>42</v>
      </c>
      <c r="D734" t="s">
        <v>155</v>
      </c>
      <c r="E734">
        <v>0</v>
      </c>
      <c r="F734">
        <v>42</v>
      </c>
      <c r="G734">
        <v>0</v>
      </c>
      <c r="H734">
        <v>0</v>
      </c>
      <c r="I734">
        <v>169</v>
      </c>
    </row>
    <row r="735" spans="1:9" x14ac:dyDescent="0.2">
      <c r="A735" t="s">
        <v>963</v>
      </c>
      <c r="B735" t="s">
        <v>960</v>
      </c>
      <c r="C735">
        <v>11987</v>
      </c>
      <c r="D735" t="s">
        <v>187</v>
      </c>
      <c r="E735">
        <v>0</v>
      </c>
      <c r="F735">
        <v>11987</v>
      </c>
      <c r="G735">
        <v>0</v>
      </c>
      <c r="H735">
        <v>0</v>
      </c>
      <c r="I735">
        <v>0</v>
      </c>
    </row>
    <row r="736" spans="1:9" x14ac:dyDescent="0.2">
      <c r="A736" t="s">
        <v>963</v>
      </c>
      <c r="B736" t="s">
        <v>960</v>
      </c>
      <c r="C736">
        <v>635</v>
      </c>
      <c r="D736" t="s">
        <v>194</v>
      </c>
      <c r="E736">
        <v>0</v>
      </c>
      <c r="F736">
        <v>635</v>
      </c>
      <c r="G736">
        <v>0</v>
      </c>
      <c r="H736">
        <v>0</v>
      </c>
      <c r="I736">
        <v>161730</v>
      </c>
    </row>
    <row r="737" spans="1:9" x14ac:dyDescent="0.2">
      <c r="A737" t="s">
        <v>963</v>
      </c>
      <c r="B737" t="s">
        <v>960</v>
      </c>
      <c r="C737">
        <v>3812</v>
      </c>
      <c r="D737" t="s">
        <v>335</v>
      </c>
      <c r="E737">
        <v>0</v>
      </c>
      <c r="F737">
        <v>3812</v>
      </c>
      <c r="G737">
        <v>0</v>
      </c>
      <c r="H737">
        <v>0</v>
      </c>
      <c r="I737">
        <v>0</v>
      </c>
    </row>
    <row r="738" spans="1:9" x14ac:dyDescent="0.2">
      <c r="A738" t="s">
        <v>963</v>
      </c>
      <c r="B738" t="s">
        <v>960</v>
      </c>
      <c r="C738">
        <v>7942</v>
      </c>
      <c r="D738" t="s">
        <v>341</v>
      </c>
      <c r="E738">
        <v>0</v>
      </c>
      <c r="F738">
        <v>7942</v>
      </c>
      <c r="G738">
        <v>0</v>
      </c>
      <c r="H738">
        <v>0</v>
      </c>
      <c r="I738">
        <v>0</v>
      </c>
    </row>
    <row r="739" spans="1:9" x14ac:dyDescent="0.2">
      <c r="A739" t="s">
        <v>963</v>
      </c>
      <c r="B739" t="s">
        <v>960</v>
      </c>
      <c r="C739">
        <v>58</v>
      </c>
      <c r="D739" t="s">
        <v>387</v>
      </c>
      <c r="E739">
        <v>0</v>
      </c>
      <c r="F739">
        <v>58</v>
      </c>
      <c r="G739">
        <v>0</v>
      </c>
      <c r="H739">
        <v>0</v>
      </c>
      <c r="I739">
        <v>0</v>
      </c>
    </row>
    <row r="740" spans="1:9" x14ac:dyDescent="0.2">
      <c r="A740" t="s">
        <v>963</v>
      </c>
      <c r="B740" t="s">
        <v>960</v>
      </c>
      <c r="C740">
        <v>1</v>
      </c>
      <c r="D740" t="s">
        <v>933</v>
      </c>
      <c r="E740">
        <v>0</v>
      </c>
      <c r="F740">
        <v>1</v>
      </c>
      <c r="G740">
        <v>1</v>
      </c>
      <c r="H740">
        <v>0</v>
      </c>
      <c r="I740">
        <v>0</v>
      </c>
    </row>
    <row r="741" spans="1:9" x14ac:dyDescent="0.2">
      <c r="B741" t="s">
        <v>961</v>
      </c>
      <c r="I741">
        <v>24</v>
      </c>
    </row>
    <row r="742" spans="1:9" x14ac:dyDescent="0.2">
      <c r="A742" t="s">
        <v>963</v>
      </c>
      <c r="B742" t="s">
        <v>1364</v>
      </c>
      <c r="C742">
        <v>105</v>
      </c>
      <c r="D742">
        <v>11146611</v>
      </c>
      <c r="E742">
        <v>0</v>
      </c>
      <c r="F742">
        <v>105</v>
      </c>
      <c r="G742">
        <v>0</v>
      </c>
      <c r="H742">
        <v>0</v>
      </c>
      <c r="I742">
        <v>0</v>
      </c>
    </row>
    <row r="743" spans="1:9" x14ac:dyDescent="0.2">
      <c r="A743" t="s">
        <v>963</v>
      </c>
      <c r="B743" t="s">
        <v>1364</v>
      </c>
      <c r="C743">
        <v>5400</v>
      </c>
      <c r="D743">
        <v>11146613</v>
      </c>
      <c r="E743">
        <v>0</v>
      </c>
      <c r="F743">
        <v>5400</v>
      </c>
      <c r="G743">
        <v>0</v>
      </c>
      <c r="H743">
        <v>0</v>
      </c>
      <c r="I743">
        <v>0</v>
      </c>
    </row>
    <row r="744" spans="1:9" x14ac:dyDescent="0.2">
      <c r="A744" t="s">
        <v>963</v>
      </c>
      <c r="B744" t="s">
        <v>1364</v>
      </c>
      <c r="C744">
        <v>95</v>
      </c>
      <c r="D744">
        <v>11146610</v>
      </c>
      <c r="E744">
        <v>0</v>
      </c>
      <c r="F744">
        <v>95</v>
      </c>
      <c r="G744">
        <v>0</v>
      </c>
      <c r="H744">
        <v>0</v>
      </c>
      <c r="I744">
        <v>0</v>
      </c>
    </row>
    <row r="745" spans="1:9" x14ac:dyDescent="0.2">
      <c r="A745" t="s">
        <v>963</v>
      </c>
      <c r="B745" t="s">
        <v>1364</v>
      </c>
      <c r="C745">
        <v>847</v>
      </c>
      <c r="D745">
        <v>11146611</v>
      </c>
      <c r="E745">
        <v>0</v>
      </c>
      <c r="F745">
        <v>847</v>
      </c>
      <c r="G745">
        <v>0</v>
      </c>
      <c r="H745">
        <v>0</v>
      </c>
      <c r="I745">
        <v>0</v>
      </c>
    </row>
    <row r="746" spans="1:9" x14ac:dyDescent="0.2">
      <c r="A746" t="s">
        <v>963</v>
      </c>
      <c r="B746" t="s">
        <v>1364</v>
      </c>
      <c r="C746">
        <v>1006</v>
      </c>
      <c r="D746">
        <v>11146619</v>
      </c>
      <c r="E746">
        <v>0</v>
      </c>
      <c r="F746">
        <v>1006</v>
      </c>
      <c r="G746">
        <v>0</v>
      </c>
      <c r="H746">
        <v>0</v>
      </c>
      <c r="I746">
        <v>0</v>
      </c>
    </row>
    <row r="747" spans="1:9" x14ac:dyDescent="0.2">
      <c r="A747" t="s">
        <v>963</v>
      </c>
      <c r="B747" t="s">
        <v>1364</v>
      </c>
      <c r="C747">
        <v>203</v>
      </c>
      <c r="D747">
        <v>11146694</v>
      </c>
      <c r="E747">
        <v>0</v>
      </c>
      <c r="F747">
        <v>203</v>
      </c>
      <c r="G747">
        <v>0</v>
      </c>
      <c r="H747">
        <v>0</v>
      </c>
      <c r="I747">
        <v>0</v>
      </c>
    </row>
    <row r="748" spans="1:9" x14ac:dyDescent="0.2">
      <c r="A748" t="s">
        <v>963</v>
      </c>
      <c r="B748" t="s">
        <v>1364</v>
      </c>
      <c r="C748">
        <v>105</v>
      </c>
      <c r="D748">
        <v>11146684</v>
      </c>
      <c r="E748">
        <v>0</v>
      </c>
      <c r="F748">
        <v>105</v>
      </c>
      <c r="G748">
        <v>0</v>
      </c>
      <c r="H748">
        <v>0</v>
      </c>
      <c r="I748">
        <v>0</v>
      </c>
    </row>
    <row r="749" spans="1:9" x14ac:dyDescent="0.2">
      <c r="A749" t="s">
        <v>963</v>
      </c>
      <c r="B749" t="s">
        <v>1364</v>
      </c>
      <c r="C749">
        <v>3759</v>
      </c>
      <c r="D749">
        <v>11146698</v>
      </c>
      <c r="E749">
        <v>0</v>
      </c>
      <c r="F749">
        <v>3759</v>
      </c>
      <c r="G749">
        <v>0</v>
      </c>
      <c r="H749">
        <v>0</v>
      </c>
      <c r="I749">
        <v>0</v>
      </c>
    </row>
    <row r="750" spans="1:9" x14ac:dyDescent="0.2">
      <c r="A750" t="s">
        <v>963</v>
      </c>
      <c r="B750" t="s">
        <v>1364</v>
      </c>
      <c r="C750">
        <v>50</v>
      </c>
      <c r="D750">
        <v>11146411</v>
      </c>
      <c r="E750">
        <v>0</v>
      </c>
      <c r="F750">
        <v>50</v>
      </c>
      <c r="G750">
        <v>0</v>
      </c>
      <c r="H750">
        <v>0</v>
      </c>
      <c r="I750">
        <v>0</v>
      </c>
    </row>
    <row r="751" spans="1:9" x14ac:dyDescent="0.2">
      <c r="A751" t="s">
        <v>963</v>
      </c>
      <c r="B751" t="s">
        <v>1364</v>
      </c>
      <c r="C751">
        <v>31</v>
      </c>
      <c r="D751">
        <v>11189189</v>
      </c>
      <c r="E751">
        <v>0</v>
      </c>
      <c r="F751">
        <v>31</v>
      </c>
      <c r="G751">
        <v>0</v>
      </c>
      <c r="H751">
        <v>0</v>
      </c>
      <c r="I751">
        <v>0</v>
      </c>
    </row>
    <row r="752" spans="1:9" x14ac:dyDescent="0.2">
      <c r="A752" t="s">
        <v>963</v>
      </c>
      <c r="B752" t="s">
        <v>1364</v>
      </c>
      <c r="C752">
        <v>345</v>
      </c>
      <c r="D752">
        <v>11189186</v>
      </c>
      <c r="E752">
        <v>0</v>
      </c>
      <c r="F752">
        <v>345</v>
      </c>
      <c r="G752">
        <v>0</v>
      </c>
      <c r="H752">
        <v>0</v>
      </c>
      <c r="I752">
        <v>0</v>
      </c>
    </row>
    <row r="753" spans="1:9" x14ac:dyDescent="0.2">
      <c r="A753" t="s">
        <v>963</v>
      </c>
      <c r="B753" t="s">
        <v>1364</v>
      </c>
      <c r="C753">
        <v>12</v>
      </c>
      <c r="D753">
        <v>14166090</v>
      </c>
      <c r="E753">
        <v>0</v>
      </c>
      <c r="F753">
        <v>12</v>
      </c>
      <c r="G753">
        <v>0</v>
      </c>
      <c r="H753">
        <v>0</v>
      </c>
      <c r="I753">
        <v>0</v>
      </c>
    </row>
    <row r="754" spans="1:9" x14ac:dyDescent="0.2">
      <c r="A754" t="s">
        <v>963</v>
      </c>
      <c r="B754" t="s">
        <v>1364</v>
      </c>
      <c r="C754">
        <v>43</v>
      </c>
      <c r="D754">
        <v>14166316</v>
      </c>
      <c r="E754">
        <v>0</v>
      </c>
      <c r="F754">
        <v>43</v>
      </c>
      <c r="G754">
        <v>0</v>
      </c>
      <c r="H754">
        <v>0</v>
      </c>
      <c r="I754">
        <v>0</v>
      </c>
    </row>
    <row r="755" spans="1:9" x14ac:dyDescent="0.2">
      <c r="A755" t="s">
        <v>963</v>
      </c>
      <c r="B755" t="s">
        <v>1364</v>
      </c>
      <c r="C755">
        <v>1</v>
      </c>
      <c r="D755">
        <v>14166311</v>
      </c>
      <c r="E755">
        <v>0</v>
      </c>
      <c r="F755">
        <v>1</v>
      </c>
      <c r="G755">
        <v>0</v>
      </c>
      <c r="H755">
        <v>0</v>
      </c>
      <c r="I755">
        <v>0</v>
      </c>
    </row>
    <row r="756" spans="1:9" x14ac:dyDescent="0.2">
      <c r="A756" t="s">
        <v>963</v>
      </c>
      <c r="B756" t="s">
        <v>1364</v>
      </c>
      <c r="C756">
        <v>2</v>
      </c>
      <c r="D756">
        <v>14166319</v>
      </c>
      <c r="E756">
        <v>0</v>
      </c>
      <c r="F756">
        <v>2</v>
      </c>
      <c r="G756">
        <v>0</v>
      </c>
      <c r="H756">
        <v>0</v>
      </c>
      <c r="I756">
        <v>0</v>
      </c>
    </row>
    <row r="757" spans="1:9" x14ac:dyDescent="0.2">
      <c r="A757" t="s">
        <v>963</v>
      </c>
      <c r="B757" t="s">
        <v>1364</v>
      </c>
      <c r="C757">
        <v>5</v>
      </c>
      <c r="D757">
        <v>14166331</v>
      </c>
      <c r="E757">
        <v>0</v>
      </c>
      <c r="F757">
        <v>5</v>
      </c>
      <c r="G757">
        <v>0</v>
      </c>
      <c r="H757">
        <v>0</v>
      </c>
      <c r="I757">
        <v>2</v>
      </c>
    </row>
    <row r="758" spans="1:9" x14ac:dyDescent="0.2">
      <c r="A758" t="s">
        <v>963</v>
      </c>
      <c r="B758" t="s">
        <v>1364</v>
      </c>
      <c r="C758">
        <v>3177</v>
      </c>
      <c r="D758">
        <v>18000110</v>
      </c>
      <c r="E758">
        <v>0</v>
      </c>
      <c r="F758">
        <v>3177</v>
      </c>
      <c r="G758">
        <v>0</v>
      </c>
      <c r="H758">
        <v>0</v>
      </c>
      <c r="I758">
        <v>0</v>
      </c>
    </row>
    <row r="759" spans="1:9" x14ac:dyDescent="0.2">
      <c r="A759" t="s">
        <v>963</v>
      </c>
      <c r="B759" t="s">
        <v>1364</v>
      </c>
      <c r="C759">
        <v>105</v>
      </c>
      <c r="D759">
        <v>18000301</v>
      </c>
      <c r="E759">
        <v>0</v>
      </c>
      <c r="F759">
        <v>105</v>
      </c>
      <c r="G759">
        <v>0</v>
      </c>
      <c r="H759">
        <v>0</v>
      </c>
      <c r="I759">
        <v>0</v>
      </c>
    </row>
    <row r="760" spans="1:9" x14ac:dyDescent="0.2">
      <c r="A760" t="s">
        <v>963</v>
      </c>
      <c r="B760" t="s">
        <v>1364</v>
      </c>
      <c r="C760">
        <v>211</v>
      </c>
      <c r="D760">
        <v>18000339</v>
      </c>
      <c r="E760">
        <v>0</v>
      </c>
      <c r="F760">
        <v>211</v>
      </c>
      <c r="G760">
        <v>0</v>
      </c>
      <c r="H760">
        <v>0</v>
      </c>
      <c r="I760">
        <v>0</v>
      </c>
    </row>
    <row r="761" spans="1:9" x14ac:dyDescent="0.2">
      <c r="A761" t="s">
        <v>963</v>
      </c>
      <c r="B761" t="s">
        <v>1364</v>
      </c>
      <c r="C761">
        <v>1059</v>
      </c>
      <c r="D761">
        <v>18000361</v>
      </c>
      <c r="E761">
        <v>0</v>
      </c>
      <c r="F761">
        <v>1059</v>
      </c>
      <c r="G761">
        <v>0</v>
      </c>
      <c r="H761">
        <v>0</v>
      </c>
      <c r="I761">
        <v>0</v>
      </c>
    </row>
    <row r="762" spans="1:9" x14ac:dyDescent="0.2">
      <c r="A762" t="s">
        <v>963</v>
      </c>
      <c r="B762" t="s">
        <v>1364</v>
      </c>
      <c r="C762">
        <v>317</v>
      </c>
      <c r="D762">
        <v>18000364</v>
      </c>
      <c r="E762">
        <v>0</v>
      </c>
      <c r="F762">
        <v>317</v>
      </c>
      <c r="G762">
        <v>0</v>
      </c>
      <c r="H762">
        <v>0</v>
      </c>
      <c r="I762">
        <v>0</v>
      </c>
    </row>
    <row r="763" spans="1:9" x14ac:dyDescent="0.2">
      <c r="A763" t="s">
        <v>963</v>
      </c>
      <c r="B763" t="s">
        <v>1364</v>
      </c>
      <c r="C763">
        <v>741</v>
      </c>
      <c r="D763">
        <v>18000366</v>
      </c>
      <c r="E763">
        <v>0</v>
      </c>
      <c r="F763">
        <v>741</v>
      </c>
      <c r="G763">
        <v>0</v>
      </c>
      <c r="H763">
        <v>0</v>
      </c>
      <c r="I763">
        <v>0</v>
      </c>
    </row>
    <row r="764" spans="1:9" x14ac:dyDescent="0.2">
      <c r="A764" t="s">
        <v>963</v>
      </c>
      <c r="B764" t="s">
        <v>1364</v>
      </c>
      <c r="C764">
        <v>211</v>
      </c>
      <c r="D764">
        <v>18000433</v>
      </c>
      <c r="E764">
        <v>0</v>
      </c>
      <c r="F764">
        <v>211</v>
      </c>
      <c r="G764">
        <v>0</v>
      </c>
      <c r="H764">
        <v>0</v>
      </c>
      <c r="I764">
        <v>0</v>
      </c>
    </row>
    <row r="765" spans="1:9" x14ac:dyDescent="0.2">
      <c r="A765" t="s">
        <v>963</v>
      </c>
      <c r="B765" t="s">
        <v>1364</v>
      </c>
      <c r="C765">
        <v>1641</v>
      </c>
      <c r="D765">
        <v>18000441</v>
      </c>
      <c r="E765">
        <v>0</v>
      </c>
      <c r="F765">
        <v>1641</v>
      </c>
      <c r="G765">
        <v>0</v>
      </c>
      <c r="H765">
        <v>0</v>
      </c>
      <c r="I765">
        <v>0</v>
      </c>
    </row>
    <row r="766" spans="1:9" x14ac:dyDescent="0.2">
      <c r="A766" t="s">
        <v>963</v>
      </c>
      <c r="B766" t="s">
        <v>1364</v>
      </c>
      <c r="C766">
        <v>8</v>
      </c>
      <c r="D766">
        <v>18000904</v>
      </c>
      <c r="E766">
        <v>0</v>
      </c>
      <c r="F766">
        <v>8</v>
      </c>
      <c r="G766">
        <v>0</v>
      </c>
      <c r="H766">
        <v>0</v>
      </c>
      <c r="I766">
        <v>0</v>
      </c>
    </row>
    <row r="767" spans="1:9" x14ac:dyDescent="0.2">
      <c r="A767" t="s">
        <v>963</v>
      </c>
      <c r="B767" t="s">
        <v>1364</v>
      </c>
      <c r="C767">
        <v>578</v>
      </c>
      <c r="D767">
        <v>18000913</v>
      </c>
      <c r="E767">
        <v>0</v>
      </c>
      <c r="F767">
        <v>578</v>
      </c>
      <c r="G767">
        <v>0</v>
      </c>
      <c r="H767">
        <v>0</v>
      </c>
      <c r="I767">
        <v>0</v>
      </c>
    </row>
    <row r="768" spans="1:9" x14ac:dyDescent="0.2">
      <c r="A768" t="s">
        <v>963</v>
      </c>
      <c r="B768" t="s">
        <v>1364</v>
      </c>
      <c r="C768">
        <v>557</v>
      </c>
      <c r="D768">
        <v>18000914</v>
      </c>
      <c r="E768">
        <v>0</v>
      </c>
      <c r="F768">
        <v>557</v>
      </c>
      <c r="G768">
        <v>0</v>
      </c>
      <c r="H768">
        <v>0</v>
      </c>
      <c r="I768">
        <v>7</v>
      </c>
    </row>
    <row r="769" spans="1:9" x14ac:dyDescent="0.2">
      <c r="A769" t="s">
        <v>963</v>
      </c>
      <c r="B769" t="s">
        <v>1364</v>
      </c>
      <c r="C769">
        <v>129</v>
      </c>
      <c r="D769">
        <v>18000494</v>
      </c>
      <c r="E769">
        <v>0</v>
      </c>
      <c r="F769">
        <v>129</v>
      </c>
      <c r="G769">
        <v>0</v>
      </c>
      <c r="H769">
        <v>0</v>
      </c>
      <c r="I769">
        <v>0</v>
      </c>
    </row>
    <row r="770" spans="1:9" x14ac:dyDescent="0.2">
      <c r="A770" t="s">
        <v>963</v>
      </c>
      <c r="B770" t="s">
        <v>1364</v>
      </c>
      <c r="C770">
        <v>4</v>
      </c>
      <c r="D770">
        <v>18001014</v>
      </c>
      <c r="E770">
        <v>0</v>
      </c>
      <c r="F770">
        <v>4</v>
      </c>
      <c r="G770">
        <v>0</v>
      </c>
      <c r="H770">
        <v>0</v>
      </c>
      <c r="I770">
        <v>0</v>
      </c>
    </row>
    <row r="771" spans="1:9" x14ac:dyDescent="0.2">
      <c r="A771" t="s">
        <v>963</v>
      </c>
      <c r="B771" t="s">
        <v>1364</v>
      </c>
      <c r="C771">
        <v>21</v>
      </c>
      <c r="D771">
        <v>18001018</v>
      </c>
      <c r="E771">
        <v>0</v>
      </c>
      <c r="F771">
        <v>21</v>
      </c>
      <c r="G771">
        <v>0</v>
      </c>
      <c r="H771">
        <v>0</v>
      </c>
      <c r="I771">
        <v>0</v>
      </c>
    </row>
    <row r="772" spans="1:9" x14ac:dyDescent="0.2">
      <c r="A772" t="s">
        <v>963</v>
      </c>
      <c r="B772" t="s">
        <v>1364</v>
      </c>
      <c r="C772">
        <v>21</v>
      </c>
      <c r="D772">
        <v>18001019</v>
      </c>
      <c r="E772">
        <v>0</v>
      </c>
      <c r="F772">
        <v>21</v>
      </c>
      <c r="G772">
        <v>0</v>
      </c>
      <c r="H772">
        <v>0</v>
      </c>
      <c r="I772">
        <v>0</v>
      </c>
    </row>
    <row r="773" spans="1:9" x14ac:dyDescent="0.2">
      <c r="A773" t="s">
        <v>963</v>
      </c>
      <c r="B773" t="s">
        <v>1364</v>
      </c>
      <c r="C773">
        <v>105</v>
      </c>
      <c r="D773">
        <v>18001044</v>
      </c>
      <c r="E773">
        <v>0</v>
      </c>
      <c r="F773">
        <v>105</v>
      </c>
      <c r="G773">
        <v>0</v>
      </c>
      <c r="H773">
        <v>0</v>
      </c>
      <c r="I773">
        <v>0</v>
      </c>
    </row>
    <row r="774" spans="1:9" x14ac:dyDescent="0.2">
      <c r="A774" t="s">
        <v>963</v>
      </c>
      <c r="B774" t="s">
        <v>1364</v>
      </c>
      <c r="C774">
        <v>41</v>
      </c>
      <c r="D774">
        <v>86499943</v>
      </c>
      <c r="E774">
        <v>0</v>
      </c>
      <c r="F774">
        <v>41</v>
      </c>
      <c r="G774">
        <v>0</v>
      </c>
      <c r="H774">
        <v>0</v>
      </c>
      <c r="I774">
        <v>0</v>
      </c>
    </row>
    <row r="775" spans="1:9" x14ac:dyDescent="0.2">
      <c r="A775" t="s">
        <v>963</v>
      </c>
      <c r="B775" t="s">
        <v>1364</v>
      </c>
      <c r="C775">
        <v>79</v>
      </c>
      <c r="D775">
        <v>84900199</v>
      </c>
      <c r="E775">
        <v>0</v>
      </c>
      <c r="F775">
        <v>79</v>
      </c>
      <c r="G775">
        <v>0</v>
      </c>
      <c r="H775">
        <v>0</v>
      </c>
      <c r="I775">
        <v>3838</v>
      </c>
    </row>
    <row r="776" spans="1:9" x14ac:dyDescent="0.2">
      <c r="A776" t="s">
        <v>963</v>
      </c>
      <c r="B776" t="s">
        <v>1364</v>
      </c>
      <c r="C776">
        <v>5</v>
      </c>
      <c r="D776">
        <v>89600808</v>
      </c>
      <c r="E776">
        <v>0</v>
      </c>
      <c r="F776">
        <v>5</v>
      </c>
      <c r="G776">
        <v>0</v>
      </c>
      <c r="H776">
        <v>0</v>
      </c>
      <c r="I776">
        <v>0</v>
      </c>
    </row>
    <row r="777" spans="1:9" x14ac:dyDescent="0.2">
      <c r="A777" t="s">
        <v>963</v>
      </c>
      <c r="B777" t="s">
        <v>1364</v>
      </c>
      <c r="C777">
        <v>192</v>
      </c>
      <c r="D777">
        <v>89601366</v>
      </c>
      <c r="E777">
        <v>0</v>
      </c>
      <c r="F777">
        <v>192</v>
      </c>
      <c r="G777">
        <v>0</v>
      </c>
      <c r="H777">
        <v>0</v>
      </c>
      <c r="I777">
        <v>0</v>
      </c>
    </row>
    <row r="778" spans="1:9" x14ac:dyDescent="0.2">
      <c r="A778" t="s">
        <v>963</v>
      </c>
      <c r="B778" t="s">
        <v>1364</v>
      </c>
      <c r="C778">
        <v>751</v>
      </c>
      <c r="D778">
        <v>89601368</v>
      </c>
      <c r="E778">
        <v>0</v>
      </c>
      <c r="F778">
        <v>751</v>
      </c>
      <c r="G778">
        <v>0</v>
      </c>
      <c r="H778">
        <v>0</v>
      </c>
      <c r="I778">
        <v>0</v>
      </c>
    </row>
    <row r="779" spans="1:9" x14ac:dyDescent="0.2">
      <c r="A779" t="s">
        <v>963</v>
      </c>
      <c r="B779" t="s">
        <v>1364</v>
      </c>
      <c r="C779">
        <v>7</v>
      </c>
      <c r="D779">
        <v>89601369</v>
      </c>
      <c r="E779">
        <v>0</v>
      </c>
      <c r="F779">
        <v>7</v>
      </c>
      <c r="G779">
        <v>0</v>
      </c>
      <c r="H779">
        <v>0</v>
      </c>
      <c r="I779">
        <v>0</v>
      </c>
    </row>
    <row r="780" spans="1:9" x14ac:dyDescent="0.2">
      <c r="A780" t="s">
        <v>963</v>
      </c>
      <c r="B780" t="s">
        <v>1364</v>
      </c>
      <c r="C780">
        <v>440</v>
      </c>
      <c r="D780">
        <v>89601340</v>
      </c>
      <c r="E780">
        <v>0</v>
      </c>
      <c r="F780">
        <v>440</v>
      </c>
      <c r="G780">
        <v>0</v>
      </c>
      <c r="H780">
        <v>0</v>
      </c>
      <c r="I780">
        <v>0</v>
      </c>
    </row>
    <row r="781" spans="1:9" x14ac:dyDescent="0.2">
      <c r="A781" t="s">
        <v>963</v>
      </c>
      <c r="B781" t="s">
        <v>1364</v>
      </c>
      <c r="C781">
        <v>209</v>
      </c>
      <c r="D781">
        <v>89601409</v>
      </c>
      <c r="E781">
        <v>0</v>
      </c>
      <c r="F781">
        <v>209</v>
      </c>
      <c r="G781">
        <v>0</v>
      </c>
      <c r="H781">
        <v>0</v>
      </c>
      <c r="I781">
        <v>0</v>
      </c>
    </row>
    <row r="782" spans="1:9" x14ac:dyDescent="0.2">
      <c r="A782" t="s">
        <v>963</v>
      </c>
      <c r="B782" t="s">
        <v>1364</v>
      </c>
      <c r="C782">
        <v>105</v>
      </c>
      <c r="D782" t="s">
        <v>223</v>
      </c>
      <c r="E782">
        <v>0</v>
      </c>
      <c r="F782">
        <v>105</v>
      </c>
      <c r="G782">
        <v>0</v>
      </c>
      <c r="H782">
        <v>0</v>
      </c>
      <c r="I782">
        <v>0</v>
      </c>
    </row>
    <row r="783" spans="1:9" x14ac:dyDescent="0.2">
      <c r="A783" t="s">
        <v>963</v>
      </c>
      <c r="B783" t="s">
        <v>1364</v>
      </c>
      <c r="C783">
        <v>1588</v>
      </c>
      <c r="D783" t="s">
        <v>289</v>
      </c>
      <c r="E783">
        <v>317</v>
      </c>
      <c r="F783">
        <v>1270</v>
      </c>
      <c r="G783">
        <v>0</v>
      </c>
      <c r="H783">
        <v>0</v>
      </c>
      <c r="I783">
        <v>0</v>
      </c>
    </row>
    <row r="784" spans="1:9" x14ac:dyDescent="0.2">
      <c r="A784" t="s">
        <v>963</v>
      </c>
      <c r="B784" t="s">
        <v>1364</v>
      </c>
      <c r="C784">
        <v>191</v>
      </c>
      <c r="D784" t="s">
        <v>1323</v>
      </c>
      <c r="E784">
        <v>0</v>
      </c>
      <c r="F784">
        <v>191</v>
      </c>
      <c r="G784">
        <v>0</v>
      </c>
      <c r="H784">
        <v>0</v>
      </c>
      <c r="I784">
        <v>180</v>
      </c>
    </row>
    <row r="785" spans="1:9" x14ac:dyDescent="0.2">
      <c r="B785" t="s">
        <v>1363</v>
      </c>
      <c r="I785">
        <v>43</v>
      </c>
    </row>
    <row r="786" spans="1:9" x14ac:dyDescent="0.2">
      <c r="A786" t="s">
        <v>1365</v>
      </c>
      <c r="I786">
        <v>591</v>
      </c>
    </row>
    <row r="787" spans="1:9" x14ac:dyDescent="0.2">
      <c r="A787" t="s">
        <v>1366</v>
      </c>
      <c r="B787" t="s">
        <v>1367</v>
      </c>
      <c r="C787">
        <v>3600</v>
      </c>
      <c r="D787">
        <v>11146611</v>
      </c>
      <c r="E787">
        <v>0</v>
      </c>
      <c r="F787">
        <v>3600</v>
      </c>
      <c r="G787">
        <v>0</v>
      </c>
      <c r="H787">
        <v>0</v>
      </c>
      <c r="I787">
        <v>0</v>
      </c>
    </row>
    <row r="788" spans="1:9" x14ac:dyDescent="0.2">
      <c r="A788" t="s">
        <v>1366</v>
      </c>
      <c r="B788" t="s">
        <v>1367</v>
      </c>
      <c r="C788">
        <v>52</v>
      </c>
      <c r="D788">
        <v>11146646</v>
      </c>
      <c r="E788">
        <v>0</v>
      </c>
      <c r="F788">
        <v>52</v>
      </c>
      <c r="G788">
        <v>0</v>
      </c>
      <c r="H788">
        <v>0</v>
      </c>
      <c r="I788">
        <v>0</v>
      </c>
    </row>
    <row r="789" spans="1:9" x14ac:dyDescent="0.2">
      <c r="A789" t="s">
        <v>1366</v>
      </c>
      <c r="B789" t="s">
        <v>1367</v>
      </c>
      <c r="C789">
        <v>1164</v>
      </c>
      <c r="D789">
        <v>13000118</v>
      </c>
      <c r="E789">
        <v>0</v>
      </c>
      <c r="F789">
        <v>1164</v>
      </c>
      <c r="G789">
        <v>0</v>
      </c>
      <c r="H789">
        <v>0</v>
      </c>
      <c r="I789">
        <v>0</v>
      </c>
    </row>
    <row r="790" spans="1:9" x14ac:dyDescent="0.2">
      <c r="A790" t="s">
        <v>1366</v>
      </c>
      <c r="B790" t="s">
        <v>1367</v>
      </c>
      <c r="C790">
        <v>3177</v>
      </c>
      <c r="D790">
        <v>13001001</v>
      </c>
      <c r="E790">
        <v>0</v>
      </c>
      <c r="F790">
        <v>3177</v>
      </c>
      <c r="G790">
        <v>0</v>
      </c>
      <c r="H790">
        <v>0</v>
      </c>
      <c r="I790">
        <v>181141</v>
      </c>
    </row>
    <row r="791" spans="1:9" x14ac:dyDescent="0.2">
      <c r="A791" t="s">
        <v>1366</v>
      </c>
      <c r="B791" t="s">
        <v>1367</v>
      </c>
      <c r="C791">
        <v>96</v>
      </c>
      <c r="D791">
        <v>14166316</v>
      </c>
      <c r="E791">
        <v>0</v>
      </c>
      <c r="F791">
        <v>96</v>
      </c>
      <c r="G791">
        <v>0</v>
      </c>
      <c r="H791">
        <v>0</v>
      </c>
      <c r="I791">
        <v>0</v>
      </c>
    </row>
    <row r="792" spans="1:9" x14ac:dyDescent="0.2">
      <c r="A792" t="s">
        <v>1366</v>
      </c>
      <c r="B792" t="s">
        <v>1367</v>
      </c>
      <c r="C792">
        <v>19</v>
      </c>
      <c r="D792">
        <v>18000018</v>
      </c>
      <c r="E792">
        <v>0</v>
      </c>
      <c r="F792">
        <v>19</v>
      </c>
      <c r="G792">
        <v>0</v>
      </c>
      <c r="H792">
        <v>0</v>
      </c>
      <c r="I792">
        <v>1</v>
      </c>
    </row>
    <row r="793" spans="1:9" x14ac:dyDescent="0.2">
      <c r="A793" t="s">
        <v>1366</v>
      </c>
      <c r="B793" t="s">
        <v>1367</v>
      </c>
      <c r="C793">
        <v>20</v>
      </c>
      <c r="D793">
        <v>18000090</v>
      </c>
      <c r="E793">
        <v>0</v>
      </c>
      <c r="F793">
        <v>20</v>
      </c>
      <c r="G793">
        <v>0</v>
      </c>
      <c r="H793">
        <v>0</v>
      </c>
      <c r="I793">
        <v>0</v>
      </c>
    </row>
    <row r="794" spans="1:9" x14ac:dyDescent="0.2">
      <c r="A794" t="s">
        <v>1366</v>
      </c>
      <c r="B794" t="s">
        <v>1367</v>
      </c>
      <c r="C794">
        <v>3177</v>
      </c>
      <c r="D794">
        <v>18000339</v>
      </c>
      <c r="E794">
        <v>0</v>
      </c>
      <c r="F794">
        <v>3177</v>
      </c>
      <c r="G794">
        <v>0</v>
      </c>
      <c r="H794">
        <v>0</v>
      </c>
      <c r="I794">
        <v>0</v>
      </c>
    </row>
    <row r="795" spans="1:9" x14ac:dyDescent="0.2">
      <c r="A795" t="s">
        <v>1366</v>
      </c>
      <c r="B795" t="s">
        <v>1367</v>
      </c>
      <c r="C795">
        <v>105</v>
      </c>
      <c r="D795">
        <v>18000441</v>
      </c>
      <c r="E795">
        <v>0</v>
      </c>
      <c r="F795">
        <v>105</v>
      </c>
      <c r="G795">
        <v>0</v>
      </c>
      <c r="H795">
        <v>0</v>
      </c>
      <c r="I795">
        <v>105</v>
      </c>
    </row>
    <row r="796" spans="1:9" x14ac:dyDescent="0.2">
      <c r="A796" t="s">
        <v>1366</v>
      </c>
      <c r="B796" t="s">
        <v>1367</v>
      </c>
      <c r="C796">
        <v>52</v>
      </c>
      <c r="D796">
        <v>18000998</v>
      </c>
      <c r="E796">
        <v>0</v>
      </c>
      <c r="F796">
        <v>52</v>
      </c>
      <c r="G796">
        <v>0</v>
      </c>
      <c r="H796">
        <v>0</v>
      </c>
      <c r="I796">
        <v>52</v>
      </c>
    </row>
    <row r="797" spans="1:9" x14ac:dyDescent="0.2">
      <c r="A797" t="s">
        <v>1366</v>
      </c>
      <c r="B797" t="s">
        <v>1367</v>
      </c>
      <c r="C797">
        <v>3177</v>
      </c>
      <c r="D797">
        <v>18000999</v>
      </c>
      <c r="E797">
        <v>0</v>
      </c>
      <c r="F797">
        <v>3177</v>
      </c>
      <c r="G797">
        <v>0</v>
      </c>
      <c r="H797">
        <v>0</v>
      </c>
      <c r="I797">
        <v>0</v>
      </c>
    </row>
    <row r="798" spans="1:9" x14ac:dyDescent="0.2">
      <c r="A798" t="s">
        <v>1366</v>
      </c>
      <c r="B798" t="s">
        <v>1367</v>
      </c>
      <c r="C798">
        <v>41</v>
      </c>
      <c r="D798">
        <v>89600999</v>
      </c>
      <c r="E798">
        <v>0</v>
      </c>
      <c r="F798">
        <v>41</v>
      </c>
      <c r="G798">
        <v>0</v>
      </c>
      <c r="H798">
        <v>0</v>
      </c>
      <c r="I798">
        <v>0</v>
      </c>
    </row>
    <row r="799" spans="1:9" x14ac:dyDescent="0.2">
      <c r="A799" t="s">
        <v>1366</v>
      </c>
      <c r="B799" t="s">
        <v>1367</v>
      </c>
      <c r="C799">
        <v>52</v>
      </c>
      <c r="D799">
        <v>89601366</v>
      </c>
      <c r="E799">
        <v>0</v>
      </c>
      <c r="F799">
        <v>52</v>
      </c>
      <c r="G799">
        <v>0</v>
      </c>
      <c r="H799">
        <v>0</v>
      </c>
      <c r="I799">
        <v>0</v>
      </c>
    </row>
    <row r="800" spans="1:9" x14ac:dyDescent="0.2">
      <c r="A800" t="s">
        <v>1366</v>
      </c>
      <c r="B800" t="s">
        <v>1367</v>
      </c>
      <c r="C800">
        <v>63</v>
      </c>
      <c r="D800">
        <v>89601364</v>
      </c>
      <c r="E800">
        <v>0</v>
      </c>
      <c r="F800">
        <v>63</v>
      </c>
      <c r="G800">
        <v>0</v>
      </c>
      <c r="H800">
        <v>0</v>
      </c>
      <c r="I800">
        <v>0</v>
      </c>
    </row>
    <row r="801" spans="1:9" x14ac:dyDescent="0.2">
      <c r="A801" t="s">
        <v>1366</v>
      </c>
      <c r="B801" t="s">
        <v>1367</v>
      </c>
      <c r="C801">
        <v>166</v>
      </c>
      <c r="D801">
        <v>89601368</v>
      </c>
      <c r="E801">
        <v>0</v>
      </c>
      <c r="F801">
        <v>166</v>
      </c>
      <c r="G801">
        <v>0</v>
      </c>
      <c r="H801">
        <v>0</v>
      </c>
      <c r="I801">
        <v>0</v>
      </c>
    </row>
    <row r="802" spans="1:9" x14ac:dyDescent="0.2">
      <c r="A802" t="s">
        <v>1366</v>
      </c>
      <c r="B802" t="s">
        <v>1367</v>
      </c>
      <c r="C802">
        <v>19</v>
      </c>
      <c r="D802">
        <v>89601369</v>
      </c>
      <c r="E802">
        <v>0</v>
      </c>
      <c r="F802">
        <v>19</v>
      </c>
      <c r="G802">
        <v>0</v>
      </c>
      <c r="H802">
        <v>0</v>
      </c>
      <c r="I802">
        <v>0</v>
      </c>
    </row>
    <row r="803" spans="1:9" x14ac:dyDescent="0.2">
      <c r="A803" t="s">
        <v>1366</v>
      </c>
      <c r="B803" t="s">
        <v>1367</v>
      </c>
      <c r="C803">
        <v>52</v>
      </c>
      <c r="D803">
        <v>89601409</v>
      </c>
      <c r="E803">
        <v>0</v>
      </c>
      <c r="F803">
        <v>52</v>
      </c>
      <c r="G803">
        <v>0</v>
      </c>
      <c r="H803">
        <v>0</v>
      </c>
      <c r="I803">
        <v>0</v>
      </c>
    </row>
    <row r="804" spans="1:9" x14ac:dyDescent="0.2">
      <c r="B804" t="s">
        <v>1368</v>
      </c>
      <c r="I804">
        <v>17</v>
      </c>
    </row>
    <row r="805" spans="1:9" x14ac:dyDescent="0.2">
      <c r="A805" t="s">
        <v>1369</v>
      </c>
      <c r="I805">
        <v>17</v>
      </c>
    </row>
    <row r="806" spans="1:9" x14ac:dyDescent="0.2">
      <c r="A806" t="s">
        <v>1370</v>
      </c>
      <c r="B806" t="s">
        <v>1371</v>
      </c>
      <c r="C806">
        <v>211</v>
      </c>
      <c r="D806">
        <v>11146940</v>
      </c>
      <c r="E806">
        <v>0</v>
      </c>
      <c r="F806">
        <v>211</v>
      </c>
      <c r="G806">
        <v>0</v>
      </c>
      <c r="H806">
        <v>0</v>
      </c>
      <c r="I806">
        <v>0</v>
      </c>
    </row>
    <row r="807" spans="1:9" x14ac:dyDescent="0.2">
      <c r="A807" t="s">
        <v>1370</v>
      </c>
      <c r="B807" t="s">
        <v>1371</v>
      </c>
      <c r="C807">
        <v>1111</v>
      </c>
      <c r="D807">
        <v>11146644</v>
      </c>
      <c r="E807">
        <v>0</v>
      </c>
      <c r="F807">
        <v>1111</v>
      </c>
      <c r="G807">
        <v>0</v>
      </c>
      <c r="H807">
        <v>0</v>
      </c>
      <c r="I807">
        <v>0</v>
      </c>
    </row>
    <row r="808" spans="1:9" x14ac:dyDescent="0.2">
      <c r="A808" t="s">
        <v>1370</v>
      </c>
      <c r="B808" t="s">
        <v>1371</v>
      </c>
      <c r="C808">
        <v>105</v>
      </c>
      <c r="D808">
        <v>11146646</v>
      </c>
      <c r="E808">
        <v>0</v>
      </c>
      <c r="F808">
        <v>105</v>
      </c>
      <c r="G808">
        <v>0</v>
      </c>
      <c r="H808">
        <v>0</v>
      </c>
      <c r="I808">
        <v>0</v>
      </c>
    </row>
    <row r="809" spans="1:9" x14ac:dyDescent="0.2">
      <c r="A809" t="s">
        <v>1370</v>
      </c>
      <c r="B809" t="s">
        <v>1371</v>
      </c>
      <c r="C809">
        <v>762</v>
      </c>
      <c r="D809">
        <v>11146694</v>
      </c>
      <c r="E809">
        <v>0</v>
      </c>
      <c r="F809">
        <v>762</v>
      </c>
      <c r="G809">
        <v>0</v>
      </c>
      <c r="H809">
        <v>0</v>
      </c>
      <c r="I809">
        <v>0</v>
      </c>
    </row>
    <row r="810" spans="1:9" x14ac:dyDescent="0.2">
      <c r="A810" t="s">
        <v>1370</v>
      </c>
      <c r="B810" t="s">
        <v>1371</v>
      </c>
      <c r="C810">
        <v>1641</v>
      </c>
      <c r="D810">
        <v>11146693</v>
      </c>
      <c r="E810">
        <v>0</v>
      </c>
      <c r="F810">
        <v>1641</v>
      </c>
      <c r="G810">
        <v>0</v>
      </c>
      <c r="H810">
        <v>0</v>
      </c>
      <c r="I810">
        <v>0</v>
      </c>
    </row>
    <row r="811" spans="1:9" x14ac:dyDescent="0.2">
      <c r="A811" t="s">
        <v>1370</v>
      </c>
      <c r="B811" t="s">
        <v>1371</v>
      </c>
      <c r="C811">
        <v>84</v>
      </c>
      <c r="D811">
        <v>11146443</v>
      </c>
      <c r="E811">
        <v>0</v>
      </c>
      <c r="F811">
        <v>84</v>
      </c>
      <c r="G811">
        <v>0</v>
      </c>
      <c r="H811">
        <v>0</v>
      </c>
      <c r="I811">
        <v>0</v>
      </c>
    </row>
    <row r="812" spans="1:9" x14ac:dyDescent="0.2">
      <c r="A812" t="s">
        <v>1370</v>
      </c>
      <c r="B812" t="s">
        <v>1371</v>
      </c>
      <c r="C812">
        <v>1906</v>
      </c>
      <c r="D812">
        <v>11146489</v>
      </c>
      <c r="E812">
        <v>0</v>
      </c>
      <c r="F812">
        <v>1906</v>
      </c>
      <c r="G812">
        <v>0</v>
      </c>
      <c r="H812">
        <v>0</v>
      </c>
      <c r="I812">
        <v>0</v>
      </c>
    </row>
    <row r="813" spans="1:9" x14ac:dyDescent="0.2">
      <c r="A813" t="s">
        <v>1370</v>
      </c>
      <c r="B813" t="s">
        <v>1371</v>
      </c>
      <c r="C813">
        <v>254</v>
      </c>
      <c r="D813">
        <v>11146816</v>
      </c>
      <c r="E813">
        <v>0</v>
      </c>
      <c r="F813">
        <v>254</v>
      </c>
      <c r="G813">
        <v>0</v>
      </c>
      <c r="H813">
        <v>0</v>
      </c>
      <c r="I813">
        <v>0</v>
      </c>
    </row>
    <row r="814" spans="1:9" x14ac:dyDescent="0.2">
      <c r="A814" t="s">
        <v>1370</v>
      </c>
      <c r="B814" t="s">
        <v>1371</v>
      </c>
      <c r="C814">
        <v>24</v>
      </c>
      <c r="D814">
        <v>18000163</v>
      </c>
      <c r="E814">
        <v>0</v>
      </c>
      <c r="F814">
        <v>24</v>
      </c>
      <c r="G814">
        <v>0</v>
      </c>
      <c r="H814">
        <v>0</v>
      </c>
      <c r="I814">
        <v>0</v>
      </c>
    </row>
    <row r="815" spans="1:9" x14ac:dyDescent="0.2">
      <c r="A815" t="s">
        <v>1370</v>
      </c>
      <c r="B815" t="s">
        <v>1371</v>
      </c>
      <c r="C815">
        <v>105</v>
      </c>
      <c r="D815">
        <v>18000431</v>
      </c>
      <c r="E815">
        <v>0</v>
      </c>
      <c r="F815">
        <v>105</v>
      </c>
      <c r="G815">
        <v>105</v>
      </c>
      <c r="H815">
        <v>0</v>
      </c>
      <c r="I815">
        <v>0</v>
      </c>
    </row>
    <row r="816" spans="1:9" x14ac:dyDescent="0.2">
      <c r="A816" t="s">
        <v>1370</v>
      </c>
      <c r="B816" t="s">
        <v>1371</v>
      </c>
      <c r="C816">
        <v>4871</v>
      </c>
      <c r="D816">
        <v>18000433</v>
      </c>
      <c r="E816">
        <v>0</v>
      </c>
      <c r="F816">
        <v>4871</v>
      </c>
      <c r="G816">
        <v>211</v>
      </c>
      <c r="H816">
        <v>0</v>
      </c>
      <c r="I816">
        <v>0</v>
      </c>
    </row>
    <row r="817" spans="1:9" x14ac:dyDescent="0.2">
      <c r="A817" t="s">
        <v>1370</v>
      </c>
      <c r="B817" t="s">
        <v>1371</v>
      </c>
      <c r="C817">
        <v>2118</v>
      </c>
      <c r="D817">
        <v>18000469</v>
      </c>
      <c r="E817">
        <v>0</v>
      </c>
      <c r="F817">
        <v>2118</v>
      </c>
      <c r="G817">
        <v>0</v>
      </c>
      <c r="H817">
        <v>0</v>
      </c>
      <c r="I817">
        <v>0</v>
      </c>
    </row>
    <row r="818" spans="1:9" x14ac:dyDescent="0.2">
      <c r="A818" t="s">
        <v>1370</v>
      </c>
      <c r="B818" t="s">
        <v>1371</v>
      </c>
      <c r="C818">
        <v>3071</v>
      </c>
      <c r="D818">
        <v>18000440</v>
      </c>
      <c r="E818">
        <v>0</v>
      </c>
      <c r="F818">
        <v>3071</v>
      </c>
      <c r="G818">
        <v>0</v>
      </c>
      <c r="H818">
        <v>0</v>
      </c>
      <c r="I818">
        <v>0</v>
      </c>
    </row>
    <row r="819" spans="1:9" x14ac:dyDescent="0.2">
      <c r="A819" t="s">
        <v>1370</v>
      </c>
      <c r="B819" t="s">
        <v>1371</v>
      </c>
      <c r="C819">
        <v>1</v>
      </c>
      <c r="D819" t="s">
        <v>26</v>
      </c>
      <c r="E819">
        <v>0</v>
      </c>
      <c r="F819">
        <v>1</v>
      </c>
      <c r="G819">
        <v>0</v>
      </c>
      <c r="H819">
        <v>0</v>
      </c>
      <c r="I819">
        <v>63</v>
      </c>
    </row>
    <row r="820" spans="1:9" x14ac:dyDescent="0.2">
      <c r="A820" t="s">
        <v>1370</v>
      </c>
      <c r="B820" t="s">
        <v>1371</v>
      </c>
      <c r="C820">
        <v>203</v>
      </c>
      <c r="D820">
        <v>18000913</v>
      </c>
      <c r="E820">
        <v>0</v>
      </c>
      <c r="F820">
        <v>203</v>
      </c>
      <c r="G820">
        <v>0</v>
      </c>
      <c r="H820">
        <v>0</v>
      </c>
      <c r="I820">
        <v>0</v>
      </c>
    </row>
    <row r="821" spans="1:9" x14ac:dyDescent="0.2">
      <c r="A821" t="s">
        <v>1370</v>
      </c>
      <c r="B821" t="s">
        <v>1371</v>
      </c>
      <c r="C821">
        <v>214</v>
      </c>
      <c r="D821">
        <v>18000914</v>
      </c>
      <c r="E821">
        <v>0</v>
      </c>
      <c r="F821">
        <v>214</v>
      </c>
      <c r="G821">
        <v>0</v>
      </c>
      <c r="H821">
        <v>0</v>
      </c>
      <c r="I821">
        <v>0</v>
      </c>
    </row>
    <row r="822" spans="1:9" x14ac:dyDescent="0.2">
      <c r="A822" t="s">
        <v>1370</v>
      </c>
      <c r="B822" t="s">
        <v>1371</v>
      </c>
      <c r="C822">
        <v>2700</v>
      </c>
      <c r="D822">
        <v>18000619</v>
      </c>
      <c r="E822">
        <v>0</v>
      </c>
      <c r="F822">
        <v>2700</v>
      </c>
      <c r="G822">
        <v>0</v>
      </c>
      <c r="H822">
        <v>0</v>
      </c>
      <c r="I822">
        <v>0</v>
      </c>
    </row>
    <row r="823" spans="1:9" x14ac:dyDescent="0.2">
      <c r="A823" t="s">
        <v>1370</v>
      </c>
      <c r="B823" t="s">
        <v>1371</v>
      </c>
      <c r="C823">
        <v>12178</v>
      </c>
      <c r="D823">
        <v>18000994</v>
      </c>
      <c r="E823">
        <v>0</v>
      </c>
      <c r="F823">
        <v>12178</v>
      </c>
      <c r="G823">
        <v>0</v>
      </c>
      <c r="H823">
        <v>0</v>
      </c>
      <c r="I823">
        <v>0</v>
      </c>
    </row>
    <row r="824" spans="1:9" x14ac:dyDescent="0.2">
      <c r="A824" t="s">
        <v>1370</v>
      </c>
      <c r="B824" t="s">
        <v>1371</v>
      </c>
      <c r="C824">
        <v>5506</v>
      </c>
      <c r="D824">
        <v>84900414</v>
      </c>
      <c r="E824">
        <v>0</v>
      </c>
      <c r="F824">
        <v>5506</v>
      </c>
      <c r="G824">
        <v>0</v>
      </c>
      <c r="H824">
        <v>0</v>
      </c>
      <c r="I824">
        <v>0</v>
      </c>
    </row>
    <row r="825" spans="1:9" x14ac:dyDescent="0.2">
      <c r="A825" t="s">
        <v>1370</v>
      </c>
      <c r="B825" t="s">
        <v>1371</v>
      </c>
      <c r="C825">
        <v>37</v>
      </c>
      <c r="D825">
        <v>89600414</v>
      </c>
      <c r="E825">
        <v>0</v>
      </c>
      <c r="F825">
        <v>37</v>
      </c>
      <c r="G825">
        <v>0</v>
      </c>
      <c r="H825">
        <v>0</v>
      </c>
      <c r="I825">
        <v>0</v>
      </c>
    </row>
    <row r="826" spans="1:9" x14ac:dyDescent="0.2">
      <c r="A826" t="s">
        <v>1370</v>
      </c>
      <c r="B826" t="s">
        <v>1371</v>
      </c>
      <c r="C826">
        <v>34</v>
      </c>
      <c r="D826">
        <v>89490198</v>
      </c>
      <c r="E826">
        <v>0</v>
      </c>
      <c r="F826">
        <v>34</v>
      </c>
      <c r="G826">
        <v>0</v>
      </c>
      <c r="H826">
        <v>0</v>
      </c>
      <c r="I826">
        <v>0</v>
      </c>
    </row>
    <row r="827" spans="1:9" x14ac:dyDescent="0.2">
      <c r="A827" t="s">
        <v>1370</v>
      </c>
      <c r="B827" t="s">
        <v>1371</v>
      </c>
      <c r="C827">
        <v>127</v>
      </c>
      <c r="D827" t="s">
        <v>77</v>
      </c>
      <c r="E827">
        <v>0</v>
      </c>
      <c r="F827">
        <v>127</v>
      </c>
      <c r="G827">
        <v>0</v>
      </c>
      <c r="H827">
        <v>0</v>
      </c>
      <c r="I827">
        <v>0</v>
      </c>
    </row>
    <row r="828" spans="1:9" x14ac:dyDescent="0.2">
      <c r="A828" t="s">
        <v>1370</v>
      </c>
      <c r="B828" t="s">
        <v>1371</v>
      </c>
      <c r="C828">
        <v>158</v>
      </c>
      <c r="D828" t="s">
        <v>78</v>
      </c>
      <c r="E828">
        <v>0</v>
      </c>
      <c r="F828">
        <v>158</v>
      </c>
      <c r="G828">
        <v>0</v>
      </c>
      <c r="H828">
        <v>0</v>
      </c>
      <c r="I828">
        <v>0</v>
      </c>
    </row>
    <row r="829" spans="1:9" x14ac:dyDescent="0.2">
      <c r="A829" t="s">
        <v>1370</v>
      </c>
      <c r="B829" t="s">
        <v>1371</v>
      </c>
      <c r="C829">
        <v>190</v>
      </c>
      <c r="D829" t="s">
        <v>79</v>
      </c>
      <c r="E829">
        <v>0</v>
      </c>
      <c r="F829">
        <v>190</v>
      </c>
      <c r="G829">
        <v>0</v>
      </c>
      <c r="H829">
        <v>0</v>
      </c>
      <c r="I829">
        <v>0</v>
      </c>
    </row>
    <row r="830" spans="1:9" x14ac:dyDescent="0.2">
      <c r="A830" t="s">
        <v>1370</v>
      </c>
      <c r="B830" t="s">
        <v>1371</v>
      </c>
      <c r="C830">
        <v>52</v>
      </c>
      <c r="D830" t="s">
        <v>544</v>
      </c>
      <c r="E830">
        <v>0</v>
      </c>
      <c r="F830">
        <v>52</v>
      </c>
      <c r="G830">
        <v>0</v>
      </c>
      <c r="H830">
        <v>0</v>
      </c>
      <c r="I830">
        <v>0</v>
      </c>
    </row>
    <row r="831" spans="1:9" x14ac:dyDescent="0.2">
      <c r="A831" t="s">
        <v>1370</v>
      </c>
      <c r="B831" t="s">
        <v>1371</v>
      </c>
      <c r="C831">
        <v>593</v>
      </c>
      <c r="D831" t="s">
        <v>92</v>
      </c>
      <c r="E831">
        <v>0</v>
      </c>
      <c r="F831">
        <v>593</v>
      </c>
      <c r="G831">
        <v>0</v>
      </c>
      <c r="H831">
        <v>0</v>
      </c>
      <c r="I831">
        <v>0</v>
      </c>
    </row>
    <row r="832" spans="1:9" x14ac:dyDescent="0.2">
      <c r="A832" t="s">
        <v>1370</v>
      </c>
      <c r="B832" t="s">
        <v>1371</v>
      </c>
      <c r="C832">
        <v>63</v>
      </c>
      <c r="D832" t="s">
        <v>105</v>
      </c>
      <c r="E832">
        <v>0</v>
      </c>
      <c r="F832">
        <v>63</v>
      </c>
      <c r="G832">
        <v>63</v>
      </c>
      <c r="H832">
        <v>0</v>
      </c>
      <c r="I832">
        <v>63</v>
      </c>
    </row>
    <row r="833" spans="1:9" x14ac:dyDescent="0.2">
      <c r="A833" t="s">
        <v>1370</v>
      </c>
      <c r="B833" t="s">
        <v>1371</v>
      </c>
      <c r="C833">
        <v>571</v>
      </c>
      <c r="D833" t="s">
        <v>106</v>
      </c>
      <c r="E833">
        <v>0</v>
      </c>
      <c r="F833">
        <v>571</v>
      </c>
      <c r="G833">
        <v>0</v>
      </c>
      <c r="H833">
        <v>0</v>
      </c>
      <c r="I833">
        <v>63</v>
      </c>
    </row>
    <row r="834" spans="1:9" x14ac:dyDescent="0.2">
      <c r="A834" t="s">
        <v>1370</v>
      </c>
      <c r="B834" t="s">
        <v>1371</v>
      </c>
      <c r="C834">
        <v>127</v>
      </c>
      <c r="D834" t="s">
        <v>154</v>
      </c>
      <c r="E834">
        <v>0</v>
      </c>
      <c r="F834">
        <v>127</v>
      </c>
      <c r="G834">
        <v>0</v>
      </c>
      <c r="H834">
        <v>0</v>
      </c>
      <c r="I834">
        <v>0</v>
      </c>
    </row>
    <row r="835" spans="1:9" x14ac:dyDescent="0.2">
      <c r="A835" t="s">
        <v>1370</v>
      </c>
      <c r="B835" t="s">
        <v>1371</v>
      </c>
      <c r="C835">
        <v>465</v>
      </c>
      <c r="D835" t="s">
        <v>157</v>
      </c>
      <c r="E835">
        <v>0</v>
      </c>
      <c r="F835">
        <v>465</v>
      </c>
      <c r="G835">
        <v>0</v>
      </c>
      <c r="H835">
        <v>0</v>
      </c>
      <c r="I835">
        <v>0</v>
      </c>
    </row>
    <row r="836" spans="1:9" x14ac:dyDescent="0.2">
      <c r="A836" t="s">
        <v>1370</v>
      </c>
      <c r="B836" t="s">
        <v>1371</v>
      </c>
      <c r="C836">
        <v>42</v>
      </c>
      <c r="D836" t="s">
        <v>163</v>
      </c>
      <c r="E836">
        <v>0</v>
      </c>
      <c r="F836">
        <v>42</v>
      </c>
      <c r="G836">
        <v>0</v>
      </c>
      <c r="H836">
        <v>0</v>
      </c>
      <c r="I836">
        <v>0</v>
      </c>
    </row>
    <row r="837" spans="1:9" x14ac:dyDescent="0.2">
      <c r="A837" t="s">
        <v>1370</v>
      </c>
      <c r="B837" t="s">
        <v>1371</v>
      </c>
      <c r="C837">
        <v>2118</v>
      </c>
      <c r="D837" t="s">
        <v>167</v>
      </c>
      <c r="E837">
        <v>0</v>
      </c>
      <c r="F837">
        <v>2118</v>
      </c>
      <c r="G837">
        <v>0</v>
      </c>
      <c r="H837">
        <v>0</v>
      </c>
      <c r="I837">
        <v>0</v>
      </c>
    </row>
    <row r="838" spans="1:9" x14ac:dyDescent="0.2">
      <c r="A838" t="s">
        <v>1370</v>
      </c>
      <c r="B838" t="s">
        <v>1371</v>
      </c>
      <c r="C838">
        <v>1313</v>
      </c>
      <c r="D838" t="s">
        <v>168</v>
      </c>
      <c r="E838">
        <v>0</v>
      </c>
      <c r="F838">
        <v>1313</v>
      </c>
      <c r="G838">
        <v>0</v>
      </c>
      <c r="H838">
        <v>0</v>
      </c>
      <c r="I838">
        <v>0</v>
      </c>
    </row>
    <row r="839" spans="1:9" x14ac:dyDescent="0.2">
      <c r="A839" t="s">
        <v>1370</v>
      </c>
      <c r="B839" t="s">
        <v>1371</v>
      </c>
      <c r="C839">
        <v>211</v>
      </c>
      <c r="D839" t="s">
        <v>169</v>
      </c>
      <c r="E839">
        <v>0</v>
      </c>
      <c r="F839">
        <v>211</v>
      </c>
      <c r="G839">
        <v>0</v>
      </c>
      <c r="H839">
        <v>0</v>
      </c>
      <c r="I839">
        <v>0</v>
      </c>
    </row>
    <row r="840" spans="1:9" x14ac:dyDescent="0.2">
      <c r="A840" t="s">
        <v>1370</v>
      </c>
      <c r="B840" t="s">
        <v>1371</v>
      </c>
      <c r="C840">
        <v>1016</v>
      </c>
      <c r="D840" t="s">
        <v>171</v>
      </c>
      <c r="E840">
        <v>0</v>
      </c>
      <c r="F840">
        <v>1016</v>
      </c>
      <c r="G840">
        <v>0</v>
      </c>
      <c r="H840">
        <v>0</v>
      </c>
      <c r="I840">
        <v>0</v>
      </c>
    </row>
    <row r="841" spans="1:9" x14ac:dyDescent="0.2">
      <c r="A841" t="s">
        <v>1370</v>
      </c>
      <c r="B841" t="s">
        <v>1371</v>
      </c>
      <c r="C841">
        <v>0</v>
      </c>
      <c r="D841" t="s">
        <v>168</v>
      </c>
      <c r="E841">
        <v>-43</v>
      </c>
      <c r="F841">
        <v>42</v>
      </c>
      <c r="G841">
        <v>0</v>
      </c>
      <c r="H841">
        <v>0</v>
      </c>
      <c r="I841">
        <v>847</v>
      </c>
    </row>
    <row r="842" spans="1:9" x14ac:dyDescent="0.2">
      <c r="A842" t="s">
        <v>1370</v>
      </c>
      <c r="B842" t="s">
        <v>1371</v>
      </c>
      <c r="C842">
        <v>1016</v>
      </c>
      <c r="D842" t="s">
        <v>204</v>
      </c>
      <c r="E842">
        <v>0</v>
      </c>
      <c r="F842">
        <v>1016</v>
      </c>
      <c r="G842">
        <v>0</v>
      </c>
      <c r="H842">
        <v>0</v>
      </c>
      <c r="I842">
        <v>0</v>
      </c>
    </row>
    <row r="843" spans="1:9" x14ac:dyDescent="0.2">
      <c r="A843" t="s">
        <v>1370</v>
      </c>
      <c r="B843" t="s">
        <v>1371</v>
      </c>
      <c r="C843">
        <v>1207</v>
      </c>
      <c r="D843" t="s">
        <v>644</v>
      </c>
      <c r="E843">
        <v>0</v>
      </c>
      <c r="F843">
        <v>1207</v>
      </c>
      <c r="G843">
        <v>0</v>
      </c>
      <c r="H843">
        <v>0</v>
      </c>
      <c r="I843">
        <v>0</v>
      </c>
    </row>
    <row r="844" spans="1:9" x14ac:dyDescent="0.2">
      <c r="A844" t="s">
        <v>1370</v>
      </c>
      <c r="B844" t="s">
        <v>1371</v>
      </c>
      <c r="C844">
        <v>4765</v>
      </c>
      <c r="D844" t="s">
        <v>211</v>
      </c>
      <c r="E844">
        <v>0</v>
      </c>
      <c r="F844">
        <v>4765</v>
      </c>
      <c r="G844">
        <v>0</v>
      </c>
      <c r="H844">
        <v>0</v>
      </c>
      <c r="I844">
        <v>0</v>
      </c>
    </row>
    <row r="845" spans="1:9" x14ac:dyDescent="0.2">
      <c r="A845" t="s">
        <v>1370</v>
      </c>
      <c r="B845" t="s">
        <v>1371</v>
      </c>
      <c r="C845">
        <v>211</v>
      </c>
      <c r="D845" t="s">
        <v>261</v>
      </c>
      <c r="E845">
        <v>0</v>
      </c>
      <c r="F845">
        <v>211</v>
      </c>
      <c r="G845">
        <v>0</v>
      </c>
      <c r="H845">
        <v>0</v>
      </c>
      <c r="I845">
        <v>0</v>
      </c>
    </row>
    <row r="846" spans="1:9" x14ac:dyDescent="0.2">
      <c r="A846" t="s">
        <v>1370</v>
      </c>
      <c r="B846" t="s">
        <v>1371</v>
      </c>
      <c r="C846">
        <v>0</v>
      </c>
      <c r="D846" t="s">
        <v>333</v>
      </c>
      <c r="E846">
        <v>-1588</v>
      </c>
      <c r="F846">
        <v>1587</v>
      </c>
      <c r="G846">
        <v>0</v>
      </c>
      <c r="H846">
        <v>0</v>
      </c>
      <c r="I846">
        <v>2859</v>
      </c>
    </row>
    <row r="847" spans="1:9" x14ac:dyDescent="0.2">
      <c r="A847" t="s">
        <v>1370</v>
      </c>
      <c r="B847" t="s">
        <v>1371</v>
      </c>
      <c r="C847">
        <v>635</v>
      </c>
      <c r="D847" t="s">
        <v>340</v>
      </c>
      <c r="E847">
        <v>0</v>
      </c>
      <c r="F847">
        <v>635</v>
      </c>
      <c r="G847">
        <v>0</v>
      </c>
      <c r="H847">
        <v>0</v>
      </c>
      <c r="I847">
        <v>0</v>
      </c>
    </row>
    <row r="848" spans="1:9" x14ac:dyDescent="0.2">
      <c r="A848" t="s">
        <v>1370</v>
      </c>
      <c r="B848" t="s">
        <v>1371</v>
      </c>
      <c r="C848">
        <v>94</v>
      </c>
      <c r="D848" t="s">
        <v>393</v>
      </c>
      <c r="E848">
        <v>0</v>
      </c>
      <c r="F848">
        <v>94</v>
      </c>
      <c r="G848">
        <v>0</v>
      </c>
      <c r="H848">
        <v>0</v>
      </c>
      <c r="I848">
        <v>21</v>
      </c>
    </row>
    <row r="849" spans="1:9" x14ac:dyDescent="0.2">
      <c r="B849" t="s">
        <v>1372</v>
      </c>
      <c r="I849">
        <v>43</v>
      </c>
    </row>
    <row r="850" spans="1:9" x14ac:dyDescent="0.2">
      <c r="A850" t="s">
        <v>1373</v>
      </c>
      <c r="I850">
        <v>43</v>
      </c>
    </row>
    <row r="851" spans="1:9" x14ac:dyDescent="0.2">
      <c r="A851" t="s">
        <v>1374</v>
      </c>
      <c r="B851" t="s">
        <v>1375</v>
      </c>
      <c r="C851">
        <v>3039</v>
      </c>
      <c r="D851" t="s">
        <v>1376</v>
      </c>
      <c r="E851">
        <v>0</v>
      </c>
      <c r="F851">
        <v>3039</v>
      </c>
      <c r="G851">
        <v>0</v>
      </c>
      <c r="H851">
        <v>0</v>
      </c>
      <c r="I851">
        <v>0</v>
      </c>
    </row>
    <row r="852" spans="1:9" x14ac:dyDescent="0.2">
      <c r="A852" t="s">
        <v>1374</v>
      </c>
      <c r="B852" t="s">
        <v>1375</v>
      </c>
      <c r="C852">
        <v>3457</v>
      </c>
      <c r="D852" t="s">
        <v>1376</v>
      </c>
      <c r="E852">
        <v>0</v>
      </c>
      <c r="F852">
        <v>3457</v>
      </c>
      <c r="G852">
        <v>0</v>
      </c>
      <c r="H852">
        <v>0</v>
      </c>
      <c r="I852">
        <v>18</v>
      </c>
    </row>
    <row r="853" spans="1:9" x14ac:dyDescent="0.2">
      <c r="A853" t="s">
        <v>1374</v>
      </c>
      <c r="B853" t="s">
        <v>1375</v>
      </c>
      <c r="C853">
        <v>984</v>
      </c>
      <c r="D853" t="s">
        <v>1377</v>
      </c>
      <c r="E853">
        <v>0</v>
      </c>
      <c r="F853">
        <v>984</v>
      </c>
      <c r="G853">
        <v>0</v>
      </c>
      <c r="H853">
        <v>0</v>
      </c>
      <c r="I853">
        <v>0</v>
      </c>
    </row>
    <row r="854" spans="1:9" x14ac:dyDescent="0.2">
      <c r="A854" t="s">
        <v>1374</v>
      </c>
      <c r="B854" t="s">
        <v>1375</v>
      </c>
      <c r="C854">
        <v>99</v>
      </c>
      <c r="D854" t="s">
        <v>1378</v>
      </c>
      <c r="E854">
        <v>0</v>
      </c>
      <c r="F854">
        <v>99</v>
      </c>
      <c r="G854">
        <v>0</v>
      </c>
      <c r="H854">
        <v>0</v>
      </c>
      <c r="I854">
        <v>0</v>
      </c>
    </row>
    <row r="855" spans="1:9" x14ac:dyDescent="0.2">
      <c r="A855" t="s">
        <v>1374</v>
      </c>
      <c r="B855" t="s">
        <v>1375</v>
      </c>
      <c r="C855">
        <v>248</v>
      </c>
      <c r="D855" t="s">
        <v>1379</v>
      </c>
      <c r="E855">
        <v>0</v>
      </c>
      <c r="F855">
        <v>248</v>
      </c>
      <c r="G855">
        <v>0</v>
      </c>
      <c r="H855">
        <v>0</v>
      </c>
      <c r="I855">
        <v>0</v>
      </c>
    </row>
    <row r="856" spans="1:9" x14ac:dyDescent="0.2">
      <c r="A856" t="s">
        <v>1374</v>
      </c>
      <c r="B856" t="s">
        <v>1375</v>
      </c>
      <c r="C856">
        <v>542</v>
      </c>
      <c r="D856" t="s">
        <v>1380</v>
      </c>
      <c r="E856">
        <v>0</v>
      </c>
      <c r="F856">
        <v>542</v>
      </c>
      <c r="G856">
        <v>0</v>
      </c>
      <c r="H856">
        <v>0</v>
      </c>
      <c r="I856">
        <v>0</v>
      </c>
    </row>
    <row r="857" spans="1:9" x14ac:dyDescent="0.2">
      <c r="A857" t="s">
        <v>1374</v>
      </c>
      <c r="B857" t="s">
        <v>1375</v>
      </c>
      <c r="C857">
        <v>444</v>
      </c>
      <c r="D857" t="s">
        <v>1381</v>
      </c>
      <c r="E857">
        <v>0</v>
      </c>
      <c r="F857">
        <v>444</v>
      </c>
      <c r="G857">
        <v>0</v>
      </c>
      <c r="H857">
        <v>0</v>
      </c>
      <c r="I857">
        <v>0</v>
      </c>
    </row>
    <row r="858" spans="1:9" x14ac:dyDescent="0.2">
      <c r="A858" t="s">
        <v>1374</v>
      </c>
      <c r="B858" t="s">
        <v>1375</v>
      </c>
      <c r="C858">
        <v>600</v>
      </c>
      <c r="D858" t="s">
        <v>1381</v>
      </c>
      <c r="E858">
        <v>0</v>
      </c>
      <c r="F858">
        <v>600</v>
      </c>
      <c r="G858">
        <v>0</v>
      </c>
      <c r="H858">
        <v>0</v>
      </c>
      <c r="I858">
        <v>0</v>
      </c>
    </row>
    <row r="859" spans="1:9" x14ac:dyDescent="0.2">
      <c r="A859" t="s">
        <v>1374</v>
      </c>
      <c r="B859" t="s">
        <v>1375</v>
      </c>
      <c r="C859">
        <v>1265</v>
      </c>
      <c r="D859" t="s">
        <v>1382</v>
      </c>
      <c r="E859">
        <v>0</v>
      </c>
      <c r="F859">
        <v>1265</v>
      </c>
      <c r="G859">
        <v>0</v>
      </c>
      <c r="H859">
        <v>0</v>
      </c>
      <c r="I859">
        <v>0</v>
      </c>
    </row>
    <row r="860" spans="1:9" x14ac:dyDescent="0.2">
      <c r="A860" t="s">
        <v>1374</v>
      </c>
      <c r="B860" t="s">
        <v>1375</v>
      </c>
      <c r="C860">
        <v>6671</v>
      </c>
      <c r="D860" t="s">
        <v>1383</v>
      </c>
      <c r="E860">
        <v>0</v>
      </c>
      <c r="F860">
        <v>6671</v>
      </c>
      <c r="G860">
        <v>0</v>
      </c>
      <c r="H860">
        <v>0</v>
      </c>
      <c r="I860">
        <v>14</v>
      </c>
    </row>
    <row r="861" spans="1:9" x14ac:dyDescent="0.2">
      <c r="A861" t="s">
        <v>1374</v>
      </c>
      <c r="B861" t="s">
        <v>1375</v>
      </c>
      <c r="C861">
        <v>1781</v>
      </c>
      <c r="D861" t="s">
        <v>1383</v>
      </c>
      <c r="E861">
        <v>0</v>
      </c>
      <c r="F861">
        <v>1781</v>
      </c>
      <c r="G861">
        <v>0</v>
      </c>
      <c r="H861">
        <v>0</v>
      </c>
      <c r="I861">
        <v>8</v>
      </c>
    </row>
    <row r="862" spans="1:9" x14ac:dyDescent="0.2">
      <c r="A862" t="s">
        <v>1374</v>
      </c>
      <c r="B862" t="s">
        <v>1375</v>
      </c>
      <c r="C862">
        <v>1288</v>
      </c>
      <c r="D862" t="s">
        <v>1384</v>
      </c>
      <c r="E862">
        <v>0</v>
      </c>
      <c r="F862">
        <v>1288</v>
      </c>
      <c r="G862">
        <v>0</v>
      </c>
      <c r="H862">
        <v>0</v>
      </c>
      <c r="I862">
        <v>0</v>
      </c>
    </row>
    <row r="863" spans="1:9" x14ac:dyDescent="0.2">
      <c r="A863" t="s">
        <v>1374</v>
      </c>
      <c r="B863" t="s">
        <v>1375</v>
      </c>
      <c r="C863">
        <v>1216</v>
      </c>
      <c r="D863" t="s">
        <v>1385</v>
      </c>
      <c r="E863">
        <v>0</v>
      </c>
      <c r="F863">
        <v>1216</v>
      </c>
      <c r="G863">
        <v>0</v>
      </c>
      <c r="H863">
        <v>0</v>
      </c>
      <c r="I863">
        <v>0</v>
      </c>
    </row>
    <row r="864" spans="1:9" x14ac:dyDescent="0.2">
      <c r="A864" t="s">
        <v>1374</v>
      </c>
      <c r="B864" t="s">
        <v>1375</v>
      </c>
      <c r="C864">
        <v>858</v>
      </c>
      <c r="D864" t="s">
        <v>1386</v>
      </c>
      <c r="E864">
        <v>0</v>
      </c>
      <c r="F864">
        <v>858</v>
      </c>
      <c r="G864">
        <v>0</v>
      </c>
      <c r="H864">
        <v>0</v>
      </c>
      <c r="I864">
        <v>0</v>
      </c>
    </row>
    <row r="865" spans="1:9" x14ac:dyDescent="0.2">
      <c r="A865" t="s">
        <v>1374</v>
      </c>
      <c r="B865" t="s">
        <v>1375</v>
      </c>
      <c r="C865">
        <v>572</v>
      </c>
      <c r="D865" t="s">
        <v>1387</v>
      </c>
      <c r="E865">
        <v>0</v>
      </c>
      <c r="F865">
        <v>572</v>
      </c>
      <c r="G865">
        <v>0</v>
      </c>
      <c r="H865">
        <v>0</v>
      </c>
      <c r="I865">
        <v>0</v>
      </c>
    </row>
    <row r="866" spans="1:9" x14ac:dyDescent="0.2">
      <c r="A866" t="s">
        <v>1374</v>
      </c>
      <c r="B866" t="s">
        <v>1375</v>
      </c>
      <c r="C866">
        <v>518</v>
      </c>
      <c r="D866" t="s">
        <v>1388</v>
      </c>
      <c r="E866">
        <v>0</v>
      </c>
      <c r="F866">
        <v>518</v>
      </c>
      <c r="G866">
        <v>0</v>
      </c>
      <c r="H866">
        <v>0</v>
      </c>
      <c r="I866">
        <v>0</v>
      </c>
    </row>
    <row r="867" spans="1:9" x14ac:dyDescent="0.2">
      <c r="A867" t="s">
        <v>1374</v>
      </c>
      <c r="B867" t="s">
        <v>1375</v>
      </c>
      <c r="C867">
        <v>854</v>
      </c>
      <c r="D867" t="s">
        <v>1389</v>
      </c>
      <c r="E867">
        <v>0</v>
      </c>
      <c r="F867">
        <v>854</v>
      </c>
      <c r="G867">
        <v>0</v>
      </c>
      <c r="H867">
        <v>0</v>
      </c>
      <c r="I867">
        <v>0</v>
      </c>
    </row>
    <row r="868" spans="1:9" x14ac:dyDescent="0.2">
      <c r="A868" t="s">
        <v>1374</v>
      </c>
      <c r="B868" t="s">
        <v>1375</v>
      </c>
      <c r="C868">
        <v>160</v>
      </c>
      <c r="D868" t="s">
        <v>1390</v>
      </c>
      <c r="E868">
        <v>0</v>
      </c>
      <c r="F868">
        <v>160</v>
      </c>
      <c r="G868">
        <v>0</v>
      </c>
      <c r="H868">
        <v>0</v>
      </c>
      <c r="I868">
        <v>0</v>
      </c>
    </row>
    <row r="869" spans="1:9" x14ac:dyDescent="0.2">
      <c r="A869" t="s">
        <v>1374</v>
      </c>
      <c r="B869" t="s">
        <v>1375</v>
      </c>
      <c r="C869">
        <v>276</v>
      </c>
      <c r="D869" t="s">
        <v>1391</v>
      </c>
      <c r="E869">
        <v>0</v>
      </c>
      <c r="F869">
        <v>276</v>
      </c>
      <c r="G869">
        <v>0</v>
      </c>
      <c r="H869">
        <v>0</v>
      </c>
      <c r="I869">
        <v>0</v>
      </c>
    </row>
    <row r="870" spans="1:9" x14ac:dyDescent="0.2">
      <c r="A870" t="s">
        <v>1374</v>
      </c>
      <c r="B870" t="s">
        <v>1375</v>
      </c>
      <c r="C870">
        <v>1575</v>
      </c>
      <c r="D870" t="s">
        <v>1392</v>
      </c>
      <c r="E870">
        <v>0</v>
      </c>
      <c r="F870">
        <v>1575</v>
      </c>
      <c r="G870">
        <v>0</v>
      </c>
      <c r="H870">
        <v>0</v>
      </c>
      <c r="I870">
        <v>0</v>
      </c>
    </row>
    <row r="871" spans="1:9" x14ac:dyDescent="0.2">
      <c r="A871" t="s">
        <v>1374</v>
      </c>
      <c r="B871" t="s">
        <v>1375</v>
      </c>
      <c r="C871">
        <v>1120</v>
      </c>
      <c r="D871" t="s">
        <v>1393</v>
      </c>
      <c r="E871">
        <v>0</v>
      </c>
      <c r="F871">
        <v>1120</v>
      </c>
      <c r="G871">
        <v>0</v>
      </c>
      <c r="H871">
        <v>0</v>
      </c>
      <c r="I871">
        <v>0</v>
      </c>
    </row>
    <row r="872" spans="1:9" x14ac:dyDescent="0.2">
      <c r="A872" t="s">
        <v>1374</v>
      </c>
      <c r="B872" t="s">
        <v>1375</v>
      </c>
      <c r="C872">
        <v>232</v>
      </c>
      <c r="D872" t="s">
        <v>1394</v>
      </c>
      <c r="E872">
        <v>0</v>
      </c>
      <c r="F872">
        <v>232</v>
      </c>
      <c r="G872">
        <v>0</v>
      </c>
      <c r="H872">
        <v>0</v>
      </c>
      <c r="I872">
        <v>0</v>
      </c>
    </row>
    <row r="873" spans="1:9" x14ac:dyDescent="0.2">
      <c r="A873" t="s">
        <v>1374</v>
      </c>
      <c r="B873" t="s">
        <v>1375</v>
      </c>
      <c r="C873">
        <v>83</v>
      </c>
      <c r="D873" t="s">
        <v>1394</v>
      </c>
      <c r="E873">
        <v>0</v>
      </c>
      <c r="F873">
        <v>83</v>
      </c>
      <c r="G873">
        <v>0</v>
      </c>
      <c r="H873">
        <v>0</v>
      </c>
      <c r="I873">
        <v>0</v>
      </c>
    </row>
    <row r="874" spans="1:9" x14ac:dyDescent="0.2">
      <c r="A874" t="s">
        <v>1374</v>
      </c>
      <c r="B874" t="s">
        <v>1375</v>
      </c>
      <c r="C874">
        <v>241</v>
      </c>
      <c r="D874" t="s">
        <v>1395</v>
      </c>
      <c r="E874">
        <v>0</v>
      </c>
      <c r="F874">
        <v>241</v>
      </c>
      <c r="G874">
        <v>0</v>
      </c>
      <c r="H874">
        <v>0</v>
      </c>
      <c r="I874">
        <v>0</v>
      </c>
    </row>
    <row r="875" spans="1:9" x14ac:dyDescent="0.2">
      <c r="A875" t="s">
        <v>1374</v>
      </c>
      <c r="B875" t="s">
        <v>1375</v>
      </c>
      <c r="C875">
        <v>20</v>
      </c>
      <c r="D875" t="s">
        <v>1396</v>
      </c>
      <c r="E875">
        <v>0</v>
      </c>
      <c r="F875">
        <v>20</v>
      </c>
      <c r="G875">
        <v>0</v>
      </c>
      <c r="H875">
        <v>0</v>
      </c>
      <c r="I875">
        <v>0</v>
      </c>
    </row>
    <row r="876" spans="1:9" x14ac:dyDescent="0.2">
      <c r="A876" t="s">
        <v>1374</v>
      </c>
      <c r="B876" t="s">
        <v>1375</v>
      </c>
      <c r="C876">
        <v>155</v>
      </c>
      <c r="D876" t="s">
        <v>1397</v>
      </c>
      <c r="E876">
        <v>0</v>
      </c>
      <c r="F876">
        <v>155</v>
      </c>
      <c r="G876">
        <v>0</v>
      </c>
      <c r="H876">
        <v>0</v>
      </c>
      <c r="I876">
        <v>0</v>
      </c>
    </row>
    <row r="877" spans="1:9" x14ac:dyDescent="0.2">
      <c r="A877" t="s">
        <v>1374</v>
      </c>
      <c r="B877" t="s">
        <v>1375</v>
      </c>
      <c r="C877">
        <v>126</v>
      </c>
      <c r="D877" t="s">
        <v>1398</v>
      </c>
      <c r="E877">
        <v>0</v>
      </c>
      <c r="F877">
        <v>126</v>
      </c>
      <c r="G877">
        <v>0</v>
      </c>
      <c r="H877">
        <v>0</v>
      </c>
      <c r="I877">
        <v>0</v>
      </c>
    </row>
    <row r="878" spans="1:9" x14ac:dyDescent="0.2">
      <c r="A878" t="s">
        <v>1374</v>
      </c>
      <c r="B878" t="s">
        <v>1375</v>
      </c>
      <c r="C878">
        <v>581</v>
      </c>
      <c r="D878" t="s">
        <v>1399</v>
      </c>
      <c r="E878">
        <v>0</v>
      </c>
      <c r="F878">
        <v>581</v>
      </c>
      <c r="G878">
        <v>0</v>
      </c>
      <c r="H878">
        <v>0</v>
      </c>
      <c r="I878">
        <v>0</v>
      </c>
    </row>
    <row r="879" spans="1:9" x14ac:dyDescent="0.2">
      <c r="A879" t="s">
        <v>1374</v>
      </c>
      <c r="B879" t="s">
        <v>1375</v>
      </c>
      <c r="C879">
        <v>268</v>
      </c>
      <c r="D879" t="s">
        <v>1400</v>
      </c>
      <c r="E879">
        <v>1</v>
      </c>
      <c r="F879">
        <v>267</v>
      </c>
      <c r="G879">
        <v>0</v>
      </c>
      <c r="H879">
        <v>0</v>
      </c>
      <c r="I879">
        <v>0</v>
      </c>
    </row>
    <row r="880" spans="1:9" x14ac:dyDescent="0.2">
      <c r="A880" t="s">
        <v>1374</v>
      </c>
      <c r="B880" t="s">
        <v>1375</v>
      </c>
      <c r="C880">
        <v>94</v>
      </c>
      <c r="D880" t="s">
        <v>1401</v>
      </c>
      <c r="E880">
        <v>0</v>
      </c>
      <c r="F880">
        <v>94</v>
      </c>
      <c r="G880">
        <v>0</v>
      </c>
      <c r="H880">
        <v>0</v>
      </c>
      <c r="I880">
        <v>2</v>
      </c>
    </row>
    <row r="881" spans="1:9" x14ac:dyDescent="0.2">
      <c r="A881" t="s">
        <v>1374</v>
      </c>
      <c r="B881" t="s">
        <v>1375</v>
      </c>
      <c r="C881">
        <v>47</v>
      </c>
      <c r="D881" t="s">
        <v>1402</v>
      </c>
      <c r="E881">
        <v>0</v>
      </c>
      <c r="F881">
        <v>47</v>
      </c>
      <c r="G881">
        <v>0</v>
      </c>
      <c r="H881">
        <v>0</v>
      </c>
      <c r="I881">
        <v>44</v>
      </c>
    </row>
    <row r="882" spans="1:9" x14ac:dyDescent="0.2">
      <c r="A882" t="s">
        <v>1374</v>
      </c>
      <c r="B882" t="s">
        <v>1375</v>
      </c>
      <c r="C882">
        <v>400</v>
      </c>
      <c r="D882" t="s">
        <v>1403</v>
      </c>
      <c r="E882">
        <v>0</v>
      </c>
      <c r="F882">
        <v>400</v>
      </c>
      <c r="G882">
        <v>0</v>
      </c>
      <c r="H882">
        <v>0</v>
      </c>
      <c r="I882">
        <v>0</v>
      </c>
    </row>
    <row r="883" spans="1:9" x14ac:dyDescent="0.2">
      <c r="A883" t="s">
        <v>1374</v>
      </c>
      <c r="B883" t="s">
        <v>1375</v>
      </c>
      <c r="C883">
        <v>6</v>
      </c>
      <c r="D883" t="s">
        <v>1404</v>
      </c>
      <c r="E883">
        <v>0</v>
      </c>
      <c r="F883">
        <v>6</v>
      </c>
      <c r="G883">
        <v>0</v>
      </c>
      <c r="H883">
        <v>0</v>
      </c>
      <c r="I883">
        <v>0</v>
      </c>
    </row>
    <row r="884" spans="1:9" x14ac:dyDescent="0.2">
      <c r="A884" t="s">
        <v>1374</v>
      </c>
      <c r="B884" t="s">
        <v>1375</v>
      </c>
      <c r="C884">
        <v>13</v>
      </c>
      <c r="D884" t="s">
        <v>1405</v>
      </c>
      <c r="E884">
        <v>0</v>
      </c>
      <c r="F884">
        <v>13</v>
      </c>
      <c r="G884">
        <v>0</v>
      </c>
      <c r="H884">
        <v>0</v>
      </c>
      <c r="I884">
        <v>0</v>
      </c>
    </row>
    <row r="885" spans="1:9" x14ac:dyDescent="0.2">
      <c r="A885" t="s">
        <v>1374</v>
      </c>
      <c r="B885" t="s">
        <v>1375</v>
      </c>
      <c r="C885">
        <v>2</v>
      </c>
      <c r="D885" t="s">
        <v>1406</v>
      </c>
      <c r="E885">
        <v>0</v>
      </c>
      <c r="F885">
        <v>2</v>
      </c>
      <c r="G885">
        <v>8</v>
      </c>
      <c r="H885">
        <v>0</v>
      </c>
      <c r="I885">
        <v>0</v>
      </c>
    </row>
    <row r="886" spans="1:9" x14ac:dyDescent="0.2">
      <c r="A886" t="s">
        <v>1374</v>
      </c>
      <c r="B886" t="s">
        <v>1375</v>
      </c>
      <c r="C886">
        <v>2</v>
      </c>
      <c r="D886" t="s">
        <v>1407</v>
      </c>
      <c r="E886">
        <v>0</v>
      </c>
      <c r="F886">
        <v>2</v>
      </c>
      <c r="G886">
        <v>0</v>
      </c>
      <c r="H886">
        <v>0</v>
      </c>
      <c r="I886">
        <v>0</v>
      </c>
    </row>
    <row r="887" spans="1:9" x14ac:dyDescent="0.2">
      <c r="A887" t="s">
        <v>1374</v>
      </c>
      <c r="B887" t="s">
        <v>1375</v>
      </c>
      <c r="C887">
        <v>2</v>
      </c>
      <c r="D887" t="s">
        <v>1408</v>
      </c>
      <c r="E887">
        <v>0</v>
      </c>
      <c r="F887">
        <v>2</v>
      </c>
      <c r="G887">
        <v>0</v>
      </c>
      <c r="H887">
        <v>0</v>
      </c>
      <c r="I887">
        <v>0</v>
      </c>
    </row>
    <row r="888" spans="1:9" x14ac:dyDescent="0.2">
      <c r="A888" t="s">
        <v>1374</v>
      </c>
      <c r="B888" t="s">
        <v>1375</v>
      </c>
      <c r="C888">
        <v>2</v>
      </c>
      <c r="D888" t="s">
        <v>1409</v>
      </c>
      <c r="E888">
        <v>0</v>
      </c>
      <c r="F888">
        <v>2</v>
      </c>
      <c r="G888">
        <v>0</v>
      </c>
      <c r="H888">
        <v>0</v>
      </c>
      <c r="I888">
        <v>0</v>
      </c>
    </row>
    <row r="889" spans="1:9" x14ac:dyDescent="0.2">
      <c r="A889" t="s">
        <v>1374</v>
      </c>
      <c r="B889" t="s">
        <v>1375</v>
      </c>
      <c r="C889">
        <v>7</v>
      </c>
      <c r="D889" t="s">
        <v>1410</v>
      </c>
      <c r="E889">
        <v>0</v>
      </c>
      <c r="F889">
        <v>7</v>
      </c>
      <c r="G889">
        <v>0</v>
      </c>
      <c r="H889">
        <v>0</v>
      </c>
      <c r="I889">
        <v>0</v>
      </c>
    </row>
    <row r="890" spans="1:9" x14ac:dyDescent="0.2">
      <c r="A890" t="s">
        <v>1374</v>
      </c>
      <c r="B890" t="s">
        <v>1375</v>
      </c>
      <c r="C890">
        <v>68</v>
      </c>
      <c r="D890" t="s">
        <v>1411</v>
      </c>
      <c r="E890">
        <v>0</v>
      </c>
      <c r="F890">
        <v>68</v>
      </c>
      <c r="G890">
        <v>37</v>
      </c>
      <c r="H890">
        <v>0</v>
      </c>
      <c r="I890">
        <v>249</v>
      </c>
    </row>
    <row r="891" spans="1:9" x14ac:dyDescent="0.2">
      <c r="A891" t="s">
        <v>1374</v>
      </c>
      <c r="B891" t="s">
        <v>1375</v>
      </c>
      <c r="C891">
        <v>15</v>
      </c>
      <c r="D891" t="s">
        <v>1412</v>
      </c>
      <c r="E891">
        <v>0</v>
      </c>
      <c r="F891">
        <v>15</v>
      </c>
      <c r="G891">
        <v>2</v>
      </c>
      <c r="H891">
        <v>0</v>
      </c>
      <c r="I891">
        <v>52</v>
      </c>
    </row>
    <row r="892" spans="1:9" x14ac:dyDescent="0.2">
      <c r="A892" t="s">
        <v>1374</v>
      </c>
      <c r="B892" t="s">
        <v>1375</v>
      </c>
      <c r="C892">
        <v>105</v>
      </c>
      <c r="D892" t="s">
        <v>1413</v>
      </c>
      <c r="E892">
        <v>1</v>
      </c>
      <c r="F892">
        <v>104</v>
      </c>
      <c r="G892">
        <v>19</v>
      </c>
      <c r="H892">
        <v>0</v>
      </c>
      <c r="I892">
        <v>115</v>
      </c>
    </row>
    <row r="893" spans="1:9" x14ac:dyDescent="0.2">
      <c r="A893" t="s">
        <v>1374</v>
      </c>
      <c r="B893" t="s">
        <v>1375</v>
      </c>
      <c r="C893">
        <v>60</v>
      </c>
      <c r="D893" t="s">
        <v>1414</v>
      </c>
      <c r="E893">
        <v>0</v>
      </c>
      <c r="F893">
        <v>60</v>
      </c>
      <c r="G893">
        <v>0</v>
      </c>
      <c r="H893">
        <v>0</v>
      </c>
      <c r="I893">
        <v>11</v>
      </c>
    </row>
    <row r="894" spans="1:9" x14ac:dyDescent="0.2">
      <c r="A894" t="s">
        <v>1374</v>
      </c>
      <c r="B894" t="s">
        <v>1375</v>
      </c>
      <c r="C894">
        <v>21</v>
      </c>
      <c r="D894" t="s">
        <v>1415</v>
      </c>
      <c r="E894">
        <v>0</v>
      </c>
      <c r="F894">
        <v>21</v>
      </c>
      <c r="G894">
        <v>0</v>
      </c>
      <c r="H894">
        <v>0</v>
      </c>
      <c r="I894">
        <v>1</v>
      </c>
    </row>
    <row r="895" spans="1:9" x14ac:dyDescent="0.2">
      <c r="A895" t="s">
        <v>1374</v>
      </c>
      <c r="B895" t="s">
        <v>1375</v>
      </c>
      <c r="C895">
        <v>529</v>
      </c>
      <c r="D895" t="s">
        <v>1416</v>
      </c>
      <c r="E895">
        <v>0</v>
      </c>
      <c r="F895">
        <v>529</v>
      </c>
      <c r="G895">
        <v>0</v>
      </c>
      <c r="H895">
        <v>0</v>
      </c>
      <c r="I895">
        <v>0</v>
      </c>
    </row>
    <row r="896" spans="1:9" x14ac:dyDescent="0.2">
      <c r="A896" t="s">
        <v>1374</v>
      </c>
      <c r="B896" t="s">
        <v>1375</v>
      </c>
      <c r="C896">
        <v>529</v>
      </c>
      <c r="D896" t="s">
        <v>1417</v>
      </c>
      <c r="E896">
        <v>0</v>
      </c>
      <c r="F896">
        <v>529</v>
      </c>
      <c r="G896">
        <v>0</v>
      </c>
      <c r="H896">
        <v>0</v>
      </c>
      <c r="I896">
        <v>0</v>
      </c>
    </row>
    <row r="897" spans="1:9" x14ac:dyDescent="0.2">
      <c r="A897" t="s">
        <v>1374</v>
      </c>
      <c r="B897" t="s">
        <v>1375</v>
      </c>
      <c r="C897">
        <v>211</v>
      </c>
      <c r="D897" t="s">
        <v>1418</v>
      </c>
      <c r="E897">
        <v>0</v>
      </c>
      <c r="F897">
        <v>211</v>
      </c>
      <c r="G897">
        <v>0</v>
      </c>
      <c r="H897">
        <v>0</v>
      </c>
      <c r="I897">
        <v>0</v>
      </c>
    </row>
    <row r="898" spans="1:9" x14ac:dyDescent="0.2">
      <c r="A898" t="s">
        <v>1374</v>
      </c>
      <c r="B898" t="s">
        <v>1375</v>
      </c>
      <c r="C898">
        <v>529</v>
      </c>
      <c r="D898" t="s">
        <v>1419</v>
      </c>
      <c r="E898">
        <v>0</v>
      </c>
      <c r="F898">
        <v>529</v>
      </c>
      <c r="G898">
        <v>0</v>
      </c>
      <c r="H898">
        <v>0</v>
      </c>
      <c r="I898">
        <v>0</v>
      </c>
    </row>
    <row r="899" spans="1:9" x14ac:dyDescent="0.2">
      <c r="A899" t="s">
        <v>1374</v>
      </c>
      <c r="B899" t="s">
        <v>1375</v>
      </c>
      <c r="C899">
        <v>289</v>
      </c>
      <c r="D899" t="s">
        <v>1420</v>
      </c>
      <c r="E899">
        <v>0</v>
      </c>
      <c r="F899">
        <v>289</v>
      </c>
      <c r="G899">
        <v>0</v>
      </c>
      <c r="H899">
        <v>0</v>
      </c>
      <c r="I899">
        <v>29</v>
      </c>
    </row>
    <row r="900" spans="1:9" x14ac:dyDescent="0.2">
      <c r="A900" t="s">
        <v>1374</v>
      </c>
      <c r="B900" t="s">
        <v>1375</v>
      </c>
      <c r="C900">
        <v>129</v>
      </c>
      <c r="D900" t="s">
        <v>1421</v>
      </c>
      <c r="E900">
        <v>0</v>
      </c>
      <c r="F900">
        <v>129</v>
      </c>
      <c r="G900">
        <v>33</v>
      </c>
      <c r="H900">
        <v>0</v>
      </c>
      <c r="I900">
        <v>185</v>
      </c>
    </row>
    <row r="901" spans="1:9" x14ac:dyDescent="0.2">
      <c r="A901" t="s">
        <v>1374</v>
      </c>
      <c r="B901" t="s">
        <v>1375</v>
      </c>
      <c r="C901">
        <v>-528</v>
      </c>
      <c r="D901" t="s">
        <v>1422</v>
      </c>
      <c r="E901">
        <v>-530</v>
      </c>
      <c r="F901">
        <v>2</v>
      </c>
      <c r="G901">
        <v>542</v>
      </c>
      <c r="H901">
        <v>0</v>
      </c>
      <c r="I901">
        <v>542</v>
      </c>
    </row>
    <row r="902" spans="1:9" x14ac:dyDescent="0.2">
      <c r="A902" t="s">
        <v>1374</v>
      </c>
      <c r="B902" t="s">
        <v>1375</v>
      </c>
      <c r="C902">
        <v>7670</v>
      </c>
      <c r="D902" t="s">
        <v>1423</v>
      </c>
      <c r="E902">
        <v>-10</v>
      </c>
      <c r="F902">
        <v>7680</v>
      </c>
      <c r="G902">
        <v>9</v>
      </c>
      <c r="H902">
        <v>0</v>
      </c>
      <c r="I902">
        <v>92</v>
      </c>
    </row>
    <row r="903" spans="1:9" x14ac:dyDescent="0.2">
      <c r="A903" t="s">
        <v>1374</v>
      </c>
      <c r="B903" t="s">
        <v>1375</v>
      </c>
      <c r="C903">
        <v>2</v>
      </c>
      <c r="D903" t="s">
        <v>1424</v>
      </c>
      <c r="E903">
        <v>0</v>
      </c>
      <c r="F903">
        <v>2</v>
      </c>
      <c r="G903">
        <v>67</v>
      </c>
      <c r="H903">
        <v>0</v>
      </c>
      <c r="I903">
        <v>44</v>
      </c>
    </row>
    <row r="904" spans="1:9" x14ac:dyDescent="0.2">
      <c r="A904" t="s">
        <v>1374</v>
      </c>
      <c r="B904" t="s">
        <v>1375</v>
      </c>
      <c r="C904">
        <v>657</v>
      </c>
      <c r="D904" t="s">
        <v>1421</v>
      </c>
      <c r="E904">
        <v>0</v>
      </c>
      <c r="F904">
        <v>657</v>
      </c>
      <c r="G904">
        <v>0</v>
      </c>
      <c r="H904">
        <v>0</v>
      </c>
      <c r="I904">
        <v>290</v>
      </c>
    </row>
    <row r="905" spans="1:9" x14ac:dyDescent="0.2">
      <c r="A905" t="s">
        <v>1374</v>
      </c>
      <c r="B905" t="s">
        <v>1375</v>
      </c>
      <c r="C905">
        <v>0</v>
      </c>
      <c r="D905" t="s">
        <v>1425</v>
      </c>
      <c r="E905">
        <v>-2</v>
      </c>
      <c r="F905">
        <v>1</v>
      </c>
      <c r="G905">
        <v>0</v>
      </c>
      <c r="H905">
        <v>0</v>
      </c>
      <c r="I905">
        <v>0</v>
      </c>
    </row>
    <row r="906" spans="1:9" x14ac:dyDescent="0.2">
      <c r="A906" t="s">
        <v>1374</v>
      </c>
      <c r="B906" t="s">
        <v>1375</v>
      </c>
      <c r="C906">
        <v>1634</v>
      </c>
      <c r="D906" t="s">
        <v>1423</v>
      </c>
      <c r="E906">
        <v>25</v>
      </c>
      <c r="F906">
        <v>1609</v>
      </c>
      <c r="G906">
        <v>259</v>
      </c>
      <c r="H906">
        <v>0</v>
      </c>
      <c r="I906">
        <v>593</v>
      </c>
    </row>
    <row r="907" spans="1:9" x14ac:dyDescent="0.2">
      <c r="A907" t="s">
        <v>1374</v>
      </c>
      <c r="B907" t="s">
        <v>1375</v>
      </c>
      <c r="C907">
        <v>29</v>
      </c>
      <c r="D907" t="s">
        <v>1426</v>
      </c>
      <c r="E907">
        <v>-26</v>
      </c>
      <c r="F907">
        <v>55</v>
      </c>
      <c r="G907">
        <v>29</v>
      </c>
      <c r="H907">
        <v>0</v>
      </c>
      <c r="I907">
        <v>284</v>
      </c>
    </row>
    <row r="908" spans="1:9" x14ac:dyDescent="0.2">
      <c r="A908" t="s">
        <v>1374</v>
      </c>
      <c r="B908" t="s">
        <v>1375</v>
      </c>
      <c r="C908">
        <v>2</v>
      </c>
      <c r="D908" t="s">
        <v>1427</v>
      </c>
      <c r="E908">
        <v>0</v>
      </c>
      <c r="F908">
        <v>2</v>
      </c>
      <c r="G908">
        <v>2</v>
      </c>
      <c r="H908">
        <v>0</v>
      </c>
      <c r="I908">
        <v>539</v>
      </c>
    </row>
    <row r="909" spans="1:9" x14ac:dyDescent="0.2">
      <c r="A909" t="s">
        <v>1374</v>
      </c>
      <c r="B909" t="s">
        <v>1375</v>
      </c>
      <c r="C909">
        <v>22</v>
      </c>
      <c r="D909" t="s">
        <v>1428</v>
      </c>
      <c r="E909">
        <v>0</v>
      </c>
      <c r="F909">
        <v>22</v>
      </c>
      <c r="G909">
        <v>0</v>
      </c>
      <c r="H909">
        <v>0</v>
      </c>
      <c r="I909">
        <v>106</v>
      </c>
    </row>
    <row r="910" spans="1:9" x14ac:dyDescent="0.2">
      <c r="A910" t="s">
        <v>1374</v>
      </c>
      <c r="B910" t="s">
        <v>1375</v>
      </c>
      <c r="C910">
        <v>194</v>
      </c>
      <c r="D910" t="s">
        <v>1429</v>
      </c>
      <c r="E910">
        <v>0</v>
      </c>
      <c r="F910">
        <v>194</v>
      </c>
      <c r="G910">
        <v>90</v>
      </c>
      <c r="H910">
        <v>0</v>
      </c>
      <c r="I910">
        <v>69</v>
      </c>
    </row>
    <row r="911" spans="1:9" x14ac:dyDescent="0.2">
      <c r="A911" t="s">
        <v>1374</v>
      </c>
      <c r="B911" t="s">
        <v>1375</v>
      </c>
      <c r="C911">
        <v>4962</v>
      </c>
      <c r="D911" t="s">
        <v>1430</v>
      </c>
      <c r="E911">
        <v>0</v>
      </c>
      <c r="F911">
        <v>4962</v>
      </c>
      <c r="G911">
        <v>0</v>
      </c>
      <c r="H911">
        <v>0</v>
      </c>
      <c r="I911">
        <v>19</v>
      </c>
    </row>
    <row r="912" spans="1:9" x14ac:dyDescent="0.2">
      <c r="A912" t="s">
        <v>1374</v>
      </c>
      <c r="B912" t="s">
        <v>1375</v>
      </c>
      <c r="C912">
        <v>305</v>
      </c>
      <c r="D912" t="s">
        <v>1431</v>
      </c>
      <c r="E912">
        <v>0</v>
      </c>
      <c r="F912">
        <v>305</v>
      </c>
      <c r="G912">
        <v>210</v>
      </c>
      <c r="H912">
        <v>0</v>
      </c>
      <c r="I912">
        <v>169</v>
      </c>
    </row>
    <row r="913" spans="1:9" x14ac:dyDescent="0.2">
      <c r="A913" t="s">
        <v>1374</v>
      </c>
      <c r="B913" t="s">
        <v>1375</v>
      </c>
      <c r="C913">
        <v>0</v>
      </c>
      <c r="D913" t="s">
        <v>1432</v>
      </c>
      <c r="E913">
        <v>-1820</v>
      </c>
      <c r="F913">
        <v>1819</v>
      </c>
      <c r="G913">
        <v>2205</v>
      </c>
      <c r="H913">
        <v>0</v>
      </c>
      <c r="I913">
        <v>697</v>
      </c>
    </row>
    <row r="914" spans="1:9" x14ac:dyDescent="0.2">
      <c r="A914" t="s">
        <v>1374</v>
      </c>
      <c r="B914" t="s">
        <v>1375</v>
      </c>
      <c r="C914">
        <v>0</v>
      </c>
      <c r="D914" t="s">
        <v>1433</v>
      </c>
      <c r="E914">
        <v>-12</v>
      </c>
      <c r="F914">
        <v>11</v>
      </c>
      <c r="G914">
        <v>11</v>
      </c>
      <c r="H914">
        <v>0</v>
      </c>
      <c r="I914">
        <v>23</v>
      </c>
    </row>
    <row r="915" spans="1:9" x14ac:dyDescent="0.2">
      <c r="A915" t="s">
        <v>1374</v>
      </c>
      <c r="B915" t="s">
        <v>1375</v>
      </c>
      <c r="C915">
        <v>1185</v>
      </c>
      <c r="D915" t="s">
        <v>1434</v>
      </c>
      <c r="E915">
        <v>0</v>
      </c>
      <c r="F915">
        <v>1185</v>
      </c>
      <c r="G915">
        <v>188</v>
      </c>
      <c r="H915">
        <v>0</v>
      </c>
      <c r="I915">
        <v>153</v>
      </c>
    </row>
    <row r="916" spans="1:9" x14ac:dyDescent="0.2">
      <c r="A916" t="s">
        <v>1374</v>
      </c>
      <c r="B916" t="s">
        <v>1375</v>
      </c>
      <c r="C916">
        <v>1782</v>
      </c>
      <c r="D916" t="s">
        <v>1435</v>
      </c>
      <c r="E916">
        <v>6</v>
      </c>
      <c r="F916">
        <v>1775</v>
      </c>
      <c r="G916">
        <v>1</v>
      </c>
      <c r="H916">
        <v>0</v>
      </c>
      <c r="I916">
        <v>0</v>
      </c>
    </row>
    <row r="917" spans="1:9" x14ac:dyDescent="0.2">
      <c r="A917" t="s">
        <v>1374</v>
      </c>
      <c r="B917" t="s">
        <v>1375</v>
      </c>
      <c r="C917">
        <v>720</v>
      </c>
      <c r="D917" t="s">
        <v>1436</v>
      </c>
      <c r="E917">
        <v>0</v>
      </c>
      <c r="F917">
        <v>720</v>
      </c>
      <c r="G917">
        <v>105</v>
      </c>
      <c r="H917">
        <v>0</v>
      </c>
      <c r="I917">
        <v>300</v>
      </c>
    </row>
    <row r="918" spans="1:9" x14ac:dyDescent="0.2">
      <c r="A918" t="s">
        <v>1374</v>
      </c>
      <c r="B918" t="s">
        <v>1375</v>
      </c>
      <c r="C918">
        <v>1844</v>
      </c>
      <c r="D918" t="s">
        <v>1437</v>
      </c>
      <c r="E918">
        <v>0</v>
      </c>
      <c r="F918">
        <v>1844</v>
      </c>
      <c r="G918">
        <v>0</v>
      </c>
      <c r="H918">
        <v>0</v>
      </c>
      <c r="I918">
        <v>10</v>
      </c>
    </row>
    <row r="919" spans="1:9" x14ac:dyDescent="0.2">
      <c r="A919" t="s">
        <v>1374</v>
      </c>
      <c r="B919" t="s">
        <v>1375</v>
      </c>
      <c r="C919">
        <v>1198</v>
      </c>
      <c r="D919" t="s">
        <v>1438</v>
      </c>
      <c r="E919">
        <v>0</v>
      </c>
      <c r="F919">
        <v>1198</v>
      </c>
      <c r="G919">
        <v>0</v>
      </c>
      <c r="H919">
        <v>0</v>
      </c>
      <c r="I919">
        <v>34</v>
      </c>
    </row>
    <row r="920" spans="1:9" x14ac:dyDescent="0.2">
      <c r="A920" t="s">
        <v>1374</v>
      </c>
      <c r="B920" t="s">
        <v>1375</v>
      </c>
      <c r="C920">
        <v>213</v>
      </c>
      <c r="D920" t="s">
        <v>1439</v>
      </c>
      <c r="E920">
        <v>6</v>
      </c>
      <c r="F920">
        <v>206</v>
      </c>
      <c r="G920">
        <v>1632</v>
      </c>
      <c r="H920">
        <v>0</v>
      </c>
      <c r="I920">
        <v>1111</v>
      </c>
    </row>
    <row r="921" spans="1:9" x14ac:dyDescent="0.2">
      <c r="A921" t="s">
        <v>1374</v>
      </c>
      <c r="B921" t="s">
        <v>1375</v>
      </c>
      <c r="C921">
        <v>1336</v>
      </c>
      <c r="D921" t="s">
        <v>1440</v>
      </c>
      <c r="E921">
        <v>0</v>
      </c>
      <c r="F921">
        <v>1336</v>
      </c>
      <c r="G921">
        <v>0</v>
      </c>
      <c r="H921">
        <v>0</v>
      </c>
      <c r="I921">
        <v>419</v>
      </c>
    </row>
    <row r="922" spans="1:9" x14ac:dyDescent="0.2">
      <c r="A922" t="s">
        <v>1374</v>
      </c>
      <c r="B922" t="s">
        <v>1375</v>
      </c>
      <c r="C922">
        <v>965</v>
      </c>
      <c r="D922" t="s">
        <v>1441</v>
      </c>
      <c r="E922">
        <v>0</v>
      </c>
      <c r="F922">
        <v>965</v>
      </c>
      <c r="G922">
        <v>0</v>
      </c>
      <c r="H922">
        <v>0</v>
      </c>
      <c r="I922">
        <v>0</v>
      </c>
    </row>
    <row r="923" spans="1:9" x14ac:dyDescent="0.2">
      <c r="A923" t="s">
        <v>1374</v>
      </c>
      <c r="B923" t="s">
        <v>1375</v>
      </c>
      <c r="C923">
        <v>423</v>
      </c>
      <c r="D923" t="s">
        <v>1442</v>
      </c>
      <c r="E923">
        <v>0</v>
      </c>
      <c r="F923">
        <v>423</v>
      </c>
      <c r="G923">
        <v>15</v>
      </c>
      <c r="H923">
        <v>0</v>
      </c>
      <c r="I923">
        <v>15</v>
      </c>
    </row>
    <row r="924" spans="1:9" x14ac:dyDescent="0.2">
      <c r="A924" t="s">
        <v>1374</v>
      </c>
      <c r="B924" t="s">
        <v>1375</v>
      </c>
      <c r="C924">
        <v>467</v>
      </c>
      <c r="D924" t="s">
        <v>1443</v>
      </c>
      <c r="E924">
        <v>0</v>
      </c>
      <c r="F924">
        <v>467</v>
      </c>
      <c r="G924">
        <v>0</v>
      </c>
      <c r="H924">
        <v>0</v>
      </c>
      <c r="I924">
        <v>0</v>
      </c>
    </row>
    <row r="925" spans="1:9" x14ac:dyDescent="0.2">
      <c r="A925" t="s">
        <v>1374</v>
      </c>
      <c r="B925" t="s">
        <v>1375</v>
      </c>
      <c r="C925">
        <v>1874</v>
      </c>
      <c r="D925" t="s">
        <v>1444</v>
      </c>
      <c r="E925">
        <v>0</v>
      </c>
      <c r="F925">
        <v>1874</v>
      </c>
      <c r="G925">
        <v>0</v>
      </c>
      <c r="H925">
        <v>0</v>
      </c>
      <c r="I925">
        <v>0</v>
      </c>
    </row>
    <row r="926" spans="1:9" x14ac:dyDescent="0.2">
      <c r="A926" t="s">
        <v>1374</v>
      </c>
      <c r="B926" t="s">
        <v>1375</v>
      </c>
      <c r="C926">
        <v>703</v>
      </c>
      <c r="D926" t="s">
        <v>1445</v>
      </c>
      <c r="E926">
        <v>14</v>
      </c>
      <c r="F926">
        <v>688</v>
      </c>
      <c r="G926">
        <v>84</v>
      </c>
      <c r="H926">
        <v>0</v>
      </c>
      <c r="I926">
        <v>0</v>
      </c>
    </row>
    <row r="927" spans="1:9" x14ac:dyDescent="0.2">
      <c r="A927" t="s">
        <v>1374</v>
      </c>
      <c r="B927" t="s">
        <v>1375</v>
      </c>
      <c r="C927">
        <v>0</v>
      </c>
      <c r="D927" t="s">
        <v>1446</v>
      </c>
      <c r="E927">
        <v>-22</v>
      </c>
      <c r="F927">
        <v>21</v>
      </c>
      <c r="G927">
        <v>79</v>
      </c>
      <c r="H927">
        <v>0</v>
      </c>
      <c r="I927">
        <v>58</v>
      </c>
    </row>
    <row r="928" spans="1:9" x14ac:dyDescent="0.2">
      <c r="A928" t="s">
        <v>1374</v>
      </c>
      <c r="B928" t="s">
        <v>1375</v>
      </c>
      <c r="C928">
        <v>1353</v>
      </c>
      <c r="D928" t="s">
        <v>1447</v>
      </c>
      <c r="E928">
        <v>138</v>
      </c>
      <c r="F928">
        <v>1215</v>
      </c>
      <c r="G928">
        <v>26</v>
      </c>
      <c r="H928">
        <v>0</v>
      </c>
      <c r="I928">
        <v>160</v>
      </c>
    </row>
    <row r="929" spans="1:9" x14ac:dyDescent="0.2">
      <c r="A929" t="s">
        <v>1374</v>
      </c>
      <c r="B929" t="s">
        <v>1375</v>
      </c>
      <c r="C929">
        <v>0</v>
      </c>
      <c r="D929" t="s">
        <v>1448</v>
      </c>
      <c r="E929">
        <v>-28</v>
      </c>
      <c r="F929">
        <v>27</v>
      </c>
      <c r="G929">
        <v>55</v>
      </c>
      <c r="H929">
        <v>0</v>
      </c>
      <c r="I929">
        <v>27</v>
      </c>
    </row>
    <row r="930" spans="1:9" x14ac:dyDescent="0.2">
      <c r="A930" t="s">
        <v>1374</v>
      </c>
      <c r="B930" t="s">
        <v>1375</v>
      </c>
      <c r="C930">
        <v>0</v>
      </c>
      <c r="D930" t="s">
        <v>1449</v>
      </c>
      <c r="E930">
        <v>-91</v>
      </c>
      <c r="F930">
        <v>90</v>
      </c>
      <c r="G930">
        <v>322</v>
      </c>
      <c r="H930">
        <v>0</v>
      </c>
      <c r="I930">
        <v>58</v>
      </c>
    </row>
    <row r="931" spans="1:9" x14ac:dyDescent="0.2">
      <c r="A931" t="s">
        <v>1374</v>
      </c>
      <c r="B931" t="s">
        <v>1375</v>
      </c>
      <c r="C931">
        <v>0</v>
      </c>
      <c r="D931" t="s">
        <v>1450</v>
      </c>
      <c r="E931">
        <v>-26</v>
      </c>
      <c r="F931">
        <v>25</v>
      </c>
      <c r="G931">
        <v>0</v>
      </c>
      <c r="H931">
        <v>0</v>
      </c>
      <c r="I931">
        <v>46</v>
      </c>
    </row>
    <row r="932" spans="1:9" x14ac:dyDescent="0.2">
      <c r="A932" t="s">
        <v>1374</v>
      </c>
      <c r="B932" t="s">
        <v>1375</v>
      </c>
      <c r="C932">
        <v>76</v>
      </c>
      <c r="D932" t="s">
        <v>1451</v>
      </c>
      <c r="E932">
        <v>0</v>
      </c>
      <c r="F932">
        <v>76</v>
      </c>
      <c r="G932">
        <v>16</v>
      </c>
      <c r="H932">
        <v>0</v>
      </c>
      <c r="I932">
        <v>182</v>
      </c>
    </row>
    <row r="933" spans="1:9" x14ac:dyDescent="0.2">
      <c r="A933" t="s">
        <v>1374</v>
      </c>
      <c r="B933" t="s">
        <v>1375</v>
      </c>
      <c r="C933">
        <v>0</v>
      </c>
      <c r="D933" t="s">
        <v>1452</v>
      </c>
      <c r="E933">
        <v>-73</v>
      </c>
      <c r="F933">
        <v>72</v>
      </c>
      <c r="G933">
        <v>144</v>
      </c>
      <c r="H933">
        <v>0</v>
      </c>
      <c r="I933">
        <v>72</v>
      </c>
    </row>
    <row r="934" spans="1:9" x14ac:dyDescent="0.2">
      <c r="A934" t="s">
        <v>1374</v>
      </c>
      <c r="B934" t="s">
        <v>1375</v>
      </c>
      <c r="C934">
        <v>1403</v>
      </c>
      <c r="D934" t="s">
        <v>1444</v>
      </c>
      <c r="E934">
        <v>0</v>
      </c>
      <c r="F934">
        <v>1403</v>
      </c>
      <c r="G934">
        <v>0</v>
      </c>
      <c r="H934">
        <v>0</v>
      </c>
      <c r="I934">
        <v>0</v>
      </c>
    </row>
    <row r="935" spans="1:9" x14ac:dyDescent="0.2">
      <c r="A935" t="s">
        <v>1374</v>
      </c>
      <c r="B935" t="s">
        <v>1375</v>
      </c>
      <c r="C935">
        <v>1412</v>
      </c>
      <c r="D935" t="s">
        <v>1445</v>
      </c>
      <c r="E935">
        <v>111</v>
      </c>
      <c r="F935">
        <v>1301</v>
      </c>
      <c r="G935">
        <v>0</v>
      </c>
      <c r="H935">
        <v>0</v>
      </c>
      <c r="I935">
        <v>76</v>
      </c>
    </row>
    <row r="936" spans="1:9" x14ac:dyDescent="0.2">
      <c r="A936" t="s">
        <v>1374</v>
      </c>
      <c r="B936" t="s">
        <v>1375</v>
      </c>
      <c r="C936">
        <v>860</v>
      </c>
      <c r="D936" t="s">
        <v>1447</v>
      </c>
      <c r="E936">
        <v>0</v>
      </c>
      <c r="F936">
        <v>860</v>
      </c>
      <c r="G936">
        <v>2</v>
      </c>
      <c r="H936">
        <v>0</v>
      </c>
      <c r="I936">
        <v>10</v>
      </c>
    </row>
    <row r="937" spans="1:9" x14ac:dyDescent="0.2">
      <c r="A937" t="s">
        <v>1374</v>
      </c>
      <c r="B937" t="s">
        <v>1375</v>
      </c>
      <c r="C937">
        <v>2</v>
      </c>
      <c r="D937" t="s">
        <v>1453</v>
      </c>
      <c r="E937">
        <v>0</v>
      </c>
      <c r="F937">
        <v>2</v>
      </c>
      <c r="G937">
        <v>2</v>
      </c>
      <c r="H937">
        <v>0</v>
      </c>
      <c r="I937">
        <v>0</v>
      </c>
    </row>
    <row r="938" spans="1:9" x14ac:dyDescent="0.2">
      <c r="A938" t="s">
        <v>1374</v>
      </c>
      <c r="B938" t="s">
        <v>1375</v>
      </c>
      <c r="C938">
        <v>1443</v>
      </c>
      <c r="D938" t="s">
        <v>1454</v>
      </c>
      <c r="E938">
        <v>0</v>
      </c>
      <c r="F938">
        <v>1443</v>
      </c>
      <c r="G938">
        <v>0</v>
      </c>
      <c r="H938">
        <v>0</v>
      </c>
      <c r="I938">
        <v>0</v>
      </c>
    </row>
    <row r="939" spans="1:9" x14ac:dyDescent="0.2">
      <c r="A939" t="s">
        <v>1374</v>
      </c>
      <c r="B939" t="s">
        <v>1375</v>
      </c>
      <c r="C939">
        <v>2382</v>
      </c>
      <c r="D939" t="s">
        <v>1455</v>
      </c>
      <c r="E939">
        <v>0</v>
      </c>
      <c r="F939">
        <v>2382</v>
      </c>
      <c r="G939">
        <v>27</v>
      </c>
      <c r="H939">
        <v>0</v>
      </c>
      <c r="I939">
        <v>6</v>
      </c>
    </row>
    <row r="940" spans="1:9" x14ac:dyDescent="0.2">
      <c r="A940" t="s">
        <v>1374</v>
      </c>
      <c r="B940" t="s">
        <v>1375</v>
      </c>
      <c r="C940">
        <v>102</v>
      </c>
      <c r="D940" t="s">
        <v>1456</v>
      </c>
      <c r="E940">
        <v>0</v>
      </c>
      <c r="F940">
        <v>102</v>
      </c>
      <c r="G940">
        <v>0</v>
      </c>
      <c r="H940">
        <v>0</v>
      </c>
      <c r="I940">
        <v>80</v>
      </c>
    </row>
    <row r="941" spans="1:9" x14ac:dyDescent="0.2">
      <c r="A941" t="s">
        <v>1374</v>
      </c>
      <c r="B941" t="s">
        <v>1375</v>
      </c>
      <c r="C941">
        <v>636</v>
      </c>
      <c r="D941" t="s">
        <v>1457</v>
      </c>
      <c r="E941">
        <v>84</v>
      </c>
      <c r="F941">
        <v>551</v>
      </c>
      <c r="G941">
        <v>84</v>
      </c>
      <c r="H941">
        <v>0</v>
      </c>
      <c r="I941">
        <v>0</v>
      </c>
    </row>
    <row r="942" spans="1:9" x14ac:dyDescent="0.2">
      <c r="A942" t="s">
        <v>1374</v>
      </c>
      <c r="B942" t="s">
        <v>1375</v>
      </c>
      <c r="C942">
        <v>969</v>
      </c>
      <c r="D942" t="s">
        <v>1458</v>
      </c>
      <c r="E942">
        <v>-5</v>
      </c>
      <c r="F942">
        <v>974</v>
      </c>
      <c r="G942">
        <v>4</v>
      </c>
      <c r="H942">
        <v>0</v>
      </c>
      <c r="I942">
        <v>128</v>
      </c>
    </row>
    <row r="943" spans="1:9" x14ac:dyDescent="0.2">
      <c r="A943" t="s">
        <v>1374</v>
      </c>
      <c r="B943" t="s">
        <v>1375</v>
      </c>
      <c r="C943">
        <v>250</v>
      </c>
      <c r="D943" t="s">
        <v>1459</v>
      </c>
      <c r="E943">
        <v>0</v>
      </c>
      <c r="F943">
        <v>250</v>
      </c>
      <c r="G943">
        <v>0</v>
      </c>
      <c r="H943">
        <v>0</v>
      </c>
      <c r="I943">
        <v>0</v>
      </c>
    </row>
    <row r="944" spans="1:9" x14ac:dyDescent="0.2">
      <c r="A944" t="s">
        <v>1374</v>
      </c>
      <c r="B944" t="s">
        <v>1375</v>
      </c>
      <c r="C944">
        <v>2054</v>
      </c>
      <c r="D944" t="s">
        <v>1460</v>
      </c>
      <c r="E944">
        <v>0</v>
      </c>
      <c r="F944">
        <v>2054</v>
      </c>
      <c r="G944">
        <v>82</v>
      </c>
      <c r="H944">
        <v>0</v>
      </c>
      <c r="I944">
        <v>410</v>
      </c>
    </row>
    <row r="945" spans="1:9" x14ac:dyDescent="0.2">
      <c r="A945" t="s">
        <v>1374</v>
      </c>
      <c r="B945" t="s">
        <v>1375</v>
      </c>
      <c r="C945">
        <v>0</v>
      </c>
      <c r="D945" t="s">
        <v>1461</v>
      </c>
      <c r="E945">
        <v>-80</v>
      </c>
      <c r="F945">
        <v>79</v>
      </c>
      <c r="G945">
        <v>185</v>
      </c>
      <c r="H945">
        <v>0</v>
      </c>
      <c r="I945">
        <v>159</v>
      </c>
    </row>
    <row r="946" spans="1:9" x14ac:dyDescent="0.2">
      <c r="A946" t="s">
        <v>1374</v>
      </c>
      <c r="B946" t="s">
        <v>1375</v>
      </c>
      <c r="C946">
        <v>-342</v>
      </c>
      <c r="D946" t="s">
        <v>1462</v>
      </c>
      <c r="E946">
        <v>-606</v>
      </c>
      <c r="F946">
        <v>264</v>
      </c>
      <c r="G946">
        <v>3399</v>
      </c>
      <c r="H946">
        <v>0</v>
      </c>
      <c r="I946">
        <v>4591</v>
      </c>
    </row>
    <row r="947" spans="1:9" x14ac:dyDescent="0.2">
      <c r="A947" t="s">
        <v>1374</v>
      </c>
      <c r="B947" t="s">
        <v>1375</v>
      </c>
      <c r="C947">
        <v>19</v>
      </c>
      <c r="D947" t="s">
        <v>1463</v>
      </c>
      <c r="E947">
        <v>0</v>
      </c>
      <c r="F947">
        <v>19</v>
      </c>
      <c r="G947">
        <v>0</v>
      </c>
      <c r="H947">
        <v>0</v>
      </c>
      <c r="I947">
        <v>1254</v>
      </c>
    </row>
    <row r="948" spans="1:9" x14ac:dyDescent="0.2">
      <c r="A948" t="s">
        <v>1374</v>
      </c>
      <c r="B948" t="s">
        <v>1375</v>
      </c>
      <c r="C948">
        <v>5070</v>
      </c>
      <c r="D948" t="s">
        <v>1464</v>
      </c>
      <c r="E948">
        <v>1430</v>
      </c>
      <c r="F948">
        <v>3640</v>
      </c>
      <c r="G948">
        <v>2016</v>
      </c>
      <c r="H948">
        <v>0</v>
      </c>
      <c r="I948">
        <v>2094</v>
      </c>
    </row>
    <row r="949" spans="1:9" x14ac:dyDescent="0.2">
      <c r="A949" t="s">
        <v>1374</v>
      </c>
      <c r="B949" t="s">
        <v>1375</v>
      </c>
      <c r="C949">
        <v>1</v>
      </c>
      <c r="D949" t="s">
        <v>1465</v>
      </c>
      <c r="E949">
        <v>0</v>
      </c>
      <c r="F949">
        <v>1</v>
      </c>
      <c r="G949">
        <v>9</v>
      </c>
      <c r="H949">
        <v>0</v>
      </c>
      <c r="I949">
        <v>2</v>
      </c>
    </row>
    <row r="950" spans="1:9" x14ac:dyDescent="0.2">
      <c r="A950" t="s">
        <v>1374</v>
      </c>
      <c r="B950" t="s">
        <v>1375</v>
      </c>
      <c r="C950">
        <v>51</v>
      </c>
      <c r="D950" t="s">
        <v>1466</v>
      </c>
      <c r="E950">
        <v>0</v>
      </c>
      <c r="F950">
        <v>51</v>
      </c>
      <c r="G950">
        <v>101</v>
      </c>
      <c r="H950">
        <v>0</v>
      </c>
      <c r="I950">
        <v>127</v>
      </c>
    </row>
    <row r="951" spans="1:9" x14ac:dyDescent="0.2">
      <c r="A951" t="s">
        <v>1374</v>
      </c>
      <c r="B951" t="s">
        <v>1375</v>
      </c>
      <c r="C951">
        <v>38</v>
      </c>
      <c r="D951" t="s">
        <v>1467</v>
      </c>
      <c r="E951">
        <v>0</v>
      </c>
      <c r="F951">
        <v>38</v>
      </c>
      <c r="G951">
        <v>0</v>
      </c>
      <c r="H951">
        <v>0</v>
      </c>
      <c r="I951">
        <v>201</v>
      </c>
    </row>
    <row r="952" spans="1:9" x14ac:dyDescent="0.2">
      <c r="A952" t="s">
        <v>1374</v>
      </c>
      <c r="B952" t="s">
        <v>1375</v>
      </c>
      <c r="C952">
        <v>500</v>
      </c>
      <c r="D952" t="s">
        <v>1459</v>
      </c>
      <c r="E952">
        <v>0</v>
      </c>
      <c r="F952">
        <v>500</v>
      </c>
      <c r="G952">
        <v>0</v>
      </c>
      <c r="H952">
        <v>0</v>
      </c>
      <c r="I952">
        <v>0</v>
      </c>
    </row>
    <row r="953" spans="1:9" x14ac:dyDescent="0.2">
      <c r="A953" t="s">
        <v>1374</v>
      </c>
      <c r="B953" t="s">
        <v>1375</v>
      </c>
      <c r="C953">
        <v>6017</v>
      </c>
      <c r="D953" t="s">
        <v>1468</v>
      </c>
      <c r="E953">
        <v>126</v>
      </c>
      <c r="F953">
        <v>5891</v>
      </c>
      <c r="G953">
        <v>132</v>
      </c>
      <c r="H953">
        <v>0</v>
      </c>
      <c r="I953">
        <v>514</v>
      </c>
    </row>
    <row r="954" spans="1:9" x14ac:dyDescent="0.2">
      <c r="A954" t="s">
        <v>1374</v>
      </c>
      <c r="B954" t="s">
        <v>1375</v>
      </c>
      <c r="C954">
        <v>0</v>
      </c>
      <c r="D954" t="s">
        <v>1469</v>
      </c>
      <c r="E954">
        <v>-2</v>
      </c>
      <c r="F954">
        <v>1</v>
      </c>
      <c r="G954">
        <v>0</v>
      </c>
      <c r="H954">
        <v>0</v>
      </c>
      <c r="I954">
        <v>0</v>
      </c>
    </row>
    <row r="955" spans="1:9" x14ac:dyDescent="0.2">
      <c r="A955" t="s">
        <v>1374</v>
      </c>
      <c r="B955" t="s">
        <v>1375</v>
      </c>
      <c r="C955">
        <v>2</v>
      </c>
      <c r="D955" t="s">
        <v>1470</v>
      </c>
      <c r="E955">
        <v>0</v>
      </c>
      <c r="F955">
        <v>2</v>
      </c>
      <c r="G955">
        <v>10</v>
      </c>
      <c r="H955">
        <v>0</v>
      </c>
      <c r="I955">
        <v>120</v>
      </c>
    </row>
    <row r="956" spans="1:9" x14ac:dyDescent="0.2">
      <c r="A956" t="s">
        <v>1374</v>
      </c>
      <c r="B956" t="s">
        <v>1375</v>
      </c>
      <c r="C956">
        <v>8544</v>
      </c>
      <c r="D956" t="s">
        <v>1460</v>
      </c>
      <c r="E956">
        <v>0</v>
      </c>
      <c r="F956">
        <v>8544</v>
      </c>
      <c r="G956">
        <v>0</v>
      </c>
      <c r="H956">
        <v>0</v>
      </c>
      <c r="I956">
        <v>0</v>
      </c>
    </row>
    <row r="957" spans="1:9" x14ac:dyDescent="0.2">
      <c r="A957" t="s">
        <v>1374</v>
      </c>
      <c r="B957" t="s">
        <v>1375</v>
      </c>
      <c r="C957">
        <v>37</v>
      </c>
      <c r="D957" t="s">
        <v>1462</v>
      </c>
      <c r="E957">
        <v>-2</v>
      </c>
      <c r="F957">
        <v>38</v>
      </c>
      <c r="G957">
        <v>859</v>
      </c>
      <c r="H957">
        <v>0</v>
      </c>
      <c r="I957">
        <v>1046</v>
      </c>
    </row>
    <row r="958" spans="1:9" x14ac:dyDescent="0.2">
      <c r="A958" t="s">
        <v>1374</v>
      </c>
      <c r="B958" t="s">
        <v>1375</v>
      </c>
      <c r="C958">
        <v>1840</v>
      </c>
      <c r="D958" t="s">
        <v>1464</v>
      </c>
      <c r="E958">
        <v>345</v>
      </c>
      <c r="F958">
        <v>1494</v>
      </c>
      <c r="G958">
        <v>373</v>
      </c>
      <c r="H958">
        <v>0</v>
      </c>
      <c r="I958">
        <v>69</v>
      </c>
    </row>
    <row r="959" spans="1:9" x14ac:dyDescent="0.2">
      <c r="A959" t="s">
        <v>1374</v>
      </c>
      <c r="B959" t="s">
        <v>1375</v>
      </c>
      <c r="C959">
        <v>2025</v>
      </c>
      <c r="D959" t="s">
        <v>1471</v>
      </c>
      <c r="E959">
        <v>28</v>
      </c>
      <c r="F959">
        <v>1996</v>
      </c>
      <c r="G959">
        <v>28</v>
      </c>
      <c r="H959">
        <v>0</v>
      </c>
      <c r="I959">
        <v>1570</v>
      </c>
    </row>
    <row r="960" spans="1:9" x14ac:dyDescent="0.2">
      <c r="A960" t="s">
        <v>1374</v>
      </c>
      <c r="B960" t="s">
        <v>1375</v>
      </c>
      <c r="C960">
        <v>4520</v>
      </c>
      <c r="D960" t="s">
        <v>1472</v>
      </c>
      <c r="E960">
        <v>-120</v>
      </c>
      <c r="F960">
        <v>4639</v>
      </c>
      <c r="G960">
        <v>186</v>
      </c>
      <c r="H960">
        <v>0</v>
      </c>
      <c r="I960">
        <v>704</v>
      </c>
    </row>
    <row r="961" spans="1:9" x14ac:dyDescent="0.2">
      <c r="A961" t="s">
        <v>1374</v>
      </c>
      <c r="B961" t="s">
        <v>1375</v>
      </c>
      <c r="C961">
        <v>0</v>
      </c>
      <c r="D961" t="s">
        <v>1473</v>
      </c>
      <c r="E961">
        <v>-11</v>
      </c>
      <c r="F961">
        <v>10</v>
      </c>
      <c r="G961">
        <v>222</v>
      </c>
      <c r="H961">
        <v>0</v>
      </c>
      <c r="I961">
        <v>262</v>
      </c>
    </row>
    <row r="962" spans="1:9" x14ac:dyDescent="0.2">
      <c r="A962" t="s">
        <v>1374</v>
      </c>
      <c r="B962" t="s">
        <v>1375</v>
      </c>
      <c r="C962">
        <v>7111</v>
      </c>
      <c r="D962" t="s">
        <v>1474</v>
      </c>
      <c r="E962">
        <v>-117</v>
      </c>
      <c r="F962">
        <v>7227</v>
      </c>
      <c r="G962">
        <v>148</v>
      </c>
      <c r="H962">
        <v>0</v>
      </c>
      <c r="I962">
        <v>585</v>
      </c>
    </row>
    <row r="963" spans="1:9" x14ac:dyDescent="0.2">
      <c r="A963" t="s">
        <v>1374</v>
      </c>
      <c r="B963" t="s">
        <v>1375</v>
      </c>
      <c r="C963">
        <v>0</v>
      </c>
      <c r="D963" t="s">
        <v>1475</v>
      </c>
      <c r="E963">
        <v>-2</v>
      </c>
      <c r="F963">
        <v>1</v>
      </c>
      <c r="G963">
        <v>508</v>
      </c>
      <c r="H963">
        <v>0</v>
      </c>
      <c r="I963">
        <v>128</v>
      </c>
    </row>
    <row r="964" spans="1:9" x14ac:dyDescent="0.2">
      <c r="A964" t="s">
        <v>1374</v>
      </c>
      <c r="B964" t="s">
        <v>1375</v>
      </c>
      <c r="C964">
        <v>1850</v>
      </c>
      <c r="D964" t="s">
        <v>1476</v>
      </c>
      <c r="E964">
        <v>0</v>
      </c>
      <c r="F964">
        <v>1850</v>
      </c>
      <c r="G964">
        <v>0</v>
      </c>
      <c r="H964">
        <v>0</v>
      </c>
      <c r="I964">
        <v>221</v>
      </c>
    </row>
    <row r="965" spans="1:9" x14ac:dyDescent="0.2">
      <c r="A965" t="s">
        <v>1374</v>
      </c>
      <c r="B965" t="s">
        <v>1375</v>
      </c>
      <c r="C965">
        <v>105</v>
      </c>
      <c r="D965" t="s">
        <v>1477</v>
      </c>
      <c r="E965">
        <v>-4</v>
      </c>
      <c r="F965">
        <v>109</v>
      </c>
      <c r="G965">
        <v>6</v>
      </c>
      <c r="H965">
        <v>0</v>
      </c>
      <c r="I965">
        <v>482</v>
      </c>
    </row>
    <row r="966" spans="1:9" x14ac:dyDescent="0.2">
      <c r="A966" t="s">
        <v>1374</v>
      </c>
      <c r="B966" t="s">
        <v>1375</v>
      </c>
      <c r="C966">
        <v>1769</v>
      </c>
      <c r="D966" t="s">
        <v>1478</v>
      </c>
      <c r="E966">
        <v>-67</v>
      </c>
      <c r="F966">
        <v>1836</v>
      </c>
      <c r="G966">
        <v>63</v>
      </c>
      <c r="H966">
        <v>0</v>
      </c>
      <c r="I966">
        <v>72</v>
      </c>
    </row>
    <row r="967" spans="1:9" x14ac:dyDescent="0.2">
      <c r="A967" t="s">
        <v>1374</v>
      </c>
      <c r="B967" t="s">
        <v>1375</v>
      </c>
      <c r="C967">
        <v>1645</v>
      </c>
      <c r="D967" t="s">
        <v>1479</v>
      </c>
      <c r="E967">
        <v>-129</v>
      </c>
      <c r="F967">
        <v>1773</v>
      </c>
      <c r="G967">
        <v>128</v>
      </c>
      <c r="H967">
        <v>0</v>
      </c>
      <c r="I967">
        <v>0</v>
      </c>
    </row>
    <row r="968" spans="1:9" x14ac:dyDescent="0.2">
      <c r="A968" t="s">
        <v>1374</v>
      </c>
      <c r="B968" t="s">
        <v>1375</v>
      </c>
      <c r="C968">
        <v>172</v>
      </c>
      <c r="D968" t="s">
        <v>1480</v>
      </c>
      <c r="E968">
        <v>0</v>
      </c>
      <c r="F968">
        <v>172</v>
      </c>
      <c r="G968">
        <v>0</v>
      </c>
      <c r="H968">
        <v>0</v>
      </c>
      <c r="I968">
        <v>0</v>
      </c>
    </row>
    <row r="969" spans="1:9" x14ac:dyDescent="0.2">
      <c r="A969" t="s">
        <v>1374</v>
      </c>
      <c r="B969" t="s">
        <v>1375</v>
      </c>
      <c r="C969">
        <v>306</v>
      </c>
      <c r="D969" t="s">
        <v>1481</v>
      </c>
      <c r="E969">
        <v>-220</v>
      </c>
      <c r="F969">
        <v>525</v>
      </c>
      <c r="G969">
        <v>104</v>
      </c>
      <c r="H969">
        <v>0</v>
      </c>
      <c r="I969">
        <v>105</v>
      </c>
    </row>
    <row r="970" spans="1:9" x14ac:dyDescent="0.2">
      <c r="A970" t="s">
        <v>1374</v>
      </c>
      <c r="B970" t="s">
        <v>1375</v>
      </c>
      <c r="C970">
        <v>975</v>
      </c>
      <c r="D970" t="s">
        <v>1482</v>
      </c>
      <c r="E970">
        <v>-951</v>
      </c>
      <c r="F970">
        <v>1926</v>
      </c>
      <c r="G970">
        <v>975</v>
      </c>
      <c r="H970">
        <v>0</v>
      </c>
      <c r="I970">
        <v>114</v>
      </c>
    </row>
    <row r="971" spans="1:9" x14ac:dyDescent="0.2">
      <c r="A971" t="s">
        <v>1374</v>
      </c>
      <c r="B971" t="s">
        <v>1375</v>
      </c>
      <c r="C971">
        <v>1959</v>
      </c>
      <c r="D971" t="s">
        <v>1483</v>
      </c>
      <c r="E971">
        <v>0</v>
      </c>
      <c r="F971">
        <v>1959</v>
      </c>
      <c r="G971">
        <v>0</v>
      </c>
      <c r="H971">
        <v>0</v>
      </c>
      <c r="I971">
        <v>0</v>
      </c>
    </row>
    <row r="972" spans="1:9" x14ac:dyDescent="0.2">
      <c r="A972" t="s">
        <v>1374</v>
      </c>
      <c r="B972" t="s">
        <v>1375</v>
      </c>
      <c r="C972">
        <v>69</v>
      </c>
      <c r="D972" t="s">
        <v>1484</v>
      </c>
      <c r="E972">
        <v>0</v>
      </c>
      <c r="F972">
        <v>69</v>
      </c>
      <c r="G972">
        <v>0</v>
      </c>
      <c r="H972">
        <v>0</v>
      </c>
      <c r="I972">
        <v>50</v>
      </c>
    </row>
    <row r="973" spans="1:9" x14ac:dyDescent="0.2">
      <c r="A973" t="s">
        <v>1374</v>
      </c>
      <c r="B973" t="s">
        <v>1375</v>
      </c>
      <c r="C973">
        <v>13</v>
      </c>
      <c r="D973" t="s">
        <v>1485</v>
      </c>
      <c r="E973">
        <v>0</v>
      </c>
      <c r="F973">
        <v>13</v>
      </c>
      <c r="G973">
        <v>0</v>
      </c>
      <c r="H973">
        <v>0</v>
      </c>
      <c r="I973">
        <v>30</v>
      </c>
    </row>
    <row r="974" spans="1:9" x14ac:dyDescent="0.2">
      <c r="A974" t="s">
        <v>1374</v>
      </c>
      <c r="B974" t="s">
        <v>1375</v>
      </c>
      <c r="C974">
        <v>15</v>
      </c>
      <c r="D974" t="s">
        <v>1486</v>
      </c>
      <c r="E974">
        <v>0</v>
      </c>
      <c r="F974">
        <v>15</v>
      </c>
      <c r="G974">
        <v>0</v>
      </c>
      <c r="H974">
        <v>0</v>
      </c>
      <c r="I974">
        <v>939</v>
      </c>
    </row>
    <row r="975" spans="1:9" x14ac:dyDescent="0.2">
      <c r="A975" t="s">
        <v>1374</v>
      </c>
      <c r="B975" t="s">
        <v>1375</v>
      </c>
      <c r="C975">
        <v>169</v>
      </c>
      <c r="D975" t="s">
        <v>1487</v>
      </c>
      <c r="E975">
        <v>0</v>
      </c>
      <c r="F975">
        <v>169</v>
      </c>
      <c r="G975">
        <v>0</v>
      </c>
      <c r="H975">
        <v>0</v>
      </c>
      <c r="I975">
        <v>47</v>
      </c>
    </row>
    <row r="976" spans="1:9" x14ac:dyDescent="0.2">
      <c r="A976" t="s">
        <v>1374</v>
      </c>
      <c r="B976" t="s">
        <v>1375</v>
      </c>
      <c r="C976">
        <v>1273</v>
      </c>
      <c r="D976" t="s">
        <v>1488</v>
      </c>
      <c r="E976">
        <v>0</v>
      </c>
      <c r="F976">
        <v>1273</v>
      </c>
      <c r="G976">
        <v>0</v>
      </c>
      <c r="H976">
        <v>0</v>
      </c>
      <c r="I976">
        <v>0</v>
      </c>
    </row>
    <row r="977" spans="1:9" x14ac:dyDescent="0.2">
      <c r="A977" t="s">
        <v>1374</v>
      </c>
      <c r="B977" t="s">
        <v>1375</v>
      </c>
      <c r="C977">
        <v>1431</v>
      </c>
      <c r="D977" t="s">
        <v>1489</v>
      </c>
      <c r="E977">
        <v>0</v>
      </c>
      <c r="F977">
        <v>1431</v>
      </c>
      <c r="G977">
        <v>0</v>
      </c>
      <c r="H977">
        <v>0</v>
      </c>
      <c r="I977">
        <v>0</v>
      </c>
    </row>
    <row r="978" spans="1:9" x14ac:dyDescent="0.2">
      <c r="A978" t="s">
        <v>1374</v>
      </c>
      <c r="B978" t="s">
        <v>1375</v>
      </c>
      <c r="C978">
        <v>1458</v>
      </c>
      <c r="D978" t="s">
        <v>1490</v>
      </c>
      <c r="E978">
        <v>0</v>
      </c>
      <c r="F978">
        <v>1458</v>
      </c>
      <c r="G978">
        <v>0</v>
      </c>
      <c r="H978">
        <v>0</v>
      </c>
      <c r="I978">
        <v>37</v>
      </c>
    </row>
    <row r="979" spans="1:9" x14ac:dyDescent="0.2">
      <c r="A979" t="s">
        <v>1374</v>
      </c>
      <c r="B979" t="s">
        <v>1375</v>
      </c>
      <c r="C979">
        <v>2113</v>
      </c>
      <c r="D979" t="s">
        <v>1491</v>
      </c>
      <c r="E979">
        <v>0</v>
      </c>
      <c r="F979">
        <v>2113</v>
      </c>
      <c r="G979">
        <v>0</v>
      </c>
      <c r="H979">
        <v>0</v>
      </c>
      <c r="I979">
        <v>0</v>
      </c>
    </row>
    <row r="980" spans="1:9" x14ac:dyDescent="0.2">
      <c r="A980" t="s">
        <v>1374</v>
      </c>
      <c r="B980" t="s">
        <v>1375</v>
      </c>
      <c r="C980">
        <v>2059</v>
      </c>
      <c r="D980" t="s">
        <v>1492</v>
      </c>
      <c r="E980">
        <v>0</v>
      </c>
      <c r="F980">
        <v>2059</v>
      </c>
      <c r="G980">
        <v>0</v>
      </c>
      <c r="H980">
        <v>0</v>
      </c>
      <c r="I980">
        <v>8</v>
      </c>
    </row>
    <row r="981" spans="1:9" x14ac:dyDescent="0.2">
      <c r="A981" t="s">
        <v>1374</v>
      </c>
      <c r="B981" t="s">
        <v>1375</v>
      </c>
      <c r="C981">
        <v>68</v>
      </c>
      <c r="D981" t="s">
        <v>1493</v>
      </c>
      <c r="E981">
        <v>0</v>
      </c>
      <c r="F981">
        <v>68</v>
      </c>
      <c r="G981">
        <v>6</v>
      </c>
      <c r="H981">
        <v>0</v>
      </c>
      <c r="I981">
        <v>113</v>
      </c>
    </row>
    <row r="982" spans="1:9" x14ac:dyDescent="0.2">
      <c r="A982" t="s">
        <v>1374</v>
      </c>
      <c r="B982" t="s">
        <v>1375</v>
      </c>
      <c r="C982">
        <v>12</v>
      </c>
      <c r="D982" t="s">
        <v>1494</v>
      </c>
      <c r="E982">
        <v>0</v>
      </c>
      <c r="F982">
        <v>12</v>
      </c>
      <c r="G982">
        <v>0</v>
      </c>
      <c r="H982">
        <v>0</v>
      </c>
      <c r="I982">
        <v>0</v>
      </c>
    </row>
    <row r="983" spans="1:9" x14ac:dyDescent="0.2">
      <c r="A983" t="s">
        <v>1374</v>
      </c>
      <c r="B983" t="s">
        <v>1375</v>
      </c>
      <c r="C983">
        <v>696</v>
      </c>
      <c r="D983" t="s">
        <v>1495</v>
      </c>
      <c r="E983">
        <v>0</v>
      </c>
      <c r="F983">
        <v>696</v>
      </c>
      <c r="G983">
        <v>52</v>
      </c>
      <c r="H983">
        <v>0</v>
      </c>
      <c r="I983">
        <v>26</v>
      </c>
    </row>
    <row r="984" spans="1:9" x14ac:dyDescent="0.2">
      <c r="A984" t="s">
        <v>1374</v>
      </c>
      <c r="B984" t="s">
        <v>1375</v>
      </c>
      <c r="C984">
        <v>492</v>
      </c>
      <c r="D984" t="s">
        <v>1496</v>
      </c>
      <c r="E984">
        <v>0</v>
      </c>
      <c r="F984">
        <v>492</v>
      </c>
      <c r="G984">
        <v>0</v>
      </c>
      <c r="H984">
        <v>0</v>
      </c>
      <c r="I984">
        <v>0</v>
      </c>
    </row>
    <row r="985" spans="1:9" x14ac:dyDescent="0.2">
      <c r="A985" t="s">
        <v>1374</v>
      </c>
      <c r="B985" t="s">
        <v>1375</v>
      </c>
      <c r="C985">
        <v>82</v>
      </c>
      <c r="D985" t="s">
        <v>1497</v>
      </c>
      <c r="E985">
        <v>0</v>
      </c>
      <c r="F985">
        <v>82</v>
      </c>
      <c r="G985">
        <v>111</v>
      </c>
      <c r="H985">
        <v>0</v>
      </c>
      <c r="I985">
        <v>446</v>
      </c>
    </row>
    <row r="986" spans="1:9" x14ac:dyDescent="0.2">
      <c r="A986" t="s">
        <v>1374</v>
      </c>
      <c r="B986" t="s">
        <v>1375</v>
      </c>
      <c r="C986">
        <v>109</v>
      </c>
      <c r="D986" t="s">
        <v>1498</v>
      </c>
      <c r="E986">
        <v>0</v>
      </c>
      <c r="F986">
        <v>109</v>
      </c>
      <c r="G986">
        <v>12</v>
      </c>
      <c r="H986">
        <v>0</v>
      </c>
      <c r="I986">
        <v>223</v>
      </c>
    </row>
    <row r="987" spans="1:9" x14ac:dyDescent="0.2">
      <c r="A987" t="s">
        <v>1374</v>
      </c>
      <c r="B987" t="s">
        <v>1375</v>
      </c>
      <c r="C987">
        <v>2197</v>
      </c>
      <c r="D987" t="s">
        <v>1499</v>
      </c>
      <c r="E987">
        <v>-25</v>
      </c>
      <c r="F987">
        <v>2221</v>
      </c>
      <c r="G987">
        <v>4</v>
      </c>
      <c r="H987">
        <v>0</v>
      </c>
      <c r="I987">
        <v>217</v>
      </c>
    </row>
    <row r="988" spans="1:9" x14ac:dyDescent="0.2">
      <c r="A988" t="s">
        <v>1374</v>
      </c>
      <c r="B988" t="s">
        <v>1375</v>
      </c>
      <c r="C988">
        <v>0</v>
      </c>
      <c r="D988" t="s">
        <v>1500</v>
      </c>
      <c r="E988">
        <v>-2</v>
      </c>
      <c r="F988">
        <v>1</v>
      </c>
      <c r="G988">
        <v>0</v>
      </c>
      <c r="H988">
        <v>0</v>
      </c>
      <c r="I988">
        <v>0</v>
      </c>
    </row>
    <row r="989" spans="1:9" x14ac:dyDescent="0.2">
      <c r="A989" t="s">
        <v>1374</v>
      </c>
      <c r="B989" t="s">
        <v>1375</v>
      </c>
      <c r="C989">
        <v>595</v>
      </c>
      <c r="D989" t="s">
        <v>1501</v>
      </c>
      <c r="E989">
        <v>0</v>
      </c>
      <c r="F989">
        <v>595</v>
      </c>
      <c r="G989">
        <v>0</v>
      </c>
      <c r="H989">
        <v>0</v>
      </c>
      <c r="I989">
        <v>0</v>
      </c>
    </row>
    <row r="990" spans="1:9" x14ac:dyDescent="0.2">
      <c r="A990" t="s">
        <v>1374</v>
      </c>
      <c r="B990" t="s">
        <v>1375</v>
      </c>
      <c r="C990">
        <v>650</v>
      </c>
      <c r="D990" t="s">
        <v>1502</v>
      </c>
      <c r="E990">
        <v>0</v>
      </c>
      <c r="F990">
        <v>650</v>
      </c>
      <c r="G990">
        <v>0</v>
      </c>
      <c r="H990">
        <v>0</v>
      </c>
      <c r="I990">
        <v>0</v>
      </c>
    </row>
    <row r="991" spans="1:9" x14ac:dyDescent="0.2">
      <c r="A991" t="s">
        <v>1374</v>
      </c>
      <c r="B991" t="s">
        <v>1375</v>
      </c>
      <c r="C991">
        <v>0</v>
      </c>
      <c r="D991" t="s">
        <v>1503</v>
      </c>
      <c r="E991">
        <v>-12</v>
      </c>
      <c r="F991">
        <v>11</v>
      </c>
      <c r="G991">
        <v>150</v>
      </c>
      <c r="H991">
        <v>0</v>
      </c>
      <c r="I991">
        <v>1004</v>
      </c>
    </row>
    <row r="992" spans="1:9" x14ac:dyDescent="0.2">
      <c r="A992" t="s">
        <v>1374</v>
      </c>
      <c r="B992" t="s">
        <v>1375</v>
      </c>
      <c r="C992">
        <v>1369</v>
      </c>
      <c r="D992" t="s">
        <v>1504</v>
      </c>
      <c r="E992">
        <v>0</v>
      </c>
      <c r="F992">
        <v>1369</v>
      </c>
      <c r="G992">
        <v>104</v>
      </c>
      <c r="H992">
        <v>0</v>
      </c>
      <c r="I992">
        <v>138</v>
      </c>
    </row>
    <row r="993" spans="1:9" x14ac:dyDescent="0.2">
      <c r="A993" t="s">
        <v>1374</v>
      </c>
      <c r="B993" t="s">
        <v>1375</v>
      </c>
      <c r="C993">
        <v>0</v>
      </c>
      <c r="D993" t="s">
        <v>1505</v>
      </c>
      <c r="E993">
        <v>-45</v>
      </c>
      <c r="F993">
        <v>44</v>
      </c>
      <c r="G993">
        <v>14</v>
      </c>
      <c r="H993">
        <v>0</v>
      </c>
      <c r="I993">
        <v>0</v>
      </c>
    </row>
    <row r="994" spans="1:9" x14ac:dyDescent="0.2">
      <c r="A994" t="s">
        <v>1374</v>
      </c>
      <c r="B994" t="s">
        <v>1375</v>
      </c>
      <c r="C994">
        <v>52</v>
      </c>
      <c r="D994" t="s">
        <v>1506</v>
      </c>
      <c r="E994">
        <v>0</v>
      </c>
      <c r="F994">
        <v>52</v>
      </c>
      <c r="G994">
        <v>0</v>
      </c>
      <c r="H994">
        <v>0</v>
      </c>
      <c r="I994">
        <v>0</v>
      </c>
    </row>
    <row r="995" spans="1:9" x14ac:dyDescent="0.2">
      <c r="A995" t="s">
        <v>1374</v>
      </c>
      <c r="B995" t="s">
        <v>1375</v>
      </c>
      <c r="C995">
        <v>369</v>
      </c>
      <c r="D995" t="s">
        <v>1506</v>
      </c>
      <c r="E995">
        <v>0</v>
      </c>
      <c r="F995">
        <v>369</v>
      </c>
      <c r="G995">
        <v>0</v>
      </c>
      <c r="H995">
        <v>0</v>
      </c>
      <c r="I995">
        <v>0</v>
      </c>
    </row>
    <row r="996" spans="1:9" x14ac:dyDescent="0.2">
      <c r="A996" t="s">
        <v>1374</v>
      </c>
      <c r="B996" t="s">
        <v>1375</v>
      </c>
      <c r="C996">
        <v>24</v>
      </c>
      <c r="D996" t="s">
        <v>1507</v>
      </c>
      <c r="E996">
        <v>0</v>
      </c>
      <c r="F996">
        <v>24</v>
      </c>
      <c r="G996">
        <v>0</v>
      </c>
      <c r="H996">
        <v>0</v>
      </c>
      <c r="I996">
        <v>0</v>
      </c>
    </row>
    <row r="997" spans="1:9" x14ac:dyDescent="0.2">
      <c r="A997" t="s">
        <v>1374</v>
      </c>
      <c r="B997" t="s">
        <v>1375</v>
      </c>
      <c r="C997">
        <v>635</v>
      </c>
      <c r="D997" t="s">
        <v>1508</v>
      </c>
      <c r="E997">
        <v>0</v>
      </c>
      <c r="F997">
        <v>635</v>
      </c>
      <c r="G997">
        <v>0</v>
      </c>
      <c r="H997">
        <v>0</v>
      </c>
      <c r="I997">
        <v>0</v>
      </c>
    </row>
    <row r="998" spans="1:9" x14ac:dyDescent="0.2">
      <c r="A998" t="s">
        <v>1374</v>
      </c>
      <c r="B998" t="s">
        <v>1375</v>
      </c>
      <c r="C998">
        <v>19</v>
      </c>
      <c r="D998" t="s">
        <v>1509</v>
      </c>
      <c r="E998">
        <v>0</v>
      </c>
      <c r="F998">
        <v>19</v>
      </c>
      <c r="G998">
        <v>0</v>
      </c>
      <c r="H998">
        <v>0</v>
      </c>
      <c r="I998">
        <v>0</v>
      </c>
    </row>
    <row r="999" spans="1:9" x14ac:dyDescent="0.2">
      <c r="A999" t="s">
        <v>1374</v>
      </c>
      <c r="B999" t="s">
        <v>1375</v>
      </c>
      <c r="C999">
        <v>42</v>
      </c>
      <c r="D999" t="s">
        <v>1509</v>
      </c>
      <c r="E999">
        <v>0</v>
      </c>
      <c r="F999">
        <v>42</v>
      </c>
      <c r="G999">
        <v>0</v>
      </c>
      <c r="H999">
        <v>0</v>
      </c>
      <c r="I999">
        <v>0</v>
      </c>
    </row>
    <row r="1000" spans="1:9" x14ac:dyDescent="0.2">
      <c r="A1000" t="s">
        <v>1374</v>
      </c>
      <c r="B1000" t="s">
        <v>1375</v>
      </c>
      <c r="C1000">
        <v>90</v>
      </c>
      <c r="D1000" t="s">
        <v>1510</v>
      </c>
      <c r="E1000">
        <v>0</v>
      </c>
      <c r="F1000">
        <v>90</v>
      </c>
      <c r="G1000">
        <v>0</v>
      </c>
      <c r="H1000">
        <v>0</v>
      </c>
      <c r="I1000">
        <v>0</v>
      </c>
    </row>
    <row r="1001" spans="1:9" x14ac:dyDescent="0.2">
      <c r="A1001" t="s">
        <v>1374</v>
      </c>
      <c r="B1001" t="s">
        <v>1375</v>
      </c>
      <c r="C1001">
        <v>660</v>
      </c>
      <c r="D1001" t="s">
        <v>1511</v>
      </c>
      <c r="E1001">
        <v>0</v>
      </c>
      <c r="F1001">
        <v>660</v>
      </c>
      <c r="G1001">
        <v>0</v>
      </c>
      <c r="H1001">
        <v>0</v>
      </c>
      <c r="I1001">
        <v>55</v>
      </c>
    </row>
    <row r="1002" spans="1:9" x14ac:dyDescent="0.2">
      <c r="A1002" t="s">
        <v>1374</v>
      </c>
      <c r="B1002" t="s">
        <v>1375</v>
      </c>
      <c r="C1002">
        <v>220</v>
      </c>
      <c r="D1002" t="s">
        <v>1512</v>
      </c>
      <c r="E1002">
        <v>0</v>
      </c>
      <c r="F1002">
        <v>220</v>
      </c>
      <c r="G1002">
        <v>0</v>
      </c>
      <c r="H1002">
        <v>0</v>
      </c>
      <c r="I1002">
        <v>0</v>
      </c>
    </row>
    <row r="1003" spans="1:9" x14ac:dyDescent="0.2">
      <c r="A1003" t="s">
        <v>1374</v>
      </c>
      <c r="B1003" t="s">
        <v>1375</v>
      </c>
      <c r="C1003">
        <v>875</v>
      </c>
      <c r="D1003" t="s">
        <v>1513</v>
      </c>
      <c r="E1003">
        <v>0</v>
      </c>
      <c r="F1003">
        <v>875</v>
      </c>
      <c r="G1003">
        <v>0</v>
      </c>
      <c r="H1003">
        <v>0</v>
      </c>
      <c r="I1003">
        <v>0</v>
      </c>
    </row>
    <row r="1004" spans="1:9" x14ac:dyDescent="0.2">
      <c r="A1004" t="s">
        <v>1374</v>
      </c>
      <c r="B1004" t="s">
        <v>1375</v>
      </c>
      <c r="C1004">
        <v>63</v>
      </c>
      <c r="D1004" t="s">
        <v>1512</v>
      </c>
      <c r="E1004">
        <v>0</v>
      </c>
      <c r="F1004">
        <v>63</v>
      </c>
      <c r="G1004">
        <v>0</v>
      </c>
      <c r="H1004">
        <v>0</v>
      </c>
      <c r="I1004">
        <v>317</v>
      </c>
    </row>
    <row r="1005" spans="1:9" x14ac:dyDescent="0.2">
      <c r="A1005" t="s">
        <v>1374</v>
      </c>
      <c r="B1005" t="s">
        <v>1375</v>
      </c>
      <c r="C1005">
        <v>73</v>
      </c>
      <c r="D1005" t="s">
        <v>1514</v>
      </c>
      <c r="E1005">
        <v>0</v>
      </c>
      <c r="F1005">
        <v>73</v>
      </c>
      <c r="G1005">
        <v>100</v>
      </c>
      <c r="H1005">
        <v>0</v>
      </c>
      <c r="I1005">
        <v>103</v>
      </c>
    </row>
    <row r="1006" spans="1:9" x14ac:dyDescent="0.2">
      <c r="A1006" t="s">
        <v>1374</v>
      </c>
      <c r="B1006" t="s">
        <v>1375</v>
      </c>
      <c r="C1006">
        <v>309</v>
      </c>
      <c r="D1006" t="s">
        <v>1515</v>
      </c>
      <c r="E1006">
        <v>0</v>
      </c>
      <c r="F1006">
        <v>309</v>
      </c>
      <c r="G1006">
        <v>0</v>
      </c>
      <c r="H1006">
        <v>0</v>
      </c>
      <c r="I1006">
        <v>0</v>
      </c>
    </row>
    <row r="1007" spans="1:9" x14ac:dyDescent="0.2">
      <c r="A1007" t="s">
        <v>1374</v>
      </c>
      <c r="B1007" t="s">
        <v>1375</v>
      </c>
      <c r="C1007">
        <v>2522</v>
      </c>
      <c r="D1007" t="s">
        <v>1516</v>
      </c>
      <c r="E1007">
        <v>0</v>
      </c>
      <c r="F1007">
        <v>2522</v>
      </c>
      <c r="G1007">
        <v>0</v>
      </c>
      <c r="H1007">
        <v>0</v>
      </c>
      <c r="I1007">
        <v>41</v>
      </c>
    </row>
    <row r="1008" spans="1:9" x14ac:dyDescent="0.2">
      <c r="A1008" t="s">
        <v>1374</v>
      </c>
      <c r="B1008" t="s">
        <v>1375</v>
      </c>
      <c r="C1008">
        <v>1646</v>
      </c>
      <c r="D1008" t="s">
        <v>1517</v>
      </c>
      <c r="E1008">
        <v>0</v>
      </c>
      <c r="F1008">
        <v>1646</v>
      </c>
      <c r="G1008">
        <v>0</v>
      </c>
      <c r="H1008">
        <v>0</v>
      </c>
      <c r="I1008">
        <v>0</v>
      </c>
    </row>
    <row r="1009" spans="1:9" x14ac:dyDescent="0.2">
      <c r="A1009" t="s">
        <v>1374</v>
      </c>
      <c r="B1009" t="s">
        <v>1375</v>
      </c>
      <c r="C1009">
        <v>53</v>
      </c>
      <c r="D1009" t="s">
        <v>1515</v>
      </c>
      <c r="E1009">
        <v>0</v>
      </c>
      <c r="F1009">
        <v>53</v>
      </c>
      <c r="G1009">
        <v>0</v>
      </c>
      <c r="H1009">
        <v>0</v>
      </c>
      <c r="I1009">
        <v>0</v>
      </c>
    </row>
    <row r="1010" spans="1:9" x14ac:dyDescent="0.2">
      <c r="A1010" t="s">
        <v>1374</v>
      </c>
      <c r="B1010" t="s">
        <v>1375</v>
      </c>
      <c r="C1010">
        <v>874</v>
      </c>
      <c r="D1010" t="s">
        <v>1516</v>
      </c>
      <c r="E1010">
        <v>0</v>
      </c>
      <c r="F1010">
        <v>874</v>
      </c>
      <c r="G1010">
        <v>0</v>
      </c>
      <c r="H1010">
        <v>0</v>
      </c>
      <c r="I1010">
        <v>0</v>
      </c>
    </row>
    <row r="1011" spans="1:9" x14ac:dyDescent="0.2">
      <c r="A1011" t="s">
        <v>1374</v>
      </c>
      <c r="B1011" t="s">
        <v>1375</v>
      </c>
      <c r="C1011">
        <v>963</v>
      </c>
      <c r="D1011" t="s">
        <v>1517</v>
      </c>
      <c r="E1011">
        <v>0</v>
      </c>
      <c r="F1011">
        <v>963</v>
      </c>
      <c r="G1011">
        <v>0</v>
      </c>
      <c r="H1011">
        <v>0</v>
      </c>
      <c r="I1011">
        <v>27</v>
      </c>
    </row>
    <row r="1012" spans="1:9" x14ac:dyDescent="0.2">
      <c r="A1012" t="s">
        <v>1374</v>
      </c>
      <c r="B1012" t="s">
        <v>1375</v>
      </c>
      <c r="C1012">
        <v>138</v>
      </c>
      <c r="D1012" t="s">
        <v>1518</v>
      </c>
      <c r="E1012">
        <v>0</v>
      </c>
      <c r="F1012">
        <v>138</v>
      </c>
      <c r="G1012">
        <v>0</v>
      </c>
      <c r="H1012">
        <v>0</v>
      </c>
      <c r="I1012">
        <v>0</v>
      </c>
    </row>
    <row r="1013" spans="1:9" x14ac:dyDescent="0.2">
      <c r="A1013" t="s">
        <v>1374</v>
      </c>
      <c r="B1013" t="s">
        <v>1375</v>
      </c>
      <c r="C1013">
        <v>729</v>
      </c>
      <c r="D1013" t="s">
        <v>1519</v>
      </c>
      <c r="E1013">
        <v>0</v>
      </c>
      <c r="F1013">
        <v>729</v>
      </c>
      <c r="G1013">
        <v>0</v>
      </c>
      <c r="H1013">
        <v>0</v>
      </c>
      <c r="I1013">
        <v>0</v>
      </c>
    </row>
    <row r="1014" spans="1:9" x14ac:dyDescent="0.2">
      <c r="A1014" t="s">
        <v>1374</v>
      </c>
      <c r="B1014" t="s">
        <v>1375</v>
      </c>
      <c r="C1014">
        <v>104</v>
      </c>
      <c r="D1014" t="s">
        <v>1520</v>
      </c>
      <c r="E1014">
        <v>0</v>
      </c>
      <c r="F1014">
        <v>104</v>
      </c>
      <c r="G1014">
        <v>0</v>
      </c>
      <c r="H1014">
        <v>0</v>
      </c>
      <c r="I1014">
        <v>0</v>
      </c>
    </row>
    <row r="1015" spans="1:9" x14ac:dyDescent="0.2">
      <c r="A1015" t="s">
        <v>1374</v>
      </c>
      <c r="B1015" t="s">
        <v>1375</v>
      </c>
      <c r="C1015">
        <v>179</v>
      </c>
      <c r="D1015" t="s">
        <v>1521</v>
      </c>
      <c r="E1015">
        <v>0</v>
      </c>
      <c r="F1015">
        <v>179</v>
      </c>
      <c r="G1015">
        <v>0</v>
      </c>
      <c r="H1015">
        <v>0</v>
      </c>
      <c r="I1015">
        <v>6</v>
      </c>
    </row>
    <row r="1016" spans="1:9" x14ac:dyDescent="0.2">
      <c r="A1016" t="s">
        <v>1374</v>
      </c>
      <c r="B1016" t="s">
        <v>1375</v>
      </c>
      <c r="C1016">
        <v>268</v>
      </c>
      <c r="D1016" t="s">
        <v>1522</v>
      </c>
      <c r="E1016">
        <v>0</v>
      </c>
      <c r="F1016">
        <v>268</v>
      </c>
      <c r="G1016">
        <v>0</v>
      </c>
      <c r="H1016">
        <v>0</v>
      </c>
      <c r="I1016">
        <v>6</v>
      </c>
    </row>
    <row r="1017" spans="1:9" x14ac:dyDescent="0.2">
      <c r="A1017" t="s">
        <v>1374</v>
      </c>
      <c r="B1017" t="s">
        <v>1375</v>
      </c>
      <c r="C1017">
        <v>791</v>
      </c>
      <c r="D1017" t="s">
        <v>1523</v>
      </c>
      <c r="E1017">
        <v>0</v>
      </c>
      <c r="F1017">
        <v>791</v>
      </c>
      <c r="G1017">
        <v>0</v>
      </c>
      <c r="H1017">
        <v>0</v>
      </c>
      <c r="I1017">
        <v>0</v>
      </c>
    </row>
    <row r="1018" spans="1:9" x14ac:dyDescent="0.2">
      <c r="A1018" t="s">
        <v>1374</v>
      </c>
      <c r="B1018" t="s">
        <v>1375</v>
      </c>
      <c r="C1018">
        <v>2487</v>
      </c>
      <c r="D1018" t="s">
        <v>1524</v>
      </c>
      <c r="E1018">
        <v>5</v>
      </c>
      <c r="F1018">
        <v>2481</v>
      </c>
      <c r="G1018">
        <v>2</v>
      </c>
      <c r="H1018">
        <v>0</v>
      </c>
      <c r="I1018">
        <v>13</v>
      </c>
    </row>
    <row r="1019" spans="1:9" x14ac:dyDescent="0.2">
      <c r="A1019" t="s">
        <v>1374</v>
      </c>
      <c r="B1019" t="s">
        <v>1375</v>
      </c>
      <c r="C1019">
        <v>268</v>
      </c>
      <c r="D1019" t="s">
        <v>1525</v>
      </c>
      <c r="E1019">
        <v>5</v>
      </c>
      <c r="F1019">
        <v>262</v>
      </c>
      <c r="G1019">
        <v>2</v>
      </c>
      <c r="H1019">
        <v>0</v>
      </c>
      <c r="I1019">
        <v>6</v>
      </c>
    </row>
    <row r="1020" spans="1:9" x14ac:dyDescent="0.2">
      <c r="A1020" t="s">
        <v>1374</v>
      </c>
      <c r="B1020" t="s">
        <v>1375</v>
      </c>
      <c r="C1020">
        <v>868</v>
      </c>
      <c r="D1020" t="s">
        <v>1526</v>
      </c>
      <c r="E1020">
        <v>0</v>
      </c>
      <c r="F1020">
        <v>868</v>
      </c>
      <c r="G1020">
        <v>0</v>
      </c>
      <c r="H1020">
        <v>0</v>
      </c>
      <c r="I1020">
        <v>0</v>
      </c>
    </row>
    <row r="1021" spans="1:9" x14ac:dyDescent="0.2">
      <c r="A1021" t="s">
        <v>1374</v>
      </c>
      <c r="B1021" t="s">
        <v>1375</v>
      </c>
      <c r="C1021">
        <v>5012</v>
      </c>
      <c r="D1021" t="s">
        <v>1527</v>
      </c>
      <c r="E1021">
        <v>0</v>
      </c>
      <c r="F1021">
        <v>5012</v>
      </c>
      <c r="G1021">
        <v>0</v>
      </c>
      <c r="H1021">
        <v>0</v>
      </c>
      <c r="I1021">
        <v>6</v>
      </c>
    </row>
    <row r="1022" spans="1:9" x14ac:dyDescent="0.2">
      <c r="A1022" t="s">
        <v>1374</v>
      </c>
      <c r="B1022" t="s">
        <v>1375</v>
      </c>
      <c r="C1022">
        <v>2279</v>
      </c>
      <c r="D1022" t="s">
        <v>1528</v>
      </c>
      <c r="E1022">
        <v>1430</v>
      </c>
      <c r="F1022">
        <v>849</v>
      </c>
      <c r="G1022">
        <v>38</v>
      </c>
      <c r="H1022">
        <v>0</v>
      </c>
      <c r="I1022">
        <v>430</v>
      </c>
    </row>
    <row r="1023" spans="1:9" x14ac:dyDescent="0.2">
      <c r="A1023" t="s">
        <v>1374</v>
      </c>
      <c r="B1023" t="s">
        <v>1375</v>
      </c>
      <c r="C1023">
        <v>58</v>
      </c>
      <c r="D1023" t="s">
        <v>1529</v>
      </c>
      <c r="E1023">
        <v>0</v>
      </c>
      <c r="F1023">
        <v>58</v>
      </c>
      <c r="G1023">
        <v>0</v>
      </c>
      <c r="H1023">
        <v>0</v>
      </c>
      <c r="I1023">
        <v>261</v>
      </c>
    </row>
    <row r="1024" spans="1:9" x14ac:dyDescent="0.2">
      <c r="A1024" t="s">
        <v>1374</v>
      </c>
      <c r="B1024" t="s">
        <v>1375</v>
      </c>
      <c r="C1024">
        <v>41</v>
      </c>
      <c r="D1024" t="s">
        <v>1530</v>
      </c>
      <c r="E1024">
        <v>0</v>
      </c>
      <c r="F1024">
        <v>41</v>
      </c>
      <c r="G1024">
        <v>0</v>
      </c>
      <c r="H1024">
        <v>0</v>
      </c>
      <c r="I1024">
        <v>0</v>
      </c>
    </row>
    <row r="1025" spans="1:9" x14ac:dyDescent="0.2">
      <c r="A1025" t="s">
        <v>1374</v>
      </c>
      <c r="B1025" t="s">
        <v>1375</v>
      </c>
      <c r="C1025">
        <v>915</v>
      </c>
      <c r="D1025" t="s">
        <v>1531</v>
      </c>
      <c r="E1025">
        <v>0</v>
      </c>
      <c r="F1025">
        <v>915</v>
      </c>
      <c r="G1025">
        <v>14</v>
      </c>
      <c r="H1025">
        <v>0</v>
      </c>
      <c r="I1025">
        <v>55</v>
      </c>
    </row>
    <row r="1026" spans="1:9" x14ac:dyDescent="0.2">
      <c r="A1026" t="s">
        <v>1374</v>
      </c>
      <c r="B1026" t="s">
        <v>1375</v>
      </c>
      <c r="C1026">
        <v>97</v>
      </c>
      <c r="D1026" t="s">
        <v>1532</v>
      </c>
      <c r="E1026">
        <v>0</v>
      </c>
      <c r="F1026">
        <v>97</v>
      </c>
      <c r="G1026">
        <v>1</v>
      </c>
      <c r="H1026">
        <v>0</v>
      </c>
      <c r="I1026">
        <v>6</v>
      </c>
    </row>
    <row r="1027" spans="1:9" x14ac:dyDescent="0.2">
      <c r="A1027" t="s">
        <v>1374</v>
      </c>
      <c r="B1027" t="s">
        <v>1375</v>
      </c>
      <c r="C1027">
        <v>34</v>
      </c>
      <c r="D1027" t="s">
        <v>1533</v>
      </c>
      <c r="E1027">
        <v>0</v>
      </c>
      <c r="F1027">
        <v>34</v>
      </c>
      <c r="G1027">
        <v>0</v>
      </c>
      <c r="H1027">
        <v>0</v>
      </c>
      <c r="I1027">
        <v>6</v>
      </c>
    </row>
    <row r="1028" spans="1:9" x14ac:dyDescent="0.2">
      <c r="A1028" t="s">
        <v>1374</v>
      </c>
      <c r="B1028" t="s">
        <v>1375</v>
      </c>
      <c r="C1028">
        <v>413</v>
      </c>
      <c r="D1028" t="s">
        <v>1534</v>
      </c>
      <c r="E1028">
        <v>0</v>
      </c>
      <c r="F1028">
        <v>413</v>
      </c>
      <c r="G1028">
        <v>0</v>
      </c>
      <c r="H1028">
        <v>0</v>
      </c>
      <c r="I1028">
        <v>0</v>
      </c>
    </row>
    <row r="1029" spans="1:9" x14ac:dyDescent="0.2">
      <c r="A1029" t="s">
        <v>1374</v>
      </c>
      <c r="B1029" t="s">
        <v>1375</v>
      </c>
      <c r="C1029">
        <v>2202</v>
      </c>
      <c r="D1029" t="s">
        <v>1535</v>
      </c>
      <c r="E1029">
        <v>0</v>
      </c>
      <c r="F1029">
        <v>2202</v>
      </c>
      <c r="G1029">
        <v>0</v>
      </c>
      <c r="H1029">
        <v>0</v>
      </c>
      <c r="I1029">
        <v>0</v>
      </c>
    </row>
    <row r="1030" spans="1:9" x14ac:dyDescent="0.2">
      <c r="A1030" t="s">
        <v>1374</v>
      </c>
      <c r="B1030" t="s">
        <v>1375</v>
      </c>
      <c r="C1030">
        <v>254</v>
      </c>
      <c r="D1030" t="s">
        <v>1536</v>
      </c>
      <c r="E1030">
        <v>0</v>
      </c>
      <c r="F1030">
        <v>254</v>
      </c>
      <c r="G1030">
        <v>12</v>
      </c>
      <c r="H1030">
        <v>0</v>
      </c>
      <c r="I1030">
        <v>83</v>
      </c>
    </row>
    <row r="1031" spans="1:9" x14ac:dyDescent="0.2">
      <c r="A1031" t="s">
        <v>1374</v>
      </c>
      <c r="B1031" t="s">
        <v>1375</v>
      </c>
      <c r="C1031">
        <v>254</v>
      </c>
      <c r="D1031" t="s">
        <v>1537</v>
      </c>
      <c r="E1031">
        <v>0</v>
      </c>
      <c r="F1031">
        <v>254</v>
      </c>
      <c r="G1031">
        <v>0</v>
      </c>
      <c r="H1031">
        <v>0</v>
      </c>
      <c r="I1031">
        <v>4</v>
      </c>
    </row>
    <row r="1032" spans="1:9" x14ac:dyDescent="0.2">
      <c r="A1032" t="s">
        <v>1374</v>
      </c>
      <c r="B1032" t="s">
        <v>1375</v>
      </c>
      <c r="C1032">
        <v>798</v>
      </c>
      <c r="D1032" t="s">
        <v>1538</v>
      </c>
      <c r="E1032">
        <v>0</v>
      </c>
      <c r="F1032">
        <v>798</v>
      </c>
      <c r="G1032">
        <v>0</v>
      </c>
      <c r="H1032">
        <v>0</v>
      </c>
      <c r="I1032">
        <v>4</v>
      </c>
    </row>
    <row r="1033" spans="1:9" x14ac:dyDescent="0.2">
      <c r="A1033" t="s">
        <v>1374</v>
      </c>
      <c r="B1033" t="s">
        <v>1375</v>
      </c>
      <c r="C1033">
        <v>1389</v>
      </c>
      <c r="D1033" t="s">
        <v>1539</v>
      </c>
      <c r="E1033">
        <v>0</v>
      </c>
      <c r="F1033">
        <v>1389</v>
      </c>
      <c r="G1033">
        <v>0</v>
      </c>
      <c r="H1033">
        <v>0</v>
      </c>
      <c r="I1033">
        <v>0</v>
      </c>
    </row>
    <row r="1034" spans="1:9" x14ac:dyDescent="0.2">
      <c r="A1034" t="s">
        <v>1374</v>
      </c>
      <c r="B1034" t="s">
        <v>1375</v>
      </c>
      <c r="C1034">
        <v>21</v>
      </c>
      <c r="D1034" t="s">
        <v>1540</v>
      </c>
      <c r="E1034">
        <v>0</v>
      </c>
      <c r="F1034">
        <v>21</v>
      </c>
      <c r="G1034">
        <v>0</v>
      </c>
      <c r="H1034">
        <v>0</v>
      </c>
      <c r="I1034">
        <v>6</v>
      </c>
    </row>
    <row r="1035" spans="1:9" x14ac:dyDescent="0.2">
      <c r="A1035" t="s">
        <v>1374</v>
      </c>
      <c r="B1035" t="s">
        <v>1375</v>
      </c>
      <c r="C1035">
        <v>0</v>
      </c>
      <c r="D1035" t="s">
        <v>1541</v>
      </c>
      <c r="E1035">
        <v>-2</v>
      </c>
      <c r="F1035">
        <v>1</v>
      </c>
      <c r="G1035">
        <v>1</v>
      </c>
      <c r="H1035">
        <v>0</v>
      </c>
      <c r="I1035">
        <v>6</v>
      </c>
    </row>
    <row r="1036" spans="1:9" x14ac:dyDescent="0.2">
      <c r="A1036" t="s">
        <v>1374</v>
      </c>
      <c r="B1036" t="s">
        <v>1375</v>
      </c>
      <c r="C1036">
        <v>282</v>
      </c>
      <c r="D1036" t="s">
        <v>1542</v>
      </c>
      <c r="E1036">
        <v>0</v>
      </c>
      <c r="F1036">
        <v>282</v>
      </c>
      <c r="G1036">
        <v>0</v>
      </c>
      <c r="H1036">
        <v>0</v>
      </c>
      <c r="I1036">
        <v>0</v>
      </c>
    </row>
    <row r="1037" spans="1:9" x14ac:dyDescent="0.2">
      <c r="A1037" t="s">
        <v>1374</v>
      </c>
      <c r="B1037" t="s">
        <v>1375</v>
      </c>
      <c r="C1037">
        <v>437</v>
      </c>
      <c r="D1037" t="s">
        <v>1543</v>
      </c>
      <c r="E1037">
        <v>0</v>
      </c>
      <c r="F1037">
        <v>437</v>
      </c>
      <c r="G1037">
        <v>25</v>
      </c>
      <c r="H1037">
        <v>0</v>
      </c>
      <c r="I1037">
        <v>83</v>
      </c>
    </row>
    <row r="1038" spans="1:9" x14ac:dyDescent="0.2">
      <c r="A1038" t="s">
        <v>1374</v>
      </c>
      <c r="B1038" t="s">
        <v>1375</v>
      </c>
      <c r="C1038">
        <v>667</v>
      </c>
      <c r="D1038" t="s">
        <v>1544</v>
      </c>
      <c r="E1038">
        <v>0</v>
      </c>
      <c r="F1038">
        <v>667</v>
      </c>
      <c r="G1038">
        <v>0</v>
      </c>
      <c r="H1038">
        <v>0</v>
      </c>
      <c r="I1038">
        <v>0</v>
      </c>
    </row>
    <row r="1039" spans="1:9" x14ac:dyDescent="0.2">
      <c r="A1039" t="s">
        <v>1374</v>
      </c>
      <c r="B1039" t="s">
        <v>1375</v>
      </c>
      <c r="C1039">
        <v>1266</v>
      </c>
      <c r="D1039" t="s">
        <v>1545</v>
      </c>
      <c r="E1039">
        <v>0</v>
      </c>
      <c r="F1039">
        <v>1266</v>
      </c>
      <c r="G1039">
        <v>21</v>
      </c>
      <c r="H1039">
        <v>0</v>
      </c>
      <c r="I1039">
        <v>21</v>
      </c>
    </row>
    <row r="1040" spans="1:9" x14ac:dyDescent="0.2">
      <c r="A1040" t="s">
        <v>1374</v>
      </c>
      <c r="B1040" t="s">
        <v>1375</v>
      </c>
      <c r="C1040">
        <v>902</v>
      </c>
      <c r="D1040" t="s">
        <v>1546</v>
      </c>
      <c r="E1040">
        <v>0</v>
      </c>
      <c r="F1040">
        <v>902</v>
      </c>
      <c r="G1040">
        <v>0</v>
      </c>
      <c r="H1040">
        <v>0</v>
      </c>
      <c r="I1040">
        <v>0</v>
      </c>
    </row>
    <row r="1041" spans="1:9" x14ac:dyDescent="0.2">
      <c r="A1041" t="s">
        <v>1374</v>
      </c>
      <c r="B1041" t="s">
        <v>1375</v>
      </c>
      <c r="C1041">
        <v>1639</v>
      </c>
      <c r="D1041" t="s">
        <v>1547</v>
      </c>
      <c r="E1041">
        <v>0</v>
      </c>
      <c r="F1041">
        <v>1639</v>
      </c>
      <c r="G1041">
        <v>0</v>
      </c>
      <c r="H1041">
        <v>0</v>
      </c>
      <c r="I1041">
        <v>0</v>
      </c>
    </row>
    <row r="1042" spans="1:9" x14ac:dyDescent="0.2">
      <c r="A1042" t="s">
        <v>1374</v>
      </c>
      <c r="B1042" t="s">
        <v>1375</v>
      </c>
      <c r="C1042">
        <v>12</v>
      </c>
      <c r="D1042" t="s">
        <v>1548</v>
      </c>
      <c r="E1042">
        <v>0</v>
      </c>
      <c r="F1042">
        <v>12</v>
      </c>
      <c r="G1042">
        <v>12</v>
      </c>
      <c r="H1042">
        <v>0</v>
      </c>
      <c r="I1042">
        <v>0</v>
      </c>
    </row>
    <row r="1043" spans="1:9" x14ac:dyDescent="0.2">
      <c r="A1043" t="s">
        <v>1374</v>
      </c>
      <c r="B1043" t="s">
        <v>1375</v>
      </c>
      <c r="C1043">
        <v>2118</v>
      </c>
      <c r="D1043" t="s">
        <v>1549</v>
      </c>
      <c r="E1043">
        <v>12</v>
      </c>
      <c r="F1043">
        <v>2105</v>
      </c>
      <c r="G1043">
        <v>12</v>
      </c>
      <c r="H1043">
        <v>0</v>
      </c>
      <c r="I1043">
        <v>44</v>
      </c>
    </row>
    <row r="1044" spans="1:9" x14ac:dyDescent="0.2">
      <c r="A1044" t="s">
        <v>1374</v>
      </c>
      <c r="B1044" t="s">
        <v>1375</v>
      </c>
      <c r="C1044">
        <v>423</v>
      </c>
      <c r="D1044" t="s">
        <v>1550</v>
      </c>
      <c r="E1044">
        <v>12</v>
      </c>
      <c r="F1044">
        <v>410</v>
      </c>
      <c r="G1044">
        <v>12</v>
      </c>
      <c r="H1044">
        <v>0</v>
      </c>
      <c r="I1044">
        <v>0</v>
      </c>
    </row>
    <row r="1045" spans="1:9" x14ac:dyDescent="0.2">
      <c r="A1045" t="s">
        <v>1374</v>
      </c>
      <c r="B1045" t="s">
        <v>1375</v>
      </c>
      <c r="C1045">
        <v>60</v>
      </c>
      <c r="D1045" t="s">
        <v>1551</v>
      </c>
      <c r="E1045">
        <v>0</v>
      </c>
      <c r="F1045">
        <v>60</v>
      </c>
      <c r="G1045">
        <v>243</v>
      </c>
      <c r="H1045">
        <v>0</v>
      </c>
      <c r="I1045">
        <v>0</v>
      </c>
    </row>
    <row r="1046" spans="1:9" x14ac:dyDescent="0.2">
      <c r="A1046" t="s">
        <v>1374</v>
      </c>
      <c r="B1046" t="s">
        <v>1375</v>
      </c>
      <c r="C1046">
        <v>39</v>
      </c>
      <c r="D1046" t="s">
        <v>1551</v>
      </c>
      <c r="E1046">
        <v>0</v>
      </c>
      <c r="F1046">
        <v>39</v>
      </c>
      <c r="G1046">
        <v>0</v>
      </c>
      <c r="H1046">
        <v>0</v>
      </c>
      <c r="I1046">
        <v>0</v>
      </c>
    </row>
    <row r="1047" spans="1:9" x14ac:dyDescent="0.2">
      <c r="A1047" t="s">
        <v>1374</v>
      </c>
      <c r="B1047" t="s">
        <v>1375</v>
      </c>
      <c r="C1047">
        <v>217</v>
      </c>
      <c r="D1047" t="s">
        <v>1552</v>
      </c>
      <c r="E1047">
        <v>0</v>
      </c>
      <c r="F1047">
        <v>217</v>
      </c>
      <c r="G1047">
        <v>0</v>
      </c>
      <c r="H1047">
        <v>0</v>
      </c>
      <c r="I1047">
        <v>4</v>
      </c>
    </row>
    <row r="1048" spans="1:9" x14ac:dyDescent="0.2">
      <c r="A1048" t="s">
        <v>1374</v>
      </c>
      <c r="B1048" t="s">
        <v>1375</v>
      </c>
      <c r="C1048">
        <v>24</v>
      </c>
      <c r="D1048" t="s">
        <v>1553</v>
      </c>
      <c r="E1048">
        <v>0</v>
      </c>
      <c r="F1048">
        <v>24</v>
      </c>
      <c r="G1048">
        <v>0</v>
      </c>
      <c r="H1048">
        <v>0</v>
      </c>
      <c r="I1048">
        <v>0</v>
      </c>
    </row>
    <row r="1049" spans="1:9" x14ac:dyDescent="0.2">
      <c r="A1049" t="s">
        <v>1374</v>
      </c>
      <c r="B1049" t="s">
        <v>1375</v>
      </c>
      <c r="C1049">
        <v>4</v>
      </c>
      <c r="D1049" t="s">
        <v>1554</v>
      </c>
      <c r="E1049">
        <v>0</v>
      </c>
      <c r="F1049">
        <v>4</v>
      </c>
      <c r="G1049">
        <v>0</v>
      </c>
      <c r="H1049">
        <v>0</v>
      </c>
      <c r="I1049">
        <v>0</v>
      </c>
    </row>
    <row r="1050" spans="1:9" x14ac:dyDescent="0.2">
      <c r="A1050" t="s">
        <v>1374</v>
      </c>
      <c r="B1050" t="s">
        <v>1375</v>
      </c>
      <c r="C1050">
        <v>41</v>
      </c>
      <c r="D1050" t="s">
        <v>1555</v>
      </c>
      <c r="E1050">
        <v>0</v>
      </c>
      <c r="F1050">
        <v>41</v>
      </c>
      <c r="G1050">
        <v>12</v>
      </c>
      <c r="H1050">
        <v>0</v>
      </c>
      <c r="I1050">
        <v>0</v>
      </c>
    </row>
    <row r="1051" spans="1:9" x14ac:dyDescent="0.2">
      <c r="A1051" t="s">
        <v>1374</v>
      </c>
      <c r="B1051" t="s">
        <v>1375</v>
      </c>
      <c r="C1051">
        <v>4</v>
      </c>
      <c r="D1051" t="s">
        <v>1555</v>
      </c>
      <c r="E1051">
        <v>0</v>
      </c>
      <c r="F1051">
        <v>4</v>
      </c>
      <c r="G1051">
        <v>0</v>
      </c>
      <c r="H1051">
        <v>0</v>
      </c>
      <c r="I1051">
        <v>0</v>
      </c>
    </row>
    <row r="1052" spans="1:9" x14ac:dyDescent="0.2">
      <c r="A1052" t="s">
        <v>1374</v>
      </c>
      <c r="B1052" t="s">
        <v>1375</v>
      </c>
      <c r="C1052">
        <v>18</v>
      </c>
      <c r="D1052" t="s">
        <v>1556</v>
      </c>
      <c r="E1052">
        <v>0</v>
      </c>
      <c r="F1052">
        <v>18</v>
      </c>
      <c r="G1052">
        <v>0</v>
      </c>
      <c r="H1052">
        <v>0</v>
      </c>
      <c r="I1052">
        <v>0</v>
      </c>
    </row>
    <row r="1053" spans="1:9" x14ac:dyDescent="0.2">
      <c r="A1053" t="s">
        <v>1374</v>
      </c>
      <c r="B1053" t="s">
        <v>1375</v>
      </c>
      <c r="C1053">
        <v>275</v>
      </c>
      <c r="D1053" t="s">
        <v>1557</v>
      </c>
      <c r="E1053">
        <v>0</v>
      </c>
      <c r="F1053">
        <v>275</v>
      </c>
      <c r="G1053">
        <v>0</v>
      </c>
      <c r="H1053">
        <v>0</v>
      </c>
      <c r="I1053">
        <v>0</v>
      </c>
    </row>
    <row r="1054" spans="1:9" x14ac:dyDescent="0.2">
      <c r="A1054" t="s">
        <v>1374</v>
      </c>
      <c r="B1054" t="s">
        <v>1375</v>
      </c>
      <c r="C1054">
        <v>1376</v>
      </c>
      <c r="D1054" t="s">
        <v>1558</v>
      </c>
      <c r="E1054">
        <v>0</v>
      </c>
      <c r="F1054">
        <v>1376</v>
      </c>
      <c r="G1054">
        <v>0</v>
      </c>
      <c r="H1054">
        <v>0</v>
      </c>
      <c r="I1054">
        <v>0</v>
      </c>
    </row>
    <row r="1055" spans="1:9" x14ac:dyDescent="0.2">
      <c r="A1055" t="s">
        <v>1374</v>
      </c>
      <c r="B1055" t="s">
        <v>1375</v>
      </c>
      <c r="C1055">
        <v>347</v>
      </c>
      <c r="D1055" t="s">
        <v>1559</v>
      </c>
      <c r="E1055">
        <v>0</v>
      </c>
      <c r="F1055">
        <v>347</v>
      </c>
      <c r="G1055">
        <v>5</v>
      </c>
      <c r="H1055">
        <v>0</v>
      </c>
      <c r="I1055">
        <v>0</v>
      </c>
    </row>
    <row r="1056" spans="1:9" x14ac:dyDescent="0.2">
      <c r="A1056" t="s">
        <v>1374</v>
      </c>
      <c r="B1056" t="s">
        <v>1375</v>
      </c>
      <c r="C1056">
        <v>530</v>
      </c>
      <c r="D1056" t="s">
        <v>1560</v>
      </c>
      <c r="E1056">
        <v>0</v>
      </c>
      <c r="F1056">
        <v>530</v>
      </c>
      <c r="G1056">
        <v>0</v>
      </c>
      <c r="H1056">
        <v>0</v>
      </c>
      <c r="I1056">
        <v>65</v>
      </c>
    </row>
    <row r="1057" spans="1:9" x14ac:dyDescent="0.2">
      <c r="A1057" t="s">
        <v>1374</v>
      </c>
      <c r="B1057" t="s">
        <v>1375</v>
      </c>
      <c r="C1057">
        <v>0</v>
      </c>
      <c r="D1057" t="s">
        <v>1559</v>
      </c>
      <c r="E1057">
        <v>-6</v>
      </c>
      <c r="F1057">
        <v>5</v>
      </c>
      <c r="G1057">
        <v>5</v>
      </c>
      <c r="H1057">
        <v>0</v>
      </c>
      <c r="I1057">
        <v>0</v>
      </c>
    </row>
    <row r="1058" spans="1:9" x14ac:dyDescent="0.2">
      <c r="A1058" t="s">
        <v>1374</v>
      </c>
      <c r="B1058" t="s">
        <v>1375</v>
      </c>
      <c r="C1058">
        <v>200</v>
      </c>
      <c r="D1058" t="s">
        <v>1560</v>
      </c>
      <c r="E1058">
        <v>-3028</v>
      </c>
      <c r="F1058">
        <v>3228</v>
      </c>
      <c r="G1058">
        <v>2157</v>
      </c>
      <c r="H1058">
        <v>0</v>
      </c>
      <c r="I1058">
        <v>1859</v>
      </c>
    </row>
    <row r="1059" spans="1:9" x14ac:dyDescent="0.2">
      <c r="A1059" t="s">
        <v>1374</v>
      </c>
      <c r="B1059" t="s">
        <v>1375</v>
      </c>
      <c r="C1059">
        <v>0</v>
      </c>
      <c r="D1059" t="s">
        <v>1561</v>
      </c>
      <c r="E1059">
        <v>-2</v>
      </c>
      <c r="F1059">
        <v>1</v>
      </c>
      <c r="G1059">
        <v>21</v>
      </c>
      <c r="H1059">
        <v>0</v>
      </c>
      <c r="I1059">
        <v>24</v>
      </c>
    </row>
    <row r="1060" spans="1:9" x14ac:dyDescent="0.2">
      <c r="A1060" t="s">
        <v>1374</v>
      </c>
      <c r="B1060" t="s">
        <v>1375</v>
      </c>
      <c r="C1060">
        <v>16</v>
      </c>
      <c r="D1060" t="s">
        <v>1562</v>
      </c>
      <c r="E1060">
        <v>0</v>
      </c>
      <c r="F1060">
        <v>16</v>
      </c>
      <c r="G1060">
        <v>16</v>
      </c>
      <c r="H1060">
        <v>0</v>
      </c>
      <c r="I1060">
        <v>114</v>
      </c>
    </row>
    <row r="1061" spans="1:9" x14ac:dyDescent="0.2">
      <c r="A1061" t="s">
        <v>1374</v>
      </c>
      <c r="B1061" t="s">
        <v>1375</v>
      </c>
      <c r="C1061">
        <v>358</v>
      </c>
      <c r="D1061" t="s">
        <v>1563</v>
      </c>
      <c r="E1061">
        <v>181</v>
      </c>
      <c r="F1061">
        <v>177</v>
      </c>
      <c r="G1061">
        <v>563</v>
      </c>
      <c r="H1061">
        <v>0</v>
      </c>
      <c r="I1061">
        <v>558</v>
      </c>
    </row>
    <row r="1062" spans="1:9" x14ac:dyDescent="0.2">
      <c r="A1062" t="s">
        <v>1374</v>
      </c>
      <c r="B1062" t="s">
        <v>1375</v>
      </c>
      <c r="C1062">
        <v>867</v>
      </c>
      <c r="D1062" t="s">
        <v>1564</v>
      </c>
      <c r="E1062">
        <v>0</v>
      </c>
      <c r="F1062">
        <v>867</v>
      </c>
      <c r="G1062">
        <v>0</v>
      </c>
      <c r="H1062">
        <v>0</v>
      </c>
      <c r="I1062">
        <v>0</v>
      </c>
    </row>
    <row r="1063" spans="1:9" x14ac:dyDescent="0.2">
      <c r="A1063" t="s">
        <v>1374</v>
      </c>
      <c r="B1063" t="s">
        <v>1375</v>
      </c>
      <c r="C1063">
        <v>1252</v>
      </c>
      <c r="D1063" t="s">
        <v>1565</v>
      </c>
      <c r="E1063">
        <v>0</v>
      </c>
      <c r="F1063">
        <v>1252</v>
      </c>
      <c r="G1063">
        <v>0</v>
      </c>
      <c r="H1063">
        <v>0</v>
      </c>
      <c r="I1063">
        <v>40</v>
      </c>
    </row>
    <row r="1064" spans="1:9" x14ac:dyDescent="0.2">
      <c r="A1064" t="s">
        <v>1374</v>
      </c>
      <c r="B1064" t="s">
        <v>1375</v>
      </c>
      <c r="C1064">
        <v>700</v>
      </c>
      <c r="D1064" t="s">
        <v>1566</v>
      </c>
      <c r="E1064">
        <v>0</v>
      </c>
      <c r="F1064">
        <v>700</v>
      </c>
      <c r="G1064">
        <v>0</v>
      </c>
      <c r="H1064">
        <v>0</v>
      </c>
      <c r="I1064">
        <v>23</v>
      </c>
    </row>
    <row r="1065" spans="1:9" x14ac:dyDescent="0.2">
      <c r="A1065" t="s">
        <v>1374</v>
      </c>
      <c r="B1065" t="s">
        <v>1375</v>
      </c>
      <c r="C1065">
        <v>0</v>
      </c>
      <c r="D1065" t="s">
        <v>1567</v>
      </c>
      <c r="E1065">
        <v>-3</v>
      </c>
      <c r="F1065">
        <v>2</v>
      </c>
      <c r="G1065">
        <v>2</v>
      </c>
      <c r="H1065">
        <v>0</v>
      </c>
      <c r="I1065">
        <v>8</v>
      </c>
    </row>
    <row r="1066" spans="1:9" x14ac:dyDescent="0.2">
      <c r="A1066" t="s">
        <v>1374</v>
      </c>
      <c r="B1066" t="s">
        <v>1375</v>
      </c>
      <c r="C1066">
        <v>1319</v>
      </c>
      <c r="D1066" t="s">
        <v>1568</v>
      </c>
      <c r="E1066">
        <v>0</v>
      </c>
      <c r="F1066">
        <v>1319</v>
      </c>
      <c r="G1066">
        <v>0</v>
      </c>
      <c r="H1066">
        <v>0</v>
      </c>
      <c r="I1066">
        <v>36</v>
      </c>
    </row>
    <row r="1067" spans="1:9" x14ac:dyDescent="0.2">
      <c r="A1067" t="s">
        <v>1374</v>
      </c>
      <c r="B1067" t="s">
        <v>1375</v>
      </c>
      <c r="C1067">
        <v>669</v>
      </c>
      <c r="D1067" t="s">
        <v>1569</v>
      </c>
      <c r="E1067">
        <v>425</v>
      </c>
      <c r="F1067">
        <v>244</v>
      </c>
      <c r="G1067">
        <v>1248</v>
      </c>
      <c r="H1067">
        <v>0</v>
      </c>
      <c r="I1067">
        <v>1801</v>
      </c>
    </row>
    <row r="1068" spans="1:9" x14ac:dyDescent="0.2">
      <c r="A1068" t="s">
        <v>1374</v>
      </c>
      <c r="B1068" t="s">
        <v>1375</v>
      </c>
      <c r="C1068">
        <v>2</v>
      </c>
      <c r="D1068" t="s">
        <v>1570</v>
      </c>
      <c r="E1068">
        <v>0</v>
      </c>
      <c r="F1068">
        <v>2</v>
      </c>
      <c r="G1068">
        <v>68</v>
      </c>
      <c r="H1068">
        <v>0</v>
      </c>
      <c r="I1068">
        <v>585</v>
      </c>
    </row>
    <row r="1069" spans="1:9" x14ac:dyDescent="0.2">
      <c r="A1069" t="s">
        <v>1374</v>
      </c>
      <c r="B1069" t="s">
        <v>1375</v>
      </c>
      <c r="C1069">
        <v>529</v>
      </c>
      <c r="D1069" t="s">
        <v>1571</v>
      </c>
      <c r="E1069">
        <v>0</v>
      </c>
      <c r="F1069">
        <v>529</v>
      </c>
      <c r="G1069">
        <v>0</v>
      </c>
      <c r="H1069">
        <v>0</v>
      </c>
      <c r="I1069">
        <v>0</v>
      </c>
    </row>
    <row r="1070" spans="1:9" x14ac:dyDescent="0.2">
      <c r="A1070" t="s">
        <v>1374</v>
      </c>
      <c r="B1070" t="s">
        <v>1375</v>
      </c>
      <c r="C1070">
        <v>529</v>
      </c>
      <c r="D1070" t="s">
        <v>1571</v>
      </c>
      <c r="E1070">
        <v>0</v>
      </c>
      <c r="F1070">
        <v>529</v>
      </c>
      <c r="G1070">
        <v>0</v>
      </c>
      <c r="H1070">
        <v>0</v>
      </c>
      <c r="I1070">
        <v>0</v>
      </c>
    </row>
    <row r="1071" spans="1:9" x14ac:dyDescent="0.2">
      <c r="A1071" t="s">
        <v>1374</v>
      </c>
      <c r="B1071" t="s">
        <v>1375</v>
      </c>
      <c r="C1071">
        <v>529</v>
      </c>
      <c r="D1071" t="s">
        <v>1572</v>
      </c>
      <c r="E1071">
        <v>0</v>
      </c>
      <c r="F1071">
        <v>529</v>
      </c>
      <c r="G1071">
        <v>0</v>
      </c>
      <c r="H1071">
        <v>0</v>
      </c>
      <c r="I1071">
        <v>0</v>
      </c>
    </row>
    <row r="1072" spans="1:9" x14ac:dyDescent="0.2">
      <c r="A1072" t="s">
        <v>1374</v>
      </c>
      <c r="B1072" t="s">
        <v>1375</v>
      </c>
      <c r="C1072">
        <v>105</v>
      </c>
      <c r="D1072" t="s">
        <v>1573</v>
      </c>
      <c r="E1072">
        <v>0</v>
      </c>
      <c r="F1072">
        <v>105</v>
      </c>
      <c r="G1072">
        <v>0</v>
      </c>
      <c r="H1072">
        <v>0</v>
      </c>
      <c r="I1072">
        <v>0</v>
      </c>
    </row>
    <row r="1073" spans="1:9" x14ac:dyDescent="0.2">
      <c r="A1073" t="s">
        <v>1374</v>
      </c>
      <c r="B1073" t="s">
        <v>1375</v>
      </c>
      <c r="C1073">
        <v>10</v>
      </c>
      <c r="D1073" t="s">
        <v>1574</v>
      </c>
      <c r="E1073">
        <v>7</v>
      </c>
      <c r="F1073">
        <v>3</v>
      </c>
      <c r="G1073">
        <v>33</v>
      </c>
      <c r="H1073">
        <v>0</v>
      </c>
      <c r="I1073">
        <v>547</v>
      </c>
    </row>
    <row r="1074" spans="1:9" x14ac:dyDescent="0.2">
      <c r="A1074" t="s">
        <v>1374</v>
      </c>
      <c r="B1074" t="s">
        <v>1375</v>
      </c>
      <c r="C1074">
        <v>0</v>
      </c>
      <c r="D1074" t="s">
        <v>1575</v>
      </c>
      <c r="E1074">
        <v>-4</v>
      </c>
      <c r="F1074">
        <v>3</v>
      </c>
      <c r="G1074">
        <v>0</v>
      </c>
      <c r="H1074">
        <v>0</v>
      </c>
      <c r="I1074">
        <v>1</v>
      </c>
    </row>
    <row r="1075" spans="1:9" x14ac:dyDescent="0.2">
      <c r="A1075" t="s">
        <v>1374</v>
      </c>
      <c r="B1075" t="s">
        <v>1375</v>
      </c>
      <c r="C1075">
        <v>16</v>
      </c>
      <c r="D1075" t="s">
        <v>1576</v>
      </c>
      <c r="E1075">
        <v>-3</v>
      </c>
      <c r="F1075">
        <v>19</v>
      </c>
      <c r="G1075">
        <v>2</v>
      </c>
      <c r="H1075">
        <v>0</v>
      </c>
      <c r="I1075">
        <v>16</v>
      </c>
    </row>
    <row r="1076" spans="1:9" x14ac:dyDescent="0.2">
      <c r="A1076" t="s">
        <v>1374</v>
      </c>
      <c r="B1076" t="s">
        <v>1375</v>
      </c>
      <c r="C1076">
        <v>32</v>
      </c>
      <c r="D1076" t="s">
        <v>1577</v>
      </c>
      <c r="E1076">
        <v>0</v>
      </c>
      <c r="F1076">
        <v>32</v>
      </c>
      <c r="G1076">
        <v>1</v>
      </c>
      <c r="H1076">
        <v>0</v>
      </c>
      <c r="I1076">
        <v>0</v>
      </c>
    </row>
    <row r="1077" spans="1:9" x14ac:dyDescent="0.2">
      <c r="A1077" t="s">
        <v>1374</v>
      </c>
      <c r="B1077" t="s">
        <v>1375</v>
      </c>
      <c r="C1077">
        <v>4</v>
      </c>
      <c r="D1077" t="s">
        <v>1578</v>
      </c>
      <c r="E1077">
        <v>0</v>
      </c>
      <c r="F1077">
        <v>4</v>
      </c>
      <c r="G1077">
        <v>4</v>
      </c>
      <c r="H1077">
        <v>0</v>
      </c>
      <c r="I1077">
        <v>2</v>
      </c>
    </row>
    <row r="1078" spans="1:9" x14ac:dyDescent="0.2">
      <c r="A1078" t="s">
        <v>1374</v>
      </c>
      <c r="B1078" t="s">
        <v>1375</v>
      </c>
      <c r="C1078">
        <v>4</v>
      </c>
      <c r="D1078" t="s">
        <v>1579</v>
      </c>
      <c r="E1078">
        <v>0</v>
      </c>
      <c r="F1078">
        <v>4</v>
      </c>
      <c r="G1078">
        <v>2</v>
      </c>
      <c r="H1078">
        <v>0</v>
      </c>
      <c r="I1078">
        <v>0</v>
      </c>
    </row>
    <row r="1079" spans="1:9" x14ac:dyDescent="0.2">
      <c r="A1079" t="s">
        <v>1374</v>
      </c>
      <c r="B1079" t="s">
        <v>1375</v>
      </c>
      <c r="C1079">
        <v>8</v>
      </c>
      <c r="D1079" t="s">
        <v>1580</v>
      </c>
      <c r="E1079">
        <v>0</v>
      </c>
      <c r="F1079">
        <v>8</v>
      </c>
      <c r="G1079">
        <v>5</v>
      </c>
      <c r="H1079">
        <v>0</v>
      </c>
      <c r="I1079">
        <v>26</v>
      </c>
    </row>
    <row r="1080" spans="1:9" x14ac:dyDescent="0.2">
      <c r="A1080" t="s">
        <v>1374</v>
      </c>
      <c r="B1080" t="s">
        <v>1375</v>
      </c>
      <c r="C1080">
        <v>9</v>
      </c>
      <c r="D1080" t="s">
        <v>1581</v>
      </c>
      <c r="E1080">
        <v>-2</v>
      </c>
      <c r="F1080">
        <v>10</v>
      </c>
      <c r="G1080">
        <v>6</v>
      </c>
      <c r="H1080">
        <v>0</v>
      </c>
      <c r="I1080">
        <v>19</v>
      </c>
    </row>
    <row r="1081" spans="1:9" x14ac:dyDescent="0.2">
      <c r="A1081" t="s">
        <v>1374</v>
      </c>
      <c r="B1081" t="s">
        <v>1375</v>
      </c>
      <c r="C1081">
        <v>15</v>
      </c>
      <c r="D1081" t="s">
        <v>1582</v>
      </c>
      <c r="E1081">
        <v>-2</v>
      </c>
      <c r="F1081">
        <v>16</v>
      </c>
      <c r="G1081">
        <v>7</v>
      </c>
      <c r="H1081">
        <v>0</v>
      </c>
      <c r="I1081">
        <v>83</v>
      </c>
    </row>
    <row r="1082" spans="1:9" x14ac:dyDescent="0.2">
      <c r="A1082" t="s">
        <v>1374</v>
      </c>
      <c r="B1082" t="s">
        <v>1375</v>
      </c>
      <c r="C1082">
        <v>54</v>
      </c>
      <c r="D1082" t="s">
        <v>1583</v>
      </c>
      <c r="E1082">
        <v>1</v>
      </c>
      <c r="F1082">
        <v>52</v>
      </c>
      <c r="G1082">
        <v>11</v>
      </c>
      <c r="H1082">
        <v>0</v>
      </c>
      <c r="I1082">
        <v>23</v>
      </c>
    </row>
    <row r="1083" spans="1:9" x14ac:dyDescent="0.2">
      <c r="A1083" t="s">
        <v>1374</v>
      </c>
      <c r="B1083" t="s">
        <v>1375</v>
      </c>
      <c r="C1083">
        <v>40</v>
      </c>
      <c r="D1083" t="s">
        <v>1584</v>
      </c>
      <c r="E1083">
        <v>0</v>
      </c>
      <c r="F1083">
        <v>40</v>
      </c>
      <c r="G1083">
        <v>0</v>
      </c>
      <c r="H1083">
        <v>0</v>
      </c>
      <c r="I1083">
        <v>27</v>
      </c>
    </row>
    <row r="1084" spans="1:9" x14ac:dyDescent="0.2">
      <c r="A1084" t="s">
        <v>1374</v>
      </c>
      <c r="B1084" t="s">
        <v>1375</v>
      </c>
      <c r="C1084">
        <v>123</v>
      </c>
      <c r="D1084" t="s">
        <v>1585</v>
      </c>
      <c r="E1084">
        <v>31</v>
      </c>
      <c r="F1084">
        <v>92</v>
      </c>
      <c r="G1084">
        <v>403</v>
      </c>
      <c r="H1084">
        <v>0</v>
      </c>
      <c r="I1084">
        <v>929</v>
      </c>
    </row>
    <row r="1085" spans="1:9" x14ac:dyDescent="0.2">
      <c r="A1085" t="s">
        <v>1374</v>
      </c>
      <c r="B1085" t="s">
        <v>1375</v>
      </c>
      <c r="C1085">
        <v>61</v>
      </c>
      <c r="D1085" t="s">
        <v>1586</v>
      </c>
      <c r="E1085">
        <v>31</v>
      </c>
      <c r="F1085">
        <v>29</v>
      </c>
      <c r="G1085">
        <v>82</v>
      </c>
      <c r="H1085">
        <v>0</v>
      </c>
      <c r="I1085">
        <v>238</v>
      </c>
    </row>
    <row r="1086" spans="1:9" x14ac:dyDescent="0.2">
      <c r="A1086" t="s">
        <v>1374</v>
      </c>
      <c r="B1086" t="s">
        <v>1375</v>
      </c>
      <c r="C1086">
        <v>33</v>
      </c>
      <c r="D1086" t="s">
        <v>1587</v>
      </c>
      <c r="E1086">
        <v>3</v>
      </c>
      <c r="F1086">
        <v>30</v>
      </c>
      <c r="G1086">
        <v>14</v>
      </c>
      <c r="H1086">
        <v>0</v>
      </c>
      <c r="I1086">
        <v>47</v>
      </c>
    </row>
    <row r="1087" spans="1:9" x14ac:dyDescent="0.2">
      <c r="A1087" t="s">
        <v>1374</v>
      </c>
      <c r="B1087" t="s">
        <v>1375</v>
      </c>
      <c r="C1087">
        <v>52</v>
      </c>
      <c r="D1087" t="s">
        <v>1588</v>
      </c>
      <c r="E1087">
        <v>1</v>
      </c>
      <c r="F1087">
        <v>51</v>
      </c>
      <c r="G1087">
        <v>19</v>
      </c>
      <c r="H1087">
        <v>0</v>
      </c>
      <c r="I1087">
        <v>66</v>
      </c>
    </row>
    <row r="1088" spans="1:9" x14ac:dyDescent="0.2">
      <c r="A1088" t="s">
        <v>1374</v>
      </c>
      <c r="B1088" t="s">
        <v>1375</v>
      </c>
      <c r="C1088">
        <v>187</v>
      </c>
      <c r="D1088" t="s">
        <v>1589</v>
      </c>
      <c r="E1088">
        <v>-50</v>
      </c>
      <c r="F1088">
        <v>237</v>
      </c>
      <c r="G1088">
        <v>74</v>
      </c>
      <c r="H1088">
        <v>0</v>
      </c>
      <c r="I1088">
        <v>416</v>
      </c>
    </row>
    <row r="1089" spans="1:9" x14ac:dyDescent="0.2">
      <c r="A1089" t="s">
        <v>1374</v>
      </c>
      <c r="B1089" t="s">
        <v>1375</v>
      </c>
      <c r="C1089">
        <v>129</v>
      </c>
      <c r="D1089" t="s">
        <v>1590</v>
      </c>
      <c r="E1089">
        <v>0</v>
      </c>
      <c r="F1089">
        <v>129</v>
      </c>
      <c r="G1089">
        <v>4</v>
      </c>
      <c r="H1089">
        <v>0</v>
      </c>
      <c r="I1089">
        <v>239</v>
      </c>
    </row>
    <row r="1090" spans="1:9" x14ac:dyDescent="0.2">
      <c r="A1090" t="s">
        <v>1374</v>
      </c>
      <c r="B1090" t="s">
        <v>1375</v>
      </c>
      <c r="C1090">
        <v>26</v>
      </c>
      <c r="D1090" t="s">
        <v>1591</v>
      </c>
      <c r="E1090">
        <v>0</v>
      </c>
      <c r="F1090">
        <v>26</v>
      </c>
      <c r="G1090">
        <v>3</v>
      </c>
      <c r="H1090">
        <v>0</v>
      </c>
      <c r="I1090">
        <v>31</v>
      </c>
    </row>
    <row r="1091" spans="1:9" x14ac:dyDescent="0.2">
      <c r="A1091" t="s">
        <v>1374</v>
      </c>
      <c r="B1091" t="s">
        <v>1375</v>
      </c>
      <c r="C1091">
        <v>18</v>
      </c>
      <c r="D1091" t="s">
        <v>1592</v>
      </c>
      <c r="E1091">
        <v>0</v>
      </c>
      <c r="F1091">
        <v>18</v>
      </c>
      <c r="G1091">
        <v>0</v>
      </c>
      <c r="H1091">
        <v>0</v>
      </c>
      <c r="I1091">
        <v>14</v>
      </c>
    </row>
    <row r="1092" spans="1:9" x14ac:dyDescent="0.2">
      <c r="A1092" t="s">
        <v>1374</v>
      </c>
      <c r="B1092" t="s">
        <v>1375</v>
      </c>
      <c r="C1092">
        <v>39</v>
      </c>
      <c r="D1092" t="s">
        <v>1593</v>
      </c>
      <c r="E1092">
        <v>0</v>
      </c>
      <c r="F1092">
        <v>39</v>
      </c>
      <c r="G1092">
        <v>0</v>
      </c>
      <c r="H1092">
        <v>0</v>
      </c>
      <c r="I1092">
        <v>23</v>
      </c>
    </row>
    <row r="1093" spans="1:9" x14ac:dyDescent="0.2">
      <c r="A1093" t="s">
        <v>1374</v>
      </c>
      <c r="B1093" t="s">
        <v>1375</v>
      </c>
      <c r="C1093">
        <v>22</v>
      </c>
      <c r="D1093" t="s">
        <v>1594</v>
      </c>
      <c r="E1093">
        <v>18</v>
      </c>
      <c r="F1093">
        <v>4</v>
      </c>
      <c r="G1093">
        <v>1</v>
      </c>
      <c r="H1093">
        <v>0</v>
      </c>
      <c r="I1093">
        <v>15</v>
      </c>
    </row>
    <row r="1094" spans="1:9" x14ac:dyDescent="0.2">
      <c r="A1094" t="s">
        <v>1374</v>
      </c>
      <c r="B1094" t="s">
        <v>1375</v>
      </c>
      <c r="C1094">
        <v>122</v>
      </c>
      <c r="D1094" t="s">
        <v>1595</v>
      </c>
      <c r="E1094">
        <v>0</v>
      </c>
      <c r="F1094">
        <v>122</v>
      </c>
      <c r="G1094">
        <v>0</v>
      </c>
      <c r="H1094">
        <v>0</v>
      </c>
      <c r="I1094">
        <v>0</v>
      </c>
    </row>
    <row r="1095" spans="1:9" x14ac:dyDescent="0.2">
      <c r="A1095" t="s">
        <v>1374</v>
      </c>
      <c r="B1095" t="s">
        <v>1375</v>
      </c>
      <c r="C1095">
        <v>46</v>
      </c>
      <c r="D1095" t="s">
        <v>1596</v>
      </c>
      <c r="E1095">
        <v>-7</v>
      </c>
      <c r="F1095">
        <v>52</v>
      </c>
      <c r="G1095">
        <v>6</v>
      </c>
      <c r="H1095">
        <v>0</v>
      </c>
      <c r="I1095">
        <v>191</v>
      </c>
    </row>
    <row r="1096" spans="1:9" x14ac:dyDescent="0.2">
      <c r="A1096" t="s">
        <v>1374</v>
      </c>
      <c r="B1096" t="s">
        <v>1375</v>
      </c>
      <c r="C1096">
        <v>73</v>
      </c>
      <c r="D1096" t="s">
        <v>1597</v>
      </c>
      <c r="E1096">
        <v>0</v>
      </c>
      <c r="F1096">
        <v>73</v>
      </c>
      <c r="G1096">
        <v>0</v>
      </c>
      <c r="H1096">
        <v>0</v>
      </c>
      <c r="I1096">
        <v>91</v>
      </c>
    </row>
    <row r="1097" spans="1:9" x14ac:dyDescent="0.2">
      <c r="A1097" t="s">
        <v>1374</v>
      </c>
      <c r="B1097" t="s">
        <v>1375</v>
      </c>
      <c r="C1097">
        <v>58</v>
      </c>
      <c r="D1097" t="s">
        <v>1598</v>
      </c>
      <c r="E1097">
        <v>-84</v>
      </c>
      <c r="F1097">
        <v>141</v>
      </c>
      <c r="G1097">
        <v>31</v>
      </c>
      <c r="H1097">
        <v>0</v>
      </c>
      <c r="I1097">
        <v>136</v>
      </c>
    </row>
    <row r="1098" spans="1:9" x14ac:dyDescent="0.2">
      <c r="A1098" t="s">
        <v>1374</v>
      </c>
      <c r="B1098" t="s">
        <v>1375</v>
      </c>
      <c r="C1098">
        <v>13</v>
      </c>
      <c r="D1098" t="s">
        <v>1599</v>
      </c>
      <c r="E1098">
        <v>0</v>
      </c>
      <c r="F1098">
        <v>13</v>
      </c>
      <c r="G1098">
        <v>7</v>
      </c>
      <c r="H1098">
        <v>0</v>
      </c>
      <c r="I1098">
        <v>42</v>
      </c>
    </row>
    <row r="1099" spans="1:9" x14ac:dyDescent="0.2">
      <c r="A1099" t="s">
        <v>1374</v>
      </c>
      <c r="B1099" t="s">
        <v>1375</v>
      </c>
      <c r="C1099">
        <v>100</v>
      </c>
      <c r="D1099" t="s">
        <v>1600</v>
      </c>
      <c r="E1099">
        <v>8</v>
      </c>
      <c r="F1099">
        <v>92</v>
      </c>
      <c r="G1099">
        <v>14</v>
      </c>
      <c r="H1099">
        <v>0</v>
      </c>
      <c r="I1099">
        <v>144</v>
      </c>
    </row>
    <row r="1100" spans="1:9" x14ac:dyDescent="0.2">
      <c r="A1100" t="s">
        <v>1374</v>
      </c>
      <c r="B1100" t="s">
        <v>1375</v>
      </c>
      <c r="C1100">
        <v>28</v>
      </c>
      <c r="D1100" t="s">
        <v>1601</v>
      </c>
      <c r="E1100">
        <v>2</v>
      </c>
      <c r="F1100">
        <v>26</v>
      </c>
      <c r="G1100">
        <v>52</v>
      </c>
      <c r="H1100">
        <v>0</v>
      </c>
      <c r="I1100">
        <v>162</v>
      </c>
    </row>
    <row r="1101" spans="1:9" x14ac:dyDescent="0.2">
      <c r="A1101" t="s">
        <v>1374</v>
      </c>
      <c r="B1101" t="s">
        <v>1375</v>
      </c>
      <c r="C1101">
        <v>69</v>
      </c>
      <c r="D1101" t="s">
        <v>1602</v>
      </c>
      <c r="E1101">
        <v>-3</v>
      </c>
      <c r="F1101">
        <v>72</v>
      </c>
      <c r="G1101">
        <v>28</v>
      </c>
      <c r="H1101">
        <v>0</v>
      </c>
      <c r="I1101">
        <v>119</v>
      </c>
    </row>
    <row r="1102" spans="1:9" x14ac:dyDescent="0.2">
      <c r="A1102" t="s">
        <v>1374</v>
      </c>
      <c r="B1102" t="s">
        <v>1375</v>
      </c>
      <c r="C1102">
        <v>31</v>
      </c>
      <c r="D1102" t="s">
        <v>1603</v>
      </c>
      <c r="E1102">
        <v>0</v>
      </c>
      <c r="F1102">
        <v>31</v>
      </c>
      <c r="G1102">
        <v>36</v>
      </c>
      <c r="H1102">
        <v>0</v>
      </c>
      <c r="I1102">
        <v>147</v>
      </c>
    </row>
    <row r="1103" spans="1:9" x14ac:dyDescent="0.2">
      <c r="A1103" t="s">
        <v>1374</v>
      </c>
      <c r="B1103" t="s">
        <v>1375</v>
      </c>
      <c r="C1103">
        <v>437</v>
      </c>
      <c r="D1103" t="s">
        <v>1604</v>
      </c>
      <c r="E1103">
        <v>52</v>
      </c>
      <c r="F1103">
        <v>384</v>
      </c>
      <c r="G1103">
        <v>192</v>
      </c>
      <c r="H1103">
        <v>0</v>
      </c>
      <c r="I1103">
        <v>611</v>
      </c>
    </row>
    <row r="1104" spans="1:9" x14ac:dyDescent="0.2">
      <c r="A1104" t="s">
        <v>1374</v>
      </c>
      <c r="B1104" t="s">
        <v>1375</v>
      </c>
      <c r="C1104">
        <v>344</v>
      </c>
      <c r="D1104" t="s">
        <v>1605</v>
      </c>
      <c r="E1104">
        <v>6</v>
      </c>
      <c r="F1104">
        <v>337</v>
      </c>
      <c r="G1104">
        <v>96</v>
      </c>
      <c r="H1104">
        <v>0</v>
      </c>
      <c r="I1104">
        <v>79</v>
      </c>
    </row>
    <row r="1105" spans="1:9" x14ac:dyDescent="0.2">
      <c r="A1105" t="s">
        <v>1374</v>
      </c>
      <c r="B1105" t="s">
        <v>1375</v>
      </c>
      <c r="C1105">
        <v>85</v>
      </c>
      <c r="D1105" t="s">
        <v>1606</v>
      </c>
      <c r="E1105">
        <v>14</v>
      </c>
      <c r="F1105">
        <v>70</v>
      </c>
      <c r="G1105">
        <v>159</v>
      </c>
      <c r="H1105">
        <v>0</v>
      </c>
      <c r="I1105">
        <v>237</v>
      </c>
    </row>
    <row r="1106" spans="1:9" x14ac:dyDescent="0.2">
      <c r="A1106" t="s">
        <v>1374</v>
      </c>
      <c r="B1106" t="s">
        <v>1375</v>
      </c>
      <c r="C1106">
        <v>69</v>
      </c>
      <c r="D1106" t="s">
        <v>1607</v>
      </c>
      <c r="E1106">
        <v>6</v>
      </c>
      <c r="F1106">
        <v>63</v>
      </c>
      <c r="G1106">
        <v>126</v>
      </c>
      <c r="H1106">
        <v>0</v>
      </c>
      <c r="I1106">
        <v>465</v>
      </c>
    </row>
    <row r="1107" spans="1:9" x14ac:dyDescent="0.2">
      <c r="A1107" t="s">
        <v>1374</v>
      </c>
      <c r="B1107" t="s">
        <v>1375</v>
      </c>
      <c r="C1107">
        <v>417</v>
      </c>
      <c r="D1107" t="s">
        <v>1608</v>
      </c>
      <c r="E1107">
        <v>-6</v>
      </c>
      <c r="F1107">
        <v>422</v>
      </c>
      <c r="G1107">
        <v>209</v>
      </c>
      <c r="H1107">
        <v>0</v>
      </c>
      <c r="I1107">
        <v>741</v>
      </c>
    </row>
    <row r="1108" spans="1:9" x14ac:dyDescent="0.2">
      <c r="A1108" t="s">
        <v>1374</v>
      </c>
      <c r="B1108" t="s">
        <v>1375</v>
      </c>
      <c r="C1108">
        <v>2</v>
      </c>
      <c r="D1108" t="s">
        <v>1609</v>
      </c>
      <c r="E1108">
        <v>0</v>
      </c>
      <c r="F1108">
        <v>2</v>
      </c>
      <c r="G1108">
        <v>4</v>
      </c>
      <c r="H1108">
        <v>0</v>
      </c>
      <c r="I1108">
        <v>39</v>
      </c>
    </row>
    <row r="1109" spans="1:9" x14ac:dyDescent="0.2">
      <c r="A1109" t="s">
        <v>1374</v>
      </c>
      <c r="B1109" t="s">
        <v>1375</v>
      </c>
      <c r="C1109">
        <v>65</v>
      </c>
      <c r="D1109" t="s">
        <v>1610</v>
      </c>
      <c r="E1109">
        <v>-3</v>
      </c>
      <c r="F1109">
        <v>67</v>
      </c>
      <c r="G1109">
        <v>90</v>
      </c>
      <c r="H1109">
        <v>0</v>
      </c>
      <c r="I1109">
        <v>332</v>
      </c>
    </row>
    <row r="1110" spans="1:9" x14ac:dyDescent="0.2">
      <c r="A1110" t="s">
        <v>1374</v>
      </c>
      <c r="B1110" t="s">
        <v>1375</v>
      </c>
      <c r="C1110">
        <v>220</v>
      </c>
      <c r="D1110" t="s">
        <v>1611</v>
      </c>
      <c r="E1110">
        <v>50</v>
      </c>
      <c r="F1110">
        <v>169</v>
      </c>
      <c r="G1110">
        <v>505</v>
      </c>
      <c r="H1110">
        <v>0</v>
      </c>
      <c r="I1110">
        <v>1457</v>
      </c>
    </row>
    <row r="1111" spans="1:9" x14ac:dyDescent="0.2">
      <c r="A1111" t="s">
        <v>1374</v>
      </c>
      <c r="B1111" t="s">
        <v>1375</v>
      </c>
      <c r="C1111">
        <v>505</v>
      </c>
      <c r="D1111" t="s">
        <v>1612</v>
      </c>
      <c r="E1111">
        <v>2</v>
      </c>
      <c r="F1111">
        <v>503</v>
      </c>
      <c r="G1111">
        <v>851</v>
      </c>
      <c r="H1111">
        <v>0</v>
      </c>
      <c r="I1111">
        <v>6938</v>
      </c>
    </row>
    <row r="1112" spans="1:9" x14ac:dyDescent="0.2">
      <c r="A1112" t="s">
        <v>1374</v>
      </c>
      <c r="B1112" t="s">
        <v>1375</v>
      </c>
      <c r="C1112">
        <v>1434</v>
      </c>
      <c r="D1112" t="s">
        <v>1613</v>
      </c>
      <c r="E1112">
        <v>302</v>
      </c>
      <c r="F1112">
        <v>1132</v>
      </c>
      <c r="G1112">
        <v>1975</v>
      </c>
      <c r="H1112">
        <v>0</v>
      </c>
      <c r="I1112">
        <v>1763</v>
      </c>
    </row>
    <row r="1113" spans="1:9" x14ac:dyDescent="0.2">
      <c r="A1113" t="s">
        <v>1374</v>
      </c>
      <c r="B1113" t="s">
        <v>1375</v>
      </c>
      <c r="C1113">
        <v>66</v>
      </c>
      <c r="D1113" t="s">
        <v>1614</v>
      </c>
      <c r="E1113">
        <v>11</v>
      </c>
      <c r="F1113">
        <v>55</v>
      </c>
      <c r="G1113">
        <v>62</v>
      </c>
      <c r="H1113">
        <v>0</v>
      </c>
      <c r="I1113">
        <v>370</v>
      </c>
    </row>
    <row r="1114" spans="1:9" x14ac:dyDescent="0.2">
      <c r="A1114" t="s">
        <v>1374</v>
      </c>
      <c r="B1114" t="s">
        <v>1375</v>
      </c>
      <c r="C1114">
        <v>145</v>
      </c>
      <c r="D1114" t="s">
        <v>1615</v>
      </c>
      <c r="E1114">
        <v>-2</v>
      </c>
      <c r="F1114">
        <v>146</v>
      </c>
      <c r="G1114">
        <v>1</v>
      </c>
      <c r="H1114">
        <v>0</v>
      </c>
      <c r="I1114">
        <v>52</v>
      </c>
    </row>
    <row r="1115" spans="1:9" x14ac:dyDescent="0.2">
      <c r="A1115" t="s">
        <v>1374</v>
      </c>
      <c r="B1115" t="s">
        <v>1375</v>
      </c>
      <c r="C1115">
        <v>13</v>
      </c>
      <c r="D1115" t="s">
        <v>1616</v>
      </c>
      <c r="E1115">
        <v>1</v>
      </c>
      <c r="F1115">
        <v>12</v>
      </c>
      <c r="G1115">
        <v>9</v>
      </c>
      <c r="H1115">
        <v>0</v>
      </c>
      <c r="I1115">
        <v>141</v>
      </c>
    </row>
    <row r="1116" spans="1:9" x14ac:dyDescent="0.2">
      <c r="A1116" t="s">
        <v>1374</v>
      </c>
      <c r="B1116" t="s">
        <v>1375</v>
      </c>
      <c r="C1116">
        <v>21</v>
      </c>
      <c r="D1116" t="s">
        <v>1617</v>
      </c>
      <c r="E1116">
        <v>2</v>
      </c>
      <c r="F1116">
        <v>19</v>
      </c>
      <c r="G1116">
        <v>32</v>
      </c>
      <c r="H1116">
        <v>0</v>
      </c>
      <c r="I1116">
        <v>69</v>
      </c>
    </row>
    <row r="1117" spans="1:9" x14ac:dyDescent="0.2">
      <c r="A1117" t="s">
        <v>1374</v>
      </c>
      <c r="B1117" t="s">
        <v>1375</v>
      </c>
      <c r="C1117">
        <v>5</v>
      </c>
      <c r="D1117" t="s">
        <v>1618</v>
      </c>
      <c r="E1117">
        <v>-3</v>
      </c>
      <c r="F1117">
        <v>7</v>
      </c>
      <c r="G1117">
        <v>3</v>
      </c>
      <c r="H1117">
        <v>0</v>
      </c>
      <c r="I1117">
        <v>114</v>
      </c>
    </row>
    <row r="1118" spans="1:9" x14ac:dyDescent="0.2">
      <c r="A1118" t="s">
        <v>1374</v>
      </c>
      <c r="B1118" t="s">
        <v>1375</v>
      </c>
      <c r="C1118">
        <v>24</v>
      </c>
      <c r="D1118" t="s">
        <v>1619</v>
      </c>
      <c r="E1118">
        <v>0</v>
      </c>
      <c r="F1118">
        <v>24</v>
      </c>
      <c r="G1118">
        <v>227</v>
      </c>
      <c r="H1118">
        <v>0</v>
      </c>
      <c r="I1118">
        <v>267</v>
      </c>
    </row>
    <row r="1119" spans="1:9" x14ac:dyDescent="0.2">
      <c r="A1119" t="s">
        <v>1374</v>
      </c>
      <c r="B1119" t="s">
        <v>1375</v>
      </c>
      <c r="C1119">
        <v>8</v>
      </c>
      <c r="D1119" t="s">
        <v>1620</v>
      </c>
      <c r="E1119">
        <v>0</v>
      </c>
      <c r="F1119">
        <v>8</v>
      </c>
      <c r="G1119">
        <v>0</v>
      </c>
      <c r="H1119">
        <v>0</v>
      </c>
      <c r="I1119">
        <v>2</v>
      </c>
    </row>
    <row r="1120" spans="1:9" x14ac:dyDescent="0.2">
      <c r="A1120" t="s">
        <v>1374</v>
      </c>
      <c r="B1120" t="s">
        <v>1375</v>
      </c>
      <c r="C1120">
        <v>50</v>
      </c>
      <c r="D1120" t="s">
        <v>1621</v>
      </c>
      <c r="E1120">
        <v>6</v>
      </c>
      <c r="F1120">
        <v>44</v>
      </c>
      <c r="G1120">
        <v>21</v>
      </c>
      <c r="H1120">
        <v>0</v>
      </c>
      <c r="I1120">
        <v>395</v>
      </c>
    </row>
    <row r="1121" spans="1:9" x14ac:dyDescent="0.2">
      <c r="A1121" t="s">
        <v>1374</v>
      </c>
      <c r="B1121" t="s">
        <v>1375</v>
      </c>
      <c r="C1121">
        <v>9</v>
      </c>
      <c r="D1121" t="s">
        <v>1622</v>
      </c>
      <c r="E1121">
        <v>0</v>
      </c>
      <c r="F1121">
        <v>9</v>
      </c>
      <c r="G1121">
        <v>1</v>
      </c>
      <c r="H1121">
        <v>0</v>
      </c>
      <c r="I1121">
        <v>24</v>
      </c>
    </row>
    <row r="1122" spans="1:9" x14ac:dyDescent="0.2">
      <c r="A1122" t="s">
        <v>1374</v>
      </c>
      <c r="B1122" t="s">
        <v>1375</v>
      </c>
      <c r="C1122">
        <v>45</v>
      </c>
      <c r="D1122" t="s">
        <v>1623</v>
      </c>
      <c r="E1122">
        <v>2</v>
      </c>
      <c r="F1122">
        <v>43</v>
      </c>
      <c r="G1122">
        <v>16</v>
      </c>
      <c r="H1122">
        <v>0</v>
      </c>
      <c r="I1122">
        <v>131</v>
      </c>
    </row>
    <row r="1123" spans="1:9" x14ac:dyDescent="0.2">
      <c r="A1123" t="s">
        <v>1374</v>
      </c>
      <c r="B1123" t="s">
        <v>1375</v>
      </c>
      <c r="C1123">
        <v>7</v>
      </c>
      <c r="D1123" t="s">
        <v>1624</v>
      </c>
      <c r="E1123">
        <v>0</v>
      </c>
      <c r="F1123">
        <v>7</v>
      </c>
      <c r="G1123">
        <v>39</v>
      </c>
      <c r="H1123">
        <v>0</v>
      </c>
      <c r="I1123">
        <v>59</v>
      </c>
    </row>
    <row r="1124" spans="1:9" x14ac:dyDescent="0.2">
      <c r="A1124" t="s">
        <v>1374</v>
      </c>
      <c r="B1124" t="s">
        <v>1375</v>
      </c>
      <c r="C1124">
        <v>105</v>
      </c>
      <c r="D1124" t="s">
        <v>1625</v>
      </c>
      <c r="E1124">
        <v>0</v>
      </c>
      <c r="F1124">
        <v>105</v>
      </c>
      <c r="G1124">
        <v>0</v>
      </c>
      <c r="H1124">
        <v>0</v>
      </c>
      <c r="I1124">
        <v>0</v>
      </c>
    </row>
    <row r="1125" spans="1:9" x14ac:dyDescent="0.2">
      <c r="A1125" t="s">
        <v>1374</v>
      </c>
      <c r="B1125" t="s">
        <v>1375</v>
      </c>
      <c r="C1125">
        <v>105</v>
      </c>
      <c r="D1125" t="s">
        <v>1626</v>
      </c>
      <c r="E1125">
        <v>0</v>
      </c>
      <c r="F1125">
        <v>105</v>
      </c>
      <c r="G1125">
        <v>0</v>
      </c>
      <c r="H1125">
        <v>0</v>
      </c>
      <c r="I1125">
        <v>0</v>
      </c>
    </row>
    <row r="1126" spans="1:9" x14ac:dyDescent="0.2">
      <c r="A1126" t="s">
        <v>1374</v>
      </c>
      <c r="B1126" t="s">
        <v>1375</v>
      </c>
      <c r="C1126">
        <v>1</v>
      </c>
      <c r="D1126" t="s">
        <v>1627</v>
      </c>
      <c r="E1126">
        <v>0</v>
      </c>
      <c r="F1126">
        <v>1</v>
      </c>
      <c r="G1126">
        <v>0</v>
      </c>
      <c r="H1126">
        <v>0</v>
      </c>
      <c r="I1126">
        <v>12</v>
      </c>
    </row>
    <row r="1127" spans="1:9" x14ac:dyDescent="0.2">
      <c r="A1127" t="s">
        <v>1374</v>
      </c>
      <c r="B1127" t="s">
        <v>1375</v>
      </c>
      <c r="C1127">
        <v>2</v>
      </c>
      <c r="D1127" t="s">
        <v>1628</v>
      </c>
      <c r="E1127">
        <v>0</v>
      </c>
      <c r="F1127">
        <v>2</v>
      </c>
      <c r="G1127">
        <v>6</v>
      </c>
      <c r="H1127">
        <v>0</v>
      </c>
      <c r="I1127">
        <v>185</v>
      </c>
    </row>
    <row r="1128" spans="1:9" x14ac:dyDescent="0.2">
      <c r="A1128" t="s">
        <v>1374</v>
      </c>
      <c r="B1128" t="s">
        <v>1375</v>
      </c>
      <c r="C1128">
        <v>2</v>
      </c>
      <c r="D1128" t="s">
        <v>1629</v>
      </c>
      <c r="E1128">
        <v>-10</v>
      </c>
      <c r="F1128">
        <v>11</v>
      </c>
      <c r="G1128">
        <v>8</v>
      </c>
      <c r="H1128">
        <v>0</v>
      </c>
      <c r="I1128">
        <v>190</v>
      </c>
    </row>
    <row r="1129" spans="1:9" x14ac:dyDescent="0.2">
      <c r="A1129" t="s">
        <v>1374</v>
      </c>
      <c r="B1129" t="s">
        <v>1375</v>
      </c>
      <c r="C1129">
        <v>2</v>
      </c>
      <c r="D1129" t="s">
        <v>1630</v>
      </c>
      <c r="E1129">
        <v>1</v>
      </c>
      <c r="F1129">
        <v>1</v>
      </c>
      <c r="G1129">
        <v>1</v>
      </c>
      <c r="H1129">
        <v>0</v>
      </c>
      <c r="I1129">
        <v>55</v>
      </c>
    </row>
    <row r="1130" spans="1:9" x14ac:dyDescent="0.2">
      <c r="A1130" t="s">
        <v>1374</v>
      </c>
      <c r="B1130" t="s">
        <v>1375</v>
      </c>
      <c r="C1130">
        <v>4</v>
      </c>
      <c r="D1130" t="s">
        <v>1631</v>
      </c>
      <c r="E1130">
        <v>0</v>
      </c>
      <c r="F1130">
        <v>4</v>
      </c>
      <c r="G1130">
        <v>0</v>
      </c>
      <c r="H1130">
        <v>0</v>
      </c>
      <c r="I1130">
        <v>3</v>
      </c>
    </row>
    <row r="1131" spans="1:9" x14ac:dyDescent="0.2">
      <c r="A1131" t="s">
        <v>1374</v>
      </c>
      <c r="B1131" t="s">
        <v>1375</v>
      </c>
      <c r="C1131">
        <v>9</v>
      </c>
      <c r="D1131" t="s">
        <v>1632</v>
      </c>
      <c r="E1131">
        <v>0</v>
      </c>
      <c r="F1131">
        <v>9</v>
      </c>
      <c r="G1131">
        <v>0</v>
      </c>
      <c r="H1131">
        <v>0</v>
      </c>
      <c r="I1131">
        <v>1</v>
      </c>
    </row>
    <row r="1132" spans="1:9" x14ac:dyDescent="0.2">
      <c r="A1132" t="s">
        <v>1374</v>
      </c>
      <c r="B1132" t="s">
        <v>1375</v>
      </c>
      <c r="C1132">
        <v>37</v>
      </c>
      <c r="D1132" t="s">
        <v>1633</v>
      </c>
      <c r="E1132">
        <v>20</v>
      </c>
      <c r="F1132">
        <v>16</v>
      </c>
      <c r="G1132">
        <v>22</v>
      </c>
      <c r="H1132">
        <v>0</v>
      </c>
      <c r="I1132">
        <v>3</v>
      </c>
    </row>
    <row r="1133" spans="1:9" x14ac:dyDescent="0.2">
      <c r="A1133" t="s">
        <v>1374</v>
      </c>
      <c r="B1133" t="s">
        <v>1375</v>
      </c>
      <c r="C1133">
        <v>6</v>
      </c>
      <c r="D1133" t="s">
        <v>1634</v>
      </c>
      <c r="E1133">
        <v>0</v>
      </c>
      <c r="F1133">
        <v>6</v>
      </c>
      <c r="G1133">
        <v>0</v>
      </c>
      <c r="H1133">
        <v>0</v>
      </c>
      <c r="I1133">
        <v>1</v>
      </c>
    </row>
    <row r="1134" spans="1:9" x14ac:dyDescent="0.2">
      <c r="A1134" t="s">
        <v>1374</v>
      </c>
      <c r="B1134" t="s">
        <v>1375</v>
      </c>
      <c r="C1134">
        <v>7</v>
      </c>
      <c r="D1134" t="s">
        <v>1635</v>
      </c>
      <c r="E1134">
        <v>0</v>
      </c>
      <c r="F1134">
        <v>7</v>
      </c>
      <c r="G1134">
        <v>24</v>
      </c>
      <c r="H1134">
        <v>0</v>
      </c>
      <c r="I1134">
        <v>370</v>
      </c>
    </row>
    <row r="1135" spans="1:9" x14ac:dyDescent="0.2">
      <c r="A1135" t="s">
        <v>1374</v>
      </c>
      <c r="B1135" t="s">
        <v>1375</v>
      </c>
      <c r="C1135">
        <v>5182</v>
      </c>
      <c r="D1135" t="s">
        <v>1636</v>
      </c>
      <c r="E1135">
        <v>-10</v>
      </c>
      <c r="F1135">
        <v>5192</v>
      </c>
      <c r="G1135">
        <v>30</v>
      </c>
      <c r="H1135">
        <v>0</v>
      </c>
      <c r="I1135">
        <v>439</v>
      </c>
    </row>
    <row r="1136" spans="1:9" x14ac:dyDescent="0.2">
      <c r="A1136" t="s">
        <v>1374</v>
      </c>
      <c r="B1136" t="s">
        <v>1375</v>
      </c>
      <c r="C1136">
        <v>328</v>
      </c>
      <c r="D1136" t="s">
        <v>1637</v>
      </c>
      <c r="E1136">
        <v>1</v>
      </c>
      <c r="F1136">
        <v>327</v>
      </c>
      <c r="G1136">
        <v>37</v>
      </c>
      <c r="H1136">
        <v>0</v>
      </c>
      <c r="I1136">
        <v>24</v>
      </c>
    </row>
    <row r="1137" spans="1:9" x14ac:dyDescent="0.2">
      <c r="A1137" t="s">
        <v>1374</v>
      </c>
      <c r="B1137" t="s">
        <v>1375</v>
      </c>
      <c r="C1137">
        <v>777</v>
      </c>
      <c r="D1137" t="s">
        <v>1638</v>
      </c>
      <c r="E1137">
        <v>0</v>
      </c>
      <c r="F1137">
        <v>777</v>
      </c>
      <c r="G1137">
        <v>0</v>
      </c>
      <c r="H1137">
        <v>0</v>
      </c>
      <c r="I1137">
        <v>23</v>
      </c>
    </row>
    <row r="1138" spans="1:9" x14ac:dyDescent="0.2">
      <c r="A1138" t="s">
        <v>1374</v>
      </c>
      <c r="B1138" t="s">
        <v>1375</v>
      </c>
      <c r="C1138">
        <v>17477</v>
      </c>
      <c r="D1138" t="s">
        <v>1639</v>
      </c>
      <c r="E1138">
        <v>0</v>
      </c>
      <c r="F1138">
        <v>17477</v>
      </c>
      <c r="G1138">
        <v>0</v>
      </c>
      <c r="H1138">
        <v>0</v>
      </c>
      <c r="I1138">
        <v>763</v>
      </c>
    </row>
    <row r="1139" spans="1:9" x14ac:dyDescent="0.2">
      <c r="A1139" t="s">
        <v>1374</v>
      </c>
      <c r="B1139" t="s">
        <v>1375</v>
      </c>
      <c r="C1139">
        <v>11988</v>
      </c>
      <c r="D1139" t="s">
        <v>1640</v>
      </c>
      <c r="E1139">
        <v>-117</v>
      </c>
      <c r="F1139">
        <v>12104</v>
      </c>
      <c r="G1139">
        <v>-648</v>
      </c>
      <c r="H1139">
        <v>0</v>
      </c>
      <c r="I1139">
        <v>442</v>
      </c>
    </row>
    <row r="1140" spans="1:9" x14ac:dyDescent="0.2">
      <c r="A1140" t="s">
        <v>1374</v>
      </c>
      <c r="B1140" t="s">
        <v>1375</v>
      </c>
      <c r="C1140">
        <v>4578</v>
      </c>
      <c r="D1140" t="s">
        <v>1641</v>
      </c>
      <c r="E1140">
        <v>0</v>
      </c>
      <c r="F1140">
        <v>4578</v>
      </c>
      <c r="G1140">
        <v>0</v>
      </c>
      <c r="H1140">
        <v>0</v>
      </c>
      <c r="I1140">
        <v>0</v>
      </c>
    </row>
    <row r="1141" spans="1:9" x14ac:dyDescent="0.2">
      <c r="A1141" t="s">
        <v>1374</v>
      </c>
      <c r="B1141" t="s">
        <v>1375</v>
      </c>
      <c r="C1141">
        <v>899</v>
      </c>
      <c r="D1141" t="s">
        <v>1642</v>
      </c>
      <c r="E1141">
        <v>290</v>
      </c>
      <c r="F1141">
        <v>608</v>
      </c>
      <c r="G1141">
        <v>3333</v>
      </c>
      <c r="H1141">
        <v>0</v>
      </c>
      <c r="I1141">
        <v>11289</v>
      </c>
    </row>
    <row r="1142" spans="1:9" x14ac:dyDescent="0.2">
      <c r="A1142" t="s">
        <v>1374</v>
      </c>
      <c r="B1142" t="s">
        <v>1375</v>
      </c>
      <c r="C1142">
        <v>370</v>
      </c>
      <c r="D1142" t="s">
        <v>1643</v>
      </c>
      <c r="E1142">
        <v>0</v>
      </c>
      <c r="F1142">
        <v>370</v>
      </c>
      <c r="G1142">
        <v>1</v>
      </c>
      <c r="H1142">
        <v>0</v>
      </c>
      <c r="I1142">
        <v>1</v>
      </c>
    </row>
    <row r="1143" spans="1:9" x14ac:dyDescent="0.2">
      <c r="A1143" t="s">
        <v>1374</v>
      </c>
      <c r="B1143" t="s">
        <v>1375</v>
      </c>
      <c r="C1143">
        <v>2491</v>
      </c>
      <c r="D1143" t="s">
        <v>1644</v>
      </c>
      <c r="E1143">
        <v>292</v>
      </c>
      <c r="F1143">
        <v>2199</v>
      </c>
      <c r="G1143">
        <v>3112</v>
      </c>
      <c r="H1143">
        <v>0</v>
      </c>
      <c r="I1143">
        <v>11065</v>
      </c>
    </row>
    <row r="1144" spans="1:9" x14ac:dyDescent="0.2">
      <c r="A1144" t="s">
        <v>1374</v>
      </c>
      <c r="B1144" t="s">
        <v>1375</v>
      </c>
      <c r="C1144">
        <v>529</v>
      </c>
      <c r="D1144" t="s">
        <v>1645</v>
      </c>
      <c r="E1144">
        <v>0</v>
      </c>
      <c r="F1144">
        <v>529</v>
      </c>
      <c r="G1144">
        <v>0</v>
      </c>
      <c r="H1144">
        <v>0</v>
      </c>
      <c r="I1144">
        <v>0</v>
      </c>
    </row>
    <row r="1145" spans="1:9" x14ac:dyDescent="0.2">
      <c r="A1145" t="s">
        <v>1374</v>
      </c>
      <c r="B1145" t="s">
        <v>1375</v>
      </c>
      <c r="C1145">
        <v>6682</v>
      </c>
      <c r="D1145" t="s">
        <v>1646</v>
      </c>
      <c r="E1145">
        <v>32</v>
      </c>
      <c r="F1145">
        <v>6649</v>
      </c>
      <c r="G1145">
        <v>999</v>
      </c>
      <c r="H1145">
        <v>0</v>
      </c>
      <c r="I1145">
        <v>2499</v>
      </c>
    </row>
    <row r="1146" spans="1:9" x14ac:dyDescent="0.2">
      <c r="A1146" t="s">
        <v>1374</v>
      </c>
      <c r="B1146" t="s">
        <v>1375</v>
      </c>
      <c r="C1146">
        <v>209</v>
      </c>
      <c r="D1146" t="s">
        <v>1647</v>
      </c>
      <c r="E1146">
        <v>-3</v>
      </c>
      <c r="F1146">
        <v>211</v>
      </c>
      <c r="G1146">
        <v>2</v>
      </c>
      <c r="H1146">
        <v>0</v>
      </c>
      <c r="I1146">
        <v>2</v>
      </c>
    </row>
    <row r="1147" spans="1:9" x14ac:dyDescent="0.2">
      <c r="A1147" t="s">
        <v>1374</v>
      </c>
      <c r="B1147" t="s">
        <v>1375</v>
      </c>
      <c r="C1147">
        <v>3991</v>
      </c>
      <c r="D1147" t="s">
        <v>1648</v>
      </c>
      <c r="E1147">
        <v>27</v>
      </c>
      <c r="F1147">
        <v>3963</v>
      </c>
      <c r="G1147">
        <v>846</v>
      </c>
      <c r="H1147">
        <v>0</v>
      </c>
      <c r="I1147">
        <v>2256</v>
      </c>
    </row>
    <row r="1148" spans="1:9" x14ac:dyDescent="0.2">
      <c r="A1148" t="s">
        <v>1374</v>
      </c>
      <c r="B1148" t="s">
        <v>1375</v>
      </c>
      <c r="C1148">
        <v>211</v>
      </c>
      <c r="D1148" t="s">
        <v>1649</v>
      </c>
      <c r="E1148">
        <v>0</v>
      </c>
      <c r="F1148">
        <v>211</v>
      </c>
      <c r="G1148">
        <v>0</v>
      </c>
      <c r="H1148">
        <v>0</v>
      </c>
      <c r="I1148">
        <v>0</v>
      </c>
    </row>
    <row r="1149" spans="1:9" x14ac:dyDescent="0.2">
      <c r="A1149" t="s">
        <v>1374</v>
      </c>
      <c r="B1149" t="s">
        <v>1375</v>
      </c>
      <c r="C1149">
        <v>105</v>
      </c>
      <c r="D1149" t="s">
        <v>1650</v>
      </c>
      <c r="E1149">
        <v>0</v>
      </c>
      <c r="F1149">
        <v>105</v>
      </c>
      <c r="G1149">
        <v>0</v>
      </c>
      <c r="H1149">
        <v>0</v>
      </c>
      <c r="I1149">
        <v>0</v>
      </c>
    </row>
    <row r="1150" spans="1:9" x14ac:dyDescent="0.2">
      <c r="A1150" t="s">
        <v>1374</v>
      </c>
      <c r="B1150" t="s">
        <v>1375</v>
      </c>
      <c r="C1150">
        <v>84</v>
      </c>
      <c r="D1150" t="s">
        <v>1651</v>
      </c>
      <c r="E1150">
        <v>0</v>
      </c>
      <c r="F1150">
        <v>84</v>
      </c>
      <c r="G1150">
        <v>0</v>
      </c>
      <c r="H1150">
        <v>0</v>
      </c>
      <c r="I1150">
        <v>0</v>
      </c>
    </row>
    <row r="1151" spans="1:9" x14ac:dyDescent="0.2">
      <c r="A1151" t="s">
        <v>1374</v>
      </c>
      <c r="B1151" t="s">
        <v>1375</v>
      </c>
      <c r="C1151">
        <v>552</v>
      </c>
      <c r="D1151" t="s">
        <v>1652</v>
      </c>
      <c r="E1151">
        <v>0</v>
      </c>
      <c r="F1151">
        <v>552</v>
      </c>
      <c r="G1151">
        <v>0</v>
      </c>
      <c r="H1151">
        <v>0</v>
      </c>
      <c r="I1151">
        <v>0</v>
      </c>
    </row>
    <row r="1152" spans="1:9" x14ac:dyDescent="0.2">
      <c r="A1152" t="s">
        <v>1374</v>
      </c>
      <c r="B1152" t="s">
        <v>1375</v>
      </c>
      <c r="C1152">
        <v>847</v>
      </c>
      <c r="D1152" t="s">
        <v>1653</v>
      </c>
      <c r="E1152">
        <v>135</v>
      </c>
      <c r="F1152">
        <v>711</v>
      </c>
      <c r="G1152">
        <v>0</v>
      </c>
      <c r="H1152">
        <v>0</v>
      </c>
      <c r="I1152">
        <v>0</v>
      </c>
    </row>
    <row r="1153" spans="1:9" x14ac:dyDescent="0.2">
      <c r="A1153" t="s">
        <v>1374</v>
      </c>
      <c r="B1153" t="s">
        <v>1375</v>
      </c>
      <c r="C1153">
        <v>182</v>
      </c>
      <c r="D1153" t="s">
        <v>1654</v>
      </c>
      <c r="E1153">
        <v>0</v>
      </c>
      <c r="F1153">
        <v>182</v>
      </c>
      <c r="G1153">
        <v>0</v>
      </c>
      <c r="H1153">
        <v>0</v>
      </c>
      <c r="I1153">
        <v>0</v>
      </c>
    </row>
    <row r="1154" spans="1:9" x14ac:dyDescent="0.2">
      <c r="A1154" t="s">
        <v>1374</v>
      </c>
      <c r="B1154" t="s">
        <v>1375</v>
      </c>
      <c r="C1154">
        <v>52</v>
      </c>
      <c r="D1154" t="s">
        <v>1655</v>
      </c>
      <c r="E1154">
        <v>0</v>
      </c>
      <c r="F1154">
        <v>52</v>
      </c>
      <c r="G1154">
        <v>0</v>
      </c>
      <c r="H1154">
        <v>0</v>
      </c>
      <c r="I1154">
        <v>0</v>
      </c>
    </row>
    <row r="1155" spans="1:9" x14ac:dyDescent="0.2">
      <c r="A1155" t="s">
        <v>1374</v>
      </c>
      <c r="B1155" t="s">
        <v>1375</v>
      </c>
      <c r="C1155">
        <v>16</v>
      </c>
      <c r="D1155" t="s">
        <v>1656</v>
      </c>
      <c r="E1155">
        <v>0</v>
      </c>
      <c r="F1155">
        <v>16</v>
      </c>
      <c r="G1155">
        <v>0</v>
      </c>
      <c r="H1155">
        <v>0</v>
      </c>
      <c r="I1155">
        <v>0</v>
      </c>
    </row>
    <row r="1156" spans="1:9" x14ac:dyDescent="0.2">
      <c r="A1156" t="s">
        <v>1374</v>
      </c>
      <c r="B1156" t="s">
        <v>1375</v>
      </c>
      <c r="C1156">
        <v>241</v>
      </c>
      <c r="D1156" t="s">
        <v>1657</v>
      </c>
      <c r="E1156">
        <v>0</v>
      </c>
      <c r="F1156">
        <v>241</v>
      </c>
      <c r="G1156">
        <v>0</v>
      </c>
      <c r="H1156">
        <v>0</v>
      </c>
      <c r="I1156">
        <v>0</v>
      </c>
    </row>
    <row r="1157" spans="1:9" x14ac:dyDescent="0.2">
      <c r="A1157" t="s">
        <v>1374</v>
      </c>
      <c r="B1157" t="s">
        <v>1375</v>
      </c>
      <c r="C1157">
        <v>76</v>
      </c>
      <c r="D1157" t="s">
        <v>1658</v>
      </c>
      <c r="E1157">
        <v>0</v>
      </c>
      <c r="F1157">
        <v>76</v>
      </c>
      <c r="G1157">
        <v>0</v>
      </c>
      <c r="H1157">
        <v>0</v>
      </c>
      <c r="I1157">
        <v>0</v>
      </c>
    </row>
    <row r="1158" spans="1:9" x14ac:dyDescent="0.2">
      <c r="A1158" t="s">
        <v>1374</v>
      </c>
      <c r="B1158" t="s">
        <v>1375</v>
      </c>
      <c r="C1158">
        <v>318</v>
      </c>
      <c r="D1158" t="s">
        <v>1659</v>
      </c>
      <c r="E1158">
        <v>0</v>
      </c>
      <c r="F1158">
        <v>318</v>
      </c>
      <c r="G1158">
        <v>0</v>
      </c>
      <c r="H1158">
        <v>0</v>
      </c>
      <c r="I1158">
        <v>0</v>
      </c>
    </row>
    <row r="1159" spans="1:9" x14ac:dyDescent="0.2">
      <c r="A1159" t="s">
        <v>1374</v>
      </c>
      <c r="B1159" t="s">
        <v>1375</v>
      </c>
      <c r="C1159">
        <v>51</v>
      </c>
      <c r="D1159" t="s">
        <v>1660</v>
      </c>
      <c r="E1159">
        <v>0</v>
      </c>
      <c r="F1159">
        <v>51</v>
      </c>
      <c r="G1159">
        <v>0</v>
      </c>
      <c r="H1159">
        <v>0</v>
      </c>
      <c r="I1159">
        <v>0</v>
      </c>
    </row>
    <row r="1160" spans="1:9" x14ac:dyDescent="0.2">
      <c r="A1160" t="s">
        <v>1374</v>
      </c>
      <c r="B1160" t="s">
        <v>1375</v>
      </c>
      <c r="C1160">
        <v>55</v>
      </c>
      <c r="D1160" t="s">
        <v>1661</v>
      </c>
      <c r="E1160">
        <v>0</v>
      </c>
      <c r="F1160">
        <v>55</v>
      </c>
      <c r="G1160">
        <v>0</v>
      </c>
      <c r="H1160">
        <v>0</v>
      </c>
      <c r="I1160">
        <v>0</v>
      </c>
    </row>
    <row r="1161" spans="1:9" x14ac:dyDescent="0.2">
      <c r="A1161" t="s">
        <v>1374</v>
      </c>
      <c r="B1161" t="s">
        <v>1375</v>
      </c>
      <c r="C1161">
        <v>2643</v>
      </c>
      <c r="D1161" t="s">
        <v>1662</v>
      </c>
      <c r="E1161">
        <v>0</v>
      </c>
      <c r="F1161">
        <v>2643</v>
      </c>
      <c r="G1161">
        <v>0</v>
      </c>
      <c r="H1161">
        <v>0</v>
      </c>
      <c r="I1161">
        <v>0</v>
      </c>
    </row>
    <row r="1162" spans="1:9" x14ac:dyDescent="0.2">
      <c r="A1162" t="s">
        <v>1374</v>
      </c>
      <c r="B1162" t="s">
        <v>1375</v>
      </c>
      <c r="C1162">
        <v>2643</v>
      </c>
      <c r="D1162" t="s">
        <v>1663</v>
      </c>
      <c r="E1162">
        <v>0</v>
      </c>
      <c r="F1162">
        <v>2643</v>
      </c>
      <c r="G1162">
        <v>0</v>
      </c>
      <c r="H1162">
        <v>0</v>
      </c>
      <c r="I1162">
        <v>0</v>
      </c>
    </row>
    <row r="1163" spans="1:9" x14ac:dyDescent="0.2">
      <c r="A1163" t="s">
        <v>1374</v>
      </c>
      <c r="B1163" t="s">
        <v>1375</v>
      </c>
      <c r="C1163">
        <v>2643</v>
      </c>
      <c r="D1163" t="s">
        <v>1664</v>
      </c>
      <c r="E1163">
        <v>0</v>
      </c>
      <c r="F1163">
        <v>2643</v>
      </c>
      <c r="G1163">
        <v>0</v>
      </c>
      <c r="H1163">
        <v>0</v>
      </c>
      <c r="I1163">
        <v>0</v>
      </c>
    </row>
    <row r="1164" spans="1:9" x14ac:dyDescent="0.2">
      <c r="A1164" t="s">
        <v>1374</v>
      </c>
      <c r="B1164" t="s">
        <v>1375</v>
      </c>
      <c r="C1164">
        <v>2134</v>
      </c>
      <c r="D1164" t="s">
        <v>1665</v>
      </c>
      <c r="E1164">
        <v>0</v>
      </c>
      <c r="F1164">
        <v>2134</v>
      </c>
      <c r="G1164">
        <v>0</v>
      </c>
      <c r="H1164">
        <v>0</v>
      </c>
      <c r="I1164">
        <v>0</v>
      </c>
    </row>
    <row r="1165" spans="1:9" x14ac:dyDescent="0.2">
      <c r="A1165" t="s">
        <v>1374</v>
      </c>
      <c r="B1165" t="s">
        <v>1375</v>
      </c>
      <c r="C1165">
        <v>19</v>
      </c>
      <c r="D1165" t="s">
        <v>1666</v>
      </c>
      <c r="E1165">
        <v>0</v>
      </c>
      <c r="F1165">
        <v>19</v>
      </c>
      <c r="G1165">
        <v>47</v>
      </c>
      <c r="H1165">
        <v>0</v>
      </c>
      <c r="I1165">
        <v>75</v>
      </c>
    </row>
    <row r="1166" spans="1:9" x14ac:dyDescent="0.2">
      <c r="A1166" t="s">
        <v>1374</v>
      </c>
      <c r="B1166" t="s">
        <v>1375</v>
      </c>
      <c r="C1166">
        <v>21</v>
      </c>
      <c r="D1166" t="s">
        <v>1667</v>
      </c>
      <c r="E1166">
        <v>-5</v>
      </c>
      <c r="F1166">
        <v>25</v>
      </c>
      <c r="G1166">
        <v>4</v>
      </c>
      <c r="H1166">
        <v>0</v>
      </c>
      <c r="I1166">
        <v>31</v>
      </c>
    </row>
    <row r="1167" spans="1:9" x14ac:dyDescent="0.2">
      <c r="A1167" t="s">
        <v>1374</v>
      </c>
      <c r="B1167" t="s">
        <v>1375</v>
      </c>
      <c r="C1167">
        <v>4</v>
      </c>
      <c r="D1167" t="s">
        <v>1668</v>
      </c>
      <c r="E1167">
        <v>0</v>
      </c>
      <c r="F1167">
        <v>4</v>
      </c>
      <c r="G1167">
        <v>0</v>
      </c>
      <c r="H1167">
        <v>0</v>
      </c>
      <c r="I1167">
        <v>40</v>
      </c>
    </row>
    <row r="1168" spans="1:9" x14ac:dyDescent="0.2">
      <c r="A1168" t="s">
        <v>1374</v>
      </c>
      <c r="B1168" t="s">
        <v>1375</v>
      </c>
      <c r="C1168">
        <v>16</v>
      </c>
      <c r="D1168" t="s">
        <v>1669</v>
      </c>
      <c r="E1168">
        <v>0</v>
      </c>
      <c r="F1168">
        <v>16</v>
      </c>
      <c r="G1168">
        <v>0</v>
      </c>
      <c r="H1168">
        <v>0</v>
      </c>
      <c r="I1168">
        <v>2</v>
      </c>
    </row>
    <row r="1169" spans="1:9" x14ac:dyDescent="0.2">
      <c r="A1169" t="s">
        <v>1374</v>
      </c>
      <c r="B1169" t="s">
        <v>1375</v>
      </c>
      <c r="C1169">
        <v>20</v>
      </c>
      <c r="D1169" t="s">
        <v>1670</v>
      </c>
      <c r="E1169">
        <v>0</v>
      </c>
      <c r="F1169">
        <v>20</v>
      </c>
      <c r="G1169">
        <v>0</v>
      </c>
      <c r="H1169">
        <v>0</v>
      </c>
      <c r="I1169">
        <v>4</v>
      </c>
    </row>
    <row r="1170" spans="1:9" x14ac:dyDescent="0.2">
      <c r="A1170" t="s">
        <v>1374</v>
      </c>
      <c r="B1170" t="s">
        <v>1375</v>
      </c>
      <c r="C1170">
        <v>8</v>
      </c>
      <c r="D1170" t="s">
        <v>1671</v>
      </c>
      <c r="E1170">
        <v>-4</v>
      </c>
      <c r="F1170">
        <v>11</v>
      </c>
      <c r="G1170">
        <v>2</v>
      </c>
      <c r="H1170">
        <v>0</v>
      </c>
      <c r="I1170">
        <v>2</v>
      </c>
    </row>
    <row r="1171" spans="1:9" x14ac:dyDescent="0.2">
      <c r="A1171" t="s">
        <v>1374</v>
      </c>
      <c r="B1171" t="s">
        <v>1375</v>
      </c>
      <c r="C1171">
        <v>0</v>
      </c>
      <c r="D1171" t="s">
        <v>1672</v>
      </c>
      <c r="E1171">
        <v>-2</v>
      </c>
      <c r="F1171">
        <v>1</v>
      </c>
      <c r="G1171">
        <v>0</v>
      </c>
      <c r="H1171">
        <v>0</v>
      </c>
      <c r="I1171">
        <v>0</v>
      </c>
    </row>
    <row r="1172" spans="1:9" x14ac:dyDescent="0.2">
      <c r="A1172" t="s">
        <v>1374</v>
      </c>
      <c r="B1172" t="s">
        <v>1375</v>
      </c>
      <c r="C1172">
        <v>37</v>
      </c>
      <c r="D1172" t="s">
        <v>1673</v>
      </c>
      <c r="E1172">
        <v>0</v>
      </c>
      <c r="F1172">
        <v>37</v>
      </c>
      <c r="G1172">
        <v>0</v>
      </c>
      <c r="H1172">
        <v>0</v>
      </c>
      <c r="I1172">
        <v>1</v>
      </c>
    </row>
    <row r="1173" spans="1:9" x14ac:dyDescent="0.2">
      <c r="A1173" t="s">
        <v>1374</v>
      </c>
      <c r="B1173" t="s">
        <v>1375</v>
      </c>
      <c r="C1173">
        <v>15</v>
      </c>
      <c r="D1173" t="s">
        <v>1674</v>
      </c>
      <c r="E1173">
        <v>0</v>
      </c>
      <c r="F1173">
        <v>15</v>
      </c>
      <c r="G1173">
        <v>0</v>
      </c>
      <c r="H1173">
        <v>0</v>
      </c>
      <c r="I1173">
        <v>0</v>
      </c>
    </row>
    <row r="1174" spans="1:9" x14ac:dyDescent="0.2">
      <c r="A1174" t="s">
        <v>1374</v>
      </c>
      <c r="B1174" t="s">
        <v>1375</v>
      </c>
      <c r="C1174">
        <v>32</v>
      </c>
      <c r="D1174" t="s">
        <v>1675</v>
      </c>
      <c r="E1174">
        <v>0</v>
      </c>
      <c r="F1174">
        <v>32</v>
      </c>
      <c r="G1174">
        <v>1</v>
      </c>
      <c r="H1174">
        <v>0</v>
      </c>
      <c r="I1174">
        <v>0</v>
      </c>
    </row>
    <row r="1175" spans="1:9" x14ac:dyDescent="0.2">
      <c r="A1175" t="s">
        <v>1374</v>
      </c>
      <c r="B1175" t="s">
        <v>1375</v>
      </c>
      <c r="C1175">
        <v>57</v>
      </c>
      <c r="D1175" t="s">
        <v>1675</v>
      </c>
      <c r="E1175">
        <v>0</v>
      </c>
      <c r="F1175">
        <v>57</v>
      </c>
      <c r="G1175">
        <v>25</v>
      </c>
      <c r="H1175">
        <v>0</v>
      </c>
      <c r="I1175">
        <v>98</v>
      </c>
    </row>
    <row r="1176" spans="1:9" x14ac:dyDescent="0.2">
      <c r="A1176" t="s">
        <v>1374</v>
      </c>
      <c r="B1176" t="s">
        <v>1375</v>
      </c>
      <c r="C1176">
        <v>72</v>
      </c>
      <c r="D1176" t="s">
        <v>1676</v>
      </c>
      <c r="E1176">
        <v>0</v>
      </c>
      <c r="F1176">
        <v>72</v>
      </c>
      <c r="G1176">
        <v>0</v>
      </c>
      <c r="H1176">
        <v>0</v>
      </c>
      <c r="I1176">
        <v>1</v>
      </c>
    </row>
    <row r="1177" spans="1:9" x14ac:dyDescent="0.2">
      <c r="A1177" t="s">
        <v>1374</v>
      </c>
      <c r="B1177" t="s">
        <v>1375</v>
      </c>
      <c r="C1177">
        <v>96</v>
      </c>
      <c r="D1177" t="s">
        <v>1677</v>
      </c>
      <c r="E1177">
        <v>0</v>
      </c>
      <c r="F1177">
        <v>96</v>
      </c>
      <c r="G1177">
        <v>0</v>
      </c>
      <c r="H1177">
        <v>0</v>
      </c>
      <c r="I1177">
        <v>29</v>
      </c>
    </row>
    <row r="1178" spans="1:9" x14ac:dyDescent="0.2">
      <c r="A1178" t="s">
        <v>1374</v>
      </c>
      <c r="B1178" t="s">
        <v>1375</v>
      </c>
      <c r="C1178">
        <v>46</v>
      </c>
      <c r="D1178" t="s">
        <v>1678</v>
      </c>
      <c r="E1178">
        <v>0</v>
      </c>
      <c r="F1178">
        <v>46</v>
      </c>
      <c r="G1178">
        <v>6</v>
      </c>
      <c r="H1178">
        <v>0</v>
      </c>
      <c r="I1178">
        <v>49</v>
      </c>
    </row>
    <row r="1179" spans="1:9" x14ac:dyDescent="0.2">
      <c r="A1179" t="s">
        <v>1374</v>
      </c>
      <c r="B1179" t="s">
        <v>1375</v>
      </c>
      <c r="C1179">
        <v>63</v>
      </c>
      <c r="D1179" t="s">
        <v>1679</v>
      </c>
      <c r="E1179">
        <v>0</v>
      </c>
      <c r="F1179">
        <v>63</v>
      </c>
      <c r="G1179">
        <v>0</v>
      </c>
      <c r="H1179">
        <v>0</v>
      </c>
      <c r="I1179">
        <v>18</v>
      </c>
    </row>
    <row r="1180" spans="1:9" x14ac:dyDescent="0.2">
      <c r="A1180" t="s">
        <v>1374</v>
      </c>
      <c r="B1180" t="s">
        <v>1375</v>
      </c>
      <c r="C1180">
        <v>306</v>
      </c>
      <c r="D1180" t="s">
        <v>1680</v>
      </c>
      <c r="E1180">
        <v>0</v>
      </c>
      <c r="F1180">
        <v>306</v>
      </c>
      <c r="G1180">
        <v>0</v>
      </c>
      <c r="H1180">
        <v>0</v>
      </c>
      <c r="I1180">
        <v>162</v>
      </c>
    </row>
    <row r="1181" spans="1:9" x14ac:dyDescent="0.2">
      <c r="A1181" t="s">
        <v>1374</v>
      </c>
      <c r="B1181" t="s">
        <v>1375</v>
      </c>
      <c r="C1181">
        <v>91</v>
      </c>
      <c r="D1181" t="s">
        <v>1681</v>
      </c>
      <c r="E1181">
        <v>0</v>
      </c>
      <c r="F1181">
        <v>91</v>
      </c>
      <c r="G1181">
        <v>0</v>
      </c>
      <c r="H1181">
        <v>0</v>
      </c>
      <c r="I1181">
        <v>81</v>
      </c>
    </row>
    <row r="1182" spans="1:9" x14ac:dyDescent="0.2">
      <c r="A1182" t="s">
        <v>1374</v>
      </c>
      <c r="B1182" t="s">
        <v>1375</v>
      </c>
      <c r="C1182">
        <v>307</v>
      </c>
      <c r="D1182" t="s">
        <v>1681</v>
      </c>
      <c r="E1182">
        <v>0</v>
      </c>
      <c r="F1182">
        <v>307</v>
      </c>
      <c r="G1182">
        <v>10</v>
      </c>
      <c r="H1182">
        <v>0</v>
      </c>
      <c r="I1182">
        <v>148</v>
      </c>
    </row>
    <row r="1183" spans="1:9" x14ac:dyDescent="0.2">
      <c r="A1183" t="s">
        <v>1374</v>
      </c>
      <c r="B1183" t="s">
        <v>1375</v>
      </c>
      <c r="C1183">
        <v>15</v>
      </c>
      <c r="D1183" t="s">
        <v>1682</v>
      </c>
      <c r="E1183">
        <v>0</v>
      </c>
      <c r="F1183">
        <v>15</v>
      </c>
      <c r="G1183">
        <v>0</v>
      </c>
      <c r="H1183">
        <v>0</v>
      </c>
      <c r="I1183">
        <v>9</v>
      </c>
    </row>
    <row r="1184" spans="1:9" x14ac:dyDescent="0.2">
      <c r="A1184" t="s">
        <v>1374</v>
      </c>
      <c r="B1184" t="s">
        <v>1375</v>
      </c>
      <c r="C1184">
        <v>84</v>
      </c>
      <c r="D1184" t="s">
        <v>1683</v>
      </c>
      <c r="E1184">
        <v>0</v>
      </c>
      <c r="F1184">
        <v>84</v>
      </c>
      <c r="G1184">
        <v>0</v>
      </c>
      <c r="H1184">
        <v>0</v>
      </c>
      <c r="I1184">
        <v>0</v>
      </c>
    </row>
    <row r="1185" spans="1:9" x14ac:dyDescent="0.2">
      <c r="A1185" t="s">
        <v>1374</v>
      </c>
      <c r="B1185" t="s">
        <v>1375</v>
      </c>
      <c r="C1185">
        <v>423</v>
      </c>
      <c r="D1185" t="s">
        <v>1684</v>
      </c>
      <c r="E1185">
        <v>0</v>
      </c>
      <c r="F1185">
        <v>423</v>
      </c>
      <c r="G1185">
        <v>0</v>
      </c>
      <c r="H1185">
        <v>0</v>
      </c>
      <c r="I1185">
        <v>0</v>
      </c>
    </row>
    <row r="1186" spans="1:9" x14ac:dyDescent="0.2">
      <c r="A1186" t="s">
        <v>1374</v>
      </c>
      <c r="B1186" t="s">
        <v>1375</v>
      </c>
      <c r="C1186">
        <v>423</v>
      </c>
      <c r="D1186" t="s">
        <v>1685</v>
      </c>
      <c r="E1186">
        <v>0</v>
      </c>
      <c r="F1186">
        <v>423</v>
      </c>
      <c r="G1186">
        <v>0</v>
      </c>
      <c r="H1186">
        <v>0</v>
      </c>
      <c r="I1186">
        <v>0</v>
      </c>
    </row>
    <row r="1187" spans="1:9" x14ac:dyDescent="0.2">
      <c r="A1187" t="s">
        <v>1374</v>
      </c>
      <c r="B1187" t="s">
        <v>1375</v>
      </c>
      <c r="C1187">
        <v>37065</v>
      </c>
      <c r="D1187" t="s">
        <v>1686</v>
      </c>
      <c r="E1187">
        <v>0</v>
      </c>
      <c r="F1187">
        <v>37065</v>
      </c>
      <c r="G1187">
        <v>0</v>
      </c>
      <c r="H1187">
        <v>0</v>
      </c>
      <c r="I1187">
        <v>0</v>
      </c>
    </row>
    <row r="1188" spans="1:9" x14ac:dyDescent="0.2">
      <c r="A1188" t="s">
        <v>1374</v>
      </c>
      <c r="B1188" t="s">
        <v>1375</v>
      </c>
      <c r="C1188">
        <v>37065</v>
      </c>
      <c r="D1188" t="s">
        <v>1687</v>
      </c>
      <c r="E1188">
        <v>0</v>
      </c>
      <c r="F1188">
        <v>37065</v>
      </c>
      <c r="G1188">
        <v>0</v>
      </c>
      <c r="H1188">
        <v>0</v>
      </c>
      <c r="I1188">
        <v>0</v>
      </c>
    </row>
    <row r="1189" spans="1:9" x14ac:dyDescent="0.2">
      <c r="A1189" t="s">
        <v>1374</v>
      </c>
      <c r="B1189" t="s">
        <v>1375</v>
      </c>
      <c r="C1189">
        <v>105</v>
      </c>
      <c r="D1189" t="s">
        <v>1688</v>
      </c>
      <c r="E1189">
        <v>0</v>
      </c>
      <c r="F1189">
        <v>105</v>
      </c>
      <c r="G1189">
        <v>0</v>
      </c>
      <c r="H1189">
        <v>0</v>
      </c>
      <c r="I1189">
        <v>0</v>
      </c>
    </row>
    <row r="1190" spans="1:9" x14ac:dyDescent="0.2">
      <c r="A1190" t="s">
        <v>1374</v>
      </c>
      <c r="B1190" t="s">
        <v>1375</v>
      </c>
      <c r="C1190">
        <v>14</v>
      </c>
      <c r="D1190" t="s">
        <v>1689</v>
      </c>
      <c r="E1190">
        <v>0</v>
      </c>
      <c r="F1190">
        <v>14</v>
      </c>
      <c r="G1190">
        <v>0</v>
      </c>
      <c r="H1190">
        <v>0</v>
      </c>
      <c r="I1190">
        <v>0</v>
      </c>
    </row>
    <row r="1191" spans="1:9" x14ac:dyDescent="0.2">
      <c r="A1191" t="s">
        <v>1374</v>
      </c>
      <c r="B1191" t="s">
        <v>1375</v>
      </c>
      <c r="C1191">
        <v>2</v>
      </c>
      <c r="D1191" t="s">
        <v>1689</v>
      </c>
      <c r="E1191">
        <v>0</v>
      </c>
      <c r="F1191">
        <v>2</v>
      </c>
      <c r="G1191">
        <v>0</v>
      </c>
      <c r="H1191">
        <v>0</v>
      </c>
      <c r="I1191">
        <v>2</v>
      </c>
    </row>
    <row r="1192" spans="1:9" x14ac:dyDescent="0.2">
      <c r="A1192" t="s">
        <v>1374</v>
      </c>
      <c r="B1192" t="s">
        <v>1375</v>
      </c>
      <c r="C1192">
        <v>0</v>
      </c>
      <c r="D1192" t="s">
        <v>1690</v>
      </c>
      <c r="E1192">
        <v>-120</v>
      </c>
      <c r="F1192">
        <v>119</v>
      </c>
      <c r="G1192">
        <v>1008</v>
      </c>
      <c r="H1192">
        <v>0</v>
      </c>
      <c r="I1192">
        <v>1151</v>
      </c>
    </row>
    <row r="1193" spans="1:9" x14ac:dyDescent="0.2">
      <c r="A1193" t="s">
        <v>1374</v>
      </c>
      <c r="B1193" t="s">
        <v>1375</v>
      </c>
      <c r="C1193">
        <v>38</v>
      </c>
      <c r="D1193" t="s">
        <v>1691</v>
      </c>
      <c r="E1193">
        <v>16</v>
      </c>
      <c r="F1193">
        <v>21</v>
      </c>
      <c r="G1193">
        <v>59</v>
      </c>
      <c r="H1193">
        <v>0</v>
      </c>
      <c r="I1193">
        <v>5734</v>
      </c>
    </row>
    <row r="1194" spans="1:9" x14ac:dyDescent="0.2">
      <c r="A1194" t="s">
        <v>1374</v>
      </c>
      <c r="B1194" t="s">
        <v>1375</v>
      </c>
      <c r="C1194">
        <v>254</v>
      </c>
      <c r="D1194" t="s">
        <v>1692</v>
      </c>
      <c r="E1194">
        <v>127</v>
      </c>
      <c r="F1194">
        <v>127</v>
      </c>
      <c r="G1194">
        <v>329</v>
      </c>
      <c r="H1194">
        <v>0</v>
      </c>
      <c r="I1194">
        <v>497</v>
      </c>
    </row>
    <row r="1195" spans="1:9" x14ac:dyDescent="0.2">
      <c r="A1195" t="s">
        <v>1374</v>
      </c>
      <c r="B1195" t="s">
        <v>1375</v>
      </c>
      <c r="C1195">
        <v>4</v>
      </c>
      <c r="D1195" t="s">
        <v>1693</v>
      </c>
      <c r="E1195">
        <v>-56</v>
      </c>
      <c r="F1195">
        <v>59</v>
      </c>
      <c r="G1195">
        <v>96</v>
      </c>
      <c r="H1195">
        <v>0</v>
      </c>
      <c r="I1195">
        <v>1393</v>
      </c>
    </row>
    <row r="1196" spans="1:9" x14ac:dyDescent="0.2">
      <c r="A1196" t="s">
        <v>1374</v>
      </c>
      <c r="B1196" t="s">
        <v>1375</v>
      </c>
      <c r="C1196">
        <v>0</v>
      </c>
      <c r="D1196" t="s">
        <v>1694</v>
      </c>
      <c r="E1196">
        <v>-11</v>
      </c>
      <c r="F1196">
        <v>10</v>
      </c>
      <c r="G1196">
        <v>2</v>
      </c>
      <c r="H1196">
        <v>0</v>
      </c>
      <c r="I1196">
        <v>0</v>
      </c>
    </row>
    <row r="1197" spans="1:9" x14ac:dyDescent="0.2">
      <c r="A1197" t="s">
        <v>1374</v>
      </c>
      <c r="B1197" t="s">
        <v>1375</v>
      </c>
      <c r="C1197">
        <v>1071</v>
      </c>
      <c r="D1197" t="s">
        <v>1695</v>
      </c>
      <c r="E1197">
        <v>0</v>
      </c>
      <c r="F1197">
        <v>1071</v>
      </c>
      <c r="G1197">
        <v>0</v>
      </c>
      <c r="H1197">
        <v>0</v>
      </c>
      <c r="I1197">
        <v>0</v>
      </c>
    </row>
    <row r="1198" spans="1:9" x14ac:dyDescent="0.2">
      <c r="A1198" t="s">
        <v>1374</v>
      </c>
      <c r="B1198" t="s">
        <v>1375</v>
      </c>
      <c r="C1198">
        <v>1295</v>
      </c>
      <c r="D1198" t="s">
        <v>1696</v>
      </c>
      <c r="E1198">
        <v>0</v>
      </c>
      <c r="F1198">
        <v>1295</v>
      </c>
      <c r="G1198">
        <v>0</v>
      </c>
      <c r="H1198">
        <v>0</v>
      </c>
      <c r="I1198">
        <v>0</v>
      </c>
    </row>
    <row r="1199" spans="1:9" x14ac:dyDescent="0.2">
      <c r="A1199" t="s">
        <v>1374</v>
      </c>
      <c r="B1199" t="s">
        <v>1375</v>
      </c>
      <c r="C1199">
        <v>5889</v>
      </c>
      <c r="D1199" t="s">
        <v>1697</v>
      </c>
      <c r="E1199">
        <v>0</v>
      </c>
      <c r="F1199">
        <v>5889</v>
      </c>
      <c r="G1199">
        <v>0</v>
      </c>
      <c r="H1199">
        <v>0</v>
      </c>
      <c r="I1199">
        <v>674</v>
      </c>
    </row>
    <row r="1200" spans="1:9" x14ac:dyDescent="0.2">
      <c r="A1200" t="s">
        <v>1374</v>
      </c>
      <c r="B1200" t="s">
        <v>1375</v>
      </c>
      <c r="C1200">
        <v>3124</v>
      </c>
      <c r="D1200" t="s">
        <v>1698</v>
      </c>
      <c r="E1200">
        <v>0</v>
      </c>
      <c r="F1200">
        <v>3124</v>
      </c>
      <c r="G1200">
        <v>253</v>
      </c>
      <c r="H1200">
        <v>0</v>
      </c>
      <c r="I1200">
        <v>400</v>
      </c>
    </row>
    <row r="1201" spans="1:9" x14ac:dyDescent="0.2">
      <c r="A1201" t="s">
        <v>1374</v>
      </c>
      <c r="B1201" t="s">
        <v>1375</v>
      </c>
      <c r="C1201">
        <v>0</v>
      </c>
      <c r="D1201" t="s">
        <v>1699</v>
      </c>
      <c r="E1201">
        <v>-3</v>
      </c>
      <c r="F1201">
        <v>2</v>
      </c>
      <c r="G1201">
        <v>4</v>
      </c>
      <c r="H1201">
        <v>0</v>
      </c>
      <c r="I1201">
        <v>0</v>
      </c>
    </row>
    <row r="1202" spans="1:9" x14ac:dyDescent="0.2">
      <c r="A1202" t="s">
        <v>1374</v>
      </c>
      <c r="B1202" t="s">
        <v>1375</v>
      </c>
      <c r="C1202">
        <v>0</v>
      </c>
      <c r="D1202" t="s">
        <v>1700</v>
      </c>
      <c r="E1202">
        <v>-3</v>
      </c>
      <c r="F1202">
        <v>2</v>
      </c>
      <c r="G1202">
        <v>2</v>
      </c>
      <c r="H1202">
        <v>0</v>
      </c>
      <c r="I1202">
        <v>0</v>
      </c>
    </row>
    <row r="1203" spans="1:9" x14ac:dyDescent="0.2">
      <c r="A1203" t="s">
        <v>1374</v>
      </c>
      <c r="B1203" t="s">
        <v>1375</v>
      </c>
      <c r="C1203">
        <v>0</v>
      </c>
      <c r="D1203" t="s">
        <v>1701</v>
      </c>
      <c r="E1203">
        <v>-3</v>
      </c>
      <c r="F1203">
        <v>2</v>
      </c>
      <c r="G1203">
        <v>2</v>
      </c>
      <c r="H1203">
        <v>0</v>
      </c>
      <c r="I1203">
        <v>0</v>
      </c>
    </row>
    <row r="1204" spans="1:9" x14ac:dyDescent="0.2">
      <c r="A1204" t="s">
        <v>1374</v>
      </c>
      <c r="B1204" t="s">
        <v>1375</v>
      </c>
      <c r="C1204">
        <v>0</v>
      </c>
      <c r="D1204" t="s">
        <v>1702</v>
      </c>
      <c r="E1204">
        <v>-3</v>
      </c>
      <c r="F1204">
        <v>2</v>
      </c>
      <c r="G1204">
        <v>2</v>
      </c>
      <c r="H1204">
        <v>0</v>
      </c>
      <c r="I1204">
        <v>0</v>
      </c>
    </row>
    <row r="1205" spans="1:9" x14ac:dyDescent="0.2">
      <c r="A1205" t="s">
        <v>1374</v>
      </c>
      <c r="B1205" t="s">
        <v>1375</v>
      </c>
      <c r="C1205">
        <v>0</v>
      </c>
      <c r="D1205" t="s">
        <v>1703</v>
      </c>
      <c r="E1205">
        <v>-3</v>
      </c>
      <c r="F1205">
        <v>2</v>
      </c>
      <c r="G1205">
        <v>2</v>
      </c>
      <c r="H1205">
        <v>0</v>
      </c>
      <c r="I1205">
        <v>0</v>
      </c>
    </row>
    <row r="1206" spans="1:9" x14ac:dyDescent="0.2">
      <c r="A1206" t="s">
        <v>1374</v>
      </c>
      <c r="B1206" t="s">
        <v>1375</v>
      </c>
      <c r="C1206">
        <v>1509</v>
      </c>
      <c r="D1206" t="s">
        <v>1704</v>
      </c>
      <c r="E1206">
        <v>0</v>
      </c>
      <c r="F1206">
        <v>1509</v>
      </c>
      <c r="G1206">
        <v>0</v>
      </c>
      <c r="H1206">
        <v>0</v>
      </c>
      <c r="I1206">
        <v>0</v>
      </c>
    </row>
    <row r="1207" spans="1:9" x14ac:dyDescent="0.2">
      <c r="A1207" t="s">
        <v>1374</v>
      </c>
      <c r="B1207" t="s">
        <v>1375</v>
      </c>
      <c r="C1207">
        <v>18522</v>
      </c>
      <c r="D1207" t="s">
        <v>1705</v>
      </c>
      <c r="E1207">
        <v>0</v>
      </c>
      <c r="F1207">
        <v>18522</v>
      </c>
      <c r="G1207">
        <v>0</v>
      </c>
      <c r="H1207">
        <v>0</v>
      </c>
      <c r="I1207">
        <v>554</v>
      </c>
    </row>
    <row r="1208" spans="1:9" x14ac:dyDescent="0.2">
      <c r="A1208" t="s">
        <v>1374</v>
      </c>
      <c r="B1208" t="s">
        <v>1375</v>
      </c>
      <c r="C1208">
        <v>-5</v>
      </c>
      <c r="D1208" t="s">
        <v>1706</v>
      </c>
      <c r="E1208">
        <v>-9</v>
      </c>
      <c r="F1208">
        <v>4</v>
      </c>
      <c r="G1208">
        <v>4</v>
      </c>
      <c r="H1208">
        <v>0</v>
      </c>
      <c r="I1208">
        <v>4</v>
      </c>
    </row>
    <row r="1209" spans="1:9" x14ac:dyDescent="0.2">
      <c r="A1209" t="s">
        <v>1374</v>
      </c>
      <c r="B1209" t="s">
        <v>1375</v>
      </c>
      <c r="C1209">
        <v>12</v>
      </c>
      <c r="D1209" t="s">
        <v>1707</v>
      </c>
      <c r="E1209">
        <v>-22</v>
      </c>
      <c r="F1209">
        <v>33</v>
      </c>
      <c r="G1209">
        <v>104</v>
      </c>
      <c r="H1209">
        <v>0</v>
      </c>
      <c r="I1209">
        <v>318</v>
      </c>
    </row>
    <row r="1210" spans="1:9" x14ac:dyDescent="0.2">
      <c r="A1210" t="s">
        <v>1374</v>
      </c>
      <c r="B1210" t="s">
        <v>1375</v>
      </c>
      <c r="C1210">
        <v>3</v>
      </c>
      <c r="D1210" t="s">
        <v>1708</v>
      </c>
      <c r="E1210">
        <v>-11</v>
      </c>
      <c r="F1210">
        <v>13</v>
      </c>
      <c r="G1210">
        <v>839</v>
      </c>
      <c r="H1210">
        <v>0</v>
      </c>
      <c r="I1210">
        <v>219</v>
      </c>
    </row>
    <row r="1211" spans="1:9" x14ac:dyDescent="0.2">
      <c r="A1211" t="s">
        <v>1374</v>
      </c>
      <c r="B1211" t="s">
        <v>1375</v>
      </c>
      <c r="C1211">
        <v>0</v>
      </c>
      <c r="D1211" t="s">
        <v>1709</v>
      </c>
      <c r="E1211">
        <v>-2</v>
      </c>
      <c r="F1211">
        <v>1</v>
      </c>
      <c r="G1211">
        <v>0</v>
      </c>
      <c r="H1211">
        <v>0</v>
      </c>
      <c r="I1211">
        <v>0</v>
      </c>
    </row>
    <row r="1212" spans="1:9" x14ac:dyDescent="0.2">
      <c r="A1212" t="s">
        <v>1374</v>
      </c>
      <c r="B1212" t="s">
        <v>1375</v>
      </c>
      <c r="C1212">
        <v>0</v>
      </c>
      <c r="D1212" t="s">
        <v>1710</v>
      </c>
      <c r="E1212">
        <v>-11</v>
      </c>
      <c r="F1212">
        <v>10</v>
      </c>
      <c r="G1212">
        <v>2</v>
      </c>
      <c r="H1212">
        <v>0</v>
      </c>
      <c r="I1212">
        <v>0</v>
      </c>
    </row>
    <row r="1213" spans="1:9" x14ac:dyDescent="0.2">
      <c r="A1213" t="s">
        <v>1374</v>
      </c>
      <c r="B1213" t="s">
        <v>1375</v>
      </c>
      <c r="C1213">
        <v>587</v>
      </c>
      <c r="D1213" t="s">
        <v>1711</v>
      </c>
      <c r="E1213">
        <v>0</v>
      </c>
      <c r="F1213">
        <v>587</v>
      </c>
      <c r="G1213">
        <v>0</v>
      </c>
      <c r="H1213">
        <v>0</v>
      </c>
      <c r="I1213">
        <v>0</v>
      </c>
    </row>
    <row r="1214" spans="1:9" x14ac:dyDescent="0.2">
      <c r="A1214" t="s">
        <v>1374</v>
      </c>
      <c r="B1214" t="s">
        <v>1375</v>
      </c>
      <c r="C1214">
        <v>1053</v>
      </c>
      <c r="D1214" t="s">
        <v>1712</v>
      </c>
      <c r="E1214">
        <v>0</v>
      </c>
      <c r="F1214">
        <v>1053</v>
      </c>
      <c r="G1214">
        <v>0</v>
      </c>
      <c r="H1214">
        <v>0</v>
      </c>
      <c r="I1214">
        <v>0</v>
      </c>
    </row>
    <row r="1215" spans="1:9" x14ac:dyDescent="0.2">
      <c r="A1215" t="s">
        <v>1374</v>
      </c>
      <c r="B1215" t="s">
        <v>1375</v>
      </c>
      <c r="C1215">
        <v>672</v>
      </c>
      <c r="D1215" t="s">
        <v>1713</v>
      </c>
      <c r="E1215">
        <v>0</v>
      </c>
      <c r="F1215">
        <v>672</v>
      </c>
      <c r="G1215">
        <v>0</v>
      </c>
      <c r="H1215">
        <v>0</v>
      </c>
      <c r="I1215">
        <v>0</v>
      </c>
    </row>
    <row r="1216" spans="1:9" x14ac:dyDescent="0.2">
      <c r="A1216" t="s">
        <v>1374</v>
      </c>
      <c r="B1216" t="s">
        <v>1375</v>
      </c>
      <c r="C1216">
        <v>1176</v>
      </c>
      <c r="D1216" t="s">
        <v>1714</v>
      </c>
      <c r="E1216">
        <v>0</v>
      </c>
      <c r="F1216">
        <v>1176</v>
      </c>
      <c r="G1216">
        <v>0</v>
      </c>
      <c r="H1216">
        <v>0</v>
      </c>
      <c r="I1216">
        <v>0</v>
      </c>
    </row>
    <row r="1217" spans="1:9" x14ac:dyDescent="0.2">
      <c r="A1217" t="s">
        <v>1374</v>
      </c>
      <c r="B1217" t="s">
        <v>1375</v>
      </c>
      <c r="C1217">
        <v>530</v>
      </c>
      <c r="D1217" t="s">
        <v>1715</v>
      </c>
      <c r="E1217">
        <v>-9</v>
      </c>
      <c r="F1217">
        <v>539</v>
      </c>
      <c r="G1217">
        <v>1834</v>
      </c>
      <c r="H1217">
        <v>0</v>
      </c>
      <c r="I1217">
        <v>2091</v>
      </c>
    </row>
    <row r="1218" spans="1:9" x14ac:dyDescent="0.2">
      <c r="A1218" t="s">
        <v>1374</v>
      </c>
      <c r="B1218" t="s">
        <v>1375</v>
      </c>
      <c r="C1218">
        <v>0</v>
      </c>
      <c r="D1218" t="s">
        <v>1716</v>
      </c>
      <c r="E1218">
        <v>-4</v>
      </c>
      <c r="F1218">
        <v>3</v>
      </c>
      <c r="G1218">
        <v>4</v>
      </c>
      <c r="H1218">
        <v>0</v>
      </c>
      <c r="I1218">
        <v>0</v>
      </c>
    </row>
    <row r="1219" spans="1:9" x14ac:dyDescent="0.2">
      <c r="A1219" t="s">
        <v>1374</v>
      </c>
      <c r="B1219" t="s">
        <v>1375</v>
      </c>
      <c r="C1219">
        <v>0</v>
      </c>
      <c r="D1219" t="s">
        <v>1717</v>
      </c>
      <c r="E1219">
        <v>-3</v>
      </c>
      <c r="F1219">
        <v>2</v>
      </c>
      <c r="G1219">
        <v>2</v>
      </c>
      <c r="H1219">
        <v>0</v>
      </c>
      <c r="I1219">
        <v>0</v>
      </c>
    </row>
    <row r="1220" spans="1:9" x14ac:dyDescent="0.2">
      <c r="A1220" t="s">
        <v>1374</v>
      </c>
      <c r="B1220" t="s">
        <v>1375</v>
      </c>
      <c r="C1220">
        <v>0</v>
      </c>
      <c r="D1220" t="s">
        <v>1718</v>
      </c>
      <c r="E1220">
        <v>-5</v>
      </c>
      <c r="F1220">
        <v>4</v>
      </c>
      <c r="G1220">
        <v>2</v>
      </c>
      <c r="H1220">
        <v>0</v>
      </c>
      <c r="I1220">
        <v>0</v>
      </c>
    </row>
    <row r="1221" spans="1:9" x14ac:dyDescent="0.2">
      <c r="A1221" t="s">
        <v>1374</v>
      </c>
      <c r="B1221" t="s">
        <v>1375</v>
      </c>
      <c r="C1221">
        <v>0</v>
      </c>
      <c r="D1221" t="s">
        <v>1719</v>
      </c>
      <c r="E1221">
        <v>-4</v>
      </c>
      <c r="F1221">
        <v>3</v>
      </c>
      <c r="G1221">
        <v>2</v>
      </c>
      <c r="H1221">
        <v>0</v>
      </c>
      <c r="I1221">
        <v>0</v>
      </c>
    </row>
    <row r="1222" spans="1:9" x14ac:dyDescent="0.2">
      <c r="A1222" t="s">
        <v>1374</v>
      </c>
      <c r="B1222" t="s">
        <v>1375</v>
      </c>
      <c r="C1222">
        <v>0</v>
      </c>
      <c r="D1222" t="s">
        <v>1720</v>
      </c>
      <c r="E1222">
        <v>-3</v>
      </c>
      <c r="F1222">
        <v>2</v>
      </c>
      <c r="G1222">
        <v>2</v>
      </c>
      <c r="H1222">
        <v>0</v>
      </c>
      <c r="I1222">
        <v>0</v>
      </c>
    </row>
    <row r="1223" spans="1:9" x14ac:dyDescent="0.2">
      <c r="A1223" t="s">
        <v>1374</v>
      </c>
      <c r="B1223" t="s">
        <v>1375</v>
      </c>
      <c r="C1223">
        <v>554</v>
      </c>
      <c r="D1223" t="s">
        <v>1721</v>
      </c>
      <c r="E1223">
        <v>0</v>
      </c>
      <c r="F1223">
        <v>554</v>
      </c>
      <c r="G1223">
        <v>0</v>
      </c>
      <c r="H1223">
        <v>0</v>
      </c>
      <c r="I1223">
        <v>0</v>
      </c>
    </row>
    <row r="1224" spans="1:9" x14ac:dyDescent="0.2">
      <c r="A1224" t="s">
        <v>1374</v>
      </c>
      <c r="B1224" t="s">
        <v>1375</v>
      </c>
      <c r="C1224">
        <v>5862</v>
      </c>
      <c r="D1224" t="s">
        <v>1722</v>
      </c>
      <c r="E1224">
        <v>0</v>
      </c>
      <c r="F1224">
        <v>5862</v>
      </c>
      <c r="G1224">
        <v>0</v>
      </c>
      <c r="H1224">
        <v>0</v>
      </c>
      <c r="I1224">
        <v>0</v>
      </c>
    </row>
    <row r="1225" spans="1:9" x14ac:dyDescent="0.2">
      <c r="A1225" t="s">
        <v>1374</v>
      </c>
      <c r="B1225" t="s">
        <v>1375</v>
      </c>
      <c r="C1225">
        <v>423</v>
      </c>
      <c r="D1225" t="s">
        <v>1723</v>
      </c>
      <c r="E1225">
        <v>0</v>
      </c>
      <c r="F1225">
        <v>423</v>
      </c>
      <c r="G1225">
        <v>0</v>
      </c>
      <c r="H1225">
        <v>0</v>
      </c>
      <c r="I1225">
        <v>0</v>
      </c>
    </row>
    <row r="1226" spans="1:9" x14ac:dyDescent="0.2">
      <c r="A1226" t="s">
        <v>1374</v>
      </c>
      <c r="B1226" t="s">
        <v>1375</v>
      </c>
      <c r="C1226">
        <v>105</v>
      </c>
      <c r="D1226" t="s">
        <v>1724</v>
      </c>
      <c r="E1226">
        <v>0</v>
      </c>
      <c r="F1226">
        <v>105</v>
      </c>
      <c r="G1226">
        <v>0</v>
      </c>
      <c r="H1226">
        <v>0</v>
      </c>
      <c r="I1226">
        <v>0</v>
      </c>
    </row>
    <row r="1227" spans="1:9" x14ac:dyDescent="0.2">
      <c r="A1227" t="s">
        <v>1374</v>
      </c>
      <c r="B1227" t="s">
        <v>1375</v>
      </c>
      <c r="C1227">
        <v>0</v>
      </c>
      <c r="D1227" t="s">
        <v>1725</v>
      </c>
      <c r="E1227">
        <v>-7</v>
      </c>
      <c r="F1227">
        <v>6</v>
      </c>
      <c r="G1227">
        <v>5</v>
      </c>
      <c r="H1227">
        <v>0</v>
      </c>
      <c r="I1227">
        <v>0</v>
      </c>
    </row>
    <row r="1228" spans="1:9" x14ac:dyDescent="0.2">
      <c r="A1228" t="s">
        <v>1374</v>
      </c>
      <c r="B1228" t="s">
        <v>1375</v>
      </c>
      <c r="C1228">
        <v>0</v>
      </c>
      <c r="D1228" t="s">
        <v>1726</v>
      </c>
      <c r="E1228">
        <v>-13</v>
      </c>
      <c r="F1228">
        <v>12</v>
      </c>
      <c r="G1228">
        <v>11</v>
      </c>
      <c r="H1228">
        <v>0</v>
      </c>
      <c r="I1228">
        <v>0</v>
      </c>
    </row>
    <row r="1229" spans="1:9" x14ac:dyDescent="0.2">
      <c r="A1229" t="s">
        <v>1374</v>
      </c>
      <c r="B1229" t="s">
        <v>1375</v>
      </c>
      <c r="C1229">
        <v>7</v>
      </c>
      <c r="D1229" t="s">
        <v>1727</v>
      </c>
      <c r="E1229">
        <v>0</v>
      </c>
      <c r="F1229">
        <v>7</v>
      </c>
      <c r="G1229">
        <v>41</v>
      </c>
      <c r="H1229">
        <v>0</v>
      </c>
      <c r="I1229">
        <v>41</v>
      </c>
    </row>
    <row r="1230" spans="1:9" x14ac:dyDescent="0.2">
      <c r="A1230" t="s">
        <v>1374</v>
      </c>
      <c r="B1230" t="s">
        <v>1375</v>
      </c>
      <c r="C1230">
        <v>34</v>
      </c>
      <c r="D1230" t="s">
        <v>1728</v>
      </c>
      <c r="E1230">
        <v>0</v>
      </c>
      <c r="F1230">
        <v>34</v>
      </c>
      <c r="G1230">
        <v>194</v>
      </c>
      <c r="H1230">
        <v>0</v>
      </c>
      <c r="I1230">
        <v>194</v>
      </c>
    </row>
    <row r="1231" spans="1:9" x14ac:dyDescent="0.2">
      <c r="A1231" t="s">
        <v>1374</v>
      </c>
      <c r="B1231" t="s">
        <v>1375</v>
      </c>
      <c r="C1231">
        <v>2</v>
      </c>
      <c r="D1231" t="s">
        <v>1729</v>
      </c>
      <c r="E1231">
        <v>0</v>
      </c>
      <c r="F1231">
        <v>2</v>
      </c>
      <c r="G1231">
        <v>13</v>
      </c>
      <c r="H1231">
        <v>0</v>
      </c>
      <c r="I1231">
        <v>13</v>
      </c>
    </row>
    <row r="1232" spans="1:9" x14ac:dyDescent="0.2">
      <c r="A1232" t="s">
        <v>1374</v>
      </c>
      <c r="B1232" t="s">
        <v>1375</v>
      </c>
      <c r="C1232">
        <v>211</v>
      </c>
      <c r="D1232" t="s">
        <v>1730</v>
      </c>
      <c r="E1232">
        <v>0</v>
      </c>
      <c r="F1232">
        <v>211</v>
      </c>
      <c r="G1232">
        <v>0</v>
      </c>
      <c r="H1232">
        <v>0</v>
      </c>
      <c r="I1232">
        <v>0</v>
      </c>
    </row>
    <row r="1233" spans="1:9" x14ac:dyDescent="0.2">
      <c r="A1233" t="s">
        <v>1374</v>
      </c>
      <c r="B1233" t="s">
        <v>1375</v>
      </c>
      <c r="C1233">
        <v>211</v>
      </c>
      <c r="D1233" t="s">
        <v>1731</v>
      </c>
      <c r="E1233">
        <v>0</v>
      </c>
      <c r="F1233">
        <v>211</v>
      </c>
      <c r="G1233">
        <v>0</v>
      </c>
      <c r="H1233">
        <v>0</v>
      </c>
      <c r="I1233">
        <v>0</v>
      </c>
    </row>
    <row r="1234" spans="1:9" x14ac:dyDescent="0.2">
      <c r="A1234" t="s">
        <v>1374</v>
      </c>
      <c r="B1234" t="s">
        <v>1375</v>
      </c>
      <c r="C1234">
        <v>317</v>
      </c>
      <c r="D1234" t="s">
        <v>1732</v>
      </c>
      <c r="E1234">
        <v>0</v>
      </c>
      <c r="F1234">
        <v>317</v>
      </c>
      <c r="G1234">
        <v>0</v>
      </c>
      <c r="H1234">
        <v>0</v>
      </c>
      <c r="I1234">
        <v>0</v>
      </c>
    </row>
    <row r="1235" spans="1:9" x14ac:dyDescent="0.2">
      <c r="A1235" t="s">
        <v>1374</v>
      </c>
      <c r="B1235" t="s">
        <v>1375</v>
      </c>
      <c r="C1235">
        <v>211</v>
      </c>
      <c r="D1235" t="s">
        <v>1733</v>
      </c>
      <c r="E1235">
        <v>0</v>
      </c>
      <c r="F1235">
        <v>211</v>
      </c>
      <c r="G1235">
        <v>0</v>
      </c>
      <c r="H1235">
        <v>0</v>
      </c>
      <c r="I1235">
        <v>0</v>
      </c>
    </row>
    <row r="1236" spans="1:9" x14ac:dyDescent="0.2">
      <c r="A1236" t="s">
        <v>1374</v>
      </c>
      <c r="B1236" t="s">
        <v>1375</v>
      </c>
      <c r="C1236">
        <v>317</v>
      </c>
      <c r="D1236" t="s">
        <v>1734</v>
      </c>
      <c r="E1236">
        <v>0</v>
      </c>
      <c r="F1236">
        <v>317</v>
      </c>
      <c r="G1236">
        <v>0</v>
      </c>
      <c r="H1236">
        <v>0</v>
      </c>
      <c r="I1236">
        <v>0</v>
      </c>
    </row>
    <row r="1237" spans="1:9" x14ac:dyDescent="0.2">
      <c r="A1237" t="s">
        <v>1374</v>
      </c>
      <c r="B1237" t="s">
        <v>1375</v>
      </c>
      <c r="C1237">
        <v>211</v>
      </c>
      <c r="D1237" t="s">
        <v>1735</v>
      </c>
      <c r="E1237">
        <v>0</v>
      </c>
      <c r="F1237">
        <v>211</v>
      </c>
      <c r="G1237">
        <v>0</v>
      </c>
      <c r="H1237">
        <v>0</v>
      </c>
      <c r="I1237">
        <v>0</v>
      </c>
    </row>
    <row r="1238" spans="1:9" x14ac:dyDescent="0.2">
      <c r="A1238" t="s">
        <v>1374</v>
      </c>
      <c r="B1238" t="s">
        <v>1375</v>
      </c>
      <c r="C1238">
        <v>317</v>
      </c>
      <c r="D1238" t="s">
        <v>1736</v>
      </c>
      <c r="E1238">
        <v>0</v>
      </c>
      <c r="F1238">
        <v>317</v>
      </c>
      <c r="G1238">
        <v>0</v>
      </c>
      <c r="H1238">
        <v>0</v>
      </c>
      <c r="I1238">
        <v>0</v>
      </c>
    </row>
    <row r="1239" spans="1:9" x14ac:dyDescent="0.2">
      <c r="A1239" t="s">
        <v>1374</v>
      </c>
      <c r="B1239" t="s">
        <v>1375</v>
      </c>
      <c r="C1239">
        <v>211</v>
      </c>
      <c r="D1239" t="s">
        <v>1737</v>
      </c>
      <c r="E1239">
        <v>0</v>
      </c>
      <c r="F1239">
        <v>211</v>
      </c>
      <c r="G1239">
        <v>0</v>
      </c>
      <c r="H1239">
        <v>0</v>
      </c>
      <c r="I1239">
        <v>0</v>
      </c>
    </row>
    <row r="1240" spans="1:9" x14ac:dyDescent="0.2">
      <c r="A1240" t="s">
        <v>1374</v>
      </c>
      <c r="B1240" t="s">
        <v>1375</v>
      </c>
      <c r="C1240">
        <v>211</v>
      </c>
      <c r="D1240" t="s">
        <v>1738</v>
      </c>
      <c r="E1240">
        <v>0</v>
      </c>
      <c r="F1240">
        <v>211</v>
      </c>
      <c r="G1240">
        <v>0</v>
      </c>
      <c r="H1240">
        <v>0</v>
      </c>
      <c r="I1240">
        <v>0</v>
      </c>
    </row>
    <row r="1241" spans="1:9" x14ac:dyDescent="0.2">
      <c r="A1241" t="s">
        <v>1374</v>
      </c>
      <c r="B1241" t="s">
        <v>1375</v>
      </c>
      <c r="C1241">
        <v>211</v>
      </c>
      <c r="D1241" t="s">
        <v>1739</v>
      </c>
      <c r="E1241">
        <v>0</v>
      </c>
      <c r="F1241">
        <v>211</v>
      </c>
      <c r="G1241">
        <v>0</v>
      </c>
      <c r="H1241">
        <v>0</v>
      </c>
      <c r="I1241">
        <v>0</v>
      </c>
    </row>
    <row r="1242" spans="1:9" x14ac:dyDescent="0.2">
      <c r="A1242" t="s">
        <v>1374</v>
      </c>
      <c r="B1242" t="s">
        <v>1375</v>
      </c>
      <c r="C1242">
        <v>317</v>
      </c>
      <c r="D1242" t="s">
        <v>1740</v>
      </c>
      <c r="E1242">
        <v>0</v>
      </c>
      <c r="F1242">
        <v>317</v>
      </c>
      <c r="G1242">
        <v>0</v>
      </c>
      <c r="H1242">
        <v>0</v>
      </c>
      <c r="I1242">
        <v>0</v>
      </c>
    </row>
    <row r="1243" spans="1:9" x14ac:dyDescent="0.2">
      <c r="A1243" t="s">
        <v>1374</v>
      </c>
      <c r="B1243" t="s">
        <v>1375</v>
      </c>
      <c r="C1243">
        <v>50</v>
      </c>
      <c r="D1243" t="s">
        <v>1741</v>
      </c>
      <c r="E1243">
        <v>0</v>
      </c>
      <c r="F1243">
        <v>50</v>
      </c>
      <c r="G1243">
        <v>0</v>
      </c>
      <c r="H1243">
        <v>0</v>
      </c>
      <c r="I1243">
        <v>0</v>
      </c>
    </row>
    <row r="1244" spans="1:9" x14ac:dyDescent="0.2">
      <c r="A1244" t="s">
        <v>1374</v>
      </c>
      <c r="B1244" t="s">
        <v>1375</v>
      </c>
      <c r="C1244">
        <v>211</v>
      </c>
      <c r="D1244" t="s">
        <v>1742</v>
      </c>
      <c r="E1244">
        <v>0</v>
      </c>
      <c r="F1244">
        <v>211</v>
      </c>
      <c r="G1244">
        <v>0</v>
      </c>
      <c r="H1244">
        <v>0</v>
      </c>
      <c r="I1244">
        <v>0</v>
      </c>
    </row>
    <row r="1245" spans="1:9" x14ac:dyDescent="0.2">
      <c r="A1245" t="s">
        <v>1374</v>
      </c>
      <c r="B1245" t="s">
        <v>1375</v>
      </c>
      <c r="C1245">
        <v>211</v>
      </c>
      <c r="D1245" t="s">
        <v>1743</v>
      </c>
      <c r="E1245">
        <v>0</v>
      </c>
      <c r="F1245">
        <v>211</v>
      </c>
      <c r="G1245">
        <v>0</v>
      </c>
      <c r="H1245">
        <v>0</v>
      </c>
      <c r="I1245">
        <v>0</v>
      </c>
    </row>
    <row r="1246" spans="1:9" x14ac:dyDescent="0.2">
      <c r="A1246" t="s">
        <v>1374</v>
      </c>
      <c r="B1246" t="s">
        <v>1375</v>
      </c>
      <c r="C1246">
        <v>317</v>
      </c>
      <c r="D1246" t="s">
        <v>1744</v>
      </c>
      <c r="E1246">
        <v>0</v>
      </c>
      <c r="F1246">
        <v>317</v>
      </c>
      <c r="G1246">
        <v>0</v>
      </c>
      <c r="H1246">
        <v>0</v>
      </c>
      <c r="I1246">
        <v>0</v>
      </c>
    </row>
    <row r="1247" spans="1:9" x14ac:dyDescent="0.2">
      <c r="A1247" t="s">
        <v>1374</v>
      </c>
      <c r="B1247" t="s">
        <v>1375</v>
      </c>
      <c r="C1247">
        <v>211</v>
      </c>
      <c r="D1247" t="s">
        <v>1745</v>
      </c>
      <c r="E1247">
        <v>0</v>
      </c>
      <c r="F1247">
        <v>211</v>
      </c>
      <c r="G1247">
        <v>0</v>
      </c>
      <c r="H1247">
        <v>0</v>
      </c>
      <c r="I1247">
        <v>0</v>
      </c>
    </row>
    <row r="1248" spans="1:9" x14ac:dyDescent="0.2">
      <c r="A1248" t="s">
        <v>1374</v>
      </c>
      <c r="B1248" t="s">
        <v>1375</v>
      </c>
      <c r="C1248">
        <v>317</v>
      </c>
      <c r="D1248" t="s">
        <v>1746</v>
      </c>
      <c r="E1248">
        <v>0</v>
      </c>
      <c r="F1248">
        <v>317</v>
      </c>
      <c r="G1248">
        <v>0</v>
      </c>
      <c r="H1248">
        <v>0</v>
      </c>
      <c r="I1248">
        <v>0</v>
      </c>
    </row>
    <row r="1249" spans="1:9" x14ac:dyDescent="0.2">
      <c r="A1249" t="s">
        <v>1374</v>
      </c>
      <c r="B1249" t="s">
        <v>1375</v>
      </c>
      <c r="C1249">
        <v>211</v>
      </c>
      <c r="D1249" t="s">
        <v>1747</v>
      </c>
      <c r="E1249">
        <v>0</v>
      </c>
      <c r="F1249">
        <v>211</v>
      </c>
      <c r="G1249">
        <v>0</v>
      </c>
      <c r="H1249">
        <v>0</v>
      </c>
      <c r="I1249">
        <v>0</v>
      </c>
    </row>
    <row r="1250" spans="1:9" x14ac:dyDescent="0.2">
      <c r="A1250" t="s">
        <v>1374</v>
      </c>
      <c r="B1250" t="s">
        <v>1375</v>
      </c>
      <c r="C1250">
        <v>317</v>
      </c>
      <c r="D1250" t="s">
        <v>1748</v>
      </c>
      <c r="E1250">
        <v>0</v>
      </c>
      <c r="F1250">
        <v>317</v>
      </c>
      <c r="G1250">
        <v>0</v>
      </c>
      <c r="H1250">
        <v>0</v>
      </c>
      <c r="I1250">
        <v>0</v>
      </c>
    </row>
    <row r="1251" spans="1:9" x14ac:dyDescent="0.2">
      <c r="A1251" t="s">
        <v>1374</v>
      </c>
      <c r="B1251" t="s">
        <v>1375</v>
      </c>
      <c r="C1251">
        <v>211</v>
      </c>
      <c r="D1251" t="s">
        <v>1749</v>
      </c>
      <c r="E1251">
        <v>0</v>
      </c>
      <c r="F1251">
        <v>211</v>
      </c>
      <c r="G1251">
        <v>0</v>
      </c>
      <c r="H1251">
        <v>0</v>
      </c>
      <c r="I1251">
        <v>0</v>
      </c>
    </row>
    <row r="1252" spans="1:9" x14ac:dyDescent="0.2">
      <c r="A1252" t="s">
        <v>1374</v>
      </c>
      <c r="B1252" t="s">
        <v>1375</v>
      </c>
      <c r="C1252">
        <v>211</v>
      </c>
      <c r="D1252" t="s">
        <v>1750</v>
      </c>
      <c r="E1252">
        <v>0</v>
      </c>
      <c r="F1252">
        <v>211</v>
      </c>
      <c r="G1252">
        <v>0</v>
      </c>
      <c r="H1252">
        <v>0</v>
      </c>
      <c r="I1252">
        <v>0</v>
      </c>
    </row>
    <row r="1253" spans="1:9" x14ac:dyDescent="0.2">
      <c r="A1253" t="s">
        <v>1374</v>
      </c>
      <c r="B1253" t="s">
        <v>1375</v>
      </c>
      <c r="C1253">
        <v>211</v>
      </c>
      <c r="D1253" t="s">
        <v>1751</v>
      </c>
      <c r="E1253">
        <v>0</v>
      </c>
      <c r="F1253">
        <v>211</v>
      </c>
      <c r="G1253">
        <v>0</v>
      </c>
      <c r="H1253">
        <v>0</v>
      </c>
      <c r="I1253">
        <v>0</v>
      </c>
    </row>
    <row r="1254" spans="1:9" x14ac:dyDescent="0.2">
      <c r="A1254" t="s">
        <v>1374</v>
      </c>
      <c r="B1254" t="s">
        <v>1375</v>
      </c>
      <c r="C1254">
        <v>317</v>
      </c>
      <c r="D1254" t="s">
        <v>1752</v>
      </c>
      <c r="E1254">
        <v>0</v>
      </c>
      <c r="F1254">
        <v>317</v>
      </c>
      <c r="G1254">
        <v>0</v>
      </c>
      <c r="H1254">
        <v>0</v>
      </c>
      <c r="I1254">
        <v>0</v>
      </c>
    </row>
    <row r="1255" spans="1:9" x14ac:dyDescent="0.2">
      <c r="A1255" t="s">
        <v>1374</v>
      </c>
      <c r="B1255" t="s">
        <v>1375</v>
      </c>
      <c r="C1255">
        <v>50</v>
      </c>
      <c r="D1255" t="s">
        <v>1753</v>
      </c>
      <c r="E1255">
        <v>0</v>
      </c>
      <c r="F1255">
        <v>50</v>
      </c>
      <c r="G1255">
        <v>0</v>
      </c>
      <c r="H1255">
        <v>0</v>
      </c>
      <c r="I1255">
        <v>0</v>
      </c>
    </row>
    <row r="1256" spans="1:9" x14ac:dyDescent="0.2">
      <c r="A1256" t="s">
        <v>1374</v>
      </c>
      <c r="B1256" t="s">
        <v>1375</v>
      </c>
      <c r="C1256">
        <v>1764</v>
      </c>
      <c r="D1256" t="s">
        <v>1754</v>
      </c>
      <c r="E1256">
        <v>67</v>
      </c>
      <c r="F1256">
        <v>1696</v>
      </c>
      <c r="G1256">
        <v>0</v>
      </c>
      <c r="H1256">
        <v>0</v>
      </c>
      <c r="I1256">
        <v>0</v>
      </c>
    </row>
    <row r="1257" spans="1:9" x14ac:dyDescent="0.2">
      <c r="A1257" t="s">
        <v>1374</v>
      </c>
      <c r="B1257" t="s">
        <v>1375</v>
      </c>
      <c r="C1257">
        <v>0</v>
      </c>
      <c r="D1257" t="s">
        <v>930</v>
      </c>
      <c r="E1257">
        <v>-7</v>
      </c>
      <c r="F1257">
        <v>6</v>
      </c>
      <c r="G1257">
        <v>11</v>
      </c>
      <c r="H1257">
        <v>0</v>
      </c>
      <c r="I1257">
        <v>1</v>
      </c>
    </row>
    <row r="1258" spans="1:9" x14ac:dyDescent="0.2">
      <c r="A1258" t="s">
        <v>1374</v>
      </c>
      <c r="B1258" t="s">
        <v>1375</v>
      </c>
      <c r="C1258">
        <v>0</v>
      </c>
      <c r="D1258" t="s">
        <v>1755</v>
      </c>
      <c r="E1258">
        <v>-2</v>
      </c>
      <c r="F1258">
        <v>1</v>
      </c>
      <c r="G1258">
        <v>0</v>
      </c>
      <c r="H1258">
        <v>0</v>
      </c>
      <c r="I1258">
        <v>0</v>
      </c>
    </row>
    <row r="1259" spans="1:9" x14ac:dyDescent="0.2">
      <c r="A1259" t="s">
        <v>1374</v>
      </c>
      <c r="B1259" t="s">
        <v>1375</v>
      </c>
      <c r="C1259">
        <v>132</v>
      </c>
      <c r="D1259" t="s">
        <v>1756</v>
      </c>
      <c r="E1259">
        <v>0</v>
      </c>
      <c r="F1259">
        <v>132</v>
      </c>
      <c r="G1259">
        <v>0</v>
      </c>
      <c r="H1259">
        <v>0</v>
      </c>
      <c r="I1259">
        <v>0</v>
      </c>
    </row>
    <row r="1260" spans="1:9" x14ac:dyDescent="0.2">
      <c r="A1260" t="s">
        <v>1374</v>
      </c>
      <c r="B1260" t="s">
        <v>1375</v>
      </c>
      <c r="C1260">
        <v>300</v>
      </c>
      <c r="D1260" t="s">
        <v>1757</v>
      </c>
      <c r="E1260">
        <v>14</v>
      </c>
      <c r="F1260">
        <v>285</v>
      </c>
      <c r="G1260">
        <v>81</v>
      </c>
      <c r="H1260">
        <v>0</v>
      </c>
      <c r="I1260">
        <v>183</v>
      </c>
    </row>
    <row r="1261" spans="1:9" x14ac:dyDescent="0.2">
      <c r="A1261" t="s">
        <v>1374</v>
      </c>
      <c r="B1261" t="s">
        <v>1375</v>
      </c>
      <c r="C1261">
        <v>52</v>
      </c>
      <c r="D1261" t="s">
        <v>1758</v>
      </c>
      <c r="E1261">
        <v>0</v>
      </c>
      <c r="F1261">
        <v>52</v>
      </c>
      <c r="G1261">
        <v>5</v>
      </c>
      <c r="H1261">
        <v>0</v>
      </c>
      <c r="I1261">
        <v>1</v>
      </c>
    </row>
    <row r="1262" spans="1:9" x14ac:dyDescent="0.2">
      <c r="A1262" t="s">
        <v>1374</v>
      </c>
      <c r="B1262" t="s">
        <v>1375</v>
      </c>
      <c r="C1262">
        <v>31</v>
      </c>
      <c r="D1262" t="s">
        <v>1759</v>
      </c>
      <c r="E1262">
        <v>0</v>
      </c>
      <c r="F1262">
        <v>31</v>
      </c>
      <c r="G1262">
        <v>1</v>
      </c>
      <c r="H1262">
        <v>0</v>
      </c>
      <c r="I1262">
        <v>62</v>
      </c>
    </row>
    <row r="1263" spans="1:9" x14ac:dyDescent="0.2">
      <c r="A1263" t="s">
        <v>1374</v>
      </c>
      <c r="B1263" t="s">
        <v>1375</v>
      </c>
      <c r="C1263">
        <v>47</v>
      </c>
      <c r="D1263" t="s">
        <v>1760</v>
      </c>
      <c r="E1263">
        <v>45</v>
      </c>
      <c r="F1263">
        <v>2</v>
      </c>
      <c r="G1263">
        <v>103</v>
      </c>
      <c r="H1263">
        <v>0</v>
      </c>
      <c r="I1263">
        <v>285</v>
      </c>
    </row>
    <row r="1264" spans="1:9" x14ac:dyDescent="0.2">
      <c r="A1264" t="s">
        <v>1374</v>
      </c>
      <c r="B1264" t="s">
        <v>1375</v>
      </c>
      <c r="C1264">
        <v>34</v>
      </c>
      <c r="D1264" t="s">
        <v>1761</v>
      </c>
      <c r="E1264">
        <v>0</v>
      </c>
      <c r="F1264">
        <v>34</v>
      </c>
      <c r="G1264">
        <v>12</v>
      </c>
      <c r="H1264">
        <v>0</v>
      </c>
      <c r="I1264">
        <v>18</v>
      </c>
    </row>
    <row r="1265" spans="1:9" x14ac:dyDescent="0.2">
      <c r="A1265" t="s">
        <v>1374</v>
      </c>
      <c r="B1265" t="s">
        <v>1375</v>
      </c>
      <c r="C1265">
        <v>182</v>
      </c>
      <c r="D1265" t="s">
        <v>1756</v>
      </c>
      <c r="E1265">
        <v>0</v>
      </c>
      <c r="F1265">
        <v>182</v>
      </c>
      <c r="G1265">
        <v>0</v>
      </c>
      <c r="H1265">
        <v>0</v>
      </c>
      <c r="I1265">
        <v>4</v>
      </c>
    </row>
    <row r="1266" spans="1:9" x14ac:dyDescent="0.2">
      <c r="A1266" t="s">
        <v>1374</v>
      </c>
      <c r="B1266" t="s">
        <v>1375</v>
      </c>
      <c r="C1266">
        <v>20</v>
      </c>
      <c r="D1266" t="s">
        <v>1757</v>
      </c>
      <c r="E1266">
        <v>0</v>
      </c>
      <c r="F1266">
        <v>20</v>
      </c>
      <c r="G1266">
        <v>83</v>
      </c>
      <c r="H1266">
        <v>0</v>
      </c>
      <c r="I1266">
        <v>385</v>
      </c>
    </row>
    <row r="1267" spans="1:9" x14ac:dyDescent="0.2">
      <c r="A1267" t="s">
        <v>1374</v>
      </c>
      <c r="B1267" t="s">
        <v>1375</v>
      </c>
      <c r="C1267">
        <v>8</v>
      </c>
      <c r="D1267" t="s">
        <v>1759</v>
      </c>
      <c r="E1267">
        <v>0</v>
      </c>
      <c r="F1267">
        <v>8</v>
      </c>
      <c r="G1267">
        <v>22</v>
      </c>
      <c r="H1267">
        <v>0</v>
      </c>
      <c r="I1267">
        <v>93</v>
      </c>
    </row>
    <row r="1268" spans="1:9" x14ac:dyDescent="0.2">
      <c r="A1268" t="s">
        <v>1374</v>
      </c>
      <c r="B1268" t="s">
        <v>1375</v>
      </c>
      <c r="C1268">
        <v>24</v>
      </c>
      <c r="D1268" t="s">
        <v>1760</v>
      </c>
      <c r="E1268">
        <v>18</v>
      </c>
      <c r="F1268">
        <v>6</v>
      </c>
      <c r="G1268">
        <v>155</v>
      </c>
      <c r="H1268">
        <v>0</v>
      </c>
      <c r="I1268">
        <v>261</v>
      </c>
    </row>
    <row r="1269" spans="1:9" x14ac:dyDescent="0.2">
      <c r="A1269" t="s">
        <v>1374</v>
      </c>
      <c r="B1269" t="s">
        <v>1375</v>
      </c>
      <c r="C1269">
        <v>4</v>
      </c>
      <c r="D1269" t="s">
        <v>1761</v>
      </c>
      <c r="E1269">
        <v>0</v>
      </c>
      <c r="F1269">
        <v>4</v>
      </c>
      <c r="G1269">
        <v>10</v>
      </c>
      <c r="H1269">
        <v>0</v>
      </c>
      <c r="I1269">
        <v>146</v>
      </c>
    </row>
    <row r="1270" spans="1:9" x14ac:dyDescent="0.2">
      <c r="A1270" t="s">
        <v>1374</v>
      </c>
      <c r="B1270" t="s">
        <v>1375</v>
      </c>
      <c r="C1270">
        <v>64</v>
      </c>
      <c r="D1270" t="s">
        <v>1762</v>
      </c>
      <c r="E1270">
        <v>0</v>
      </c>
      <c r="F1270">
        <v>64</v>
      </c>
      <c r="G1270">
        <v>0</v>
      </c>
      <c r="H1270">
        <v>0</v>
      </c>
      <c r="I1270">
        <v>0</v>
      </c>
    </row>
    <row r="1271" spans="1:9" x14ac:dyDescent="0.2">
      <c r="A1271" t="s">
        <v>1374</v>
      </c>
      <c r="B1271" t="s">
        <v>1375</v>
      </c>
      <c r="C1271">
        <v>16</v>
      </c>
      <c r="D1271" t="s">
        <v>1763</v>
      </c>
      <c r="E1271">
        <v>0</v>
      </c>
      <c r="F1271">
        <v>16</v>
      </c>
      <c r="G1271">
        <v>16</v>
      </c>
      <c r="H1271">
        <v>0</v>
      </c>
      <c r="I1271">
        <v>37</v>
      </c>
    </row>
    <row r="1272" spans="1:9" x14ac:dyDescent="0.2">
      <c r="A1272" t="s">
        <v>1374</v>
      </c>
      <c r="B1272" t="s">
        <v>1375</v>
      </c>
      <c r="C1272">
        <v>43</v>
      </c>
      <c r="D1272" t="s">
        <v>1764</v>
      </c>
      <c r="E1272">
        <v>0</v>
      </c>
      <c r="F1272">
        <v>43</v>
      </c>
      <c r="G1272">
        <v>140</v>
      </c>
      <c r="H1272">
        <v>0</v>
      </c>
      <c r="I1272">
        <v>37</v>
      </c>
    </row>
    <row r="1273" spans="1:9" x14ac:dyDescent="0.2">
      <c r="A1273" t="s">
        <v>1374</v>
      </c>
      <c r="B1273" t="s">
        <v>1375</v>
      </c>
      <c r="C1273">
        <v>0</v>
      </c>
      <c r="D1273" t="s">
        <v>1765</v>
      </c>
      <c r="E1273">
        <v>-2</v>
      </c>
      <c r="F1273">
        <v>1</v>
      </c>
      <c r="G1273">
        <v>15</v>
      </c>
      <c r="H1273">
        <v>0</v>
      </c>
      <c r="I1273">
        <v>32</v>
      </c>
    </row>
    <row r="1274" spans="1:9" x14ac:dyDescent="0.2">
      <c r="A1274" t="s">
        <v>1374</v>
      </c>
      <c r="B1274" t="s">
        <v>1375</v>
      </c>
      <c r="C1274">
        <v>68</v>
      </c>
      <c r="D1274" t="s">
        <v>1766</v>
      </c>
      <c r="E1274">
        <v>18</v>
      </c>
      <c r="F1274">
        <v>50</v>
      </c>
      <c r="G1274">
        <v>94</v>
      </c>
      <c r="H1274">
        <v>0</v>
      </c>
      <c r="I1274">
        <v>301</v>
      </c>
    </row>
    <row r="1275" spans="1:9" x14ac:dyDescent="0.2">
      <c r="A1275" t="s">
        <v>1374</v>
      </c>
      <c r="B1275" t="s">
        <v>1375</v>
      </c>
      <c r="C1275">
        <v>40</v>
      </c>
      <c r="D1275" t="s">
        <v>1767</v>
      </c>
      <c r="E1275">
        <v>0</v>
      </c>
      <c r="F1275">
        <v>40</v>
      </c>
      <c r="G1275">
        <v>30</v>
      </c>
      <c r="H1275">
        <v>0</v>
      </c>
      <c r="I1275">
        <v>37</v>
      </c>
    </row>
    <row r="1276" spans="1:9" x14ac:dyDescent="0.2">
      <c r="A1276" t="s">
        <v>1374</v>
      </c>
      <c r="B1276" t="s">
        <v>1375</v>
      </c>
      <c r="C1276">
        <v>236</v>
      </c>
      <c r="D1276" t="s">
        <v>1768</v>
      </c>
      <c r="E1276">
        <v>0</v>
      </c>
      <c r="F1276">
        <v>236</v>
      </c>
      <c r="G1276">
        <v>0</v>
      </c>
      <c r="H1276">
        <v>0</v>
      </c>
      <c r="I1276">
        <v>0</v>
      </c>
    </row>
    <row r="1277" spans="1:9" x14ac:dyDescent="0.2">
      <c r="A1277" t="s">
        <v>1374</v>
      </c>
      <c r="B1277" t="s">
        <v>1375</v>
      </c>
      <c r="C1277">
        <v>65</v>
      </c>
      <c r="D1277" t="s">
        <v>1769</v>
      </c>
      <c r="E1277">
        <v>0</v>
      </c>
      <c r="F1277">
        <v>65</v>
      </c>
      <c r="G1277">
        <v>34</v>
      </c>
      <c r="H1277">
        <v>0</v>
      </c>
      <c r="I1277">
        <v>160</v>
      </c>
    </row>
    <row r="1278" spans="1:9" x14ac:dyDescent="0.2">
      <c r="A1278" t="s">
        <v>1374</v>
      </c>
      <c r="B1278" t="s">
        <v>1375</v>
      </c>
      <c r="C1278">
        <v>6</v>
      </c>
      <c r="D1278" t="s">
        <v>1770</v>
      </c>
      <c r="E1278">
        <v>-8</v>
      </c>
      <c r="F1278">
        <v>13</v>
      </c>
      <c r="G1278">
        <v>7</v>
      </c>
      <c r="H1278">
        <v>0</v>
      </c>
      <c r="I1278">
        <v>9</v>
      </c>
    </row>
    <row r="1279" spans="1:9" x14ac:dyDescent="0.2">
      <c r="A1279" t="s">
        <v>1374</v>
      </c>
      <c r="B1279" t="s">
        <v>1375</v>
      </c>
      <c r="C1279">
        <v>7</v>
      </c>
      <c r="D1279" t="s">
        <v>1771</v>
      </c>
      <c r="E1279">
        <v>6</v>
      </c>
      <c r="F1279">
        <v>1</v>
      </c>
      <c r="G1279">
        <v>88</v>
      </c>
      <c r="H1279">
        <v>0</v>
      </c>
      <c r="I1279">
        <v>244</v>
      </c>
    </row>
    <row r="1280" spans="1:9" x14ac:dyDescent="0.2">
      <c r="A1280" t="s">
        <v>1374</v>
      </c>
      <c r="B1280" t="s">
        <v>1375</v>
      </c>
      <c r="C1280">
        <v>24</v>
      </c>
      <c r="D1280" t="s">
        <v>1772</v>
      </c>
      <c r="E1280">
        <v>0</v>
      </c>
      <c r="F1280">
        <v>24</v>
      </c>
      <c r="G1280">
        <v>41</v>
      </c>
      <c r="H1280">
        <v>0</v>
      </c>
      <c r="I1280">
        <v>44</v>
      </c>
    </row>
    <row r="1281" spans="1:9" x14ac:dyDescent="0.2">
      <c r="A1281" t="s">
        <v>1374</v>
      </c>
      <c r="B1281" t="s">
        <v>1375</v>
      </c>
      <c r="C1281">
        <v>36</v>
      </c>
      <c r="D1281" t="s">
        <v>1773</v>
      </c>
      <c r="E1281">
        <v>0</v>
      </c>
      <c r="F1281">
        <v>36</v>
      </c>
      <c r="G1281">
        <v>0</v>
      </c>
      <c r="H1281">
        <v>0</v>
      </c>
      <c r="I1281">
        <v>0</v>
      </c>
    </row>
    <row r="1282" spans="1:9" x14ac:dyDescent="0.2">
      <c r="A1282" t="s">
        <v>1374</v>
      </c>
      <c r="B1282" t="s">
        <v>1375</v>
      </c>
      <c r="C1282">
        <v>105</v>
      </c>
      <c r="D1282" t="s">
        <v>1774</v>
      </c>
      <c r="E1282">
        <v>0</v>
      </c>
      <c r="F1282">
        <v>105</v>
      </c>
      <c r="G1282">
        <v>15</v>
      </c>
      <c r="H1282">
        <v>0</v>
      </c>
      <c r="I1282">
        <v>286</v>
      </c>
    </row>
    <row r="1283" spans="1:9" x14ac:dyDescent="0.2">
      <c r="A1283" t="s">
        <v>1374</v>
      </c>
      <c r="B1283" t="s">
        <v>1375</v>
      </c>
      <c r="C1283">
        <v>41</v>
      </c>
      <c r="D1283" t="s">
        <v>1775</v>
      </c>
      <c r="E1283">
        <v>0</v>
      </c>
      <c r="F1283">
        <v>41</v>
      </c>
      <c r="G1283">
        <v>3</v>
      </c>
      <c r="H1283">
        <v>0</v>
      </c>
      <c r="I1283">
        <v>22</v>
      </c>
    </row>
    <row r="1284" spans="1:9" x14ac:dyDescent="0.2">
      <c r="A1284" t="s">
        <v>1374</v>
      </c>
      <c r="B1284" t="s">
        <v>1375</v>
      </c>
      <c r="C1284">
        <v>164</v>
      </c>
      <c r="D1284" t="s">
        <v>1776</v>
      </c>
      <c r="E1284">
        <v>4</v>
      </c>
      <c r="F1284">
        <v>159</v>
      </c>
      <c r="G1284">
        <v>6</v>
      </c>
      <c r="H1284">
        <v>0</v>
      </c>
      <c r="I1284">
        <v>58</v>
      </c>
    </row>
    <row r="1285" spans="1:9" x14ac:dyDescent="0.2">
      <c r="A1285" t="s">
        <v>1374</v>
      </c>
      <c r="B1285" t="s">
        <v>1375</v>
      </c>
      <c r="C1285">
        <v>20</v>
      </c>
      <c r="D1285" t="s">
        <v>1777</v>
      </c>
      <c r="E1285">
        <v>0</v>
      </c>
      <c r="F1285">
        <v>20</v>
      </c>
      <c r="G1285">
        <v>0</v>
      </c>
      <c r="H1285">
        <v>0</v>
      </c>
      <c r="I1285">
        <v>0</v>
      </c>
    </row>
    <row r="1286" spans="1:9" x14ac:dyDescent="0.2">
      <c r="A1286" t="s">
        <v>1374</v>
      </c>
      <c r="B1286" t="s">
        <v>1375</v>
      </c>
      <c r="C1286">
        <v>227</v>
      </c>
      <c r="D1286" t="s">
        <v>1778</v>
      </c>
      <c r="E1286">
        <v>0</v>
      </c>
      <c r="F1286">
        <v>227</v>
      </c>
      <c r="G1286">
        <v>0</v>
      </c>
      <c r="H1286">
        <v>0</v>
      </c>
      <c r="I1286">
        <v>0</v>
      </c>
    </row>
    <row r="1287" spans="1:9" x14ac:dyDescent="0.2">
      <c r="A1287" t="s">
        <v>1374</v>
      </c>
      <c r="B1287" t="s">
        <v>1375</v>
      </c>
      <c r="C1287">
        <v>88</v>
      </c>
      <c r="D1287" t="s">
        <v>1779</v>
      </c>
      <c r="E1287">
        <v>73</v>
      </c>
      <c r="F1287">
        <v>15</v>
      </c>
      <c r="G1287">
        <v>158</v>
      </c>
      <c r="H1287">
        <v>0</v>
      </c>
      <c r="I1287">
        <v>325</v>
      </c>
    </row>
    <row r="1288" spans="1:9" x14ac:dyDescent="0.2">
      <c r="A1288" t="s">
        <v>1374</v>
      </c>
      <c r="B1288" t="s">
        <v>1375</v>
      </c>
      <c r="C1288">
        <v>9</v>
      </c>
      <c r="D1288" t="s">
        <v>1780</v>
      </c>
      <c r="E1288">
        <v>0</v>
      </c>
      <c r="F1288">
        <v>9</v>
      </c>
      <c r="G1288">
        <v>10</v>
      </c>
      <c r="H1288">
        <v>0</v>
      </c>
      <c r="I1288">
        <v>44</v>
      </c>
    </row>
    <row r="1289" spans="1:9" x14ac:dyDescent="0.2">
      <c r="A1289" t="s">
        <v>1374</v>
      </c>
      <c r="B1289" t="s">
        <v>1375</v>
      </c>
      <c r="C1289">
        <v>79</v>
      </c>
      <c r="D1289" t="s">
        <v>1781</v>
      </c>
      <c r="E1289">
        <v>21</v>
      </c>
      <c r="F1289">
        <v>58</v>
      </c>
      <c r="G1289">
        <v>108</v>
      </c>
      <c r="H1289">
        <v>0</v>
      </c>
      <c r="I1289">
        <v>240</v>
      </c>
    </row>
    <row r="1290" spans="1:9" x14ac:dyDescent="0.2">
      <c r="A1290" t="s">
        <v>1374</v>
      </c>
      <c r="B1290" t="s">
        <v>1375</v>
      </c>
      <c r="C1290">
        <v>18</v>
      </c>
      <c r="D1290" t="s">
        <v>1782</v>
      </c>
      <c r="E1290">
        <v>0</v>
      </c>
      <c r="F1290">
        <v>18</v>
      </c>
      <c r="G1290">
        <v>0</v>
      </c>
      <c r="H1290">
        <v>0</v>
      </c>
      <c r="I1290">
        <v>7</v>
      </c>
    </row>
    <row r="1291" spans="1:9" x14ac:dyDescent="0.2">
      <c r="A1291" t="s">
        <v>1374</v>
      </c>
      <c r="B1291" t="s">
        <v>1375</v>
      </c>
      <c r="C1291">
        <v>14</v>
      </c>
      <c r="D1291" t="s">
        <v>1783</v>
      </c>
      <c r="E1291">
        <v>0</v>
      </c>
      <c r="F1291">
        <v>14</v>
      </c>
      <c r="G1291">
        <v>38</v>
      </c>
      <c r="H1291">
        <v>0</v>
      </c>
      <c r="I1291">
        <v>40</v>
      </c>
    </row>
    <row r="1292" spans="1:9" x14ac:dyDescent="0.2">
      <c r="A1292" t="s">
        <v>1374</v>
      </c>
      <c r="B1292" t="s">
        <v>1375</v>
      </c>
      <c r="C1292">
        <v>48</v>
      </c>
      <c r="D1292" t="s">
        <v>1784</v>
      </c>
      <c r="E1292">
        <v>0</v>
      </c>
      <c r="F1292">
        <v>48</v>
      </c>
      <c r="G1292">
        <v>4</v>
      </c>
      <c r="H1292">
        <v>0</v>
      </c>
      <c r="I1292">
        <v>31</v>
      </c>
    </row>
    <row r="1293" spans="1:9" x14ac:dyDescent="0.2">
      <c r="A1293" t="s">
        <v>1374</v>
      </c>
      <c r="B1293" t="s">
        <v>1375</v>
      </c>
      <c r="C1293">
        <v>15</v>
      </c>
      <c r="D1293" t="s">
        <v>1785</v>
      </c>
      <c r="E1293">
        <v>0</v>
      </c>
      <c r="F1293">
        <v>15</v>
      </c>
      <c r="G1293">
        <v>10</v>
      </c>
      <c r="H1293">
        <v>0</v>
      </c>
      <c r="I1293">
        <v>25</v>
      </c>
    </row>
    <row r="1294" spans="1:9" x14ac:dyDescent="0.2">
      <c r="A1294" t="s">
        <v>1374</v>
      </c>
      <c r="B1294" t="s">
        <v>1375</v>
      </c>
      <c r="C1294">
        <v>9</v>
      </c>
      <c r="D1294" t="s">
        <v>1786</v>
      </c>
      <c r="E1294">
        <v>0</v>
      </c>
      <c r="F1294">
        <v>9</v>
      </c>
      <c r="G1294">
        <v>43</v>
      </c>
      <c r="H1294">
        <v>0</v>
      </c>
      <c r="I1294">
        <v>52</v>
      </c>
    </row>
    <row r="1295" spans="1:9" x14ac:dyDescent="0.2">
      <c r="A1295" t="s">
        <v>1374</v>
      </c>
      <c r="B1295" t="s">
        <v>1375</v>
      </c>
      <c r="C1295">
        <v>603</v>
      </c>
      <c r="D1295" t="s">
        <v>1787</v>
      </c>
      <c r="E1295">
        <v>-4</v>
      </c>
      <c r="F1295">
        <v>606</v>
      </c>
      <c r="G1295">
        <v>325</v>
      </c>
      <c r="H1295">
        <v>0</v>
      </c>
      <c r="I1295">
        <v>242</v>
      </c>
    </row>
    <row r="1296" spans="1:9" x14ac:dyDescent="0.2">
      <c r="A1296" t="s">
        <v>1374</v>
      </c>
      <c r="B1296" t="s">
        <v>1375</v>
      </c>
      <c r="C1296">
        <v>697</v>
      </c>
      <c r="D1296" t="s">
        <v>1788</v>
      </c>
      <c r="E1296">
        <v>-6</v>
      </c>
      <c r="F1296">
        <v>703</v>
      </c>
      <c r="G1296">
        <v>30</v>
      </c>
      <c r="H1296">
        <v>0</v>
      </c>
      <c r="I1296">
        <v>238</v>
      </c>
    </row>
    <row r="1297" spans="1:9" x14ac:dyDescent="0.2">
      <c r="A1297" t="s">
        <v>1374</v>
      </c>
      <c r="B1297" t="s">
        <v>1375</v>
      </c>
      <c r="C1297">
        <v>434</v>
      </c>
      <c r="D1297" t="s">
        <v>1789</v>
      </c>
      <c r="E1297">
        <v>0</v>
      </c>
      <c r="F1297">
        <v>434</v>
      </c>
      <c r="G1297">
        <v>33</v>
      </c>
      <c r="H1297">
        <v>0</v>
      </c>
      <c r="I1297">
        <v>65</v>
      </c>
    </row>
    <row r="1298" spans="1:9" x14ac:dyDescent="0.2">
      <c r="A1298" t="s">
        <v>1374</v>
      </c>
      <c r="B1298" t="s">
        <v>1375</v>
      </c>
      <c r="C1298">
        <v>133</v>
      </c>
      <c r="D1298" t="s">
        <v>1790</v>
      </c>
      <c r="E1298">
        <v>0</v>
      </c>
      <c r="F1298">
        <v>133</v>
      </c>
      <c r="G1298">
        <v>18</v>
      </c>
      <c r="H1298">
        <v>0</v>
      </c>
      <c r="I1298">
        <v>54</v>
      </c>
    </row>
    <row r="1299" spans="1:9" x14ac:dyDescent="0.2">
      <c r="A1299" t="s">
        <v>1374</v>
      </c>
      <c r="B1299" t="s">
        <v>1375</v>
      </c>
      <c r="C1299">
        <v>154</v>
      </c>
      <c r="D1299" t="s">
        <v>1791</v>
      </c>
      <c r="E1299">
        <v>61</v>
      </c>
      <c r="F1299">
        <v>93</v>
      </c>
      <c r="G1299">
        <v>606</v>
      </c>
      <c r="H1299">
        <v>0</v>
      </c>
      <c r="I1299">
        <v>984</v>
      </c>
    </row>
    <row r="1300" spans="1:9" x14ac:dyDescent="0.2">
      <c r="A1300" t="s">
        <v>1374</v>
      </c>
      <c r="B1300" t="s">
        <v>1375</v>
      </c>
      <c r="C1300">
        <v>312</v>
      </c>
      <c r="D1300" t="s">
        <v>1792</v>
      </c>
      <c r="E1300">
        <v>0</v>
      </c>
      <c r="F1300">
        <v>312</v>
      </c>
      <c r="G1300">
        <v>0</v>
      </c>
      <c r="H1300">
        <v>0</v>
      </c>
      <c r="I1300">
        <v>469</v>
      </c>
    </row>
    <row r="1301" spans="1:9" x14ac:dyDescent="0.2">
      <c r="A1301" t="s">
        <v>1374</v>
      </c>
      <c r="B1301" t="s">
        <v>1375</v>
      </c>
      <c r="C1301">
        <v>781</v>
      </c>
      <c r="D1301" t="s">
        <v>1793</v>
      </c>
      <c r="E1301">
        <v>0</v>
      </c>
      <c r="F1301">
        <v>781</v>
      </c>
      <c r="G1301">
        <v>0</v>
      </c>
      <c r="H1301">
        <v>0</v>
      </c>
      <c r="I1301">
        <v>0</v>
      </c>
    </row>
    <row r="1302" spans="1:9" x14ac:dyDescent="0.2">
      <c r="A1302" t="s">
        <v>1374</v>
      </c>
      <c r="B1302" t="s">
        <v>1375</v>
      </c>
      <c r="C1302">
        <v>707</v>
      </c>
      <c r="D1302" t="s">
        <v>1794</v>
      </c>
      <c r="E1302">
        <v>0</v>
      </c>
      <c r="F1302">
        <v>707</v>
      </c>
      <c r="G1302">
        <v>0</v>
      </c>
      <c r="H1302">
        <v>0</v>
      </c>
      <c r="I1302">
        <v>0</v>
      </c>
    </row>
    <row r="1303" spans="1:9" x14ac:dyDescent="0.2">
      <c r="A1303" t="s">
        <v>1374</v>
      </c>
      <c r="B1303" t="s">
        <v>1375</v>
      </c>
      <c r="C1303">
        <v>1138</v>
      </c>
      <c r="D1303" t="s">
        <v>1795</v>
      </c>
      <c r="E1303">
        <v>6</v>
      </c>
      <c r="F1303">
        <v>1132</v>
      </c>
      <c r="G1303">
        <v>483</v>
      </c>
      <c r="H1303">
        <v>0</v>
      </c>
      <c r="I1303">
        <v>762</v>
      </c>
    </row>
    <row r="1304" spans="1:9" x14ac:dyDescent="0.2">
      <c r="A1304" t="s">
        <v>1374</v>
      </c>
      <c r="B1304" t="s">
        <v>1375</v>
      </c>
      <c r="C1304">
        <v>507</v>
      </c>
      <c r="D1304" t="s">
        <v>1796</v>
      </c>
      <c r="E1304">
        <v>0</v>
      </c>
      <c r="F1304">
        <v>507</v>
      </c>
      <c r="G1304">
        <v>477</v>
      </c>
      <c r="H1304">
        <v>0</v>
      </c>
      <c r="I1304">
        <v>863</v>
      </c>
    </row>
    <row r="1305" spans="1:9" x14ac:dyDescent="0.2">
      <c r="A1305" t="s">
        <v>1374</v>
      </c>
      <c r="B1305" t="s">
        <v>1375</v>
      </c>
      <c r="C1305">
        <v>548</v>
      </c>
      <c r="D1305" t="s">
        <v>1797</v>
      </c>
      <c r="E1305">
        <v>0</v>
      </c>
      <c r="F1305">
        <v>548</v>
      </c>
      <c r="G1305">
        <v>27</v>
      </c>
      <c r="H1305">
        <v>0</v>
      </c>
      <c r="I1305">
        <v>70</v>
      </c>
    </row>
    <row r="1306" spans="1:9" x14ac:dyDescent="0.2">
      <c r="A1306" t="s">
        <v>1374</v>
      </c>
      <c r="B1306" t="s">
        <v>1375</v>
      </c>
      <c r="C1306">
        <v>1148</v>
      </c>
      <c r="D1306" t="s">
        <v>1798</v>
      </c>
      <c r="E1306">
        <v>-70</v>
      </c>
      <c r="F1306">
        <v>1218</v>
      </c>
      <c r="G1306">
        <v>139</v>
      </c>
      <c r="H1306">
        <v>0</v>
      </c>
      <c r="I1306">
        <v>1609</v>
      </c>
    </row>
    <row r="1307" spans="1:9" x14ac:dyDescent="0.2">
      <c r="A1307" t="s">
        <v>1374</v>
      </c>
      <c r="B1307" t="s">
        <v>1375</v>
      </c>
      <c r="C1307">
        <v>20</v>
      </c>
      <c r="D1307" t="s">
        <v>1799</v>
      </c>
      <c r="E1307">
        <v>0</v>
      </c>
      <c r="F1307">
        <v>20</v>
      </c>
      <c r="G1307">
        <v>0</v>
      </c>
      <c r="H1307">
        <v>0</v>
      </c>
      <c r="I1307">
        <v>0</v>
      </c>
    </row>
    <row r="1308" spans="1:9" x14ac:dyDescent="0.2">
      <c r="A1308" t="s">
        <v>1374</v>
      </c>
      <c r="B1308" t="s">
        <v>1375</v>
      </c>
      <c r="C1308">
        <v>304</v>
      </c>
      <c r="D1308" t="s">
        <v>1800</v>
      </c>
      <c r="E1308">
        <v>0</v>
      </c>
      <c r="F1308">
        <v>304</v>
      </c>
      <c r="G1308">
        <v>0</v>
      </c>
      <c r="H1308">
        <v>0</v>
      </c>
      <c r="I1308">
        <v>607</v>
      </c>
    </row>
    <row r="1309" spans="1:9" x14ac:dyDescent="0.2">
      <c r="A1309" t="s">
        <v>1374</v>
      </c>
      <c r="B1309" t="s">
        <v>1375</v>
      </c>
      <c r="C1309">
        <v>191</v>
      </c>
      <c r="D1309" t="s">
        <v>1801</v>
      </c>
      <c r="E1309">
        <v>0</v>
      </c>
      <c r="F1309">
        <v>191</v>
      </c>
      <c r="G1309">
        <v>0</v>
      </c>
      <c r="H1309">
        <v>0</v>
      </c>
      <c r="I1309">
        <v>0</v>
      </c>
    </row>
    <row r="1310" spans="1:9" x14ac:dyDescent="0.2">
      <c r="A1310" t="s">
        <v>1374</v>
      </c>
      <c r="B1310" t="s">
        <v>1375</v>
      </c>
      <c r="C1310">
        <v>221</v>
      </c>
      <c r="D1310" t="s">
        <v>1802</v>
      </c>
      <c r="E1310">
        <v>0</v>
      </c>
      <c r="F1310">
        <v>221</v>
      </c>
      <c r="G1310">
        <v>0</v>
      </c>
      <c r="H1310">
        <v>0</v>
      </c>
      <c r="I1310">
        <v>0</v>
      </c>
    </row>
    <row r="1311" spans="1:9" x14ac:dyDescent="0.2">
      <c r="A1311" t="s">
        <v>1374</v>
      </c>
      <c r="B1311" t="s">
        <v>1375</v>
      </c>
      <c r="C1311">
        <v>100</v>
      </c>
      <c r="D1311" t="s">
        <v>1803</v>
      </c>
      <c r="E1311">
        <v>0</v>
      </c>
      <c r="F1311">
        <v>100</v>
      </c>
      <c r="G1311">
        <v>0</v>
      </c>
      <c r="H1311">
        <v>0</v>
      </c>
      <c r="I1311">
        <v>0</v>
      </c>
    </row>
    <row r="1312" spans="1:9" x14ac:dyDescent="0.2">
      <c r="A1312" t="s">
        <v>1374</v>
      </c>
      <c r="B1312" t="s">
        <v>1375</v>
      </c>
      <c r="C1312">
        <v>117</v>
      </c>
      <c r="D1312" t="s">
        <v>1804</v>
      </c>
      <c r="E1312">
        <v>0</v>
      </c>
      <c r="F1312">
        <v>117</v>
      </c>
      <c r="G1312">
        <v>0</v>
      </c>
      <c r="H1312">
        <v>0</v>
      </c>
      <c r="I1312">
        <v>0</v>
      </c>
    </row>
    <row r="1313" spans="1:9" x14ac:dyDescent="0.2">
      <c r="A1313" t="s">
        <v>1374</v>
      </c>
      <c r="B1313" t="s">
        <v>1375</v>
      </c>
      <c r="C1313">
        <v>6</v>
      </c>
      <c r="D1313" t="s">
        <v>1805</v>
      </c>
      <c r="E1313">
        <v>0</v>
      </c>
      <c r="F1313">
        <v>6</v>
      </c>
      <c r="G1313">
        <v>0</v>
      </c>
      <c r="H1313">
        <v>0</v>
      </c>
      <c r="I1313">
        <v>127</v>
      </c>
    </row>
    <row r="1314" spans="1:9" x14ac:dyDescent="0.2">
      <c r="A1314" t="s">
        <v>1374</v>
      </c>
      <c r="B1314" t="s">
        <v>1375</v>
      </c>
      <c r="C1314">
        <v>36</v>
      </c>
      <c r="D1314" t="s">
        <v>1806</v>
      </c>
      <c r="E1314">
        <v>0</v>
      </c>
      <c r="F1314">
        <v>36</v>
      </c>
      <c r="G1314">
        <v>0</v>
      </c>
      <c r="H1314">
        <v>0</v>
      </c>
      <c r="I1314">
        <v>369</v>
      </c>
    </row>
    <row r="1315" spans="1:9" x14ac:dyDescent="0.2">
      <c r="A1315" t="s">
        <v>1374</v>
      </c>
      <c r="B1315" t="s">
        <v>1375</v>
      </c>
      <c r="C1315">
        <v>819</v>
      </c>
      <c r="D1315" t="s">
        <v>1807</v>
      </c>
      <c r="E1315">
        <v>614</v>
      </c>
      <c r="F1315">
        <v>205</v>
      </c>
      <c r="G1315">
        <v>1373</v>
      </c>
      <c r="H1315">
        <v>0</v>
      </c>
      <c r="I1315">
        <v>796</v>
      </c>
    </row>
    <row r="1316" spans="1:9" x14ac:dyDescent="0.2">
      <c r="A1316" t="s">
        <v>1374</v>
      </c>
      <c r="B1316" t="s">
        <v>1375</v>
      </c>
      <c r="C1316">
        <v>825</v>
      </c>
      <c r="D1316" t="s">
        <v>1808</v>
      </c>
      <c r="E1316">
        <v>0</v>
      </c>
      <c r="F1316">
        <v>825</v>
      </c>
      <c r="G1316">
        <v>198</v>
      </c>
      <c r="H1316">
        <v>0</v>
      </c>
      <c r="I1316">
        <v>1648</v>
      </c>
    </row>
    <row r="1317" spans="1:9" x14ac:dyDescent="0.2">
      <c r="A1317" t="s">
        <v>1374</v>
      </c>
      <c r="B1317" t="s">
        <v>1375</v>
      </c>
      <c r="C1317">
        <v>400</v>
      </c>
      <c r="D1317" t="s">
        <v>1809</v>
      </c>
      <c r="E1317">
        <v>0</v>
      </c>
      <c r="F1317">
        <v>400</v>
      </c>
      <c r="G1317">
        <v>0</v>
      </c>
      <c r="H1317">
        <v>0</v>
      </c>
      <c r="I1317">
        <v>0</v>
      </c>
    </row>
    <row r="1318" spans="1:9" x14ac:dyDescent="0.2">
      <c r="A1318" t="s">
        <v>1374</v>
      </c>
      <c r="B1318" t="s">
        <v>1375</v>
      </c>
      <c r="C1318">
        <v>735</v>
      </c>
      <c r="D1318" t="s">
        <v>1810</v>
      </c>
      <c r="E1318">
        <v>0</v>
      </c>
      <c r="F1318">
        <v>735</v>
      </c>
      <c r="G1318">
        <v>9</v>
      </c>
      <c r="H1318">
        <v>0</v>
      </c>
      <c r="I1318">
        <v>9</v>
      </c>
    </row>
    <row r="1319" spans="1:9" x14ac:dyDescent="0.2">
      <c r="A1319" t="s">
        <v>1374</v>
      </c>
      <c r="B1319" t="s">
        <v>1375</v>
      </c>
      <c r="C1319">
        <v>338</v>
      </c>
      <c r="D1319" t="s">
        <v>1811</v>
      </c>
      <c r="E1319">
        <v>23</v>
      </c>
      <c r="F1319">
        <v>314</v>
      </c>
      <c r="G1319">
        <v>23</v>
      </c>
      <c r="H1319">
        <v>0</v>
      </c>
      <c r="I1319">
        <v>0</v>
      </c>
    </row>
    <row r="1320" spans="1:9" x14ac:dyDescent="0.2">
      <c r="A1320" t="s">
        <v>1374</v>
      </c>
      <c r="B1320" t="s">
        <v>1375</v>
      </c>
      <c r="C1320">
        <v>650</v>
      </c>
      <c r="D1320" t="s">
        <v>1812</v>
      </c>
      <c r="E1320">
        <v>0</v>
      </c>
      <c r="F1320">
        <v>650</v>
      </c>
      <c r="G1320">
        <v>22</v>
      </c>
      <c r="H1320">
        <v>0</v>
      </c>
      <c r="I1320">
        <v>415</v>
      </c>
    </row>
    <row r="1321" spans="1:9" x14ac:dyDescent="0.2">
      <c r="A1321" t="s">
        <v>1374</v>
      </c>
      <c r="B1321" t="s">
        <v>1375</v>
      </c>
      <c r="C1321">
        <v>1046</v>
      </c>
      <c r="D1321" t="s">
        <v>1813</v>
      </c>
      <c r="E1321">
        <v>0</v>
      </c>
      <c r="F1321">
        <v>1046</v>
      </c>
      <c r="G1321">
        <v>0</v>
      </c>
      <c r="H1321">
        <v>0</v>
      </c>
      <c r="I1321">
        <v>0</v>
      </c>
    </row>
    <row r="1322" spans="1:9" x14ac:dyDescent="0.2">
      <c r="A1322" t="s">
        <v>1374</v>
      </c>
      <c r="B1322" t="s">
        <v>1375</v>
      </c>
      <c r="C1322">
        <v>1437</v>
      </c>
      <c r="D1322" t="s">
        <v>1814</v>
      </c>
      <c r="E1322">
        <v>-20</v>
      </c>
      <c r="F1322">
        <v>1456</v>
      </c>
      <c r="G1322">
        <v>119</v>
      </c>
      <c r="H1322">
        <v>0</v>
      </c>
      <c r="I1322">
        <v>47</v>
      </c>
    </row>
    <row r="1323" spans="1:9" x14ac:dyDescent="0.2">
      <c r="A1323" t="s">
        <v>1374</v>
      </c>
      <c r="B1323" t="s">
        <v>1375</v>
      </c>
      <c r="C1323">
        <v>266</v>
      </c>
      <c r="D1323" t="s">
        <v>1815</v>
      </c>
      <c r="E1323">
        <v>0</v>
      </c>
      <c r="F1323">
        <v>266</v>
      </c>
      <c r="G1323">
        <v>0</v>
      </c>
      <c r="H1323">
        <v>0</v>
      </c>
      <c r="I1323">
        <v>0</v>
      </c>
    </row>
    <row r="1324" spans="1:9" x14ac:dyDescent="0.2">
      <c r="A1324" t="s">
        <v>1374</v>
      </c>
      <c r="B1324" t="s">
        <v>1375</v>
      </c>
      <c r="C1324">
        <v>124</v>
      </c>
      <c r="D1324" t="s">
        <v>1816</v>
      </c>
      <c r="E1324">
        <v>0</v>
      </c>
      <c r="F1324">
        <v>124</v>
      </c>
      <c r="G1324">
        <v>19</v>
      </c>
      <c r="H1324">
        <v>0</v>
      </c>
      <c r="I1324">
        <v>860</v>
      </c>
    </row>
    <row r="1325" spans="1:9" x14ac:dyDescent="0.2">
      <c r="A1325" t="s">
        <v>1374</v>
      </c>
      <c r="B1325" t="s">
        <v>1375</v>
      </c>
      <c r="C1325">
        <v>163</v>
      </c>
      <c r="D1325" t="s">
        <v>1817</v>
      </c>
      <c r="E1325">
        <v>2</v>
      </c>
      <c r="F1325">
        <v>161</v>
      </c>
      <c r="G1325">
        <v>0</v>
      </c>
      <c r="H1325">
        <v>0</v>
      </c>
      <c r="I1325">
        <v>0</v>
      </c>
    </row>
    <row r="1326" spans="1:9" x14ac:dyDescent="0.2">
      <c r="A1326" t="s">
        <v>1374</v>
      </c>
      <c r="B1326" t="s">
        <v>1375</v>
      </c>
      <c r="C1326">
        <v>644</v>
      </c>
      <c r="D1326" t="s">
        <v>1818</v>
      </c>
      <c r="E1326">
        <v>0</v>
      </c>
      <c r="F1326">
        <v>644</v>
      </c>
      <c r="G1326">
        <v>0</v>
      </c>
      <c r="H1326">
        <v>0</v>
      </c>
      <c r="I1326">
        <v>83</v>
      </c>
    </row>
    <row r="1327" spans="1:9" x14ac:dyDescent="0.2">
      <c r="A1327" t="s">
        <v>1374</v>
      </c>
      <c r="B1327" t="s">
        <v>1375</v>
      </c>
      <c r="C1327">
        <v>785</v>
      </c>
      <c r="D1327" t="s">
        <v>1819</v>
      </c>
      <c r="E1327">
        <v>0</v>
      </c>
      <c r="F1327">
        <v>785</v>
      </c>
      <c r="G1327">
        <v>336</v>
      </c>
      <c r="H1327">
        <v>0</v>
      </c>
      <c r="I1327">
        <v>336</v>
      </c>
    </row>
    <row r="1328" spans="1:9" x14ac:dyDescent="0.2">
      <c r="A1328" t="s">
        <v>1374</v>
      </c>
      <c r="B1328" t="s">
        <v>1375</v>
      </c>
      <c r="C1328">
        <v>476</v>
      </c>
      <c r="D1328" t="s">
        <v>1820</v>
      </c>
      <c r="E1328">
        <v>0</v>
      </c>
      <c r="F1328">
        <v>476</v>
      </c>
      <c r="G1328">
        <v>0</v>
      </c>
      <c r="H1328">
        <v>0</v>
      </c>
      <c r="I1328">
        <v>0</v>
      </c>
    </row>
    <row r="1329" spans="1:9" x14ac:dyDescent="0.2">
      <c r="A1329" t="s">
        <v>1374</v>
      </c>
      <c r="B1329" t="s">
        <v>1375</v>
      </c>
      <c r="C1329">
        <v>96</v>
      </c>
      <c r="D1329" t="s">
        <v>1821</v>
      </c>
      <c r="E1329">
        <v>0</v>
      </c>
      <c r="F1329">
        <v>96</v>
      </c>
      <c r="G1329">
        <v>0</v>
      </c>
      <c r="H1329">
        <v>0</v>
      </c>
      <c r="I1329">
        <v>0</v>
      </c>
    </row>
    <row r="1330" spans="1:9" x14ac:dyDescent="0.2">
      <c r="A1330" t="s">
        <v>1374</v>
      </c>
      <c r="B1330" t="s">
        <v>1375</v>
      </c>
      <c r="C1330">
        <v>260</v>
      </c>
      <c r="D1330" t="s">
        <v>1822</v>
      </c>
      <c r="E1330">
        <v>0</v>
      </c>
      <c r="F1330">
        <v>260</v>
      </c>
      <c r="G1330">
        <v>0</v>
      </c>
      <c r="H1330">
        <v>0</v>
      </c>
      <c r="I1330">
        <v>192</v>
      </c>
    </row>
    <row r="1331" spans="1:9" x14ac:dyDescent="0.2">
      <c r="A1331" t="s">
        <v>1374</v>
      </c>
      <c r="B1331" t="s">
        <v>1375</v>
      </c>
      <c r="C1331">
        <v>284</v>
      </c>
      <c r="D1331" t="s">
        <v>1823</v>
      </c>
      <c r="E1331">
        <v>0</v>
      </c>
      <c r="F1331">
        <v>284</v>
      </c>
      <c r="G1331">
        <v>0</v>
      </c>
      <c r="H1331">
        <v>0</v>
      </c>
      <c r="I1331">
        <v>0</v>
      </c>
    </row>
    <row r="1332" spans="1:9" x14ac:dyDescent="0.2">
      <c r="A1332" t="s">
        <v>1374</v>
      </c>
      <c r="B1332" t="s">
        <v>1375</v>
      </c>
      <c r="C1332">
        <v>130</v>
      </c>
      <c r="D1332" t="s">
        <v>1824</v>
      </c>
      <c r="E1332">
        <v>0</v>
      </c>
      <c r="F1332">
        <v>130</v>
      </c>
      <c r="G1332">
        <v>0</v>
      </c>
      <c r="H1332">
        <v>0</v>
      </c>
      <c r="I1332">
        <v>0</v>
      </c>
    </row>
    <row r="1333" spans="1:9" x14ac:dyDescent="0.2">
      <c r="A1333" t="s">
        <v>1374</v>
      </c>
      <c r="B1333" t="s">
        <v>1375</v>
      </c>
      <c r="C1333">
        <v>21</v>
      </c>
      <c r="D1333" t="s">
        <v>1825</v>
      </c>
      <c r="E1333">
        <v>0</v>
      </c>
      <c r="F1333">
        <v>21</v>
      </c>
      <c r="G1333">
        <v>0</v>
      </c>
      <c r="H1333">
        <v>0</v>
      </c>
      <c r="I1333">
        <v>4</v>
      </c>
    </row>
    <row r="1334" spans="1:9" x14ac:dyDescent="0.2">
      <c r="A1334" t="s">
        <v>1374</v>
      </c>
      <c r="B1334" t="s">
        <v>1375</v>
      </c>
      <c r="C1334">
        <v>53</v>
      </c>
      <c r="D1334" t="s">
        <v>1826</v>
      </c>
      <c r="E1334">
        <v>0</v>
      </c>
      <c r="F1334">
        <v>53</v>
      </c>
      <c r="G1334">
        <v>181</v>
      </c>
      <c r="H1334">
        <v>0</v>
      </c>
      <c r="I1334">
        <v>196</v>
      </c>
    </row>
    <row r="1335" spans="1:9" x14ac:dyDescent="0.2">
      <c r="A1335" t="s">
        <v>1374</v>
      </c>
      <c r="B1335" t="s">
        <v>1375</v>
      </c>
      <c r="C1335">
        <v>143</v>
      </c>
      <c r="D1335" t="s">
        <v>1827</v>
      </c>
      <c r="E1335">
        <v>1</v>
      </c>
      <c r="F1335">
        <v>142</v>
      </c>
      <c r="G1335">
        <v>12</v>
      </c>
      <c r="H1335">
        <v>0</v>
      </c>
      <c r="I1335">
        <v>63</v>
      </c>
    </row>
    <row r="1336" spans="1:9" x14ac:dyDescent="0.2">
      <c r="A1336" t="s">
        <v>1374</v>
      </c>
      <c r="B1336" t="s">
        <v>1375</v>
      </c>
      <c r="C1336">
        <v>157</v>
      </c>
      <c r="D1336" t="s">
        <v>1828</v>
      </c>
      <c r="E1336">
        <v>0</v>
      </c>
      <c r="F1336">
        <v>157</v>
      </c>
      <c r="G1336">
        <v>0</v>
      </c>
      <c r="H1336">
        <v>0</v>
      </c>
      <c r="I1336">
        <v>0</v>
      </c>
    </row>
    <row r="1337" spans="1:9" x14ac:dyDescent="0.2">
      <c r="A1337" t="s">
        <v>1374</v>
      </c>
      <c r="B1337" t="s">
        <v>1375</v>
      </c>
      <c r="C1337">
        <v>127</v>
      </c>
      <c r="D1337" t="s">
        <v>1829</v>
      </c>
      <c r="E1337">
        <v>0</v>
      </c>
      <c r="F1337">
        <v>127</v>
      </c>
      <c r="G1337">
        <v>0</v>
      </c>
      <c r="H1337">
        <v>0</v>
      </c>
      <c r="I1337">
        <v>0</v>
      </c>
    </row>
    <row r="1338" spans="1:9" x14ac:dyDescent="0.2">
      <c r="A1338" t="s">
        <v>1374</v>
      </c>
      <c r="B1338" t="s">
        <v>1375</v>
      </c>
      <c r="C1338">
        <v>21</v>
      </c>
      <c r="D1338" t="s">
        <v>1830</v>
      </c>
      <c r="E1338">
        <v>0</v>
      </c>
      <c r="F1338">
        <v>21</v>
      </c>
      <c r="G1338">
        <v>0</v>
      </c>
      <c r="H1338">
        <v>0</v>
      </c>
      <c r="I1338">
        <v>0</v>
      </c>
    </row>
    <row r="1339" spans="1:9" x14ac:dyDescent="0.2">
      <c r="A1339" t="s">
        <v>1374</v>
      </c>
      <c r="B1339" t="s">
        <v>1375</v>
      </c>
      <c r="C1339">
        <v>761</v>
      </c>
      <c r="D1339" t="s">
        <v>1831</v>
      </c>
      <c r="E1339">
        <v>582</v>
      </c>
      <c r="F1339">
        <v>179</v>
      </c>
      <c r="G1339">
        <v>582</v>
      </c>
      <c r="H1339">
        <v>0</v>
      </c>
      <c r="I1339">
        <v>853</v>
      </c>
    </row>
    <row r="1340" spans="1:9" x14ac:dyDescent="0.2">
      <c r="A1340" t="s">
        <v>1374</v>
      </c>
      <c r="B1340" t="s">
        <v>1375</v>
      </c>
      <c r="C1340">
        <v>31</v>
      </c>
      <c r="D1340" t="s">
        <v>1832</v>
      </c>
      <c r="E1340">
        <v>0</v>
      </c>
      <c r="F1340">
        <v>31</v>
      </c>
      <c r="G1340">
        <v>0</v>
      </c>
      <c r="H1340">
        <v>0</v>
      </c>
      <c r="I1340">
        <v>0</v>
      </c>
    </row>
    <row r="1341" spans="1:9" x14ac:dyDescent="0.2">
      <c r="A1341" t="s">
        <v>1374</v>
      </c>
      <c r="B1341" t="s">
        <v>1375</v>
      </c>
      <c r="C1341">
        <v>42</v>
      </c>
      <c r="D1341" t="s">
        <v>1833</v>
      </c>
      <c r="E1341">
        <v>0</v>
      </c>
      <c r="F1341">
        <v>42</v>
      </c>
      <c r="G1341">
        <v>0</v>
      </c>
      <c r="H1341">
        <v>0</v>
      </c>
      <c r="I1341">
        <v>0</v>
      </c>
    </row>
    <row r="1342" spans="1:9" x14ac:dyDescent="0.2">
      <c r="A1342" t="s">
        <v>1374</v>
      </c>
      <c r="B1342" t="s">
        <v>1375</v>
      </c>
      <c r="C1342">
        <v>142</v>
      </c>
      <c r="D1342" t="s">
        <v>1834</v>
      </c>
      <c r="E1342">
        <v>0</v>
      </c>
      <c r="F1342">
        <v>142</v>
      </c>
      <c r="G1342">
        <v>1</v>
      </c>
      <c r="H1342">
        <v>0</v>
      </c>
      <c r="I1342">
        <v>32</v>
      </c>
    </row>
    <row r="1343" spans="1:9" x14ac:dyDescent="0.2">
      <c r="A1343" t="s">
        <v>1374</v>
      </c>
      <c r="B1343" t="s">
        <v>1375</v>
      </c>
      <c r="C1343">
        <v>127</v>
      </c>
      <c r="D1343" t="s">
        <v>1835</v>
      </c>
      <c r="E1343">
        <v>0</v>
      </c>
      <c r="F1343">
        <v>127</v>
      </c>
      <c r="G1343">
        <v>0</v>
      </c>
      <c r="H1343">
        <v>0</v>
      </c>
      <c r="I1343">
        <v>30</v>
      </c>
    </row>
    <row r="1344" spans="1:9" x14ac:dyDescent="0.2">
      <c r="A1344" t="s">
        <v>1374</v>
      </c>
      <c r="B1344" t="s">
        <v>1375</v>
      </c>
      <c r="C1344">
        <v>149</v>
      </c>
      <c r="D1344" t="s">
        <v>1836</v>
      </c>
      <c r="E1344">
        <v>0</v>
      </c>
      <c r="F1344">
        <v>149</v>
      </c>
      <c r="G1344">
        <v>0</v>
      </c>
      <c r="H1344">
        <v>0</v>
      </c>
      <c r="I1344">
        <v>32</v>
      </c>
    </row>
    <row r="1345" spans="1:9" x14ac:dyDescent="0.2">
      <c r="A1345" t="s">
        <v>1374</v>
      </c>
      <c r="B1345" t="s">
        <v>1375</v>
      </c>
      <c r="C1345">
        <v>86</v>
      </c>
      <c r="D1345" t="s">
        <v>1837</v>
      </c>
      <c r="E1345">
        <v>0</v>
      </c>
      <c r="F1345">
        <v>86</v>
      </c>
      <c r="G1345">
        <v>0</v>
      </c>
      <c r="H1345">
        <v>0</v>
      </c>
      <c r="I1345">
        <v>7</v>
      </c>
    </row>
    <row r="1346" spans="1:9" x14ac:dyDescent="0.2">
      <c r="A1346" t="s">
        <v>1374</v>
      </c>
      <c r="B1346" t="s">
        <v>1375</v>
      </c>
      <c r="C1346">
        <v>158</v>
      </c>
      <c r="D1346" t="s">
        <v>1838</v>
      </c>
      <c r="E1346">
        <v>1</v>
      </c>
      <c r="F1346">
        <v>157</v>
      </c>
      <c r="G1346">
        <v>1038</v>
      </c>
      <c r="H1346">
        <v>0</v>
      </c>
      <c r="I1346">
        <v>1015</v>
      </c>
    </row>
    <row r="1347" spans="1:9" x14ac:dyDescent="0.2">
      <c r="A1347" t="s">
        <v>1374</v>
      </c>
      <c r="B1347" t="s">
        <v>1375</v>
      </c>
      <c r="C1347">
        <v>61</v>
      </c>
      <c r="D1347" t="s">
        <v>1839</v>
      </c>
      <c r="E1347">
        <v>0</v>
      </c>
      <c r="F1347">
        <v>61</v>
      </c>
      <c r="G1347">
        <v>0</v>
      </c>
      <c r="H1347">
        <v>0</v>
      </c>
      <c r="I1347">
        <v>0</v>
      </c>
    </row>
    <row r="1348" spans="1:9" x14ac:dyDescent="0.2">
      <c r="A1348" t="s">
        <v>1374</v>
      </c>
      <c r="B1348" t="s">
        <v>1375</v>
      </c>
      <c r="C1348">
        <v>1083</v>
      </c>
      <c r="D1348" t="s">
        <v>1840</v>
      </c>
      <c r="E1348">
        <v>0</v>
      </c>
      <c r="F1348">
        <v>1083</v>
      </c>
      <c r="G1348">
        <v>0</v>
      </c>
      <c r="H1348">
        <v>0</v>
      </c>
      <c r="I1348">
        <v>0</v>
      </c>
    </row>
    <row r="1349" spans="1:9" x14ac:dyDescent="0.2">
      <c r="A1349" t="s">
        <v>1374</v>
      </c>
      <c r="B1349" t="s">
        <v>1375</v>
      </c>
      <c r="C1349">
        <v>42</v>
      </c>
      <c r="D1349" t="s">
        <v>1841</v>
      </c>
      <c r="E1349">
        <v>0</v>
      </c>
      <c r="F1349">
        <v>42</v>
      </c>
      <c r="G1349">
        <v>0</v>
      </c>
      <c r="H1349">
        <v>0</v>
      </c>
      <c r="I1349">
        <v>0</v>
      </c>
    </row>
    <row r="1350" spans="1:9" x14ac:dyDescent="0.2">
      <c r="A1350" t="s">
        <v>1374</v>
      </c>
      <c r="B1350" t="s">
        <v>1375</v>
      </c>
      <c r="C1350">
        <v>828</v>
      </c>
      <c r="D1350" t="s">
        <v>1842</v>
      </c>
      <c r="E1350">
        <v>0</v>
      </c>
      <c r="F1350">
        <v>828</v>
      </c>
      <c r="G1350">
        <v>4</v>
      </c>
      <c r="H1350">
        <v>0</v>
      </c>
      <c r="I1350">
        <v>2</v>
      </c>
    </row>
    <row r="1351" spans="1:9" x14ac:dyDescent="0.2">
      <c r="A1351" t="s">
        <v>1374</v>
      </c>
      <c r="B1351" t="s">
        <v>1375</v>
      </c>
      <c r="C1351">
        <v>28</v>
      </c>
      <c r="D1351" t="s">
        <v>1843</v>
      </c>
      <c r="E1351">
        <v>-30</v>
      </c>
      <c r="F1351">
        <v>58</v>
      </c>
      <c r="G1351">
        <v>28</v>
      </c>
      <c r="H1351">
        <v>0</v>
      </c>
      <c r="I1351">
        <v>55</v>
      </c>
    </row>
    <row r="1352" spans="1:9" x14ac:dyDescent="0.2">
      <c r="A1352" t="s">
        <v>1374</v>
      </c>
      <c r="B1352" t="s">
        <v>1375</v>
      </c>
      <c r="C1352">
        <v>400</v>
      </c>
      <c r="D1352" t="s">
        <v>1844</v>
      </c>
      <c r="E1352">
        <v>0</v>
      </c>
      <c r="F1352">
        <v>400</v>
      </c>
      <c r="G1352">
        <v>0</v>
      </c>
      <c r="H1352">
        <v>0</v>
      </c>
      <c r="I1352">
        <v>0</v>
      </c>
    </row>
    <row r="1353" spans="1:9" x14ac:dyDescent="0.2">
      <c r="A1353" t="s">
        <v>1374</v>
      </c>
      <c r="B1353" t="s">
        <v>1375</v>
      </c>
      <c r="C1353">
        <v>21</v>
      </c>
      <c r="D1353" t="s">
        <v>1845</v>
      </c>
      <c r="E1353">
        <v>0</v>
      </c>
      <c r="F1353">
        <v>21</v>
      </c>
      <c r="G1353">
        <v>0</v>
      </c>
      <c r="H1353">
        <v>0</v>
      </c>
      <c r="I1353">
        <v>0</v>
      </c>
    </row>
    <row r="1354" spans="1:9" x14ac:dyDescent="0.2">
      <c r="A1354" t="s">
        <v>1374</v>
      </c>
      <c r="B1354" t="s">
        <v>1375</v>
      </c>
      <c r="C1354">
        <v>33</v>
      </c>
      <c r="D1354" t="s">
        <v>1846</v>
      </c>
      <c r="E1354">
        <v>0</v>
      </c>
      <c r="F1354">
        <v>33</v>
      </c>
      <c r="G1354">
        <v>16</v>
      </c>
      <c r="H1354">
        <v>0</v>
      </c>
      <c r="I1354">
        <v>0</v>
      </c>
    </row>
    <row r="1355" spans="1:9" x14ac:dyDescent="0.2">
      <c r="A1355" t="s">
        <v>1374</v>
      </c>
      <c r="B1355" t="s">
        <v>1375</v>
      </c>
      <c r="C1355">
        <v>127</v>
      </c>
      <c r="D1355" t="s">
        <v>1847</v>
      </c>
      <c r="E1355">
        <v>0</v>
      </c>
      <c r="F1355">
        <v>127</v>
      </c>
      <c r="G1355">
        <v>0</v>
      </c>
      <c r="H1355">
        <v>0</v>
      </c>
      <c r="I1355">
        <v>0</v>
      </c>
    </row>
    <row r="1356" spans="1:9" x14ac:dyDescent="0.2">
      <c r="A1356" t="s">
        <v>1374</v>
      </c>
      <c r="B1356" t="s">
        <v>1375</v>
      </c>
      <c r="C1356">
        <v>173</v>
      </c>
      <c r="D1356" t="s">
        <v>1848</v>
      </c>
      <c r="E1356">
        <v>0</v>
      </c>
      <c r="F1356">
        <v>173</v>
      </c>
      <c r="G1356">
        <v>0</v>
      </c>
      <c r="H1356">
        <v>0</v>
      </c>
      <c r="I1356">
        <v>16</v>
      </c>
    </row>
    <row r="1357" spans="1:9" x14ac:dyDescent="0.2">
      <c r="A1357" t="s">
        <v>1374</v>
      </c>
      <c r="B1357" t="s">
        <v>1375</v>
      </c>
      <c r="C1357">
        <v>127</v>
      </c>
      <c r="D1357" t="s">
        <v>1849</v>
      </c>
      <c r="E1357">
        <v>0</v>
      </c>
      <c r="F1357">
        <v>127</v>
      </c>
      <c r="G1357">
        <v>0</v>
      </c>
      <c r="H1357">
        <v>0</v>
      </c>
      <c r="I1357">
        <v>0</v>
      </c>
    </row>
    <row r="1358" spans="1:9" x14ac:dyDescent="0.2">
      <c r="A1358" t="s">
        <v>1374</v>
      </c>
      <c r="B1358" t="s">
        <v>1375</v>
      </c>
      <c r="C1358">
        <v>199</v>
      </c>
      <c r="D1358" t="s">
        <v>1850</v>
      </c>
      <c r="E1358">
        <v>0</v>
      </c>
      <c r="F1358">
        <v>199</v>
      </c>
      <c r="G1358">
        <v>0</v>
      </c>
      <c r="H1358">
        <v>0</v>
      </c>
      <c r="I1358">
        <v>0</v>
      </c>
    </row>
    <row r="1359" spans="1:9" x14ac:dyDescent="0.2">
      <c r="A1359" t="s">
        <v>1374</v>
      </c>
      <c r="B1359" t="s">
        <v>1375</v>
      </c>
      <c r="C1359">
        <v>57</v>
      </c>
      <c r="D1359" t="s">
        <v>1851</v>
      </c>
      <c r="E1359">
        <v>0</v>
      </c>
      <c r="F1359">
        <v>57</v>
      </c>
      <c r="G1359">
        <v>0</v>
      </c>
      <c r="H1359">
        <v>0</v>
      </c>
      <c r="I1359">
        <v>1</v>
      </c>
    </row>
    <row r="1360" spans="1:9" x14ac:dyDescent="0.2">
      <c r="A1360" t="s">
        <v>1374</v>
      </c>
      <c r="B1360" t="s">
        <v>1375</v>
      </c>
      <c r="C1360">
        <v>222</v>
      </c>
      <c r="D1360" t="s">
        <v>1852</v>
      </c>
      <c r="E1360">
        <v>0</v>
      </c>
      <c r="F1360">
        <v>222</v>
      </c>
      <c r="G1360">
        <v>0</v>
      </c>
      <c r="H1360">
        <v>0</v>
      </c>
      <c r="I1360">
        <v>0</v>
      </c>
    </row>
    <row r="1361" spans="1:9" x14ac:dyDescent="0.2">
      <c r="A1361" t="s">
        <v>1374</v>
      </c>
      <c r="B1361" t="s">
        <v>1375</v>
      </c>
      <c r="C1361">
        <v>151</v>
      </c>
      <c r="D1361" t="s">
        <v>1853</v>
      </c>
      <c r="E1361">
        <v>0</v>
      </c>
      <c r="F1361">
        <v>151</v>
      </c>
      <c r="G1361">
        <v>0</v>
      </c>
      <c r="H1361">
        <v>0</v>
      </c>
      <c r="I1361">
        <v>2</v>
      </c>
    </row>
    <row r="1362" spans="1:9" x14ac:dyDescent="0.2">
      <c r="A1362" t="s">
        <v>1374</v>
      </c>
      <c r="B1362" t="s">
        <v>1375</v>
      </c>
      <c r="C1362">
        <v>52</v>
      </c>
      <c r="D1362" t="s">
        <v>1854</v>
      </c>
      <c r="E1362">
        <v>0</v>
      </c>
      <c r="F1362">
        <v>52</v>
      </c>
      <c r="G1362">
        <v>0</v>
      </c>
      <c r="H1362">
        <v>0</v>
      </c>
      <c r="I1362">
        <v>0</v>
      </c>
    </row>
    <row r="1363" spans="1:9" x14ac:dyDescent="0.2">
      <c r="A1363" t="s">
        <v>1374</v>
      </c>
      <c r="B1363" t="s">
        <v>1375</v>
      </c>
      <c r="C1363">
        <v>184</v>
      </c>
      <c r="D1363" t="s">
        <v>1855</v>
      </c>
      <c r="E1363">
        <v>0</v>
      </c>
      <c r="F1363">
        <v>184</v>
      </c>
      <c r="G1363">
        <v>0</v>
      </c>
      <c r="H1363">
        <v>0</v>
      </c>
      <c r="I1363">
        <v>2</v>
      </c>
    </row>
    <row r="1364" spans="1:9" x14ac:dyDescent="0.2">
      <c r="A1364" t="s">
        <v>1374</v>
      </c>
      <c r="B1364" t="s">
        <v>1375</v>
      </c>
      <c r="C1364">
        <v>40</v>
      </c>
      <c r="D1364" t="s">
        <v>1856</v>
      </c>
      <c r="E1364">
        <v>0</v>
      </c>
      <c r="F1364">
        <v>40</v>
      </c>
      <c r="G1364">
        <v>0</v>
      </c>
      <c r="H1364">
        <v>0</v>
      </c>
      <c r="I1364">
        <v>0</v>
      </c>
    </row>
    <row r="1365" spans="1:9" x14ac:dyDescent="0.2">
      <c r="A1365" t="s">
        <v>1374</v>
      </c>
      <c r="B1365" t="s">
        <v>1375</v>
      </c>
      <c r="C1365">
        <v>58</v>
      </c>
      <c r="D1365" t="s">
        <v>1857</v>
      </c>
      <c r="E1365">
        <v>0</v>
      </c>
      <c r="F1365">
        <v>58</v>
      </c>
      <c r="G1365">
        <v>0</v>
      </c>
      <c r="H1365">
        <v>0</v>
      </c>
      <c r="I1365">
        <v>2</v>
      </c>
    </row>
    <row r="1366" spans="1:9" x14ac:dyDescent="0.2">
      <c r="A1366" t="s">
        <v>1374</v>
      </c>
      <c r="B1366" t="s">
        <v>1375</v>
      </c>
      <c r="C1366">
        <v>52</v>
      </c>
      <c r="D1366" t="s">
        <v>1858</v>
      </c>
      <c r="E1366">
        <v>0</v>
      </c>
      <c r="F1366">
        <v>52</v>
      </c>
      <c r="G1366">
        <v>0</v>
      </c>
      <c r="H1366">
        <v>0</v>
      </c>
      <c r="I1366">
        <v>0</v>
      </c>
    </row>
    <row r="1367" spans="1:9" x14ac:dyDescent="0.2">
      <c r="A1367" t="s">
        <v>1374</v>
      </c>
      <c r="B1367" t="s">
        <v>1375</v>
      </c>
      <c r="C1367">
        <v>84</v>
      </c>
      <c r="D1367" t="s">
        <v>1859</v>
      </c>
      <c r="E1367">
        <v>0</v>
      </c>
      <c r="F1367">
        <v>84</v>
      </c>
      <c r="G1367">
        <v>0</v>
      </c>
      <c r="H1367">
        <v>0</v>
      </c>
      <c r="I1367">
        <v>2</v>
      </c>
    </row>
    <row r="1368" spans="1:9" x14ac:dyDescent="0.2">
      <c r="A1368" t="s">
        <v>1374</v>
      </c>
      <c r="B1368" t="s">
        <v>1375</v>
      </c>
      <c r="C1368">
        <v>41</v>
      </c>
      <c r="D1368" t="s">
        <v>1860</v>
      </c>
      <c r="E1368">
        <v>0</v>
      </c>
      <c r="F1368">
        <v>41</v>
      </c>
      <c r="G1368">
        <v>0</v>
      </c>
      <c r="H1368">
        <v>0</v>
      </c>
      <c r="I1368">
        <v>0</v>
      </c>
    </row>
    <row r="1369" spans="1:9" x14ac:dyDescent="0.2">
      <c r="A1369" t="s">
        <v>1374</v>
      </c>
      <c r="B1369" t="s">
        <v>1375</v>
      </c>
      <c r="C1369">
        <v>101</v>
      </c>
      <c r="D1369" t="s">
        <v>1861</v>
      </c>
      <c r="E1369">
        <v>0</v>
      </c>
      <c r="F1369">
        <v>101</v>
      </c>
      <c r="G1369">
        <v>0</v>
      </c>
      <c r="H1369">
        <v>0</v>
      </c>
      <c r="I1369">
        <v>0</v>
      </c>
    </row>
    <row r="1370" spans="1:9" x14ac:dyDescent="0.2">
      <c r="A1370" t="s">
        <v>1374</v>
      </c>
      <c r="B1370" t="s">
        <v>1375</v>
      </c>
      <c r="C1370">
        <v>148</v>
      </c>
      <c r="D1370" t="s">
        <v>1862</v>
      </c>
      <c r="E1370">
        <v>0</v>
      </c>
      <c r="F1370">
        <v>148</v>
      </c>
      <c r="G1370">
        <v>0</v>
      </c>
      <c r="H1370">
        <v>0</v>
      </c>
      <c r="I1370">
        <v>0</v>
      </c>
    </row>
    <row r="1371" spans="1:9" x14ac:dyDescent="0.2">
      <c r="A1371" t="s">
        <v>1374</v>
      </c>
      <c r="B1371" t="s">
        <v>1375</v>
      </c>
      <c r="C1371">
        <v>127</v>
      </c>
      <c r="D1371" t="s">
        <v>1863</v>
      </c>
      <c r="E1371">
        <v>0</v>
      </c>
      <c r="F1371">
        <v>127</v>
      </c>
      <c r="G1371">
        <v>0</v>
      </c>
      <c r="H1371">
        <v>0</v>
      </c>
      <c r="I1371">
        <v>0</v>
      </c>
    </row>
    <row r="1372" spans="1:9" x14ac:dyDescent="0.2">
      <c r="A1372" t="s">
        <v>1374</v>
      </c>
      <c r="B1372" t="s">
        <v>1375</v>
      </c>
      <c r="C1372">
        <v>121</v>
      </c>
      <c r="D1372" t="s">
        <v>1864</v>
      </c>
      <c r="E1372">
        <v>0</v>
      </c>
      <c r="F1372">
        <v>121</v>
      </c>
      <c r="G1372">
        <v>0</v>
      </c>
      <c r="H1372">
        <v>0</v>
      </c>
      <c r="I1372">
        <v>0</v>
      </c>
    </row>
    <row r="1373" spans="1:9" x14ac:dyDescent="0.2">
      <c r="A1373" t="s">
        <v>1374</v>
      </c>
      <c r="B1373" t="s">
        <v>1375</v>
      </c>
      <c r="C1373">
        <v>142</v>
      </c>
      <c r="D1373" t="s">
        <v>1865</v>
      </c>
      <c r="E1373">
        <v>0</v>
      </c>
      <c r="F1373">
        <v>142</v>
      </c>
      <c r="G1373">
        <v>0</v>
      </c>
      <c r="H1373">
        <v>0</v>
      </c>
      <c r="I1373">
        <v>0</v>
      </c>
    </row>
    <row r="1374" spans="1:9" x14ac:dyDescent="0.2">
      <c r="A1374" t="s">
        <v>1374</v>
      </c>
      <c r="B1374" t="s">
        <v>1375</v>
      </c>
      <c r="C1374">
        <v>121</v>
      </c>
      <c r="D1374" t="s">
        <v>1866</v>
      </c>
      <c r="E1374">
        <v>0</v>
      </c>
      <c r="F1374">
        <v>121</v>
      </c>
      <c r="G1374">
        <v>0</v>
      </c>
      <c r="H1374">
        <v>0</v>
      </c>
      <c r="I1374">
        <v>0</v>
      </c>
    </row>
    <row r="1375" spans="1:9" x14ac:dyDescent="0.2">
      <c r="A1375" t="s">
        <v>1374</v>
      </c>
      <c r="B1375" t="s">
        <v>1375</v>
      </c>
      <c r="C1375">
        <v>121</v>
      </c>
      <c r="D1375" t="s">
        <v>1867</v>
      </c>
      <c r="E1375">
        <v>0</v>
      </c>
      <c r="F1375">
        <v>121</v>
      </c>
      <c r="G1375">
        <v>0</v>
      </c>
      <c r="H1375">
        <v>0</v>
      </c>
      <c r="I1375">
        <v>0</v>
      </c>
    </row>
    <row r="1376" spans="1:9" x14ac:dyDescent="0.2">
      <c r="A1376" t="s">
        <v>1374</v>
      </c>
      <c r="B1376" t="s">
        <v>1375</v>
      </c>
      <c r="C1376">
        <v>127</v>
      </c>
      <c r="D1376" t="s">
        <v>1868</v>
      </c>
      <c r="E1376">
        <v>0</v>
      </c>
      <c r="F1376">
        <v>127</v>
      </c>
      <c r="G1376">
        <v>0</v>
      </c>
      <c r="H1376">
        <v>0</v>
      </c>
      <c r="I1376">
        <v>2</v>
      </c>
    </row>
    <row r="1377" spans="1:9" x14ac:dyDescent="0.2">
      <c r="A1377" t="s">
        <v>1374</v>
      </c>
      <c r="B1377" t="s">
        <v>1375</v>
      </c>
      <c r="C1377">
        <v>3</v>
      </c>
      <c r="D1377" t="s">
        <v>1869</v>
      </c>
      <c r="E1377">
        <v>0</v>
      </c>
      <c r="F1377">
        <v>3</v>
      </c>
      <c r="G1377">
        <v>0</v>
      </c>
      <c r="H1377">
        <v>0</v>
      </c>
      <c r="I1377">
        <v>2</v>
      </c>
    </row>
    <row r="1378" spans="1:9" x14ac:dyDescent="0.2">
      <c r="A1378" t="s">
        <v>1374</v>
      </c>
      <c r="B1378" t="s">
        <v>1375</v>
      </c>
      <c r="C1378">
        <v>267</v>
      </c>
      <c r="D1378" t="s">
        <v>1870</v>
      </c>
      <c r="E1378">
        <v>0</v>
      </c>
      <c r="F1378">
        <v>267</v>
      </c>
      <c r="G1378">
        <v>0</v>
      </c>
      <c r="H1378">
        <v>0</v>
      </c>
      <c r="I1378">
        <v>2</v>
      </c>
    </row>
    <row r="1379" spans="1:9" x14ac:dyDescent="0.2">
      <c r="A1379" t="s">
        <v>1374</v>
      </c>
      <c r="B1379" t="s">
        <v>1375</v>
      </c>
      <c r="C1379">
        <v>80</v>
      </c>
      <c r="D1379" t="s">
        <v>1871</v>
      </c>
      <c r="E1379">
        <v>0</v>
      </c>
      <c r="F1379">
        <v>80</v>
      </c>
      <c r="G1379">
        <v>0</v>
      </c>
      <c r="H1379">
        <v>0</v>
      </c>
      <c r="I1379">
        <v>2</v>
      </c>
    </row>
    <row r="1380" spans="1:9" x14ac:dyDescent="0.2">
      <c r="A1380" t="s">
        <v>1374</v>
      </c>
      <c r="B1380" t="s">
        <v>1375</v>
      </c>
      <c r="C1380">
        <v>95</v>
      </c>
      <c r="D1380" t="s">
        <v>1872</v>
      </c>
      <c r="E1380">
        <v>0</v>
      </c>
      <c r="F1380">
        <v>95</v>
      </c>
      <c r="G1380">
        <v>0</v>
      </c>
      <c r="H1380">
        <v>0</v>
      </c>
      <c r="I1380">
        <v>0</v>
      </c>
    </row>
    <row r="1381" spans="1:9" x14ac:dyDescent="0.2">
      <c r="A1381" t="s">
        <v>1374</v>
      </c>
      <c r="B1381" t="s">
        <v>1375</v>
      </c>
      <c r="C1381">
        <v>95</v>
      </c>
      <c r="D1381" t="s">
        <v>1873</v>
      </c>
      <c r="E1381">
        <v>0</v>
      </c>
      <c r="F1381">
        <v>95</v>
      </c>
      <c r="G1381">
        <v>0</v>
      </c>
      <c r="H1381">
        <v>0</v>
      </c>
      <c r="I1381">
        <v>0</v>
      </c>
    </row>
    <row r="1382" spans="1:9" x14ac:dyDescent="0.2">
      <c r="A1382" t="s">
        <v>1374</v>
      </c>
      <c r="B1382" t="s">
        <v>1375</v>
      </c>
      <c r="C1382">
        <v>95</v>
      </c>
      <c r="D1382" t="s">
        <v>1874</v>
      </c>
      <c r="E1382">
        <v>0</v>
      </c>
      <c r="F1382">
        <v>95</v>
      </c>
      <c r="G1382">
        <v>0</v>
      </c>
      <c r="H1382">
        <v>0</v>
      </c>
      <c r="I1382">
        <v>0</v>
      </c>
    </row>
    <row r="1383" spans="1:9" x14ac:dyDescent="0.2">
      <c r="A1383" t="s">
        <v>1374</v>
      </c>
      <c r="B1383" t="s">
        <v>1375</v>
      </c>
      <c r="C1383">
        <v>95</v>
      </c>
      <c r="D1383" t="s">
        <v>1875</v>
      </c>
      <c r="E1383">
        <v>0</v>
      </c>
      <c r="F1383">
        <v>95</v>
      </c>
      <c r="G1383">
        <v>0</v>
      </c>
      <c r="H1383">
        <v>0</v>
      </c>
      <c r="I1383">
        <v>0</v>
      </c>
    </row>
    <row r="1384" spans="1:9" x14ac:dyDescent="0.2">
      <c r="A1384" t="s">
        <v>1374</v>
      </c>
      <c r="B1384" t="s">
        <v>1375</v>
      </c>
      <c r="C1384">
        <v>95</v>
      </c>
      <c r="D1384" t="s">
        <v>1876</v>
      </c>
      <c r="E1384">
        <v>0</v>
      </c>
      <c r="F1384">
        <v>95</v>
      </c>
      <c r="G1384">
        <v>0</v>
      </c>
      <c r="H1384">
        <v>0</v>
      </c>
      <c r="I1384">
        <v>0</v>
      </c>
    </row>
    <row r="1385" spans="1:9" x14ac:dyDescent="0.2">
      <c r="A1385" t="s">
        <v>1374</v>
      </c>
      <c r="B1385" t="s">
        <v>1375</v>
      </c>
      <c r="C1385">
        <v>95</v>
      </c>
      <c r="D1385" t="s">
        <v>1877</v>
      </c>
      <c r="E1385">
        <v>0</v>
      </c>
      <c r="F1385">
        <v>95</v>
      </c>
      <c r="G1385">
        <v>0</v>
      </c>
      <c r="H1385">
        <v>0</v>
      </c>
      <c r="I1385">
        <v>0</v>
      </c>
    </row>
    <row r="1386" spans="1:9" x14ac:dyDescent="0.2">
      <c r="A1386" t="s">
        <v>1374</v>
      </c>
      <c r="B1386" t="s">
        <v>1375</v>
      </c>
      <c r="C1386">
        <v>120</v>
      </c>
      <c r="D1386" t="s">
        <v>1878</v>
      </c>
      <c r="E1386">
        <v>-146</v>
      </c>
      <c r="F1386">
        <v>265</v>
      </c>
      <c r="G1386">
        <v>110</v>
      </c>
      <c r="H1386">
        <v>0</v>
      </c>
      <c r="I1386">
        <v>0</v>
      </c>
    </row>
    <row r="1387" spans="1:9" x14ac:dyDescent="0.2">
      <c r="A1387" t="s">
        <v>1374</v>
      </c>
      <c r="B1387" t="s">
        <v>1375</v>
      </c>
      <c r="C1387">
        <v>127</v>
      </c>
      <c r="D1387" t="s">
        <v>1879</v>
      </c>
      <c r="E1387">
        <v>0</v>
      </c>
      <c r="F1387">
        <v>127</v>
      </c>
      <c r="G1387">
        <v>0</v>
      </c>
      <c r="H1387">
        <v>0</v>
      </c>
      <c r="I1387">
        <v>0</v>
      </c>
    </row>
    <row r="1388" spans="1:9" x14ac:dyDescent="0.2">
      <c r="A1388" t="s">
        <v>1374</v>
      </c>
      <c r="B1388" t="s">
        <v>1375</v>
      </c>
      <c r="C1388">
        <v>85</v>
      </c>
      <c r="D1388" t="s">
        <v>1880</v>
      </c>
      <c r="E1388">
        <v>0</v>
      </c>
      <c r="F1388">
        <v>85</v>
      </c>
      <c r="G1388">
        <v>0</v>
      </c>
      <c r="H1388">
        <v>0</v>
      </c>
      <c r="I1388">
        <v>0</v>
      </c>
    </row>
    <row r="1389" spans="1:9" x14ac:dyDescent="0.2">
      <c r="A1389" t="s">
        <v>1374</v>
      </c>
      <c r="B1389" t="s">
        <v>1375</v>
      </c>
      <c r="C1389">
        <v>95</v>
      </c>
      <c r="D1389" t="s">
        <v>1881</v>
      </c>
      <c r="E1389">
        <v>0</v>
      </c>
      <c r="F1389">
        <v>95</v>
      </c>
      <c r="G1389">
        <v>0</v>
      </c>
      <c r="H1389">
        <v>0</v>
      </c>
      <c r="I1389">
        <v>0</v>
      </c>
    </row>
    <row r="1390" spans="1:9" x14ac:dyDescent="0.2">
      <c r="A1390" t="s">
        <v>1374</v>
      </c>
      <c r="B1390" t="s">
        <v>1375</v>
      </c>
      <c r="C1390">
        <v>506</v>
      </c>
      <c r="D1390" t="s">
        <v>1882</v>
      </c>
      <c r="E1390">
        <v>0</v>
      </c>
      <c r="F1390">
        <v>506</v>
      </c>
      <c r="G1390">
        <v>2</v>
      </c>
      <c r="H1390">
        <v>0</v>
      </c>
      <c r="I1390">
        <v>2</v>
      </c>
    </row>
    <row r="1391" spans="1:9" x14ac:dyDescent="0.2">
      <c r="A1391" t="s">
        <v>1374</v>
      </c>
      <c r="B1391" t="s">
        <v>1375</v>
      </c>
      <c r="C1391">
        <v>104</v>
      </c>
      <c r="D1391" t="s">
        <v>1883</v>
      </c>
      <c r="E1391">
        <v>0</v>
      </c>
      <c r="F1391">
        <v>104</v>
      </c>
      <c r="G1391">
        <v>0</v>
      </c>
      <c r="H1391">
        <v>0</v>
      </c>
      <c r="I1391">
        <v>0</v>
      </c>
    </row>
    <row r="1392" spans="1:9" x14ac:dyDescent="0.2">
      <c r="A1392" t="s">
        <v>1374</v>
      </c>
      <c r="B1392" t="s">
        <v>1375</v>
      </c>
      <c r="C1392">
        <v>63</v>
      </c>
      <c r="D1392" t="s">
        <v>1884</v>
      </c>
      <c r="E1392">
        <v>0</v>
      </c>
      <c r="F1392">
        <v>63</v>
      </c>
      <c r="G1392">
        <v>0</v>
      </c>
      <c r="H1392">
        <v>0</v>
      </c>
      <c r="I1392">
        <v>0</v>
      </c>
    </row>
    <row r="1393" spans="1:9" x14ac:dyDescent="0.2">
      <c r="A1393" t="s">
        <v>1374</v>
      </c>
      <c r="B1393" t="s">
        <v>1375</v>
      </c>
      <c r="C1393">
        <v>158</v>
      </c>
      <c r="D1393" t="s">
        <v>1885</v>
      </c>
      <c r="E1393">
        <v>0</v>
      </c>
      <c r="F1393">
        <v>158</v>
      </c>
      <c r="G1393">
        <v>0</v>
      </c>
      <c r="H1393">
        <v>0</v>
      </c>
      <c r="I1393">
        <v>0</v>
      </c>
    </row>
    <row r="1394" spans="1:9" x14ac:dyDescent="0.2">
      <c r="A1394" t="s">
        <v>1374</v>
      </c>
      <c r="B1394" t="s">
        <v>1375</v>
      </c>
      <c r="C1394">
        <v>95</v>
      </c>
      <c r="D1394" t="s">
        <v>1886</v>
      </c>
      <c r="E1394">
        <v>0</v>
      </c>
      <c r="F1394">
        <v>95</v>
      </c>
      <c r="G1394">
        <v>0</v>
      </c>
      <c r="H1394">
        <v>0</v>
      </c>
      <c r="I1394">
        <v>0</v>
      </c>
    </row>
    <row r="1395" spans="1:9" x14ac:dyDescent="0.2">
      <c r="A1395" t="s">
        <v>1374</v>
      </c>
      <c r="B1395" t="s">
        <v>1375</v>
      </c>
      <c r="C1395">
        <v>69</v>
      </c>
      <c r="D1395" t="s">
        <v>1887</v>
      </c>
      <c r="E1395">
        <v>0</v>
      </c>
      <c r="F1395">
        <v>69</v>
      </c>
      <c r="G1395">
        <v>0</v>
      </c>
      <c r="H1395">
        <v>0</v>
      </c>
      <c r="I1395">
        <v>0</v>
      </c>
    </row>
    <row r="1396" spans="1:9" x14ac:dyDescent="0.2">
      <c r="A1396" t="s">
        <v>1374</v>
      </c>
      <c r="B1396" t="s">
        <v>1375</v>
      </c>
      <c r="C1396">
        <v>95</v>
      </c>
      <c r="D1396" t="s">
        <v>1888</v>
      </c>
      <c r="E1396">
        <v>0</v>
      </c>
      <c r="F1396">
        <v>95</v>
      </c>
      <c r="G1396">
        <v>0</v>
      </c>
      <c r="H1396">
        <v>0</v>
      </c>
      <c r="I1396">
        <v>0</v>
      </c>
    </row>
    <row r="1397" spans="1:9" x14ac:dyDescent="0.2">
      <c r="A1397" t="s">
        <v>1374</v>
      </c>
      <c r="B1397" t="s">
        <v>1375</v>
      </c>
      <c r="C1397">
        <v>95</v>
      </c>
      <c r="D1397" t="s">
        <v>1889</v>
      </c>
      <c r="E1397">
        <v>0</v>
      </c>
      <c r="F1397">
        <v>95</v>
      </c>
      <c r="G1397">
        <v>0</v>
      </c>
      <c r="H1397">
        <v>0</v>
      </c>
      <c r="I1397">
        <v>0</v>
      </c>
    </row>
    <row r="1398" spans="1:9" x14ac:dyDescent="0.2">
      <c r="A1398" t="s">
        <v>1374</v>
      </c>
      <c r="B1398" t="s">
        <v>1375</v>
      </c>
      <c r="C1398">
        <v>63</v>
      </c>
      <c r="D1398" t="s">
        <v>1890</v>
      </c>
      <c r="E1398">
        <v>0</v>
      </c>
      <c r="F1398">
        <v>63</v>
      </c>
      <c r="G1398">
        <v>0</v>
      </c>
      <c r="H1398">
        <v>0</v>
      </c>
      <c r="I1398">
        <v>0</v>
      </c>
    </row>
    <row r="1399" spans="1:9" x14ac:dyDescent="0.2">
      <c r="A1399" t="s">
        <v>1374</v>
      </c>
      <c r="B1399" t="s">
        <v>1375</v>
      </c>
      <c r="C1399">
        <v>33</v>
      </c>
      <c r="D1399" t="s">
        <v>1891</v>
      </c>
      <c r="E1399">
        <v>0</v>
      </c>
      <c r="F1399">
        <v>33</v>
      </c>
      <c r="G1399">
        <v>0</v>
      </c>
      <c r="H1399">
        <v>0</v>
      </c>
      <c r="I1399">
        <v>0</v>
      </c>
    </row>
    <row r="1400" spans="1:9" x14ac:dyDescent="0.2">
      <c r="A1400" t="s">
        <v>1374</v>
      </c>
      <c r="B1400" t="s">
        <v>1375</v>
      </c>
      <c r="C1400">
        <v>31</v>
      </c>
      <c r="D1400" t="s">
        <v>1892</v>
      </c>
      <c r="E1400">
        <v>0</v>
      </c>
      <c r="F1400">
        <v>31</v>
      </c>
      <c r="G1400">
        <v>0</v>
      </c>
      <c r="H1400">
        <v>0</v>
      </c>
      <c r="I1400">
        <v>0</v>
      </c>
    </row>
    <row r="1401" spans="1:9" x14ac:dyDescent="0.2">
      <c r="A1401" t="s">
        <v>1374</v>
      </c>
      <c r="B1401" t="s">
        <v>1375</v>
      </c>
      <c r="C1401">
        <v>95</v>
      </c>
      <c r="D1401" t="s">
        <v>1893</v>
      </c>
      <c r="E1401">
        <v>0</v>
      </c>
      <c r="F1401">
        <v>95</v>
      </c>
      <c r="G1401">
        <v>0</v>
      </c>
      <c r="H1401">
        <v>0</v>
      </c>
      <c r="I1401">
        <v>0</v>
      </c>
    </row>
    <row r="1402" spans="1:9" x14ac:dyDescent="0.2">
      <c r="A1402" t="s">
        <v>1374</v>
      </c>
      <c r="B1402" t="s">
        <v>1375</v>
      </c>
      <c r="C1402">
        <v>87</v>
      </c>
      <c r="D1402" t="s">
        <v>1894</v>
      </c>
      <c r="E1402">
        <v>0</v>
      </c>
      <c r="F1402">
        <v>87</v>
      </c>
      <c r="G1402">
        <v>0</v>
      </c>
      <c r="H1402">
        <v>0</v>
      </c>
      <c r="I1402">
        <v>0</v>
      </c>
    </row>
    <row r="1403" spans="1:9" x14ac:dyDescent="0.2">
      <c r="A1403" t="s">
        <v>1374</v>
      </c>
      <c r="B1403" t="s">
        <v>1375</v>
      </c>
      <c r="C1403">
        <v>95</v>
      </c>
      <c r="D1403" t="s">
        <v>1895</v>
      </c>
      <c r="E1403">
        <v>0</v>
      </c>
      <c r="F1403">
        <v>95</v>
      </c>
      <c r="G1403">
        <v>0</v>
      </c>
      <c r="H1403">
        <v>0</v>
      </c>
      <c r="I1403">
        <v>0</v>
      </c>
    </row>
    <row r="1404" spans="1:9" x14ac:dyDescent="0.2">
      <c r="A1404" t="s">
        <v>1374</v>
      </c>
      <c r="B1404" t="s">
        <v>1375</v>
      </c>
      <c r="C1404">
        <v>95</v>
      </c>
      <c r="D1404" t="s">
        <v>1896</v>
      </c>
      <c r="E1404">
        <v>0</v>
      </c>
      <c r="F1404">
        <v>95</v>
      </c>
      <c r="G1404">
        <v>0</v>
      </c>
      <c r="H1404">
        <v>0</v>
      </c>
      <c r="I1404">
        <v>0</v>
      </c>
    </row>
    <row r="1405" spans="1:9" x14ac:dyDescent="0.2">
      <c r="A1405" t="s">
        <v>1374</v>
      </c>
      <c r="B1405" t="s">
        <v>1375</v>
      </c>
      <c r="C1405">
        <v>95</v>
      </c>
      <c r="D1405" t="s">
        <v>1897</v>
      </c>
      <c r="E1405">
        <v>0</v>
      </c>
      <c r="F1405">
        <v>95</v>
      </c>
      <c r="G1405">
        <v>0</v>
      </c>
      <c r="H1405">
        <v>0</v>
      </c>
      <c r="I1405">
        <v>0</v>
      </c>
    </row>
    <row r="1406" spans="1:9" x14ac:dyDescent="0.2">
      <c r="A1406" t="s">
        <v>1374</v>
      </c>
      <c r="B1406" t="s">
        <v>1375</v>
      </c>
      <c r="C1406">
        <v>77</v>
      </c>
      <c r="D1406" t="s">
        <v>1898</v>
      </c>
      <c r="E1406">
        <v>0</v>
      </c>
      <c r="F1406">
        <v>77</v>
      </c>
      <c r="G1406">
        <v>0</v>
      </c>
      <c r="H1406">
        <v>0</v>
      </c>
      <c r="I1406">
        <v>0</v>
      </c>
    </row>
    <row r="1407" spans="1:9" x14ac:dyDescent="0.2">
      <c r="A1407" t="s">
        <v>1374</v>
      </c>
      <c r="B1407" t="s">
        <v>1375</v>
      </c>
      <c r="C1407">
        <v>95</v>
      </c>
      <c r="D1407" t="s">
        <v>1899</v>
      </c>
      <c r="E1407">
        <v>0</v>
      </c>
      <c r="F1407">
        <v>95</v>
      </c>
      <c r="G1407">
        <v>0</v>
      </c>
      <c r="H1407">
        <v>0</v>
      </c>
      <c r="I1407">
        <v>0</v>
      </c>
    </row>
    <row r="1408" spans="1:9" x14ac:dyDescent="0.2">
      <c r="A1408" t="s">
        <v>1374</v>
      </c>
      <c r="B1408" t="s">
        <v>1375</v>
      </c>
      <c r="C1408">
        <v>95</v>
      </c>
      <c r="D1408" t="s">
        <v>1900</v>
      </c>
      <c r="E1408">
        <v>0</v>
      </c>
      <c r="F1408">
        <v>95</v>
      </c>
      <c r="G1408">
        <v>0</v>
      </c>
      <c r="H1408">
        <v>0</v>
      </c>
      <c r="I1408">
        <v>0</v>
      </c>
    </row>
    <row r="1409" spans="1:9" x14ac:dyDescent="0.2">
      <c r="A1409" t="s">
        <v>1374</v>
      </c>
      <c r="B1409" t="s">
        <v>1375</v>
      </c>
      <c r="C1409">
        <v>59</v>
      </c>
      <c r="D1409" t="s">
        <v>1901</v>
      </c>
      <c r="E1409">
        <v>0</v>
      </c>
      <c r="F1409">
        <v>59</v>
      </c>
      <c r="G1409">
        <v>0</v>
      </c>
      <c r="H1409">
        <v>0</v>
      </c>
      <c r="I1409">
        <v>0</v>
      </c>
    </row>
    <row r="1410" spans="1:9" x14ac:dyDescent="0.2">
      <c r="A1410" t="s">
        <v>1374</v>
      </c>
      <c r="B1410" t="s">
        <v>1375</v>
      </c>
      <c r="C1410">
        <v>91</v>
      </c>
      <c r="D1410" t="s">
        <v>1902</v>
      </c>
      <c r="E1410">
        <v>0</v>
      </c>
      <c r="F1410">
        <v>91</v>
      </c>
      <c r="G1410">
        <v>0</v>
      </c>
      <c r="H1410">
        <v>0</v>
      </c>
      <c r="I1410">
        <v>0</v>
      </c>
    </row>
    <row r="1411" spans="1:9" x14ac:dyDescent="0.2">
      <c r="A1411" t="s">
        <v>1374</v>
      </c>
      <c r="B1411" t="s">
        <v>1375</v>
      </c>
      <c r="C1411">
        <v>95</v>
      </c>
      <c r="D1411" t="s">
        <v>1903</v>
      </c>
      <c r="E1411">
        <v>0</v>
      </c>
      <c r="F1411">
        <v>95</v>
      </c>
      <c r="G1411">
        <v>0</v>
      </c>
      <c r="H1411">
        <v>0</v>
      </c>
      <c r="I1411">
        <v>0</v>
      </c>
    </row>
    <row r="1412" spans="1:9" x14ac:dyDescent="0.2">
      <c r="A1412" t="s">
        <v>1374</v>
      </c>
      <c r="B1412" t="s">
        <v>1375</v>
      </c>
      <c r="C1412">
        <v>127</v>
      </c>
      <c r="D1412" t="s">
        <v>1904</v>
      </c>
      <c r="E1412">
        <v>0</v>
      </c>
      <c r="F1412">
        <v>127</v>
      </c>
      <c r="G1412">
        <v>0</v>
      </c>
      <c r="H1412">
        <v>0</v>
      </c>
      <c r="I1412">
        <v>0</v>
      </c>
    </row>
    <row r="1413" spans="1:9" x14ac:dyDescent="0.2">
      <c r="A1413" t="s">
        <v>1374</v>
      </c>
      <c r="B1413" t="s">
        <v>1375</v>
      </c>
      <c r="C1413">
        <v>95</v>
      </c>
      <c r="D1413" t="s">
        <v>1905</v>
      </c>
      <c r="E1413">
        <v>0</v>
      </c>
      <c r="F1413">
        <v>95</v>
      </c>
      <c r="G1413">
        <v>0</v>
      </c>
      <c r="H1413">
        <v>0</v>
      </c>
      <c r="I1413">
        <v>0</v>
      </c>
    </row>
    <row r="1414" spans="1:9" x14ac:dyDescent="0.2">
      <c r="A1414" t="s">
        <v>1374</v>
      </c>
      <c r="B1414" t="s">
        <v>1375</v>
      </c>
      <c r="C1414">
        <v>95</v>
      </c>
      <c r="D1414" t="s">
        <v>1906</v>
      </c>
      <c r="E1414">
        <v>0</v>
      </c>
      <c r="F1414">
        <v>95</v>
      </c>
      <c r="G1414">
        <v>0</v>
      </c>
      <c r="H1414">
        <v>0</v>
      </c>
      <c r="I1414">
        <v>0</v>
      </c>
    </row>
    <row r="1415" spans="1:9" x14ac:dyDescent="0.2">
      <c r="A1415" t="s">
        <v>1374</v>
      </c>
      <c r="B1415" t="s">
        <v>1375</v>
      </c>
      <c r="C1415">
        <v>95</v>
      </c>
      <c r="D1415" t="s">
        <v>1907</v>
      </c>
      <c r="E1415">
        <v>0</v>
      </c>
      <c r="F1415">
        <v>95</v>
      </c>
      <c r="G1415">
        <v>0</v>
      </c>
      <c r="H1415">
        <v>0</v>
      </c>
      <c r="I1415">
        <v>0</v>
      </c>
    </row>
    <row r="1416" spans="1:9" x14ac:dyDescent="0.2">
      <c r="A1416" t="s">
        <v>1374</v>
      </c>
      <c r="B1416" t="s">
        <v>1375</v>
      </c>
      <c r="C1416">
        <v>95</v>
      </c>
      <c r="D1416" t="s">
        <v>1908</v>
      </c>
      <c r="E1416">
        <v>0</v>
      </c>
      <c r="F1416">
        <v>95</v>
      </c>
      <c r="G1416">
        <v>0</v>
      </c>
      <c r="H1416">
        <v>0</v>
      </c>
      <c r="I1416">
        <v>0</v>
      </c>
    </row>
    <row r="1417" spans="1:9" x14ac:dyDescent="0.2">
      <c r="A1417" t="s">
        <v>1374</v>
      </c>
      <c r="B1417" t="s">
        <v>1375</v>
      </c>
      <c r="C1417">
        <v>95</v>
      </c>
      <c r="D1417" t="s">
        <v>1909</v>
      </c>
      <c r="E1417">
        <v>0</v>
      </c>
      <c r="F1417">
        <v>95</v>
      </c>
      <c r="G1417">
        <v>0</v>
      </c>
      <c r="H1417">
        <v>0</v>
      </c>
      <c r="I1417">
        <v>0</v>
      </c>
    </row>
    <row r="1418" spans="1:9" x14ac:dyDescent="0.2">
      <c r="A1418" t="s">
        <v>1374</v>
      </c>
      <c r="B1418" t="s">
        <v>1375</v>
      </c>
      <c r="C1418">
        <v>95</v>
      </c>
      <c r="D1418" t="s">
        <v>1910</v>
      </c>
      <c r="E1418">
        <v>0</v>
      </c>
      <c r="F1418">
        <v>95</v>
      </c>
      <c r="G1418">
        <v>0</v>
      </c>
      <c r="H1418">
        <v>0</v>
      </c>
      <c r="I1418">
        <v>0</v>
      </c>
    </row>
    <row r="1419" spans="1:9" x14ac:dyDescent="0.2">
      <c r="A1419" t="s">
        <v>1374</v>
      </c>
      <c r="B1419" t="s">
        <v>1375</v>
      </c>
      <c r="C1419">
        <v>95</v>
      </c>
      <c r="D1419" t="s">
        <v>1911</v>
      </c>
      <c r="E1419">
        <v>0</v>
      </c>
      <c r="F1419">
        <v>95</v>
      </c>
      <c r="G1419">
        <v>0</v>
      </c>
      <c r="H1419">
        <v>0</v>
      </c>
      <c r="I1419">
        <v>0</v>
      </c>
    </row>
    <row r="1420" spans="1:9" x14ac:dyDescent="0.2">
      <c r="A1420" t="s">
        <v>1374</v>
      </c>
      <c r="B1420" t="s">
        <v>1375</v>
      </c>
      <c r="C1420">
        <v>95</v>
      </c>
      <c r="D1420" t="s">
        <v>1912</v>
      </c>
      <c r="E1420">
        <v>0</v>
      </c>
      <c r="F1420">
        <v>95</v>
      </c>
      <c r="G1420">
        <v>0</v>
      </c>
      <c r="H1420">
        <v>0</v>
      </c>
      <c r="I1420">
        <v>0</v>
      </c>
    </row>
    <row r="1421" spans="1:9" x14ac:dyDescent="0.2">
      <c r="A1421" t="s">
        <v>1374</v>
      </c>
      <c r="B1421" t="s">
        <v>1375</v>
      </c>
      <c r="C1421">
        <v>82</v>
      </c>
      <c r="D1421" t="s">
        <v>1913</v>
      </c>
      <c r="E1421">
        <v>0</v>
      </c>
      <c r="F1421">
        <v>82</v>
      </c>
      <c r="G1421">
        <v>0</v>
      </c>
      <c r="H1421">
        <v>0</v>
      </c>
      <c r="I1421">
        <v>2</v>
      </c>
    </row>
    <row r="1422" spans="1:9" x14ac:dyDescent="0.2">
      <c r="A1422" t="s">
        <v>1374</v>
      </c>
      <c r="B1422" t="s">
        <v>1375</v>
      </c>
      <c r="C1422">
        <v>95</v>
      </c>
      <c r="D1422" t="s">
        <v>1914</v>
      </c>
      <c r="E1422">
        <v>0</v>
      </c>
      <c r="F1422">
        <v>95</v>
      </c>
      <c r="G1422">
        <v>0</v>
      </c>
      <c r="H1422">
        <v>0</v>
      </c>
      <c r="I1422">
        <v>0</v>
      </c>
    </row>
    <row r="1423" spans="1:9" x14ac:dyDescent="0.2">
      <c r="A1423" t="s">
        <v>1374</v>
      </c>
      <c r="B1423" t="s">
        <v>1375</v>
      </c>
      <c r="C1423">
        <v>95</v>
      </c>
      <c r="D1423" t="s">
        <v>1915</v>
      </c>
      <c r="E1423">
        <v>0</v>
      </c>
      <c r="F1423">
        <v>95</v>
      </c>
      <c r="G1423">
        <v>0</v>
      </c>
      <c r="H1423">
        <v>0</v>
      </c>
      <c r="I1423">
        <v>0</v>
      </c>
    </row>
    <row r="1424" spans="1:9" x14ac:dyDescent="0.2">
      <c r="A1424" t="s">
        <v>1374</v>
      </c>
      <c r="B1424" t="s">
        <v>1375</v>
      </c>
      <c r="C1424">
        <v>317</v>
      </c>
      <c r="D1424" t="s">
        <v>1916</v>
      </c>
      <c r="E1424">
        <v>0</v>
      </c>
      <c r="F1424">
        <v>317</v>
      </c>
      <c r="G1424">
        <v>0</v>
      </c>
      <c r="H1424">
        <v>0</v>
      </c>
      <c r="I1424">
        <v>0</v>
      </c>
    </row>
    <row r="1425" spans="1:9" x14ac:dyDescent="0.2">
      <c r="A1425" t="s">
        <v>1374</v>
      </c>
      <c r="B1425" t="s">
        <v>1375</v>
      </c>
      <c r="C1425">
        <v>209</v>
      </c>
      <c r="D1425" t="s">
        <v>1917</v>
      </c>
      <c r="E1425">
        <v>0</v>
      </c>
      <c r="F1425">
        <v>209</v>
      </c>
      <c r="G1425">
        <v>0</v>
      </c>
      <c r="H1425">
        <v>0</v>
      </c>
      <c r="I1425">
        <v>0</v>
      </c>
    </row>
    <row r="1426" spans="1:9" x14ac:dyDescent="0.2">
      <c r="A1426" t="s">
        <v>1374</v>
      </c>
      <c r="B1426" t="s">
        <v>1375</v>
      </c>
      <c r="C1426">
        <v>211</v>
      </c>
      <c r="D1426" t="s">
        <v>1918</v>
      </c>
      <c r="E1426">
        <v>0</v>
      </c>
      <c r="F1426">
        <v>211</v>
      </c>
      <c r="G1426">
        <v>0</v>
      </c>
      <c r="H1426">
        <v>0</v>
      </c>
      <c r="I1426">
        <v>0</v>
      </c>
    </row>
    <row r="1427" spans="1:9" x14ac:dyDescent="0.2">
      <c r="A1427" t="s">
        <v>1374</v>
      </c>
      <c r="B1427" t="s">
        <v>1375</v>
      </c>
      <c r="C1427">
        <v>209</v>
      </c>
      <c r="D1427" t="s">
        <v>1919</v>
      </c>
      <c r="E1427">
        <v>0</v>
      </c>
      <c r="F1427">
        <v>209</v>
      </c>
      <c r="G1427">
        <v>0</v>
      </c>
      <c r="H1427">
        <v>0</v>
      </c>
      <c r="I1427">
        <v>0</v>
      </c>
    </row>
    <row r="1428" spans="1:9" x14ac:dyDescent="0.2">
      <c r="A1428" t="s">
        <v>1374</v>
      </c>
      <c r="B1428" t="s">
        <v>1375</v>
      </c>
      <c r="C1428">
        <v>389</v>
      </c>
      <c r="D1428" t="s">
        <v>1920</v>
      </c>
      <c r="E1428">
        <v>0</v>
      </c>
      <c r="F1428">
        <v>389</v>
      </c>
      <c r="G1428">
        <v>0</v>
      </c>
      <c r="H1428">
        <v>0</v>
      </c>
      <c r="I1428">
        <v>0</v>
      </c>
    </row>
    <row r="1429" spans="1:9" x14ac:dyDescent="0.2">
      <c r="A1429" t="s">
        <v>1374</v>
      </c>
      <c r="B1429" t="s">
        <v>1375</v>
      </c>
      <c r="C1429">
        <v>90</v>
      </c>
      <c r="D1429" t="s">
        <v>1921</v>
      </c>
      <c r="E1429">
        <v>0</v>
      </c>
      <c r="F1429">
        <v>90</v>
      </c>
      <c r="G1429">
        <v>0</v>
      </c>
      <c r="H1429">
        <v>0</v>
      </c>
      <c r="I1429">
        <v>0</v>
      </c>
    </row>
    <row r="1430" spans="1:9" x14ac:dyDescent="0.2">
      <c r="A1430" t="s">
        <v>1374</v>
      </c>
      <c r="B1430" t="s">
        <v>1375</v>
      </c>
      <c r="C1430">
        <v>59</v>
      </c>
      <c r="D1430" t="s">
        <v>1922</v>
      </c>
      <c r="E1430">
        <v>0</v>
      </c>
      <c r="F1430">
        <v>59</v>
      </c>
      <c r="G1430">
        <v>0</v>
      </c>
      <c r="H1430">
        <v>0</v>
      </c>
      <c r="I1430">
        <v>0</v>
      </c>
    </row>
    <row r="1431" spans="1:9" x14ac:dyDescent="0.2">
      <c r="A1431" t="s">
        <v>1374</v>
      </c>
      <c r="B1431" t="s">
        <v>1375</v>
      </c>
      <c r="C1431">
        <v>550</v>
      </c>
      <c r="D1431" t="s">
        <v>1923</v>
      </c>
      <c r="E1431">
        <v>0</v>
      </c>
      <c r="F1431">
        <v>550</v>
      </c>
      <c r="G1431">
        <v>0</v>
      </c>
      <c r="H1431">
        <v>0</v>
      </c>
      <c r="I1431">
        <v>0</v>
      </c>
    </row>
    <row r="1432" spans="1:9" x14ac:dyDescent="0.2">
      <c r="A1432" t="s">
        <v>1374</v>
      </c>
      <c r="B1432" t="s">
        <v>1375</v>
      </c>
      <c r="C1432">
        <v>605</v>
      </c>
      <c r="D1432" t="s">
        <v>1924</v>
      </c>
      <c r="E1432">
        <v>0</v>
      </c>
      <c r="F1432">
        <v>605</v>
      </c>
      <c r="G1432">
        <v>0</v>
      </c>
      <c r="H1432">
        <v>0</v>
      </c>
      <c r="I1432">
        <v>899</v>
      </c>
    </row>
    <row r="1433" spans="1:9" x14ac:dyDescent="0.2">
      <c r="A1433" t="s">
        <v>1374</v>
      </c>
      <c r="B1433" t="s">
        <v>1375</v>
      </c>
      <c r="C1433">
        <v>133</v>
      </c>
      <c r="D1433" t="s">
        <v>1925</v>
      </c>
      <c r="E1433">
        <v>0</v>
      </c>
      <c r="F1433">
        <v>133</v>
      </c>
      <c r="G1433">
        <v>0</v>
      </c>
      <c r="H1433">
        <v>0</v>
      </c>
      <c r="I1433">
        <v>0</v>
      </c>
    </row>
    <row r="1434" spans="1:9" x14ac:dyDescent="0.2">
      <c r="A1434" t="s">
        <v>1374</v>
      </c>
      <c r="B1434" t="s">
        <v>1375</v>
      </c>
      <c r="C1434">
        <v>158</v>
      </c>
      <c r="D1434" t="s">
        <v>1926</v>
      </c>
      <c r="E1434">
        <v>0</v>
      </c>
      <c r="F1434">
        <v>158</v>
      </c>
      <c r="G1434">
        <v>0</v>
      </c>
      <c r="H1434">
        <v>0</v>
      </c>
      <c r="I1434">
        <v>0</v>
      </c>
    </row>
    <row r="1435" spans="1:9" x14ac:dyDescent="0.2">
      <c r="A1435" t="s">
        <v>1374</v>
      </c>
      <c r="B1435" t="s">
        <v>1375</v>
      </c>
      <c r="C1435">
        <v>208</v>
      </c>
      <c r="D1435" t="s">
        <v>1927</v>
      </c>
      <c r="E1435">
        <v>0</v>
      </c>
      <c r="F1435">
        <v>208</v>
      </c>
      <c r="G1435">
        <v>0</v>
      </c>
      <c r="H1435">
        <v>0</v>
      </c>
      <c r="I1435">
        <v>0</v>
      </c>
    </row>
    <row r="1436" spans="1:9" x14ac:dyDescent="0.2">
      <c r="A1436" t="s">
        <v>1374</v>
      </c>
      <c r="B1436" t="s">
        <v>1375</v>
      </c>
      <c r="C1436">
        <v>823</v>
      </c>
      <c r="D1436" t="s">
        <v>1928</v>
      </c>
      <c r="E1436">
        <v>-4</v>
      </c>
      <c r="F1436">
        <v>826</v>
      </c>
      <c r="G1436">
        <v>184</v>
      </c>
      <c r="H1436">
        <v>0</v>
      </c>
      <c r="I1436">
        <v>529</v>
      </c>
    </row>
    <row r="1437" spans="1:9" x14ac:dyDescent="0.2">
      <c r="A1437" t="s">
        <v>1374</v>
      </c>
      <c r="B1437" t="s">
        <v>1375</v>
      </c>
      <c r="C1437">
        <v>74</v>
      </c>
      <c r="D1437" t="s">
        <v>1929</v>
      </c>
      <c r="E1437">
        <v>0</v>
      </c>
      <c r="F1437">
        <v>74</v>
      </c>
      <c r="G1437">
        <v>31</v>
      </c>
      <c r="H1437">
        <v>0</v>
      </c>
      <c r="I1437">
        <v>31</v>
      </c>
    </row>
    <row r="1438" spans="1:9" x14ac:dyDescent="0.2">
      <c r="A1438" t="s">
        <v>1374</v>
      </c>
      <c r="B1438" t="s">
        <v>1375</v>
      </c>
      <c r="C1438">
        <v>36</v>
      </c>
      <c r="D1438" t="s">
        <v>1930</v>
      </c>
      <c r="E1438">
        <v>0</v>
      </c>
      <c r="F1438">
        <v>36</v>
      </c>
      <c r="G1438">
        <v>0</v>
      </c>
      <c r="H1438">
        <v>0</v>
      </c>
      <c r="I1438">
        <v>4</v>
      </c>
    </row>
    <row r="1439" spans="1:9" x14ac:dyDescent="0.2">
      <c r="A1439" t="s">
        <v>1374</v>
      </c>
      <c r="B1439" t="s">
        <v>1375</v>
      </c>
      <c r="C1439">
        <v>86</v>
      </c>
      <c r="D1439" t="s">
        <v>1931</v>
      </c>
      <c r="E1439">
        <v>0</v>
      </c>
      <c r="F1439">
        <v>86</v>
      </c>
      <c r="G1439">
        <v>1</v>
      </c>
      <c r="H1439">
        <v>0</v>
      </c>
      <c r="I1439">
        <v>0</v>
      </c>
    </row>
    <row r="1440" spans="1:9" x14ac:dyDescent="0.2">
      <c r="A1440" t="s">
        <v>1374</v>
      </c>
      <c r="B1440" t="s">
        <v>1375</v>
      </c>
      <c r="C1440">
        <v>103</v>
      </c>
      <c r="D1440" t="s">
        <v>1932</v>
      </c>
      <c r="E1440">
        <v>0</v>
      </c>
      <c r="F1440">
        <v>103</v>
      </c>
      <c r="G1440">
        <v>0</v>
      </c>
      <c r="H1440">
        <v>0</v>
      </c>
      <c r="I1440">
        <v>0</v>
      </c>
    </row>
    <row r="1441" spans="1:9" x14ac:dyDescent="0.2">
      <c r="A1441" t="s">
        <v>1374</v>
      </c>
      <c r="B1441" t="s">
        <v>1375</v>
      </c>
      <c r="C1441">
        <v>99</v>
      </c>
      <c r="D1441" t="s">
        <v>1933</v>
      </c>
      <c r="E1441">
        <v>0</v>
      </c>
      <c r="F1441">
        <v>99</v>
      </c>
      <c r="G1441">
        <v>0</v>
      </c>
      <c r="H1441">
        <v>0</v>
      </c>
      <c r="I1441">
        <v>0</v>
      </c>
    </row>
    <row r="1442" spans="1:9" x14ac:dyDescent="0.2">
      <c r="A1442" t="s">
        <v>1374</v>
      </c>
      <c r="B1442" t="s">
        <v>1375</v>
      </c>
      <c r="C1442">
        <v>105</v>
      </c>
      <c r="D1442" t="s">
        <v>1934</v>
      </c>
      <c r="E1442">
        <v>0</v>
      </c>
      <c r="F1442">
        <v>105</v>
      </c>
      <c r="G1442">
        <v>0</v>
      </c>
      <c r="H1442">
        <v>0</v>
      </c>
      <c r="I1442">
        <v>2</v>
      </c>
    </row>
    <row r="1443" spans="1:9" x14ac:dyDescent="0.2">
      <c r="A1443" t="s">
        <v>1374</v>
      </c>
      <c r="B1443" t="s">
        <v>1375</v>
      </c>
      <c r="C1443">
        <v>62</v>
      </c>
      <c r="D1443" t="s">
        <v>1935</v>
      </c>
      <c r="E1443">
        <v>13</v>
      </c>
      <c r="F1443">
        <v>48</v>
      </c>
      <c r="G1443">
        <v>54</v>
      </c>
      <c r="H1443">
        <v>0</v>
      </c>
      <c r="I1443">
        <v>97</v>
      </c>
    </row>
    <row r="1444" spans="1:9" x14ac:dyDescent="0.2">
      <c r="A1444" t="s">
        <v>1374</v>
      </c>
      <c r="B1444" t="s">
        <v>1375</v>
      </c>
      <c r="C1444">
        <v>154</v>
      </c>
      <c r="D1444" t="s">
        <v>1936</v>
      </c>
      <c r="E1444">
        <v>0</v>
      </c>
      <c r="F1444">
        <v>154</v>
      </c>
      <c r="G1444">
        <v>0</v>
      </c>
      <c r="H1444">
        <v>0</v>
      </c>
      <c r="I1444">
        <v>0</v>
      </c>
    </row>
    <row r="1445" spans="1:9" x14ac:dyDescent="0.2">
      <c r="A1445" t="s">
        <v>1374</v>
      </c>
      <c r="B1445" t="s">
        <v>1375</v>
      </c>
      <c r="C1445">
        <v>202</v>
      </c>
      <c r="D1445" t="s">
        <v>1937</v>
      </c>
      <c r="E1445">
        <v>0</v>
      </c>
      <c r="F1445">
        <v>202</v>
      </c>
      <c r="G1445">
        <v>0</v>
      </c>
      <c r="H1445">
        <v>0</v>
      </c>
      <c r="I1445">
        <v>0</v>
      </c>
    </row>
    <row r="1446" spans="1:9" x14ac:dyDescent="0.2">
      <c r="A1446" t="s">
        <v>1374</v>
      </c>
      <c r="B1446" t="s">
        <v>1375</v>
      </c>
      <c r="C1446">
        <v>1059</v>
      </c>
      <c r="D1446" t="s">
        <v>1938</v>
      </c>
      <c r="E1446">
        <v>0</v>
      </c>
      <c r="F1446">
        <v>1059</v>
      </c>
      <c r="G1446">
        <v>0</v>
      </c>
      <c r="H1446">
        <v>0</v>
      </c>
      <c r="I1446">
        <v>0</v>
      </c>
    </row>
    <row r="1447" spans="1:9" x14ac:dyDescent="0.2">
      <c r="A1447" t="s">
        <v>1374</v>
      </c>
      <c r="B1447" t="s">
        <v>1375</v>
      </c>
      <c r="C1447">
        <v>1916</v>
      </c>
      <c r="D1447" t="s">
        <v>1939</v>
      </c>
      <c r="E1447">
        <v>0</v>
      </c>
      <c r="F1447">
        <v>1916</v>
      </c>
      <c r="G1447">
        <v>0</v>
      </c>
      <c r="H1447">
        <v>0</v>
      </c>
      <c r="I1447">
        <v>0</v>
      </c>
    </row>
    <row r="1448" spans="1:9" x14ac:dyDescent="0.2">
      <c r="A1448" t="s">
        <v>1374</v>
      </c>
      <c r="B1448" t="s">
        <v>1375</v>
      </c>
      <c r="C1448">
        <v>1059</v>
      </c>
      <c r="D1448" t="s">
        <v>1940</v>
      </c>
      <c r="E1448">
        <v>0</v>
      </c>
      <c r="F1448">
        <v>1059</v>
      </c>
      <c r="G1448">
        <v>0</v>
      </c>
      <c r="H1448">
        <v>0</v>
      </c>
      <c r="I1448">
        <v>0</v>
      </c>
    </row>
    <row r="1449" spans="1:9" x14ac:dyDescent="0.2">
      <c r="A1449" t="s">
        <v>1374</v>
      </c>
      <c r="B1449" t="s">
        <v>1375</v>
      </c>
      <c r="C1449">
        <v>1906</v>
      </c>
      <c r="D1449" t="s">
        <v>1941</v>
      </c>
      <c r="E1449">
        <v>0</v>
      </c>
      <c r="F1449">
        <v>1906</v>
      </c>
      <c r="G1449">
        <v>0</v>
      </c>
      <c r="H1449">
        <v>0</v>
      </c>
      <c r="I1449">
        <v>0</v>
      </c>
    </row>
    <row r="1450" spans="1:9" x14ac:dyDescent="0.2">
      <c r="A1450" t="s">
        <v>1374</v>
      </c>
      <c r="B1450" t="s">
        <v>1375</v>
      </c>
      <c r="C1450">
        <v>349</v>
      </c>
      <c r="D1450" t="s">
        <v>1942</v>
      </c>
      <c r="E1450">
        <v>0</v>
      </c>
      <c r="F1450">
        <v>349</v>
      </c>
      <c r="G1450">
        <v>0</v>
      </c>
      <c r="H1450">
        <v>0</v>
      </c>
      <c r="I1450">
        <v>0</v>
      </c>
    </row>
    <row r="1451" spans="1:9" x14ac:dyDescent="0.2">
      <c r="A1451" t="s">
        <v>1374</v>
      </c>
      <c r="B1451" t="s">
        <v>1375</v>
      </c>
      <c r="C1451">
        <v>1916</v>
      </c>
      <c r="D1451" t="s">
        <v>1943</v>
      </c>
      <c r="E1451">
        <v>0</v>
      </c>
      <c r="F1451">
        <v>1916</v>
      </c>
      <c r="G1451">
        <v>0</v>
      </c>
      <c r="H1451">
        <v>0</v>
      </c>
      <c r="I1451">
        <v>0</v>
      </c>
    </row>
    <row r="1452" spans="1:9" x14ac:dyDescent="0.2">
      <c r="A1452" t="s">
        <v>1374</v>
      </c>
      <c r="B1452" t="s">
        <v>1375</v>
      </c>
      <c r="C1452">
        <v>2673</v>
      </c>
      <c r="D1452" t="s">
        <v>1944</v>
      </c>
      <c r="E1452">
        <v>0</v>
      </c>
      <c r="F1452">
        <v>2673</v>
      </c>
      <c r="G1452">
        <v>0</v>
      </c>
      <c r="H1452">
        <v>0</v>
      </c>
      <c r="I1452">
        <v>25</v>
      </c>
    </row>
    <row r="1453" spans="1:9" x14ac:dyDescent="0.2">
      <c r="A1453" t="s">
        <v>1374</v>
      </c>
      <c r="B1453" t="s">
        <v>1375</v>
      </c>
      <c r="C1453">
        <v>7410</v>
      </c>
      <c r="D1453" t="s">
        <v>1944</v>
      </c>
      <c r="E1453">
        <v>0</v>
      </c>
      <c r="F1453">
        <v>7410</v>
      </c>
      <c r="G1453">
        <v>200</v>
      </c>
      <c r="H1453">
        <v>0</v>
      </c>
      <c r="I1453">
        <v>988</v>
      </c>
    </row>
    <row r="1454" spans="1:9" x14ac:dyDescent="0.2">
      <c r="A1454" t="s">
        <v>1374</v>
      </c>
      <c r="B1454" t="s">
        <v>1375</v>
      </c>
      <c r="C1454">
        <v>4189</v>
      </c>
      <c r="D1454" t="s">
        <v>1945</v>
      </c>
      <c r="E1454">
        <v>11</v>
      </c>
      <c r="F1454">
        <v>4177</v>
      </c>
      <c r="G1454">
        <v>1007</v>
      </c>
      <c r="H1454">
        <v>0</v>
      </c>
      <c r="I1454">
        <v>2711</v>
      </c>
    </row>
    <row r="1455" spans="1:9" x14ac:dyDescent="0.2">
      <c r="A1455" t="s">
        <v>1374</v>
      </c>
      <c r="B1455" t="s">
        <v>1375</v>
      </c>
      <c r="C1455">
        <v>1316</v>
      </c>
      <c r="D1455" t="s">
        <v>1946</v>
      </c>
      <c r="E1455">
        <v>-173</v>
      </c>
      <c r="F1455">
        <v>1488</v>
      </c>
      <c r="G1455">
        <v>455</v>
      </c>
      <c r="H1455">
        <v>0</v>
      </c>
      <c r="I1455">
        <v>3136</v>
      </c>
    </row>
    <row r="1456" spans="1:9" x14ac:dyDescent="0.2">
      <c r="A1456" t="s">
        <v>1374</v>
      </c>
      <c r="B1456" t="s">
        <v>1375</v>
      </c>
      <c r="C1456">
        <v>7892</v>
      </c>
      <c r="D1456" t="s">
        <v>1947</v>
      </c>
      <c r="E1456">
        <v>14</v>
      </c>
      <c r="F1456">
        <v>7877</v>
      </c>
      <c r="G1456">
        <v>36</v>
      </c>
      <c r="H1456">
        <v>0</v>
      </c>
      <c r="I1456">
        <v>3869</v>
      </c>
    </row>
    <row r="1457" spans="1:9" x14ac:dyDescent="0.2">
      <c r="A1457" t="s">
        <v>1374</v>
      </c>
      <c r="B1457" t="s">
        <v>1375</v>
      </c>
      <c r="C1457">
        <v>2291</v>
      </c>
      <c r="D1457" t="s">
        <v>1948</v>
      </c>
      <c r="E1457">
        <v>0</v>
      </c>
      <c r="F1457">
        <v>2291</v>
      </c>
      <c r="G1457">
        <v>0</v>
      </c>
      <c r="H1457">
        <v>0</v>
      </c>
      <c r="I1457">
        <v>0</v>
      </c>
    </row>
    <row r="1458" spans="1:9" x14ac:dyDescent="0.2">
      <c r="A1458" t="s">
        <v>1374</v>
      </c>
      <c r="B1458" t="s">
        <v>1375</v>
      </c>
      <c r="C1458">
        <v>1606</v>
      </c>
      <c r="D1458" t="s">
        <v>1949</v>
      </c>
      <c r="E1458">
        <v>0</v>
      </c>
      <c r="F1458">
        <v>1606</v>
      </c>
      <c r="G1458">
        <v>0</v>
      </c>
      <c r="H1458">
        <v>0</v>
      </c>
      <c r="I1458">
        <v>0</v>
      </c>
    </row>
    <row r="1459" spans="1:9" x14ac:dyDescent="0.2">
      <c r="A1459" t="s">
        <v>1374</v>
      </c>
      <c r="B1459" t="s">
        <v>1375</v>
      </c>
      <c r="C1459">
        <v>44</v>
      </c>
      <c r="D1459" t="s">
        <v>1950</v>
      </c>
      <c r="E1459">
        <v>0</v>
      </c>
      <c r="F1459">
        <v>44</v>
      </c>
      <c r="G1459">
        <v>0</v>
      </c>
      <c r="H1459">
        <v>0</v>
      </c>
      <c r="I1459">
        <v>0</v>
      </c>
    </row>
    <row r="1460" spans="1:9" x14ac:dyDescent="0.2">
      <c r="A1460" t="s">
        <v>1374</v>
      </c>
      <c r="B1460" t="s">
        <v>1375</v>
      </c>
      <c r="C1460">
        <v>264</v>
      </c>
      <c r="D1460" t="s">
        <v>1950</v>
      </c>
      <c r="E1460">
        <v>0</v>
      </c>
      <c r="F1460">
        <v>264</v>
      </c>
      <c r="G1460">
        <v>0</v>
      </c>
      <c r="H1460">
        <v>0</v>
      </c>
      <c r="I1460">
        <v>0</v>
      </c>
    </row>
    <row r="1461" spans="1:9" x14ac:dyDescent="0.2">
      <c r="A1461" t="s">
        <v>1374</v>
      </c>
      <c r="B1461" t="s">
        <v>1375</v>
      </c>
      <c r="C1461">
        <v>709</v>
      </c>
      <c r="D1461" t="s">
        <v>1951</v>
      </c>
      <c r="E1461">
        <v>0</v>
      </c>
      <c r="F1461">
        <v>709</v>
      </c>
      <c r="G1461">
        <v>0</v>
      </c>
      <c r="H1461">
        <v>0</v>
      </c>
      <c r="I1461">
        <v>76</v>
      </c>
    </row>
    <row r="1462" spans="1:9" x14ac:dyDescent="0.2">
      <c r="A1462" t="s">
        <v>1374</v>
      </c>
      <c r="B1462" t="s">
        <v>1375</v>
      </c>
      <c r="C1462">
        <v>52</v>
      </c>
      <c r="D1462" t="s">
        <v>1952</v>
      </c>
      <c r="E1462">
        <v>0</v>
      </c>
      <c r="F1462">
        <v>52</v>
      </c>
      <c r="G1462">
        <v>0</v>
      </c>
      <c r="H1462">
        <v>0</v>
      </c>
      <c r="I1462">
        <v>63</v>
      </c>
    </row>
    <row r="1463" spans="1:9" x14ac:dyDescent="0.2">
      <c r="A1463" t="s">
        <v>1374</v>
      </c>
      <c r="B1463" t="s">
        <v>1375</v>
      </c>
      <c r="C1463">
        <v>63</v>
      </c>
      <c r="D1463" t="s">
        <v>1953</v>
      </c>
      <c r="E1463">
        <v>0</v>
      </c>
      <c r="F1463">
        <v>63</v>
      </c>
      <c r="G1463">
        <v>0</v>
      </c>
      <c r="H1463">
        <v>0</v>
      </c>
      <c r="I1463">
        <v>109</v>
      </c>
    </row>
    <row r="1464" spans="1:9" x14ac:dyDescent="0.2">
      <c r="A1464" t="s">
        <v>1374</v>
      </c>
      <c r="B1464" t="s">
        <v>1375</v>
      </c>
      <c r="C1464">
        <v>317</v>
      </c>
      <c r="D1464" t="s">
        <v>1954</v>
      </c>
      <c r="E1464">
        <v>0</v>
      </c>
      <c r="F1464">
        <v>317</v>
      </c>
      <c r="G1464">
        <v>0</v>
      </c>
      <c r="H1464">
        <v>0</v>
      </c>
      <c r="I1464">
        <v>0</v>
      </c>
    </row>
    <row r="1465" spans="1:9" x14ac:dyDescent="0.2">
      <c r="A1465" t="s">
        <v>1374</v>
      </c>
      <c r="B1465" t="s">
        <v>1375</v>
      </c>
      <c r="C1465">
        <v>55</v>
      </c>
      <c r="D1465" t="s">
        <v>1954</v>
      </c>
      <c r="E1465">
        <v>0</v>
      </c>
      <c r="F1465">
        <v>55</v>
      </c>
      <c r="G1465">
        <v>0</v>
      </c>
      <c r="H1465">
        <v>0</v>
      </c>
      <c r="I1465">
        <v>31</v>
      </c>
    </row>
    <row r="1466" spans="1:9" x14ac:dyDescent="0.2">
      <c r="A1466" t="s">
        <v>1374</v>
      </c>
      <c r="B1466" t="s">
        <v>1375</v>
      </c>
      <c r="C1466">
        <v>247</v>
      </c>
      <c r="D1466" t="s">
        <v>1955</v>
      </c>
      <c r="E1466">
        <v>0</v>
      </c>
      <c r="F1466">
        <v>247</v>
      </c>
      <c r="G1466">
        <v>0</v>
      </c>
      <c r="H1466">
        <v>0</v>
      </c>
      <c r="I1466">
        <v>0</v>
      </c>
    </row>
    <row r="1467" spans="1:9" x14ac:dyDescent="0.2">
      <c r="A1467" t="s">
        <v>1374</v>
      </c>
      <c r="B1467" t="s">
        <v>1375</v>
      </c>
      <c r="C1467">
        <v>52</v>
      </c>
      <c r="D1467" t="s">
        <v>1956</v>
      </c>
      <c r="E1467">
        <v>0</v>
      </c>
      <c r="F1467">
        <v>52</v>
      </c>
      <c r="G1467">
        <v>0</v>
      </c>
      <c r="H1467">
        <v>0</v>
      </c>
      <c r="I1467">
        <v>0</v>
      </c>
    </row>
    <row r="1468" spans="1:9" x14ac:dyDescent="0.2">
      <c r="A1468" t="s">
        <v>1374</v>
      </c>
      <c r="B1468" t="s">
        <v>1375</v>
      </c>
      <c r="C1468">
        <v>222</v>
      </c>
      <c r="D1468" t="s">
        <v>1957</v>
      </c>
      <c r="E1468">
        <v>0</v>
      </c>
      <c r="F1468">
        <v>222</v>
      </c>
      <c r="G1468">
        <v>0</v>
      </c>
      <c r="H1468">
        <v>0</v>
      </c>
      <c r="I1468">
        <v>23</v>
      </c>
    </row>
    <row r="1469" spans="1:9" x14ac:dyDescent="0.2">
      <c r="A1469" t="s">
        <v>1374</v>
      </c>
      <c r="B1469" t="s">
        <v>1375</v>
      </c>
      <c r="C1469">
        <v>42</v>
      </c>
      <c r="D1469" t="s">
        <v>1958</v>
      </c>
      <c r="E1469">
        <v>0</v>
      </c>
      <c r="F1469">
        <v>42</v>
      </c>
      <c r="G1469">
        <v>0</v>
      </c>
      <c r="H1469">
        <v>0</v>
      </c>
      <c r="I1469">
        <v>0</v>
      </c>
    </row>
    <row r="1470" spans="1:9" x14ac:dyDescent="0.2">
      <c r="A1470" t="s">
        <v>1374</v>
      </c>
      <c r="B1470" t="s">
        <v>1375</v>
      </c>
      <c r="C1470">
        <v>1419</v>
      </c>
      <c r="D1470" t="s">
        <v>1959</v>
      </c>
      <c r="E1470">
        <v>0</v>
      </c>
      <c r="F1470">
        <v>1419</v>
      </c>
      <c r="G1470">
        <v>0</v>
      </c>
      <c r="H1470">
        <v>0</v>
      </c>
      <c r="I1470">
        <v>21</v>
      </c>
    </row>
    <row r="1471" spans="1:9" x14ac:dyDescent="0.2">
      <c r="A1471" t="s">
        <v>1374</v>
      </c>
      <c r="B1471" t="s">
        <v>1375</v>
      </c>
      <c r="C1471">
        <v>794</v>
      </c>
      <c r="D1471" t="s">
        <v>1960</v>
      </c>
      <c r="E1471">
        <v>0</v>
      </c>
      <c r="F1471">
        <v>794</v>
      </c>
      <c r="G1471">
        <v>0</v>
      </c>
      <c r="H1471">
        <v>0</v>
      </c>
      <c r="I1471">
        <v>0</v>
      </c>
    </row>
    <row r="1472" spans="1:9" x14ac:dyDescent="0.2">
      <c r="A1472" t="s">
        <v>1374</v>
      </c>
      <c r="B1472" t="s">
        <v>1375</v>
      </c>
      <c r="C1472">
        <v>478</v>
      </c>
      <c r="D1472" t="s">
        <v>1961</v>
      </c>
      <c r="E1472">
        <v>0</v>
      </c>
      <c r="F1472">
        <v>478</v>
      </c>
      <c r="G1472">
        <v>0</v>
      </c>
      <c r="H1472">
        <v>0</v>
      </c>
      <c r="I1472">
        <v>15</v>
      </c>
    </row>
    <row r="1473" spans="1:9" x14ac:dyDescent="0.2">
      <c r="A1473" t="s">
        <v>1374</v>
      </c>
      <c r="B1473" t="s">
        <v>1375</v>
      </c>
      <c r="C1473">
        <v>914</v>
      </c>
      <c r="D1473" t="s">
        <v>1962</v>
      </c>
      <c r="E1473">
        <v>0</v>
      </c>
      <c r="F1473">
        <v>914</v>
      </c>
      <c r="G1473">
        <v>0</v>
      </c>
      <c r="H1473">
        <v>0</v>
      </c>
      <c r="I1473">
        <v>0</v>
      </c>
    </row>
    <row r="1474" spans="1:9" x14ac:dyDescent="0.2">
      <c r="A1474" t="s">
        <v>1374</v>
      </c>
      <c r="B1474" t="s">
        <v>1375</v>
      </c>
      <c r="C1474">
        <v>0</v>
      </c>
      <c r="D1474" t="s">
        <v>1963</v>
      </c>
      <c r="E1474">
        <v>-29</v>
      </c>
      <c r="F1474">
        <v>28</v>
      </c>
      <c r="G1474">
        <v>177</v>
      </c>
      <c r="H1474">
        <v>0</v>
      </c>
      <c r="I1474">
        <v>75</v>
      </c>
    </row>
    <row r="1475" spans="1:9" x14ac:dyDescent="0.2">
      <c r="A1475" t="s">
        <v>1374</v>
      </c>
      <c r="B1475" t="s">
        <v>1375</v>
      </c>
      <c r="C1475">
        <v>334</v>
      </c>
      <c r="D1475" t="s">
        <v>1964</v>
      </c>
      <c r="E1475">
        <v>0</v>
      </c>
      <c r="F1475">
        <v>334</v>
      </c>
      <c r="G1475">
        <v>0</v>
      </c>
      <c r="H1475">
        <v>0</v>
      </c>
      <c r="I1475">
        <v>0</v>
      </c>
    </row>
    <row r="1476" spans="1:9" x14ac:dyDescent="0.2">
      <c r="A1476" t="s">
        <v>1374</v>
      </c>
      <c r="B1476" t="s">
        <v>1375</v>
      </c>
      <c r="C1476">
        <v>190</v>
      </c>
      <c r="D1476" t="s">
        <v>1965</v>
      </c>
      <c r="E1476">
        <v>0</v>
      </c>
      <c r="F1476">
        <v>190</v>
      </c>
      <c r="G1476">
        <v>0</v>
      </c>
      <c r="H1476">
        <v>0</v>
      </c>
      <c r="I1476">
        <v>0</v>
      </c>
    </row>
    <row r="1477" spans="1:9" x14ac:dyDescent="0.2">
      <c r="A1477" t="s">
        <v>1374</v>
      </c>
      <c r="B1477" t="s">
        <v>1375</v>
      </c>
      <c r="C1477">
        <v>256</v>
      </c>
      <c r="D1477" t="s">
        <v>1966</v>
      </c>
      <c r="E1477">
        <v>0</v>
      </c>
      <c r="F1477">
        <v>256</v>
      </c>
      <c r="G1477">
        <v>0</v>
      </c>
      <c r="H1477">
        <v>0</v>
      </c>
      <c r="I1477">
        <v>0</v>
      </c>
    </row>
    <row r="1478" spans="1:9" x14ac:dyDescent="0.2">
      <c r="A1478" t="s">
        <v>1374</v>
      </c>
      <c r="B1478" t="s">
        <v>1375</v>
      </c>
      <c r="C1478">
        <v>78</v>
      </c>
      <c r="D1478" t="s">
        <v>1967</v>
      </c>
      <c r="E1478">
        <v>0</v>
      </c>
      <c r="F1478">
        <v>78</v>
      </c>
      <c r="G1478">
        <v>0</v>
      </c>
      <c r="H1478">
        <v>0</v>
      </c>
      <c r="I1478">
        <v>0</v>
      </c>
    </row>
    <row r="1479" spans="1:9" x14ac:dyDescent="0.2">
      <c r="A1479" t="s">
        <v>1374</v>
      </c>
      <c r="B1479" t="s">
        <v>1375</v>
      </c>
      <c r="C1479">
        <v>180</v>
      </c>
      <c r="D1479" t="s">
        <v>1968</v>
      </c>
      <c r="E1479">
        <v>0</v>
      </c>
      <c r="F1479">
        <v>180</v>
      </c>
      <c r="G1479">
        <v>0</v>
      </c>
      <c r="H1479">
        <v>0</v>
      </c>
      <c r="I1479">
        <v>0</v>
      </c>
    </row>
    <row r="1480" spans="1:9" x14ac:dyDescent="0.2">
      <c r="A1480" t="s">
        <v>1374</v>
      </c>
      <c r="B1480" t="s">
        <v>1375</v>
      </c>
      <c r="C1480">
        <v>296</v>
      </c>
      <c r="D1480" t="s">
        <v>1969</v>
      </c>
      <c r="E1480">
        <v>0</v>
      </c>
      <c r="F1480">
        <v>296</v>
      </c>
      <c r="G1480">
        <v>0</v>
      </c>
      <c r="H1480">
        <v>0</v>
      </c>
      <c r="I1480">
        <v>0</v>
      </c>
    </row>
    <row r="1481" spans="1:9" x14ac:dyDescent="0.2">
      <c r="A1481" t="s">
        <v>1374</v>
      </c>
      <c r="B1481" t="s">
        <v>1375</v>
      </c>
      <c r="C1481">
        <v>1743</v>
      </c>
      <c r="D1481" t="s">
        <v>1969</v>
      </c>
      <c r="E1481">
        <v>0</v>
      </c>
      <c r="F1481">
        <v>1743</v>
      </c>
      <c r="G1481">
        <v>0</v>
      </c>
      <c r="H1481">
        <v>0</v>
      </c>
      <c r="I1481">
        <v>0</v>
      </c>
    </row>
    <row r="1482" spans="1:9" x14ac:dyDescent="0.2">
      <c r="A1482" t="s">
        <v>1374</v>
      </c>
      <c r="B1482" t="s">
        <v>1375</v>
      </c>
      <c r="C1482">
        <v>2983</v>
      </c>
      <c r="D1482" t="s">
        <v>1970</v>
      </c>
      <c r="E1482">
        <v>0</v>
      </c>
      <c r="F1482">
        <v>2983</v>
      </c>
      <c r="G1482">
        <v>0</v>
      </c>
      <c r="H1482">
        <v>0</v>
      </c>
      <c r="I1482">
        <v>0</v>
      </c>
    </row>
    <row r="1483" spans="1:9" x14ac:dyDescent="0.2">
      <c r="A1483" t="s">
        <v>1374</v>
      </c>
      <c r="B1483" t="s">
        <v>1375</v>
      </c>
      <c r="C1483">
        <v>821</v>
      </c>
      <c r="D1483" t="s">
        <v>1971</v>
      </c>
      <c r="E1483">
        <v>0</v>
      </c>
      <c r="F1483">
        <v>821</v>
      </c>
      <c r="G1483">
        <v>0</v>
      </c>
      <c r="H1483">
        <v>0</v>
      </c>
      <c r="I1483">
        <v>385</v>
      </c>
    </row>
    <row r="1484" spans="1:9" x14ac:dyDescent="0.2">
      <c r="A1484" t="s">
        <v>1374</v>
      </c>
      <c r="B1484" t="s">
        <v>1375</v>
      </c>
      <c r="C1484">
        <v>873</v>
      </c>
      <c r="D1484" t="s">
        <v>1972</v>
      </c>
      <c r="E1484">
        <v>0</v>
      </c>
      <c r="F1484">
        <v>873</v>
      </c>
      <c r="G1484">
        <v>0</v>
      </c>
      <c r="H1484">
        <v>0</v>
      </c>
      <c r="I1484">
        <v>110</v>
      </c>
    </row>
    <row r="1485" spans="1:9" x14ac:dyDescent="0.2">
      <c r="A1485" t="s">
        <v>1374</v>
      </c>
      <c r="B1485" t="s">
        <v>1375</v>
      </c>
      <c r="C1485">
        <v>148</v>
      </c>
      <c r="D1485" t="s">
        <v>1973</v>
      </c>
      <c r="E1485">
        <v>0</v>
      </c>
      <c r="F1485">
        <v>148</v>
      </c>
      <c r="G1485">
        <v>0</v>
      </c>
      <c r="H1485">
        <v>0</v>
      </c>
      <c r="I1485">
        <v>0</v>
      </c>
    </row>
    <row r="1486" spans="1:9" x14ac:dyDescent="0.2">
      <c r="A1486" t="s">
        <v>1374</v>
      </c>
      <c r="B1486" t="s">
        <v>1375</v>
      </c>
      <c r="C1486">
        <v>42</v>
      </c>
      <c r="D1486" t="s">
        <v>1974</v>
      </c>
      <c r="E1486">
        <v>0</v>
      </c>
      <c r="F1486">
        <v>42</v>
      </c>
      <c r="G1486">
        <v>0</v>
      </c>
      <c r="H1486">
        <v>0</v>
      </c>
      <c r="I1486">
        <v>0</v>
      </c>
    </row>
    <row r="1487" spans="1:9" x14ac:dyDescent="0.2">
      <c r="A1487" t="s">
        <v>1374</v>
      </c>
      <c r="B1487" t="s">
        <v>1375</v>
      </c>
      <c r="C1487">
        <v>95</v>
      </c>
      <c r="D1487" t="s">
        <v>1974</v>
      </c>
      <c r="E1487">
        <v>0</v>
      </c>
      <c r="F1487">
        <v>95</v>
      </c>
      <c r="G1487">
        <v>0</v>
      </c>
      <c r="H1487">
        <v>0</v>
      </c>
      <c r="I1487">
        <v>3</v>
      </c>
    </row>
    <row r="1488" spans="1:9" x14ac:dyDescent="0.2">
      <c r="A1488" t="s">
        <v>1374</v>
      </c>
      <c r="B1488" t="s">
        <v>1375</v>
      </c>
      <c r="C1488">
        <v>1813</v>
      </c>
      <c r="D1488" t="s">
        <v>1975</v>
      </c>
      <c r="E1488">
        <v>0</v>
      </c>
      <c r="F1488">
        <v>1813</v>
      </c>
      <c r="G1488">
        <v>0</v>
      </c>
      <c r="H1488">
        <v>0</v>
      </c>
      <c r="I1488">
        <v>21</v>
      </c>
    </row>
    <row r="1489" spans="1:9" x14ac:dyDescent="0.2">
      <c r="A1489" t="s">
        <v>1374</v>
      </c>
      <c r="B1489" t="s">
        <v>1375</v>
      </c>
      <c r="C1489">
        <v>482</v>
      </c>
      <c r="D1489" t="s">
        <v>1976</v>
      </c>
      <c r="E1489">
        <v>0</v>
      </c>
      <c r="F1489">
        <v>482</v>
      </c>
      <c r="G1489">
        <v>23</v>
      </c>
      <c r="H1489">
        <v>0</v>
      </c>
      <c r="I1489">
        <v>110</v>
      </c>
    </row>
    <row r="1490" spans="1:9" x14ac:dyDescent="0.2">
      <c r="A1490" t="s">
        <v>1374</v>
      </c>
      <c r="B1490" t="s">
        <v>1375</v>
      </c>
      <c r="C1490">
        <v>364</v>
      </c>
      <c r="D1490" t="s">
        <v>1977</v>
      </c>
      <c r="E1490">
        <v>0</v>
      </c>
      <c r="F1490">
        <v>364</v>
      </c>
      <c r="G1490">
        <v>122</v>
      </c>
      <c r="H1490">
        <v>0</v>
      </c>
      <c r="I1490">
        <v>177</v>
      </c>
    </row>
    <row r="1491" spans="1:9" x14ac:dyDescent="0.2">
      <c r="A1491" t="s">
        <v>1374</v>
      </c>
      <c r="B1491" t="s">
        <v>1375</v>
      </c>
      <c r="C1491">
        <v>84</v>
      </c>
      <c r="D1491" t="s">
        <v>1978</v>
      </c>
      <c r="E1491">
        <v>0</v>
      </c>
      <c r="F1491">
        <v>84</v>
      </c>
      <c r="G1491">
        <v>0</v>
      </c>
      <c r="H1491">
        <v>0</v>
      </c>
      <c r="I1491">
        <v>0</v>
      </c>
    </row>
    <row r="1492" spans="1:9" x14ac:dyDescent="0.2">
      <c r="A1492" t="s">
        <v>1374</v>
      </c>
      <c r="B1492" t="s">
        <v>1375</v>
      </c>
      <c r="C1492">
        <v>133</v>
      </c>
      <c r="D1492" t="s">
        <v>1979</v>
      </c>
      <c r="E1492">
        <v>0</v>
      </c>
      <c r="F1492">
        <v>133</v>
      </c>
      <c r="G1492">
        <v>0</v>
      </c>
      <c r="H1492">
        <v>0</v>
      </c>
      <c r="I1492">
        <v>0</v>
      </c>
    </row>
    <row r="1493" spans="1:9" x14ac:dyDescent="0.2">
      <c r="A1493" t="s">
        <v>1374</v>
      </c>
      <c r="B1493" t="s">
        <v>1375</v>
      </c>
      <c r="C1493">
        <v>418</v>
      </c>
      <c r="D1493" t="s">
        <v>1979</v>
      </c>
      <c r="E1493">
        <v>0</v>
      </c>
      <c r="F1493">
        <v>418</v>
      </c>
      <c r="G1493">
        <v>0</v>
      </c>
      <c r="H1493">
        <v>0</v>
      </c>
      <c r="I1493">
        <v>0</v>
      </c>
    </row>
    <row r="1494" spans="1:9" x14ac:dyDescent="0.2">
      <c r="A1494" t="s">
        <v>1374</v>
      </c>
      <c r="B1494" t="s">
        <v>1375</v>
      </c>
      <c r="C1494">
        <v>582</v>
      </c>
      <c r="D1494" t="s">
        <v>1980</v>
      </c>
      <c r="E1494">
        <v>0</v>
      </c>
      <c r="F1494">
        <v>582</v>
      </c>
      <c r="G1494">
        <v>0</v>
      </c>
      <c r="H1494">
        <v>0</v>
      </c>
      <c r="I1494">
        <v>6</v>
      </c>
    </row>
    <row r="1495" spans="1:9" x14ac:dyDescent="0.2">
      <c r="A1495" t="s">
        <v>1374</v>
      </c>
      <c r="B1495" t="s">
        <v>1375</v>
      </c>
      <c r="C1495">
        <v>836</v>
      </c>
      <c r="D1495" t="s">
        <v>1981</v>
      </c>
      <c r="E1495">
        <v>0</v>
      </c>
      <c r="F1495">
        <v>836</v>
      </c>
      <c r="G1495">
        <v>0</v>
      </c>
      <c r="H1495">
        <v>0</v>
      </c>
      <c r="I1495">
        <v>0</v>
      </c>
    </row>
    <row r="1496" spans="1:9" x14ac:dyDescent="0.2">
      <c r="A1496" t="s">
        <v>1374</v>
      </c>
      <c r="B1496" t="s">
        <v>1375</v>
      </c>
      <c r="C1496">
        <v>63</v>
      </c>
      <c r="D1496" t="s">
        <v>1982</v>
      </c>
      <c r="E1496">
        <v>0</v>
      </c>
      <c r="F1496">
        <v>63</v>
      </c>
      <c r="G1496">
        <v>0</v>
      </c>
      <c r="H1496">
        <v>0</v>
      </c>
      <c r="I1496">
        <v>0</v>
      </c>
    </row>
    <row r="1497" spans="1:9" x14ac:dyDescent="0.2">
      <c r="A1497" t="s">
        <v>1374</v>
      </c>
      <c r="B1497" t="s">
        <v>1375</v>
      </c>
      <c r="C1497">
        <v>63</v>
      </c>
      <c r="D1497" t="s">
        <v>1983</v>
      </c>
      <c r="E1497">
        <v>0</v>
      </c>
      <c r="F1497">
        <v>63</v>
      </c>
      <c r="G1497">
        <v>0</v>
      </c>
      <c r="H1497">
        <v>0</v>
      </c>
      <c r="I1497">
        <v>0</v>
      </c>
    </row>
    <row r="1498" spans="1:9" x14ac:dyDescent="0.2">
      <c r="A1498" t="s">
        <v>1374</v>
      </c>
      <c r="B1498" t="s">
        <v>1375</v>
      </c>
      <c r="C1498">
        <v>57</v>
      </c>
      <c r="D1498" t="s">
        <v>1983</v>
      </c>
      <c r="E1498">
        <v>0</v>
      </c>
      <c r="F1498">
        <v>57</v>
      </c>
      <c r="G1498">
        <v>0</v>
      </c>
      <c r="H1498">
        <v>0</v>
      </c>
      <c r="I1498">
        <v>0</v>
      </c>
    </row>
    <row r="1499" spans="1:9" x14ac:dyDescent="0.2">
      <c r="A1499" t="s">
        <v>1374</v>
      </c>
      <c r="B1499" t="s">
        <v>1375</v>
      </c>
      <c r="C1499">
        <v>63</v>
      </c>
      <c r="D1499" t="s">
        <v>1984</v>
      </c>
      <c r="E1499">
        <v>0</v>
      </c>
      <c r="F1499">
        <v>63</v>
      </c>
      <c r="G1499">
        <v>0</v>
      </c>
      <c r="H1499">
        <v>0</v>
      </c>
      <c r="I1499">
        <v>0</v>
      </c>
    </row>
    <row r="1500" spans="1:9" x14ac:dyDescent="0.2">
      <c r="A1500" t="s">
        <v>1374</v>
      </c>
      <c r="B1500" t="s">
        <v>1375</v>
      </c>
      <c r="C1500">
        <v>63</v>
      </c>
      <c r="D1500" t="s">
        <v>1985</v>
      </c>
      <c r="E1500">
        <v>0</v>
      </c>
      <c r="F1500">
        <v>63</v>
      </c>
      <c r="G1500">
        <v>0</v>
      </c>
      <c r="H1500">
        <v>0</v>
      </c>
      <c r="I1500">
        <v>0</v>
      </c>
    </row>
    <row r="1501" spans="1:9" x14ac:dyDescent="0.2">
      <c r="A1501" t="s">
        <v>1374</v>
      </c>
      <c r="B1501" t="s">
        <v>1375</v>
      </c>
      <c r="C1501">
        <v>164</v>
      </c>
      <c r="D1501" t="s">
        <v>1986</v>
      </c>
      <c r="E1501">
        <v>0</v>
      </c>
      <c r="F1501">
        <v>164</v>
      </c>
      <c r="G1501">
        <v>0</v>
      </c>
      <c r="H1501">
        <v>0</v>
      </c>
      <c r="I1501">
        <v>0</v>
      </c>
    </row>
    <row r="1502" spans="1:9" x14ac:dyDescent="0.2">
      <c r="A1502" t="s">
        <v>1374</v>
      </c>
      <c r="B1502" t="s">
        <v>1375</v>
      </c>
      <c r="C1502">
        <v>561</v>
      </c>
      <c r="D1502" t="s">
        <v>1986</v>
      </c>
      <c r="E1502">
        <v>0</v>
      </c>
      <c r="F1502">
        <v>561</v>
      </c>
      <c r="G1502">
        <v>0</v>
      </c>
      <c r="H1502">
        <v>0</v>
      </c>
      <c r="I1502">
        <v>21</v>
      </c>
    </row>
    <row r="1503" spans="1:9" x14ac:dyDescent="0.2">
      <c r="A1503" t="s">
        <v>1374</v>
      </c>
      <c r="B1503" t="s">
        <v>1375</v>
      </c>
      <c r="C1503">
        <v>21</v>
      </c>
      <c r="D1503" t="s">
        <v>1987</v>
      </c>
      <c r="E1503">
        <v>0</v>
      </c>
      <c r="F1503">
        <v>21</v>
      </c>
      <c r="G1503">
        <v>28</v>
      </c>
      <c r="H1503">
        <v>0</v>
      </c>
      <c r="I1503">
        <v>67</v>
      </c>
    </row>
    <row r="1504" spans="1:9" x14ac:dyDescent="0.2">
      <c r="A1504" t="s">
        <v>1374</v>
      </c>
      <c r="B1504" t="s">
        <v>1375</v>
      </c>
      <c r="C1504">
        <v>127</v>
      </c>
      <c r="D1504" t="s">
        <v>1988</v>
      </c>
      <c r="E1504">
        <v>0</v>
      </c>
      <c r="F1504">
        <v>127</v>
      </c>
      <c r="G1504">
        <v>0</v>
      </c>
      <c r="H1504">
        <v>0</v>
      </c>
      <c r="I1504">
        <v>0</v>
      </c>
    </row>
    <row r="1505" spans="1:9" x14ac:dyDescent="0.2">
      <c r="A1505" t="s">
        <v>1374</v>
      </c>
      <c r="B1505" t="s">
        <v>1375</v>
      </c>
      <c r="C1505">
        <v>31</v>
      </c>
      <c r="D1505" t="s">
        <v>1989</v>
      </c>
      <c r="E1505">
        <v>0</v>
      </c>
      <c r="F1505">
        <v>31</v>
      </c>
      <c r="G1505">
        <v>0</v>
      </c>
      <c r="H1505">
        <v>0</v>
      </c>
      <c r="I1505">
        <v>0</v>
      </c>
    </row>
    <row r="1506" spans="1:9" x14ac:dyDescent="0.2">
      <c r="A1506" t="s">
        <v>1374</v>
      </c>
      <c r="B1506" t="s">
        <v>1375</v>
      </c>
      <c r="C1506">
        <v>31</v>
      </c>
      <c r="D1506" t="s">
        <v>1990</v>
      </c>
      <c r="E1506">
        <v>0</v>
      </c>
      <c r="F1506">
        <v>31</v>
      </c>
      <c r="G1506">
        <v>0</v>
      </c>
      <c r="H1506">
        <v>0</v>
      </c>
      <c r="I1506">
        <v>0</v>
      </c>
    </row>
    <row r="1507" spans="1:9" x14ac:dyDescent="0.2">
      <c r="A1507" t="s">
        <v>1374</v>
      </c>
      <c r="B1507" t="s">
        <v>1375</v>
      </c>
      <c r="C1507">
        <v>64</v>
      </c>
      <c r="D1507" t="s">
        <v>1991</v>
      </c>
      <c r="E1507">
        <v>0</v>
      </c>
      <c r="F1507">
        <v>64</v>
      </c>
      <c r="G1507">
        <v>0</v>
      </c>
      <c r="H1507">
        <v>0</v>
      </c>
      <c r="I1507">
        <v>0</v>
      </c>
    </row>
    <row r="1508" spans="1:9" x14ac:dyDescent="0.2">
      <c r="A1508" t="s">
        <v>1374</v>
      </c>
      <c r="B1508" t="s">
        <v>1375</v>
      </c>
      <c r="C1508">
        <v>550</v>
      </c>
      <c r="D1508" t="s">
        <v>1991</v>
      </c>
      <c r="E1508">
        <v>0</v>
      </c>
      <c r="F1508">
        <v>550</v>
      </c>
      <c r="G1508">
        <v>0</v>
      </c>
      <c r="H1508">
        <v>0</v>
      </c>
      <c r="I1508">
        <v>84</v>
      </c>
    </row>
    <row r="1509" spans="1:9" x14ac:dyDescent="0.2">
      <c r="A1509" t="s">
        <v>1374</v>
      </c>
      <c r="B1509" t="s">
        <v>1375</v>
      </c>
      <c r="C1509">
        <v>597</v>
      </c>
      <c r="D1509" t="s">
        <v>1992</v>
      </c>
      <c r="E1509">
        <v>0</v>
      </c>
      <c r="F1509">
        <v>597</v>
      </c>
      <c r="G1509">
        <v>0</v>
      </c>
      <c r="H1509">
        <v>0</v>
      </c>
      <c r="I1509">
        <v>0</v>
      </c>
    </row>
    <row r="1510" spans="1:9" x14ac:dyDescent="0.2">
      <c r="A1510" t="s">
        <v>1374</v>
      </c>
      <c r="B1510" t="s">
        <v>1375</v>
      </c>
      <c r="C1510">
        <v>476</v>
      </c>
      <c r="D1510" t="s">
        <v>1993</v>
      </c>
      <c r="E1510">
        <v>0</v>
      </c>
      <c r="F1510">
        <v>476</v>
      </c>
      <c r="G1510">
        <v>0</v>
      </c>
      <c r="H1510">
        <v>0</v>
      </c>
      <c r="I1510">
        <v>0</v>
      </c>
    </row>
    <row r="1511" spans="1:9" x14ac:dyDescent="0.2">
      <c r="A1511" t="s">
        <v>1374</v>
      </c>
      <c r="B1511" t="s">
        <v>1375</v>
      </c>
      <c r="C1511">
        <v>63</v>
      </c>
      <c r="D1511" t="s">
        <v>1994</v>
      </c>
      <c r="E1511">
        <v>0</v>
      </c>
      <c r="F1511">
        <v>63</v>
      </c>
      <c r="G1511">
        <v>0</v>
      </c>
      <c r="H1511">
        <v>0</v>
      </c>
      <c r="I1511">
        <v>0</v>
      </c>
    </row>
    <row r="1512" spans="1:9" x14ac:dyDescent="0.2">
      <c r="A1512" t="s">
        <v>1374</v>
      </c>
      <c r="B1512" t="s">
        <v>1375</v>
      </c>
      <c r="C1512">
        <v>61</v>
      </c>
      <c r="D1512" t="s">
        <v>1995</v>
      </c>
      <c r="E1512">
        <v>0</v>
      </c>
      <c r="F1512">
        <v>61</v>
      </c>
      <c r="G1512">
        <v>0</v>
      </c>
      <c r="H1512">
        <v>0</v>
      </c>
      <c r="I1512">
        <v>0</v>
      </c>
    </row>
    <row r="1513" spans="1:9" x14ac:dyDescent="0.2">
      <c r="A1513" t="s">
        <v>1374</v>
      </c>
      <c r="B1513" t="s">
        <v>1375</v>
      </c>
      <c r="C1513">
        <v>1125</v>
      </c>
      <c r="D1513" t="s">
        <v>1995</v>
      </c>
      <c r="E1513">
        <v>0</v>
      </c>
      <c r="F1513">
        <v>1125</v>
      </c>
      <c r="G1513">
        <v>0</v>
      </c>
      <c r="H1513">
        <v>0</v>
      </c>
      <c r="I1513">
        <v>21</v>
      </c>
    </row>
    <row r="1514" spans="1:9" x14ac:dyDescent="0.2">
      <c r="A1514" t="s">
        <v>1374</v>
      </c>
      <c r="B1514" t="s">
        <v>1375</v>
      </c>
      <c r="C1514">
        <v>254</v>
      </c>
      <c r="D1514" t="s">
        <v>1996</v>
      </c>
      <c r="E1514">
        <v>0</v>
      </c>
      <c r="F1514">
        <v>254</v>
      </c>
      <c r="G1514">
        <v>0</v>
      </c>
      <c r="H1514">
        <v>0</v>
      </c>
      <c r="I1514">
        <v>0</v>
      </c>
    </row>
    <row r="1515" spans="1:9" x14ac:dyDescent="0.2">
      <c r="A1515" t="s">
        <v>1374</v>
      </c>
      <c r="B1515" t="s">
        <v>1375</v>
      </c>
      <c r="C1515">
        <v>199</v>
      </c>
      <c r="D1515" t="s">
        <v>1997</v>
      </c>
      <c r="E1515">
        <v>0</v>
      </c>
      <c r="F1515">
        <v>199</v>
      </c>
      <c r="G1515">
        <v>0</v>
      </c>
      <c r="H1515">
        <v>0</v>
      </c>
      <c r="I1515">
        <v>0</v>
      </c>
    </row>
    <row r="1516" spans="1:9" x14ac:dyDescent="0.2">
      <c r="A1516" t="s">
        <v>1374</v>
      </c>
      <c r="B1516" t="s">
        <v>1375</v>
      </c>
      <c r="C1516">
        <v>127</v>
      </c>
      <c r="D1516" t="s">
        <v>1998</v>
      </c>
      <c r="E1516">
        <v>0</v>
      </c>
      <c r="F1516">
        <v>127</v>
      </c>
      <c r="G1516">
        <v>0</v>
      </c>
      <c r="H1516">
        <v>0</v>
      </c>
      <c r="I1516">
        <v>0</v>
      </c>
    </row>
    <row r="1517" spans="1:9" x14ac:dyDescent="0.2">
      <c r="A1517" t="s">
        <v>1374</v>
      </c>
      <c r="B1517" t="s">
        <v>1375</v>
      </c>
      <c r="C1517">
        <v>68</v>
      </c>
      <c r="D1517" t="s">
        <v>1998</v>
      </c>
      <c r="E1517">
        <v>0</v>
      </c>
      <c r="F1517">
        <v>68</v>
      </c>
      <c r="G1517">
        <v>0</v>
      </c>
      <c r="H1517">
        <v>0</v>
      </c>
      <c r="I1517">
        <v>0</v>
      </c>
    </row>
    <row r="1518" spans="1:9" x14ac:dyDescent="0.2">
      <c r="A1518" t="s">
        <v>1374</v>
      </c>
      <c r="B1518" t="s">
        <v>1375</v>
      </c>
      <c r="C1518">
        <v>317</v>
      </c>
      <c r="D1518" t="s">
        <v>1999</v>
      </c>
      <c r="E1518">
        <v>0</v>
      </c>
      <c r="F1518">
        <v>317</v>
      </c>
      <c r="G1518">
        <v>0</v>
      </c>
      <c r="H1518">
        <v>0</v>
      </c>
      <c r="I1518">
        <v>0</v>
      </c>
    </row>
    <row r="1519" spans="1:9" x14ac:dyDescent="0.2">
      <c r="A1519" t="s">
        <v>1374</v>
      </c>
      <c r="B1519" t="s">
        <v>1375</v>
      </c>
      <c r="C1519">
        <v>95</v>
      </c>
      <c r="D1519" t="s">
        <v>2000</v>
      </c>
      <c r="E1519">
        <v>0</v>
      </c>
      <c r="F1519">
        <v>95</v>
      </c>
      <c r="G1519">
        <v>0</v>
      </c>
      <c r="H1519">
        <v>0</v>
      </c>
      <c r="I1519">
        <v>27</v>
      </c>
    </row>
    <row r="1520" spans="1:9" x14ac:dyDescent="0.2">
      <c r="A1520" t="s">
        <v>1374</v>
      </c>
      <c r="B1520" t="s">
        <v>1375</v>
      </c>
      <c r="C1520">
        <v>206</v>
      </c>
      <c r="D1520" t="s">
        <v>2001</v>
      </c>
      <c r="E1520">
        <v>0</v>
      </c>
      <c r="F1520">
        <v>206</v>
      </c>
      <c r="G1520">
        <v>0</v>
      </c>
      <c r="H1520">
        <v>0</v>
      </c>
      <c r="I1520">
        <v>0</v>
      </c>
    </row>
    <row r="1521" spans="1:9" x14ac:dyDescent="0.2">
      <c r="A1521" t="s">
        <v>1374</v>
      </c>
      <c r="B1521" t="s">
        <v>1375</v>
      </c>
      <c r="C1521">
        <v>95</v>
      </c>
      <c r="D1521" t="s">
        <v>2002</v>
      </c>
      <c r="E1521">
        <v>0</v>
      </c>
      <c r="F1521">
        <v>95</v>
      </c>
      <c r="G1521">
        <v>0</v>
      </c>
      <c r="H1521">
        <v>0</v>
      </c>
      <c r="I1521">
        <v>0</v>
      </c>
    </row>
    <row r="1522" spans="1:9" x14ac:dyDescent="0.2">
      <c r="A1522" t="s">
        <v>1374</v>
      </c>
      <c r="B1522" t="s">
        <v>1375</v>
      </c>
      <c r="C1522">
        <v>63</v>
      </c>
      <c r="D1522" t="s">
        <v>2003</v>
      </c>
      <c r="E1522">
        <v>0</v>
      </c>
      <c r="F1522">
        <v>63</v>
      </c>
      <c r="G1522">
        <v>0</v>
      </c>
      <c r="H1522">
        <v>0</v>
      </c>
      <c r="I1522">
        <v>0</v>
      </c>
    </row>
    <row r="1523" spans="1:9" x14ac:dyDescent="0.2">
      <c r="A1523" t="s">
        <v>1374</v>
      </c>
      <c r="B1523" t="s">
        <v>1375</v>
      </c>
      <c r="C1523">
        <v>110</v>
      </c>
      <c r="D1523" t="s">
        <v>2003</v>
      </c>
      <c r="E1523">
        <v>0</v>
      </c>
      <c r="F1523">
        <v>110</v>
      </c>
      <c r="G1523">
        <v>0</v>
      </c>
      <c r="H1523">
        <v>0</v>
      </c>
      <c r="I1523">
        <v>21</v>
      </c>
    </row>
    <row r="1524" spans="1:9" x14ac:dyDescent="0.2">
      <c r="A1524" t="s">
        <v>1374</v>
      </c>
      <c r="B1524" t="s">
        <v>1375</v>
      </c>
      <c r="C1524">
        <v>201</v>
      </c>
      <c r="D1524" t="s">
        <v>2004</v>
      </c>
      <c r="E1524">
        <v>0</v>
      </c>
      <c r="F1524">
        <v>201</v>
      </c>
      <c r="G1524">
        <v>0</v>
      </c>
      <c r="H1524">
        <v>0</v>
      </c>
      <c r="I1524">
        <v>4</v>
      </c>
    </row>
    <row r="1525" spans="1:9" x14ac:dyDescent="0.2">
      <c r="A1525" t="s">
        <v>1374</v>
      </c>
      <c r="B1525" t="s">
        <v>1375</v>
      </c>
      <c r="C1525">
        <v>95</v>
      </c>
      <c r="D1525" t="s">
        <v>2005</v>
      </c>
      <c r="E1525">
        <v>0</v>
      </c>
      <c r="F1525">
        <v>95</v>
      </c>
      <c r="G1525">
        <v>0</v>
      </c>
      <c r="H1525">
        <v>0</v>
      </c>
      <c r="I1525">
        <v>0</v>
      </c>
    </row>
    <row r="1526" spans="1:9" x14ac:dyDescent="0.2">
      <c r="A1526" t="s">
        <v>1374</v>
      </c>
      <c r="B1526" t="s">
        <v>1375</v>
      </c>
      <c r="C1526">
        <v>31</v>
      </c>
      <c r="D1526" t="s">
        <v>2006</v>
      </c>
      <c r="E1526">
        <v>0</v>
      </c>
      <c r="F1526">
        <v>31</v>
      </c>
      <c r="G1526">
        <v>0</v>
      </c>
      <c r="H1526">
        <v>0</v>
      </c>
      <c r="I1526">
        <v>0</v>
      </c>
    </row>
    <row r="1527" spans="1:9" x14ac:dyDescent="0.2">
      <c r="A1527" t="s">
        <v>1374</v>
      </c>
      <c r="B1527" t="s">
        <v>1375</v>
      </c>
      <c r="C1527">
        <v>31</v>
      </c>
      <c r="D1527" t="s">
        <v>2007</v>
      </c>
      <c r="E1527">
        <v>0</v>
      </c>
      <c r="F1527">
        <v>31</v>
      </c>
      <c r="G1527">
        <v>0</v>
      </c>
      <c r="H1527">
        <v>0</v>
      </c>
      <c r="I1527">
        <v>0</v>
      </c>
    </row>
    <row r="1528" spans="1:9" x14ac:dyDescent="0.2">
      <c r="A1528" t="s">
        <v>1374</v>
      </c>
      <c r="B1528" t="s">
        <v>1375</v>
      </c>
      <c r="C1528">
        <v>63</v>
      </c>
      <c r="D1528" t="s">
        <v>2008</v>
      </c>
      <c r="E1528">
        <v>0</v>
      </c>
      <c r="F1528">
        <v>63</v>
      </c>
      <c r="G1528">
        <v>0</v>
      </c>
      <c r="H1528">
        <v>0</v>
      </c>
      <c r="I1528">
        <v>0</v>
      </c>
    </row>
    <row r="1529" spans="1:9" x14ac:dyDescent="0.2">
      <c r="A1529" t="s">
        <v>1374</v>
      </c>
      <c r="B1529" t="s">
        <v>1375</v>
      </c>
      <c r="C1529">
        <v>31</v>
      </c>
      <c r="D1529" t="s">
        <v>2009</v>
      </c>
      <c r="E1529">
        <v>0</v>
      </c>
      <c r="F1529">
        <v>31</v>
      </c>
      <c r="G1529">
        <v>0</v>
      </c>
      <c r="H1529">
        <v>0</v>
      </c>
      <c r="I1529">
        <v>0</v>
      </c>
    </row>
    <row r="1530" spans="1:9" x14ac:dyDescent="0.2">
      <c r="A1530" t="s">
        <v>1374</v>
      </c>
      <c r="B1530" t="s">
        <v>1375</v>
      </c>
      <c r="C1530">
        <v>63</v>
      </c>
      <c r="D1530" t="s">
        <v>2009</v>
      </c>
      <c r="E1530">
        <v>0</v>
      </c>
      <c r="F1530">
        <v>63</v>
      </c>
      <c r="G1530">
        <v>0</v>
      </c>
      <c r="H1530">
        <v>0</v>
      </c>
      <c r="I1530">
        <v>84</v>
      </c>
    </row>
    <row r="1531" spans="1:9" x14ac:dyDescent="0.2">
      <c r="A1531" t="s">
        <v>1374</v>
      </c>
      <c r="B1531" t="s">
        <v>1375</v>
      </c>
      <c r="C1531">
        <v>114</v>
      </c>
      <c r="D1531" t="s">
        <v>2010</v>
      </c>
      <c r="E1531">
        <v>0</v>
      </c>
      <c r="F1531">
        <v>114</v>
      </c>
      <c r="G1531">
        <v>0</v>
      </c>
      <c r="H1531">
        <v>0</v>
      </c>
      <c r="I1531">
        <v>0</v>
      </c>
    </row>
    <row r="1532" spans="1:9" x14ac:dyDescent="0.2">
      <c r="A1532" t="s">
        <v>1374</v>
      </c>
      <c r="B1532" t="s">
        <v>1375</v>
      </c>
      <c r="C1532">
        <v>127</v>
      </c>
      <c r="D1532" t="s">
        <v>2011</v>
      </c>
      <c r="E1532">
        <v>0</v>
      </c>
      <c r="F1532">
        <v>127</v>
      </c>
      <c r="G1532">
        <v>0</v>
      </c>
      <c r="H1532">
        <v>0</v>
      </c>
      <c r="I1532">
        <v>0</v>
      </c>
    </row>
    <row r="1533" spans="1:9" x14ac:dyDescent="0.2">
      <c r="A1533" t="s">
        <v>1374</v>
      </c>
      <c r="B1533" t="s">
        <v>1375</v>
      </c>
      <c r="C1533">
        <v>127</v>
      </c>
      <c r="D1533" t="s">
        <v>2012</v>
      </c>
      <c r="E1533">
        <v>0</v>
      </c>
      <c r="F1533">
        <v>127</v>
      </c>
      <c r="G1533">
        <v>0</v>
      </c>
      <c r="H1533">
        <v>0</v>
      </c>
      <c r="I1533">
        <v>0</v>
      </c>
    </row>
    <row r="1534" spans="1:9" x14ac:dyDescent="0.2">
      <c r="A1534" t="s">
        <v>1374</v>
      </c>
      <c r="B1534" t="s">
        <v>1375</v>
      </c>
      <c r="C1534">
        <v>63</v>
      </c>
      <c r="D1534" t="s">
        <v>2013</v>
      </c>
      <c r="E1534">
        <v>0</v>
      </c>
      <c r="F1534">
        <v>63</v>
      </c>
      <c r="G1534">
        <v>0</v>
      </c>
      <c r="H1534">
        <v>0</v>
      </c>
      <c r="I1534">
        <v>0</v>
      </c>
    </row>
    <row r="1535" spans="1:9" x14ac:dyDescent="0.2">
      <c r="A1535" t="s">
        <v>1374</v>
      </c>
      <c r="B1535" t="s">
        <v>1375</v>
      </c>
      <c r="C1535">
        <v>77</v>
      </c>
      <c r="D1535" t="s">
        <v>2013</v>
      </c>
      <c r="E1535">
        <v>0</v>
      </c>
      <c r="F1535">
        <v>77</v>
      </c>
      <c r="G1535">
        <v>0</v>
      </c>
      <c r="H1535">
        <v>0</v>
      </c>
      <c r="I1535">
        <v>0</v>
      </c>
    </row>
    <row r="1536" spans="1:9" x14ac:dyDescent="0.2">
      <c r="A1536" t="s">
        <v>1374</v>
      </c>
      <c r="B1536" t="s">
        <v>1375</v>
      </c>
      <c r="C1536">
        <v>149</v>
      </c>
      <c r="D1536" t="s">
        <v>2014</v>
      </c>
      <c r="E1536">
        <v>0</v>
      </c>
      <c r="F1536">
        <v>149</v>
      </c>
      <c r="G1536">
        <v>0</v>
      </c>
      <c r="H1536">
        <v>0</v>
      </c>
      <c r="I1536">
        <v>0</v>
      </c>
    </row>
    <row r="1537" spans="1:9" x14ac:dyDescent="0.2">
      <c r="A1537" t="s">
        <v>1374</v>
      </c>
      <c r="B1537" t="s">
        <v>1375</v>
      </c>
      <c r="C1537">
        <v>116</v>
      </c>
      <c r="D1537" t="s">
        <v>2015</v>
      </c>
      <c r="E1537">
        <v>0</v>
      </c>
      <c r="F1537">
        <v>116</v>
      </c>
      <c r="G1537">
        <v>0</v>
      </c>
      <c r="H1537">
        <v>0</v>
      </c>
      <c r="I1537">
        <v>0</v>
      </c>
    </row>
    <row r="1538" spans="1:9" x14ac:dyDescent="0.2">
      <c r="A1538" t="s">
        <v>1374</v>
      </c>
      <c r="B1538" t="s">
        <v>1375</v>
      </c>
      <c r="C1538">
        <v>85</v>
      </c>
      <c r="D1538" t="s">
        <v>2016</v>
      </c>
      <c r="E1538">
        <v>0</v>
      </c>
      <c r="F1538">
        <v>85</v>
      </c>
      <c r="G1538">
        <v>0</v>
      </c>
      <c r="H1538">
        <v>0</v>
      </c>
      <c r="I1538">
        <v>0</v>
      </c>
    </row>
    <row r="1539" spans="1:9" x14ac:dyDescent="0.2">
      <c r="A1539" t="s">
        <v>1374</v>
      </c>
      <c r="B1539" t="s">
        <v>1375</v>
      </c>
      <c r="C1539">
        <v>75</v>
      </c>
      <c r="D1539" t="s">
        <v>2017</v>
      </c>
      <c r="E1539">
        <v>0</v>
      </c>
      <c r="F1539">
        <v>75</v>
      </c>
      <c r="G1539">
        <v>0</v>
      </c>
      <c r="H1539">
        <v>0</v>
      </c>
      <c r="I1539">
        <v>0</v>
      </c>
    </row>
    <row r="1540" spans="1:9" x14ac:dyDescent="0.2">
      <c r="A1540" t="s">
        <v>1374</v>
      </c>
      <c r="B1540" t="s">
        <v>1375</v>
      </c>
      <c r="C1540">
        <v>121</v>
      </c>
      <c r="D1540" t="s">
        <v>2017</v>
      </c>
      <c r="E1540">
        <v>0</v>
      </c>
      <c r="F1540">
        <v>121</v>
      </c>
      <c r="G1540">
        <v>0</v>
      </c>
      <c r="H1540">
        <v>0</v>
      </c>
      <c r="I1540">
        <v>0</v>
      </c>
    </row>
    <row r="1541" spans="1:9" x14ac:dyDescent="0.2">
      <c r="A1541" t="s">
        <v>1374</v>
      </c>
      <c r="B1541" t="s">
        <v>1375</v>
      </c>
      <c r="C1541">
        <v>153</v>
      </c>
      <c r="D1541" t="s">
        <v>2018</v>
      </c>
      <c r="E1541">
        <v>0</v>
      </c>
      <c r="F1541">
        <v>153</v>
      </c>
      <c r="G1541">
        <v>0</v>
      </c>
      <c r="H1541">
        <v>0</v>
      </c>
      <c r="I1541">
        <v>0</v>
      </c>
    </row>
    <row r="1542" spans="1:9" x14ac:dyDescent="0.2">
      <c r="A1542" t="s">
        <v>1374</v>
      </c>
      <c r="B1542" t="s">
        <v>1375</v>
      </c>
      <c r="C1542">
        <v>111</v>
      </c>
      <c r="D1542" t="s">
        <v>2019</v>
      </c>
      <c r="E1542">
        <v>0</v>
      </c>
      <c r="F1542">
        <v>111</v>
      </c>
      <c r="G1542">
        <v>0</v>
      </c>
      <c r="H1542">
        <v>0</v>
      </c>
      <c r="I1542">
        <v>0</v>
      </c>
    </row>
    <row r="1543" spans="1:9" x14ac:dyDescent="0.2">
      <c r="A1543" t="s">
        <v>1374</v>
      </c>
      <c r="B1543" t="s">
        <v>1375</v>
      </c>
      <c r="C1543">
        <v>111</v>
      </c>
      <c r="D1543" t="s">
        <v>2020</v>
      </c>
      <c r="E1543">
        <v>0</v>
      </c>
      <c r="F1543">
        <v>111</v>
      </c>
      <c r="G1543">
        <v>0</v>
      </c>
      <c r="H1543">
        <v>0</v>
      </c>
      <c r="I1543">
        <v>0</v>
      </c>
    </row>
    <row r="1544" spans="1:9" x14ac:dyDescent="0.2">
      <c r="A1544" t="s">
        <v>1374</v>
      </c>
      <c r="B1544" t="s">
        <v>1375</v>
      </c>
      <c r="C1544">
        <v>317</v>
      </c>
      <c r="D1544" t="s">
        <v>2021</v>
      </c>
      <c r="E1544">
        <v>0</v>
      </c>
      <c r="F1544">
        <v>317</v>
      </c>
      <c r="G1544">
        <v>0</v>
      </c>
      <c r="H1544">
        <v>0</v>
      </c>
      <c r="I1544">
        <v>0</v>
      </c>
    </row>
    <row r="1545" spans="1:9" x14ac:dyDescent="0.2">
      <c r="A1545" t="s">
        <v>1374</v>
      </c>
      <c r="B1545" t="s">
        <v>1375</v>
      </c>
      <c r="C1545">
        <v>10</v>
      </c>
      <c r="D1545" t="s">
        <v>2022</v>
      </c>
      <c r="E1545">
        <v>0</v>
      </c>
      <c r="F1545">
        <v>10</v>
      </c>
      <c r="G1545">
        <v>0</v>
      </c>
      <c r="H1545">
        <v>0</v>
      </c>
      <c r="I1545">
        <v>22</v>
      </c>
    </row>
    <row r="1546" spans="1:9" x14ac:dyDescent="0.2">
      <c r="A1546" t="s">
        <v>1374</v>
      </c>
      <c r="B1546" t="s">
        <v>1375</v>
      </c>
      <c r="C1546">
        <v>285</v>
      </c>
      <c r="D1546" t="s">
        <v>2023</v>
      </c>
      <c r="E1546">
        <v>0</v>
      </c>
      <c r="F1546">
        <v>285</v>
      </c>
      <c r="G1546">
        <v>0</v>
      </c>
      <c r="H1546">
        <v>0</v>
      </c>
      <c r="I1546">
        <v>0</v>
      </c>
    </row>
    <row r="1547" spans="1:9" x14ac:dyDescent="0.2">
      <c r="A1547" t="s">
        <v>1374</v>
      </c>
      <c r="B1547" t="s">
        <v>1375</v>
      </c>
      <c r="C1547">
        <v>182</v>
      </c>
      <c r="D1547" t="s">
        <v>2024</v>
      </c>
      <c r="E1547">
        <v>0</v>
      </c>
      <c r="F1547">
        <v>182</v>
      </c>
      <c r="G1547">
        <v>0</v>
      </c>
      <c r="H1547">
        <v>0</v>
      </c>
      <c r="I1547">
        <v>0</v>
      </c>
    </row>
    <row r="1548" spans="1:9" x14ac:dyDescent="0.2">
      <c r="A1548" t="s">
        <v>1374</v>
      </c>
      <c r="B1548" t="s">
        <v>1375</v>
      </c>
      <c r="C1548">
        <v>31</v>
      </c>
      <c r="D1548" t="s">
        <v>2025</v>
      </c>
      <c r="E1548">
        <v>0</v>
      </c>
      <c r="F1548">
        <v>31</v>
      </c>
      <c r="G1548">
        <v>63</v>
      </c>
      <c r="H1548">
        <v>0</v>
      </c>
      <c r="I1548">
        <v>63</v>
      </c>
    </row>
    <row r="1549" spans="1:9" x14ac:dyDescent="0.2">
      <c r="A1549" t="s">
        <v>1374</v>
      </c>
      <c r="B1549" t="s">
        <v>1375</v>
      </c>
      <c r="C1549">
        <v>254</v>
      </c>
      <c r="D1549" t="s">
        <v>2026</v>
      </c>
      <c r="E1549">
        <v>0</v>
      </c>
      <c r="F1549">
        <v>254</v>
      </c>
      <c r="G1549">
        <v>0</v>
      </c>
      <c r="H1549">
        <v>0</v>
      </c>
      <c r="I1549">
        <v>0</v>
      </c>
    </row>
    <row r="1550" spans="1:9" x14ac:dyDescent="0.2">
      <c r="A1550" t="s">
        <v>1374</v>
      </c>
      <c r="B1550" t="s">
        <v>1375</v>
      </c>
      <c r="C1550">
        <v>190</v>
      </c>
      <c r="D1550" t="s">
        <v>2027</v>
      </c>
      <c r="E1550">
        <v>-25</v>
      </c>
      <c r="F1550">
        <v>214</v>
      </c>
      <c r="G1550">
        <v>12</v>
      </c>
      <c r="H1550">
        <v>0</v>
      </c>
      <c r="I1550">
        <v>12</v>
      </c>
    </row>
    <row r="1551" spans="1:9" x14ac:dyDescent="0.2">
      <c r="A1551" t="s">
        <v>1374</v>
      </c>
      <c r="B1551" t="s">
        <v>1375</v>
      </c>
      <c r="C1551">
        <v>127</v>
      </c>
      <c r="D1551" t="s">
        <v>2028</v>
      </c>
      <c r="E1551">
        <v>0</v>
      </c>
      <c r="F1551">
        <v>127</v>
      </c>
      <c r="G1551">
        <v>0</v>
      </c>
      <c r="H1551">
        <v>0</v>
      </c>
      <c r="I1551">
        <v>0</v>
      </c>
    </row>
    <row r="1552" spans="1:9" x14ac:dyDescent="0.2">
      <c r="A1552" t="s">
        <v>1374</v>
      </c>
      <c r="B1552" t="s">
        <v>1375</v>
      </c>
      <c r="C1552">
        <v>211</v>
      </c>
      <c r="D1552" t="s">
        <v>2029</v>
      </c>
      <c r="E1552">
        <v>0</v>
      </c>
      <c r="F1552">
        <v>211</v>
      </c>
      <c r="G1552">
        <v>0</v>
      </c>
      <c r="H1552">
        <v>0</v>
      </c>
      <c r="I1552">
        <v>0</v>
      </c>
    </row>
    <row r="1553" spans="1:9" x14ac:dyDescent="0.2">
      <c r="A1553" t="s">
        <v>1374</v>
      </c>
      <c r="B1553" t="s">
        <v>1375</v>
      </c>
      <c r="C1553">
        <v>31</v>
      </c>
      <c r="D1553" t="s">
        <v>2030</v>
      </c>
      <c r="E1553">
        <v>0</v>
      </c>
      <c r="F1553">
        <v>31</v>
      </c>
      <c r="G1553">
        <v>0</v>
      </c>
      <c r="H1553">
        <v>0</v>
      </c>
      <c r="I1553">
        <v>0</v>
      </c>
    </row>
    <row r="1554" spans="1:9" x14ac:dyDescent="0.2">
      <c r="A1554" t="s">
        <v>1374</v>
      </c>
      <c r="B1554" t="s">
        <v>1375</v>
      </c>
      <c r="C1554">
        <v>148</v>
      </c>
      <c r="D1554" t="s">
        <v>2030</v>
      </c>
      <c r="E1554">
        <v>0</v>
      </c>
      <c r="F1554">
        <v>148</v>
      </c>
      <c r="G1554">
        <v>0</v>
      </c>
      <c r="H1554">
        <v>0</v>
      </c>
      <c r="I1554">
        <v>0</v>
      </c>
    </row>
    <row r="1555" spans="1:9" x14ac:dyDescent="0.2">
      <c r="A1555" t="s">
        <v>1374</v>
      </c>
      <c r="B1555" t="s">
        <v>1375</v>
      </c>
      <c r="C1555">
        <v>63</v>
      </c>
      <c r="D1555" t="s">
        <v>2031</v>
      </c>
      <c r="E1555">
        <v>0</v>
      </c>
      <c r="F1555">
        <v>63</v>
      </c>
      <c r="G1555">
        <v>0</v>
      </c>
      <c r="H1555">
        <v>0</v>
      </c>
      <c r="I1555">
        <v>0</v>
      </c>
    </row>
    <row r="1556" spans="1:9" x14ac:dyDescent="0.2">
      <c r="A1556" t="s">
        <v>1374</v>
      </c>
      <c r="B1556" t="s">
        <v>1375</v>
      </c>
      <c r="C1556">
        <v>108</v>
      </c>
      <c r="D1556" t="s">
        <v>2032</v>
      </c>
      <c r="E1556">
        <v>0</v>
      </c>
      <c r="F1556">
        <v>108</v>
      </c>
      <c r="G1556">
        <v>0</v>
      </c>
      <c r="H1556">
        <v>0</v>
      </c>
      <c r="I1556">
        <v>40</v>
      </c>
    </row>
    <row r="1557" spans="1:9" x14ac:dyDescent="0.2">
      <c r="A1557" t="s">
        <v>1374</v>
      </c>
      <c r="B1557" t="s">
        <v>1375</v>
      </c>
      <c r="C1557">
        <v>652</v>
      </c>
      <c r="D1557" t="s">
        <v>2033</v>
      </c>
      <c r="E1557">
        <v>0</v>
      </c>
      <c r="F1557">
        <v>652</v>
      </c>
      <c r="G1557">
        <v>0</v>
      </c>
      <c r="H1557">
        <v>0</v>
      </c>
      <c r="I1557">
        <v>0</v>
      </c>
    </row>
    <row r="1558" spans="1:9" x14ac:dyDescent="0.2">
      <c r="A1558" t="s">
        <v>1374</v>
      </c>
      <c r="B1558" t="s">
        <v>1375</v>
      </c>
      <c r="C1558">
        <v>158</v>
      </c>
      <c r="D1558" t="s">
        <v>2034</v>
      </c>
      <c r="E1558">
        <v>0</v>
      </c>
      <c r="F1558">
        <v>158</v>
      </c>
      <c r="G1558">
        <v>0</v>
      </c>
      <c r="H1558">
        <v>0</v>
      </c>
      <c r="I1558">
        <v>0</v>
      </c>
    </row>
    <row r="1559" spans="1:9" x14ac:dyDescent="0.2">
      <c r="A1559" t="s">
        <v>1374</v>
      </c>
      <c r="B1559" t="s">
        <v>1375</v>
      </c>
      <c r="C1559">
        <v>31</v>
      </c>
      <c r="D1559" t="s">
        <v>2035</v>
      </c>
      <c r="E1559">
        <v>0</v>
      </c>
      <c r="F1559">
        <v>31</v>
      </c>
      <c r="G1559">
        <v>0</v>
      </c>
      <c r="H1559">
        <v>0</v>
      </c>
      <c r="I1559">
        <v>0</v>
      </c>
    </row>
    <row r="1560" spans="1:9" x14ac:dyDescent="0.2">
      <c r="A1560" t="s">
        <v>1374</v>
      </c>
      <c r="B1560" t="s">
        <v>1375</v>
      </c>
      <c r="C1560">
        <v>127</v>
      </c>
      <c r="D1560" t="s">
        <v>2035</v>
      </c>
      <c r="E1560">
        <v>0</v>
      </c>
      <c r="F1560">
        <v>127</v>
      </c>
      <c r="G1560">
        <v>0</v>
      </c>
      <c r="H1560">
        <v>0</v>
      </c>
      <c r="I1560">
        <v>0</v>
      </c>
    </row>
    <row r="1561" spans="1:9" x14ac:dyDescent="0.2">
      <c r="A1561" t="s">
        <v>1374</v>
      </c>
      <c r="B1561" t="s">
        <v>1375</v>
      </c>
      <c r="C1561">
        <v>164</v>
      </c>
      <c r="D1561" t="s">
        <v>2036</v>
      </c>
      <c r="E1561">
        <v>0</v>
      </c>
      <c r="F1561">
        <v>164</v>
      </c>
      <c r="G1561">
        <v>0</v>
      </c>
      <c r="H1561">
        <v>0</v>
      </c>
      <c r="I1561">
        <v>0</v>
      </c>
    </row>
    <row r="1562" spans="1:9" x14ac:dyDescent="0.2">
      <c r="A1562" t="s">
        <v>1374</v>
      </c>
      <c r="B1562" t="s">
        <v>1375</v>
      </c>
      <c r="C1562">
        <v>95</v>
      </c>
      <c r="D1562" t="s">
        <v>2037</v>
      </c>
      <c r="E1562">
        <v>0</v>
      </c>
      <c r="F1562">
        <v>95</v>
      </c>
      <c r="G1562">
        <v>0</v>
      </c>
      <c r="H1562">
        <v>0</v>
      </c>
      <c r="I1562">
        <v>0</v>
      </c>
    </row>
    <row r="1563" spans="1:9" x14ac:dyDescent="0.2">
      <c r="A1563" t="s">
        <v>1374</v>
      </c>
      <c r="B1563" t="s">
        <v>1375</v>
      </c>
      <c r="C1563">
        <v>232</v>
      </c>
      <c r="D1563" t="s">
        <v>2038</v>
      </c>
      <c r="E1563">
        <v>0</v>
      </c>
      <c r="F1563">
        <v>232</v>
      </c>
      <c r="G1563">
        <v>0</v>
      </c>
      <c r="H1563">
        <v>0</v>
      </c>
      <c r="I1563">
        <v>0</v>
      </c>
    </row>
    <row r="1564" spans="1:9" x14ac:dyDescent="0.2">
      <c r="A1564" t="s">
        <v>1374</v>
      </c>
      <c r="B1564" t="s">
        <v>1375</v>
      </c>
      <c r="C1564">
        <v>461</v>
      </c>
      <c r="D1564" t="s">
        <v>2039</v>
      </c>
      <c r="E1564">
        <v>0</v>
      </c>
      <c r="F1564">
        <v>461</v>
      </c>
      <c r="G1564">
        <v>0</v>
      </c>
      <c r="H1564">
        <v>0</v>
      </c>
      <c r="I1564">
        <v>0</v>
      </c>
    </row>
    <row r="1565" spans="1:9" x14ac:dyDescent="0.2">
      <c r="A1565" t="s">
        <v>1374</v>
      </c>
      <c r="B1565" t="s">
        <v>1375</v>
      </c>
      <c r="C1565">
        <v>148</v>
      </c>
      <c r="D1565" t="s">
        <v>2040</v>
      </c>
      <c r="E1565">
        <v>0</v>
      </c>
      <c r="F1565">
        <v>148</v>
      </c>
      <c r="G1565">
        <v>0</v>
      </c>
      <c r="H1565">
        <v>0</v>
      </c>
      <c r="I1565">
        <v>0</v>
      </c>
    </row>
    <row r="1566" spans="1:9" x14ac:dyDescent="0.2">
      <c r="A1566" t="s">
        <v>1374</v>
      </c>
      <c r="B1566" t="s">
        <v>1375</v>
      </c>
      <c r="C1566">
        <v>101</v>
      </c>
      <c r="D1566" t="s">
        <v>2041</v>
      </c>
      <c r="E1566">
        <v>0</v>
      </c>
      <c r="F1566">
        <v>101</v>
      </c>
      <c r="G1566">
        <v>0</v>
      </c>
      <c r="H1566">
        <v>0</v>
      </c>
      <c r="I1566">
        <v>0</v>
      </c>
    </row>
    <row r="1567" spans="1:9" x14ac:dyDescent="0.2">
      <c r="A1567" t="s">
        <v>1374</v>
      </c>
      <c r="B1567" t="s">
        <v>1375</v>
      </c>
      <c r="C1567">
        <v>1135</v>
      </c>
      <c r="D1567" t="s">
        <v>2041</v>
      </c>
      <c r="E1567">
        <v>614</v>
      </c>
      <c r="F1567">
        <v>521</v>
      </c>
      <c r="G1567">
        <v>630</v>
      </c>
      <c r="H1567">
        <v>0</v>
      </c>
      <c r="I1567">
        <v>1459</v>
      </c>
    </row>
    <row r="1568" spans="1:9" x14ac:dyDescent="0.2">
      <c r="A1568" t="s">
        <v>1374</v>
      </c>
      <c r="B1568" t="s">
        <v>1375</v>
      </c>
      <c r="C1568">
        <v>399</v>
      </c>
      <c r="D1568" t="s">
        <v>2042</v>
      </c>
      <c r="E1568">
        <v>-748</v>
      </c>
      <c r="F1568">
        <v>1147</v>
      </c>
      <c r="G1568">
        <v>952</v>
      </c>
      <c r="H1568">
        <v>0</v>
      </c>
      <c r="I1568">
        <v>1048</v>
      </c>
    </row>
    <row r="1569" spans="1:9" x14ac:dyDescent="0.2">
      <c r="A1569" t="s">
        <v>1374</v>
      </c>
      <c r="B1569" t="s">
        <v>1375</v>
      </c>
      <c r="C1569">
        <v>182</v>
      </c>
      <c r="D1569" t="s">
        <v>2043</v>
      </c>
      <c r="E1569">
        <v>0</v>
      </c>
      <c r="F1569">
        <v>182</v>
      </c>
      <c r="G1569">
        <v>177</v>
      </c>
      <c r="H1569">
        <v>0</v>
      </c>
      <c r="I1569">
        <v>2704</v>
      </c>
    </row>
    <row r="1570" spans="1:9" x14ac:dyDescent="0.2">
      <c r="A1570" t="s">
        <v>1374</v>
      </c>
      <c r="B1570" t="s">
        <v>1375</v>
      </c>
      <c r="C1570">
        <v>416</v>
      </c>
      <c r="D1570" t="s">
        <v>2044</v>
      </c>
      <c r="E1570">
        <v>0</v>
      </c>
      <c r="F1570">
        <v>416</v>
      </c>
      <c r="G1570">
        <v>67</v>
      </c>
      <c r="H1570">
        <v>0</v>
      </c>
      <c r="I1570">
        <v>198</v>
      </c>
    </row>
    <row r="1571" spans="1:9" x14ac:dyDescent="0.2">
      <c r="A1571" t="s">
        <v>1374</v>
      </c>
      <c r="B1571" t="s">
        <v>1375</v>
      </c>
      <c r="C1571">
        <v>180</v>
      </c>
      <c r="D1571" t="s">
        <v>2045</v>
      </c>
      <c r="E1571">
        <v>0</v>
      </c>
      <c r="F1571">
        <v>180</v>
      </c>
      <c r="G1571">
        <v>0</v>
      </c>
      <c r="H1571">
        <v>0</v>
      </c>
      <c r="I1571">
        <v>0</v>
      </c>
    </row>
    <row r="1572" spans="1:9" x14ac:dyDescent="0.2">
      <c r="A1572" t="s">
        <v>1374</v>
      </c>
      <c r="B1572" t="s">
        <v>1375</v>
      </c>
      <c r="C1572">
        <v>88</v>
      </c>
      <c r="D1572" t="s">
        <v>2046</v>
      </c>
      <c r="E1572">
        <v>0</v>
      </c>
      <c r="F1572">
        <v>88</v>
      </c>
      <c r="G1572">
        <v>0</v>
      </c>
      <c r="H1572">
        <v>0</v>
      </c>
      <c r="I1572">
        <v>0</v>
      </c>
    </row>
    <row r="1573" spans="1:9" x14ac:dyDescent="0.2">
      <c r="A1573" t="s">
        <v>1374</v>
      </c>
      <c r="B1573" t="s">
        <v>1375</v>
      </c>
      <c r="C1573">
        <v>159</v>
      </c>
      <c r="D1573" t="s">
        <v>2047</v>
      </c>
      <c r="E1573">
        <v>0</v>
      </c>
      <c r="F1573">
        <v>159</v>
      </c>
      <c r="G1573">
        <v>0</v>
      </c>
      <c r="H1573">
        <v>0</v>
      </c>
      <c r="I1573">
        <v>0</v>
      </c>
    </row>
    <row r="1574" spans="1:9" x14ac:dyDescent="0.2">
      <c r="A1574" t="s">
        <v>1374</v>
      </c>
      <c r="B1574" t="s">
        <v>1375</v>
      </c>
      <c r="C1574">
        <v>158</v>
      </c>
      <c r="D1574" t="s">
        <v>2048</v>
      </c>
      <c r="E1574">
        <v>0</v>
      </c>
      <c r="F1574">
        <v>158</v>
      </c>
      <c r="G1574">
        <v>0</v>
      </c>
      <c r="H1574">
        <v>0</v>
      </c>
      <c r="I1574">
        <v>0</v>
      </c>
    </row>
    <row r="1575" spans="1:9" x14ac:dyDescent="0.2">
      <c r="A1575" t="s">
        <v>1374</v>
      </c>
      <c r="B1575" t="s">
        <v>1375</v>
      </c>
      <c r="C1575">
        <v>159</v>
      </c>
      <c r="D1575" t="s">
        <v>2049</v>
      </c>
      <c r="E1575">
        <v>0</v>
      </c>
      <c r="F1575">
        <v>159</v>
      </c>
      <c r="G1575">
        <v>0</v>
      </c>
      <c r="H1575">
        <v>0</v>
      </c>
      <c r="I1575">
        <v>0</v>
      </c>
    </row>
    <row r="1576" spans="1:9" x14ac:dyDescent="0.2">
      <c r="A1576" t="s">
        <v>1374</v>
      </c>
      <c r="B1576" t="s">
        <v>1375</v>
      </c>
      <c r="C1576">
        <v>158</v>
      </c>
      <c r="D1576" t="s">
        <v>2050</v>
      </c>
      <c r="E1576">
        <v>0</v>
      </c>
      <c r="F1576">
        <v>158</v>
      </c>
      <c r="G1576">
        <v>0</v>
      </c>
      <c r="H1576">
        <v>0</v>
      </c>
      <c r="I1576">
        <v>0</v>
      </c>
    </row>
    <row r="1577" spans="1:9" x14ac:dyDescent="0.2">
      <c r="A1577" t="s">
        <v>1374</v>
      </c>
      <c r="B1577" t="s">
        <v>1375</v>
      </c>
      <c r="C1577">
        <v>158</v>
      </c>
      <c r="D1577" t="s">
        <v>2050</v>
      </c>
      <c r="E1577">
        <v>-277</v>
      </c>
      <c r="F1577">
        <v>434</v>
      </c>
      <c r="G1577">
        <v>128</v>
      </c>
      <c r="H1577">
        <v>0</v>
      </c>
      <c r="I1577">
        <v>0</v>
      </c>
    </row>
    <row r="1578" spans="1:9" x14ac:dyDescent="0.2">
      <c r="A1578" t="s">
        <v>1374</v>
      </c>
      <c r="B1578" t="s">
        <v>1375</v>
      </c>
      <c r="C1578">
        <v>28</v>
      </c>
      <c r="D1578" t="s">
        <v>2051</v>
      </c>
      <c r="E1578">
        <v>0</v>
      </c>
      <c r="F1578">
        <v>28</v>
      </c>
      <c r="G1578">
        <v>4</v>
      </c>
      <c r="H1578">
        <v>0</v>
      </c>
      <c r="I1578">
        <v>128</v>
      </c>
    </row>
    <row r="1579" spans="1:9" x14ac:dyDescent="0.2">
      <c r="A1579" t="s">
        <v>1374</v>
      </c>
      <c r="B1579" t="s">
        <v>1375</v>
      </c>
      <c r="C1579">
        <v>123</v>
      </c>
      <c r="D1579" t="s">
        <v>2052</v>
      </c>
      <c r="E1579">
        <v>0</v>
      </c>
      <c r="F1579">
        <v>123</v>
      </c>
      <c r="G1579">
        <v>0</v>
      </c>
      <c r="H1579">
        <v>0</v>
      </c>
      <c r="I1579">
        <v>36</v>
      </c>
    </row>
    <row r="1580" spans="1:9" x14ac:dyDescent="0.2">
      <c r="A1580" t="s">
        <v>1374</v>
      </c>
      <c r="B1580" t="s">
        <v>1375</v>
      </c>
      <c r="C1580">
        <v>83</v>
      </c>
      <c r="D1580" t="s">
        <v>2053</v>
      </c>
      <c r="E1580">
        <v>0</v>
      </c>
      <c r="F1580">
        <v>83</v>
      </c>
      <c r="G1580">
        <v>0</v>
      </c>
      <c r="H1580">
        <v>0</v>
      </c>
      <c r="I1580">
        <v>180</v>
      </c>
    </row>
    <row r="1581" spans="1:9" x14ac:dyDescent="0.2">
      <c r="A1581" t="s">
        <v>1374</v>
      </c>
      <c r="B1581" t="s">
        <v>1375</v>
      </c>
      <c r="C1581">
        <v>158</v>
      </c>
      <c r="D1581" t="s">
        <v>2054</v>
      </c>
      <c r="E1581">
        <v>0</v>
      </c>
      <c r="F1581">
        <v>158</v>
      </c>
      <c r="G1581">
        <v>0</v>
      </c>
      <c r="H1581">
        <v>0</v>
      </c>
      <c r="I1581">
        <v>0</v>
      </c>
    </row>
    <row r="1582" spans="1:9" x14ac:dyDescent="0.2">
      <c r="A1582" t="s">
        <v>1374</v>
      </c>
      <c r="B1582" t="s">
        <v>1375</v>
      </c>
      <c r="C1582">
        <v>653</v>
      </c>
      <c r="D1582" t="s">
        <v>2055</v>
      </c>
      <c r="E1582">
        <v>0</v>
      </c>
      <c r="F1582">
        <v>653</v>
      </c>
      <c r="G1582">
        <v>0</v>
      </c>
      <c r="H1582">
        <v>0</v>
      </c>
      <c r="I1582">
        <v>0</v>
      </c>
    </row>
    <row r="1583" spans="1:9" x14ac:dyDescent="0.2">
      <c r="A1583" t="s">
        <v>1374</v>
      </c>
      <c r="B1583" t="s">
        <v>1375</v>
      </c>
      <c r="C1583">
        <v>145</v>
      </c>
      <c r="D1583" t="s">
        <v>2055</v>
      </c>
      <c r="E1583">
        <v>0</v>
      </c>
      <c r="F1583">
        <v>145</v>
      </c>
      <c r="G1583">
        <v>0</v>
      </c>
      <c r="H1583">
        <v>0</v>
      </c>
      <c r="I1583">
        <v>0</v>
      </c>
    </row>
    <row r="1584" spans="1:9" x14ac:dyDescent="0.2">
      <c r="A1584" t="s">
        <v>1374</v>
      </c>
      <c r="B1584" t="s">
        <v>1375</v>
      </c>
      <c r="C1584">
        <v>836</v>
      </c>
      <c r="D1584" t="s">
        <v>2056</v>
      </c>
      <c r="E1584">
        <v>0</v>
      </c>
      <c r="F1584">
        <v>836</v>
      </c>
      <c r="G1584">
        <v>0</v>
      </c>
      <c r="H1584">
        <v>0</v>
      </c>
      <c r="I1584">
        <v>0</v>
      </c>
    </row>
    <row r="1585" spans="1:9" x14ac:dyDescent="0.2">
      <c r="A1585" t="s">
        <v>1374</v>
      </c>
      <c r="B1585" t="s">
        <v>1375</v>
      </c>
      <c r="C1585">
        <v>370</v>
      </c>
      <c r="D1585" t="s">
        <v>2057</v>
      </c>
      <c r="E1585">
        <v>0</v>
      </c>
      <c r="F1585">
        <v>370</v>
      </c>
      <c r="G1585">
        <v>40</v>
      </c>
      <c r="H1585">
        <v>0</v>
      </c>
      <c r="I1585">
        <v>11</v>
      </c>
    </row>
    <row r="1586" spans="1:9" x14ac:dyDescent="0.2">
      <c r="A1586" t="s">
        <v>1374</v>
      </c>
      <c r="B1586" t="s">
        <v>1375</v>
      </c>
      <c r="C1586">
        <v>215</v>
      </c>
      <c r="D1586" t="s">
        <v>2058</v>
      </c>
      <c r="E1586">
        <v>0</v>
      </c>
      <c r="F1586">
        <v>215</v>
      </c>
      <c r="G1586">
        <v>0</v>
      </c>
      <c r="H1586">
        <v>0</v>
      </c>
      <c r="I1586">
        <v>24</v>
      </c>
    </row>
    <row r="1587" spans="1:9" x14ac:dyDescent="0.2">
      <c r="A1587" t="s">
        <v>1374</v>
      </c>
      <c r="B1587" t="s">
        <v>1375</v>
      </c>
      <c r="C1587">
        <v>52</v>
      </c>
      <c r="D1587" t="s">
        <v>2059</v>
      </c>
      <c r="E1587">
        <v>0</v>
      </c>
      <c r="F1587">
        <v>52</v>
      </c>
      <c r="G1587">
        <v>0</v>
      </c>
      <c r="H1587">
        <v>0</v>
      </c>
      <c r="I1587">
        <v>0</v>
      </c>
    </row>
    <row r="1588" spans="1:9" x14ac:dyDescent="0.2">
      <c r="A1588" t="s">
        <v>1374</v>
      </c>
      <c r="B1588" t="s">
        <v>1375</v>
      </c>
      <c r="C1588">
        <v>158</v>
      </c>
      <c r="D1588" t="s">
        <v>2060</v>
      </c>
      <c r="E1588">
        <v>0</v>
      </c>
      <c r="F1588">
        <v>158</v>
      </c>
      <c r="G1588">
        <v>0</v>
      </c>
      <c r="H1588">
        <v>0</v>
      </c>
      <c r="I1588">
        <v>0</v>
      </c>
    </row>
    <row r="1589" spans="1:9" x14ac:dyDescent="0.2">
      <c r="A1589" t="s">
        <v>1374</v>
      </c>
      <c r="B1589" t="s">
        <v>1375</v>
      </c>
      <c r="C1589">
        <v>156</v>
      </c>
      <c r="D1589" t="s">
        <v>2061</v>
      </c>
      <c r="E1589">
        <v>0</v>
      </c>
      <c r="F1589">
        <v>156</v>
      </c>
      <c r="G1589">
        <v>0</v>
      </c>
      <c r="H1589">
        <v>0</v>
      </c>
      <c r="I1589">
        <v>0</v>
      </c>
    </row>
    <row r="1590" spans="1:9" x14ac:dyDescent="0.2">
      <c r="A1590" t="s">
        <v>1374</v>
      </c>
      <c r="B1590" t="s">
        <v>1375</v>
      </c>
      <c r="C1590">
        <v>94</v>
      </c>
      <c r="D1590" t="s">
        <v>2062</v>
      </c>
      <c r="E1590">
        <v>0</v>
      </c>
      <c r="F1590">
        <v>94</v>
      </c>
      <c r="G1590">
        <v>0</v>
      </c>
      <c r="H1590">
        <v>0</v>
      </c>
      <c r="I1590">
        <v>0</v>
      </c>
    </row>
    <row r="1591" spans="1:9" x14ac:dyDescent="0.2">
      <c r="A1591" t="s">
        <v>1374</v>
      </c>
      <c r="B1591" t="s">
        <v>1375</v>
      </c>
      <c r="C1591">
        <v>205</v>
      </c>
      <c r="D1591" t="s">
        <v>2063</v>
      </c>
      <c r="E1591">
        <v>0</v>
      </c>
      <c r="F1591">
        <v>205</v>
      </c>
      <c r="G1591">
        <v>0</v>
      </c>
      <c r="H1591">
        <v>0</v>
      </c>
      <c r="I1591">
        <v>1</v>
      </c>
    </row>
    <row r="1592" spans="1:9" x14ac:dyDescent="0.2">
      <c r="A1592" t="s">
        <v>1374</v>
      </c>
      <c r="B1592" t="s">
        <v>1375</v>
      </c>
      <c r="C1592">
        <v>290</v>
      </c>
      <c r="D1592" t="s">
        <v>2063</v>
      </c>
      <c r="E1592">
        <v>-1</v>
      </c>
      <c r="F1592">
        <v>290</v>
      </c>
      <c r="G1592">
        <v>3</v>
      </c>
      <c r="H1592">
        <v>0</v>
      </c>
      <c r="I1592">
        <v>74</v>
      </c>
    </row>
    <row r="1593" spans="1:9" x14ac:dyDescent="0.2">
      <c r="A1593" t="s">
        <v>1374</v>
      </c>
      <c r="B1593" t="s">
        <v>1375</v>
      </c>
      <c r="C1593">
        <v>10</v>
      </c>
      <c r="D1593" t="s">
        <v>2064</v>
      </c>
      <c r="E1593">
        <v>0</v>
      </c>
      <c r="F1593">
        <v>10</v>
      </c>
      <c r="G1593">
        <v>0</v>
      </c>
      <c r="H1593">
        <v>0</v>
      </c>
      <c r="I1593">
        <v>614</v>
      </c>
    </row>
    <row r="1594" spans="1:9" x14ac:dyDescent="0.2">
      <c r="A1594" t="s">
        <v>1374</v>
      </c>
      <c r="B1594" t="s">
        <v>1375</v>
      </c>
      <c r="C1594">
        <v>191</v>
      </c>
      <c r="D1594" t="s">
        <v>2065</v>
      </c>
      <c r="E1594">
        <v>0</v>
      </c>
      <c r="F1594">
        <v>191</v>
      </c>
      <c r="G1594">
        <v>0</v>
      </c>
      <c r="H1594">
        <v>0</v>
      </c>
      <c r="I1594">
        <v>1</v>
      </c>
    </row>
    <row r="1595" spans="1:9" x14ac:dyDescent="0.2">
      <c r="A1595" t="s">
        <v>1374</v>
      </c>
      <c r="B1595" t="s">
        <v>1375</v>
      </c>
      <c r="C1595">
        <v>420</v>
      </c>
      <c r="D1595" t="s">
        <v>2066</v>
      </c>
      <c r="E1595">
        <v>0</v>
      </c>
      <c r="F1595">
        <v>420</v>
      </c>
      <c r="G1595">
        <v>0</v>
      </c>
      <c r="H1595">
        <v>0</v>
      </c>
      <c r="I1595">
        <v>1</v>
      </c>
    </row>
    <row r="1596" spans="1:9" x14ac:dyDescent="0.2">
      <c r="A1596" t="s">
        <v>1374</v>
      </c>
      <c r="B1596" t="s">
        <v>1375</v>
      </c>
      <c r="C1596">
        <v>175</v>
      </c>
      <c r="D1596" t="s">
        <v>2067</v>
      </c>
      <c r="E1596">
        <v>0</v>
      </c>
      <c r="F1596">
        <v>175</v>
      </c>
      <c r="G1596">
        <v>0</v>
      </c>
      <c r="H1596">
        <v>0</v>
      </c>
      <c r="I1596">
        <v>0</v>
      </c>
    </row>
    <row r="1597" spans="1:9" x14ac:dyDescent="0.2">
      <c r="A1597" t="s">
        <v>1374</v>
      </c>
      <c r="B1597" t="s">
        <v>1375</v>
      </c>
      <c r="C1597">
        <v>282</v>
      </c>
      <c r="D1597" t="s">
        <v>2068</v>
      </c>
      <c r="E1597">
        <v>0</v>
      </c>
      <c r="F1597">
        <v>282</v>
      </c>
      <c r="G1597">
        <v>0</v>
      </c>
      <c r="H1597">
        <v>0</v>
      </c>
      <c r="I1597">
        <v>0</v>
      </c>
    </row>
    <row r="1598" spans="1:9" x14ac:dyDescent="0.2">
      <c r="A1598" t="s">
        <v>1374</v>
      </c>
      <c r="B1598" t="s">
        <v>1375</v>
      </c>
      <c r="C1598">
        <v>66</v>
      </c>
      <c r="D1598" t="s">
        <v>2069</v>
      </c>
      <c r="E1598">
        <v>0</v>
      </c>
      <c r="F1598">
        <v>66</v>
      </c>
      <c r="G1598">
        <v>0</v>
      </c>
      <c r="H1598">
        <v>0</v>
      </c>
      <c r="I1598">
        <v>61</v>
      </c>
    </row>
    <row r="1599" spans="1:9" x14ac:dyDescent="0.2">
      <c r="A1599" t="s">
        <v>1374</v>
      </c>
      <c r="B1599" t="s">
        <v>1375</v>
      </c>
      <c r="C1599">
        <v>54</v>
      </c>
      <c r="D1599" t="s">
        <v>2070</v>
      </c>
      <c r="E1599">
        <v>0</v>
      </c>
      <c r="F1599">
        <v>54</v>
      </c>
      <c r="G1599">
        <v>44</v>
      </c>
      <c r="H1599">
        <v>0</v>
      </c>
      <c r="I1599">
        <v>44</v>
      </c>
    </row>
    <row r="1600" spans="1:9" x14ac:dyDescent="0.2">
      <c r="A1600" t="s">
        <v>1374</v>
      </c>
      <c r="B1600" t="s">
        <v>1375</v>
      </c>
      <c r="C1600">
        <v>158</v>
      </c>
      <c r="D1600" t="s">
        <v>2071</v>
      </c>
      <c r="E1600">
        <v>0</v>
      </c>
      <c r="F1600">
        <v>158</v>
      </c>
      <c r="G1600">
        <v>0</v>
      </c>
      <c r="H1600">
        <v>0</v>
      </c>
      <c r="I1600">
        <v>0</v>
      </c>
    </row>
    <row r="1601" spans="1:9" x14ac:dyDescent="0.2">
      <c r="A1601" t="s">
        <v>1374</v>
      </c>
      <c r="B1601" t="s">
        <v>1375</v>
      </c>
      <c r="C1601">
        <v>31</v>
      </c>
      <c r="D1601" t="s">
        <v>2072</v>
      </c>
      <c r="E1601">
        <v>0</v>
      </c>
      <c r="F1601">
        <v>31</v>
      </c>
      <c r="G1601">
        <v>0</v>
      </c>
      <c r="H1601">
        <v>0</v>
      </c>
      <c r="I1601">
        <v>0</v>
      </c>
    </row>
    <row r="1602" spans="1:9" x14ac:dyDescent="0.2">
      <c r="A1602" t="s">
        <v>1374</v>
      </c>
      <c r="B1602" t="s">
        <v>1375</v>
      </c>
      <c r="C1602">
        <v>320</v>
      </c>
      <c r="D1602" t="s">
        <v>2072</v>
      </c>
      <c r="E1602">
        <v>-4</v>
      </c>
      <c r="F1602">
        <v>324</v>
      </c>
      <c r="G1602">
        <v>20</v>
      </c>
      <c r="H1602">
        <v>0</v>
      </c>
      <c r="I1602">
        <v>3</v>
      </c>
    </row>
    <row r="1603" spans="1:9" x14ac:dyDescent="0.2">
      <c r="A1603" t="s">
        <v>1374</v>
      </c>
      <c r="B1603" t="s">
        <v>1375</v>
      </c>
      <c r="C1603">
        <v>165</v>
      </c>
      <c r="D1603" t="s">
        <v>2073</v>
      </c>
      <c r="E1603">
        <v>0</v>
      </c>
      <c r="F1603">
        <v>165</v>
      </c>
      <c r="G1603">
        <v>0</v>
      </c>
      <c r="H1603">
        <v>0</v>
      </c>
      <c r="I1603">
        <v>0</v>
      </c>
    </row>
    <row r="1604" spans="1:9" x14ac:dyDescent="0.2">
      <c r="A1604" t="s">
        <v>1374</v>
      </c>
      <c r="B1604" t="s">
        <v>1375</v>
      </c>
      <c r="C1604">
        <v>120</v>
      </c>
      <c r="D1604" t="s">
        <v>2074</v>
      </c>
      <c r="E1604">
        <v>0</v>
      </c>
      <c r="F1604">
        <v>120</v>
      </c>
      <c r="G1604">
        <v>0</v>
      </c>
      <c r="H1604">
        <v>0</v>
      </c>
      <c r="I1604">
        <v>0</v>
      </c>
    </row>
    <row r="1605" spans="1:9" x14ac:dyDescent="0.2">
      <c r="A1605" t="s">
        <v>1374</v>
      </c>
      <c r="B1605" t="s">
        <v>1375</v>
      </c>
      <c r="C1605">
        <v>110</v>
      </c>
      <c r="D1605" t="s">
        <v>2075</v>
      </c>
      <c r="E1605">
        <v>0</v>
      </c>
      <c r="F1605">
        <v>110</v>
      </c>
      <c r="G1605">
        <v>0</v>
      </c>
      <c r="H1605">
        <v>0</v>
      </c>
      <c r="I1605">
        <v>0</v>
      </c>
    </row>
    <row r="1606" spans="1:9" x14ac:dyDescent="0.2">
      <c r="A1606" t="s">
        <v>1374</v>
      </c>
      <c r="B1606" t="s">
        <v>1375</v>
      </c>
      <c r="C1606">
        <v>52</v>
      </c>
      <c r="D1606" t="s">
        <v>2076</v>
      </c>
      <c r="E1606">
        <v>0</v>
      </c>
      <c r="F1606">
        <v>52</v>
      </c>
      <c r="G1606">
        <v>0</v>
      </c>
      <c r="H1606">
        <v>0</v>
      </c>
      <c r="I1606">
        <v>1</v>
      </c>
    </row>
    <row r="1607" spans="1:9" x14ac:dyDescent="0.2">
      <c r="A1607" t="s">
        <v>1374</v>
      </c>
      <c r="B1607" t="s">
        <v>1375</v>
      </c>
      <c r="C1607">
        <v>52</v>
      </c>
      <c r="D1607" t="s">
        <v>2077</v>
      </c>
      <c r="E1607">
        <v>0</v>
      </c>
      <c r="F1607">
        <v>52</v>
      </c>
      <c r="G1607">
        <v>0</v>
      </c>
      <c r="H1607">
        <v>0</v>
      </c>
      <c r="I1607">
        <v>0</v>
      </c>
    </row>
    <row r="1608" spans="1:9" x14ac:dyDescent="0.2">
      <c r="A1608" t="s">
        <v>1374</v>
      </c>
      <c r="B1608" t="s">
        <v>1375</v>
      </c>
      <c r="C1608">
        <v>50</v>
      </c>
      <c r="D1608" t="s">
        <v>2078</v>
      </c>
      <c r="E1608">
        <v>0</v>
      </c>
      <c r="F1608">
        <v>50</v>
      </c>
      <c r="G1608">
        <v>0</v>
      </c>
      <c r="H1608">
        <v>0</v>
      </c>
      <c r="I1608">
        <v>2</v>
      </c>
    </row>
    <row r="1609" spans="1:9" x14ac:dyDescent="0.2">
      <c r="A1609" t="s">
        <v>1374</v>
      </c>
      <c r="B1609" t="s">
        <v>1375</v>
      </c>
      <c r="C1609">
        <v>49</v>
      </c>
      <c r="D1609" t="s">
        <v>2079</v>
      </c>
      <c r="E1609">
        <v>0</v>
      </c>
      <c r="F1609">
        <v>49</v>
      </c>
      <c r="G1609">
        <v>0</v>
      </c>
      <c r="H1609">
        <v>0</v>
      </c>
      <c r="I1609">
        <v>2</v>
      </c>
    </row>
    <row r="1610" spans="1:9" x14ac:dyDescent="0.2">
      <c r="A1610" t="s">
        <v>1374</v>
      </c>
      <c r="B1610" t="s">
        <v>1375</v>
      </c>
      <c r="C1610">
        <v>101</v>
      </c>
      <c r="D1610" t="s">
        <v>2079</v>
      </c>
      <c r="E1610">
        <v>0</v>
      </c>
      <c r="F1610">
        <v>101</v>
      </c>
      <c r="G1610">
        <v>0</v>
      </c>
      <c r="H1610">
        <v>0</v>
      </c>
      <c r="I1610">
        <v>2</v>
      </c>
    </row>
    <row r="1611" spans="1:9" x14ac:dyDescent="0.2">
      <c r="A1611" t="s">
        <v>1374</v>
      </c>
      <c r="B1611" t="s">
        <v>1375</v>
      </c>
      <c r="C1611">
        <v>142</v>
      </c>
      <c r="D1611" t="s">
        <v>2080</v>
      </c>
      <c r="E1611">
        <v>0</v>
      </c>
      <c r="F1611">
        <v>142</v>
      </c>
      <c r="G1611">
        <v>2000</v>
      </c>
      <c r="H1611">
        <v>0</v>
      </c>
      <c r="I1611">
        <v>168</v>
      </c>
    </row>
    <row r="1612" spans="1:9" x14ac:dyDescent="0.2">
      <c r="A1612" t="s">
        <v>1374</v>
      </c>
      <c r="B1612" t="s">
        <v>1375</v>
      </c>
      <c r="C1612">
        <v>10</v>
      </c>
      <c r="D1612" t="s">
        <v>2081</v>
      </c>
      <c r="E1612">
        <v>0</v>
      </c>
      <c r="F1612">
        <v>10</v>
      </c>
      <c r="G1612">
        <v>110</v>
      </c>
      <c r="H1612">
        <v>0</v>
      </c>
      <c r="I1612">
        <v>138</v>
      </c>
    </row>
    <row r="1613" spans="1:9" x14ac:dyDescent="0.2">
      <c r="A1613" t="s">
        <v>1374</v>
      </c>
      <c r="B1613" t="s">
        <v>1375</v>
      </c>
      <c r="C1613">
        <v>48</v>
      </c>
      <c r="D1613" t="s">
        <v>2082</v>
      </c>
      <c r="E1613">
        <v>0</v>
      </c>
      <c r="F1613">
        <v>48</v>
      </c>
      <c r="G1613">
        <v>46</v>
      </c>
      <c r="H1613">
        <v>0</v>
      </c>
      <c r="I1613">
        <v>478</v>
      </c>
    </row>
    <row r="1614" spans="1:9" x14ac:dyDescent="0.2">
      <c r="A1614" t="s">
        <v>1374</v>
      </c>
      <c r="B1614" t="s">
        <v>1375</v>
      </c>
      <c r="C1614">
        <v>104</v>
      </c>
      <c r="D1614" t="s">
        <v>2083</v>
      </c>
      <c r="E1614">
        <v>0</v>
      </c>
      <c r="F1614">
        <v>104</v>
      </c>
      <c r="G1614">
        <v>0</v>
      </c>
      <c r="H1614">
        <v>0</v>
      </c>
      <c r="I1614">
        <v>0</v>
      </c>
    </row>
    <row r="1615" spans="1:9" x14ac:dyDescent="0.2">
      <c r="A1615" t="s">
        <v>1374</v>
      </c>
      <c r="B1615" t="s">
        <v>1375</v>
      </c>
      <c r="C1615">
        <v>207</v>
      </c>
      <c r="D1615" t="s">
        <v>2084</v>
      </c>
      <c r="E1615">
        <v>0</v>
      </c>
      <c r="F1615">
        <v>207</v>
      </c>
      <c r="G1615">
        <v>0</v>
      </c>
      <c r="H1615">
        <v>0</v>
      </c>
      <c r="I1615">
        <v>1</v>
      </c>
    </row>
    <row r="1616" spans="1:9" x14ac:dyDescent="0.2">
      <c r="A1616" t="s">
        <v>1374</v>
      </c>
      <c r="B1616" t="s">
        <v>1375</v>
      </c>
      <c r="C1616">
        <v>207</v>
      </c>
      <c r="D1616" t="s">
        <v>2085</v>
      </c>
      <c r="E1616">
        <v>0</v>
      </c>
      <c r="F1616">
        <v>207</v>
      </c>
      <c r="G1616">
        <v>0</v>
      </c>
      <c r="H1616">
        <v>0</v>
      </c>
      <c r="I1616">
        <v>0</v>
      </c>
    </row>
    <row r="1617" spans="1:9" x14ac:dyDescent="0.2">
      <c r="A1617" t="s">
        <v>1374</v>
      </c>
      <c r="B1617" t="s">
        <v>1375</v>
      </c>
      <c r="C1617">
        <v>207</v>
      </c>
      <c r="D1617" t="s">
        <v>2086</v>
      </c>
      <c r="E1617">
        <v>0</v>
      </c>
      <c r="F1617">
        <v>207</v>
      </c>
      <c r="G1617">
        <v>0</v>
      </c>
      <c r="H1617">
        <v>0</v>
      </c>
      <c r="I1617">
        <v>1</v>
      </c>
    </row>
    <row r="1618" spans="1:9" x14ac:dyDescent="0.2">
      <c r="A1618" t="s">
        <v>1374</v>
      </c>
      <c r="B1618" t="s">
        <v>1375</v>
      </c>
      <c r="C1618">
        <v>162</v>
      </c>
      <c r="D1618" t="s">
        <v>2087</v>
      </c>
      <c r="E1618">
        <v>0</v>
      </c>
      <c r="F1618">
        <v>162</v>
      </c>
      <c r="G1618">
        <v>0</v>
      </c>
      <c r="H1618">
        <v>0</v>
      </c>
      <c r="I1618">
        <v>1</v>
      </c>
    </row>
    <row r="1619" spans="1:9" x14ac:dyDescent="0.2">
      <c r="A1619" t="s">
        <v>1374</v>
      </c>
      <c r="B1619" t="s">
        <v>1375</v>
      </c>
      <c r="C1619">
        <v>1062</v>
      </c>
      <c r="D1619" t="s">
        <v>2087</v>
      </c>
      <c r="E1619">
        <v>0</v>
      </c>
      <c r="F1619">
        <v>1062</v>
      </c>
      <c r="G1619">
        <v>14</v>
      </c>
      <c r="H1619">
        <v>0</v>
      </c>
      <c r="I1619">
        <v>18</v>
      </c>
    </row>
    <row r="1620" spans="1:9" x14ac:dyDescent="0.2">
      <c r="A1620" t="s">
        <v>1374</v>
      </c>
      <c r="B1620" t="s">
        <v>1375</v>
      </c>
      <c r="C1620">
        <v>1488</v>
      </c>
      <c r="D1620" t="s">
        <v>2088</v>
      </c>
      <c r="E1620">
        <v>183</v>
      </c>
      <c r="F1620">
        <v>1305</v>
      </c>
      <c r="G1620">
        <v>1594</v>
      </c>
      <c r="H1620">
        <v>0</v>
      </c>
      <c r="I1620">
        <v>2750</v>
      </c>
    </row>
    <row r="1621" spans="1:9" x14ac:dyDescent="0.2">
      <c r="A1621" t="s">
        <v>1374</v>
      </c>
      <c r="B1621" t="s">
        <v>1375</v>
      </c>
      <c r="C1621">
        <v>1693</v>
      </c>
      <c r="D1621" t="s">
        <v>2089</v>
      </c>
      <c r="E1621">
        <v>222</v>
      </c>
      <c r="F1621">
        <v>1471</v>
      </c>
      <c r="G1621">
        <v>25</v>
      </c>
      <c r="H1621">
        <v>0</v>
      </c>
      <c r="I1621">
        <v>559</v>
      </c>
    </row>
    <row r="1622" spans="1:9" x14ac:dyDescent="0.2">
      <c r="A1622" t="s">
        <v>1374</v>
      </c>
      <c r="B1622" t="s">
        <v>1375</v>
      </c>
      <c r="C1622">
        <v>226</v>
      </c>
      <c r="D1622" t="s">
        <v>2090</v>
      </c>
      <c r="E1622">
        <v>0</v>
      </c>
      <c r="F1622">
        <v>226</v>
      </c>
      <c r="G1622">
        <v>0</v>
      </c>
      <c r="H1622">
        <v>0</v>
      </c>
      <c r="I1622">
        <v>0</v>
      </c>
    </row>
    <row r="1623" spans="1:9" x14ac:dyDescent="0.2">
      <c r="A1623" t="s">
        <v>1374</v>
      </c>
      <c r="B1623" t="s">
        <v>1375</v>
      </c>
      <c r="C1623">
        <v>18</v>
      </c>
      <c r="D1623" t="s">
        <v>2091</v>
      </c>
      <c r="E1623">
        <v>0</v>
      </c>
      <c r="F1623">
        <v>18</v>
      </c>
      <c r="G1623">
        <v>0</v>
      </c>
      <c r="H1623">
        <v>0</v>
      </c>
      <c r="I1623">
        <v>214</v>
      </c>
    </row>
    <row r="1624" spans="1:9" x14ac:dyDescent="0.2">
      <c r="A1624" t="s">
        <v>1374</v>
      </c>
      <c r="B1624" t="s">
        <v>1375</v>
      </c>
      <c r="C1624">
        <v>206</v>
      </c>
      <c r="D1624" t="s">
        <v>2091</v>
      </c>
      <c r="E1624">
        <v>205</v>
      </c>
      <c r="F1624">
        <v>1</v>
      </c>
      <c r="G1624">
        <v>205</v>
      </c>
      <c r="H1624">
        <v>0</v>
      </c>
      <c r="I1624">
        <v>127</v>
      </c>
    </row>
    <row r="1625" spans="1:9" x14ac:dyDescent="0.2">
      <c r="A1625" t="s">
        <v>1374</v>
      </c>
      <c r="B1625" t="s">
        <v>1375</v>
      </c>
      <c r="C1625">
        <v>150</v>
      </c>
      <c r="D1625" t="s">
        <v>2092</v>
      </c>
      <c r="E1625">
        <v>0</v>
      </c>
      <c r="F1625">
        <v>150</v>
      </c>
      <c r="G1625">
        <v>0</v>
      </c>
      <c r="H1625">
        <v>0</v>
      </c>
      <c r="I1625">
        <v>778</v>
      </c>
    </row>
    <row r="1626" spans="1:9" x14ac:dyDescent="0.2">
      <c r="A1626" t="s">
        <v>1374</v>
      </c>
      <c r="B1626" t="s">
        <v>1375</v>
      </c>
      <c r="C1626">
        <v>71</v>
      </c>
      <c r="D1626" t="s">
        <v>2093</v>
      </c>
      <c r="E1626">
        <v>36</v>
      </c>
      <c r="F1626">
        <v>35</v>
      </c>
      <c r="G1626">
        <v>500</v>
      </c>
      <c r="H1626">
        <v>0</v>
      </c>
      <c r="I1626">
        <v>553</v>
      </c>
    </row>
    <row r="1627" spans="1:9" x14ac:dyDescent="0.2">
      <c r="A1627" t="s">
        <v>1374</v>
      </c>
      <c r="B1627" t="s">
        <v>1375</v>
      </c>
      <c r="C1627">
        <v>222</v>
      </c>
      <c r="D1627" t="s">
        <v>2094</v>
      </c>
      <c r="E1627">
        <v>43</v>
      </c>
      <c r="F1627">
        <v>179</v>
      </c>
      <c r="G1627">
        <v>0</v>
      </c>
      <c r="H1627">
        <v>0</v>
      </c>
      <c r="I1627">
        <v>301</v>
      </c>
    </row>
    <row r="1628" spans="1:9" x14ac:dyDescent="0.2">
      <c r="A1628" t="s">
        <v>1374</v>
      </c>
      <c r="B1628" t="s">
        <v>1375</v>
      </c>
      <c r="C1628">
        <v>66</v>
      </c>
      <c r="D1628" t="s">
        <v>2095</v>
      </c>
      <c r="E1628">
        <v>0</v>
      </c>
      <c r="F1628">
        <v>66</v>
      </c>
      <c r="G1628">
        <v>0</v>
      </c>
      <c r="H1628">
        <v>0</v>
      </c>
      <c r="I1628">
        <v>0</v>
      </c>
    </row>
    <row r="1629" spans="1:9" x14ac:dyDescent="0.2">
      <c r="A1629" t="s">
        <v>1374</v>
      </c>
      <c r="B1629" t="s">
        <v>1375</v>
      </c>
      <c r="C1629">
        <v>111</v>
      </c>
      <c r="D1629" t="s">
        <v>2096</v>
      </c>
      <c r="E1629">
        <v>0</v>
      </c>
      <c r="F1629">
        <v>111</v>
      </c>
      <c r="G1629">
        <v>0</v>
      </c>
      <c r="H1629">
        <v>0</v>
      </c>
      <c r="I1629">
        <v>0</v>
      </c>
    </row>
    <row r="1630" spans="1:9" x14ac:dyDescent="0.2">
      <c r="A1630" t="s">
        <v>1374</v>
      </c>
      <c r="B1630" t="s">
        <v>1375</v>
      </c>
      <c r="C1630">
        <v>857</v>
      </c>
      <c r="D1630" t="s">
        <v>2097</v>
      </c>
      <c r="E1630">
        <v>0</v>
      </c>
      <c r="F1630">
        <v>857</v>
      </c>
      <c r="G1630">
        <v>0</v>
      </c>
      <c r="H1630">
        <v>0</v>
      </c>
      <c r="I1630">
        <v>0</v>
      </c>
    </row>
    <row r="1631" spans="1:9" x14ac:dyDescent="0.2">
      <c r="A1631" t="s">
        <v>1374</v>
      </c>
      <c r="B1631" t="s">
        <v>1375</v>
      </c>
      <c r="C1631">
        <v>104</v>
      </c>
      <c r="D1631" t="s">
        <v>2098</v>
      </c>
      <c r="E1631">
        <v>0</v>
      </c>
      <c r="F1631">
        <v>104</v>
      </c>
      <c r="G1631">
        <v>0</v>
      </c>
      <c r="H1631">
        <v>0</v>
      </c>
      <c r="I1631">
        <v>0</v>
      </c>
    </row>
    <row r="1632" spans="1:9" x14ac:dyDescent="0.2">
      <c r="A1632" t="s">
        <v>1374</v>
      </c>
      <c r="B1632" t="s">
        <v>1375</v>
      </c>
      <c r="C1632">
        <v>948</v>
      </c>
      <c r="D1632" t="s">
        <v>1358</v>
      </c>
      <c r="E1632">
        <v>-2</v>
      </c>
      <c r="F1632">
        <v>949</v>
      </c>
      <c r="G1632">
        <v>0</v>
      </c>
      <c r="H1632">
        <v>0</v>
      </c>
      <c r="I1632">
        <v>34</v>
      </c>
    </row>
    <row r="1633" spans="1:9" x14ac:dyDescent="0.2">
      <c r="A1633" t="s">
        <v>1374</v>
      </c>
      <c r="B1633" t="s">
        <v>1375</v>
      </c>
      <c r="C1633">
        <v>105</v>
      </c>
      <c r="D1633" t="s">
        <v>2099</v>
      </c>
      <c r="E1633">
        <v>0</v>
      </c>
      <c r="F1633">
        <v>105</v>
      </c>
      <c r="G1633">
        <v>0</v>
      </c>
      <c r="H1633">
        <v>0</v>
      </c>
      <c r="I1633">
        <v>0</v>
      </c>
    </row>
    <row r="1634" spans="1:9" x14ac:dyDescent="0.2">
      <c r="A1634" t="s">
        <v>1374</v>
      </c>
      <c r="B1634" t="s">
        <v>1375</v>
      </c>
      <c r="C1634">
        <v>211</v>
      </c>
      <c r="D1634" t="s">
        <v>2100</v>
      </c>
      <c r="E1634">
        <v>0</v>
      </c>
      <c r="F1634">
        <v>211</v>
      </c>
      <c r="G1634">
        <v>0</v>
      </c>
      <c r="H1634">
        <v>0</v>
      </c>
      <c r="I1634">
        <v>0</v>
      </c>
    </row>
    <row r="1635" spans="1:9" x14ac:dyDescent="0.2">
      <c r="A1635" t="s">
        <v>1374</v>
      </c>
      <c r="B1635" t="s">
        <v>1375</v>
      </c>
      <c r="C1635">
        <v>208</v>
      </c>
      <c r="D1635" t="s">
        <v>2101</v>
      </c>
      <c r="E1635">
        <v>0</v>
      </c>
      <c r="F1635">
        <v>208</v>
      </c>
      <c r="G1635">
        <v>0</v>
      </c>
      <c r="H1635">
        <v>0</v>
      </c>
      <c r="I1635">
        <v>0</v>
      </c>
    </row>
    <row r="1636" spans="1:9" x14ac:dyDescent="0.2">
      <c r="A1636" t="s">
        <v>1374</v>
      </c>
      <c r="B1636" t="s">
        <v>1375</v>
      </c>
      <c r="C1636">
        <v>5627</v>
      </c>
      <c r="D1636" t="s">
        <v>1358</v>
      </c>
      <c r="E1636">
        <v>11</v>
      </c>
      <c r="F1636">
        <v>5615</v>
      </c>
      <c r="G1636">
        <v>224</v>
      </c>
      <c r="H1636">
        <v>0</v>
      </c>
      <c r="I1636">
        <v>970</v>
      </c>
    </row>
    <row r="1637" spans="1:9" x14ac:dyDescent="0.2">
      <c r="A1637" t="s">
        <v>1374</v>
      </c>
      <c r="B1637" t="s">
        <v>1375</v>
      </c>
      <c r="C1637">
        <v>103</v>
      </c>
      <c r="D1637" t="s">
        <v>2099</v>
      </c>
      <c r="E1637">
        <v>0</v>
      </c>
      <c r="F1637">
        <v>103</v>
      </c>
      <c r="G1637">
        <v>0</v>
      </c>
      <c r="H1637">
        <v>0</v>
      </c>
      <c r="I1637">
        <v>0</v>
      </c>
    </row>
    <row r="1638" spans="1:9" x14ac:dyDescent="0.2">
      <c r="A1638" t="s">
        <v>1374</v>
      </c>
      <c r="B1638" t="s">
        <v>1375</v>
      </c>
      <c r="C1638">
        <v>211</v>
      </c>
      <c r="D1638" t="s">
        <v>2100</v>
      </c>
      <c r="E1638">
        <v>0</v>
      </c>
      <c r="F1638">
        <v>211</v>
      </c>
      <c r="G1638">
        <v>0</v>
      </c>
      <c r="H1638">
        <v>0</v>
      </c>
      <c r="I1638">
        <v>0</v>
      </c>
    </row>
    <row r="1639" spans="1:9" x14ac:dyDescent="0.2">
      <c r="A1639" t="s">
        <v>1374</v>
      </c>
      <c r="B1639" t="s">
        <v>1375</v>
      </c>
      <c r="C1639">
        <v>1182</v>
      </c>
      <c r="D1639" t="s">
        <v>2102</v>
      </c>
      <c r="E1639">
        <v>-325</v>
      </c>
      <c r="F1639">
        <v>1506</v>
      </c>
      <c r="G1639">
        <v>781</v>
      </c>
      <c r="H1639">
        <v>0</v>
      </c>
      <c r="I1639">
        <v>1167</v>
      </c>
    </row>
    <row r="1640" spans="1:9" x14ac:dyDescent="0.2">
      <c r="A1640" t="s">
        <v>1374</v>
      </c>
      <c r="B1640" t="s">
        <v>1375</v>
      </c>
      <c r="C1640">
        <v>208</v>
      </c>
      <c r="D1640" t="s">
        <v>2101</v>
      </c>
      <c r="E1640">
        <v>0</v>
      </c>
      <c r="F1640">
        <v>208</v>
      </c>
      <c r="G1640">
        <v>0</v>
      </c>
      <c r="H1640">
        <v>0</v>
      </c>
      <c r="I1640">
        <v>0</v>
      </c>
    </row>
    <row r="1641" spans="1:9" x14ac:dyDescent="0.2">
      <c r="A1641" t="s">
        <v>1374</v>
      </c>
      <c r="B1641" t="s">
        <v>1375</v>
      </c>
      <c r="C1641">
        <v>2114</v>
      </c>
      <c r="D1641" t="s">
        <v>2103</v>
      </c>
      <c r="E1641">
        <v>-7618</v>
      </c>
      <c r="F1641">
        <v>9732</v>
      </c>
      <c r="G1641">
        <v>4825</v>
      </c>
      <c r="H1641">
        <v>0</v>
      </c>
      <c r="I1641">
        <v>6240</v>
      </c>
    </row>
    <row r="1642" spans="1:9" x14ac:dyDescent="0.2">
      <c r="A1642" t="s">
        <v>1374</v>
      </c>
      <c r="B1642" t="s">
        <v>1375</v>
      </c>
      <c r="C1642">
        <v>62</v>
      </c>
      <c r="D1642" t="s">
        <v>2104</v>
      </c>
      <c r="E1642">
        <v>0</v>
      </c>
      <c r="F1642">
        <v>62</v>
      </c>
      <c r="G1642">
        <v>0</v>
      </c>
      <c r="H1642">
        <v>0</v>
      </c>
      <c r="I1642">
        <v>0</v>
      </c>
    </row>
    <row r="1643" spans="1:9" x14ac:dyDescent="0.2">
      <c r="A1643" t="s">
        <v>1374</v>
      </c>
      <c r="B1643" t="s">
        <v>1375</v>
      </c>
      <c r="C1643">
        <v>67</v>
      </c>
      <c r="D1643" t="s">
        <v>2105</v>
      </c>
      <c r="E1643">
        <v>0</v>
      </c>
      <c r="F1643">
        <v>67</v>
      </c>
      <c r="G1643">
        <v>0</v>
      </c>
      <c r="H1643">
        <v>0</v>
      </c>
      <c r="I1643">
        <v>0</v>
      </c>
    </row>
    <row r="1644" spans="1:9" x14ac:dyDescent="0.2">
      <c r="A1644" t="s">
        <v>1374</v>
      </c>
      <c r="B1644" t="s">
        <v>1375</v>
      </c>
      <c r="C1644">
        <v>50</v>
      </c>
      <c r="D1644" t="s">
        <v>2106</v>
      </c>
      <c r="E1644">
        <v>0</v>
      </c>
      <c r="F1644">
        <v>50</v>
      </c>
      <c r="G1644">
        <v>0</v>
      </c>
      <c r="H1644">
        <v>0</v>
      </c>
      <c r="I1644">
        <v>0</v>
      </c>
    </row>
    <row r="1645" spans="1:9" x14ac:dyDescent="0.2">
      <c r="A1645" t="s">
        <v>1374</v>
      </c>
      <c r="B1645" t="s">
        <v>1375</v>
      </c>
      <c r="C1645">
        <v>189</v>
      </c>
      <c r="D1645" t="s">
        <v>2107</v>
      </c>
      <c r="E1645">
        <v>0</v>
      </c>
      <c r="F1645">
        <v>189</v>
      </c>
      <c r="G1645">
        <v>0</v>
      </c>
      <c r="H1645">
        <v>0</v>
      </c>
      <c r="I1645">
        <v>0</v>
      </c>
    </row>
    <row r="1646" spans="1:9" x14ac:dyDescent="0.2">
      <c r="A1646" t="s">
        <v>1374</v>
      </c>
      <c r="B1646" t="s">
        <v>1375</v>
      </c>
      <c r="C1646">
        <v>3747</v>
      </c>
      <c r="D1646" t="s">
        <v>2108</v>
      </c>
      <c r="E1646">
        <v>37</v>
      </c>
      <c r="F1646">
        <v>3710</v>
      </c>
      <c r="G1646">
        <v>38</v>
      </c>
      <c r="H1646">
        <v>0</v>
      </c>
      <c r="I1646">
        <v>4156</v>
      </c>
    </row>
    <row r="1647" spans="1:9" x14ac:dyDescent="0.2">
      <c r="A1647" t="s">
        <v>1374</v>
      </c>
      <c r="B1647" t="s">
        <v>1375</v>
      </c>
      <c r="C1647">
        <v>103</v>
      </c>
      <c r="D1647" t="s">
        <v>2109</v>
      </c>
      <c r="E1647">
        <v>0</v>
      </c>
      <c r="F1647">
        <v>103</v>
      </c>
      <c r="G1647">
        <v>0</v>
      </c>
      <c r="H1647">
        <v>0</v>
      </c>
      <c r="I1647">
        <v>0</v>
      </c>
    </row>
    <row r="1648" spans="1:9" x14ac:dyDescent="0.2">
      <c r="A1648" t="s">
        <v>1374</v>
      </c>
      <c r="B1648" t="s">
        <v>1375</v>
      </c>
      <c r="C1648">
        <v>202</v>
      </c>
      <c r="D1648" t="s">
        <v>2110</v>
      </c>
      <c r="E1648">
        <v>0</v>
      </c>
      <c r="F1648">
        <v>202</v>
      </c>
      <c r="G1648">
        <v>0</v>
      </c>
      <c r="H1648">
        <v>0</v>
      </c>
      <c r="I1648">
        <v>0</v>
      </c>
    </row>
    <row r="1649" spans="1:9" x14ac:dyDescent="0.2">
      <c r="A1649" t="s">
        <v>1374</v>
      </c>
      <c r="B1649" t="s">
        <v>1375</v>
      </c>
      <c r="C1649">
        <v>287</v>
      </c>
      <c r="D1649" t="s">
        <v>2111</v>
      </c>
      <c r="E1649">
        <v>0</v>
      </c>
      <c r="F1649">
        <v>287</v>
      </c>
      <c r="G1649">
        <v>0</v>
      </c>
      <c r="H1649">
        <v>0</v>
      </c>
      <c r="I1649">
        <v>0</v>
      </c>
    </row>
    <row r="1650" spans="1:9" x14ac:dyDescent="0.2">
      <c r="A1650" t="s">
        <v>1374</v>
      </c>
      <c r="B1650" t="s">
        <v>1375</v>
      </c>
      <c r="C1650">
        <v>4144</v>
      </c>
      <c r="D1650" t="s">
        <v>2112</v>
      </c>
      <c r="E1650">
        <v>0</v>
      </c>
      <c r="F1650">
        <v>4144</v>
      </c>
      <c r="G1650">
        <v>0</v>
      </c>
      <c r="H1650">
        <v>0</v>
      </c>
      <c r="I1650">
        <v>958</v>
      </c>
    </row>
    <row r="1651" spans="1:9" x14ac:dyDescent="0.2">
      <c r="A1651" t="s">
        <v>1374</v>
      </c>
      <c r="B1651" t="s">
        <v>1375</v>
      </c>
      <c r="C1651">
        <v>49</v>
      </c>
      <c r="D1651" t="s">
        <v>2113</v>
      </c>
      <c r="E1651">
        <v>0</v>
      </c>
      <c r="F1651">
        <v>49</v>
      </c>
      <c r="G1651">
        <v>0</v>
      </c>
      <c r="H1651">
        <v>0</v>
      </c>
      <c r="I1651">
        <v>0</v>
      </c>
    </row>
    <row r="1652" spans="1:9" x14ac:dyDescent="0.2">
      <c r="A1652" t="s">
        <v>1374</v>
      </c>
      <c r="B1652" t="s">
        <v>1375</v>
      </c>
      <c r="C1652">
        <v>105</v>
      </c>
      <c r="D1652" t="s">
        <v>2114</v>
      </c>
      <c r="E1652">
        <v>0</v>
      </c>
      <c r="F1652">
        <v>105</v>
      </c>
      <c r="G1652">
        <v>0</v>
      </c>
      <c r="H1652">
        <v>0</v>
      </c>
      <c r="I1652">
        <v>0</v>
      </c>
    </row>
    <row r="1653" spans="1:9" x14ac:dyDescent="0.2">
      <c r="A1653" t="s">
        <v>1374</v>
      </c>
      <c r="B1653" t="s">
        <v>1375</v>
      </c>
      <c r="C1653">
        <v>104</v>
      </c>
      <c r="D1653" t="s">
        <v>2115</v>
      </c>
      <c r="E1653">
        <v>0</v>
      </c>
      <c r="F1653">
        <v>104</v>
      </c>
      <c r="G1653">
        <v>0</v>
      </c>
      <c r="H1653">
        <v>0</v>
      </c>
      <c r="I1653">
        <v>0</v>
      </c>
    </row>
    <row r="1654" spans="1:9" x14ac:dyDescent="0.2">
      <c r="A1654" t="s">
        <v>1374</v>
      </c>
      <c r="B1654" t="s">
        <v>1375</v>
      </c>
      <c r="C1654">
        <v>208</v>
      </c>
      <c r="D1654" t="s">
        <v>2116</v>
      </c>
      <c r="E1654">
        <v>0</v>
      </c>
      <c r="F1654">
        <v>208</v>
      </c>
      <c r="G1654">
        <v>0</v>
      </c>
      <c r="H1654">
        <v>0</v>
      </c>
      <c r="I1654">
        <v>0</v>
      </c>
    </row>
    <row r="1655" spans="1:9" x14ac:dyDescent="0.2">
      <c r="A1655" t="s">
        <v>1374</v>
      </c>
      <c r="B1655" t="s">
        <v>1375</v>
      </c>
      <c r="C1655">
        <v>62</v>
      </c>
      <c r="D1655" t="s">
        <v>2117</v>
      </c>
      <c r="E1655">
        <v>0</v>
      </c>
      <c r="F1655">
        <v>62</v>
      </c>
      <c r="G1655">
        <v>0</v>
      </c>
      <c r="H1655">
        <v>0</v>
      </c>
      <c r="I1655">
        <v>0</v>
      </c>
    </row>
    <row r="1656" spans="1:9" x14ac:dyDescent="0.2">
      <c r="A1656" t="s">
        <v>1374</v>
      </c>
      <c r="B1656" t="s">
        <v>1375</v>
      </c>
      <c r="C1656">
        <v>208</v>
      </c>
      <c r="D1656" t="s">
        <v>2118</v>
      </c>
      <c r="E1656">
        <v>0</v>
      </c>
      <c r="F1656">
        <v>208</v>
      </c>
      <c r="G1656">
        <v>0</v>
      </c>
      <c r="H1656">
        <v>0</v>
      </c>
      <c r="I1656">
        <v>0</v>
      </c>
    </row>
    <row r="1657" spans="1:9" x14ac:dyDescent="0.2">
      <c r="A1657" t="s">
        <v>1374</v>
      </c>
      <c r="B1657" t="s">
        <v>1375</v>
      </c>
      <c r="C1657">
        <v>92</v>
      </c>
      <c r="D1657" t="s">
        <v>2119</v>
      </c>
      <c r="E1657">
        <v>0</v>
      </c>
      <c r="F1657">
        <v>92</v>
      </c>
      <c r="G1657">
        <v>0</v>
      </c>
      <c r="H1657">
        <v>0</v>
      </c>
      <c r="I1657">
        <v>0</v>
      </c>
    </row>
    <row r="1658" spans="1:9" x14ac:dyDescent="0.2">
      <c r="A1658" t="s">
        <v>1374</v>
      </c>
      <c r="B1658" t="s">
        <v>1375</v>
      </c>
      <c r="C1658">
        <v>104</v>
      </c>
      <c r="D1658" t="s">
        <v>2120</v>
      </c>
      <c r="E1658">
        <v>0</v>
      </c>
      <c r="F1658">
        <v>104</v>
      </c>
      <c r="G1658">
        <v>0</v>
      </c>
      <c r="H1658">
        <v>0</v>
      </c>
      <c r="I1658">
        <v>0</v>
      </c>
    </row>
    <row r="1659" spans="1:9" x14ac:dyDescent="0.2">
      <c r="A1659" t="s">
        <v>1374</v>
      </c>
      <c r="B1659" t="s">
        <v>1375</v>
      </c>
      <c r="C1659">
        <v>286</v>
      </c>
      <c r="D1659" t="s">
        <v>2121</v>
      </c>
      <c r="E1659">
        <v>0</v>
      </c>
      <c r="F1659">
        <v>286</v>
      </c>
      <c r="G1659">
        <v>0</v>
      </c>
      <c r="H1659">
        <v>0</v>
      </c>
      <c r="I1659">
        <v>0</v>
      </c>
    </row>
    <row r="1660" spans="1:9" x14ac:dyDescent="0.2">
      <c r="A1660" t="s">
        <v>1374</v>
      </c>
      <c r="B1660" t="s">
        <v>1375</v>
      </c>
      <c r="C1660">
        <v>42</v>
      </c>
      <c r="D1660" t="s">
        <v>2122</v>
      </c>
      <c r="E1660">
        <v>0</v>
      </c>
      <c r="F1660">
        <v>42</v>
      </c>
      <c r="G1660">
        <v>0</v>
      </c>
      <c r="H1660">
        <v>0</v>
      </c>
      <c r="I1660">
        <v>0</v>
      </c>
    </row>
    <row r="1661" spans="1:9" x14ac:dyDescent="0.2">
      <c r="A1661" t="s">
        <v>1374</v>
      </c>
      <c r="B1661" t="s">
        <v>1375</v>
      </c>
      <c r="C1661">
        <v>105</v>
      </c>
      <c r="D1661" t="s">
        <v>2123</v>
      </c>
      <c r="E1661">
        <v>0</v>
      </c>
      <c r="F1661">
        <v>105</v>
      </c>
      <c r="G1661">
        <v>0</v>
      </c>
      <c r="H1661">
        <v>0</v>
      </c>
      <c r="I1661">
        <v>0</v>
      </c>
    </row>
    <row r="1662" spans="1:9" x14ac:dyDescent="0.2">
      <c r="A1662" t="s">
        <v>1374</v>
      </c>
      <c r="B1662" t="s">
        <v>1375</v>
      </c>
      <c r="C1662">
        <v>552</v>
      </c>
      <c r="D1662" t="s">
        <v>2124</v>
      </c>
      <c r="E1662">
        <v>0</v>
      </c>
      <c r="F1662">
        <v>552</v>
      </c>
      <c r="G1662">
        <v>0</v>
      </c>
      <c r="H1662">
        <v>0</v>
      </c>
      <c r="I1662">
        <v>0</v>
      </c>
    </row>
    <row r="1663" spans="1:9" x14ac:dyDescent="0.2">
      <c r="A1663" t="s">
        <v>1374</v>
      </c>
      <c r="B1663" t="s">
        <v>1375</v>
      </c>
      <c r="C1663">
        <v>236</v>
      </c>
      <c r="D1663" t="s">
        <v>2125</v>
      </c>
      <c r="E1663">
        <v>0</v>
      </c>
      <c r="F1663">
        <v>236</v>
      </c>
      <c r="G1663">
        <v>0</v>
      </c>
      <c r="H1663">
        <v>0</v>
      </c>
      <c r="I1663">
        <v>0</v>
      </c>
    </row>
    <row r="1664" spans="1:9" x14ac:dyDescent="0.2">
      <c r="A1664" t="s">
        <v>1374</v>
      </c>
      <c r="B1664" t="s">
        <v>1375</v>
      </c>
      <c r="C1664">
        <v>581</v>
      </c>
      <c r="D1664" t="s">
        <v>2126</v>
      </c>
      <c r="E1664">
        <v>0</v>
      </c>
      <c r="F1664">
        <v>581</v>
      </c>
      <c r="G1664">
        <v>0</v>
      </c>
      <c r="H1664">
        <v>0</v>
      </c>
      <c r="I1664">
        <v>0</v>
      </c>
    </row>
    <row r="1665" spans="1:9" x14ac:dyDescent="0.2">
      <c r="A1665" t="s">
        <v>1374</v>
      </c>
      <c r="B1665" t="s">
        <v>1375</v>
      </c>
      <c r="C1665">
        <v>981</v>
      </c>
      <c r="D1665" t="s">
        <v>2127</v>
      </c>
      <c r="E1665">
        <v>0</v>
      </c>
      <c r="F1665">
        <v>981</v>
      </c>
      <c r="G1665">
        <v>2</v>
      </c>
      <c r="H1665">
        <v>0</v>
      </c>
      <c r="I1665">
        <v>2</v>
      </c>
    </row>
    <row r="1666" spans="1:9" x14ac:dyDescent="0.2">
      <c r="A1666" t="s">
        <v>1374</v>
      </c>
      <c r="B1666" t="s">
        <v>1375</v>
      </c>
      <c r="C1666">
        <v>647</v>
      </c>
      <c r="D1666" t="s">
        <v>2127</v>
      </c>
      <c r="E1666">
        <v>0</v>
      </c>
      <c r="F1666">
        <v>647</v>
      </c>
      <c r="G1666">
        <v>2</v>
      </c>
      <c r="H1666">
        <v>0</v>
      </c>
      <c r="I1666">
        <v>264</v>
      </c>
    </row>
    <row r="1667" spans="1:9" x14ac:dyDescent="0.2">
      <c r="A1667" t="s">
        <v>1374</v>
      </c>
      <c r="B1667" t="s">
        <v>1375</v>
      </c>
      <c r="C1667">
        <v>6114</v>
      </c>
      <c r="D1667" t="s">
        <v>2128</v>
      </c>
      <c r="E1667">
        <v>149</v>
      </c>
      <c r="F1667">
        <v>5965</v>
      </c>
      <c r="G1667">
        <v>406</v>
      </c>
      <c r="H1667">
        <v>0</v>
      </c>
      <c r="I1667">
        <v>2270</v>
      </c>
    </row>
    <row r="1668" spans="1:9" x14ac:dyDescent="0.2">
      <c r="A1668" t="s">
        <v>1374</v>
      </c>
      <c r="B1668" t="s">
        <v>1375</v>
      </c>
      <c r="C1668">
        <v>2654</v>
      </c>
      <c r="D1668" t="s">
        <v>2129</v>
      </c>
      <c r="E1668">
        <v>0</v>
      </c>
      <c r="F1668">
        <v>2654</v>
      </c>
      <c r="G1668">
        <v>135</v>
      </c>
      <c r="H1668">
        <v>0</v>
      </c>
      <c r="I1668">
        <v>2493</v>
      </c>
    </row>
    <row r="1669" spans="1:9" x14ac:dyDescent="0.2">
      <c r="A1669" t="s">
        <v>1374</v>
      </c>
      <c r="B1669" t="s">
        <v>1375</v>
      </c>
      <c r="C1669">
        <v>1203</v>
      </c>
      <c r="D1669" t="s">
        <v>2130</v>
      </c>
      <c r="E1669">
        <v>0</v>
      </c>
      <c r="F1669">
        <v>1203</v>
      </c>
      <c r="G1669">
        <v>0</v>
      </c>
      <c r="H1669">
        <v>0</v>
      </c>
      <c r="I1669">
        <v>424</v>
      </c>
    </row>
    <row r="1670" spans="1:9" x14ac:dyDescent="0.2">
      <c r="A1670" t="s">
        <v>1374</v>
      </c>
      <c r="B1670" t="s">
        <v>1375</v>
      </c>
      <c r="C1670">
        <v>127</v>
      </c>
      <c r="D1670" t="s">
        <v>2131</v>
      </c>
      <c r="E1670">
        <v>0</v>
      </c>
      <c r="F1670">
        <v>127</v>
      </c>
      <c r="G1670">
        <v>0</v>
      </c>
      <c r="H1670">
        <v>0</v>
      </c>
      <c r="I1670">
        <v>0</v>
      </c>
    </row>
    <row r="1671" spans="1:9" x14ac:dyDescent="0.2">
      <c r="A1671" t="s">
        <v>1374</v>
      </c>
      <c r="B1671" t="s">
        <v>1375</v>
      </c>
      <c r="C1671">
        <v>31</v>
      </c>
      <c r="D1671" t="s">
        <v>2132</v>
      </c>
      <c r="E1671">
        <v>0</v>
      </c>
      <c r="F1671">
        <v>31</v>
      </c>
      <c r="G1671">
        <v>0</v>
      </c>
      <c r="H1671">
        <v>0</v>
      </c>
      <c r="I1671">
        <v>0</v>
      </c>
    </row>
    <row r="1672" spans="1:9" x14ac:dyDescent="0.2">
      <c r="A1672" t="s">
        <v>1374</v>
      </c>
      <c r="B1672" t="s">
        <v>1375</v>
      </c>
      <c r="C1672">
        <v>31</v>
      </c>
      <c r="D1672" t="s">
        <v>2133</v>
      </c>
      <c r="E1672">
        <v>0</v>
      </c>
      <c r="F1672">
        <v>31</v>
      </c>
      <c r="G1672">
        <v>0</v>
      </c>
      <c r="H1672">
        <v>0</v>
      </c>
      <c r="I1672">
        <v>0</v>
      </c>
    </row>
    <row r="1673" spans="1:9" x14ac:dyDescent="0.2">
      <c r="A1673" t="s">
        <v>1374</v>
      </c>
      <c r="B1673" t="s">
        <v>1375</v>
      </c>
      <c r="C1673">
        <v>45</v>
      </c>
      <c r="D1673" t="s">
        <v>2134</v>
      </c>
      <c r="E1673">
        <v>21</v>
      </c>
      <c r="F1673">
        <v>24</v>
      </c>
      <c r="G1673">
        <v>21</v>
      </c>
      <c r="H1673">
        <v>0</v>
      </c>
      <c r="I1673">
        <v>12</v>
      </c>
    </row>
    <row r="1674" spans="1:9" x14ac:dyDescent="0.2">
      <c r="A1674" t="s">
        <v>1374</v>
      </c>
      <c r="B1674" t="s">
        <v>1375</v>
      </c>
      <c r="C1674">
        <v>262</v>
      </c>
      <c r="D1674" t="s">
        <v>2135</v>
      </c>
      <c r="E1674">
        <v>0</v>
      </c>
      <c r="F1674">
        <v>262</v>
      </c>
      <c r="G1674">
        <v>0</v>
      </c>
      <c r="H1674">
        <v>0</v>
      </c>
      <c r="I1674">
        <v>0</v>
      </c>
    </row>
    <row r="1675" spans="1:9" x14ac:dyDescent="0.2">
      <c r="A1675" t="s">
        <v>1374</v>
      </c>
      <c r="B1675" t="s">
        <v>1375</v>
      </c>
      <c r="C1675">
        <v>820</v>
      </c>
      <c r="D1675" t="s">
        <v>2135</v>
      </c>
      <c r="E1675">
        <v>0</v>
      </c>
      <c r="F1675">
        <v>820</v>
      </c>
      <c r="G1675">
        <v>0</v>
      </c>
      <c r="H1675">
        <v>0</v>
      </c>
      <c r="I1675">
        <v>350</v>
      </c>
    </row>
    <row r="1676" spans="1:9" x14ac:dyDescent="0.2">
      <c r="A1676" t="s">
        <v>1374</v>
      </c>
      <c r="B1676" t="s">
        <v>1375</v>
      </c>
      <c r="C1676">
        <v>848</v>
      </c>
      <c r="D1676" t="s">
        <v>2136</v>
      </c>
      <c r="E1676">
        <v>-5</v>
      </c>
      <c r="F1676">
        <v>853</v>
      </c>
      <c r="G1676">
        <v>57</v>
      </c>
      <c r="H1676">
        <v>0</v>
      </c>
      <c r="I1676">
        <v>562</v>
      </c>
    </row>
    <row r="1677" spans="1:9" x14ac:dyDescent="0.2">
      <c r="A1677" t="s">
        <v>1374</v>
      </c>
      <c r="B1677" t="s">
        <v>1375</v>
      </c>
      <c r="C1677">
        <v>829</v>
      </c>
      <c r="D1677" t="s">
        <v>2137</v>
      </c>
      <c r="E1677">
        <v>0</v>
      </c>
      <c r="F1677">
        <v>829</v>
      </c>
      <c r="G1677">
        <v>0</v>
      </c>
      <c r="H1677">
        <v>0</v>
      </c>
      <c r="I1677">
        <v>734</v>
      </c>
    </row>
    <row r="1678" spans="1:9" x14ac:dyDescent="0.2">
      <c r="A1678" t="s">
        <v>1374</v>
      </c>
      <c r="B1678" t="s">
        <v>1375</v>
      </c>
      <c r="C1678">
        <v>4909</v>
      </c>
      <c r="D1678" t="s">
        <v>2138</v>
      </c>
      <c r="E1678">
        <v>0</v>
      </c>
      <c r="F1678">
        <v>4909</v>
      </c>
      <c r="G1678">
        <v>243</v>
      </c>
      <c r="H1678">
        <v>0</v>
      </c>
      <c r="I1678">
        <v>59</v>
      </c>
    </row>
    <row r="1679" spans="1:9" x14ac:dyDescent="0.2">
      <c r="A1679" t="s">
        <v>1374</v>
      </c>
      <c r="B1679" t="s">
        <v>1375</v>
      </c>
      <c r="C1679">
        <v>44</v>
      </c>
      <c r="D1679" t="s">
        <v>2139</v>
      </c>
      <c r="E1679">
        <v>0</v>
      </c>
      <c r="F1679">
        <v>44</v>
      </c>
      <c r="G1679">
        <v>0</v>
      </c>
      <c r="H1679">
        <v>0</v>
      </c>
      <c r="I1679">
        <v>0</v>
      </c>
    </row>
    <row r="1680" spans="1:9" x14ac:dyDescent="0.2">
      <c r="A1680" t="s">
        <v>1374</v>
      </c>
      <c r="B1680" t="s">
        <v>1375</v>
      </c>
      <c r="C1680">
        <v>24</v>
      </c>
      <c r="D1680" t="s">
        <v>2140</v>
      </c>
      <c r="E1680">
        <v>0</v>
      </c>
      <c r="F1680">
        <v>24</v>
      </c>
      <c r="G1680">
        <v>0</v>
      </c>
      <c r="H1680">
        <v>0</v>
      </c>
      <c r="I1680">
        <v>0</v>
      </c>
    </row>
    <row r="1681" spans="1:9" x14ac:dyDescent="0.2">
      <c r="A1681" t="s">
        <v>1374</v>
      </c>
      <c r="B1681" t="s">
        <v>1375</v>
      </c>
      <c r="C1681">
        <v>24</v>
      </c>
      <c r="D1681" t="s">
        <v>2141</v>
      </c>
      <c r="E1681">
        <v>0</v>
      </c>
      <c r="F1681">
        <v>24</v>
      </c>
      <c r="G1681">
        <v>0</v>
      </c>
      <c r="H1681">
        <v>0</v>
      </c>
      <c r="I1681">
        <v>0</v>
      </c>
    </row>
    <row r="1682" spans="1:9" x14ac:dyDescent="0.2">
      <c r="A1682" t="s">
        <v>1374</v>
      </c>
      <c r="B1682" t="s">
        <v>1375</v>
      </c>
      <c r="C1682">
        <v>7</v>
      </c>
      <c r="D1682" t="s">
        <v>2142</v>
      </c>
      <c r="E1682">
        <v>0</v>
      </c>
      <c r="F1682">
        <v>7</v>
      </c>
      <c r="G1682">
        <v>0</v>
      </c>
      <c r="H1682">
        <v>0</v>
      </c>
      <c r="I1682">
        <v>2</v>
      </c>
    </row>
    <row r="1683" spans="1:9" x14ac:dyDescent="0.2">
      <c r="A1683" t="s">
        <v>1374</v>
      </c>
      <c r="B1683" t="s">
        <v>1375</v>
      </c>
      <c r="C1683">
        <v>373</v>
      </c>
      <c r="D1683" t="s">
        <v>2143</v>
      </c>
      <c r="E1683">
        <v>0</v>
      </c>
      <c r="F1683">
        <v>373</v>
      </c>
      <c r="G1683">
        <v>0</v>
      </c>
      <c r="H1683">
        <v>0</v>
      </c>
      <c r="I1683">
        <v>0</v>
      </c>
    </row>
    <row r="1684" spans="1:9" x14ac:dyDescent="0.2">
      <c r="A1684" t="s">
        <v>1374</v>
      </c>
      <c r="B1684" t="s">
        <v>1375</v>
      </c>
      <c r="C1684">
        <v>2876</v>
      </c>
      <c r="D1684" t="s">
        <v>2143</v>
      </c>
      <c r="E1684">
        <v>0</v>
      </c>
      <c r="F1684">
        <v>2876</v>
      </c>
      <c r="G1684">
        <v>2</v>
      </c>
      <c r="H1684">
        <v>0</v>
      </c>
      <c r="I1684">
        <v>285</v>
      </c>
    </row>
    <row r="1685" spans="1:9" x14ac:dyDescent="0.2">
      <c r="A1685" t="s">
        <v>1374</v>
      </c>
      <c r="B1685" t="s">
        <v>1375</v>
      </c>
      <c r="C1685">
        <v>1068</v>
      </c>
      <c r="D1685" t="s">
        <v>2144</v>
      </c>
      <c r="E1685">
        <v>-4654</v>
      </c>
      <c r="F1685">
        <v>5721</v>
      </c>
      <c r="G1685">
        <v>677</v>
      </c>
      <c r="H1685">
        <v>0</v>
      </c>
      <c r="I1685">
        <v>967</v>
      </c>
    </row>
    <row r="1686" spans="1:9" x14ac:dyDescent="0.2">
      <c r="A1686" t="s">
        <v>1374</v>
      </c>
      <c r="B1686" t="s">
        <v>1375</v>
      </c>
      <c r="C1686">
        <v>2893</v>
      </c>
      <c r="D1686" t="s">
        <v>2145</v>
      </c>
      <c r="E1686">
        <v>1874</v>
      </c>
      <c r="F1686">
        <v>1019</v>
      </c>
      <c r="G1686">
        <v>1944</v>
      </c>
      <c r="H1686">
        <v>0</v>
      </c>
      <c r="I1686">
        <v>460</v>
      </c>
    </row>
    <row r="1687" spans="1:9" x14ac:dyDescent="0.2">
      <c r="A1687" t="s">
        <v>1374</v>
      </c>
      <c r="B1687" t="s">
        <v>1375</v>
      </c>
      <c r="C1687">
        <v>553</v>
      </c>
      <c r="D1687" t="s">
        <v>2146</v>
      </c>
      <c r="E1687">
        <v>0</v>
      </c>
      <c r="F1687">
        <v>553</v>
      </c>
      <c r="G1687">
        <v>0</v>
      </c>
      <c r="H1687">
        <v>0</v>
      </c>
      <c r="I1687">
        <v>288</v>
      </c>
    </row>
    <row r="1688" spans="1:9" x14ac:dyDescent="0.2">
      <c r="A1688" t="s">
        <v>1374</v>
      </c>
      <c r="B1688" t="s">
        <v>1375</v>
      </c>
      <c r="C1688">
        <v>203</v>
      </c>
      <c r="D1688" t="s">
        <v>2147</v>
      </c>
      <c r="E1688">
        <v>0</v>
      </c>
      <c r="F1688">
        <v>203</v>
      </c>
      <c r="G1688">
        <v>0</v>
      </c>
      <c r="H1688">
        <v>0</v>
      </c>
      <c r="I1688">
        <v>1</v>
      </c>
    </row>
    <row r="1689" spans="1:9" x14ac:dyDescent="0.2">
      <c r="A1689" t="s">
        <v>1374</v>
      </c>
      <c r="B1689" t="s">
        <v>1375</v>
      </c>
      <c r="C1689">
        <v>18</v>
      </c>
      <c r="D1689" t="s">
        <v>2148</v>
      </c>
      <c r="E1689">
        <v>0</v>
      </c>
      <c r="F1689">
        <v>18</v>
      </c>
      <c r="G1689">
        <v>14</v>
      </c>
      <c r="H1689">
        <v>0</v>
      </c>
      <c r="I1689">
        <v>83</v>
      </c>
    </row>
    <row r="1690" spans="1:9" x14ac:dyDescent="0.2">
      <c r="A1690" t="s">
        <v>1374</v>
      </c>
      <c r="B1690" t="s">
        <v>1375</v>
      </c>
      <c r="C1690">
        <v>36</v>
      </c>
      <c r="D1690" t="s">
        <v>2149</v>
      </c>
      <c r="E1690">
        <v>0</v>
      </c>
      <c r="F1690">
        <v>36</v>
      </c>
      <c r="G1690">
        <v>33</v>
      </c>
      <c r="H1690">
        <v>0</v>
      </c>
      <c r="I1690">
        <v>6</v>
      </c>
    </row>
    <row r="1691" spans="1:9" x14ac:dyDescent="0.2">
      <c r="A1691" t="s">
        <v>1374</v>
      </c>
      <c r="B1691" t="s">
        <v>1375</v>
      </c>
      <c r="C1691">
        <v>376</v>
      </c>
      <c r="D1691" t="s">
        <v>2150</v>
      </c>
      <c r="E1691">
        <v>0</v>
      </c>
      <c r="F1691">
        <v>376</v>
      </c>
      <c r="G1691">
        <v>0</v>
      </c>
      <c r="H1691">
        <v>0</v>
      </c>
      <c r="I1691">
        <v>32</v>
      </c>
    </row>
    <row r="1692" spans="1:9" x14ac:dyDescent="0.2">
      <c r="A1692" t="s">
        <v>1374</v>
      </c>
      <c r="B1692" t="s">
        <v>1375</v>
      </c>
      <c r="C1692">
        <v>351</v>
      </c>
      <c r="D1692" t="s">
        <v>2151</v>
      </c>
      <c r="E1692">
        <v>0</v>
      </c>
      <c r="F1692">
        <v>351</v>
      </c>
      <c r="G1692">
        <v>1736</v>
      </c>
      <c r="H1692">
        <v>0</v>
      </c>
      <c r="I1692">
        <v>1620</v>
      </c>
    </row>
    <row r="1693" spans="1:9" x14ac:dyDescent="0.2">
      <c r="A1693" t="s">
        <v>1374</v>
      </c>
      <c r="B1693" t="s">
        <v>1375</v>
      </c>
      <c r="C1693">
        <v>1044</v>
      </c>
      <c r="D1693" t="s">
        <v>2152</v>
      </c>
      <c r="E1693">
        <v>0</v>
      </c>
      <c r="F1693">
        <v>1044</v>
      </c>
      <c r="G1693">
        <v>14</v>
      </c>
      <c r="H1693">
        <v>0</v>
      </c>
      <c r="I1693">
        <v>129</v>
      </c>
    </row>
    <row r="1694" spans="1:9" x14ac:dyDescent="0.2">
      <c r="A1694" t="s">
        <v>1374</v>
      </c>
      <c r="B1694" t="s">
        <v>1375</v>
      </c>
      <c r="C1694">
        <v>494</v>
      </c>
      <c r="D1694" t="s">
        <v>2153</v>
      </c>
      <c r="E1694">
        <v>0</v>
      </c>
      <c r="F1694">
        <v>494</v>
      </c>
      <c r="G1694">
        <v>0</v>
      </c>
      <c r="H1694">
        <v>0</v>
      </c>
      <c r="I1694">
        <v>274</v>
      </c>
    </row>
    <row r="1695" spans="1:9" x14ac:dyDescent="0.2">
      <c r="A1695" t="s">
        <v>1374</v>
      </c>
      <c r="B1695" t="s">
        <v>1375</v>
      </c>
      <c r="C1695">
        <v>67</v>
      </c>
      <c r="D1695" t="s">
        <v>2154</v>
      </c>
      <c r="E1695">
        <v>0</v>
      </c>
      <c r="F1695">
        <v>67</v>
      </c>
      <c r="G1695">
        <v>0</v>
      </c>
      <c r="H1695">
        <v>0</v>
      </c>
      <c r="I1695">
        <v>0</v>
      </c>
    </row>
    <row r="1696" spans="1:9" x14ac:dyDescent="0.2">
      <c r="A1696" t="s">
        <v>1374</v>
      </c>
      <c r="B1696" t="s">
        <v>1375</v>
      </c>
      <c r="C1696">
        <v>14</v>
      </c>
      <c r="D1696" t="s">
        <v>2155</v>
      </c>
      <c r="E1696">
        <v>0</v>
      </c>
      <c r="F1696">
        <v>14</v>
      </c>
      <c r="G1696">
        <v>81</v>
      </c>
      <c r="H1696">
        <v>0</v>
      </c>
      <c r="I1696">
        <v>63</v>
      </c>
    </row>
    <row r="1697" spans="1:9" x14ac:dyDescent="0.2">
      <c r="A1697" t="s">
        <v>1374</v>
      </c>
      <c r="B1697" t="s">
        <v>1375</v>
      </c>
      <c r="C1697">
        <v>170</v>
      </c>
      <c r="D1697" t="s">
        <v>2156</v>
      </c>
      <c r="E1697">
        <v>-189</v>
      </c>
      <c r="F1697">
        <v>359</v>
      </c>
      <c r="G1697">
        <v>424</v>
      </c>
      <c r="H1697">
        <v>0</v>
      </c>
      <c r="I1697">
        <v>49</v>
      </c>
    </row>
    <row r="1698" spans="1:9" x14ac:dyDescent="0.2">
      <c r="A1698" t="s">
        <v>1374</v>
      </c>
      <c r="B1698" t="s">
        <v>1375</v>
      </c>
      <c r="C1698">
        <v>1</v>
      </c>
      <c r="D1698" t="s">
        <v>2157</v>
      </c>
      <c r="E1698">
        <v>0</v>
      </c>
      <c r="F1698">
        <v>1</v>
      </c>
      <c r="G1698">
        <v>0</v>
      </c>
      <c r="H1698">
        <v>0</v>
      </c>
      <c r="I1698">
        <v>46</v>
      </c>
    </row>
    <row r="1699" spans="1:9" x14ac:dyDescent="0.2">
      <c r="A1699" t="s">
        <v>1374</v>
      </c>
      <c r="B1699" t="s">
        <v>1375</v>
      </c>
      <c r="C1699">
        <v>98</v>
      </c>
      <c r="D1699" t="s">
        <v>2158</v>
      </c>
      <c r="E1699">
        <v>0</v>
      </c>
      <c r="F1699">
        <v>98</v>
      </c>
      <c r="G1699">
        <v>0</v>
      </c>
      <c r="H1699">
        <v>0</v>
      </c>
      <c r="I1699">
        <v>0</v>
      </c>
    </row>
    <row r="1700" spans="1:9" x14ac:dyDescent="0.2">
      <c r="A1700" t="s">
        <v>1374</v>
      </c>
      <c r="B1700" t="s">
        <v>1375</v>
      </c>
      <c r="C1700">
        <v>232</v>
      </c>
      <c r="D1700" t="s">
        <v>2158</v>
      </c>
      <c r="E1700">
        <v>0</v>
      </c>
      <c r="F1700">
        <v>232</v>
      </c>
      <c r="G1700">
        <v>15</v>
      </c>
      <c r="H1700">
        <v>0</v>
      </c>
      <c r="I1700">
        <v>141</v>
      </c>
    </row>
    <row r="1701" spans="1:9" x14ac:dyDescent="0.2">
      <c r="A1701" t="s">
        <v>1374</v>
      </c>
      <c r="B1701" t="s">
        <v>1375</v>
      </c>
      <c r="C1701">
        <v>391</v>
      </c>
      <c r="D1701" t="s">
        <v>2159</v>
      </c>
      <c r="E1701">
        <v>0</v>
      </c>
      <c r="F1701">
        <v>391</v>
      </c>
      <c r="G1701">
        <v>158</v>
      </c>
      <c r="H1701">
        <v>0</v>
      </c>
      <c r="I1701">
        <v>516</v>
      </c>
    </row>
    <row r="1702" spans="1:9" x14ac:dyDescent="0.2">
      <c r="A1702" t="s">
        <v>1374</v>
      </c>
      <c r="B1702" t="s">
        <v>1375</v>
      </c>
      <c r="C1702">
        <v>130</v>
      </c>
      <c r="D1702" t="s">
        <v>2160</v>
      </c>
      <c r="E1702">
        <v>0</v>
      </c>
      <c r="F1702">
        <v>130</v>
      </c>
      <c r="G1702">
        <v>10</v>
      </c>
      <c r="H1702">
        <v>0</v>
      </c>
      <c r="I1702">
        <v>452</v>
      </c>
    </row>
    <row r="1703" spans="1:9" x14ac:dyDescent="0.2">
      <c r="A1703" t="s">
        <v>1374</v>
      </c>
      <c r="B1703" t="s">
        <v>1375</v>
      </c>
      <c r="C1703">
        <v>64</v>
      </c>
      <c r="D1703" t="s">
        <v>2161</v>
      </c>
      <c r="E1703">
        <v>0</v>
      </c>
      <c r="F1703">
        <v>64</v>
      </c>
      <c r="G1703">
        <v>0</v>
      </c>
      <c r="H1703">
        <v>0</v>
      </c>
      <c r="I1703">
        <v>21</v>
      </c>
    </row>
    <row r="1704" spans="1:9" x14ac:dyDescent="0.2">
      <c r="A1704" t="s">
        <v>1374</v>
      </c>
      <c r="B1704" t="s">
        <v>1375</v>
      </c>
      <c r="C1704">
        <v>182</v>
      </c>
      <c r="D1704" t="s">
        <v>2162</v>
      </c>
      <c r="E1704">
        <v>0</v>
      </c>
      <c r="F1704">
        <v>182</v>
      </c>
      <c r="G1704">
        <v>0</v>
      </c>
      <c r="H1704">
        <v>0</v>
      </c>
      <c r="I1704">
        <v>0</v>
      </c>
    </row>
    <row r="1705" spans="1:9" x14ac:dyDescent="0.2">
      <c r="A1705" t="s">
        <v>1374</v>
      </c>
      <c r="B1705" t="s">
        <v>1375</v>
      </c>
      <c r="C1705">
        <v>533</v>
      </c>
      <c r="D1705" t="s">
        <v>2162</v>
      </c>
      <c r="E1705">
        <v>52</v>
      </c>
      <c r="F1705">
        <v>480</v>
      </c>
      <c r="G1705">
        <v>8</v>
      </c>
      <c r="H1705">
        <v>0</v>
      </c>
      <c r="I1705">
        <v>0</v>
      </c>
    </row>
    <row r="1706" spans="1:9" x14ac:dyDescent="0.2">
      <c r="A1706" t="s">
        <v>1374</v>
      </c>
      <c r="B1706" t="s">
        <v>1375</v>
      </c>
      <c r="C1706">
        <v>810</v>
      </c>
      <c r="D1706" t="s">
        <v>2163</v>
      </c>
      <c r="E1706">
        <v>0</v>
      </c>
      <c r="F1706">
        <v>810</v>
      </c>
      <c r="G1706">
        <v>0</v>
      </c>
      <c r="H1706">
        <v>0</v>
      </c>
      <c r="I1706">
        <v>499</v>
      </c>
    </row>
    <row r="1707" spans="1:9" x14ac:dyDescent="0.2">
      <c r="A1707" t="s">
        <v>1374</v>
      </c>
      <c r="B1707" t="s">
        <v>1375</v>
      </c>
      <c r="C1707">
        <v>353</v>
      </c>
      <c r="D1707" t="s">
        <v>2164</v>
      </c>
      <c r="E1707">
        <v>-137</v>
      </c>
      <c r="F1707">
        <v>490</v>
      </c>
      <c r="G1707">
        <v>136</v>
      </c>
      <c r="H1707">
        <v>0</v>
      </c>
      <c r="I1707">
        <v>299</v>
      </c>
    </row>
    <row r="1708" spans="1:9" x14ac:dyDescent="0.2">
      <c r="A1708" t="s">
        <v>1374</v>
      </c>
      <c r="B1708" t="s">
        <v>1375</v>
      </c>
      <c r="C1708">
        <v>110</v>
      </c>
      <c r="D1708" t="s">
        <v>2165</v>
      </c>
      <c r="E1708">
        <v>0</v>
      </c>
      <c r="F1708">
        <v>110</v>
      </c>
      <c r="G1708">
        <v>0</v>
      </c>
      <c r="H1708">
        <v>0</v>
      </c>
      <c r="I1708">
        <v>16</v>
      </c>
    </row>
    <row r="1709" spans="1:9" x14ac:dyDescent="0.2">
      <c r="A1709" t="s">
        <v>1374</v>
      </c>
      <c r="B1709" t="s">
        <v>1375</v>
      </c>
      <c r="C1709">
        <v>212</v>
      </c>
      <c r="D1709" t="s">
        <v>2166</v>
      </c>
      <c r="E1709">
        <v>0</v>
      </c>
      <c r="F1709">
        <v>212</v>
      </c>
      <c r="G1709">
        <v>0</v>
      </c>
      <c r="H1709">
        <v>0</v>
      </c>
      <c r="I1709">
        <v>0</v>
      </c>
    </row>
    <row r="1710" spans="1:9" x14ac:dyDescent="0.2">
      <c r="A1710" t="s">
        <v>1374</v>
      </c>
      <c r="B1710" t="s">
        <v>1375</v>
      </c>
      <c r="C1710">
        <v>56</v>
      </c>
      <c r="D1710" t="s">
        <v>2166</v>
      </c>
      <c r="E1710">
        <v>0</v>
      </c>
      <c r="F1710">
        <v>56</v>
      </c>
      <c r="G1710">
        <v>0</v>
      </c>
      <c r="H1710">
        <v>0</v>
      </c>
      <c r="I1710">
        <v>0</v>
      </c>
    </row>
    <row r="1711" spans="1:9" x14ac:dyDescent="0.2">
      <c r="A1711" t="s">
        <v>1374</v>
      </c>
      <c r="B1711" t="s">
        <v>1375</v>
      </c>
      <c r="C1711">
        <v>1178</v>
      </c>
      <c r="D1711" t="s">
        <v>2167</v>
      </c>
      <c r="E1711">
        <v>1069</v>
      </c>
      <c r="F1711">
        <v>109</v>
      </c>
      <c r="G1711">
        <v>42</v>
      </c>
      <c r="H1711">
        <v>0</v>
      </c>
      <c r="I1711">
        <v>27</v>
      </c>
    </row>
    <row r="1712" spans="1:9" x14ac:dyDescent="0.2">
      <c r="A1712" t="s">
        <v>1374</v>
      </c>
      <c r="B1712" t="s">
        <v>1375</v>
      </c>
      <c r="C1712">
        <v>88</v>
      </c>
      <c r="D1712" t="s">
        <v>2168</v>
      </c>
      <c r="E1712">
        <v>0</v>
      </c>
      <c r="F1712">
        <v>88</v>
      </c>
      <c r="G1712">
        <v>0</v>
      </c>
      <c r="H1712">
        <v>0</v>
      </c>
      <c r="I1712">
        <v>100</v>
      </c>
    </row>
    <row r="1713" spans="1:9" x14ac:dyDescent="0.2">
      <c r="A1713" t="s">
        <v>1374</v>
      </c>
      <c r="B1713" t="s">
        <v>1375</v>
      </c>
      <c r="C1713">
        <v>48</v>
      </c>
      <c r="D1713" t="s">
        <v>2169</v>
      </c>
      <c r="E1713">
        <v>0</v>
      </c>
      <c r="F1713">
        <v>48</v>
      </c>
      <c r="G1713">
        <v>0</v>
      </c>
      <c r="H1713">
        <v>0</v>
      </c>
      <c r="I1713">
        <v>0</v>
      </c>
    </row>
    <row r="1714" spans="1:9" x14ac:dyDescent="0.2">
      <c r="A1714" t="s">
        <v>1374</v>
      </c>
      <c r="B1714" t="s">
        <v>1375</v>
      </c>
      <c r="C1714">
        <v>126</v>
      </c>
      <c r="D1714" t="s">
        <v>2170</v>
      </c>
      <c r="E1714">
        <v>0</v>
      </c>
      <c r="F1714">
        <v>126</v>
      </c>
      <c r="G1714">
        <v>0</v>
      </c>
      <c r="H1714">
        <v>0</v>
      </c>
      <c r="I1714">
        <v>0</v>
      </c>
    </row>
    <row r="1715" spans="1:9" x14ac:dyDescent="0.2">
      <c r="A1715" t="s">
        <v>1374</v>
      </c>
      <c r="B1715" t="s">
        <v>1375</v>
      </c>
      <c r="C1715">
        <v>532</v>
      </c>
      <c r="D1715" t="s">
        <v>2170</v>
      </c>
      <c r="E1715">
        <v>0</v>
      </c>
      <c r="F1715">
        <v>532</v>
      </c>
      <c r="G1715">
        <v>5</v>
      </c>
      <c r="H1715">
        <v>0</v>
      </c>
      <c r="I1715">
        <v>230</v>
      </c>
    </row>
    <row r="1716" spans="1:9" x14ac:dyDescent="0.2">
      <c r="A1716" t="s">
        <v>1374</v>
      </c>
      <c r="B1716" t="s">
        <v>1375</v>
      </c>
      <c r="C1716">
        <v>752</v>
      </c>
      <c r="D1716" t="s">
        <v>2171</v>
      </c>
      <c r="E1716">
        <v>0</v>
      </c>
      <c r="F1716">
        <v>752</v>
      </c>
      <c r="G1716">
        <v>56</v>
      </c>
      <c r="H1716">
        <v>0</v>
      </c>
      <c r="I1716">
        <v>68</v>
      </c>
    </row>
    <row r="1717" spans="1:9" x14ac:dyDescent="0.2">
      <c r="A1717" t="s">
        <v>1374</v>
      </c>
      <c r="B1717" t="s">
        <v>1375</v>
      </c>
      <c r="C1717">
        <v>371</v>
      </c>
      <c r="D1717" t="s">
        <v>2172</v>
      </c>
      <c r="E1717">
        <v>0</v>
      </c>
      <c r="F1717">
        <v>371</v>
      </c>
      <c r="G1717">
        <v>0</v>
      </c>
      <c r="H1717">
        <v>0</v>
      </c>
      <c r="I1717">
        <v>0</v>
      </c>
    </row>
    <row r="1718" spans="1:9" x14ac:dyDescent="0.2">
      <c r="A1718" t="s">
        <v>1374</v>
      </c>
      <c r="B1718" t="s">
        <v>1375</v>
      </c>
      <c r="C1718">
        <v>273</v>
      </c>
      <c r="D1718" t="s">
        <v>2173</v>
      </c>
      <c r="E1718">
        <v>0</v>
      </c>
      <c r="F1718">
        <v>273</v>
      </c>
      <c r="G1718">
        <v>0</v>
      </c>
      <c r="H1718">
        <v>0</v>
      </c>
      <c r="I1718">
        <v>3</v>
      </c>
    </row>
    <row r="1719" spans="1:9" x14ac:dyDescent="0.2">
      <c r="A1719" t="s">
        <v>1374</v>
      </c>
      <c r="B1719" t="s">
        <v>1375</v>
      </c>
      <c r="C1719">
        <v>29</v>
      </c>
      <c r="D1719" t="s">
        <v>2174</v>
      </c>
      <c r="E1719">
        <v>0</v>
      </c>
      <c r="F1719">
        <v>29</v>
      </c>
      <c r="G1719">
        <v>0</v>
      </c>
      <c r="H1719">
        <v>0</v>
      </c>
      <c r="I1719">
        <v>0</v>
      </c>
    </row>
    <row r="1720" spans="1:9" x14ac:dyDescent="0.2">
      <c r="A1720" t="s">
        <v>1374</v>
      </c>
      <c r="B1720" t="s">
        <v>1375</v>
      </c>
      <c r="C1720">
        <v>267</v>
      </c>
      <c r="D1720" t="s">
        <v>2175</v>
      </c>
      <c r="E1720">
        <v>0</v>
      </c>
      <c r="F1720">
        <v>267</v>
      </c>
      <c r="G1720">
        <v>0</v>
      </c>
      <c r="H1720">
        <v>0</v>
      </c>
      <c r="I1720">
        <v>11</v>
      </c>
    </row>
    <row r="1721" spans="1:9" x14ac:dyDescent="0.2">
      <c r="A1721" t="s">
        <v>1374</v>
      </c>
      <c r="B1721" t="s">
        <v>1375</v>
      </c>
      <c r="C1721">
        <v>72</v>
      </c>
      <c r="D1721" t="s">
        <v>2176</v>
      </c>
      <c r="E1721">
        <v>0</v>
      </c>
      <c r="F1721">
        <v>72</v>
      </c>
      <c r="G1721">
        <v>0</v>
      </c>
      <c r="H1721">
        <v>0</v>
      </c>
      <c r="I1721">
        <v>14</v>
      </c>
    </row>
    <row r="1722" spans="1:9" x14ac:dyDescent="0.2">
      <c r="A1722" t="s">
        <v>1374</v>
      </c>
      <c r="B1722" t="s">
        <v>1375</v>
      </c>
      <c r="C1722">
        <v>101</v>
      </c>
      <c r="D1722" t="s">
        <v>2177</v>
      </c>
      <c r="E1722">
        <v>0</v>
      </c>
      <c r="F1722">
        <v>101</v>
      </c>
      <c r="G1722">
        <v>0</v>
      </c>
      <c r="H1722">
        <v>0</v>
      </c>
      <c r="I1722">
        <v>0</v>
      </c>
    </row>
    <row r="1723" spans="1:9" x14ac:dyDescent="0.2">
      <c r="A1723" t="s">
        <v>1374</v>
      </c>
      <c r="B1723" t="s">
        <v>1375</v>
      </c>
      <c r="C1723">
        <v>26</v>
      </c>
      <c r="D1723" t="s">
        <v>2178</v>
      </c>
      <c r="E1723">
        <v>0</v>
      </c>
      <c r="F1723">
        <v>26</v>
      </c>
      <c r="G1723">
        <v>0</v>
      </c>
      <c r="H1723">
        <v>0</v>
      </c>
      <c r="I1723">
        <v>184</v>
      </c>
    </row>
    <row r="1724" spans="1:9" x14ac:dyDescent="0.2">
      <c r="A1724" t="s">
        <v>1374</v>
      </c>
      <c r="B1724" t="s">
        <v>1375</v>
      </c>
      <c r="C1724">
        <v>113</v>
      </c>
      <c r="D1724" t="s">
        <v>2179</v>
      </c>
      <c r="E1724">
        <v>0</v>
      </c>
      <c r="F1724">
        <v>113</v>
      </c>
      <c r="G1724">
        <v>0</v>
      </c>
      <c r="H1724">
        <v>0</v>
      </c>
      <c r="I1724">
        <v>111</v>
      </c>
    </row>
    <row r="1725" spans="1:9" x14ac:dyDescent="0.2">
      <c r="A1725" t="s">
        <v>1374</v>
      </c>
      <c r="B1725" t="s">
        <v>1375</v>
      </c>
      <c r="C1725">
        <v>71</v>
      </c>
      <c r="D1725" t="s">
        <v>2179</v>
      </c>
      <c r="E1725">
        <v>0</v>
      </c>
      <c r="F1725">
        <v>71</v>
      </c>
      <c r="G1725">
        <v>1</v>
      </c>
      <c r="H1725">
        <v>0</v>
      </c>
      <c r="I1725">
        <v>25</v>
      </c>
    </row>
    <row r="1726" spans="1:9" x14ac:dyDescent="0.2">
      <c r="A1726" t="s">
        <v>1374</v>
      </c>
      <c r="B1726" t="s">
        <v>1375</v>
      </c>
      <c r="C1726">
        <v>430</v>
      </c>
      <c r="D1726" t="s">
        <v>2180</v>
      </c>
      <c r="E1726">
        <v>0</v>
      </c>
      <c r="F1726">
        <v>430</v>
      </c>
      <c r="G1726">
        <v>137</v>
      </c>
      <c r="H1726">
        <v>0</v>
      </c>
      <c r="I1726">
        <v>274</v>
      </c>
    </row>
    <row r="1727" spans="1:9" x14ac:dyDescent="0.2">
      <c r="A1727" t="s">
        <v>1374</v>
      </c>
      <c r="B1727" t="s">
        <v>1375</v>
      </c>
      <c r="C1727">
        <v>772</v>
      </c>
      <c r="D1727" t="s">
        <v>2181</v>
      </c>
      <c r="E1727">
        <v>-2</v>
      </c>
      <c r="F1727">
        <v>773</v>
      </c>
      <c r="G1727">
        <v>36</v>
      </c>
      <c r="H1727">
        <v>0</v>
      </c>
      <c r="I1727">
        <v>30</v>
      </c>
    </row>
    <row r="1728" spans="1:9" x14ac:dyDescent="0.2">
      <c r="A1728" t="s">
        <v>1374</v>
      </c>
      <c r="B1728" t="s">
        <v>1375</v>
      </c>
      <c r="C1728">
        <v>444</v>
      </c>
      <c r="D1728" t="s">
        <v>2182</v>
      </c>
      <c r="E1728">
        <v>-141</v>
      </c>
      <c r="F1728">
        <v>585</v>
      </c>
      <c r="G1728">
        <v>333</v>
      </c>
      <c r="H1728">
        <v>0</v>
      </c>
      <c r="I1728">
        <v>42</v>
      </c>
    </row>
    <row r="1729" spans="1:9" x14ac:dyDescent="0.2">
      <c r="A1729" t="s">
        <v>1374</v>
      </c>
      <c r="B1729" t="s">
        <v>1375</v>
      </c>
      <c r="C1729">
        <v>118</v>
      </c>
      <c r="D1729" t="s">
        <v>2183</v>
      </c>
      <c r="E1729">
        <v>0</v>
      </c>
      <c r="F1729">
        <v>118</v>
      </c>
      <c r="G1729">
        <v>0</v>
      </c>
      <c r="H1729">
        <v>0</v>
      </c>
      <c r="I1729">
        <v>0</v>
      </c>
    </row>
    <row r="1730" spans="1:9" x14ac:dyDescent="0.2">
      <c r="A1730" t="s">
        <v>1374</v>
      </c>
      <c r="B1730" t="s">
        <v>1375</v>
      </c>
      <c r="C1730">
        <v>170</v>
      </c>
      <c r="D1730" t="s">
        <v>2183</v>
      </c>
      <c r="E1730">
        <v>0</v>
      </c>
      <c r="F1730">
        <v>170</v>
      </c>
      <c r="G1730">
        <v>0</v>
      </c>
      <c r="H1730">
        <v>0</v>
      </c>
      <c r="I1730">
        <v>0</v>
      </c>
    </row>
    <row r="1731" spans="1:9" x14ac:dyDescent="0.2">
      <c r="A1731" t="s">
        <v>1374</v>
      </c>
      <c r="B1731" t="s">
        <v>1375</v>
      </c>
      <c r="C1731">
        <v>1494</v>
      </c>
      <c r="D1731" t="s">
        <v>2184</v>
      </c>
      <c r="E1731">
        <v>0</v>
      </c>
      <c r="F1731">
        <v>1494</v>
      </c>
      <c r="G1731">
        <v>456</v>
      </c>
      <c r="H1731">
        <v>0</v>
      </c>
      <c r="I1731">
        <v>626</v>
      </c>
    </row>
    <row r="1732" spans="1:9" x14ac:dyDescent="0.2">
      <c r="A1732" t="s">
        <v>1374</v>
      </c>
      <c r="B1732" t="s">
        <v>1375</v>
      </c>
      <c r="C1732">
        <v>112</v>
      </c>
      <c r="D1732" t="s">
        <v>2185</v>
      </c>
      <c r="E1732">
        <v>0</v>
      </c>
      <c r="F1732">
        <v>112</v>
      </c>
      <c r="G1732">
        <v>0</v>
      </c>
      <c r="H1732">
        <v>0</v>
      </c>
      <c r="I1732">
        <v>0</v>
      </c>
    </row>
    <row r="1733" spans="1:9" x14ac:dyDescent="0.2">
      <c r="A1733" t="s">
        <v>1374</v>
      </c>
      <c r="B1733" t="s">
        <v>1375</v>
      </c>
      <c r="C1733">
        <v>82</v>
      </c>
      <c r="D1733" t="s">
        <v>2186</v>
      </c>
      <c r="E1733">
        <v>0</v>
      </c>
      <c r="F1733">
        <v>82</v>
      </c>
      <c r="G1733">
        <v>0</v>
      </c>
      <c r="H1733">
        <v>0</v>
      </c>
      <c r="I1733">
        <v>285</v>
      </c>
    </row>
    <row r="1734" spans="1:9" x14ac:dyDescent="0.2">
      <c r="A1734" t="s">
        <v>1374</v>
      </c>
      <c r="B1734" t="s">
        <v>1375</v>
      </c>
      <c r="C1734">
        <v>57</v>
      </c>
      <c r="D1734" t="s">
        <v>2187</v>
      </c>
      <c r="E1734">
        <v>0</v>
      </c>
      <c r="F1734">
        <v>57</v>
      </c>
      <c r="G1734">
        <v>0</v>
      </c>
      <c r="H1734">
        <v>0</v>
      </c>
      <c r="I1734">
        <v>0</v>
      </c>
    </row>
    <row r="1735" spans="1:9" x14ac:dyDescent="0.2">
      <c r="A1735" t="s">
        <v>1374</v>
      </c>
      <c r="B1735" t="s">
        <v>1375</v>
      </c>
      <c r="C1735">
        <v>9</v>
      </c>
      <c r="D1735" t="s">
        <v>2187</v>
      </c>
      <c r="E1735">
        <v>0</v>
      </c>
      <c r="F1735">
        <v>9</v>
      </c>
      <c r="G1735">
        <v>0</v>
      </c>
      <c r="H1735">
        <v>0</v>
      </c>
      <c r="I1735">
        <v>0</v>
      </c>
    </row>
    <row r="1736" spans="1:9" x14ac:dyDescent="0.2">
      <c r="A1736" t="s">
        <v>1374</v>
      </c>
      <c r="B1736" t="s">
        <v>1375</v>
      </c>
      <c r="C1736">
        <v>486</v>
      </c>
      <c r="D1736" t="s">
        <v>2188</v>
      </c>
      <c r="E1736">
        <v>297</v>
      </c>
      <c r="F1736">
        <v>188</v>
      </c>
      <c r="G1736">
        <v>0</v>
      </c>
      <c r="H1736">
        <v>0</v>
      </c>
      <c r="I1736">
        <v>0</v>
      </c>
    </row>
    <row r="1737" spans="1:9" x14ac:dyDescent="0.2">
      <c r="A1737" t="s">
        <v>1374</v>
      </c>
      <c r="B1737" t="s">
        <v>1375</v>
      </c>
      <c r="C1737">
        <v>97</v>
      </c>
      <c r="D1737" t="s">
        <v>2189</v>
      </c>
      <c r="E1737">
        <v>0</v>
      </c>
      <c r="F1737">
        <v>97</v>
      </c>
      <c r="G1737">
        <v>0</v>
      </c>
      <c r="H1737">
        <v>0</v>
      </c>
      <c r="I1737">
        <v>0</v>
      </c>
    </row>
    <row r="1738" spans="1:9" x14ac:dyDescent="0.2">
      <c r="A1738" t="s">
        <v>1374</v>
      </c>
      <c r="B1738" t="s">
        <v>1375</v>
      </c>
      <c r="C1738">
        <v>77</v>
      </c>
      <c r="D1738" t="s">
        <v>2190</v>
      </c>
      <c r="E1738">
        <v>0</v>
      </c>
      <c r="F1738">
        <v>77</v>
      </c>
      <c r="G1738">
        <v>0</v>
      </c>
      <c r="H1738">
        <v>0</v>
      </c>
      <c r="I1738">
        <v>0</v>
      </c>
    </row>
    <row r="1739" spans="1:9" x14ac:dyDescent="0.2">
      <c r="A1739" t="s">
        <v>1374</v>
      </c>
      <c r="B1739" t="s">
        <v>1375</v>
      </c>
      <c r="C1739">
        <v>29</v>
      </c>
      <c r="D1739" t="s">
        <v>2191</v>
      </c>
      <c r="E1739">
        <v>0</v>
      </c>
      <c r="F1739">
        <v>29</v>
      </c>
      <c r="G1739">
        <v>29</v>
      </c>
      <c r="H1739">
        <v>0</v>
      </c>
      <c r="I1739">
        <v>0</v>
      </c>
    </row>
    <row r="1740" spans="1:9" x14ac:dyDescent="0.2">
      <c r="A1740" t="s">
        <v>1374</v>
      </c>
      <c r="B1740" t="s">
        <v>1375</v>
      </c>
      <c r="C1740">
        <v>127</v>
      </c>
      <c r="D1740" t="s">
        <v>2192</v>
      </c>
      <c r="E1740">
        <v>0</v>
      </c>
      <c r="F1740">
        <v>127</v>
      </c>
      <c r="G1740">
        <v>0</v>
      </c>
      <c r="H1740">
        <v>0</v>
      </c>
      <c r="I1740">
        <v>0</v>
      </c>
    </row>
    <row r="1741" spans="1:9" x14ac:dyDescent="0.2">
      <c r="A1741" t="s">
        <v>1374</v>
      </c>
      <c r="B1741" t="s">
        <v>1375</v>
      </c>
      <c r="C1741">
        <v>72</v>
      </c>
      <c r="D1741" t="s">
        <v>2192</v>
      </c>
      <c r="E1741">
        <v>0</v>
      </c>
      <c r="F1741">
        <v>72</v>
      </c>
      <c r="G1741">
        <v>0</v>
      </c>
      <c r="H1741">
        <v>0</v>
      </c>
      <c r="I1741">
        <v>0</v>
      </c>
    </row>
    <row r="1742" spans="1:9" x14ac:dyDescent="0.2">
      <c r="A1742" t="s">
        <v>1374</v>
      </c>
      <c r="B1742" t="s">
        <v>1375</v>
      </c>
      <c r="C1742">
        <v>135</v>
      </c>
      <c r="D1742" t="s">
        <v>2193</v>
      </c>
      <c r="E1742">
        <v>0</v>
      </c>
      <c r="F1742">
        <v>135</v>
      </c>
      <c r="G1742">
        <v>0</v>
      </c>
      <c r="H1742">
        <v>0</v>
      </c>
      <c r="I1742">
        <v>148</v>
      </c>
    </row>
    <row r="1743" spans="1:9" x14ac:dyDescent="0.2">
      <c r="A1743" t="s">
        <v>1374</v>
      </c>
      <c r="B1743" t="s">
        <v>1375</v>
      </c>
      <c r="C1743">
        <v>305</v>
      </c>
      <c r="D1743" t="s">
        <v>2194</v>
      </c>
      <c r="E1743">
        <v>0</v>
      </c>
      <c r="F1743">
        <v>305</v>
      </c>
      <c r="G1743">
        <v>0</v>
      </c>
      <c r="H1743">
        <v>0</v>
      </c>
      <c r="I1743">
        <v>0</v>
      </c>
    </row>
    <row r="1744" spans="1:9" x14ac:dyDescent="0.2">
      <c r="A1744" t="s">
        <v>1374</v>
      </c>
      <c r="B1744" t="s">
        <v>1375</v>
      </c>
      <c r="C1744">
        <v>152</v>
      </c>
      <c r="D1744" t="s">
        <v>2195</v>
      </c>
      <c r="E1744">
        <v>0</v>
      </c>
      <c r="F1744">
        <v>152</v>
      </c>
      <c r="G1744">
        <v>0</v>
      </c>
      <c r="H1744">
        <v>0</v>
      </c>
      <c r="I1744">
        <v>162</v>
      </c>
    </row>
    <row r="1745" spans="1:9" x14ac:dyDescent="0.2">
      <c r="A1745" t="s">
        <v>1374</v>
      </c>
      <c r="B1745" t="s">
        <v>1375</v>
      </c>
      <c r="C1745">
        <v>189</v>
      </c>
      <c r="D1745" t="s">
        <v>2196</v>
      </c>
      <c r="E1745">
        <v>0</v>
      </c>
      <c r="F1745">
        <v>189</v>
      </c>
      <c r="G1745">
        <v>0</v>
      </c>
      <c r="H1745">
        <v>0</v>
      </c>
      <c r="I1745">
        <v>0</v>
      </c>
    </row>
    <row r="1746" spans="1:9" x14ac:dyDescent="0.2">
      <c r="A1746" t="s">
        <v>1374</v>
      </c>
      <c r="B1746" t="s">
        <v>1375</v>
      </c>
      <c r="C1746">
        <v>1052</v>
      </c>
      <c r="D1746" t="s">
        <v>2197</v>
      </c>
      <c r="E1746">
        <v>0</v>
      </c>
      <c r="F1746">
        <v>1052</v>
      </c>
      <c r="G1746">
        <v>0</v>
      </c>
      <c r="H1746">
        <v>0</v>
      </c>
      <c r="I1746">
        <v>0</v>
      </c>
    </row>
    <row r="1747" spans="1:9" x14ac:dyDescent="0.2">
      <c r="A1747" t="s">
        <v>1374</v>
      </c>
      <c r="B1747" t="s">
        <v>1375</v>
      </c>
      <c r="C1747">
        <v>1042</v>
      </c>
      <c r="D1747" t="s">
        <v>2198</v>
      </c>
      <c r="E1747">
        <v>0</v>
      </c>
      <c r="F1747">
        <v>1042</v>
      </c>
      <c r="G1747">
        <v>0</v>
      </c>
      <c r="H1747">
        <v>0</v>
      </c>
      <c r="I1747">
        <v>0</v>
      </c>
    </row>
    <row r="1748" spans="1:9" x14ac:dyDescent="0.2">
      <c r="A1748" t="s">
        <v>1374</v>
      </c>
      <c r="B1748" t="s">
        <v>1375</v>
      </c>
      <c r="C1748">
        <v>1042</v>
      </c>
      <c r="D1748" t="s">
        <v>2199</v>
      </c>
      <c r="E1748">
        <v>0</v>
      </c>
      <c r="F1748">
        <v>1042</v>
      </c>
      <c r="G1748">
        <v>0</v>
      </c>
      <c r="H1748">
        <v>0</v>
      </c>
      <c r="I1748">
        <v>0</v>
      </c>
    </row>
    <row r="1749" spans="1:9" x14ac:dyDescent="0.2">
      <c r="A1749" t="s">
        <v>1374</v>
      </c>
      <c r="B1749" t="s">
        <v>1375</v>
      </c>
      <c r="C1749">
        <v>1042</v>
      </c>
      <c r="D1749" t="s">
        <v>2200</v>
      </c>
      <c r="E1749">
        <v>0</v>
      </c>
      <c r="F1749">
        <v>1042</v>
      </c>
      <c r="G1749">
        <v>0</v>
      </c>
      <c r="H1749">
        <v>0</v>
      </c>
      <c r="I1749">
        <v>0</v>
      </c>
    </row>
    <row r="1750" spans="1:9" x14ac:dyDescent="0.2">
      <c r="A1750" t="s">
        <v>1374</v>
      </c>
      <c r="B1750" t="s">
        <v>1375</v>
      </c>
      <c r="C1750">
        <v>1042</v>
      </c>
      <c r="D1750" t="s">
        <v>2201</v>
      </c>
      <c r="E1750">
        <v>0</v>
      </c>
      <c r="F1750">
        <v>1042</v>
      </c>
      <c r="G1750">
        <v>0</v>
      </c>
      <c r="H1750">
        <v>0</v>
      </c>
      <c r="I1750">
        <v>0</v>
      </c>
    </row>
    <row r="1751" spans="1:9" x14ac:dyDescent="0.2">
      <c r="A1751" t="s">
        <v>1374</v>
      </c>
      <c r="B1751" t="s">
        <v>1375</v>
      </c>
      <c r="C1751">
        <v>1042</v>
      </c>
      <c r="D1751" t="s">
        <v>2202</v>
      </c>
      <c r="E1751">
        <v>0</v>
      </c>
      <c r="F1751">
        <v>1042</v>
      </c>
      <c r="G1751">
        <v>0</v>
      </c>
      <c r="H1751">
        <v>0</v>
      </c>
      <c r="I1751">
        <v>0</v>
      </c>
    </row>
    <row r="1752" spans="1:9" x14ac:dyDescent="0.2">
      <c r="A1752" t="s">
        <v>1374</v>
      </c>
      <c r="B1752" t="s">
        <v>1375</v>
      </c>
      <c r="C1752">
        <v>1042</v>
      </c>
      <c r="D1752" t="s">
        <v>2203</v>
      </c>
      <c r="E1752">
        <v>0</v>
      </c>
      <c r="F1752">
        <v>1042</v>
      </c>
      <c r="G1752">
        <v>0</v>
      </c>
      <c r="H1752">
        <v>0</v>
      </c>
      <c r="I1752">
        <v>0</v>
      </c>
    </row>
    <row r="1753" spans="1:9" x14ac:dyDescent="0.2">
      <c r="A1753" t="s">
        <v>1374</v>
      </c>
      <c r="B1753" t="s">
        <v>1375</v>
      </c>
      <c r="C1753">
        <v>1083</v>
      </c>
      <c r="D1753" t="s">
        <v>2204</v>
      </c>
      <c r="E1753">
        <v>0</v>
      </c>
      <c r="F1753">
        <v>1083</v>
      </c>
      <c r="G1753">
        <v>0</v>
      </c>
      <c r="H1753">
        <v>0</v>
      </c>
      <c r="I1753">
        <v>0</v>
      </c>
    </row>
    <row r="1754" spans="1:9" x14ac:dyDescent="0.2">
      <c r="A1754" t="s">
        <v>1374</v>
      </c>
      <c r="B1754" t="s">
        <v>1375</v>
      </c>
      <c r="C1754">
        <v>1042</v>
      </c>
      <c r="D1754" t="s">
        <v>2205</v>
      </c>
      <c r="E1754">
        <v>0</v>
      </c>
      <c r="F1754">
        <v>1042</v>
      </c>
      <c r="G1754">
        <v>0</v>
      </c>
      <c r="H1754">
        <v>0</v>
      </c>
      <c r="I1754">
        <v>0</v>
      </c>
    </row>
    <row r="1755" spans="1:9" x14ac:dyDescent="0.2">
      <c r="A1755" t="s">
        <v>1374</v>
      </c>
      <c r="B1755" t="s">
        <v>1375</v>
      </c>
      <c r="C1755">
        <v>1041</v>
      </c>
      <c r="D1755" t="s">
        <v>2206</v>
      </c>
      <c r="E1755">
        <v>0</v>
      </c>
      <c r="F1755">
        <v>1041</v>
      </c>
      <c r="G1755">
        <v>21</v>
      </c>
      <c r="H1755">
        <v>0</v>
      </c>
      <c r="I1755">
        <v>0</v>
      </c>
    </row>
    <row r="1756" spans="1:9" x14ac:dyDescent="0.2">
      <c r="A1756" t="s">
        <v>1374</v>
      </c>
      <c r="B1756" t="s">
        <v>1375</v>
      </c>
      <c r="C1756">
        <v>1083</v>
      </c>
      <c r="D1756" t="s">
        <v>2207</v>
      </c>
      <c r="E1756">
        <v>0</v>
      </c>
      <c r="F1756">
        <v>1083</v>
      </c>
      <c r="G1756">
        <v>0</v>
      </c>
      <c r="H1756">
        <v>0</v>
      </c>
      <c r="I1756">
        <v>0</v>
      </c>
    </row>
    <row r="1757" spans="1:9" x14ac:dyDescent="0.2">
      <c r="A1757" t="s">
        <v>1374</v>
      </c>
      <c r="B1757" t="s">
        <v>1375</v>
      </c>
      <c r="C1757">
        <v>1054</v>
      </c>
      <c r="D1757" t="s">
        <v>2208</v>
      </c>
      <c r="E1757">
        <v>37</v>
      </c>
      <c r="F1757">
        <v>1017</v>
      </c>
      <c r="G1757">
        <v>0</v>
      </c>
      <c r="H1757">
        <v>0</v>
      </c>
      <c r="I1757">
        <v>0</v>
      </c>
    </row>
    <row r="1758" spans="1:9" x14ac:dyDescent="0.2">
      <c r="A1758" t="s">
        <v>1374</v>
      </c>
      <c r="B1758" t="s">
        <v>1375</v>
      </c>
      <c r="C1758">
        <v>1053</v>
      </c>
      <c r="D1758" t="s">
        <v>2209</v>
      </c>
      <c r="E1758">
        <v>37</v>
      </c>
      <c r="F1758">
        <v>1016</v>
      </c>
      <c r="G1758">
        <v>0</v>
      </c>
      <c r="H1758">
        <v>0</v>
      </c>
      <c r="I1758">
        <v>0</v>
      </c>
    </row>
    <row r="1759" spans="1:9" x14ac:dyDescent="0.2">
      <c r="A1759" t="s">
        <v>1374</v>
      </c>
      <c r="B1759" t="s">
        <v>1375</v>
      </c>
      <c r="C1759">
        <v>322</v>
      </c>
      <c r="D1759" t="s">
        <v>2210</v>
      </c>
      <c r="E1759">
        <v>44</v>
      </c>
      <c r="F1759">
        <v>278</v>
      </c>
      <c r="G1759">
        <v>0</v>
      </c>
      <c r="H1759">
        <v>0</v>
      </c>
      <c r="I1759">
        <v>0</v>
      </c>
    </row>
    <row r="1760" spans="1:9" x14ac:dyDescent="0.2">
      <c r="A1760" t="s">
        <v>1374</v>
      </c>
      <c r="B1760" t="s">
        <v>1375</v>
      </c>
      <c r="C1760">
        <v>515</v>
      </c>
      <c r="D1760" t="s">
        <v>2211</v>
      </c>
      <c r="E1760">
        <v>0</v>
      </c>
      <c r="F1760">
        <v>515</v>
      </c>
      <c r="G1760">
        <v>0</v>
      </c>
      <c r="H1760">
        <v>0</v>
      </c>
      <c r="I1760">
        <v>0</v>
      </c>
    </row>
    <row r="1761" spans="1:9" x14ac:dyDescent="0.2">
      <c r="A1761" t="s">
        <v>1374</v>
      </c>
      <c r="B1761" t="s">
        <v>1375</v>
      </c>
      <c r="C1761">
        <v>2</v>
      </c>
      <c r="D1761" t="s">
        <v>2212</v>
      </c>
      <c r="E1761">
        <v>0</v>
      </c>
      <c r="F1761">
        <v>2</v>
      </c>
      <c r="G1761">
        <v>0</v>
      </c>
      <c r="H1761">
        <v>0</v>
      </c>
      <c r="I1761">
        <v>0</v>
      </c>
    </row>
    <row r="1762" spans="1:9" x14ac:dyDescent="0.2">
      <c r="A1762" t="s">
        <v>1374</v>
      </c>
      <c r="B1762" t="s">
        <v>1375</v>
      </c>
      <c r="C1762">
        <v>36</v>
      </c>
      <c r="D1762" t="s">
        <v>2213</v>
      </c>
      <c r="E1762">
        <v>0</v>
      </c>
      <c r="F1762">
        <v>36</v>
      </c>
      <c r="G1762">
        <v>0</v>
      </c>
      <c r="H1762">
        <v>0</v>
      </c>
      <c r="I1762">
        <v>0</v>
      </c>
    </row>
    <row r="1763" spans="1:9" x14ac:dyDescent="0.2">
      <c r="A1763" t="s">
        <v>1374</v>
      </c>
      <c r="B1763" t="s">
        <v>1375</v>
      </c>
      <c r="C1763">
        <v>1567</v>
      </c>
      <c r="D1763" t="s">
        <v>2214</v>
      </c>
      <c r="E1763">
        <v>0</v>
      </c>
      <c r="F1763">
        <v>1567</v>
      </c>
      <c r="G1763">
        <v>0</v>
      </c>
      <c r="H1763">
        <v>0</v>
      </c>
      <c r="I1763">
        <v>0</v>
      </c>
    </row>
    <row r="1764" spans="1:9" x14ac:dyDescent="0.2">
      <c r="A1764" t="s">
        <v>1374</v>
      </c>
      <c r="B1764" t="s">
        <v>1375</v>
      </c>
      <c r="C1764">
        <v>29403</v>
      </c>
      <c r="D1764" t="s">
        <v>2215</v>
      </c>
      <c r="E1764">
        <v>0</v>
      </c>
      <c r="F1764">
        <v>29403</v>
      </c>
      <c r="G1764">
        <v>0</v>
      </c>
      <c r="H1764">
        <v>0</v>
      </c>
      <c r="I1764">
        <v>0</v>
      </c>
    </row>
    <row r="1765" spans="1:9" x14ac:dyDescent="0.2">
      <c r="A1765" t="s">
        <v>1374</v>
      </c>
      <c r="B1765" t="s">
        <v>1375</v>
      </c>
      <c r="C1765">
        <v>0</v>
      </c>
      <c r="D1765" t="s">
        <v>2216</v>
      </c>
      <c r="E1765">
        <v>-23</v>
      </c>
      <c r="F1765">
        <v>22</v>
      </c>
      <c r="G1765">
        <v>76</v>
      </c>
      <c r="H1765">
        <v>0</v>
      </c>
      <c r="I1765">
        <v>221</v>
      </c>
    </row>
    <row r="1766" spans="1:9" x14ac:dyDescent="0.2">
      <c r="A1766" t="s">
        <v>1374</v>
      </c>
      <c r="B1766" t="s">
        <v>1375</v>
      </c>
      <c r="C1766">
        <v>1042</v>
      </c>
      <c r="D1766" t="s">
        <v>2217</v>
      </c>
      <c r="E1766">
        <v>-2</v>
      </c>
      <c r="F1766">
        <v>1043</v>
      </c>
      <c r="G1766">
        <v>914</v>
      </c>
      <c r="H1766">
        <v>0</v>
      </c>
      <c r="I1766">
        <v>899</v>
      </c>
    </row>
    <row r="1767" spans="1:9" x14ac:dyDescent="0.2">
      <c r="A1767" t="s">
        <v>1374</v>
      </c>
      <c r="B1767" t="s">
        <v>1375</v>
      </c>
      <c r="C1767">
        <v>117666665</v>
      </c>
      <c r="D1767" t="s">
        <v>2218</v>
      </c>
      <c r="E1767">
        <v>0</v>
      </c>
      <c r="F1767">
        <v>117666665</v>
      </c>
      <c r="G1767">
        <v>492</v>
      </c>
      <c r="H1767">
        <v>0</v>
      </c>
      <c r="I1767">
        <v>155</v>
      </c>
    </row>
    <row r="1768" spans="1:9" x14ac:dyDescent="0.2">
      <c r="A1768" t="s">
        <v>1374</v>
      </c>
      <c r="B1768" t="s">
        <v>1375</v>
      </c>
      <c r="C1768">
        <v>519</v>
      </c>
      <c r="D1768" t="s">
        <v>2219</v>
      </c>
      <c r="E1768">
        <v>0</v>
      </c>
      <c r="F1768">
        <v>519</v>
      </c>
      <c r="G1768">
        <v>491</v>
      </c>
      <c r="H1768">
        <v>0</v>
      </c>
      <c r="I1768">
        <v>138</v>
      </c>
    </row>
    <row r="1769" spans="1:9" x14ac:dyDescent="0.2">
      <c r="A1769" t="s">
        <v>1374</v>
      </c>
      <c r="B1769" t="s">
        <v>1375</v>
      </c>
      <c r="C1769">
        <v>15</v>
      </c>
      <c r="D1769" t="s">
        <v>2220</v>
      </c>
      <c r="E1769">
        <v>0</v>
      </c>
      <c r="F1769">
        <v>15</v>
      </c>
      <c r="G1769">
        <v>1</v>
      </c>
      <c r="H1769">
        <v>0</v>
      </c>
      <c r="I1769">
        <v>6</v>
      </c>
    </row>
    <row r="1770" spans="1:9" x14ac:dyDescent="0.2">
      <c r="A1770" t="s">
        <v>1374</v>
      </c>
      <c r="B1770" t="s">
        <v>1375</v>
      </c>
      <c r="C1770">
        <v>15</v>
      </c>
      <c r="D1770" t="s">
        <v>2221</v>
      </c>
      <c r="E1770">
        <v>0</v>
      </c>
      <c r="F1770">
        <v>15</v>
      </c>
      <c r="G1770">
        <v>0</v>
      </c>
      <c r="H1770">
        <v>0</v>
      </c>
      <c r="I1770">
        <v>1</v>
      </c>
    </row>
    <row r="1771" spans="1:9" x14ac:dyDescent="0.2">
      <c r="A1771" t="s">
        <v>1374</v>
      </c>
      <c r="B1771" t="s">
        <v>1375</v>
      </c>
      <c r="C1771">
        <v>79</v>
      </c>
      <c r="D1771" t="s">
        <v>2222</v>
      </c>
      <c r="E1771">
        <v>0</v>
      </c>
      <c r="F1771">
        <v>79</v>
      </c>
      <c r="G1771">
        <v>12</v>
      </c>
      <c r="H1771">
        <v>0</v>
      </c>
      <c r="I1771">
        <v>27</v>
      </c>
    </row>
    <row r="1772" spans="1:9" x14ac:dyDescent="0.2">
      <c r="A1772" t="s">
        <v>1374</v>
      </c>
      <c r="B1772" t="s">
        <v>1375</v>
      </c>
      <c r="C1772">
        <v>105</v>
      </c>
      <c r="D1772" t="s">
        <v>2223</v>
      </c>
      <c r="E1772">
        <v>0</v>
      </c>
      <c r="F1772">
        <v>105</v>
      </c>
      <c r="G1772">
        <v>0</v>
      </c>
      <c r="H1772">
        <v>0</v>
      </c>
      <c r="I1772">
        <v>0</v>
      </c>
    </row>
    <row r="1773" spans="1:9" x14ac:dyDescent="0.2">
      <c r="A1773" t="s">
        <v>1374</v>
      </c>
      <c r="B1773" t="s">
        <v>1375</v>
      </c>
      <c r="C1773">
        <v>104</v>
      </c>
      <c r="D1773" t="s">
        <v>2224</v>
      </c>
      <c r="E1773">
        <v>0</v>
      </c>
      <c r="F1773">
        <v>104</v>
      </c>
      <c r="G1773">
        <v>7</v>
      </c>
      <c r="H1773">
        <v>0</v>
      </c>
      <c r="I1773">
        <v>1</v>
      </c>
    </row>
    <row r="1774" spans="1:9" x14ac:dyDescent="0.2">
      <c r="A1774" t="s">
        <v>1374</v>
      </c>
      <c r="B1774" t="s">
        <v>1375</v>
      </c>
      <c r="C1774">
        <v>27</v>
      </c>
      <c r="D1774" t="s">
        <v>2225</v>
      </c>
      <c r="E1774">
        <v>0</v>
      </c>
      <c r="F1774">
        <v>27</v>
      </c>
      <c r="G1774">
        <v>4</v>
      </c>
      <c r="H1774">
        <v>0</v>
      </c>
      <c r="I1774">
        <v>13</v>
      </c>
    </row>
    <row r="1775" spans="1:9" x14ac:dyDescent="0.2">
      <c r="A1775" t="s">
        <v>1374</v>
      </c>
      <c r="B1775" t="s">
        <v>1375</v>
      </c>
      <c r="C1775">
        <v>8</v>
      </c>
      <c r="D1775" t="s">
        <v>2226</v>
      </c>
      <c r="E1775">
        <v>0</v>
      </c>
      <c r="F1775">
        <v>8</v>
      </c>
      <c r="G1775">
        <v>37</v>
      </c>
      <c r="H1775">
        <v>0</v>
      </c>
      <c r="I1775">
        <v>36</v>
      </c>
    </row>
    <row r="1776" spans="1:9" x14ac:dyDescent="0.2">
      <c r="A1776" t="s">
        <v>1374</v>
      </c>
      <c r="B1776" t="s">
        <v>1375</v>
      </c>
      <c r="C1776">
        <v>33</v>
      </c>
      <c r="D1776" t="s">
        <v>2227</v>
      </c>
      <c r="E1776">
        <v>0</v>
      </c>
      <c r="F1776">
        <v>33</v>
      </c>
      <c r="G1776">
        <v>148</v>
      </c>
      <c r="H1776">
        <v>0</v>
      </c>
      <c r="I1776">
        <v>120</v>
      </c>
    </row>
    <row r="1777" spans="1:9" x14ac:dyDescent="0.2">
      <c r="A1777" t="s">
        <v>1374</v>
      </c>
      <c r="B1777" t="s">
        <v>1375</v>
      </c>
      <c r="C1777">
        <v>4</v>
      </c>
      <c r="D1777" t="s">
        <v>2228</v>
      </c>
      <c r="E1777">
        <v>0</v>
      </c>
      <c r="F1777">
        <v>4</v>
      </c>
      <c r="G1777">
        <v>153</v>
      </c>
      <c r="H1777">
        <v>0</v>
      </c>
      <c r="I1777">
        <v>140</v>
      </c>
    </row>
    <row r="1778" spans="1:9" x14ac:dyDescent="0.2">
      <c r="A1778" t="s">
        <v>1374</v>
      </c>
      <c r="B1778" t="s">
        <v>1375</v>
      </c>
      <c r="C1778">
        <v>27</v>
      </c>
      <c r="D1778" t="s">
        <v>2229</v>
      </c>
      <c r="E1778">
        <v>0</v>
      </c>
      <c r="F1778">
        <v>27</v>
      </c>
      <c r="G1778">
        <v>4</v>
      </c>
      <c r="H1778">
        <v>0</v>
      </c>
      <c r="I1778">
        <v>13</v>
      </c>
    </row>
    <row r="1779" spans="1:9" x14ac:dyDescent="0.2">
      <c r="A1779" t="s">
        <v>1374</v>
      </c>
      <c r="B1779" t="s">
        <v>1375</v>
      </c>
      <c r="C1779">
        <v>0</v>
      </c>
      <c r="D1779" t="s">
        <v>2230</v>
      </c>
      <c r="E1779">
        <v>-5</v>
      </c>
      <c r="F1779">
        <v>4</v>
      </c>
      <c r="G1779">
        <v>-3</v>
      </c>
      <c r="H1779">
        <v>0</v>
      </c>
      <c r="I1779">
        <v>409</v>
      </c>
    </row>
    <row r="1780" spans="1:9" x14ac:dyDescent="0.2">
      <c r="A1780" t="s">
        <v>1374</v>
      </c>
      <c r="B1780" t="s">
        <v>1375</v>
      </c>
      <c r="C1780">
        <v>104</v>
      </c>
      <c r="D1780" t="s">
        <v>2231</v>
      </c>
      <c r="E1780">
        <v>-6</v>
      </c>
      <c r="F1780">
        <v>110</v>
      </c>
      <c r="G1780">
        <v>5</v>
      </c>
      <c r="H1780">
        <v>0</v>
      </c>
      <c r="I1780">
        <v>2</v>
      </c>
    </row>
    <row r="1781" spans="1:9" x14ac:dyDescent="0.2">
      <c r="A1781" t="s">
        <v>1374</v>
      </c>
      <c r="B1781" t="s">
        <v>1375</v>
      </c>
      <c r="C1781">
        <v>105</v>
      </c>
      <c r="D1781" t="s">
        <v>2232</v>
      </c>
      <c r="E1781">
        <v>-6</v>
      </c>
      <c r="F1781">
        <v>111</v>
      </c>
      <c r="G1781">
        <v>5</v>
      </c>
      <c r="H1781">
        <v>0</v>
      </c>
      <c r="I1781">
        <v>23</v>
      </c>
    </row>
    <row r="1782" spans="1:9" x14ac:dyDescent="0.2">
      <c r="A1782" t="s">
        <v>1374</v>
      </c>
      <c r="B1782" t="s">
        <v>1375</v>
      </c>
      <c r="C1782">
        <v>105</v>
      </c>
      <c r="D1782" t="s">
        <v>2233</v>
      </c>
      <c r="E1782">
        <v>0</v>
      </c>
      <c r="F1782">
        <v>105</v>
      </c>
      <c r="G1782">
        <v>10</v>
      </c>
      <c r="H1782">
        <v>0</v>
      </c>
      <c r="I1782">
        <v>23</v>
      </c>
    </row>
    <row r="1783" spans="1:9" x14ac:dyDescent="0.2">
      <c r="A1783" t="s">
        <v>1374</v>
      </c>
      <c r="B1783" t="s">
        <v>1375</v>
      </c>
      <c r="C1783">
        <v>210</v>
      </c>
      <c r="D1783" t="s">
        <v>2234</v>
      </c>
      <c r="E1783">
        <v>0</v>
      </c>
      <c r="F1783">
        <v>210</v>
      </c>
      <c r="G1783">
        <v>0</v>
      </c>
      <c r="H1783">
        <v>0</v>
      </c>
      <c r="I1783">
        <v>2</v>
      </c>
    </row>
    <row r="1784" spans="1:9" x14ac:dyDescent="0.2">
      <c r="A1784" t="s">
        <v>1374</v>
      </c>
      <c r="B1784" t="s">
        <v>1375</v>
      </c>
      <c r="C1784">
        <v>96</v>
      </c>
      <c r="D1784" t="s">
        <v>2235</v>
      </c>
      <c r="E1784">
        <v>0</v>
      </c>
      <c r="F1784">
        <v>96</v>
      </c>
      <c r="G1784">
        <v>0</v>
      </c>
      <c r="H1784">
        <v>0</v>
      </c>
      <c r="I1784">
        <v>23</v>
      </c>
    </row>
    <row r="1785" spans="1:9" x14ac:dyDescent="0.2">
      <c r="A1785" t="s">
        <v>1374</v>
      </c>
      <c r="B1785" t="s">
        <v>1375</v>
      </c>
      <c r="C1785">
        <v>211</v>
      </c>
      <c r="D1785" t="s">
        <v>2236</v>
      </c>
      <c r="E1785">
        <v>0</v>
      </c>
      <c r="F1785">
        <v>211</v>
      </c>
      <c r="G1785">
        <v>0</v>
      </c>
      <c r="H1785">
        <v>0</v>
      </c>
      <c r="I1785">
        <v>23</v>
      </c>
    </row>
    <row r="1786" spans="1:9" x14ac:dyDescent="0.2">
      <c r="A1786" t="s">
        <v>1374</v>
      </c>
      <c r="B1786" t="s">
        <v>1375</v>
      </c>
      <c r="C1786">
        <v>529</v>
      </c>
      <c r="D1786" t="s">
        <v>2237</v>
      </c>
      <c r="E1786">
        <v>0</v>
      </c>
      <c r="F1786">
        <v>529</v>
      </c>
      <c r="G1786">
        <v>0</v>
      </c>
      <c r="H1786">
        <v>0</v>
      </c>
      <c r="I1786">
        <v>2</v>
      </c>
    </row>
    <row r="1787" spans="1:9" x14ac:dyDescent="0.2">
      <c r="A1787" t="s">
        <v>1374</v>
      </c>
      <c r="B1787" t="s">
        <v>1375</v>
      </c>
      <c r="C1787">
        <v>105</v>
      </c>
      <c r="D1787" t="s">
        <v>2238</v>
      </c>
      <c r="E1787">
        <v>0</v>
      </c>
      <c r="F1787">
        <v>105</v>
      </c>
      <c r="G1787">
        <v>105</v>
      </c>
      <c r="H1787">
        <v>0</v>
      </c>
      <c r="I1787">
        <v>23</v>
      </c>
    </row>
    <row r="1788" spans="1:9" x14ac:dyDescent="0.2">
      <c r="A1788" t="s">
        <v>1374</v>
      </c>
      <c r="B1788" t="s">
        <v>1375</v>
      </c>
      <c r="C1788">
        <v>529</v>
      </c>
      <c r="D1788" t="s">
        <v>2239</v>
      </c>
      <c r="E1788">
        <v>0</v>
      </c>
      <c r="F1788">
        <v>529</v>
      </c>
      <c r="G1788">
        <v>0</v>
      </c>
      <c r="H1788">
        <v>0</v>
      </c>
      <c r="I1788">
        <v>23</v>
      </c>
    </row>
    <row r="1789" spans="1:9" x14ac:dyDescent="0.2">
      <c r="A1789" t="s">
        <v>1374</v>
      </c>
      <c r="B1789" t="s">
        <v>1375</v>
      </c>
      <c r="C1789">
        <v>40012</v>
      </c>
      <c r="D1789" t="s">
        <v>2240</v>
      </c>
      <c r="E1789">
        <v>0</v>
      </c>
      <c r="F1789">
        <v>40012</v>
      </c>
      <c r="G1789">
        <v>0</v>
      </c>
      <c r="H1789">
        <v>0</v>
      </c>
      <c r="I1789">
        <v>0</v>
      </c>
    </row>
    <row r="1790" spans="1:9" x14ac:dyDescent="0.2">
      <c r="A1790" t="s">
        <v>1374</v>
      </c>
      <c r="B1790" t="s">
        <v>1375</v>
      </c>
      <c r="C1790">
        <v>26917</v>
      </c>
      <c r="D1790" t="s">
        <v>2241</v>
      </c>
      <c r="E1790">
        <v>59</v>
      </c>
      <c r="F1790">
        <v>26858</v>
      </c>
      <c r="G1790">
        <v>18311</v>
      </c>
      <c r="H1790">
        <v>0</v>
      </c>
      <c r="I1790">
        <v>17646</v>
      </c>
    </row>
    <row r="1791" spans="1:9" x14ac:dyDescent="0.2">
      <c r="A1791" t="s">
        <v>1374</v>
      </c>
      <c r="B1791" t="s">
        <v>1375</v>
      </c>
      <c r="C1791">
        <v>21</v>
      </c>
      <c r="D1791" t="s">
        <v>2242</v>
      </c>
      <c r="E1791">
        <v>0</v>
      </c>
      <c r="F1791">
        <v>21</v>
      </c>
      <c r="G1791">
        <v>0</v>
      </c>
      <c r="H1791">
        <v>0</v>
      </c>
      <c r="I1791">
        <v>0</v>
      </c>
    </row>
    <row r="1792" spans="1:9" x14ac:dyDescent="0.2">
      <c r="A1792" t="s">
        <v>1374</v>
      </c>
      <c r="B1792" t="s">
        <v>1375</v>
      </c>
      <c r="C1792">
        <v>21600</v>
      </c>
      <c r="D1792" t="s">
        <v>2243</v>
      </c>
      <c r="E1792">
        <v>6954</v>
      </c>
      <c r="F1792">
        <v>14645</v>
      </c>
      <c r="G1792">
        <v>15371</v>
      </c>
      <c r="H1792">
        <v>0</v>
      </c>
      <c r="I1792">
        <v>36828</v>
      </c>
    </row>
    <row r="1793" spans="1:9" x14ac:dyDescent="0.2">
      <c r="A1793" t="s">
        <v>1374</v>
      </c>
      <c r="B1793" t="s">
        <v>1375</v>
      </c>
      <c r="C1793">
        <v>29135</v>
      </c>
      <c r="D1793" t="s">
        <v>2244</v>
      </c>
      <c r="E1793">
        <v>0</v>
      </c>
      <c r="F1793">
        <v>29135</v>
      </c>
      <c r="G1793">
        <v>583</v>
      </c>
      <c r="H1793">
        <v>0</v>
      </c>
      <c r="I1793">
        <v>5235</v>
      </c>
    </row>
    <row r="1794" spans="1:9" x14ac:dyDescent="0.2">
      <c r="A1794" t="s">
        <v>1374</v>
      </c>
      <c r="B1794" t="s">
        <v>1375</v>
      </c>
      <c r="C1794">
        <v>12199</v>
      </c>
      <c r="D1794" t="s">
        <v>2245</v>
      </c>
      <c r="E1794">
        <v>0</v>
      </c>
      <c r="F1794">
        <v>12199</v>
      </c>
      <c r="G1794">
        <v>0</v>
      </c>
      <c r="H1794">
        <v>0</v>
      </c>
      <c r="I1794">
        <v>2338</v>
      </c>
    </row>
    <row r="1795" spans="1:9" x14ac:dyDescent="0.2">
      <c r="A1795" t="s">
        <v>1374</v>
      </c>
      <c r="B1795" t="s">
        <v>1375</v>
      </c>
      <c r="C1795">
        <v>2</v>
      </c>
      <c r="D1795" t="s">
        <v>2246</v>
      </c>
      <c r="E1795">
        <v>0</v>
      </c>
      <c r="F1795">
        <v>2</v>
      </c>
      <c r="G1795">
        <v>13</v>
      </c>
      <c r="H1795">
        <v>0</v>
      </c>
      <c r="I1795">
        <v>55</v>
      </c>
    </row>
    <row r="1796" spans="1:9" x14ac:dyDescent="0.2">
      <c r="A1796" t="s">
        <v>1374</v>
      </c>
      <c r="B1796" t="s">
        <v>1375</v>
      </c>
      <c r="C1796">
        <v>1</v>
      </c>
      <c r="D1796" t="s">
        <v>2247</v>
      </c>
      <c r="E1796">
        <v>0</v>
      </c>
      <c r="F1796">
        <v>1</v>
      </c>
      <c r="G1796">
        <v>5</v>
      </c>
      <c r="H1796">
        <v>0</v>
      </c>
      <c r="I1796">
        <v>42</v>
      </c>
    </row>
    <row r="1797" spans="1:9" x14ac:dyDescent="0.2">
      <c r="A1797" t="s">
        <v>1374</v>
      </c>
      <c r="B1797" t="s">
        <v>1375</v>
      </c>
      <c r="C1797">
        <v>110</v>
      </c>
      <c r="D1797" t="s">
        <v>2248</v>
      </c>
      <c r="E1797">
        <v>0</v>
      </c>
      <c r="F1797">
        <v>110</v>
      </c>
      <c r="G1797">
        <v>0</v>
      </c>
      <c r="H1797">
        <v>0</v>
      </c>
      <c r="I1797">
        <v>0</v>
      </c>
    </row>
    <row r="1798" spans="1:9" x14ac:dyDescent="0.2">
      <c r="A1798" t="s">
        <v>1374</v>
      </c>
      <c r="B1798" t="s">
        <v>1375</v>
      </c>
      <c r="C1798">
        <v>27</v>
      </c>
      <c r="D1798" t="s">
        <v>2249</v>
      </c>
      <c r="E1798">
        <v>0</v>
      </c>
      <c r="F1798">
        <v>27</v>
      </c>
      <c r="G1798">
        <v>0</v>
      </c>
      <c r="H1798">
        <v>0</v>
      </c>
      <c r="I1798">
        <v>6</v>
      </c>
    </row>
    <row r="1799" spans="1:9" x14ac:dyDescent="0.2">
      <c r="A1799" t="s">
        <v>1374</v>
      </c>
      <c r="B1799" t="s">
        <v>1375</v>
      </c>
      <c r="C1799">
        <v>84</v>
      </c>
      <c r="D1799" t="s">
        <v>2250</v>
      </c>
      <c r="E1799">
        <v>0</v>
      </c>
      <c r="F1799">
        <v>84</v>
      </c>
      <c r="G1799">
        <v>9</v>
      </c>
      <c r="H1799">
        <v>0</v>
      </c>
      <c r="I1799">
        <v>113</v>
      </c>
    </row>
    <row r="1800" spans="1:9" x14ac:dyDescent="0.2">
      <c r="A1800" t="s">
        <v>1374</v>
      </c>
      <c r="B1800" t="s">
        <v>1375</v>
      </c>
      <c r="C1800">
        <v>30</v>
      </c>
      <c r="D1800" t="s">
        <v>2251</v>
      </c>
      <c r="E1800">
        <v>-23</v>
      </c>
      <c r="F1800">
        <v>52</v>
      </c>
      <c r="G1800">
        <v>32</v>
      </c>
      <c r="H1800">
        <v>0</v>
      </c>
      <c r="I1800">
        <v>102</v>
      </c>
    </row>
    <row r="1801" spans="1:9" x14ac:dyDescent="0.2">
      <c r="A1801" t="s">
        <v>1374</v>
      </c>
      <c r="B1801" t="s">
        <v>1375</v>
      </c>
      <c r="C1801">
        <v>27</v>
      </c>
      <c r="D1801" t="s">
        <v>2252</v>
      </c>
      <c r="E1801">
        <v>-10</v>
      </c>
      <c r="F1801">
        <v>37</v>
      </c>
      <c r="G1801">
        <v>20</v>
      </c>
      <c r="H1801">
        <v>0</v>
      </c>
      <c r="I1801">
        <v>56</v>
      </c>
    </row>
    <row r="1802" spans="1:9" x14ac:dyDescent="0.2">
      <c r="A1802" t="s">
        <v>1374</v>
      </c>
      <c r="B1802" t="s">
        <v>1375</v>
      </c>
      <c r="C1802">
        <v>10</v>
      </c>
      <c r="D1802" t="s">
        <v>2253</v>
      </c>
      <c r="E1802">
        <v>-2</v>
      </c>
      <c r="F1802">
        <v>11</v>
      </c>
      <c r="G1802">
        <v>0</v>
      </c>
      <c r="H1802">
        <v>0</v>
      </c>
      <c r="I1802">
        <v>9</v>
      </c>
    </row>
    <row r="1803" spans="1:9" x14ac:dyDescent="0.2">
      <c r="A1803" t="s">
        <v>1374</v>
      </c>
      <c r="B1803" t="s">
        <v>1375</v>
      </c>
      <c r="C1803">
        <v>34</v>
      </c>
      <c r="D1803" t="s">
        <v>2254</v>
      </c>
      <c r="E1803">
        <v>0</v>
      </c>
      <c r="F1803">
        <v>34</v>
      </c>
      <c r="G1803">
        <v>3</v>
      </c>
      <c r="H1803">
        <v>0</v>
      </c>
      <c r="I1803">
        <v>5</v>
      </c>
    </row>
    <row r="1804" spans="1:9" x14ac:dyDescent="0.2">
      <c r="A1804" t="s">
        <v>1374</v>
      </c>
      <c r="B1804" t="s">
        <v>1375</v>
      </c>
      <c r="C1804">
        <v>623</v>
      </c>
      <c r="D1804" t="s">
        <v>2255</v>
      </c>
      <c r="E1804">
        <v>52</v>
      </c>
      <c r="F1804">
        <v>570</v>
      </c>
      <c r="G1804">
        <v>52</v>
      </c>
      <c r="H1804">
        <v>0</v>
      </c>
      <c r="I1804">
        <v>0</v>
      </c>
    </row>
    <row r="1805" spans="1:9" x14ac:dyDescent="0.2">
      <c r="A1805" t="s">
        <v>1374</v>
      </c>
      <c r="B1805" t="s">
        <v>1375</v>
      </c>
      <c r="C1805">
        <v>84</v>
      </c>
      <c r="D1805" t="s">
        <v>2256</v>
      </c>
      <c r="E1805">
        <v>0</v>
      </c>
      <c r="F1805">
        <v>84</v>
      </c>
      <c r="G1805">
        <v>0</v>
      </c>
      <c r="H1805">
        <v>0</v>
      </c>
      <c r="I1805">
        <v>0</v>
      </c>
    </row>
    <row r="1806" spans="1:9" x14ac:dyDescent="0.2">
      <c r="A1806" t="s">
        <v>1374</v>
      </c>
      <c r="B1806" t="s">
        <v>1375</v>
      </c>
      <c r="C1806">
        <v>42</v>
      </c>
      <c r="D1806" t="s">
        <v>2257</v>
      </c>
      <c r="E1806">
        <v>0</v>
      </c>
      <c r="F1806">
        <v>42</v>
      </c>
      <c r="G1806">
        <v>0</v>
      </c>
      <c r="H1806">
        <v>0</v>
      </c>
      <c r="I1806">
        <v>0</v>
      </c>
    </row>
    <row r="1807" spans="1:9" x14ac:dyDescent="0.2">
      <c r="A1807" t="s">
        <v>1374</v>
      </c>
      <c r="B1807" t="s">
        <v>1375</v>
      </c>
      <c r="C1807">
        <v>84</v>
      </c>
      <c r="D1807" t="s">
        <v>2258</v>
      </c>
      <c r="E1807">
        <v>0</v>
      </c>
      <c r="F1807">
        <v>84</v>
      </c>
      <c r="G1807">
        <v>0</v>
      </c>
      <c r="H1807">
        <v>0</v>
      </c>
      <c r="I1807">
        <v>0</v>
      </c>
    </row>
    <row r="1808" spans="1:9" x14ac:dyDescent="0.2">
      <c r="A1808" t="s">
        <v>1374</v>
      </c>
      <c r="B1808" t="s">
        <v>1375</v>
      </c>
      <c r="C1808">
        <v>84</v>
      </c>
      <c r="D1808" t="s">
        <v>2259</v>
      </c>
      <c r="E1808">
        <v>0</v>
      </c>
      <c r="F1808">
        <v>84</v>
      </c>
      <c r="G1808">
        <v>0</v>
      </c>
      <c r="H1808">
        <v>0</v>
      </c>
      <c r="I1808">
        <v>0</v>
      </c>
    </row>
    <row r="1809" spans="1:9" x14ac:dyDescent="0.2">
      <c r="A1809" t="s">
        <v>1374</v>
      </c>
      <c r="B1809" t="s">
        <v>1375</v>
      </c>
      <c r="C1809">
        <v>84</v>
      </c>
      <c r="D1809" t="s">
        <v>2260</v>
      </c>
      <c r="E1809">
        <v>0</v>
      </c>
      <c r="F1809">
        <v>84</v>
      </c>
      <c r="G1809">
        <v>0</v>
      </c>
      <c r="H1809">
        <v>0</v>
      </c>
      <c r="I1809">
        <v>0</v>
      </c>
    </row>
    <row r="1810" spans="1:9" x14ac:dyDescent="0.2">
      <c r="A1810" t="s">
        <v>1374</v>
      </c>
      <c r="B1810" t="s">
        <v>1375</v>
      </c>
      <c r="C1810">
        <v>84</v>
      </c>
      <c r="D1810" t="s">
        <v>2261</v>
      </c>
      <c r="E1810">
        <v>0</v>
      </c>
      <c r="F1810">
        <v>84</v>
      </c>
      <c r="G1810">
        <v>0</v>
      </c>
      <c r="H1810">
        <v>0</v>
      </c>
      <c r="I1810">
        <v>0</v>
      </c>
    </row>
    <row r="1811" spans="1:9" x14ac:dyDescent="0.2">
      <c r="A1811" t="s">
        <v>1374</v>
      </c>
      <c r="B1811" t="s">
        <v>1375</v>
      </c>
      <c r="C1811">
        <v>84</v>
      </c>
      <c r="D1811" t="s">
        <v>2262</v>
      </c>
      <c r="E1811">
        <v>0</v>
      </c>
      <c r="F1811">
        <v>84</v>
      </c>
      <c r="G1811">
        <v>0</v>
      </c>
      <c r="H1811">
        <v>0</v>
      </c>
      <c r="I1811">
        <v>0</v>
      </c>
    </row>
    <row r="1812" spans="1:9" x14ac:dyDescent="0.2">
      <c r="A1812" t="s">
        <v>1374</v>
      </c>
      <c r="B1812" t="s">
        <v>1375</v>
      </c>
      <c r="C1812">
        <v>1</v>
      </c>
      <c r="D1812" t="s">
        <v>2263</v>
      </c>
      <c r="E1812">
        <v>0</v>
      </c>
      <c r="F1812">
        <v>1</v>
      </c>
      <c r="G1812">
        <v>0</v>
      </c>
      <c r="H1812">
        <v>0</v>
      </c>
      <c r="I1812">
        <v>0</v>
      </c>
    </row>
    <row r="1813" spans="1:9" x14ac:dyDescent="0.2">
      <c r="A1813" t="s">
        <v>1374</v>
      </c>
      <c r="B1813" t="s">
        <v>1375</v>
      </c>
      <c r="C1813">
        <v>0</v>
      </c>
      <c r="D1813" t="s">
        <v>2264</v>
      </c>
      <c r="E1813">
        <v>-14</v>
      </c>
      <c r="F1813">
        <v>13</v>
      </c>
      <c r="G1813">
        <v>12</v>
      </c>
      <c r="H1813">
        <v>0</v>
      </c>
      <c r="I1813">
        <v>0</v>
      </c>
    </row>
    <row r="1814" spans="1:9" x14ac:dyDescent="0.2">
      <c r="A1814" t="s">
        <v>1374</v>
      </c>
      <c r="B1814" t="s">
        <v>1375</v>
      </c>
      <c r="C1814">
        <v>0</v>
      </c>
      <c r="D1814" t="s">
        <v>2265</v>
      </c>
      <c r="E1814">
        <v>-2</v>
      </c>
      <c r="F1814">
        <v>1</v>
      </c>
      <c r="G1814">
        <v>0</v>
      </c>
      <c r="H1814">
        <v>0</v>
      </c>
      <c r="I1814">
        <v>25</v>
      </c>
    </row>
    <row r="1815" spans="1:9" x14ac:dyDescent="0.2">
      <c r="A1815" t="s">
        <v>1374</v>
      </c>
      <c r="B1815" t="s">
        <v>1375</v>
      </c>
      <c r="C1815">
        <v>155</v>
      </c>
      <c r="D1815" t="s">
        <v>2266</v>
      </c>
      <c r="E1815">
        <v>0</v>
      </c>
      <c r="F1815">
        <v>155</v>
      </c>
      <c r="G1815">
        <v>0</v>
      </c>
      <c r="H1815">
        <v>0</v>
      </c>
      <c r="I1815">
        <v>0</v>
      </c>
    </row>
    <row r="1816" spans="1:9" x14ac:dyDescent="0.2">
      <c r="A1816" t="s">
        <v>1374</v>
      </c>
      <c r="B1816" t="s">
        <v>1375</v>
      </c>
      <c r="C1816">
        <v>33</v>
      </c>
      <c r="D1816" t="s">
        <v>2267</v>
      </c>
      <c r="E1816">
        <v>0</v>
      </c>
      <c r="F1816">
        <v>33</v>
      </c>
      <c r="G1816">
        <v>0</v>
      </c>
      <c r="H1816">
        <v>0</v>
      </c>
      <c r="I1816">
        <v>0</v>
      </c>
    </row>
    <row r="1817" spans="1:9" x14ac:dyDescent="0.2">
      <c r="A1817" t="s">
        <v>1374</v>
      </c>
      <c r="B1817" t="s">
        <v>1375</v>
      </c>
      <c r="C1817">
        <v>105</v>
      </c>
      <c r="D1817" t="s">
        <v>2268</v>
      </c>
      <c r="E1817">
        <v>0</v>
      </c>
      <c r="F1817">
        <v>105</v>
      </c>
      <c r="G1817">
        <v>0</v>
      </c>
      <c r="H1817">
        <v>0</v>
      </c>
      <c r="I1817">
        <v>0</v>
      </c>
    </row>
    <row r="1818" spans="1:9" x14ac:dyDescent="0.2">
      <c r="A1818" t="s">
        <v>1374</v>
      </c>
      <c r="B1818" t="s">
        <v>1375</v>
      </c>
      <c r="C1818">
        <v>310</v>
      </c>
      <c r="D1818" t="s">
        <v>2269</v>
      </c>
      <c r="E1818">
        <v>0</v>
      </c>
      <c r="F1818">
        <v>310</v>
      </c>
      <c r="G1818">
        <v>0</v>
      </c>
      <c r="H1818">
        <v>0</v>
      </c>
      <c r="I1818">
        <v>3936</v>
      </c>
    </row>
    <row r="1819" spans="1:9" x14ac:dyDescent="0.2">
      <c r="A1819" t="s">
        <v>1374</v>
      </c>
      <c r="B1819" t="s">
        <v>1375</v>
      </c>
      <c r="C1819">
        <v>5367</v>
      </c>
      <c r="D1819" t="s">
        <v>2270</v>
      </c>
      <c r="E1819">
        <v>6</v>
      </c>
      <c r="F1819">
        <v>5360</v>
      </c>
      <c r="G1819">
        <v>999</v>
      </c>
      <c r="H1819">
        <v>0</v>
      </c>
      <c r="I1819">
        <v>1344</v>
      </c>
    </row>
    <row r="1820" spans="1:9" x14ac:dyDescent="0.2">
      <c r="A1820" t="s">
        <v>1374</v>
      </c>
      <c r="B1820" t="s">
        <v>1375</v>
      </c>
      <c r="C1820">
        <v>18</v>
      </c>
      <c r="D1820" t="s">
        <v>2271</v>
      </c>
      <c r="E1820">
        <v>0</v>
      </c>
      <c r="F1820">
        <v>18</v>
      </c>
      <c r="G1820">
        <v>5</v>
      </c>
      <c r="H1820">
        <v>0</v>
      </c>
      <c r="I1820">
        <v>24</v>
      </c>
    </row>
    <row r="1821" spans="1:9" x14ac:dyDescent="0.2">
      <c r="A1821" t="s">
        <v>1374</v>
      </c>
      <c r="B1821" t="s">
        <v>1375</v>
      </c>
      <c r="C1821">
        <v>1</v>
      </c>
      <c r="D1821" t="s">
        <v>2272</v>
      </c>
      <c r="E1821">
        <v>0</v>
      </c>
      <c r="F1821">
        <v>1</v>
      </c>
      <c r="G1821">
        <v>0</v>
      </c>
      <c r="H1821">
        <v>0</v>
      </c>
      <c r="I1821">
        <v>0</v>
      </c>
    </row>
    <row r="1822" spans="1:9" x14ac:dyDescent="0.2">
      <c r="A1822" t="s">
        <v>1374</v>
      </c>
      <c r="B1822" t="s">
        <v>1375</v>
      </c>
      <c r="C1822">
        <v>31</v>
      </c>
      <c r="D1822" t="s">
        <v>2273</v>
      </c>
      <c r="E1822">
        <v>-2</v>
      </c>
      <c r="F1822">
        <v>32</v>
      </c>
      <c r="G1822">
        <v>38</v>
      </c>
      <c r="H1822">
        <v>0</v>
      </c>
      <c r="I1822">
        <v>69</v>
      </c>
    </row>
    <row r="1823" spans="1:9" x14ac:dyDescent="0.2">
      <c r="A1823" t="s">
        <v>1374</v>
      </c>
      <c r="B1823" t="s">
        <v>1375</v>
      </c>
      <c r="C1823">
        <v>1</v>
      </c>
      <c r="D1823" t="s">
        <v>2274</v>
      </c>
      <c r="E1823">
        <v>0</v>
      </c>
      <c r="F1823">
        <v>1</v>
      </c>
      <c r="G1823">
        <v>1</v>
      </c>
      <c r="H1823">
        <v>0</v>
      </c>
      <c r="I1823">
        <v>5</v>
      </c>
    </row>
    <row r="1824" spans="1:9" x14ac:dyDescent="0.2">
      <c r="A1824" t="s">
        <v>1374</v>
      </c>
      <c r="B1824" t="s">
        <v>1375</v>
      </c>
      <c r="C1824">
        <v>75</v>
      </c>
      <c r="D1824" t="s">
        <v>2275</v>
      </c>
      <c r="E1824">
        <v>0</v>
      </c>
      <c r="F1824">
        <v>75</v>
      </c>
      <c r="G1824">
        <v>0</v>
      </c>
      <c r="H1824">
        <v>0</v>
      </c>
      <c r="I1824">
        <v>76</v>
      </c>
    </row>
    <row r="1825" spans="1:9" x14ac:dyDescent="0.2">
      <c r="A1825" t="s">
        <v>1374</v>
      </c>
      <c r="B1825" t="s">
        <v>1375</v>
      </c>
      <c r="C1825">
        <v>0</v>
      </c>
      <c r="D1825" t="s">
        <v>2276</v>
      </c>
      <c r="E1825">
        <v>-3</v>
      </c>
      <c r="F1825">
        <v>2</v>
      </c>
      <c r="G1825">
        <v>2</v>
      </c>
      <c r="H1825">
        <v>0</v>
      </c>
      <c r="I1825">
        <v>0</v>
      </c>
    </row>
    <row r="1826" spans="1:9" x14ac:dyDescent="0.2">
      <c r="B1826" t="s">
        <v>2277</v>
      </c>
      <c r="I1826">
        <v>975</v>
      </c>
    </row>
    <row r="1827" spans="1:9" x14ac:dyDescent="0.2">
      <c r="A1827" t="s">
        <v>1374</v>
      </c>
      <c r="B1827" t="s">
        <v>2278</v>
      </c>
      <c r="C1827">
        <v>95</v>
      </c>
      <c r="D1827" t="s">
        <v>1376</v>
      </c>
      <c r="E1827">
        <v>0</v>
      </c>
      <c r="F1827">
        <v>95</v>
      </c>
      <c r="G1827">
        <v>301</v>
      </c>
      <c r="H1827">
        <v>0</v>
      </c>
      <c r="I1827">
        <v>1043</v>
      </c>
    </row>
    <row r="1828" spans="1:9" x14ac:dyDescent="0.2">
      <c r="A1828" t="s">
        <v>1374</v>
      </c>
      <c r="B1828" t="s">
        <v>2278</v>
      </c>
      <c r="C1828">
        <v>0</v>
      </c>
      <c r="D1828" t="s">
        <v>1383</v>
      </c>
      <c r="E1828">
        <v>-7</v>
      </c>
      <c r="F1828">
        <v>6</v>
      </c>
      <c r="G1828">
        <v>16</v>
      </c>
      <c r="H1828">
        <v>0</v>
      </c>
      <c r="I1828">
        <v>416</v>
      </c>
    </row>
    <row r="1829" spans="1:9" x14ac:dyDescent="0.2">
      <c r="A1829" t="s">
        <v>1374</v>
      </c>
      <c r="B1829" t="s">
        <v>2278</v>
      </c>
      <c r="C1829">
        <v>0</v>
      </c>
      <c r="D1829" t="s">
        <v>1383</v>
      </c>
      <c r="E1829">
        <v>-117</v>
      </c>
      <c r="F1829">
        <v>116</v>
      </c>
      <c r="G1829">
        <v>116</v>
      </c>
      <c r="H1829">
        <v>0</v>
      </c>
      <c r="I1829">
        <v>754</v>
      </c>
    </row>
    <row r="1830" spans="1:9" x14ac:dyDescent="0.2">
      <c r="A1830" t="s">
        <v>1374</v>
      </c>
      <c r="B1830" t="s">
        <v>2278</v>
      </c>
      <c r="C1830">
        <v>52</v>
      </c>
      <c r="D1830" t="s">
        <v>1385</v>
      </c>
      <c r="E1830">
        <v>0</v>
      </c>
      <c r="F1830">
        <v>52</v>
      </c>
      <c r="G1830">
        <v>5</v>
      </c>
      <c r="H1830">
        <v>0</v>
      </c>
      <c r="I1830">
        <v>111</v>
      </c>
    </row>
    <row r="1831" spans="1:9" x14ac:dyDescent="0.2">
      <c r="A1831" t="s">
        <v>1374</v>
      </c>
      <c r="B1831" t="s">
        <v>2278</v>
      </c>
      <c r="C1831">
        <v>3</v>
      </c>
      <c r="D1831" t="s">
        <v>1423</v>
      </c>
      <c r="E1831">
        <v>0</v>
      </c>
      <c r="F1831">
        <v>3</v>
      </c>
      <c r="G1831">
        <v>990</v>
      </c>
      <c r="H1831">
        <v>0</v>
      </c>
      <c r="I1831">
        <v>3422</v>
      </c>
    </row>
    <row r="1832" spans="1:9" x14ac:dyDescent="0.2">
      <c r="A1832" t="s">
        <v>1374</v>
      </c>
      <c r="B1832" t="s">
        <v>2278</v>
      </c>
      <c r="C1832">
        <v>1</v>
      </c>
      <c r="D1832" t="s">
        <v>1447</v>
      </c>
      <c r="E1832">
        <v>0</v>
      </c>
      <c r="F1832">
        <v>1</v>
      </c>
      <c r="G1832">
        <v>0</v>
      </c>
      <c r="H1832">
        <v>0</v>
      </c>
      <c r="I1832">
        <v>8</v>
      </c>
    </row>
    <row r="1833" spans="1:9" x14ac:dyDescent="0.2">
      <c r="A1833" t="s">
        <v>1374</v>
      </c>
      <c r="B1833" t="s">
        <v>2278</v>
      </c>
      <c r="C1833">
        <v>698</v>
      </c>
      <c r="D1833" t="s">
        <v>1464</v>
      </c>
      <c r="E1833">
        <v>-55</v>
      </c>
      <c r="F1833">
        <v>752</v>
      </c>
      <c r="G1833">
        <v>-69</v>
      </c>
      <c r="H1833">
        <v>0</v>
      </c>
      <c r="I1833">
        <v>434</v>
      </c>
    </row>
    <row r="1834" spans="1:9" x14ac:dyDescent="0.2">
      <c r="A1834" t="s">
        <v>1374</v>
      </c>
      <c r="B1834" t="s">
        <v>2278</v>
      </c>
      <c r="C1834">
        <v>1</v>
      </c>
      <c r="D1834" t="s">
        <v>1468</v>
      </c>
      <c r="E1834">
        <v>0</v>
      </c>
      <c r="F1834">
        <v>1</v>
      </c>
      <c r="G1834">
        <v>0</v>
      </c>
      <c r="H1834">
        <v>0</v>
      </c>
      <c r="I1834">
        <v>486</v>
      </c>
    </row>
    <row r="1835" spans="1:9" x14ac:dyDescent="0.2">
      <c r="A1835" t="s">
        <v>1374</v>
      </c>
      <c r="B1835" t="s">
        <v>2278</v>
      </c>
      <c r="C1835">
        <v>0</v>
      </c>
      <c r="D1835" t="s">
        <v>1464</v>
      </c>
      <c r="E1835">
        <v>-62</v>
      </c>
      <c r="F1835">
        <v>61</v>
      </c>
      <c r="G1835">
        <v>186</v>
      </c>
      <c r="H1835">
        <v>0</v>
      </c>
      <c r="I1835">
        <v>1900</v>
      </c>
    </row>
    <row r="1836" spans="1:9" x14ac:dyDescent="0.2">
      <c r="A1836" t="s">
        <v>1374</v>
      </c>
      <c r="B1836" t="s">
        <v>2278</v>
      </c>
      <c r="C1836">
        <v>0</v>
      </c>
      <c r="D1836" t="s">
        <v>1472</v>
      </c>
      <c r="E1836">
        <v>0</v>
      </c>
      <c r="F1836">
        <v>0</v>
      </c>
      <c r="G1836">
        <v>0</v>
      </c>
      <c r="H1836">
        <v>0</v>
      </c>
      <c r="I1836">
        <v>0</v>
      </c>
    </row>
    <row r="1837" spans="1:9" x14ac:dyDescent="0.2">
      <c r="A1837" t="s">
        <v>1374</v>
      </c>
      <c r="B1837" t="s">
        <v>2278</v>
      </c>
      <c r="C1837">
        <v>86</v>
      </c>
      <c r="D1837" t="s">
        <v>1474</v>
      </c>
      <c r="E1837">
        <v>0</v>
      </c>
      <c r="F1837">
        <v>86</v>
      </c>
      <c r="G1837">
        <v>0</v>
      </c>
      <c r="H1837">
        <v>0</v>
      </c>
      <c r="I1837">
        <v>347</v>
      </c>
    </row>
    <row r="1838" spans="1:9" x14ac:dyDescent="0.2">
      <c r="A1838" t="s">
        <v>1374</v>
      </c>
      <c r="B1838" t="s">
        <v>2278</v>
      </c>
      <c r="C1838">
        <v>10</v>
      </c>
      <c r="D1838" t="s">
        <v>2279</v>
      </c>
      <c r="E1838">
        <v>0</v>
      </c>
      <c r="F1838">
        <v>10</v>
      </c>
      <c r="G1838">
        <v>0</v>
      </c>
      <c r="H1838">
        <v>0</v>
      </c>
      <c r="I1838">
        <v>0</v>
      </c>
    </row>
    <row r="1839" spans="1:9" x14ac:dyDescent="0.2">
      <c r="A1839" t="s">
        <v>1374</v>
      </c>
      <c r="B1839" t="s">
        <v>2278</v>
      </c>
      <c r="C1839">
        <v>10</v>
      </c>
      <c r="D1839" t="s">
        <v>2280</v>
      </c>
      <c r="E1839">
        <v>0</v>
      </c>
      <c r="F1839">
        <v>10</v>
      </c>
      <c r="G1839">
        <v>0</v>
      </c>
      <c r="H1839">
        <v>0</v>
      </c>
      <c r="I1839">
        <v>0</v>
      </c>
    </row>
    <row r="1840" spans="1:9" x14ac:dyDescent="0.2">
      <c r="A1840" t="s">
        <v>1374</v>
      </c>
      <c r="B1840" t="s">
        <v>2278</v>
      </c>
      <c r="C1840">
        <v>36</v>
      </c>
      <c r="D1840" t="s">
        <v>2281</v>
      </c>
      <c r="E1840">
        <v>0</v>
      </c>
      <c r="F1840">
        <v>36</v>
      </c>
      <c r="G1840">
        <v>0</v>
      </c>
      <c r="H1840">
        <v>0</v>
      </c>
      <c r="I1840">
        <v>0</v>
      </c>
    </row>
    <row r="1841" spans="1:9" x14ac:dyDescent="0.2">
      <c r="A1841" t="s">
        <v>1374</v>
      </c>
      <c r="B1841" t="s">
        <v>2278</v>
      </c>
      <c r="C1841">
        <v>1</v>
      </c>
      <c r="D1841" t="s">
        <v>2282</v>
      </c>
      <c r="E1841">
        <v>0</v>
      </c>
      <c r="F1841">
        <v>1</v>
      </c>
      <c r="G1841">
        <v>0</v>
      </c>
      <c r="H1841">
        <v>0</v>
      </c>
      <c r="I1841">
        <v>0</v>
      </c>
    </row>
    <row r="1842" spans="1:9" x14ac:dyDescent="0.2">
      <c r="A1842" t="s">
        <v>1374</v>
      </c>
      <c r="B1842" t="s">
        <v>2278</v>
      </c>
      <c r="C1842">
        <v>1</v>
      </c>
      <c r="D1842" t="s">
        <v>1577</v>
      </c>
      <c r="E1842">
        <v>0</v>
      </c>
      <c r="F1842">
        <v>1</v>
      </c>
      <c r="G1842">
        <v>1</v>
      </c>
      <c r="H1842">
        <v>0</v>
      </c>
      <c r="I1842">
        <v>0</v>
      </c>
    </row>
    <row r="1843" spans="1:9" x14ac:dyDescent="0.2">
      <c r="A1843" t="s">
        <v>1374</v>
      </c>
      <c r="B1843" t="s">
        <v>2278</v>
      </c>
      <c r="C1843">
        <v>210</v>
      </c>
      <c r="D1843" t="s">
        <v>2283</v>
      </c>
      <c r="E1843">
        <v>0</v>
      </c>
      <c r="F1843">
        <v>210</v>
      </c>
      <c r="G1843">
        <v>0</v>
      </c>
      <c r="H1843">
        <v>0</v>
      </c>
      <c r="I1843">
        <v>0</v>
      </c>
    </row>
    <row r="1844" spans="1:9" x14ac:dyDescent="0.2">
      <c r="A1844" t="s">
        <v>1374</v>
      </c>
      <c r="B1844" t="s">
        <v>2278</v>
      </c>
      <c r="C1844">
        <v>1</v>
      </c>
      <c r="D1844" t="s">
        <v>2284</v>
      </c>
      <c r="E1844">
        <v>0</v>
      </c>
      <c r="F1844">
        <v>1</v>
      </c>
      <c r="G1844">
        <v>0</v>
      </c>
      <c r="H1844">
        <v>0</v>
      </c>
      <c r="I1844">
        <v>0</v>
      </c>
    </row>
    <row r="1845" spans="1:9" x14ac:dyDescent="0.2">
      <c r="A1845" t="s">
        <v>1374</v>
      </c>
      <c r="B1845" t="s">
        <v>2278</v>
      </c>
      <c r="C1845">
        <v>104</v>
      </c>
      <c r="D1845" t="s">
        <v>2285</v>
      </c>
      <c r="E1845">
        <v>0</v>
      </c>
      <c r="F1845">
        <v>104</v>
      </c>
      <c r="G1845">
        <v>0</v>
      </c>
      <c r="H1845">
        <v>0</v>
      </c>
      <c r="I1845">
        <v>0</v>
      </c>
    </row>
    <row r="1846" spans="1:9" x14ac:dyDescent="0.2">
      <c r="A1846" t="s">
        <v>1374</v>
      </c>
      <c r="B1846" t="s">
        <v>2278</v>
      </c>
      <c r="C1846">
        <v>104</v>
      </c>
      <c r="D1846" t="s">
        <v>2286</v>
      </c>
      <c r="E1846">
        <v>0</v>
      </c>
      <c r="F1846">
        <v>104</v>
      </c>
      <c r="G1846">
        <v>0</v>
      </c>
      <c r="H1846">
        <v>0</v>
      </c>
      <c r="I1846">
        <v>0</v>
      </c>
    </row>
    <row r="1847" spans="1:9" x14ac:dyDescent="0.2">
      <c r="A1847" t="s">
        <v>1374</v>
      </c>
      <c r="B1847" t="s">
        <v>2278</v>
      </c>
      <c r="C1847">
        <v>4</v>
      </c>
      <c r="D1847" t="s">
        <v>1642</v>
      </c>
      <c r="E1847">
        <v>0</v>
      </c>
      <c r="F1847">
        <v>4</v>
      </c>
      <c r="G1847">
        <v>0</v>
      </c>
      <c r="H1847">
        <v>0</v>
      </c>
      <c r="I1847">
        <v>1068</v>
      </c>
    </row>
    <row r="1848" spans="1:9" x14ac:dyDescent="0.2">
      <c r="A1848" t="s">
        <v>1374</v>
      </c>
      <c r="B1848" t="s">
        <v>2278</v>
      </c>
      <c r="C1848">
        <v>5</v>
      </c>
      <c r="D1848" t="s">
        <v>1644</v>
      </c>
      <c r="E1848">
        <v>0</v>
      </c>
      <c r="F1848">
        <v>5</v>
      </c>
      <c r="G1848">
        <v>0</v>
      </c>
      <c r="H1848">
        <v>0</v>
      </c>
      <c r="I1848">
        <v>1060</v>
      </c>
    </row>
    <row r="1849" spans="1:9" x14ac:dyDescent="0.2">
      <c r="A1849" t="s">
        <v>1374</v>
      </c>
      <c r="B1849" t="s">
        <v>2278</v>
      </c>
      <c r="C1849">
        <v>3</v>
      </c>
      <c r="D1849" t="s">
        <v>2287</v>
      </c>
      <c r="E1849">
        <v>0</v>
      </c>
      <c r="F1849">
        <v>3</v>
      </c>
      <c r="G1849">
        <v>0</v>
      </c>
      <c r="H1849">
        <v>0</v>
      </c>
      <c r="I1849">
        <v>354</v>
      </c>
    </row>
    <row r="1850" spans="1:9" x14ac:dyDescent="0.2">
      <c r="A1850" t="s">
        <v>1374</v>
      </c>
      <c r="B1850" t="s">
        <v>2278</v>
      </c>
      <c r="C1850">
        <v>204</v>
      </c>
      <c r="D1850" t="s">
        <v>2288</v>
      </c>
      <c r="E1850">
        <v>0</v>
      </c>
      <c r="F1850">
        <v>204</v>
      </c>
      <c r="G1850">
        <v>0</v>
      </c>
      <c r="H1850">
        <v>0</v>
      </c>
      <c r="I1850">
        <v>0</v>
      </c>
    </row>
    <row r="1851" spans="1:9" x14ac:dyDescent="0.2">
      <c r="A1851" t="s">
        <v>1374</v>
      </c>
      <c r="B1851" t="s">
        <v>2278</v>
      </c>
      <c r="C1851">
        <v>37</v>
      </c>
      <c r="D1851" t="s">
        <v>2289</v>
      </c>
      <c r="E1851">
        <v>0</v>
      </c>
      <c r="F1851">
        <v>37</v>
      </c>
      <c r="G1851">
        <v>0</v>
      </c>
      <c r="H1851">
        <v>0</v>
      </c>
      <c r="I1851">
        <v>2710</v>
      </c>
    </row>
    <row r="1852" spans="1:9" x14ac:dyDescent="0.2">
      <c r="A1852" t="s">
        <v>1374</v>
      </c>
      <c r="B1852" t="s">
        <v>2278</v>
      </c>
      <c r="C1852">
        <v>0</v>
      </c>
      <c r="D1852" t="s">
        <v>2290</v>
      </c>
      <c r="E1852">
        <v>0</v>
      </c>
      <c r="F1852">
        <v>0</v>
      </c>
      <c r="G1852">
        <v>0</v>
      </c>
      <c r="H1852">
        <v>0</v>
      </c>
      <c r="I1852">
        <v>0</v>
      </c>
    </row>
    <row r="1853" spans="1:9" x14ac:dyDescent="0.2">
      <c r="A1853" t="s">
        <v>1374</v>
      </c>
      <c r="B1853" t="s">
        <v>2278</v>
      </c>
      <c r="C1853">
        <v>1</v>
      </c>
      <c r="D1853" t="s">
        <v>2291</v>
      </c>
      <c r="E1853">
        <v>0</v>
      </c>
      <c r="F1853">
        <v>1</v>
      </c>
      <c r="G1853">
        <v>0</v>
      </c>
      <c r="H1853">
        <v>0</v>
      </c>
      <c r="I1853">
        <v>0</v>
      </c>
    </row>
    <row r="1854" spans="1:9" x14ac:dyDescent="0.2">
      <c r="A1854" t="s">
        <v>1374</v>
      </c>
      <c r="B1854" t="s">
        <v>2278</v>
      </c>
      <c r="C1854">
        <v>1906</v>
      </c>
      <c r="D1854" t="s">
        <v>1818</v>
      </c>
      <c r="E1854">
        <v>0</v>
      </c>
      <c r="F1854">
        <v>1906</v>
      </c>
      <c r="G1854">
        <v>0</v>
      </c>
      <c r="H1854">
        <v>0</v>
      </c>
      <c r="I1854">
        <v>0</v>
      </c>
    </row>
    <row r="1855" spans="1:9" x14ac:dyDescent="0.2">
      <c r="A1855" t="s">
        <v>1374</v>
      </c>
      <c r="B1855" t="s">
        <v>2278</v>
      </c>
      <c r="C1855">
        <v>42</v>
      </c>
      <c r="D1855" t="s">
        <v>2292</v>
      </c>
      <c r="E1855">
        <v>0</v>
      </c>
      <c r="F1855">
        <v>42</v>
      </c>
      <c r="G1855">
        <v>0</v>
      </c>
      <c r="H1855">
        <v>0</v>
      </c>
      <c r="I1855">
        <v>0</v>
      </c>
    </row>
    <row r="1856" spans="1:9" x14ac:dyDescent="0.2">
      <c r="A1856" t="s">
        <v>1374</v>
      </c>
      <c r="B1856" t="s">
        <v>2278</v>
      </c>
      <c r="C1856">
        <v>1632</v>
      </c>
      <c r="D1856" t="s">
        <v>1953</v>
      </c>
      <c r="E1856">
        <v>0</v>
      </c>
      <c r="F1856">
        <v>1632</v>
      </c>
      <c r="G1856">
        <v>0</v>
      </c>
      <c r="H1856">
        <v>0</v>
      </c>
      <c r="I1856">
        <v>0</v>
      </c>
    </row>
    <row r="1857" spans="1:9" x14ac:dyDescent="0.2">
      <c r="A1857" t="s">
        <v>1374</v>
      </c>
      <c r="B1857" t="s">
        <v>2278</v>
      </c>
      <c r="C1857">
        <v>2</v>
      </c>
      <c r="D1857" t="s">
        <v>1961</v>
      </c>
      <c r="E1857">
        <v>0</v>
      </c>
      <c r="F1857">
        <v>2</v>
      </c>
      <c r="G1857">
        <v>0</v>
      </c>
      <c r="H1857">
        <v>0</v>
      </c>
      <c r="I1857">
        <v>0</v>
      </c>
    </row>
    <row r="1858" spans="1:9" x14ac:dyDescent="0.2">
      <c r="A1858" t="s">
        <v>1374</v>
      </c>
      <c r="B1858" t="s">
        <v>2278</v>
      </c>
      <c r="C1858">
        <v>83</v>
      </c>
      <c r="D1858" t="s">
        <v>1974</v>
      </c>
      <c r="E1858">
        <v>0</v>
      </c>
      <c r="F1858">
        <v>83</v>
      </c>
      <c r="G1858">
        <v>0</v>
      </c>
      <c r="H1858">
        <v>0</v>
      </c>
      <c r="I1858">
        <v>0</v>
      </c>
    </row>
    <row r="1859" spans="1:9" x14ac:dyDescent="0.2">
      <c r="A1859" t="s">
        <v>1374</v>
      </c>
      <c r="B1859" t="s">
        <v>2278</v>
      </c>
      <c r="C1859">
        <v>12</v>
      </c>
      <c r="D1859" t="s">
        <v>1980</v>
      </c>
      <c r="E1859">
        <v>0</v>
      </c>
      <c r="F1859">
        <v>12</v>
      </c>
      <c r="G1859">
        <v>0</v>
      </c>
      <c r="H1859">
        <v>0</v>
      </c>
      <c r="I1859">
        <v>0</v>
      </c>
    </row>
    <row r="1860" spans="1:9" x14ac:dyDescent="0.2">
      <c r="A1860" t="s">
        <v>1374</v>
      </c>
      <c r="B1860" t="s">
        <v>2278</v>
      </c>
      <c r="C1860">
        <v>15</v>
      </c>
      <c r="D1860" t="s">
        <v>2293</v>
      </c>
      <c r="E1860">
        <v>0</v>
      </c>
      <c r="F1860">
        <v>15</v>
      </c>
      <c r="G1860">
        <v>17</v>
      </c>
      <c r="H1860">
        <v>0</v>
      </c>
      <c r="I1860">
        <v>17</v>
      </c>
    </row>
    <row r="1861" spans="1:9" x14ac:dyDescent="0.2">
      <c r="A1861" t="s">
        <v>1374</v>
      </c>
      <c r="B1861" t="s">
        <v>2278</v>
      </c>
      <c r="C1861">
        <v>12</v>
      </c>
      <c r="D1861" t="s">
        <v>1987</v>
      </c>
      <c r="E1861">
        <v>0</v>
      </c>
      <c r="F1861">
        <v>12</v>
      </c>
      <c r="G1861">
        <v>0</v>
      </c>
      <c r="H1861">
        <v>0</v>
      </c>
      <c r="I1861">
        <v>0</v>
      </c>
    </row>
    <row r="1862" spans="1:9" x14ac:dyDescent="0.2">
      <c r="A1862" t="s">
        <v>1374</v>
      </c>
      <c r="B1862" t="s">
        <v>2278</v>
      </c>
      <c r="C1862">
        <v>26</v>
      </c>
      <c r="D1862" t="s">
        <v>2294</v>
      </c>
      <c r="E1862">
        <v>0</v>
      </c>
      <c r="F1862">
        <v>26</v>
      </c>
      <c r="G1862">
        <v>0</v>
      </c>
      <c r="H1862">
        <v>0</v>
      </c>
      <c r="I1862">
        <v>0</v>
      </c>
    </row>
    <row r="1863" spans="1:9" x14ac:dyDescent="0.2">
      <c r="A1863" t="s">
        <v>1374</v>
      </c>
      <c r="B1863" t="s">
        <v>2278</v>
      </c>
      <c r="C1863">
        <v>132</v>
      </c>
      <c r="D1863" t="s">
        <v>1999</v>
      </c>
      <c r="E1863">
        <v>0</v>
      </c>
      <c r="F1863">
        <v>132</v>
      </c>
      <c r="G1863">
        <v>0</v>
      </c>
      <c r="H1863">
        <v>0</v>
      </c>
      <c r="I1863">
        <v>0</v>
      </c>
    </row>
    <row r="1864" spans="1:9" x14ac:dyDescent="0.2">
      <c r="A1864" t="s">
        <v>1374</v>
      </c>
      <c r="B1864" t="s">
        <v>2278</v>
      </c>
      <c r="C1864">
        <v>7</v>
      </c>
      <c r="D1864" t="s">
        <v>2003</v>
      </c>
      <c r="E1864">
        <v>0</v>
      </c>
      <c r="F1864">
        <v>7</v>
      </c>
      <c r="G1864">
        <v>0</v>
      </c>
      <c r="H1864">
        <v>0</v>
      </c>
      <c r="I1864">
        <v>0</v>
      </c>
    </row>
    <row r="1865" spans="1:9" x14ac:dyDescent="0.2">
      <c r="A1865" t="s">
        <v>1374</v>
      </c>
      <c r="B1865" t="s">
        <v>2278</v>
      </c>
      <c r="C1865">
        <v>12</v>
      </c>
      <c r="D1865" t="s">
        <v>2005</v>
      </c>
      <c r="E1865">
        <v>0</v>
      </c>
      <c r="F1865">
        <v>12</v>
      </c>
      <c r="G1865">
        <v>0</v>
      </c>
      <c r="H1865">
        <v>0</v>
      </c>
      <c r="I1865">
        <v>0</v>
      </c>
    </row>
    <row r="1866" spans="1:9" x14ac:dyDescent="0.2">
      <c r="A1866" t="s">
        <v>1374</v>
      </c>
      <c r="B1866" t="s">
        <v>2278</v>
      </c>
      <c r="C1866">
        <v>152</v>
      </c>
      <c r="D1866" t="s">
        <v>2031</v>
      </c>
      <c r="E1866">
        <v>0</v>
      </c>
      <c r="F1866">
        <v>152</v>
      </c>
      <c r="G1866">
        <v>0</v>
      </c>
      <c r="H1866">
        <v>0</v>
      </c>
      <c r="I1866">
        <v>0</v>
      </c>
    </row>
    <row r="1867" spans="1:9" x14ac:dyDescent="0.2">
      <c r="A1867" t="s">
        <v>1374</v>
      </c>
      <c r="B1867" t="s">
        <v>2278</v>
      </c>
      <c r="C1867">
        <v>8</v>
      </c>
      <c r="D1867" t="s">
        <v>2042</v>
      </c>
      <c r="E1867">
        <v>0</v>
      </c>
      <c r="F1867">
        <v>8</v>
      </c>
      <c r="G1867">
        <v>0</v>
      </c>
      <c r="H1867">
        <v>0</v>
      </c>
      <c r="I1867">
        <v>0</v>
      </c>
    </row>
    <row r="1868" spans="1:9" x14ac:dyDescent="0.2">
      <c r="A1868" t="s">
        <v>1374</v>
      </c>
      <c r="B1868" t="s">
        <v>2278</v>
      </c>
      <c r="C1868">
        <v>10</v>
      </c>
      <c r="D1868" t="s">
        <v>2063</v>
      </c>
      <c r="E1868">
        <v>0</v>
      </c>
      <c r="F1868">
        <v>10</v>
      </c>
      <c r="G1868">
        <v>0</v>
      </c>
      <c r="H1868">
        <v>0</v>
      </c>
      <c r="I1868">
        <v>0</v>
      </c>
    </row>
    <row r="1869" spans="1:9" x14ac:dyDescent="0.2">
      <c r="A1869" t="s">
        <v>1374</v>
      </c>
      <c r="B1869" t="s">
        <v>2278</v>
      </c>
      <c r="C1869">
        <v>28</v>
      </c>
      <c r="D1869" t="s">
        <v>2086</v>
      </c>
      <c r="E1869">
        <v>0</v>
      </c>
      <c r="F1869">
        <v>28</v>
      </c>
      <c r="G1869">
        <v>0</v>
      </c>
      <c r="H1869">
        <v>0</v>
      </c>
      <c r="I1869">
        <v>0</v>
      </c>
    </row>
    <row r="1870" spans="1:9" x14ac:dyDescent="0.2">
      <c r="A1870" t="s">
        <v>1374</v>
      </c>
      <c r="B1870" t="s">
        <v>2278</v>
      </c>
      <c r="C1870">
        <v>44</v>
      </c>
      <c r="D1870" t="s">
        <v>1358</v>
      </c>
      <c r="E1870">
        <v>0</v>
      </c>
      <c r="F1870">
        <v>44</v>
      </c>
      <c r="G1870">
        <v>0</v>
      </c>
      <c r="H1870">
        <v>0</v>
      </c>
      <c r="I1870">
        <v>295</v>
      </c>
    </row>
    <row r="1871" spans="1:9" x14ac:dyDescent="0.2">
      <c r="A1871" t="s">
        <v>1374</v>
      </c>
      <c r="B1871" t="s">
        <v>2278</v>
      </c>
      <c r="C1871">
        <v>70</v>
      </c>
      <c r="D1871" t="s">
        <v>2103</v>
      </c>
      <c r="E1871">
        <v>0</v>
      </c>
      <c r="F1871">
        <v>70</v>
      </c>
      <c r="G1871">
        <v>0</v>
      </c>
      <c r="H1871">
        <v>0</v>
      </c>
      <c r="I1871">
        <v>1416</v>
      </c>
    </row>
    <row r="1872" spans="1:9" x14ac:dyDescent="0.2">
      <c r="A1872" t="s">
        <v>1374</v>
      </c>
      <c r="B1872" t="s">
        <v>2278</v>
      </c>
      <c r="C1872">
        <v>312</v>
      </c>
      <c r="D1872" t="s">
        <v>2128</v>
      </c>
      <c r="E1872">
        <v>0</v>
      </c>
      <c r="F1872">
        <v>312</v>
      </c>
      <c r="G1872">
        <v>0</v>
      </c>
      <c r="H1872">
        <v>0</v>
      </c>
      <c r="I1872">
        <v>0</v>
      </c>
    </row>
    <row r="1873" spans="1:9" x14ac:dyDescent="0.2">
      <c r="A1873" t="s">
        <v>1374</v>
      </c>
      <c r="B1873" t="s">
        <v>2278</v>
      </c>
      <c r="C1873">
        <v>0</v>
      </c>
      <c r="D1873" t="s">
        <v>2158</v>
      </c>
      <c r="E1873">
        <v>-32</v>
      </c>
      <c r="F1873">
        <v>31</v>
      </c>
      <c r="G1873">
        <v>0</v>
      </c>
      <c r="H1873">
        <v>0</v>
      </c>
      <c r="I1873">
        <v>2698</v>
      </c>
    </row>
    <row r="1874" spans="1:9" x14ac:dyDescent="0.2">
      <c r="A1874" t="s">
        <v>1374</v>
      </c>
      <c r="B1874" t="s">
        <v>2278</v>
      </c>
      <c r="C1874">
        <v>0</v>
      </c>
      <c r="D1874" t="s">
        <v>2170</v>
      </c>
      <c r="E1874">
        <v>-145</v>
      </c>
      <c r="F1874">
        <v>144</v>
      </c>
      <c r="G1874">
        <v>-73</v>
      </c>
      <c r="H1874">
        <v>0</v>
      </c>
      <c r="I1874">
        <v>1771</v>
      </c>
    </row>
    <row r="1875" spans="1:9" x14ac:dyDescent="0.2">
      <c r="A1875" t="s">
        <v>1374</v>
      </c>
      <c r="B1875" t="s">
        <v>2278</v>
      </c>
      <c r="C1875">
        <v>0</v>
      </c>
      <c r="D1875" t="s">
        <v>2182</v>
      </c>
      <c r="E1875">
        <v>-12</v>
      </c>
      <c r="F1875">
        <v>11</v>
      </c>
      <c r="G1875">
        <v>10</v>
      </c>
      <c r="H1875">
        <v>0</v>
      </c>
      <c r="I1875">
        <v>34</v>
      </c>
    </row>
    <row r="1876" spans="1:9" x14ac:dyDescent="0.2">
      <c r="A1876" t="s">
        <v>1374</v>
      </c>
      <c r="B1876" t="s">
        <v>2278</v>
      </c>
      <c r="C1876">
        <v>2</v>
      </c>
      <c r="D1876" t="s">
        <v>2295</v>
      </c>
      <c r="E1876">
        <v>0</v>
      </c>
      <c r="F1876">
        <v>2</v>
      </c>
      <c r="G1876">
        <v>0</v>
      </c>
      <c r="H1876">
        <v>0</v>
      </c>
      <c r="I1876">
        <v>0</v>
      </c>
    </row>
    <row r="1877" spans="1:9" x14ac:dyDescent="0.2">
      <c r="A1877" t="s">
        <v>1374</v>
      </c>
      <c r="B1877" t="s">
        <v>2278</v>
      </c>
      <c r="C1877">
        <v>0</v>
      </c>
      <c r="D1877" t="s">
        <v>2243</v>
      </c>
      <c r="E1877">
        <v>-44484</v>
      </c>
      <c r="F1877">
        <v>44483</v>
      </c>
      <c r="G1877">
        <v>534</v>
      </c>
      <c r="H1877">
        <v>0</v>
      </c>
      <c r="I1877">
        <v>3685</v>
      </c>
    </row>
    <row r="1878" spans="1:9" x14ac:dyDescent="0.2">
      <c r="A1878" t="s">
        <v>1374</v>
      </c>
      <c r="B1878" t="s">
        <v>2278</v>
      </c>
      <c r="C1878">
        <v>84</v>
      </c>
      <c r="D1878" t="s">
        <v>2244</v>
      </c>
      <c r="E1878">
        <v>0</v>
      </c>
      <c r="F1878">
        <v>84</v>
      </c>
      <c r="G1878">
        <v>0</v>
      </c>
      <c r="H1878">
        <v>0</v>
      </c>
      <c r="I1878">
        <v>0</v>
      </c>
    </row>
    <row r="1879" spans="1:9" x14ac:dyDescent="0.2">
      <c r="A1879" t="s">
        <v>1374</v>
      </c>
      <c r="B1879" t="s">
        <v>2278</v>
      </c>
      <c r="C1879">
        <v>100</v>
      </c>
      <c r="D1879" t="s">
        <v>2296</v>
      </c>
      <c r="E1879">
        <v>0</v>
      </c>
      <c r="F1879">
        <v>100</v>
      </c>
      <c r="G1879">
        <v>0</v>
      </c>
      <c r="H1879">
        <v>0</v>
      </c>
      <c r="I1879">
        <v>0</v>
      </c>
    </row>
    <row r="1880" spans="1:9" x14ac:dyDescent="0.2">
      <c r="A1880" t="s">
        <v>1374</v>
      </c>
      <c r="B1880" t="s">
        <v>2278</v>
      </c>
      <c r="C1880">
        <v>84</v>
      </c>
      <c r="D1880" t="s">
        <v>2270</v>
      </c>
      <c r="E1880">
        <v>0</v>
      </c>
      <c r="F1880">
        <v>84</v>
      </c>
      <c r="G1880">
        <v>0</v>
      </c>
      <c r="H1880">
        <v>0</v>
      </c>
      <c r="I1880">
        <v>63</v>
      </c>
    </row>
    <row r="1881" spans="1:9" x14ac:dyDescent="0.2">
      <c r="B1881" t="s">
        <v>1368</v>
      </c>
      <c r="I1881">
        <v>54</v>
      </c>
    </row>
    <row r="1882" spans="1:9" x14ac:dyDescent="0.2">
      <c r="A1882" t="s">
        <v>2297</v>
      </c>
      <c r="I1882">
        <v>1039</v>
      </c>
    </row>
    <row r="1883" spans="1:9" x14ac:dyDescent="0.2">
      <c r="A1883" t="s">
        <v>2298</v>
      </c>
      <c r="B1883" t="s">
        <v>1375</v>
      </c>
      <c r="C1883">
        <v>1027</v>
      </c>
      <c r="D1883">
        <v>18000344</v>
      </c>
      <c r="E1883">
        <v>0</v>
      </c>
      <c r="F1883">
        <v>1027</v>
      </c>
      <c r="G1883">
        <v>0</v>
      </c>
      <c r="H1883">
        <v>0</v>
      </c>
      <c r="I1883">
        <v>31</v>
      </c>
    </row>
    <row r="1884" spans="1:9" x14ac:dyDescent="0.2">
      <c r="A1884" t="s">
        <v>2298</v>
      </c>
      <c r="B1884" t="s">
        <v>1375</v>
      </c>
      <c r="C1884">
        <v>1268</v>
      </c>
      <c r="D1884" t="s">
        <v>397</v>
      </c>
      <c r="E1884">
        <v>0</v>
      </c>
      <c r="F1884">
        <v>1268</v>
      </c>
      <c r="G1884">
        <v>0</v>
      </c>
      <c r="H1884">
        <v>0</v>
      </c>
      <c r="I1884">
        <v>48</v>
      </c>
    </row>
    <row r="1885" spans="1:9" x14ac:dyDescent="0.2">
      <c r="A1885" t="s">
        <v>2298</v>
      </c>
      <c r="B1885" t="s">
        <v>1375</v>
      </c>
      <c r="C1885">
        <v>2647</v>
      </c>
      <c r="D1885" t="s">
        <v>36</v>
      </c>
      <c r="E1885">
        <v>0</v>
      </c>
      <c r="F1885">
        <v>2647</v>
      </c>
      <c r="G1885">
        <v>0</v>
      </c>
      <c r="H1885">
        <v>0</v>
      </c>
      <c r="I1885">
        <v>112</v>
      </c>
    </row>
    <row r="1886" spans="1:9" x14ac:dyDescent="0.2">
      <c r="A1886" t="s">
        <v>2298</v>
      </c>
      <c r="B1886" t="s">
        <v>1375</v>
      </c>
      <c r="C1886">
        <v>368</v>
      </c>
      <c r="D1886" t="s">
        <v>399</v>
      </c>
      <c r="E1886">
        <v>0</v>
      </c>
      <c r="F1886">
        <v>368</v>
      </c>
      <c r="G1886">
        <v>0</v>
      </c>
      <c r="H1886">
        <v>0</v>
      </c>
      <c r="I1886">
        <v>2</v>
      </c>
    </row>
    <row r="1887" spans="1:9" x14ac:dyDescent="0.2">
      <c r="A1887" t="s">
        <v>2298</v>
      </c>
      <c r="B1887" t="s">
        <v>1375</v>
      </c>
      <c r="C1887">
        <v>1588</v>
      </c>
      <c r="D1887" t="s">
        <v>423</v>
      </c>
      <c r="E1887">
        <v>0</v>
      </c>
      <c r="F1887">
        <v>1588</v>
      </c>
      <c r="G1887">
        <v>0</v>
      </c>
      <c r="H1887">
        <v>0</v>
      </c>
      <c r="I1887">
        <v>0</v>
      </c>
    </row>
    <row r="1888" spans="1:9" x14ac:dyDescent="0.2">
      <c r="A1888" t="s">
        <v>2298</v>
      </c>
      <c r="B1888" t="s">
        <v>1375</v>
      </c>
      <c r="C1888">
        <v>15885</v>
      </c>
      <c r="D1888" t="s">
        <v>462</v>
      </c>
      <c r="E1888">
        <v>0</v>
      </c>
      <c r="F1888">
        <v>15885</v>
      </c>
      <c r="G1888">
        <v>0</v>
      </c>
      <c r="H1888">
        <v>0</v>
      </c>
      <c r="I1888">
        <v>0</v>
      </c>
    </row>
    <row r="1889" spans="1:9" x14ac:dyDescent="0.2">
      <c r="A1889" t="s">
        <v>2298</v>
      </c>
      <c r="B1889" t="s">
        <v>1375</v>
      </c>
      <c r="C1889">
        <v>15885</v>
      </c>
      <c r="D1889" t="s">
        <v>468</v>
      </c>
      <c r="E1889">
        <v>0</v>
      </c>
      <c r="F1889">
        <v>15885</v>
      </c>
      <c r="G1889">
        <v>0</v>
      </c>
      <c r="H1889">
        <v>0</v>
      </c>
      <c r="I1889">
        <v>0</v>
      </c>
    </row>
    <row r="1890" spans="1:9" x14ac:dyDescent="0.2">
      <c r="A1890" t="s">
        <v>2298</v>
      </c>
      <c r="B1890" t="s">
        <v>1375</v>
      </c>
      <c r="C1890">
        <v>2118</v>
      </c>
      <c r="D1890" t="s">
        <v>485</v>
      </c>
      <c r="E1890">
        <v>0</v>
      </c>
      <c r="F1890">
        <v>2118</v>
      </c>
      <c r="G1890">
        <v>0</v>
      </c>
      <c r="H1890">
        <v>0</v>
      </c>
      <c r="I1890">
        <v>0</v>
      </c>
    </row>
    <row r="1891" spans="1:9" x14ac:dyDescent="0.2">
      <c r="A1891" t="s">
        <v>2298</v>
      </c>
      <c r="B1891" t="s">
        <v>1375</v>
      </c>
      <c r="C1891">
        <v>1287</v>
      </c>
      <c r="D1891" t="s">
        <v>73</v>
      </c>
      <c r="E1891">
        <v>0</v>
      </c>
      <c r="F1891">
        <v>1287</v>
      </c>
      <c r="G1891">
        <v>0</v>
      </c>
      <c r="H1891">
        <v>0</v>
      </c>
      <c r="I1891">
        <v>0</v>
      </c>
    </row>
    <row r="1892" spans="1:9" x14ac:dyDescent="0.2">
      <c r="A1892" t="s">
        <v>2298</v>
      </c>
      <c r="B1892" t="s">
        <v>1375</v>
      </c>
      <c r="C1892">
        <v>1118</v>
      </c>
      <c r="D1892" t="s">
        <v>492</v>
      </c>
      <c r="E1892">
        <v>0</v>
      </c>
      <c r="F1892">
        <v>1118</v>
      </c>
      <c r="G1892">
        <v>0</v>
      </c>
      <c r="H1892">
        <v>0</v>
      </c>
      <c r="I1892">
        <v>1863</v>
      </c>
    </row>
    <row r="1893" spans="1:9" x14ac:dyDescent="0.2">
      <c r="A1893" t="s">
        <v>2298</v>
      </c>
      <c r="B1893" t="s">
        <v>1375</v>
      </c>
      <c r="C1893">
        <v>1779</v>
      </c>
      <c r="D1893" t="s">
        <v>495</v>
      </c>
      <c r="E1893">
        <v>0</v>
      </c>
      <c r="F1893">
        <v>1779</v>
      </c>
      <c r="G1893">
        <v>0</v>
      </c>
      <c r="H1893">
        <v>0</v>
      </c>
      <c r="I1893">
        <v>2541</v>
      </c>
    </row>
    <row r="1894" spans="1:9" x14ac:dyDescent="0.2">
      <c r="A1894" t="s">
        <v>2298</v>
      </c>
      <c r="B1894" t="s">
        <v>1375</v>
      </c>
      <c r="C1894">
        <v>288</v>
      </c>
      <c r="D1894" t="s">
        <v>496</v>
      </c>
      <c r="E1894">
        <v>0</v>
      </c>
      <c r="F1894">
        <v>288</v>
      </c>
      <c r="G1894">
        <v>0</v>
      </c>
      <c r="H1894">
        <v>0</v>
      </c>
      <c r="I1894">
        <v>0</v>
      </c>
    </row>
    <row r="1895" spans="1:9" x14ac:dyDescent="0.2">
      <c r="A1895" t="s">
        <v>2298</v>
      </c>
      <c r="B1895" t="s">
        <v>1375</v>
      </c>
      <c r="C1895">
        <v>3</v>
      </c>
      <c r="D1895" t="s">
        <v>501</v>
      </c>
      <c r="E1895">
        <v>0</v>
      </c>
      <c r="F1895">
        <v>3</v>
      </c>
      <c r="G1895">
        <v>0</v>
      </c>
      <c r="H1895">
        <v>0</v>
      </c>
      <c r="I1895">
        <v>383</v>
      </c>
    </row>
    <row r="1896" spans="1:9" x14ac:dyDescent="0.2">
      <c r="A1896" t="s">
        <v>2298</v>
      </c>
      <c r="B1896" t="s">
        <v>1375</v>
      </c>
      <c r="C1896">
        <v>1059</v>
      </c>
      <c r="D1896" t="s">
        <v>517</v>
      </c>
      <c r="E1896">
        <v>0</v>
      </c>
      <c r="F1896">
        <v>1059</v>
      </c>
      <c r="G1896">
        <v>0</v>
      </c>
      <c r="H1896">
        <v>0</v>
      </c>
      <c r="I1896">
        <v>0</v>
      </c>
    </row>
    <row r="1897" spans="1:9" x14ac:dyDescent="0.2">
      <c r="A1897" t="s">
        <v>2298</v>
      </c>
      <c r="B1897" t="s">
        <v>1375</v>
      </c>
      <c r="C1897">
        <v>360</v>
      </c>
      <c r="D1897" t="s">
        <v>78</v>
      </c>
      <c r="E1897">
        <v>0</v>
      </c>
      <c r="F1897">
        <v>360</v>
      </c>
      <c r="G1897">
        <v>0</v>
      </c>
      <c r="H1897">
        <v>0</v>
      </c>
      <c r="I1897">
        <v>23</v>
      </c>
    </row>
    <row r="1898" spans="1:9" x14ac:dyDescent="0.2">
      <c r="A1898" t="s">
        <v>2298</v>
      </c>
      <c r="B1898" t="s">
        <v>1375</v>
      </c>
      <c r="C1898">
        <v>203</v>
      </c>
      <c r="D1898" t="s">
        <v>79</v>
      </c>
      <c r="E1898">
        <v>0</v>
      </c>
      <c r="F1898">
        <v>203</v>
      </c>
      <c r="G1898">
        <v>0</v>
      </c>
      <c r="H1898">
        <v>0</v>
      </c>
      <c r="I1898">
        <v>10</v>
      </c>
    </row>
    <row r="1899" spans="1:9" x14ac:dyDescent="0.2">
      <c r="A1899" t="s">
        <v>2298</v>
      </c>
      <c r="B1899" t="s">
        <v>1375</v>
      </c>
      <c r="C1899">
        <v>21</v>
      </c>
      <c r="D1899" t="s">
        <v>524</v>
      </c>
      <c r="E1899">
        <v>0</v>
      </c>
      <c r="F1899">
        <v>21</v>
      </c>
      <c r="G1899">
        <v>0</v>
      </c>
      <c r="H1899">
        <v>0</v>
      </c>
      <c r="I1899">
        <v>271</v>
      </c>
    </row>
    <row r="1900" spans="1:9" x14ac:dyDescent="0.2">
      <c r="A1900" t="s">
        <v>2298</v>
      </c>
      <c r="B1900" t="s">
        <v>1375</v>
      </c>
      <c r="C1900">
        <v>321</v>
      </c>
      <c r="D1900" t="s">
        <v>525</v>
      </c>
      <c r="E1900">
        <v>0</v>
      </c>
      <c r="F1900">
        <v>321</v>
      </c>
      <c r="G1900">
        <v>0</v>
      </c>
      <c r="H1900">
        <v>0</v>
      </c>
      <c r="I1900">
        <v>813</v>
      </c>
    </row>
    <row r="1901" spans="1:9" x14ac:dyDescent="0.2">
      <c r="A1901" t="s">
        <v>2298</v>
      </c>
      <c r="B1901" t="s">
        <v>1375</v>
      </c>
      <c r="C1901">
        <v>203</v>
      </c>
      <c r="D1901" t="s">
        <v>528</v>
      </c>
      <c r="E1901">
        <v>0</v>
      </c>
      <c r="F1901">
        <v>203</v>
      </c>
      <c r="G1901">
        <v>0</v>
      </c>
      <c r="H1901">
        <v>0</v>
      </c>
      <c r="I1901">
        <v>343</v>
      </c>
    </row>
    <row r="1902" spans="1:9" x14ac:dyDescent="0.2">
      <c r="A1902" t="s">
        <v>2298</v>
      </c>
      <c r="B1902" t="s">
        <v>1375</v>
      </c>
      <c r="C1902">
        <v>8</v>
      </c>
      <c r="D1902" t="s">
        <v>529</v>
      </c>
      <c r="E1902">
        <v>0</v>
      </c>
      <c r="F1902">
        <v>8</v>
      </c>
      <c r="G1902">
        <v>0</v>
      </c>
      <c r="H1902">
        <v>0</v>
      </c>
      <c r="I1902">
        <v>677</v>
      </c>
    </row>
    <row r="1903" spans="1:9" x14ac:dyDescent="0.2">
      <c r="A1903" t="s">
        <v>2298</v>
      </c>
      <c r="B1903" t="s">
        <v>1375</v>
      </c>
      <c r="C1903">
        <v>335</v>
      </c>
      <c r="D1903" t="s">
        <v>530</v>
      </c>
      <c r="E1903">
        <v>321</v>
      </c>
      <c r="F1903">
        <v>13</v>
      </c>
      <c r="G1903">
        <v>84</v>
      </c>
      <c r="H1903">
        <v>0</v>
      </c>
      <c r="I1903">
        <v>477</v>
      </c>
    </row>
    <row r="1904" spans="1:9" x14ac:dyDescent="0.2">
      <c r="A1904" t="s">
        <v>2298</v>
      </c>
      <c r="B1904" t="s">
        <v>1375</v>
      </c>
      <c r="C1904">
        <v>135</v>
      </c>
      <c r="D1904" t="s">
        <v>531</v>
      </c>
      <c r="E1904">
        <v>0</v>
      </c>
      <c r="F1904">
        <v>135</v>
      </c>
      <c r="G1904">
        <v>3177</v>
      </c>
      <c r="H1904">
        <v>0</v>
      </c>
      <c r="I1904">
        <v>6239</v>
      </c>
    </row>
    <row r="1905" spans="1:9" x14ac:dyDescent="0.2">
      <c r="A1905" t="s">
        <v>2298</v>
      </c>
      <c r="B1905" t="s">
        <v>1375</v>
      </c>
      <c r="C1905">
        <v>942</v>
      </c>
      <c r="D1905" t="s">
        <v>537</v>
      </c>
      <c r="E1905">
        <v>0</v>
      </c>
      <c r="F1905">
        <v>942</v>
      </c>
      <c r="G1905">
        <v>0</v>
      </c>
      <c r="H1905">
        <v>0</v>
      </c>
      <c r="I1905">
        <v>61</v>
      </c>
    </row>
    <row r="1906" spans="1:9" x14ac:dyDescent="0.2">
      <c r="A1906" t="s">
        <v>2298</v>
      </c>
      <c r="B1906" t="s">
        <v>1375</v>
      </c>
      <c r="C1906">
        <v>8906</v>
      </c>
      <c r="D1906" t="s">
        <v>539</v>
      </c>
      <c r="E1906">
        <v>0</v>
      </c>
      <c r="F1906">
        <v>8906</v>
      </c>
      <c r="G1906">
        <v>0</v>
      </c>
      <c r="H1906">
        <v>0</v>
      </c>
      <c r="I1906">
        <v>16944</v>
      </c>
    </row>
    <row r="1907" spans="1:9" x14ac:dyDescent="0.2">
      <c r="A1907" t="s">
        <v>2298</v>
      </c>
      <c r="B1907" t="s">
        <v>1375</v>
      </c>
      <c r="C1907">
        <v>9116</v>
      </c>
      <c r="D1907" t="s">
        <v>541</v>
      </c>
      <c r="E1907">
        <v>0</v>
      </c>
      <c r="F1907">
        <v>9116</v>
      </c>
      <c r="G1907">
        <v>0</v>
      </c>
      <c r="H1907">
        <v>0</v>
      </c>
      <c r="I1907">
        <v>211</v>
      </c>
    </row>
    <row r="1908" spans="1:9" x14ac:dyDescent="0.2">
      <c r="A1908" t="s">
        <v>2298</v>
      </c>
      <c r="B1908" t="s">
        <v>1375</v>
      </c>
      <c r="C1908">
        <v>3388</v>
      </c>
      <c r="D1908" t="s">
        <v>542</v>
      </c>
      <c r="E1908">
        <v>0</v>
      </c>
      <c r="F1908">
        <v>3388</v>
      </c>
      <c r="G1908">
        <v>0</v>
      </c>
      <c r="H1908">
        <v>0</v>
      </c>
      <c r="I1908">
        <v>847</v>
      </c>
    </row>
    <row r="1909" spans="1:9" x14ac:dyDescent="0.2">
      <c r="A1909" t="s">
        <v>2298</v>
      </c>
      <c r="B1909" t="s">
        <v>1375</v>
      </c>
      <c r="C1909">
        <v>4659</v>
      </c>
      <c r="D1909" t="s">
        <v>543</v>
      </c>
      <c r="E1909">
        <v>0</v>
      </c>
      <c r="F1909">
        <v>4659</v>
      </c>
      <c r="G1909">
        <v>0</v>
      </c>
      <c r="H1909">
        <v>0</v>
      </c>
      <c r="I1909">
        <v>635</v>
      </c>
    </row>
    <row r="1910" spans="1:9" x14ac:dyDescent="0.2">
      <c r="A1910" t="s">
        <v>2298</v>
      </c>
      <c r="B1910" t="s">
        <v>1375</v>
      </c>
      <c r="C1910">
        <v>13422</v>
      </c>
      <c r="D1910" t="s">
        <v>544</v>
      </c>
      <c r="E1910">
        <v>0</v>
      </c>
      <c r="F1910">
        <v>13422</v>
      </c>
      <c r="G1910">
        <v>0</v>
      </c>
      <c r="H1910">
        <v>0</v>
      </c>
      <c r="I1910">
        <v>6724</v>
      </c>
    </row>
    <row r="1911" spans="1:9" x14ac:dyDescent="0.2">
      <c r="A1911" t="s">
        <v>2298</v>
      </c>
      <c r="B1911" t="s">
        <v>1375</v>
      </c>
      <c r="C1911">
        <v>4130</v>
      </c>
      <c r="D1911" t="s">
        <v>562</v>
      </c>
      <c r="E1911">
        <v>0</v>
      </c>
      <c r="F1911">
        <v>4130</v>
      </c>
      <c r="G1911">
        <v>0</v>
      </c>
      <c r="H1911">
        <v>0</v>
      </c>
      <c r="I1911">
        <v>635</v>
      </c>
    </row>
    <row r="1912" spans="1:9" x14ac:dyDescent="0.2">
      <c r="A1912" t="s">
        <v>2298</v>
      </c>
      <c r="B1912" t="s">
        <v>1375</v>
      </c>
      <c r="C1912">
        <v>1588</v>
      </c>
      <c r="D1912" t="s">
        <v>569</v>
      </c>
      <c r="E1912">
        <v>0</v>
      </c>
      <c r="F1912">
        <v>1588</v>
      </c>
      <c r="G1912">
        <v>0</v>
      </c>
      <c r="H1912">
        <v>0</v>
      </c>
      <c r="I1912">
        <v>0</v>
      </c>
    </row>
    <row r="1913" spans="1:9" x14ac:dyDescent="0.2">
      <c r="A1913" t="s">
        <v>2298</v>
      </c>
      <c r="B1913" t="s">
        <v>1375</v>
      </c>
      <c r="C1913">
        <v>3494</v>
      </c>
      <c r="D1913" t="s">
        <v>573</v>
      </c>
      <c r="E1913">
        <v>0</v>
      </c>
      <c r="F1913">
        <v>3494</v>
      </c>
      <c r="G1913">
        <v>0</v>
      </c>
      <c r="H1913">
        <v>0</v>
      </c>
      <c r="I1913">
        <v>0</v>
      </c>
    </row>
    <row r="1914" spans="1:9" x14ac:dyDescent="0.2">
      <c r="A1914" t="s">
        <v>2298</v>
      </c>
      <c r="B1914" t="s">
        <v>1375</v>
      </c>
      <c r="C1914">
        <v>9531</v>
      </c>
      <c r="D1914" t="s">
        <v>574</v>
      </c>
      <c r="E1914">
        <v>0</v>
      </c>
      <c r="F1914">
        <v>9531</v>
      </c>
      <c r="G1914">
        <v>0</v>
      </c>
      <c r="H1914">
        <v>0</v>
      </c>
      <c r="I1914">
        <v>0</v>
      </c>
    </row>
    <row r="1915" spans="1:9" x14ac:dyDescent="0.2">
      <c r="A1915" t="s">
        <v>2298</v>
      </c>
      <c r="B1915" t="s">
        <v>1375</v>
      </c>
      <c r="C1915">
        <v>5295</v>
      </c>
      <c r="D1915" t="s">
        <v>580</v>
      </c>
      <c r="E1915">
        <v>0</v>
      </c>
      <c r="F1915">
        <v>5295</v>
      </c>
      <c r="G1915">
        <v>0</v>
      </c>
      <c r="H1915">
        <v>0</v>
      </c>
      <c r="I1915">
        <v>0</v>
      </c>
    </row>
    <row r="1916" spans="1:9" x14ac:dyDescent="0.2">
      <c r="A1916" t="s">
        <v>2298</v>
      </c>
      <c r="B1916" t="s">
        <v>1375</v>
      </c>
      <c r="C1916">
        <v>1967</v>
      </c>
      <c r="D1916" t="s">
        <v>80</v>
      </c>
      <c r="E1916">
        <v>0</v>
      </c>
      <c r="F1916">
        <v>1967</v>
      </c>
      <c r="G1916">
        <v>0</v>
      </c>
      <c r="H1916">
        <v>0</v>
      </c>
      <c r="I1916">
        <v>0</v>
      </c>
    </row>
    <row r="1917" spans="1:9" x14ac:dyDescent="0.2">
      <c r="A1917" t="s">
        <v>2298</v>
      </c>
      <c r="B1917" t="s">
        <v>1375</v>
      </c>
      <c r="C1917">
        <v>8</v>
      </c>
      <c r="D1917" t="s">
        <v>92</v>
      </c>
      <c r="E1917">
        <v>0</v>
      </c>
      <c r="F1917">
        <v>8</v>
      </c>
      <c r="G1917">
        <v>0</v>
      </c>
      <c r="H1917">
        <v>0</v>
      </c>
      <c r="I1917">
        <v>321</v>
      </c>
    </row>
    <row r="1918" spans="1:9" x14ac:dyDescent="0.2">
      <c r="A1918" t="s">
        <v>2298</v>
      </c>
      <c r="B1918" t="s">
        <v>1375</v>
      </c>
      <c r="C1918">
        <v>1821</v>
      </c>
      <c r="D1918" t="s">
        <v>93</v>
      </c>
      <c r="E1918">
        <v>0</v>
      </c>
      <c r="F1918">
        <v>1821</v>
      </c>
      <c r="G1918">
        <v>0</v>
      </c>
      <c r="H1918">
        <v>0</v>
      </c>
      <c r="I1918">
        <v>434</v>
      </c>
    </row>
    <row r="1919" spans="1:9" x14ac:dyDescent="0.2">
      <c r="A1919" t="s">
        <v>2298</v>
      </c>
      <c r="B1919" t="s">
        <v>1375</v>
      </c>
      <c r="C1919">
        <v>10</v>
      </c>
      <c r="D1919" t="s">
        <v>96</v>
      </c>
      <c r="E1919">
        <v>0</v>
      </c>
      <c r="F1919">
        <v>10</v>
      </c>
      <c r="G1919">
        <v>0</v>
      </c>
      <c r="H1919">
        <v>0</v>
      </c>
      <c r="I1919">
        <v>2255</v>
      </c>
    </row>
    <row r="1920" spans="1:9" x14ac:dyDescent="0.2">
      <c r="A1920" t="s">
        <v>2298</v>
      </c>
      <c r="B1920" t="s">
        <v>1375</v>
      </c>
      <c r="C1920">
        <v>1957</v>
      </c>
      <c r="D1920" t="s">
        <v>98</v>
      </c>
      <c r="E1920">
        <v>0</v>
      </c>
      <c r="F1920">
        <v>1957</v>
      </c>
      <c r="G1920">
        <v>0</v>
      </c>
      <c r="H1920">
        <v>0</v>
      </c>
      <c r="I1920">
        <v>49359</v>
      </c>
    </row>
    <row r="1921" spans="1:9" x14ac:dyDescent="0.2">
      <c r="A1921" t="s">
        <v>2298</v>
      </c>
      <c r="B1921" t="s">
        <v>1375</v>
      </c>
      <c r="C1921">
        <v>1959</v>
      </c>
      <c r="D1921" t="s">
        <v>99</v>
      </c>
      <c r="E1921">
        <v>0</v>
      </c>
      <c r="F1921">
        <v>1959</v>
      </c>
      <c r="G1921">
        <v>0</v>
      </c>
      <c r="H1921">
        <v>0</v>
      </c>
      <c r="I1921">
        <v>158</v>
      </c>
    </row>
    <row r="1922" spans="1:9" x14ac:dyDescent="0.2">
      <c r="A1922" t="s">
        <v>2298</v>
      </c>
      <c r="B1922" t="s">
        <v>1375</v>
      </c>
      <c r="C1922">
        <v>285484</v>
      </c>
      <c r="D1922" t="s">
        <v>101</v>
      </c>
      <c r="E1922">
        <v>0</v>
      </c>
      <c r="F1922">
        <v>285484</v>
      </c>
      <c r="G1922">
        <v>0</v>
      </c>
      <c r="H1922">
        <v>0</v>
      </c>
      <c r="I1922">
        <v>19475</v>
      </c>
    </row>
    <row r="1923" spans="1:9" x14ac:dyDescent="0.2">
      <c r="A1923" t="s">
        <v>2298</v>
      </c>
      <c r="B1923" t="s">
        <v>1375</v>
      </c>
      <c r="C1923">
        <v>942</v>
      </c>
      <c r="D1923" t="s">
        <v>102</v>
      </c>
      <c r="E1923">
        <v>0</v>
      </c>
      <c r="F1923">
        <v>942</v>
      </c>
      <c r="G1923">
        <v>0</v>
      </c>
      <c r="H1923">
        <v>0</v>
      </c>
      <c r="I1923">
        <v>751</v>
      </c>
    </row>
    <row r="1924" spans="1:9" x14ac:dyDescent="0.2">
      <c r="A1924" t="s">
        <v>2298</v>
      </c>
      <c r="B1924" t="s">
        <v>1375</v>
      </c>
      <c r="C1924">
        <v>1048</v>
      </c>
      <c r="D1924" t="s">
        <v>103</v>
      </c>
      <c r="E1924">
        <v>0</v>
      </c>
      <c r="F1924">
        <v>1048</v>
      </c>
      <c r="G1924">
        <v>0</v>
      </c>
      <c r="H1924">
        <v>0</v>
      </c>
      <c r="I1924">
        <v>645</v>
      </c>
    </row>
    <row r="1925" spans="1:9" x14ac:dyDescent="0.2">
      <c r="A1925" t="s">
        <v>2298</v>
      </c>
      <c r="B1925" t="s">
        <v>1375</v>
      </c>
      <c r="C1925">
        <v>4204</v>
      </c>
      <c r="D1925" t="s">
        <v>104</v>
      </c>
      <c r="E1925">
        <v>847</v>
      </c>
      <c r="F1925">
        <v>3357</v>
      </c>
      <c r="G1925">
        <v>0</v>
      </c>
      <c r="H1925">
        <v>0</v>
      </c>
      <c r="I1925">
        <v>1620</v>
      </c>
    </row>
    <row r="1926" spans="1:9" x14ac:dyDescent="0.2">
      <c r="A1926" t="s">
        <v>2298</v>
      </c>
      <c r="B1926" t="s">
        <v>1375</v>
      </c>
      <c r="C1926">
        <v>100614</v>
      </c>
      <c r="D1926" t="s">
        <v>108</v>
      </c>
      <c r="E1926">
        <v>0</v>
      </c>
      <c r="F1926">
        <v>100614</v>
      </c>
      <c r="G1926">
        <v>0</v>
      </c>
      <c r="H1926">
        <v>0</v>
      </c>
      <c r="I1926">
        <v>45113</v>
      </c>
    </row>
    <row r="1927" spans="1:9" x14ac:dyDescent="0.2">
      <c r="A1927" t="s">
        <v>2298</v>
      </c>
      <c r="B1927" t="s">
        <v>1375</v>
      </c>
      <c r="C1927">
        <v>635</v>
      </c>
      <c r="D1927" t="s">
        <v>109</v>
      </c>
      <c r="E1927">
        <v>0</v>
      </c>
      <c r="F1927">
        <v>635</v>
      </c>
      <c r="G1927">
        <v>0</v>
      </c>
      <c r="H1927">
        <v>0</v>
      </c>
      <c r="I1927">
        <v>635</v>
      </c>
    </row>
    <row r="1928" spans="1:9" x14ac:dyDescent="0.2">
      <c r="A1928" t="s">
        <v>2298</v>
      </c>
      <c r="B1928" t="s">
        <v>1375</v>
      </c>
      <c r="C1928">
        <v>571</v>
      </c>
      <c r="D1928" t="s">
        <v>110</v>
      </c>
      <c r="E1928">
        <v>0</v>
      </c>
      <c r="F1928">
        <v>571</v>
      </c>
      <c r="G1928">
        <v>0</v>
      </c>
      <c r="H1928">
        <v>0</v>
      </c>
      <c r="I1928">
        <v>698</v>
      </c>
    </row>
    <row r="1929" spans="1:9" x14ac:dyDescent="0.2">
      <c r="A1929" t="s">
        <v>2298</v>
      </c>
      <c r="B1929" t="s">
        <v>1375</v>
      </c>
      <c r="C1929">
        <v>148</v>
      </c>
      <c r="D1929" t="s">
        <v>111</v>
      </c>
      <c r="E1929">
        <v>0</v>
      </c>
      <c r="F1929">
        <v>148</v>
      </c>
      <c r="G1929">
        <v>0</v>
      </c>
      <c r="H1929">
        <v>0</v>
      </c>
      <c r="I1929">
        <v>1122</v>
      </c>
    </row>
    <row r="1930" spans="1:9" x14ac:dyDescent="0.2">
      <c r="A1930" t="s">
        <v>2298</v>
      </c>
      <c r="B1930" t="s">
        <v>1375</v>
      </c>
      <c r="C1930">
        <v>9215</v>
      </c>
      <c r="D1930" t="s">
        <v>112</v>
      </c>
      <c r="E1930">
        <v>0</v>
      </c>
      <c r="F1930">
        <v>9215</v>
      </c>
      <c r="G1930">
        <v>105</v>
      </c>
      <c r="H1930">
        <v>0</v>
      </c>
      <c r="I1930">
        <v>18154</v>
      </c>
    </row>
    <row r="1931" spans="1:9" x14ac:dyDescent="0.2">
      <c r="A1931" t="s">
        <v>2298</v>
      </c>
      <c r="B1931" t="s">
        <v>1375</v>
      </c>
      <c r="C1931">
        <v>349</v>
      </c>
      <c r="D1931" t="s">
        <v>113</v>
      </c>
      <c r="E1931">
        <v>0</v>
      </c>
      <c r="F1931">
        <v>349</v>
      </c>
      <c r="G1931">
        <v>0</v>
      </c>
      <c r="H1931">
        <v>0</v>
      </c>
      <c r="I1931">
        <v>105</v>
      </c>
    </row>
    <row r="1932" spans="1:9" x14ac:dyDescent="0.2">
      <c r="A1932" t="s">
        <v>2298</v>
      </c>
      <c r="B1932" t="s">
        <v>1375</v>
      </c>
      <c r="C1932">
        <v>20862</v>
      </c>
      <c r="D1932" t="s">
        <v>117</v>
      </c>
      <c r="E1932">
        <v>0</v>
      </c>
      <c r="F1932">
        <v>20862</v>
      </c>
      <c r="G1932">
        <v>0</v>
      </c>
      <c r="H1932">
        <v>0</v>
      </c>
      <c r="I1932">
        <v>317</v>
      </c>
    </row>
    <row r="1933" spans="1:9" x14ac:dyDescent="0.2">
      <c r="A1933" t="s">
        <v>2298</v>
      </c>
      <c r="B1933" t="s">
        <v>1375</v>
      </c>
      <c r="C1933">
        <v>953</v>
      </c>
      <c r="D1933" t="s">
        <v>130</v>
      </c>
      <c r="E1933">
        <v>0</v>
      </c>
      <c r="F1933">
        <v>953</v>
      </c>
      <c r="G1933">
        <v>105</v>
      </c>
      <c r="H1933">
        <v>0</v>
      </c>
      <c r="I1933">
        <v>2012</v>
      </c>
    </row>
    <row r="1934" spans="1:9" x14ac:dyDescent="0.2">
      <c r="A1934" t="s">
        <v>2298</v>
      </c>
      <c r="B1934" t="s">
        <v>1375</v>
      </c>
      <c r="C1934">
        <v>2689</v>
      </c>
      <c r="D1934" t="s">
        <v>124</v>
      </c>
      <c r="E1934">
        <v>0</v>
      </c>
      <c r="F1934">
        <v>2689</v>
      </c>
      <c r="G1934">
        <v>0</v>
      </c>
      <c r="H1934">
        <v>0</v>
      </c>
      <c r="I1934">
        <v>381</v>
      </c>
    </row>
    <row r="1935" spans="1:9" x14ac:dyDescent="0.2">
      <c r="A1935" t="s">
        <v>2298</v>
      </c>
      <c r="B1935" t="s">
        <v>1375</v>
      </c>
      <c r="C1935">
        <v>1408</v>
      </c>
      <c r="D1935" t="s">
        <v>125</v>
      </c>
      <c r="E1935">
        <v>0</v>
      </c>
      <c r="F1935">
        <v>1408</v>
      </c>
      <c r="G1935">
        <v>0</v>
      </c>
      <c r="H1935">
        <v>0</v>
      </c>
      <c r="I1935">
        <v>1747</v>
      </c>
    </row>
    <row r="1936" spans="1:9" x14ac:dyDescent="0.2">
      <c r="A1936" t="s">
        <v>2298</v>
      </c>
      <c r="B1936" t="s">
        <v>1375</v>
      </c>
      <c r="C1936">
        <v>2118</v>
      </c>
      <c r="D1936" t="s">
        <v>132</v>
      </c>
      <c r="E1936">
        <v>0</v>
      </c>
      <c r="F1936">
        <v>2118</v>
      </c>
      <c r="G1936">
        <v>0</v>
      </c>
      <c r="H1936">
        <v>0</v>
      </c>
      <c r="I1936">
        <v>0</v>
      </c>
    </row>
    <row r="1937" spans="1:9" x14ac:dyDescent="0.2">
      <c r="A1937" t="s">
        <v>2298</v>
      </c>
      <c r="B1937" t="s">
        <v>1375</v>
      </c>
      <c r="C1937">
        <v>2118</v>
      </c>
      <c r="D1937" t="s">
        <v>133</v>
      </c>
      <c r="E1937">
        <v>0</v>
      </c>
      <c r="F1937">
        <v>2118</v>
      </c>
      <c r="G1937">
        <v>0</v>
      </c>
      <c r="H1937">
        <v>0</v>
      </c>
      <c r="I1937">
        <v>0</v>
      </c>
    </row>
    <row r="1938" spans="1:9" x14ac:dyDescent="0.2">
      <c r="A1938" t="s">
        <v>2298</v>
      </c>
      <c r="B1938" t="s">
        <v>1375</v>
      </c>
      <c r="C1938">
        <v>2012</v>
      </c>
      <c r="D1938" t="s">
        <v>135</v>
      </c>
      <c r="E1938">
        <v>0</v>
      </c>
      <c r="F1938">
        <v>2012</v>
      </c>
      <c r="G1938">
        <v>0</v>
      </c>
      <c r="H1938">
        <v>0</v>
      </c>
      <c r="I1938">
        <v>105</v>
      </c>
    </row>
    <row r="1939" spans="1:9" x14ac:dyDescent="0.2">
      <c r="A1939" t="s">
        <v>2298</v>
      </c>
      <c r="B1939" t="s">
        <v>1375</v>
      </c>
      <c r="C1939">
        <v>2118</v>
      </c>
      <c r="D1939" t="s">
        <v>136</v>
      </c>
      <c r="E1939">
        <v>847</v>
      </c>
      <c r="F1939">
        <v>1270</v>
      </c>
      <c r="G1939">
        <v>0</v>
      </c>
      <c r="H1939">
        <v>0</v>
      </c>
      <c r="I1939">
        <v>0</v>
      </c>
    </row>
    <row r="1940" spans="1:9" x14ac:dyDescent="0.2">
      <c r="A1940" t="s">
        <v>2298</v>
      </c>
      <c r="B1940" t="s">
        <v>1375</v>
      </c>
      <c r="C1940">
        <v>2012</v>
      </c>
      <c r="D1940" t="s">
        <v>137</v>
      </c>
      <c r="E1940">
        <v>0</v>
      </c>
      <c r="F1940">
        <v>2012</v>
      </c>
      <c r="G1940">
        <v>0</v>
      </c>
      <c r="H1940">
        <v>0</v>
      </c>
      <c r="I1940">
        <v>105</v>
      </c>
    </row>
    <row r="1941" spans="1:9" x14ac:dyDescent="0.2">
      <c r="A1941" t="s">
        <v>2298</v>
      </c>
      <c r="B1941" t="s">
        <v>1375</v>
      </c>
      <c r="C1941">
        <v>2118</v>
      </c>
      <c r="D1941" t="s">
        <v>608</v>
      </c>
      <c r="E1941">
        <v>0</v>
      </c>
      <c r="F1941">
        <v>2118</v>
      </c>
      <c r="G1941">
        <v>0</v>
      </c>
      <c r="H1941">
        <v>0</v>
      </c>
      <c r="I1941">
        <v>0</v>
      </c>
    </row>
    <row r="1942" spans="1:9" x14ac:dyDescent="0.2">
      <c r="A1942" t="s">
        <v>2298</v>
      </c>
      <c r="B1942" t="s">
        <v>1375</v>
      </c>
      <c r="C1942">
        <v>762</v>
      </c>
      <c r="D1942" t="s">
        <v>612</v>
      </c>
      <c r="E1942">
        <v>0</v>
      </c>
      <c r="F1942">
        <v>762</v>
      </c>
      <c r="G1942">
        <v>0</v>
      </c>
      <c r="H1942">
        <v>0</v>
      </c>
      <c r="I1942">
        <v>0</v>
      </c>
    </row>
    <row r="1943" spans="1:9" x14ac:dyDescent="0.2">
      <c r="A1943" t="s">
        <v>2298</v>
      </c>
      <c r="B1943" t="s">
        <v>1375</v>
      </c>
      <c r="C1943">
        <v>5295</v>
      </c>
      <c r="D1943" t="s">
        <v>149</v>
      </c>
      <c r="E1943">
        <v>0</v>
      </c>
      <c r="F1943">
        <v>5295</v>
      </c>
      <c r="G1943">
        <v>0</v>
      </c>
      <c r="H1943">
        <v>0</v>
      </c>
      <c r="I1943">
        <v>0</v>
      </c>
    </row>
    <row r="1944" spans="1:9" x14ac:dyDescent="0.2">
      <c r="A1944" t="s">
        <v>2298</v>
      </c>
      <c r="B1944" t="s">
        <v>1375</v>
      </c>
      <c r="C1944">
        <v>5372</v>
      </c>
      <c r="D1944" t="s">
        <v>158</v>
      </c>
      <c r="E1944">
        <v>0</v>
      </c>
      <c r="F1944">
        <v>5372</v>
      </c>
      <c r="G1944">
        <v>0</v>
      </c>
      <c r="H1944">
        <v>0</v>
      </c>
      <c r="I1944">
        <v>6142</v>
      </c>
    </row>
    <row r="1945" spans="1:9" x14ac:dyDescent="0.2">
      <c r="A1945" t="s">
        <v>2298</v>
      </c>
      <c r="B1945" t="s">
        <v>1375</v>
      </c>
      <c r="C1945">
        <v>124</v>
      </c>
      <c r="D1945" t="s">
        <v>160</v>
      </c>
      <c r="E1945">
        <v>0</v>
      </c>
      <c r="F1945">
        <v>124</v>
      </c>
      <c r="G1945">
        <v>0</v>
      </c>
      <c r="H1945">
        <v>0</v>
      </c>
      <c r="I1945">
        <v>0</v>
      </c>
    </row>
    <row r="1946" spans="1:9" x14ac:dyDescent="0.2">
      <c r="A1946" t="s">
        <v>2298</v>
      </c>
      <c r="B1946" t="s">
        <v>1375</v>
      </c>
      <c r="C1946">
        <v>11649</v>
      </c>
      <c r="D1946" t="s">
        <v>161</v>
      </c>
      <c r="E1946">
        <v>1059</v>
      </c>
      <c r="F1946">
        <v>10590</v>
      </c>
      <c r="G1946">
        <v>0</v>
      </c>
      <c r="H1946">
        <v>0</v>
      </c>
      <c r="I1946">
        <v>11649</v>
      </c>
    </row>
    <row r="1947" spans="1:9" x14ac:dyDescent="0.2">
      <c r="A1947" t="s">
        <v>2298</v>
      </c>
      <c r="B1947" t="s">
        <v>1375</v>
      </c>
      <c r="C1947">
        <v>21391</v>
      </c>
      <c r="D1947" t="s">
        <v>164</v>
      </c>
      <c r="E1947">
        <v>3177</v>
      </c>
      <c r="F1947">
        <v>18214</v>
      </c>
      <c r="G1947">
        <v>0</v>
      </c>
      <c r="H1947">
        <v>0</v>
      </c>
      <c r="I1947">
        <v>31346</v>
      </c>
    </row>
    <row r="1948" spans="1:9" x14ac:dyDescent="0.2">
      <c r="A1948" t="s">
        <v>2298</v>
      </c>
      <c r="B1948" t="s">
        <v>1375</v>
      </c>
      <c r="C1948">
        <v>5460</v>
      </c>
      <c r="D1948" t="s">
        <v>616</v>
      </c>
      <c r="E1948">
        <v>0</v>
      </c>
      <c r="F1948">
        <v>5460</v>
      </c>
      <c r="G1948">
        <v>0</v>
      </c>
      <c r="H1948">
        <v>0</v>
      </c>
      <c r="I1948">
        <v>0</v>
      </c>
    </row>
    <row r="1949" spans="1:9" x14ac:dyDescent="0.2">
      <c r="A1949" t="s">
        <v>2298</v>
      </c>
      <c r="B1949" t="s">
        <v>1375</v>
      </c>
      <c r="C1949">
        <v>42</v>
      </c>
      <c r="D1949" t="s">
        <v>167</v>
      </c>
      <c r="E1949">
        <v>0</v>
      </c>
      <c r="F1949">
        <v>42</v>
      </c>
      <c r="G1949">
        <v>0</v>
      </c>
      <c r="H1949">
        <v>0</v>
      </c>
      <c r="I1949">
        <v>2414</v>
      </c>
    </row>
    <row r="1950" spans="1:9" x14ac:dyDescent="0.2">
      <c r="A1950" t="s">
        <v>2298</v>
      </c>
      <c r="B1950" t="s">
        <v>1375</v>
      </c>
      <c r="C1950">
        <v>15174</v>
      </c>
      <c r="D1950" t="s">
        <v>169</v>
      </c>
      <c r="E1950">
        <v>1002</v>
      </c>
      <c r="F1950">
        <v>14171</v>
      </c>
      <c r="G1950">
        <v>635</v>
      </c>
      <c r="H1950">
        <v>0</v>
      </c>
      <c r="I1950">
        <v>28083</v>
      </c>
    </row>
    <row r="1951" spans="1:9" x14ac:dyDescent="0.2">
      <c r="A1951" t="s">
        <v>2298</v>
      </c>
      <c r="B1951" t="s">
        <v>1375</v>
      </c>
      <c r="C1951">
        <v>1355</v>
      </c>
      <c r="D1951" t="s">
        <v>170</v>
      </c>
      <c r="E1951">
        <v>0</v>
      </c>
      <c r="F1951">
        <v>1355</v>
      </c>
      <c r="G1951">
        <v>0</v>
      </c>
      <c r="H1951">
        <v>0</v>
      </c>
      <c r="I1951">
        <v>0</v>
      </c>
    </row>
    <row r="1952" spans="1:9" x14ac:dyDescent="0.2">
      <c r="A1952" t="s">
        <v>2298</v>
      </c>
      <c r="B1952" t="s">
        <v>1375</v>
      </c>
      <c r="C1952">
        <v>185</v>
      </c>
      <c r="D1952" t="s">
        <v>172</v>
      </c>
      <c r="E1952">
        <v>0</v>
      </c>
      <c r="F1952">
        <v>185</v>
      </c>
      <c r="G1952">
        <v>0</v>
      </c>
      <c r="H1952">
        <v>0</v>
      </c>
      <c r="I1952">
        <v>6311</v>
      </c>
    </row>
    <row r="1953" spans="1:9" x14ac:dyDescent="0.2">
      <c r="A1953" t="s">
        <v>2298</v>
      </c>
      <c r="B1953" t="s">
        <v>1375</v>
      </c>
      <c r="C1953">
        <v>105</v>
      </c>
      <c r="D1953" t="s">
        <v>2299</v>
      </c>
      <c r="E1953">
        <v>0</v>
      </c>
      <c r="F1953">
        <v>105</v>
      </c>
      <c r="G1953">
        <v>0</v>
      </c>
      <c r="H1953">
        <v>0</v>
      </c>
      <c r="I1953">
        <v>0</v>
      </c>
    </row>
    <row r="1954" spans="1:9" x14ac:dyDescent="0.2">
      <c r="A1954" t="s">
        <v>2298</v>
      </c>
      <c r="B1954" t="s">
        <v>1375</v>
      </c>
      <c r="C1954">
        <v>105</v>
      </c>
      <c r="D1954" t="s">
        <v>2300</v>
      </c>
      <c r="E1954">
        <v>0</v>
      </c>
      <c r="F1954">
        <v>105</v>
      </c>
      <c r="G1954">
        <v>0</v>
      </c>
      <c r="H1954">
        <v>0</v>
      </c>
      <c r="I1954">
        <v>0</v>
      </c>
    </row>
    <row r="1955" spans="1:9" x14ac:dyDescent="0.2">
      <c r="A1955" t="s">
        <v>2298</v>
      </c>
      <c r="B1955" t="s">
        <v>1375</v>
      </c>
      <c r="C1955">
        <v>105</v>
      </c>
      <c r="D1955" t="s">
        <v>2301</v>
      </c>
      <c r="E1955">
        <v>0</v>
      </c>
      <c r="F1955">
        <v>105</v>
      </c>
      <c r="G1955">
        <v>0</v>
      </c>
      <c r="H1955">
        <v>0</v>
      </c>
      <c r="I1955">
        <v>0</v>
      </c>
    </row>
    <row r="1956" spans="1:9" x14ac:dyDescent="0.2">
      <c r="A1956" t="s">
        <v>2298</v>
      </c>
      <c r="B1956" t="s">
        <v>1375</v>
      </c>
      <c r="C1956">
        <v>105</v>
      </c>
      <c r="D1956" t="s">
        <v>2302</v>
      </c>
      <c r="E1956">
        <v>0</v>
      </c>
      <c r="F1956">
        <v>105</v>
      </c>
      <c r="G1956">
        <v>0</v>
      </c>
      <c r="H1956">
        <v>0</v>
      </c>
      <c r="I1956">
        <v>0</v>
      </c>
    </row>
    <row r="1957" spans="1:9" x14ac:dyDescent="0.2">
      <c r="A1957" t="s">
        <v>2298</v>
      </c>
      <c r="B1957" t="s">
        <v>1375</v>
      </c>
      <c r="C1957">
        <v>105</v>
      </c>
      <c r="D1957" t="s">
        <v>2303</v>
      </c>
      <c r="E1957">
        <v>0</v>
      </c>
      <c r="F1957">
        <v>105</v>
      </c>
      <c r="G1957">
        <v>0</v>
      </c>
      <c r="H1957">
        <v>0</v>
      </c>
      <c r="I1957">
        <v>0</v>
      </c>
    </row>
    <row r="1958" spans="1:9" x14ac:dyDescent="0.2">
      <c r="A1958" t="s">
        <v>2298</v>
      </c>
      <c r="B1958" t="s">
        <v>1375</v>
      </c>
      <c r="C1958">
        <v>105</v>
      </c>
      <c r="D1958" t="s">
        <v>2304</v>
      </c>
      <c r="E1958">
        <v>0</v>
      </c>
      <c r="F1958">
        <v>105</v>
      </c>
      <c r="G1958">
        <v>0</v>
      </c>
      <c r="H1958">
        <v>0</v>
      </c>
      <c r="I1958">
        <v>0</v>
      </c>
    </row>
    <row r="1959" spans="1:9" x14ac:dyDescent="0.2">
      <c r="A1959" t="s">
        <v>2298</v>
      </c>
      <c r="B1959" t="s">
        <v>1375</v>
      </c>
      <c r="C1959">
        <v>105</v>
      </c>
      <c r="D1959" t="s">
        <v>2305</v>
      </c>
      <c r="E1959">
        <v>0</v>
      </c>
      <c r="F1959">
        <v>105</v>
      </c>
      <c r="G1959">
        <v>0</v>
      </c>
      <c r="H1959">
        <v>0</v>
      </c>
      <c r="I1959">
        <v>0</v>
      </c>
    </row>
    <row r="1960" spans="1:9" x14ac:dyDescent="0.2">
      <c r="A1960" t="s">
        <v>2298</v>
      </c>
      <c r="B1960" t="s">
        <v>1375</v>
      </c>
      <c r="C1960">
        <v>105</v>
      </c>
      <c r="D1960" t="s">
        <v>2306</v>
      </c>
      <c r="E1960">
        <v>0</v>
      </c>
      <c r="F1960">
        <v>105</v>
      </c>
      <c r="G1960">
        <v>0</v>
      </c>
      <c r="H1960">
        <v>0</v>
      </c>
      <c r="I1960">
        <v>0</v>
      </c>
    </row>
    <row r="1961" spans="1:9" x14ac:dyDescent="0.2">
      <c r="A1961" t="s">
        <v>2298</v>
      </c>
      <c r="B1961" t="s">
        <v>1375</v>
      </c>
      <c r="C1961">
        <v>105</v>
      </c>
      <c r="D1961" t="s">
        <v>2307</v>
      </c>
      <c r="E1961">
        <v>0</v>
      </c>
      <c r="F1961">
        <v>105</v>
      </c>
      <c r="G1961">
        <v>0</v>
      </c>
      <c r="H1961">
        <v>0</v>
      </c>
      <c r="I1961">
        <v>0</v>
      </c>
    </row>
    <row r="1962" spans="1:9" x14ac:dyDescent="0.2">
      <c r="A1962" t="s">
        <v>2298</v>
      </c>
      <c r="B1962" t="s">
        <v>1375</v>
      </c>
      <c r="C1962">
        <v>105</v>
      </c>
      <c r="D1962" t="s">
        <v>2308</v>
      </c>
      <c r="E1962">
        <v>0</v>
      </c>
      <c r="F1962">
        <v>105</v>
      </c>
      <c r="G1962">
        <v>0</v>
      </c>
      <c r="H1962">
        <v>0</v>
      </c>
      <c r="I1962">
        <v>0</v>
      </c>
    </row>
    <row r="1963" spans="1:9" x14ac:dyDescent="0.2">
      <c r="A1963" t="s">
        <v>2298</v>
      </c>
      <c r="B1963" t="s">
        <v>1375</v>
      </c>
      <c r="C1963">
        <v>105</v>
      </c>
      <c r="D1963" t="s">
        <v>2309</v>
      </c>
      <c r="E1963">
        <v>0</v>
      </c>
      <c r="F1963">
        <v>105</v>
      </c>
      <c r="G1963">
        <v>0</v>
      </c>
      <c r="H1963">
        <v>0</v>
      </c>
      <c r="I1963">
        <v>0</v>
      </c>
    </row>
    <row r="1964" spans="1:9" x14ac:dyDescent="0.2">
      <c r="A1964" t="s">
        <v>2298</v>
      </c>
      <c r="B1964" t="s">
        <v>1375</v>
      </c>
      <c r="C1964">
        <v>3177</v>
      </c>
      <c r="D1964" t="s">
        <v>177</v>
      </c>
      <c r="E1964">
        <v>0</v>
      </c>
      <c r="F1964">
        <v>3177</v>
      </c>
      <c r="G1964">
        <v>0</v>
      </c>
      <c r="H1964">
        <v>0</v>
      </c>
      <c r="I1964">
        <v>0</v>
      </c>
    </row>
    <row r="1965" spans="1:9" x14ac:dyDescent="0.2">
      <c r="A1965" t="s">
        <v>2298</v>
      </c>
      <c r="B1965" t="s">
        <v>1375</v>
      </c>
      <c r="C1965">
        <v>2118</v>
      </c>
      <c r="D1965" t="s">
        <v>179</v>
      </c>
      <c r="E1965">
        <v>0</v>
      </c>
      <c r="F1965">
        <v>2118</v>
      </c>
      <c r="G1965">
        <v>0</v>
      </c>
      <c r="H1965">
        <v>0</v>
      </c>
      <c r="I1965">
        <v>0</v>
      </c>
    </row>
    <row r="1966" spans="1:9" x14ac:dyDescent="0.2">
      <c r="A1966" t="s">
        <v>2298</v>
      </c>
      <c r="B1966" t="s">
        <v>1375</v>
      </c>
      <c r="C1966">
        <v>63</v>
      </c>
      <c r="D1966" t="s">
        <v>182</v>
      </c>
      <c r="E1966">
        <v>0</v>
      </c>
      <c r="F1966">
        <v>63</v>
      </c>
      <c r="G1966">
        <v>0</v>
      </c>
      <c r="H1966">
        <v>0</v>
      </c>
      <c r="I1966">
        <v>0</v>
      </c>
    </row>
    <row r="1967" spans="1:9" x14ac:dyDescent="0.2">
      <c r="A1967" t="s">
        <v>2298</v>
      </c>
      <c r="B1967" t="s">
        <v>1375</v>
      </c>
      <c r="C1967">
        <v>84</v>
      </c>
      <c r="D1967" t="s">
        <v>147</v>
      </c>
      <c r="E1967">
        <v>0</v>
      </c>
      <c r="F1967">
        <v>84</v>
      </c>
      <c r="G1967">
        <v>0</v>
      </c>
      <c r="H1967">
        <v>0</v>
      </c>
      <c r="I1967">
        <v>1059</v>
      </c>
    </row>
    <row r="1968" spans="1:9" x14ac:dyDescent="0.2">
      <c r="A1968" t="s">
        <v>2298</v>
      </c>
      <c r="B1968" t="s">
        <v>1375</v>
      </c>
      <c r="C1968">
        <v>146</v>
      </c>
      <c r="D1968" t="s">
        <v>619</v>
      </c>
      <c r="E1968">
        <v>0</v>
      </c>
      <c r="F1968">
        <v>146</v>
      </c>
      <c r="G1968">
        <v>0</v>
      </c>
      <c r="H1968">
        <v>0</v>
      </c>
      <c r="I1968">
        <v>228</v>
      </c>
    </row>
    <row r="1969" spans="1:9" x14ac:dyDescent="0.2">
      <c r="A1969" t="s">
        <v>2298</v>
      </c>
      <c r="B1969" t="s">
        <v>1375</v>
      </c>
      <c r="C1969">
        <v>3177</v>
      </c>
      <c r="D1969" t="s">
        <v>149</v>
      </c>
      <c r="E1969">
        <v>0</v>
      </c>
      <c r="F1969">
        <v>3177</v>
      </c>
      <c r="G1969">
        <v>0</v>
      </c>
      <c r="H1969">
        <v>0</v>
      </c>
      <c r="I1969">
        <v>0</v>
      </c>
    </row>
    <row r="1970" spans="1:9" x14ac:dyDescent="0.2">
      <c r="A1970" t="s">
        <v>2298</v>
      </c>
      <c r="B1970" t="s">
        <v>1375</v>
      </c>
      <c r="C1970">
        <v>1704</v>
      </c>
      <c r="D1970" t="s">
        <v>186</v>
      </c>
      <c r="E1970">
        <v>0</v>
      </c>
      <c r="F1970">
        <v>1704</v>
      </c>
      <c r="G1970">
        <v>0</v>
      </c>
      <c r="H1970">
        <v>0</v>
      </c>
      <c r="I1970">
        <v>105</v>
      </c>
    </row>
    <row r="1971" spans="1:9" x14ac:dyDescent="0.2">
      <c r="A1971" t="s">
        <v>2298</v>
      </c>
      <c r="B1971" t="s">
        <v>1375</v>
      </c>
      <c r="C1971">
        <v>2329</v>
      </c>
      <c r="D1971" t="s">
        <v>188</v>
      </c>
      <c r="E1971">
        <v>0</v>
      </c>
      <c r="F1971">
        <v>2329</v>
      </c>
      <c r="G1971">
        <v>0</v>
      </c>
      <c r="H1971">
        <v>0</v>
      </c>
      <c r="I1971">
        <v>0</v>
      </c>
    </row>
    <row r="1972" spans="1:9" x14ac:dyDescent="0.2">
      <c r="A1972" t="s">
        <v>2298</v>
      </c>
      <c r="B1972" t="s">
        <v>1375</v>
      </c>
      <c r="C1972">
        <v>6202</v>
      </c>
      <c r="D1972" t="s">
        <v>188</v>
      </c>
      <c r="E1972">
        <v>0</v>
      </c>
      <c r="F1972">
        <v>6202</v>
      </c>
      <c r="G1972">
        <v>0</v>
      </c>
      <c r="H1972">
        <v>0</v>
      </c>
      <c r="I1972">
        <v>1969</v>
      </c>
    </row>
    <row r="1973" spans="1:9" x14ac:dyDescent="0.2">
      <c r="A1973" t="s">
        <v>2298</v>
      </c>
      <c r="B1973" t="s">
        <v>1375</v>
      </c>
      <c r="C1973">
        <v>834</v>
      </c>
      <c r="D1973" t="s">
        <v>190</v>
      </c>
      <c r="E1973">
        <v>0</v>
      </c>
      <c r="F1973">
        <v>834</v>
      </c>
      <c r="G1973">
        <v>0</v>
      </c>
      <c r="H1973">
        <v>0</v>
      </c>
      <c r="I1973">
        <v>0</v>
      </c>
    </row>
    <row r="1974" spans="1:9" x14ac:dyDescent="0.2">
      <c r="A1974" t="s">
        <v>2298</v>
      </c>
      <c r="B1974" t="s">
        <v>1375</v>
      </c>
      <c r="C1974">
        <v>114</v>
      </c>
      <c r="D1974" t="s">
        <v>192</v>
      </c>
      <c r="E1974">
        <v>0</v>
      </c>
      <c r="F1974">
        <v>114</v>
      </c>
      <c r="G1974">
        <v>0</v>
      </c>
      <c r="H1974">
        <v>0</v>
      </c>
      <c r="I1974">
        <v>338</v>
      </c>
    </row>
    <row r="1975" spans="1:9" x14ac:dyDescent="0.2">
      <c r="A1975" t="s">
        <v>2298</v>
      </c>
      <c r="B1975" t="s">
        <v>1375</v>
      </c>
      <c r="C1975">
        <v>12972</v>
      </c>
      <c r="D1975" t="s">
        <v>192</v>
      </c>
      <c r="E1975">
        <v>1059</v>
      </c>
      <c r="F1975">
        <v>11913</v>
      </c>
      <c r="G1975">
        <v>0</v>
      </c>
      <c r="H1975">
        <v>0</v>
      </c>
      <c r="I1975">
        <v>10674</v>
      </c>
    </row>
    <row r="1976" spans="1:9" x14ac:dyDescent="0.2">
      <c r="A1976" t="s">
        <v>2298</v>
      </c>
      <c r="B1976" t="s">
        <v>1375</v>
      </c>
      <c r="C1976">
        <v>28</v>
      </c>
      <c r="D1976" t="s">
        <v>194</v>
      </c>
      <c r="E1976">
        <v>0</v>
      </c>
      <c r="F1976">
        <v>28</v>
      </c>
      <c r="G1976">
        <v>0</v>
      </c>
      <c r="H1976">
        <v>0</v>
      </c>
      <c r="I1976">
        <v>0</v>
      </c>
    </row>
    <row r="1977" spans="1:9" x14ac:dyDescent="0.2">
      <c r="A1977" t="s">
        <v>2298</v>
      </c>
      <c r="B1977" t="s">
        <v>1375</v>
      </c>
      <c r="C1977">
        <v>18807</v>
      </c>
      <c r="D1977" t="s">
        <v>197</v>
      </c>
      <c r="E1977">
        <v>0</v>
      </c>
      <c r="F1977">
        <v>18807</v>
      </c>
      <c r="G1977">
        <v>0</v>
      </c>
      <c r="H1977">
        <v>0</v>
      </c>
      <c r="I1977">
        <v>11373</v>
      </c>
    </row>
    <row r="1978" spans="1:9" x14ac:dyDescent="0.2">
      <c r="A1978" t="s">
        <v>2298</v>
      </c>
      <c r="B1978" t="s">
        <v>1375</v>
      </c>
      <c r="C1978">
        <v>23995</v>
      </c>
      <c r="D1978" t="s">
        <v>197</v>
      </c>
      <c r="E1978">
        <v>0</v>
      </c>
      <c r="F1978">
        <v>23995</v>
      </c>
      <c r="G1978">
        <v>0</v>
      </c>
      <c r="H1978">
        <v>0</v>
      </c>
      <c r="I1978">
        <v>16732</v>
      </c>
    </row>
    <row r="1979" spans="1:9" x14ac:dyDescent="0.2">
      <c r="A1979" t="s">
        <v>2298</v>
      </c>
      <c r="B1979" t="s">
        <v>1375</v>
      </c>
      <c r="C1979">
        <v>959</v>
      </c>
      <c r="D1979" t="s">
        <v>199</v>
      </c>
      <c r="E1979">
        <v>0</v>
      </c>
      <c r="F1979">
        <v>959</v>
      </c>
      <c r="G1979">
        <v>0</v>
      </c>
      <c r="H1979">
        <v>0</v>
      </c>
      <c r="I1979">
        <v>0</v>
      </c>
    </row>
    <row r="1980" spans="1:9" x14ac:dyDescent="0.2">
      <c r="A1980" t="s">
        <v>2298</v>
      </c>
      <c r="B1980" t="s">
        <v>1375</v>
      </c>
      <c r="C1980">
        <v>2118</v>
      </c>
      <c r="D1980" t="s">
        <v>201</v>
      </c>
      <c r="E1980">
        <v>0</v>
      </c>
      <c r="F1980">
        <v>2118</v>
      </c>
      <c r="G1980">
        <v>0</v>
      </c>
      <c r="H1980">
        <v>0</v>
      </c>
      <c r="I1980">
        <v>0</v>
      </c>
    </row>
    <row r="1981" spans="1:9" x14ac:dyDescent="0.2">
      <c r="A1981" t="s">
        <v>2298</v>
      </c>
      <c r="B1981" t="s">
        <v>1375</v>
      </c>
      <c r="C1981">
        <v>18411</v>
      </c>
      <c r="D1981" t="s">
        <v>201</v>
      </c>
      <c r="E1981">
        <v>84</v>
      </c>
      <c r="F1981">
        <v>18327</v>
      </c>
      <c r="G1981">
        <v>19062</v>
      </c>
      <c r="H1981">
        <v>0</v>
      </c>
      <c r="I1981">
        <v>138559</v>
      </c>
    </row>
    <row r="1982" spans="1:9" x14ac:dyDescent="0.2">
      <c r="A1982" t="s">
        <v>2298</v>
      </c>
      <c r="B1982" t="s">
        <v>1375</v>
      </c>
      <c r="C1982">
        <v>1548</v>
      </c>
      <c r="D1982" t="s">
        <v>634</v>
      </c>
      <c r="E1982">
        <v>0</v>
      </c>
      <c r="F1982">
        <v>1548</v>
      </c>
      <c r="G1982">
        <v>0</v>
      </c>
      <c r="H1982">
        <v>0</v>
      </c>
      <c r="I1982">
        <v>0</v>
      </c>
    </row>
    <row r="1983" spans="1:9" x14ac:dyDescent="0.2">
      <c r="A1983" t="s">
        <v>2298</v>
      </c>
      <c r="B1983" t="s">
        <v>1375</v>
      </c>
      <c r="C1983">
        <v>6322</v>
      </c>
      <c r="D1983" t="s">
        <v>202</v>
      </c>
      <c r="E1983">
        <v>0</v>
      </c>
      <c r="F1983">
        <v>6322</v>
      </c>
      <c r="G1983">
        <v>0</v>
      </c>
      <c r="H1983">
        <v>0</v>
      </c>
      <c r="I1983">
        <v>15885</v>
      </c>
    </row>
    <row r="1984" spans="1:9" x14ac:dyDescent="0.2">
      <c r="A1984" t="s">
        <v>2298</v>
      </c>
      <c r="B1984" t="s">
        <v>1375</v>
      </c>
      <c r="C1984">
        <v>105</v>
      </c>
      <c r="D1984" t="s">
        <v>2310</v>
      </c>
      <c r="E1984">
        <v>0</v>
      </c>
      <c r="F1984">
        <v>105</v>
      </c>
      <c r="G1984">
        <v>0</v>
      </c>
      <c r="H1984">
        <v>0</v>
      </c>
      <c r="I1984">
        <v>0</v>
      </c>
    </row>
    <row r="1985" spans="1:9" x14ac:dyDescent="0.2">
      <c r="A1985" t="s">
        <v>2298</v>
      </c>
      <c r="B1985" t="s">
        <v>1375</v>
      </c>
      <c r="C1985">
        <v>105</v>
      </c>
      <c r="D1985" t="s">
        <v>2311</v>
      </c>
      <c r="E1985">
        <v>0</v>
      </c>
      <c r="F1985">
        <v>105</v>
      </c>
      <c r="G1985">
        <v>0</v>
      </c>
      <c r="H1985">
        <v>0</v>
      </c>
      <c r="I1985">
        <v>0</v>
      </c>
    </row>
    <row r="1986" spans="1:9" x14ac:dyDescent="0.2">
      <c r="A1986" t="s">
        <v>2298</v>
      </c>
      <c r="B1986" t="s">
        <v>1375</v>
      </c>
      <c r="C1986">
        <v>52</v>
      </c>
      <c r="D1986" t="s">
        <v>2312</v>
      </c>
      <c r="E1986">
        <v>0</v>
      </c>
      <c r="F1986">
        <v>52</v>
      </c>
      <c r="G1986">
        <v>0</v>
      </c>
      <c r="H1986">
        <v>0</v>
      </c>
      <c r="I1986">
        <v>52</v>
      </c>
    </row>
    <row r="1987" spans="1:9" x14ac:dyDescent="0.2">
      <c r="A1987" t="s">
        <v>2298</v>
      </c>
      <c r="B1987" t="s">
        <v>1375</v>
      </c>
      <c r="C1987">
        <v>49</v>
      </c>
      <c r="D1987" t="s">
        <v>2313</v>
      </c>
      <c r="E1987">
        <v>0</v>
      </c>
      <c r="F1987">
        <v>49</v>
      </c>
      <c r="G1987">
        <v>0</v>
      </c>
      <c r="H1987">
        <v>0</v>
      </c>
      <c r="I1987">
        <v>56</v>
      </c>
    </row>
    <row r="1988" spans="1:9" x14ac:dyDescent="0.2">
      <c r="A1988" t="s">
        <v>2298</v>
      </c>
      <c r="B1988" t="s">
        <v>1375</v>
      </c>
      <c r="C1988">
        <v>105</v>
      </c>
      <c r="D1988" t="s">
        <v>2314</v>
      </c>
      <c r="E1988">
        <v>0</v>
      </c>
      <c r="F1988">
        <v>105</v>
      </c>
      <c r="G1988">
        <v>0</v>
      </c>
      <c r="H1988">
        <v>0</v>
      </c>
      <c r="I1988">
        <v>0</v>
      </c>
    </row>
    <row r="1989" spans="1:9" x14ac:dyDescent="0.2">
      <c r="A1989" t="s">
        <v>2298</v>
      </c>
      <c r="B1989" t="s">
        <v>1375</v>
      </c>
      <c r="C1989">
        <v>52</v>
      </c>
      <c r="D1989" t="s">
        <v>2315</v>
      </c>
      <c r="E1989">
        <v>0</v>
      </c>
      <c r="F1989">
        <v>52</v>
      </c>
      <c r="G1989">
        <v>0</v>
      </c>
      <c r="H1989">
        <v>0</v>
      </c>
      <c r="I1989">
        <v>52</v>
      </c>
    </row>
    <row r="1990" spans="1:9" x14ac:dyDescent="0.2">
      <c r="A1990" t="s">
        <v>2298</v>
      </c>
      <c r="B1990" t="s">
        <v>1375</v>
      </c>
      <c r="C1990">
        <v>52</v>
      </c>
      <c r="D1990" t="s">
        <v>2316</v>
      </c>
      <c r="E1990">
        <v>0</v>
      </c>
      <c r="F1990">
        <v>52</v>
      </c>
      <c r="G1990">
        <v>0</v>
      </c>
      <c r="H1990">
        <v>0</v>
      </c>
      <c r="I1990">
        <v>52</v>
      </c>
    </row>
    <row r="1991" spans="1:9" x14ac:dyDescent="0.2">
      <c r="A1991" t="s">
        <v>2298</v>
      </c>
      <c r="B1991" t="s">
        <v>1375</v>
      </c>
      <c r="C1991">
        <v>105</v>
      </c>
      <c r="D1991" t="s">
        <v>2317</v>
      </c>
      <c r="E1991">
        <v>0</v>
      </c>
      <c r="F1991">
        <v>105</v>
      </c>
      <c r="G1991">
        <v>0</v>
      </c>
      <c r="H1991">
        <v>0</v>
      </c>
      <c r="I1991">
        <v>0</v>
      </c>
    </row>
    <row r="1992" spans="1:9" x14ac:dyDescent="0.2">
      <c r="A1992" t="s">
        <v>2298</v>
      </c>
      <c r="B1992" t="s">
        <v>1375</v>
      </c>
      <c r="C1992">
        <v>41</v>
      </c>
      <c r="D1992" t="s">
        <v>203</v>
      </c>
      <c r="E1992">
        <v>0</v>
      </c>
      <c r="F1992">
        <v>41</v>
      </c>
      <c r="G1992">
        <v>0</v>
      </c>
      <c r="H1992">
        <v>0</v>
      </c>
      <c r="I1992">
        <v>557</v>
      </c>
    </row>
    <row r="1993" spans="1:9" x14ac:dyDescent="0.2">
      <c r="A1993" t="s">
        <v>2298</v>
      </c>
      <c r="B1993" t="s">
        <v>1375</v>
      </c>
      <c r="C1993">
        <v>3634</v>
      </c>
      <c r="D1993" t="s">
        <v>204</v>
      </c>
      <c r="E1993">
        <v>0</v>
      </c>
      <c r="F1993">
        <v>3634</v>
      </c>
      <c r="G1993">
        <v>0</v>
      </c>
      <c r="H1993">
        <v>0</v>
      </c>
      <c r="I1993">
        <v>635</v>
      </c>
    </row>
    <row r="1994" spans="1:9" x14ac:dyDescent="0.2">
      <c r="A1994" t="s">
        <v>2298</v>
      </c>
      <c r="B1994" t="s">
        <v>1375</v>
      </c>
      <c r="C1994">
        <v>691</v>
      </c>
      <c r="D1994" t="s">
        <v>636</v>
      </c>
      <c r="E1994">
        <v>635</v>
      </c>
      <c r="F1994">
        <v>56</v>
      </c>
      <c r="G1994">
        <v>7281</v>
      </c>
      <c r="H1994">
        <v>0</v>
      </c>
      <c r="I1994">
        <v>26898</v>
      </c>
    </row>
    <row r="1995" spans="1:9" x14ac:dyDescent="0.2">
      <c r="A1995" t="s">
        <v>2298</v>
      </c>
      <c r="B1995" t="s">
        <v>1375</v>
      </c>
      <c r="C1995">
        <v>6809</v>
      </c>
      <c r="D1995" t="s">
        <v>206</v>
      </c>
      <c r="E1995">
        <v>0</v>
      </c>
      <c r="F1995">
        <v>6809</v>
      </c>
      <c r="G1995">
        <v>0</v>
      </c>
      <c r="H1995">
        <v>0</v>
      </c>
      <c r="I1995">
        <v>437</v>
      </c>
    </row>
    <row r="1996" spans="1:9" x14ac:dyDescent="0.2">
      <c r="A1996" t="s">
        <v>2298</v>
      </c>
      <c r="B1996" t="s">
        <v>1375</v>
      </c>
      <c r="C1996">
        <v>2647</v>
      </c>
      <c r="D1996" t="s">
        <v>207</v>
      </c>
      <c r="E1996">
        <v>0</v>
      </c>
      <c r="F1996">
        <v>2647</v>
      </c>
      <c r="G1996">
        <v>0</v>
      </c>
      <c r="H1996">
        <v>0</v>
      </c>
      <c r="I1996">
        <v>0</v>
      </c>
    </row>
    <row r="1997" spans="1:9" x14ac:dyDescent="0.2">
      <c r="A1997" t="s">
        <v>2298</v>
      </c>
      <c r="B1997" t="s">
        <v>1375</v>
      </c>
      <c r="C1997">
        <v>635</v>
      </c>
      <c r="D1997" t="s">
        <v>208</v>
      </c>
      <c r="E1997">
        <v>0</v>
      </c>
      <c r="F1997">
        <v>635</v>
      </c>
      <c r="G1997">
        <v>0</v>
      </c>
      <c r="H1997">
        <v>0</v>
      </c>
      <c r="I1997">
        <v>0</v>
      </c>
    </row>
    <row r="1998" spans="1:9" x14ac:dyDescent="0.2">
      <c r="A1998" t="s">
        <v>2298</v>
      </c>
      <c r="B1998" t="s">
        <v>1375</v>
      </c>
      <c r="C1998">
        <v>4765</v>
      </c>
      <c r="D1998" t="s">
        <v>644</v>
      </c>
      <c r="E1998">
        <v>0</v>
      </c>
      <c r="F1998">
        <v>4765</v>
      </c>
      <c r="G1998">
        <v>0</v>
      </c>
      <c r="H1998">
        <v>0</v>
      </c>
      <c r="I1998">
        <v>0</v>
      </c>
    </row>
    <row r="1999" spans="1:9" x14ac:dyDescent="0.2">
      <c r="A1999" t="s">
        <v>2298</v>
      </c>
      <c r="B1999" t="s">
        <v>1375</v>
      </c>
      <c r="C1999">
        <v>1588</v>
      </c>
      <c r="D1999" t="s">
        <v>646</v>
      </c>
      <c r="E1999">
        <v>0</v>
      </c>
      <c r="F1999">
        <v>1588</v>
      </c>
      <c r="G1999">
        <v>0</v>
      </c>
      <c r="H1999">
        <v>0</v>
      </c>
      <c r="I1999">
        <v>0</v>
      </c>
    </row>
    <row r="2000" spans="1:9" x14ac:dyDescent="0.2">
      <c r="A2000" t="s">
        <v>2298</v>
      </c>
      <c r="B2000" t="s">
        <v>1375</v>
      </c>
      <c r="C2000">
        <v>209</v>
      </c>
      <c r="D2000" t="s">
        <v>209</v>
      </c>
      <c r="E2000">
        <v>0</v>
      </c>
      <c r="F2000">
        <v>209</v>
      </c>
      <c r="G2000">
        <v>0</v>
      </c>
      <c r="H2000">
        <v>0</v>
      </c>
      <c r="I2000">
        <v>0</v>
      </c>
    </row>
    <row r="2001" spans="1:9" x14ac:dyDescent="0.2">
      <c r="A2001" t="s">
        <v>2298</v>
      </c>
      <c r="B2001" t="s">
        <v>1375</v>
      </c>
      <c r="C2001">
        <v>317</v>
      </c>
      <c r="D2001" t="s">
        <v>210</v>
      </c>
      <c r="E2001">
        <v>0</v>
      </c>
      <c r="F2001">
        <v>317</v>
      </c>
      <c r="G2001">
        <v>0</v>
      </c>
      <c r="H2001">
        <v>0</v>
      </c>
      <c r="I2001">
        <v>1715</v>
      </c>
    </row>
    <row r="2002" spans="1:9" x14ac:dyDescent="0.2">
      <c r="A2002" t="s">
        <v>2298</v>
      </c>
      <c r="B2002" t="s">
        <v>1375</v>
      </c>
      <c r="C2002">
        <v>4765</v>
      </c>
      <c r="D2002" t="s">
        <v>649</v>
      </c>
      <c r="E2002">
        <v>0</v>
      </c>
      <c r="F2002">
        <v>4765</v>
      </c>
      <c r="G2002">
        <v>0</v>
      </c>
      <c r="H2002">
        <v>0</v>
      </c>
      <c r="I2002">
        <v>0</v>
      </c>
    </row>
    <row r="2003" spans="1:9" x14ac:dyDescent="0.2">
      <c r="A2003" t="s">
        <v>2298</v>
      </c>
      <c r="B2003" t="s">
        <v>1375</v>
      </c>
      <c r="C2003">
        <v>5295</v>
      </c>
      <c r="D2003" t="s">
        <v>211</v>
      </c>
      <c r="E2003">
        <v>0</v>
      </c>
      <c r="F2003">
        <v>5295</v>
      </c>
      <c r="G2003">
        <v>0</v>
      </c>
      <c r="H2003">
        <v>0</v>
      </c>
      <c r="I2003">
        <v>0</v>
      </c>
    </row>
    <row r="2004" spans="1:9" x14ac:dyDescent="0.2">
      <c r="A2004" t="s">
        <v>2298</v>
      </c>
      <c r="B2004" t="s">
        <v>1375</v>
      </c>
      <c r="C2004">
        <v>1286</v>
      </c>
      <c r="D2004" t="s">
        <v>650</v>
      </c>
      <c r="E2004">
        <v>203</v>
      </c>
      <c r="F2004">
        <v>1083</v>
      </c>
      <c r="G2004">
        <v>0</v>
      </c>
      <c r="H2004">
        <v>0</v>
      </c>
      <c r="I2004">
        <v>3130</v>
      </c>
    </row>
    <row r="2005" spans="1:9" x14ac:dyDescent="0.2">
      <c r="A2005" t="s">
        <v>2298</v>
      </c>
      <c r="B2005" t="s">
        <v>1375</v>
      </c>
      <c r="C2005">
        <v>23</v>
      </c>
      <c r="D2005" t="s">
        <v>663</v>
      </c>
      <c r="E2005">
        <v>0</v>
      </c>
      <c r="F2005">
        <v>23</v>
      </c>
      <c r="G2005">
        <v>0</v>
      </c>
      <c r="H2005">
        <v>0</v>
      </c>
      <c r="I2005">
        <v>3</v>
      </c>
    </row>
    <row r="2006" spans="1:9" x14ac:dyDescent="0.2">
      <c r="A2006" t="s">
        <v>2298</v>
      </c>
      <c r="B2006" t="s">
        <v>1375</v>
      </c>
      <c r="C2006">
        <v>31</v>
      </c>
      <c r="D2006" t="s">
        <v>680</v>
      </c>
      <c r="E2006">
        <v>11</v>
      </c>
      <c r="F2006">
        <v>20</v>
      </c>
      <c r="G2006">
        <v>0</v>
      </c>
      <c r="H2006">
        <v>0</v>
      </c>
      <c r="I2006">
        <v>2</v>
      </c>
    </row>
    <row r="2007" spans="1:9" x14ac:dyDescent="0.2">
      <c r="A2007" t="s">
        <v>2298</v>
      </c>
      <c r="B2007" t="s">
        <v>1375</v>
      </c>
      <c r="C2007">
        <v>33</v>
      </c>
      <c r="D2007" t="s">
        <v>692</v>
      </c>
      <c r="E2007">
        <v>0</v>
      </c>
      <c r="F2007">
        <v>33</v>
      </c>
      <c r="G2007">
        <v>0</v>
      </c>
      <c r="H2007">
        <v>0</v>
      </c>
      <c r="I2007">
        <v>80</v>
      </c>
    </row>
    <row r="2008" spans="1:9" x14ac:dyDescent="0.2">
      <c r="A2008" t="s">
        <v>2298</v>
      </c>
      <c r="B2008" t="s">
        <v>1375</v>
      </c>
      <c r="C2008">
        <v>10</v>
      </c>
      <c r="D2008" t="s">
        <v>702</v>
      </c>
      <c r="E2008">
        <v>0</v>
      </c>
      <c r="F2008">
        <v>10</v>
      </c>
      <c r="G2008">
        <v>0</v>
      </c>
      <c r="H2008">
        <v>0</v>
      </c>
      <c r="I2008">
        <v>97</v>
      </c>
    </row>
    <row r="2009" spans="1:9" x14ac:dyDescent="0.2">
      <c r="A2009" t="s">
        <v>2298</v>
      </c>
      <c r="B2009" t="s">
        <v>1375</v>
      </c>
      <c r="C2009">
        <v>21</v>
      </c>
      <c r="D2009" t="s">
        <v>708</v>
      </c>
      <c r="E2009">
        <v>0</v>
      </c>
      <c r="F2009">
        <v>21</v>
      </c>
      <c r="G2009">
        <v>0</v>
      </c>
      <c r="H2009">
        <v>0</v>
      </c>
      <c r="I2009">
        <v>296</v>
      </c>
    </row>
    <row r="2010" spans="1:9" x14ac:dyDescent="0.2">
      <c r="A2010" t="s">
        <v>2298</v>
      </c>
      <c r="B2010" t="s">
        <v>1375</v>
      </c>
      <c r="C2010">
        <v>42</v>
      </c>
      <c r="D2010" t="s">
        <v>712</v>
      </c>
      <c r="E2010">
        <v>0</v>
      </c>
      <c r="F2010">
        <v>42</v>
      </c>
      <c r="G2010">
        <v>0</v>
      </c>
      <c r="H2010">
        <v>0</v>
      </c>
      <c r="I2010">
        <v>176</v>
      </c>
    </row>
    <row r="2011" spans="1:9" x14ac:dyDescent="0.2">
      <c r="A2011" t="s">
        <v>2298</v>
      </c>
      <c r="B2011" t="s">
        <v>1375</v>
      </c>
      <c r="C2011">
        <v>21</v>
      </c>
      <c r="D2011" t="s">
        <v>718</v>
      </c>
      <c r="E2011">
        <v>0</v>
      </c>
      <c r="F2011">
        <v>21</v>
      </c>
      <c r="G2011">
        <v>0</v>
      </c>
      <c r="H2011">
        <v>0</v>
      </c>
      <c r="I2011">
        <v>254</v>
      </c>
    </row>
    <row r="2012" spans="1:9" x14ac:dyDescent="0.2">
      <c r="A2012" t="s">
        <v>2298</v>
      </c>
      <c r="B2012" t="s">
        <v>1375</v>
      </c>
      <c r="C2012">
        <v>25</v>
      </c>
      <c r="D2012" t="s">
        <v>722</v>
      </c>
      <c r="E2012">
        <v>0</v>
      </c>
      <c r="F2012">
        <v>25</v>
      </c>
      <c r="G2012">
        <v>0</v>
      </c>
      <c r="H2012">
        <v>0</v>
      </c>
      <c r="I2012">
        <v>340</v>
      </c>
    </row>
    <row r="2013" spans="1:9" x14ac:dyDescent="0.2">
      <c r="A2013" t="s">
        <v>2298</v>
      </c>
      <c r="B2013" t="s">
        <v>1375</v>
      </c>
      <c r="C2013">
        <v>21</v>
      </c>
      <c r="D2013" t="s">
        <v>728</v>
      </c>
      <c r="E2013">
        <v>0</v>
      </c>
      <c r="F2013">
        <v>21</v>
      </c>
      <c r="G2013">
        <v>0</v>
      </c>
      <c r="H2013">
        <v>0</v>
      </c>
      <c r="I2013">
        <v>180</v>
      </c>
    </row>
    <row r="2014" spans="1:9" x14ac:dyDescent="0.2">
      <c r="A2014" t="s">
        <v>2298</v>
      </c>
      <c r="B2014" t="s">
        <v>1375</v>
      </c>
      <c r="C2014">
        <v>21</v>
      </c>
      <c r="D2014" t="s">
        <v>698</v>
      </c>
      <c r="E2014">
        <v>0</v>
      </c>
      <c r="F2014">
        <v>21</v>
      </c>
      <c r="G2014">
        <v>0</v>
      </c>
      <c r="H2014">
        <v>0</v>
      </c>
      <c r="I2014">
        <v>299</v>
      </c>
    </row>
    <row r="2015" spans="1:9" x14ac:dyDescent="0.2">
      <c r="A2015" t="s">
        <v>2298</v>
      </c>
      <c r="B2015" t="s">
        <v>1375</v>
      </c>
      <c r="C2015">
        <v>105</v>
      </c>
      <c r="D2015" t="s">
        <v>738</v>
      </c>
      <c r="E2015">
        <v>84</v>
      </c>
      <c r="F2015">
        <v>21</v>
      </c>
      <c r="G2015">
        <v>16</v>
      </c>
      <c r="H2015">
        <v>0</v>
      </c>
      <c r="I2015">
        <v>413</v>
      </c>
    </row>
    <row r="2016" spans="1:9" x14ac:dyDescent="0.2">
      <c r="A2016" t="s">
        <v>2298</v>
      </c>
      <c r="B2016" t="s">
        <v>1375</v>
      </c>
      <c r="C2016">
        <v>31</v>
      </c>
      <c r="D2016" t="s">
        <v>758</v>
      </c>
      <c r="E2016">
        <v>0</v>
      </c>
      <c r="F2016">
        <v>31</v>
      </c>
      <c r="G2016">
        <v>0</v>
      </c>
      <c r="H2016">
        <v>0</v>
      </c>
      <c r="I2016">
        <v>158</v>
      </c>
    </row>
    <row r="2017" spans="1:9" x14ac:dyDescent="0.2">
      <c r="A2017" t="s">
        <v>2298</v>
      </c>
      <c r="B2017" t="s">
        <v>1375</v>
      </c>
      <c r="C2017">
        <v>21</v>
      </c>
      <c r="D2017" t="s">
        <v>762</v>
      </c>
      <c r="E2017">
        <v>0</v>
      </c>
      <c r="F2017">
        <v>21</v>
      </c>
      <c r="G2017">
        <v>0</v>
      </c>
      <c r="H2017">
        <v>0</v>
      </c>
      <c r="I2017">
        <v>52</v>
      </c>
    </row>
    <row r="2018" spans="1:9" x14ac:dyDescent="0.2">
      <c r="A2018" t="s">
        <v>2298</v>
      </c>
      <c r="B2018" t="s">
        <v>1375</v>
      </c>
      <c r="C2018">
        <v>3</v>
      </c>
      <c r="D2018" t="s">
        <v>801</v>
      </c>
      <c r="E2018">
        <v>0</v>
      </c>
      <c r="F2018">
        <v>3</v>
      </c>
      <c r="G2018">
        <v>0</v>
      </c>
      <c r="H2018">
        <v>0</v>
      </c>
      <c r="I2018">
        <v>6</v>
      </c>
    </row>
    <row r="2019" spans="1:9" x14ac:dyDescent="0.2">
      <c r="A2019" t="s">
        <v>2298</v>
      </c>
      <c r="B2019" t="s">
        <v>1375</v>
      </c>
      <c r="C2019">
        <v>16</v>
      </c>
      <c r="D2019" t="s">
        <v>809</v>
      </c>
      <c r="E2019">
        <v>10</v>
      </c>
      <c r="F2019">
        <v>6</v>
      </c>
      <c r="G2019">
        <v>0</v>
      </c>
      <c r="H2019">
        <v>0</v>
      </c>
      <c r="I2019">
        <v>14</v>
      </c>
    </row>
    <row r="2020" spans="1:9" x14ac:dyDescent="0.2">
      <c r="A2020" t="s">
        <v>2298</v>
      </c>
      <c r="B2020" t="s">
        <v>1375</v>
      </c>
      <c r="C2020">
        <v>6</v>
      </c>
      <c r="D2020" t="s">
        <v>818</v>
      </c>
      <c r="E2020">
        <v>0</v>
      </c>
      <c r="F2020">
        <v>6</v>
      </c>
      <c r="G2020">
        <v>0</v>
      </c>
      <c r="H2020">
        <v>0</v>
      </c>
      <c r="I2020">
        <v>31</v>
      </c>
    </row>
    <row r="2021" spans="1:9" x14ac:dyDescent="0.2">
      <c r="A2021" t="s">
        <v>2298</v>
      </c>
      <c r="B2021" t="s">
        <v>1375</v>
      </c>
      <c r="C2021">
        <v>2118</v>
      </c>
      <c r="D2021" t="s">
        <v>215</v>
      </c>
      <c r="E2021">
        <v>0</v>
      </c>
      <c r="F2021">
        <v>2118</v>
      </c>
      <c r="G2021">
        <v>0</v>
      </c>
      <c r="H2021">
        <v>0</v>
      </c>
      <c r="I2021">
        <v>0</v>
      </c>
    </row>
    <row r="2022" spans="1:9" x14ac:dyDescent="0.2">
      <c r="A2022" t="s">
        <v>2298</v>
      </c>
      <c r="B2022" t="s">
        <v>1375</v>
      </c>
      <c r="C2022">
        <v>211</v>
      </c>
      <c r="D2022" t="s">
        <v>216</v>
      </c>
      <c r="E2022">
        <v>0</v>
      </c>
      <c r="F2022">
        <v>211</v>
      </c>
      <c r="G2022">
        <v>0</v>
      </c>
      <c r="H2022">
        <v>0</v>
      </c>
      <c r="I2022">
        <v>211</v>
      </c>
    </row>
    <row r="2023" spans="1:9" x14ac:dyDescent="0.2">
      <c r="A2023" t="s">
        <v>2298</v>
      </c>
      <c r="B2023" t="s">
        <v>1375</v>
      </c>
      <c r="C2023">
        <v>1027</v>
      </c>
      <c r="D2023" t="s">
        <v>218</v>
      </c>
      <c r="E2023">
        <v>0</v>
      </c>
      <c r="F2023">
        <v>1027</v>
      </c>
      <c r="G2023">
        <v>0</v>
      </c>
      <c r="H2023">
        <v>0</v>
      </c>
      <c r="I2023">
        <v>0</v>
      </c>
    </row>
    <row r="2024" spans="1:9" x14ac:dyDescent="0.2">
      <c r="A2024" t="s">
        <v>2298</v>
      </c>
      <c r="B2024" t="s">
        <v>1375</v>
      </c>
      <c r="C2024">
        <v>105</v>
      </c>
      <c r="D2024" t="s">
        <v>220</v>
      </c>
      <c r="E2024">
        <v>0</v>
      </c>
      <c r="F2024">
        <v>105</v>
      </c>
      <c r="G2024">
        <v>0</v>
      </c>
      <c r="H2024">
        <v>0</v>
      </c>
      <c r="I2024">
        <v>105</v>
      </c>
    </row>
    <row r="2025" spans="1:9" x14ac:dyDescent="0.2">
      <c r="A2025" t="s">
        <v>2298</v>
      </c>
      <c r="B2025" t="s">
        <v>1375</v>
      </c>
      <c r="C2025">
        <v>2118</v>
      </c>
      <c r="D2025" t="s">
        <v>222</v>
      </c>
      <c r="E2025">
        <v>0</v>
      </c>
      <c r="F2025">
        <v>2118</v>
      </c>
      <c r="G2025">
        <v>0</v>
      </c>
      <c r="H2025">
        <v>0</v>
      </c>
      <c r="I2025">
        <v>0</v>
      </c>
    </row>
    <row r="2026" spans="1:9" x14ac:dyDescent="0.2">
      <c r="A2026" t="s">
        <v>2298</v>
      </c>
      <c r="B2026" t="s">
        <v>1375</v>
      </c>
      <c r="C2026">
        <v>10732</v>
      </c>
      <c r="D2026" t="s">
        <v>223</v>
      </c>
      <c r="E2026">
        <v>4236</v>
      </c>
      <c r="F2026">
        <v>6496</v>
      </c>
      <c r="G2026">
        <v>0</v>
      </c>
      <c r="H2026">
        <v>0</v>
      </c>
      <c r="I2026">
        <v>32947</v>
      </c>
    </row>
    <row r="2027" spans="1:9" x14ac:dyDescent="0.2">
      <c r="A2027" t="s">
        <v>2298</v>
      </c>
      <c r="B2027" t="s">
        <v>1375</v>
      </c>
      <c r="C2027">
        <v>741</v>
      </c>
      <c r="D2027" t="s">
        <v>229</v>
      </c>
      <c r="E2027">
        <v>0</v>
      </c>
      <c r="F2027">
        <v>741</v>
      </c>
      <c r="G2027">
        <v>0</v>
      </c>
      <c r="H2027">
        <v>0</v>
      </c>
      <c r="I2027">
        <v>0</v>
      </c>
    </row>
    <row r="2028" spans="1:9" x14ac:dyDescent="0.2">
      <c r="A2028" t="s">
        <v>2298</v>
      </c>
      <c r="B2028" t="s">
        <v>1375</v>
      </c>
      <c r="C2028">
        <v>11860</v>
      </c>
      <c r="D2028" t="s">
        <v>230</v>
      </c>
      <c r="E2028">
        <v>0</v>
      </c>
      <c r="F2028">
        <v>11860</v>
      </c>
      <c r="G2028">
        <v>0</v>
      </c>
      <c r="H2028">
        <v>0</v>
      </c>
      <c r="I2028">
        <v>0</v>
      </c>
    </row>
    <row r="2029" spans="1:9" x14ac:dyDescent="0.2">
      <c r="A2029" t="s">
        <v>2298</v>
      </c>
      <c r="B2029" t="s">
        <v>1375</v>
      </c>
      <c r="C2029">
        <v>12157</v>
      </c>
      <c r="D2029" t="s">
        <v>232</v>
      </c>
      <c r="E2029">
        <v>2118</v>
      </c>
      <c r="F2029">
        <v>10039</v>
      </c>
      <c r="G2029">
        <v>50832</v>
      </c>
      <c r="H2029">
        <v>0</v>
      </c>
      <c r="I2029">
        <v>68856</v>
      </c>
    </row>
    <row r="2030" spans="1:9" x14ac:dyDescent="0.2">
      <c r="A2030" t="s">
        <v>2298</v>
      </c>
      <c r="B2030" t="s">
        <v>1375</v>
      </c>
      <c r="C2030">
        <v>226</v>
      </c>
      <c r="D2030" t="s">
        <v>233</v>
      </c>
      <c r="E2030">
        <v>0</v>
      </c>
      <c r="F2030">
        <v>226</v>
      </c>
      <c r="G2030">
        <v>4236</v>
      </c>
      <c r="H2030">
        <v>0</v>
      </c>
      <c r="I2030">
        <v>17685</v>
      </c>
    </row>
    <row r="2031" spans="1:9" x14ac:dyDescent="0.2">
      <c r="A2031" t="s">
        <v>2298</v>
      </c>
      <c r="B2031" t="s">
        <v>1375</v>
      </c>
      <c r="C2031">
        <v>317</v>
      </c>
      <c r="D2031" t="s">
        <v>235</v>
      </c>
      <c r="E2031">
        <v>0</v>
      </c>
      <c r="F2031">
        <v>317</v>
      </c>
      <c r="G2031">
        <v>0</v>
      </c>
      <c r="H2031">
        <v>0</v>
      </c>
      <c r="I2031">
        <v>211</v>
      </c>
    </row>
    <row r="2032" spans="1:9" x14ac:dyDescent="0.2">
      <c r="A2032" t="s">
        <v>2298</v>
      </c>
      <c r="B2032" t="s">
        <v>1375</v>
      </c>
      <c r="C2032">
        <v>6354</v>
      </c>
      <c r="D2032" t="s">
        <v>237</v>
      </c>
      <c r="E2032">
        <v>0</v>
      </c>
      <c r="F2032">
        <v>6354</v>
      </c>
      <c r="G2032">
        <v>0</v>
      </c>
      <c r="H2032">
        <v>0</v>
      </c>
      <c r="I2032">
        <v>0</v>
      </c>
    </row>
    <row r="2033" spans="1:9" x14ac:dyDescent="0.2">
      <c r="A2033" t="s">
        <v>2298</v>
      </c>
      <c r="B2033" t="s">
        <v>1375</v>
      </c>
      <c r="C2033">
        <v>635</v>
      </c>
      <c r="D2033" t="s">
        <v>238</v>
      </c>
      <c r="E2033">
        <v>0</v>
      </c>
      <c r="F2033">
        <v>635</v>
      </c>
      <c r="G2033">
        <v>0</v>
      </c>
      <c r="H2033">
        <v>0</v>
      </c>
      <c r="I2033">
        <v>4236</v>
      </c>
    </row>
    <row r="2034" spans="1:9" x14ac:dyDescent="0.2">
      <c r="A2034" t="s">
        <v>2298</v>
      </c>
      <c r="B2034" t="s">
        <v>1375</v>
      </c>
      <c r="C2034">
        <v>12574</v>
      </c>
      <c r="D2034" t="s">
        <v>239</v>
      </c>
      <c r="E2034">
        <v>597</v>
      </c>
      <c r="F2034">
        <v>11977</v>
      </c>
      <c r="G2034">
        <v>0</v>
      </c>
      <c r="H2034">
        <v>0</v>
      </c>
      <c r="I2034">
        <v>11860</v>
      </c>
    </row>
    <row r="2035" spans="1:9" x14ac:dyDescent="0.2">
      <c r="A2035" t="s">
        <v>2298</v>
      </c>
      <c r="B2035" t="s">
        <v>1375</v>
      </c>
      <c r="C2035">
        <v>8577</v>
      </c>
      <c r="D2035" t="s">
        <v>240</v>
      </c>
      <c r="E2035">
        <v>0</v>
      </c>
      <c r="F2035">
        <v>8577</v>
      </c>
      <c r="G2035">
        <v>0</v>
      </c>
      <c r="H2035">
        <v>0</v>
      </c>
      <c r="I2035">
        <v>741</v>
      </c>
    </row>
    <row r="2036" spans="1:9" x14ac:dyDescent="0.2">
      <c r="A2036" t="s">
        <v>2298</v>
      </c>
      <c r="B2036" t="s">
        <v>1375</v>
      </c>
      <c r="C2036">
        <v>518</v>
      </c>
      <c r="D2036" t="s">
        <v>241</v>
      </c>
      <c r="E2036">
        <v>0</v>
      </c>
      <c r="F2036">
        <v>518</v>
      </c>
      <c r="G2036">
        <v>0</v>
      </c>
      <c r="H2036">
        <v>0</v>
      </c>
      <c r="I2036">
        <v>1069</v>
      </c>
    </row>
    <row r="2037" spans="1:9" x14ac:dyDescent="0.2">
      <c r="A2037" t="s">
        <v>2298</v>
      </c>
      <c r="B2037" t="s">
        <v>1375</v>
      </c>
      <c r="C2037">
        <v>810</v>
      </c>
      <c r="D2037" t="s">
        <v>242</v>
      </c>
      <c r="E2037">
        <v>0</v>
      </c>
      <c r="F2037">
        <v>810</v>
      </c>
      <c r="G2037">
        <v>0</v>
      </c>
      <c r="H2037">
        <v>0</v>
      </c>
      <c r="I2037">
        <v>529</v>
      </c>
    </row>
    <row r="2038" spans="1:9" x14ac:dyDescent="0.2">
      <c r="A2038" t="s">
        <v>2298</v>
      </c>
      <c r="B2038" t="s">
        <v>1375</v>
      </c>
      <c r="C2038">
        <v>12033</v>
      </c>
      <c r="D2038" t="s">
        <v>246</v>
      </c>
      <c r="E2038">
        <v>0</v>
      </c>
      <c r="F2038">
        <v>12033</v>
      </c>
      <c r="G2038">
        <v>0</v>
      </c>
      <c r="H2038">
        <v>0</v>
      </c>
      <c r="I2038">
        <v>2223</v>
      </c>
    </row>
    <row r="2039" spans="1:9" x14ac:dyDescent="0.2">
      <c r="A2039" t="s">
        <v>2298</v>
      </c>
      <c r="B2039" t="s">
        <v>1375</v>
      </c>
      <c r="C2039">
        <v>317</v>
      </c>
      <c r="D2039" t="s">
        <v>248</v>
      </c>
      <c r="E2039">
        <v>105</v>
      </c>
      <c r="F2039">
        <v>211</v>
      </c>
      <c r="G2039">
        <v>0</v>
      </c>
      <c r="H2039">
        <v>0</v>
      </c>
      <c r="I2039">
        <v>1588</v>
      </c>
    </row>
    <row r="2040" spans="1:9" x14ac:dyDescent="0.2">
      <c r="A2040" t="s">
        <v>2298</v>
      </c>
      <c r="B2040" t="s">
        <v>1375</v>
      </c>
      <c r="C2040">
        <v>4711</v>
      </c>
      <c r="D2040" t="s">
        <v>249</v>
      </c>
      <c r="E2040">
        <v>529</v>
      </c>
      <c r="F2040">
        <v>4181</v>
      </c>
      <c r="G2040">
        <v>0</v>
      </c>
      <c r="H2040">
        <v>0</v>
      </c>
      <c r="I2040">
        <v>51891</v>
      </c>
    </row>
    <row r="2041" spans="1:9" x14ac:dyDescent="0.2">
      <c r="A2041" t="s">
        <v>2298</v>
      </c>
      <c r="B2041" t="s">
        <v>1375</v>
      </c>
      <c r="C2041">
        <v>635</v>
      </c>
      <c r="D2041" t="s">
        <v>250</v>
      </c>
      <c r="E2041">
        <v>0</v>
      </c>
      <c r="F2041">
        <v>635</v>
      </c>
      <c r="G2041">
        <v>0</v>
      </c>
      <c r="H2041">
        <v>0</v>
      </c>
      <c r="I2041">
        <v>0</v>
      </c>
    </row>
    <row r="2042" spans="1:9" x14ac:dyDescent="0.2">
      <c r="A2042" t="s">
        <v>2298</v>
      </c>
      <c r="B2042" t="s">
        <v>1375</v>
      </c>
      <c r="C2042">
        <v>22363</v>
      </c>
      <c r="D2042" t="s">
        <v>251</v>
      </c>
      <c r="E2042">
        <v>8930</v>
      </c>
      <c r="F2042">
        <v>13433</v>
      </c>
      <c r="G2042">
        <v>12711</v>
      </c>
      <c r="H2042">
        <v>0</v>
      </c>
      <c r="I2042">
        <v>149882</v>
      </c>
    </row>
    <row r="2043" spans="1:9" x14ac:dyDescent="0.2">
      <c r="A2043" t="s">
        <v>2298</v>
      </c>
      <c r="B2043" t="s">
        <v>1375</v>
      </c>
      <c r="C2043">
        <v>8903</v>
      </c>
      <c r="D2043" t="s">
        <v>247</v>
      </c>
      <c r="E2043">
        <v>1588</v>
      </c>
      <c r="F2043">
        <v>7314</v>
      </c>
      <c r="G2043">
        <v>0</v>
      </c>
      <c r="H2043">
        <v>0</v>
      </c>
      <c r="I2043">
        <v>49349</v>
      </c>
    </row>
    <row r="2044" spans="1:9" x14ac:dyDescent="0.2">
      <c r="A2044" t="s">
        <v>2298</v>
      </c>
      <c r="B2044" t="s">
        <v>1375</v>
      </c>
      <c r="C2044">
        <v>227</v>
      </c>
      <c r="D2044" t="s">
        <v>254</v>
      </c>
      <c r="E2044">
        <v>46</v>
      </c>
      <c r="F2044">
        <v>181</v>
      </c>
      <c r="G2044">
        <v>0</v>
      </c>
      <c r="H2044">
        <v>0</v>
      </c>
      <c r="I2044">
        <v>51078</v>
      </c>
    </row>
    <row r="2045" spans="1:9" x14ac:dyDescent="0.2">
      <c r="A2045" t="s">
        <v>2298</v>
      </c>
      <c r="B2045" t="s">
        <v>1375</v>
      </c>
      <c r="C2045">
        <v>829</v>
      </c>
      <c r="D2045" t="s">
        <v>255</v>
      </c>
      <c r="E2045">
        <v>0</v>
      </c>
      <c r="F2045">
        <v>829</v>
      </c>
      <c r="G2045">
        <v>0</v>
      </c>
      <c r="H2045">
        <v>0</v>
      </c>
      <c r="I2045">
        <v>0</v>
      </c>
    </row>
    <row r="2046" spans="1:9" x14ac:dyDescent="0.2">
      <c r="A2046" t="s">
        <v>2298</v>
      </c>
      <c r="B2046" t="s">
        <v>1375</v>
      </c>
      <c r="C2046">
        <v>250</v>
      </c>
      <c r="D2046" t="s">
        <v>256</v>
      </c>
      <c r="E2046">
        <v>211</v>
      </c>
      <c r="F2046">
        <v>39</v>
      </c>
      <c r="G2046">
        <v>0</v>
      </c>
      <c r="H2046">
        <v>0</v>
      </c>
      <c r="I2046">
        <v>4312</v>
      </c>
    </row>
    <row r="2047" spans="1:9" x14ac:dyDescent="0.2">
      <c r="A2047" t="s">
        <v>2298</v>
      </c>
      <c r="B2047" t="s">
        <v>1375</v>
      </c>
      <c r="C2047">
        <v>730</v>
      </c>
      <c r="D2047" t="s">
        <v>258</v>
      </c>
      <c r="E2047">
        <v>529</v>
      </c>
      <c r="F2047">
        <v>201</v>
      </c>
      <c r="G2047">
        <v>0</v>
      </c>
      <c r="H2047">
        <v>0</v>
      </c>
      <c r="I2047">
        <v>1101</v>
      </c>
    </row>
    <row r="2048" spans="1:9" x14ac:dyDescent="0.2">
      <c r="A2048" t="s">
        <v>2298</v>
      </c>
      <c r="B2048" t="s">
        <v>1375</v>
      </c>
      <c r="C2048">
        <v>614</v>
      </c>
      <c r="D2048" t="s">
        <v>260</v>
      </c>
      <c r="E2048">
        <v>0</v>
      </c>
      <c r="F2048">
        <v>614</v>
      </c>
      <c r="G2048">
        <v>0</v>
      </c>
      <c r="H2048">
        <v>0</v>
      </c>
      <c r="I2048">
        <v>444</v>
      </c>
    </row>
    <row r="2049" spans="1:9" x14ac:dyDescent="0.2">
      <c r="A2049" t="s">
        <v>2298</v>
      </c>
      <c r="B2049" t="s">
        <v>1375</v>
      </c>
      <c r="C2049">
        <v>211</v>
      </c>
      <c r="D2049" t="s">
        <v>261</v>
      </c>
      <c r="E2049">
        <v>105</v>
      </c>
      <c r="F2049">
        <v>105</v>
      </c>
      <c r="G2049">
        <v>0</v>
      </c>
      <c r="H2049">
        <v>0</v>
      </c>
      <c r="I2049">
        <v>2012</v>
      </c>
    </row>
    <row r="2050" spans="1:9" x14ac:dyDescent="0.2">
      <c r="A2050" t="s">
        <v>2298</v>
      </c>
      <c r="B2050" t="s">
        <v>1375</v>
      </c>
      <c r="C2050">
        <v>9948</v>
      </c>
      <c r="D2050" t="s">
        <v>262</v>
      </c>
      <c r="E2050">
        <v>2308</v>
      </c>
      <c r="F2050">
        <v>7639</v>
      </c>
      <c r="G2050">
        <v>20</v>
      </c>
      <c r="H2050">
        <v>0</v>
      </c>
      <c r="I2050">
        <v>18889</v>
      </c>
    </row>
    <row r="2051" spans="1:9" x14ac:dyDescent="0.2">
      <c r="A2051" t="s">
        <v>2298</v>
      </c>
      <c r="B2051" t="s">
        <v>1375</v>
      </c>
      <c r="C2051">
        <v>4486</v>
      </c>
      <c r="D2051" t="s">
        <v>264</v>
      </c>
      <c r="E2051">
        <v>4236</v>
      </c>
      <c r="F2051">
        <v>250</v>
      </c>
      <c r="G2051">
        <v>2541</v>
      </c>
      <c r="H2051">
        <v>0</v>
      </c>
      <c r="I2051">
        <v>4130</v>
      </c>
    </row>
    <row r="2052" spans="1:9" x14ac:dyDescent="0.2">
      <c r="A2052" t="s">
        <v>2298</v>
      </c>
      <c r="B2052" t="s">
        <v>1375</v>
      </c>
      <c r="C2052">
        <v>1588</v>
      </c>
      <c r="D2052" t="s">
        <v>268</v>
      </c>
      <c r="E2052">
        <v>0</v>
      </c>
      <c r="F2052">
        <v>1588</v>
      </c>
      <c r="G2052">
        <v>0</v>
      </c>
      <c r="H2052">
        <v>0</v>
      </c>
      <c r="I2052">
        <v>0</v>
      </c>
    </row>
    <row r="2053" spans="1:9" x14ac:dyDescent="0.2">
      <c r="A2053" t="s">
        <v>2298</v>
      </c>
      <c r="B2053" t="s">
        <v>1375</v>
      </c>
      <c r="C2053">
        <v>529</v>
      </c>
      <c r="D2053" t="s">
        <v>269</v>
      </c>
      <c r="E2053">
        <v>0</v>
      </c>
      <c r="F2053">
        <v>529</v>
      </c>
      <c r="G2053">
        <v>0</v>
      </c>
      <c r="H2053">
        <v>0</v>
      </c>
      <c r="I2053">
        <v>0</v>
      </c>
    </row>
    <row r="2054" spans="1:9" x14ac:dyDescent="0.2">
      <c r="A2054" t="s">
        <v>2298</v>
      </c>
      <c r="B2054" t="s">
        <v>1375</v>
      </c>
      <c r="C2054">
        <v>11013</v>
      </c>
      <c r="D2054" t="s">
        <v>271</v>
      </c>
      <c r="E2054">
        <v>0</v>
      </c>
      <c r="F2054">
        <v>11013</v>
      </c>
      <c r="G2054">
        <v>0</v>
      </c>
      <c r="H2054">
        <v>0</v>
      </c>
      <c r="I2054">
        <v>20332</v>
      </c>
    </row>
    <row r="2055" spans="1:9" x14ac:dyDescent="0.2">
      <c r="A2055" t="s">
        <v>2298</v>
      </c>
      <c r="B2055" t="s">
        <v>1375</v>
      </c>
      <c r="C2055">
        <v>815</v>
      </c>
      <c r="D2055" t="s">
        <v>275</v>
      </c>
      <c r="E2055">
        <v>0</v>
      </c>
      <c r="F2055">
        <v>815</v>
      </c>
      <c r="G2055">
        <v>0</v>
      </c>
      <c r="H2055">
        <v>0</v>
      </c>
      <c r="I2055">
        <v>263</v>
      </c>
    </row>
    <row r="2056" spans="1:9" x14ac:dyDescent="0.2">
      <c r="A2056" t="s">
        <v>2298</v>
      </c>
      <c r="B2056" t="s">
        <v>1375</v>
      </c>
      <c r="C2056">
        <v>741</v>
      </c>
      <c r="D2056" t="s">
        <v>277</v>
      </c>
      <c r="E2056">
        <v>0</v>
      </c>
      <c r="F2056">
        <v>741</v>
      </c>
      <c r="G2056">
        <v>0</v>
      </c>
      <c r="H2056">
        <v>0</v>
      </c>
      <c r="I2056">
        <v>0</v>
      </c>
    </row>
    <row r="2057" spans="1:9" x14ac:dyDescent="0.2">
      <c r="A2057" t="s">
        <v>2298</v>
      </c>
      <c r="B2057" t="s">
        <v>1375</v>
      </c>
      <c r="C2057">
        <v>8943</v>
      </c>
      <c r="D2057" t="s">
        <v>279</v>
      </c>
      <c r="E2057">
        <v>0</v>
      </c>
      <c r="F2057">
        <v>8943</v>
      </c>
      <c r="G2057">
        <v>0</v>
      </c>
      <c r="H2057">
        <v>0</v>
      </c>
      <c r="I2057">
        <v>0</v>
      </c>
    </row>
    <row r="2058" spans="1:9" x14ac:dyDescent="0.2">
      <c r="A2058" t="s">
        <v>2298</v>
      </c>
      <c r="B2058" t="s">
        <v>1375</v>
      </c>
      <c r="C2058">
        <v>17228</v>
      </c>
      <c r="D2058" t="s">
        <v>280</v>
      </c>
      <c r="E2058">
        <v>0</v>
      </c>
      <c r="F2058">
        <v>17228</v>
      </c>
      <c r="G2058">
        <v>0</v>
      </c>
      <c r="H2058">
        <v>0</v>
      </c>
      <c r="I2058">
        <v>0</v>
      </c>
    </row>
    <row r="2059" spans="1:9" x14ac:dyDescent="0.2">
      <c r="A2059" t="s">
        <v>2298</v>
      </c>
      <c r="B2059" t="s">
        <v>1375</v>
      </c>
      <c r="C2059">
        <v>14336</v>
      </c>
      <c r="D2059" t="s">
        <v>284</v>
      </c>
      <c r="E2059">
        <v>635</v>
      </c>
      <c r="F2059">
        <v>13701</v>
      </c>
      <c r="G2059">
        <v>2118</v>
      </c>
      <c r="H2059">
        <v>0</v>
      </c>
      <c r="I2059">
        <v>13131</v>
      </c>
    </row>
    <row r="2060" spans="1:9" x14ac:dyDescent="0.2">
      <c r="A2060" t="s">
        <v>2298</v>
      </c>
      <c r="B2060" t="s">
        <v>1375</v>
      </c>
      <c r="C2060">
        <v>3812</v>
      </c>
      <c r="D2060" t="s">
        <v>285</v>
      </c>
      <c r="E2060">
        <v>0</v>
      </c>
      <c r="F2060">
        <v>3812</v>
      </c>
      <c r="G2060">
        <v>0</v>
      </c>
      <c r="H2060">
        <v>0</v>
      </c>
      <c r="I2060">
        <v>19379</v>
      </c>
    </row>
    <row r="2061" spans="1:9" x14ac:dyDescent="0.2">
      <c r="A2061" t="s">
        <v>2298</v>
      </c>
      <c r="B2061" t="s">
        <v>1375</v>
      </c>
      <c r="C2061">
        <v>1757</v>
      </c>
      <c r="D2061" t="s">
        <v>286</v>
      </c>
      <c r="E2061">
        <v>0</v>
      </c>
      <c r="F2061">
        <v>1757</v>
      </c>
      <c r="G2061">
        <v>0</v>
      </c>
      <c r="H2061">
        <v>0</v>
      </c>
      <c r="I2061">
        <v>0</v>
      </c>
    </row>
    <row r="2062" spans="1:9" x14ac:dyDescent="0.2">
      <c r="A2062" t="s">
        <v>2298</v>
      </c>
      <c r="B2062" t="s">
        <v>1375</v>
      </c>
      <c r="C2062">
        <v>6402</v>
      </c>
      <c r="D2062" t="s">
        <v>288</v>
      </c>
      <c r="E2062">
        <v>1775</v>
      </c>
      <c r="F2062">
        <v>4626</v>
      </c>
      <c r="G2062">
        <v>211</v>
      </c>
      <c r="H2062">
        <v>0</v>
      </c>
      <c r="I2062">
        <v>38488</v>
      </c>
    </row>
    <row r="2063" spans="1:9" x14ac:dyDescent="0.2">
      <c r="A2063" t="s">
        <v>2298</v>
      </c>
      <c r="B2063" t="s">
        <v>1375</v>
      </c>
      <c r="C2063">
        <v>4294</v>
      </c>
      <c r="D2063" t="s">
        <v>289</v>
      </c>
      <c r="E2063">
        <v>0</v>
      </c>
      <c r="F2063">
        <v>4294</v>
      </c>
      <c r="G2063">
        <v>0</v>
      </c>
      <c r="H2063">
        <v>0</v>
      </c>
      <c r="I2063">
        <v>27523</v>
      </c>
    </row>
    <row r="2064" spans="1:9" x14ac:dyDescent="0.2">
      <c r="A2064" t="s">
        <v>2298</v>
      </c>
      <c r="B2064" t="s">
        <v>1375</v>
      </c>
      <c r="C2064">
        <v>1447</v>
      </c>
      <c r="D2064" t="s">
        <v>291</v>
      </c>
      <c r="E2064">
        <v>0</v>
      </c>
      <c r="F2064">
        <v>1447</v>
      </c>
      <c r="G2064">
        <v>0</v>
      </c>
      <c r="H2064">
        <v>0</v>
      </c>
      <c r="I2064">
        <v>10681</v>
      </c>
    </row>
    <row r="2065" spans="1:9" x14ac:dyDescent="0.2">
      <c r="A2065" t="s">
        <v>2298</v>
      </c>
      <c r="B2065" t="s">
        <v>1375</v>
      </c>
      <c r="C2065">
        <v>114</v>
      </c>
      <c r="D2065" t="s">
        <v>281</v>
      </c>
      <c r="E2065">
        <v>0</v>
      </c>
      <c r="F2065">
        <v>114</v>
      </c>
      <c r="G2065">
        <v>0</v>
      </c>
      <c r="H2065">
        <v>0</v>
      </c>
      <c r="I2065">
        <v>0</v>
      </c>
    </row>
    <row r="2066" spans="1:9" x14ac:dyDescent="0.2">
      <c r="A2066" t="s">
        <v>2298</v>
      </c>
      <c r="B2066" t="s">
        <v>1375</v>
      </c>
      <c r="C2066">
        <v>1588</v>
      </c>
      <c r="D2066" t="s">
        <v>2318</v>
      </c>
      <c r="E2066">
        <v>0</v>
      </c>
      <c r="F2066">
        <v>1588</v>
      </c>
      <c r="G2066">
        <v>0</v>
      </c>
      <c r="H2066">
        <v>0</v>
      </c>
      <c r="I2066">
        <v>0</v>
      </c>
    </row>
    <row r="2067" spans="1:9" x14ac:dyDescent="0.2">
      <c r="A2067" t="s">
        <v>2298</v>
      </c>
      <c r="B2067" t="s">
        <v>1375</v>
      </c>
      <c r="C2067">
        <v>1588</v>
      </c>
      <c r="D2067" t="s">
        <v>2319</v>
      </c>
      <c r="E2067">
        <v>0</v>
      </c>
      <c r="F2067">
        <v>1588</v>
      </c>
      <c r="G2067">
        <v>0</v>
      </c>
      <c r="H2067">
        <v>0</v>
      </c>
      <c r="I2067">
        <v>0</v>
      </c>
    </row>
    <row r="2068" spans="1:9" x14ac:dyDescent="0.2">
      <c r="A2068" t="s">
        <v>2298</v>
      </c>
      <c r="B2068" t="s">
        <v>1375</v>
      </c>
      <c r="C2068">
        <v>9170</v>
      </c>
      <c r="D2068" t="s">
        <v>292</v>
      </c>
      <c r="E2068">
        <v>0</v>
      </c>
      <c r="F2068">
        <v>9170</v>
      </c>
      <c r="G2068">
        <v>0</v>
      </c>
      <c r="H2068">
        <v>0</v>
      </c>
      <c r="I2068">
        <v>0</v>
      </c>
    </row>
    <row r="2069" spans="1:9" x14ac:dyDescent="0.2">
      <c r="A2069" t="s">
        <v>2298</v>
      </c>
      <c r="B2069" t="s">
        <v>1375</v>
      </c>
      <c r="C2069">
        <v>6844</v>
      </c>
      <c r="D2069" t="s">
        <v>293</v>
      </c>
      <c r="E2069">
        <v>0</v>
      </c>
      <c r="F2069">
        <v>6844</v>
      </c>
      <c r="G2069">
        <v>0</v>
      </c>
      <c r="H2069">
        <v>0</v>
      </c>
      <c r="I2069">
        <v>0</v>
      </c>
    </row>
    <row r="2070" spans="1:9" x14ac:dyDescent="0.2">
      <c r="A2070" t="s">
        <v>2298</v>
      </c>
      <c r="B2070" t="s">
        <v>1375</v>
      </c>
      <c r="C2070">
        <v>24793</v>
      </c>
      <c r="D2070" t="s">
        <v>294</v>
      </c>
      <c r="E2070">
        <v>0</v>
      </c>
      <c r="F2070">
        <v>24793</v>
      </c>
      <c r="G2070">
        <v>0</v>
      </c>
      <c r="H2070">
        <v>0</v>
      </c>
      <c r="I2070">
        <v>0</v>
      </c>
    </row>
    <row r="2071" spans="1:9" x14ac:dyDescent="0.2">
      <c r="A2071" t="s">
        <v>2298</v>
      </c>
      <c r="B2071" t="s">
        <v>1375</v>
      </c>
      <c r="C2071">
        <v>1375</v>
      </c>
      <c r="D2071" t="s">
        <v>295</v>
      </c>
      <c r="E2071">
        <v>0</v>
      </c>
      <c r="F2071">
        <v>1375</v>
      </c>
      <c r="G2071">
        <v>0</v>
      </c>
      <c r="H2071">
        <v>0</v>
      </c>
      <c r="I2071">
        <v>0</v>
      </c>
    </row>
    <row r="2072" spans="1:9" x14ac:dyDescent="0.2">
      <c r="A2072" t="s">
        <v>2298</v>
      </c>
      <c r="B2072" t="s">
        <v>1375</v>
      </c>
      <c r="C2072">
        <v>148</v>
      </c>
      <c r="D2072" t="s">
        <v>297</v>
      </c>
      <c r="E2072">
        <v>0</v>
      </c>
      <c r="F2072">
        <v>148</v>
      </c>
      <c r="G2072">
        <v>0</v>
      </c>
      <c r="H2072">
        <v>0</v>
      </c>
      <c r="I2072">
        <v>0</v>
      </c>
    </row>
    <row r="2073" spans="1:9" x14ac:dyDescent="0.2">
      <c r="A2073" t="s">
        <v>2298</v>
      </c>
      <c r="B2073" t="s">
        <v>1375</v>
      </c>
      <c r="C2073">
        <v>63</v>
      </c>
      <c r="D2073" t="s">
        <v>298</v>
      </c>
      <c r="E2073">
        <v>31</v>
      </c>
      <c r="F2073">
        <v>31</v>
      </c>
      <c r="G2073">
        <v>0</v>
      </c>
      <c r="H2073">
        <v>0</v>
      </c>
      <c r="I2073">
        <v>95</v>
      </c>
    </row>
    <row r="2074" spans="1:9" x14ac:dyDescent="0.2">
      <c r="A2074" t="s">
        <v>2298</v>
      </c>
      <c r="B2074" t="s">
        <v>1375</v>
      </c>
      <c r="C2074">
        <v>2658</v>
      </c>
      <c r="D2074" t="s">
        <v>299</v>
      </c>
      <c r="E2074">
        <v>0</v>
      </c>
      <c r="F2074">
        <v>2658</v>
      </c>
      <c r="G2074">
        <v>0</v>
      </c>
      <c r="H2074">
        <v>0</v>
      </c>
      <c r="I2074">
        <v>127</v>
      </c>
    </row>
    <row r="2075" spans="1:9" x14ac:dyDescent="0.2">
      <c r="A2075" t="s">
        <v>2298</v>
      </c>
      <c r="B2075" t="s">
        <v>1375</v>
      </c>
      <c r="C2075">
        <v>2959</v>
      </c>
      <c r="D2075" t="s">
        <v>301</v>
      </c>
      <c r="E2075">
        <v>7</v>
      </c>
      <c r="F2075">
        <v>2952</v>
      </c>
      <c r="G2075">
        <v>31</v>
      </c>
      <c r="H2075">
        <v>0</v>
      </c>
      <c r="I2075">
        <v>1955</v>
      </c>
    </row>
    <row r="2076" spans="1:9" x14ac:dyDescent="0.2">
      <c r="A2076" t="s">
        <v>2298</v>
      </c>
      <c r="B2076" t="s">
        <v>1375</v>
      </c>
      <c r="C2076">
        <v>114</v>
      </c>
      <c r="D2076" t="s">
        <v>307</v>
      </c>
      <c r="E2076">
        <v>31</v>
      </c>
      <c r="F2076">
        <v>82</v>
      </c>
      <c r="G2076">
        <v>0</v>
      </c>
      <c r="H2076">
        <v>0</v>
      </c>
      <c r="I2076">
        <v>1953</v>
      </c>
    </row>
    <row r="2077" spans="1:9" x14ac:dyDescent="0.2">
      <c r="A2077" t="s">
        <v>2298</v>
      </c>
      <c r="B2077" t="s">
        <v>1375</v>
      </c>
      <c r="C2077">
        <v>119</v>
      </c>
      <c r="D2077" t="s">
        <v>310</v>
      </c>
      <c r="E2077">
        <v>0</v>
      </c>
      <c r="F2077">
        <v>119</v>
      </c>
      <c r="G2077">
        <v>0</v>
      </c>
      <c r="H2077">
        <v>0</v>
      </c>
      <c r="I2077">
        <v>317</v>
      </c>
    </row>
    <row r="2078" spans="1:9" x14ac:dyDescent="0.2">
      <c r="A2078" t="s">
        <v>2298</v>
      </c>
      <c r="B2078" t="s">
        <v>1375</v>
      </c>
      <c r="C2078">
        <v>63</v>
      </c>
      <c r="D2078" t="s">
        <v>322</v>
      </c>
      <c r="E2078">
        <v>0</v>
      </c>
      <c r="F2078">
        <v>63</v>
      </c>
      <c r="G2078">
        <v>0</v>
      </c>
      <c r="H2078">
        <v>0</v>
      </c>
      <c r="I2078">
        <v>0</v>
      </c>
    </row>
    <row r="2079" spans="1:9" x14ac:dyDescent="0.2">
      <c r="A2079" t="s">
        <v>2298</v>
      </c>
      <c r="B2079" t="s">
        <v>1375</v>
      </c>
      <c r="C2079">
        <v>635</v>
      </c>
      <c r="D2079" t="s">
        <v>323</v>
      </c>
      <c r="E2079">
        <v>0</v>
      </c>
      <c r="F2079">
        <v>635</v>
      </c>
      <c r="G2079">
        <v>0</v>
      </c>
      <c r="H2079">
        <v>0</v>
      </c>
      <c r="I2079">
        <v>0</v>
      </c>
    </row>
    <row r="2080" spans="1:9" x14ac:dyDescent="0.2">
      <c r="A2080" t="s">
        <v>2298</v>
      </c>
      <c r="B2080" t="s">
        <v>1375</v>
      </c>
      <c r="C2080">
        <v>3369</v>
      </c>
      <c r="D2080" t="s">
        <v>325</v>
      </c>
      <c r="E2080">
        <v>0</v>
      </c>
      <c r="F2080">
        <v>3369</v>
      </c>
      <c r="G2080">
        <v>0</v>
      </c>
      <c r="H2080">
        <v>0</v>
      </c>
      <c r="I2080">
        <v>34152</v>
      </c>
    </row>
    <row r="2081" spans="1:9" x14ac:dyDescent="0.2">
      <c r="A2081" t="s">
        <v>2298</v>
      </c>
      <c r="B2081" t="s">
        <v>1375</v>
      </c>
      <c r="C2081">
        <v>2435</v>
      </c>
      <c r="D2081" t="s">
        <v>326</v>
      </c>
      <c r="E2081">
        <v>0</v>
      </c>
      <c r="F2081">
        <v>2435</v>
      </c>
      <c r="G2081">
        <v>0</v>
      </c>
      <c r="H2081">
        <v>0</v>
      </c>
      <c r="I2081">
        <v>0</v>
      </c>
    </row>
    <row r="2082" spans="1:9" x14ac:dyDescent="0.2">
      <c r="A2082" t="s">
        <v>2298</v>
      </c>
      <c r="B2082" t="s">
        <v>1375</v>
      </c>
      <c r="C2082">
        <v>90</v>
      </c>
      <c r="D2082" t="s">
        <v>330</v>
      </c>
      <c r="E2082">
        <v>0</v>
      </c>
      <c r="F2082">
        <v>90</v>
      </c>
      <c r="G2082">
        <v>0</v>
      </c>
      <c r="H2082">
        <v>0</v>
      </c>
      <c r="I2082">
        <v>0</v>
      </c>
    </row>
    <row r="2083" spans="1:9" x14ac:dyDescent="0.2">
      <c r="A2083" t="s">
        <v>2298</v>
      </c>
      <c r="B2083" t="s">
        <v>1375</v>
      </c>
      <c r="C2083">
        <v>2859</v>
      </c>
      <c r="D2083" t="s">
        <v>332</v>
      </c>
      <c r="E2083">
        <v>0</v>
      </c>
      <c r="F2083">
        <v>2859</v>
      </c>
      <c r="G2083">
        <v>0</v>
      </c>
      <c r="H2083">
        <v>0</v>
      </c>
      <c r="I2083">
        <v>-2860</v>
      </c>
    </row>
    <row r="2084" spans="1:9" x14ac:dyDescent="0.2">
      <c r="A2084" t="s">
        <v>2298</v>
      </c>
      <c r="B2084" t="s">
        <v>1375</v>
      </c>
      <c r="C2084">
        <v>2090</v>
      </c>
      <c r="D2084" t="s">
        <v>333</v>
      </c>
      <c r="E2084">
        <v>0</v>
      </c>
      <c r="F2084">
        <v>2090</v>
      </c>
      <c r="G2084">
        <v>0</v>
      </c>
      <c r="H2084">
        <v>0</v>
      </c>
      <c r="I2084">
        <v>28470</v>
      </c>
    </row>
    <row r="2085" spans="1:9" x14ac:dyDescent="0.2">
      <c r="A2085" t="s">
        <v>2298</v>
      </c>
      <c r="B2085" t="s">
        <v>1375</v>
      </c>
      <c r="C2085">
        <v>6036</v>
      </c>
      <c r="D2085" t="s">
        <v>334</v>
      </c>
      <c r="E2085">
        <v>0</v>
      </c>
      <c r="F2085">
        <v>6036</v>
      </c>
      <c r="G2085">
        <v>0</v>
      </c>
      <c r="H2085">
        <v>0</v>
      </c>
      <c r="I2085">
        <v>0</v>
      </c>
    </row>
    <row r="2086" spans="1:9" x14ac:dyDescent="0.2">
      <c r="A2086" t="s">
        <v>2298</v>
      </c>
      <c r="B2086" t="s">
        <v>1375</v>
      </c>
      <c r="C2086">
        <v>6354</v>
      </c>
      <c r="D2086" t="s">
        <v>335</v>
      </c>
      <c r="E2086">
        <v>158</v>
      </c>
      <c r="F2086">
        <v>6195</v>
      </c>
      <c r="G2086">
        <v>0</v>
      </c>
      <c r="H2086">
        <v>0</v>
      </c>
      <c r="I2086">
        <v>0</v>
      </c>
    </row>
    <row r="2087" spans="1:9" x14ac:dyDescent="0.2">
      <c r="A2087" t="s">
        <v>2298</v>
      </c>
      <c r="B2087" t="s">
        <v>1375</v>
      </c>
      <c r="C2087">
        <v>17272</v>
      </c>
      <c r="D2087" t="s">
        <v>336</v>
      </c>
      <c r="E2087">
        <v>0</v>
      </c>
      <c r="F2087">
        <v>17272</v>
      </c>
      <c r="G2087">
        <v>0</v>
      </c>
      <c r="H2087">
        <v>0</v>
      </c>
      <c r="I2087">
        <v>0</v>
      </c>
    </row>
    <row r="2088" spans="1:9" x14ac:dyDescent="0.2">
      <c r="A2088" t="s">
        <v>2298</v>
      </c>
      <c r="B2088" t="s">
        <v>1375</v>
      </c>
      <c r="C2088">
        <v>17014</v>
      </c>
      <c r="D2088" t="s">
        <v>337</v>
      </c>
      <c r="E2088">
        <v>0</v>
      </c>
      <c r="F2088">
        <v>17014</v>
      </c>
      <c r="G2088">
        <v>0</v>
      </c>
      <c r="H2088">
        <v>0</v>
      </c>
      <c r="I2088">
        <v>1270</v>
      </c>
    </row>
    <row r="2089" spans="1:9" x14ac:dyDescent="0.2">
      <c r="A2089" t="s">
        <v>2298</v>
      </c>
      <c r="B2089" t="s">
        <v>1375</v>
      </c>
      <c r="C2089">
        <v>12549</v>
      </c>
      <c r="D2089" t="s">
        <v>352</v>
      </c>
      <c r="E2089">
        <v>0</v>
      </c>
      <c r="F2089">
        <v>12549</v>
      </c>
      <c r="G2089">
        <v>0</v>
      </c>
      <c r="H2089">
        <v>0</v>
      </c>
      <c r="I2089">
        <v>0</v>
      </c>
    </row>
    <row r="2090" spans="1:9" x14ac:dyDescent="0.2">
      <c r="A2090" t="s">
        <v>2298</v>
      </c>
      <c r="B2090" t="s">
        <v>1375</v>
      </c>
      <c r="C2090">
        <v>7624</v>
      </c>
      <c r="D2090" t="s">
        <v>353</v>
      </c>
      <c r="E2090">
        <v>0</v>
      </c>
      <c r="F2090">
        <v>7624</v>
      </c>
      <c r="G2090">
        <v>0</v>
      </c>
      <c r="H2090">
        <v>0</v>
      </c>
      <c r="I2090">
        <v>12866</v>
      </c>
    </row>
    <row r="2091" spans="1:9" x14ac:dyDescent="0.2">
      <c r="A2091" t="s">
        <v>2298</v>
      </c>
      <c r="B2091" t="s">
        <v>1375</v>
      </c>
      <c r="C2091">
        <v>1040</v>
      </c>
      <c r="D2091" t="s">
        <v>354</v>
      </c>
      <c r="E2091">
        <v>0</v>
      </c>
      <c r="F2091">
        <v>1040</v>
      </c>
      <c r="G2091">
        <v>0</v>
      </c>
      <c r="H2091">
        <v>0</v>
      </c>
      <c r="I2091">
        <v>0</v>
      </c>
    </row>
    <row r="2092" spans="1:9" x14ac:dyDescent="0.2">
      <c r="A2092" t="s">
        <v>2298</v>
      </c>
      <c r="B2092" t="s">
        <v>1375</v>
      </c>
      <c r="C2092">
        <v>4500</v>
      </c>
      <c r="D2092" t="s">
        <v>355</v>
      </c>
      <c r="E2092">
        <v>0</v>
      </c>
      <c r="F2092">
        <v>4500</v>
      </c>
      <c r="G2092">
        <v>0</v>
      </c>
      <c r="H2092">
        <v>0</v>
      </c>
      <c r="I2092">
        <v>11881</v>
      </c>
    </row>
    <row r="2093" spans="1:9" x14ac:dyDescent="0.2">
      <c r="A2093" t="s">
        <v>2298</v>
      </c>
      <c r="B2093" t="s">
        <v>1375</v>
      </c>
      <c r="C2093">
        <v>105</v>
      </c>
      <c r="D2093" t="s">
        <v>339</v>
      </c>
      <c r="E2093">
        <v>56</v>
      </c>
      <c r="F2093">
        <v>49</v>
      </c>
      <c r="G2093">
        <v>0</v>
      </c>
      <c r="H2093">
        <v>0</v>
      </c>
      <c r="I2093">
        <v>0</v>
      </c>
    </row>
    <row r="2094" spans="1:9" x14ac:dyDescent="0.2">
      <c r="A2094" t="s">
        <v>2298</v>
      </c>
      <c r="B2094" t="s">
        <v>1375</v>
      </c>
      <c r="C2094">
        <v>158</v>
      </c>
      <c r="D2094" t="s">
        <v>343</v>
      </c>
      <c r="E2094">
        <v>0</v>
      </c>
      <c r="F2094">
        <v>158</v>
      </c>
      <c r="G2094">
        <v>0</v>
      </c>
      <c r="H2094">
        <v>0</v>
      </c>
      <c r="I2094">
        <v>0</v>
      </c>
    </row>
    <row r="2095" spans="1:9" x14ac:dyDescent="0.2">
      <c r="A2095" t="s">
        <v>2298</v>
      </c>
      <c r="B2095" t="s">
        <v>1375</v>
      </c>
      <c r="C2095">
        <v>110</v>
      </c>
      <c r="D2095" t="s">
        <v>346</v>
      </c>
      <c r="E2095">
        <v>0</v>
      </c>
      <c r="F2095">
        <v>110</v>
      </c>
      <c r="G2095">
        <v>0</v>
      </c>
      <c r="H2095">
        <v>0</v>
      </c>
      <c r="I2095">
        <v>317</v>
      </c>
    </row>
    <row r="2096" spans="1:9" x14ac:dyDescent="0.2">
      <c r="A2096" t="s">
        <v>2298</v>
      </c>
      <c r="B2096" t="s">
        <v>1375</v>
      </c>
      <c r="C2096">
        <v>2986</v>
      </c>
      <c r="D2096" t="s">
        <v>344</v>
      </c>
      <c r="E2096">
        <v>0</v>
      </c>
      <c r="F2096">
        <v>2986</v>
      </c>
      <c r="G2096">
        <v>0</v>
      </c>
      <c r="H2096">
        <v>0</v>
      </c>
      <c r="I2096">
        <v>5559</v>
      </c>
    </row>
    <row r="2097" spans="1:9" x14ac:dyDescent="0.2">
      <c r="A2097" t="s">
        <v>2298</v>
      </c>
      <c r="B2097" t="s">
        <v>1375</v>
      </c>
      <c r="C2097">
        <v>48903</v>
      </c>
      <c r="D2097" t="s">
        <v>345</v>
      </c>
      <c r="E2097">
        <v>0</v>
      </c>
      <c r="F2097">
        <v>48903</v>
      </c>
      <c r="G2097">
        <v>0</v>
      </c>
      <c r="H2097">
        <v>0</v>
      </c>
      <c r="I2097">
        <v>21307</v>
      </c>
    </row>
    <row r="2098" spans="1:9" x14ac:dyDescent="0.2">
      <c r="A2098" t="s">
        <v>2298</v>
      </c>
      <c r="B2098" t="s">
        <v>1375</v>
      </c>
      <c r="C2098">
        <v>158</v>
      </c>
      <c r="D2098" t="s">
        <v>366</v>
      </c>
      <c r="E2098">
        <v>0</v>
      </c>
      <c r="F2098">
        <v>158</v>
      </c>
      <c r="G2098">
        <v>0</v>
      </c>
      <c r="H2098">
        <v>0</v>
      </c>
      <c r="I2098">
        <v>5</v>
      </c>
    </row>
    <row r="2099" spans="1:9" x14ac:dyDescent="0.2">
      <c r="A2099" t="s">
        <v>2298</v>
      </c>
      <c r="B2099" t="s">
        <v>1375</v>
      </c>
      <c r="C2099">
        <v>232</v>
      </c>
      <c r="D2099" t="s">
        <v>367</v>
      </c>
      <c r="E2099">
        <v>0</v>
      </c>
      <c r="F2099">
        <v>232</v>
      </c>
      <c r="G2099">
        <v>0</v>
      </c>
      <c r="H2099">
        <v>0</v>
      </c>
      <c r="I2099">
        <v>0</v>
      </c>
    </row>
    <row r="2100" spans="1:9" x14ac:dyDescent="0.2">
      <c r="A2100" t="s">
        <v>2298</v>
      </c>
      <c r="B2100" t="s">
        <v>1375</v>
      </c>
      <c r="C2100">
        <v>79</v>
      </c>
      <c r="D2100" t="s">
        <v>375</v>
      </c>
      <c r="E2100">
        <v>0</v>
      </c>
      <c r="F2100">
        <v>79</v>
      </c>
      <c r="G2100">
        <v>0</v>
      </c>
      <c r="H2100">
        <v>0</v>
      </c>
      <c r="I2100">
        <v>5</v>
      </c>
    </row>
    <row r="2101" spans="1:9" x14ac:dyDescent="0.2">
      <c r="A2101" t="s">
        <v>2298</v>
      </c>
      <c r="B2101" t="s">
        <v>1375</v>
      </c>
      <c r="C2101">
        <v>201</v>
      </c>
      <c r="D2101" t="s">
        <v>382</v>
      </c>
      <c r="E2101">
        <v>0</v>
      </c>
      <c r="F2101">
        <v>201</v>
      </c>
      <c r="G2101">
        <v>0</v>
      </c>
      <c r="H2101">
        <v>0</v>
      </c>
      <c r="I2101">
        <v>0</v>
      </c>
    </row>
    <row r="2102" spans="1:9" x14ac:dyDescent="0.2">
      <c r="A2102" t="s">
        <v>2298</v>
      </c>
      <c r="B2102" t="s">
        <v>1375</v>
      </c>
      <c r="C2102">
        <v>37</v>
      </c>
      <c r="D2102" t="s">
        <v>385</v>
      </c>
      <c r="E2102">
        <v>0</v>
      </c>
      <c r="F2102">
        <v>37</v>
      </c>
      <c r="G2102">
        <v>0</v>
      </c>
      <c r="H2102">
        <v>0</v>
      </c>
      <c r="I2102">
        <v>153</v>
      </c>
    </row>
    <row r="2103" spans="1:9" x14ac:dyDescent="0.2">
      <c r="A2103" t="s">
        <v>2298</v>
      </c>
      <c r="B2103" t="s">
        <v>1375</v>
      </c>
      <c r="C2103">
        <v>317</v>
      </c>
      <c r="D2103" t="s">
        <v>943</v>
      </c>
      <c r="E2103">
        <v>0</v>
      </c>
      <c r="F2103">
        <v>317</v>
      </c>
      <c r="G2103">
        <v>0</v>
      </c>
      <c r="H2103">
        <v>0</v>
      </c>
      <c r="I2103">
        <v>15</v>
      </c>
    </row>
    <row r="2104" spans="1:9" x14ac:dyDescent="0.2">
      <c r="A2104" t="s">
        <v>2298</v>
      </c>
      <c r="B2104" t="s">
        <v>1375</v>
      </c>
      <c r="C2104">
        <v>59</v>
      </c>
      <c r="D2104" t="s">
        <v>945</v>
      </c>
      <c r="E2104">
        <v>0</v>
      </c>
      <c r="F2104">
        <v>59</v>
      </c>
      <c r="G2104">
        <v>0</v>
      </c>
      <c r="H2104">
        <v>0</v>
      </c>
      <c r="I2104">
        <v>211</v>
      </c>
    </row>
    <row r="2105" spans="1:9" x14ac:dyDescent="0.2">
      <c r="A2105" t="s">
        <v>2298</v>
      </c>
      <c r="B2105" t="s">
        <v>1375</v>
      </c>
      <c r="C2105">
        <v>9</v>
      </c>
      <c r="D2105" t="s">
        <v>946</v>
      </c>
      <c r="E2105">
        <v>0</v>
      </c>
      <c r="F2105">
        <v>9</v>
      </c>
      <c r="G2105">
        <v>0</v>
      </c>
      <c r="H2105">
        <v>0</v>
      </c>
      <c r="I2105">
        <v>0</v>
      </c>
    </row>
    <row r="2106" spans="1:9" x14ac:dyDescent="0.2">
      <c r="A2106" t="s">
        <v>2298</v>
      </c>
      <c r="B2106" t="s">
        <v>1375</v>
      </c>
      <c r="C2106">
        <v>275</v>
      </c>
      <c r="D2106" t="s">
        <v>947</v>
      </c>
      <c r="E2106">
        <v>0</v>
      </c>
      <c r="F2106">
        <v>275</v>
      </c>
      <c r="G2106">
        <v>0</v>
      </c>
      <c r="H2106">
        <v>0</v>
      </c>
      <c r="I2106">
        <v>0</v>
      </c>
    </row>
    <row r="2107" spans="1:9" x14ac:dyDescent="0.2">
      <c r="A2107" t="s">
        <v>2298</v>
      </c>
      <c r="B2107" t="s">
        <v>1375</v>
      </c>
      <c r="C2107">
        <v>380</v>
      </c>
      <c r="D2107" t="s">
        <v>387</v>
      </c>
      <c r="E2107">
        <v>0</v>
      </c>
      <c r="F2107">
        <v>380</v>
      </c>
      <c r="G2107">
        <v>0</v>
      </c>
      <c r="H2107">
        <v>0</v>
      </c>
      <c r="I2107">
        <v>301</v>
      </c>
    </row>
    <row r="2108" spans="1:9" x14ac:dyDescent="0.2">
      <c r="A2108" t="s">
        <v>2298</v>
      </c>
      <c r="B2108" t="s">
        <v>1375</v>
      </c>
      <c r="C2108">
        <v>15</v>
      </c>
      <c r="D2108" t="s">
        <v>913</v>
      </c>
      <c r="E2108">
        <v>0</v>
      </c>
      <c r="F2108">
        <v>15</v>
      </c>
      <c r="G2108">
        <v>0</v>
      </c>
      <c r="H2108">
        <v>0</v>
      </c>
      <c r="I2108">
        <v>-16</v>
      </c>
    </row>
    <row r="2109" spans="1:9" x14ac:dyDescent="0.2">
      <c r="A2109" t="s">
        <v>2298</v>
      </c>
      <c r="B2109" t="s">
        <v>1375</v>
      </c>
      <c r="C2109">
        <v>560</v>
      </c>
      <c r="D2109" t="s">
        <v>915</v>
      </c>
      <c r="E2109">
        <v>0</v>
      </c>
      <c r="F2109">
        <v>560</v>
      </c>
      <c r="G2109">
        <v>0</v>
      </c>
      <c r="H2109">
        <v>0</v>
      </c>
      <c r="I2109">
        <v>0</v>
      </c>
    </row>
    <row r="2110" spans="1:9" x14ac:dyDescent="0.2">
      <c r="A2110" t="s">
        <v>2298</v>
      </c>
      <c r="B2110" t="s">
        <v>1375</v>
      </c>
      <c r="C2110">
        <v>69</v>
      </c>
      <c r="D2110" t="s">
        <v>390</v>
      </c>
      <c r="E2110">
        <v>0</v>
      </c>
      <c r="F2110">
        <v>69</v>
      </c>
      <c r="G2110">
        <v>0</v>
      </c>
      <c r="H2110">
        <v>0</v>
      </c>
      <c r="I2110">
        <v>32</v>
      </c>
    </row>
    <row r="2111" spans="1:9" x14ac:dyDescent="0.2">
      <c r="A2111" t="s">
        <v>2298</v>
      </c>
      <c r="B2111" t="s">
        <v>1375</v>
      </c>
      <c r="C2111">
        <v>1036</v>
      </c>
      <c r="D2111" t="s">
        <v>923</v>
      </c>
      <c r="E2111">
        <v>106</v>
      </c>
      <c r="F2111">
        <v>929</v>
      </c>
      <c r="G2111">
        <v>241</v>
      </c>
      <c r="H2111">
        <v>0</v>
      </c>
      <c r="I2111">
        <v>4114</v>
      </c>
    </row>
    <row r="2112" spans="1:9" x14ac:dyDescent="0.2">
      <c r="A2112" t="s">
        <v>2298</v>
      </c>
      <c r="B2112" t="s">
        <v>1375</v>
      </c>
      <c r="C2112">
        <v>2033</v>
      </c>
      <c r="D2112" t="s">
        <v>928</v>
      </c>
      <c r="E2112">
        <v>32</v>
      </c>
      <c r="F2112">
        <v>2000</v>
      </c>
      <c r="G2112">
        <v>5</v>
      </c>
      <c r="H2112">
        <v>0</v>
      </c>
      <c r="I2112">
        <v>625</v>
      </c>
    </row>
    <row r="2113" spans="1:9" x14ac:dyDescent="0.2">
      <c r="A2113" t="s">
        <v>2298</v>
      </c>
      <c r="B2113" t="s">
        <v>1375</v>
      </c>
      <c r="C2113">
        <v>1134</v>
      </c>
      <c r="D2113" t="s">
        <v>930</v>
      </c>
      <c r="E2113">
        <v>0</v>
      </c>
      <c r="F2113">
        <v>1134</v>
      </c>
      <c r="G2113">
        <v>0</v>
      </c>
      <c r="H2113">
        <v>0</v>
      </c>
      <c r="I2113">
        <v>910</v>
      </c>
    </row>
    <row r="2114" spans="1:9" x14ac:dyDescent="0.2">
      <c r="A2114" t="s">
        <v>2298</v>
      </c>
      <c r="B2114" t="s">
        <v>1375</v>
      </c>
      <c r="C2114">
        <v>676</v>
      </c>
      <c r="D2114" t="s">
        <v>396</v>
      </c>
      <c r="E2114">
        <v>473</v>
      </c>
      <c r="F2114">
        <v>203</v>
      </c>
      <c r="G2114">
        <v>2838</v>
      </c>
      <c r="H2114">
        <v>0</v>
      </c>
      <c r="I2114">
        <v>12644</v>
      </c>
    </row>
    <row r="2115" spans="1:9" x14ac:dyDescent="0.2">
      <c r="A2115" t="s">
        <v>2298</v>
      </c>
      <c r="B2115" t="s">
        <v>1375</v>
      </c>
      <c r="C2115">
        <v>416</v>
      </c>
      <c r="D2115" t="s">
        <v>934</v>
      </c>
      <c r="E2115">
        <v>0</v>
      </c>
      <c r="F2115">
        <v>416</v>
      </c>
      <c r="G2115">
        <v>0</v>
      </c>
      <c r="H2115">
        <v>0</v>
      </c>
      <c r="I2115">
        <v>816</v>
      </c>
    </row>
    <row r="2116" spans="1:9" x14ac:dyDescent="0.2">
      <c r="A2116" t="s">
        <v>2298</v>
      </c>
      <c r="B2116" t="s">
        <v>1375</v>
      </c>
      <c r="C2116">
        <v>37</v>
      </c>
      <c r="D2116" t="s">
        <v>936</v>
      </c>
      <c r="E2116">
        <v>1</v>
      </c>
      <c r="F2116">
        <v>36</v>
      </c>
      <c r="G2116">
        <v>3</v>
      </c>
      <c r="H2116">
        <v>0</v>
      </c>
      <c r="I2116">
        <v>91</v>
      </c>
    </row>
    <row r="2117" spans="1:9" x14ac:dyDescent="0.2">
      <c r="A2117" t="s">
        <v>2298</v>
      </c>
      <c r="B2117" t="s">
        <v>1375</v>
      </c>
      <c r="C2117">
        <v>3520</v>
      </c>
      <c r="D2117" t="s">
        <v>938</v>
      </c>
      <c r="E2117">
        <v>0</v>
      </c>
      <c r="F2117">
        <v>3520</v>
      </c>
      <c r="G2117">
        <v>5</v>
      </c>
      <c r="H2117">
        <v>0</v>
      </c>
      <c r="I2117">
        <v>1971</v>
      </c>
    </row>
    <row r="2118" spans="1:9" x14ac:dyDescent="0.2">
      <c r="A2118" t="s">
        <v>2298</v>
      </c>
      <c r="B2118" t="s">
        <v>1375</v>
      </c>
      <c r="C2118">
        <v>302</v>
      </c>
      <c r="D2118" t="s">
        <v>939</v>
      </c>
      <c r="E2118">
        <v>0</v>
      </c>
      <c r="F2118">
        <v>302</v>
      </c>
      <c r="G2118">
        <v>0</v>
      </c>
      <c r="H2118">
        <v>0</v>
      </c>
      <c r="I2118">
        <v>0</v>
      </c>
    </row>
    <row r="2119" spans="1:9" x14ac:dyDescent="0.2">
      <c r="A2119" t="s">
        <v>2298</v>
      </c>
      <c r="B2119" t="s">
        <v>1375</v>
      </c>
      <c r="C2119">
        <v>1246</v>
      </c>
      <c r="D2119" t="s">
        <v>940</v>
      </c>
      <c r="E2119">
        <v>0</v>
      </c>
      <c r="F2119">
        <v>1246</v>
      </c>
      <c r="G2119">
        <v>0</v>
      </c>
      <c r="H2119">
        <v>0</v>
      </c>
      <c r="I2119">
        <v>7</v>
      </c>
    </row>
    <row r="2120" spans="1:9" x14ac:dyDescent="0.2">
      <c r="A2120" t="s">
        <v>2298</v>
      </c>
      <c r="B2120" t="s">
        <v>1375</v>
      </c>
      <c r="C2120">
        <v>476</v>
      </c>
      <c r="D2120" t="s">
        <v>942</v>
      </c>
      <c r="E2120">
        <v>29</v>
      </c>
      <c r="F2120">
        <v>446</v>
      </c>
      <c r="G2120">
        <v>0</v>
      </c>
      <c r="H2120">
        <v>0</v>
      </c>
      <c r="I2120">
        <v>757</v>
      </c>
    </row>
    <row r="2121" spans="1:9" x14ac:dyDescent="0.2">
      <c r="B2121" t="s">
        <v>2277</v>
      </c>
      <c r="I2121">
        <v>238</v>
      </c>
    </row>
    <row r="2122" spans="1:9" x14ac:dyDescent="0.2">
      <c r="A2122" t="s">
        <v>2298</v>
      </c>
      <c r="B2122" t="s">
        <v>2320</v>
      </c>
      <c r="C2122">
        <v>314607</v>
      </c>
      <c r="D2122" t="s">
        <v>124</v>
      </c>
      <c r="E2122">
        <v>0</v>
      </c>
      <c r="F2122">
        <v>314607</v>
      </c>
      <c r="G2122">
        <v>0</v>
      </c>
      <c r="H2122">
        <v>0</v>
      </c>
      <c r="I2122">
        <v>21</v>
      </c>
    </row>
    <row r="2123" spans="1:9" x14ac:dyDescent="0.2">
      <c r="A2123" t="s">
        <v>2298</v>
      </c>
      <c r="B2123" t="s">
        <v>2320</v>
      </c>
      <c r="C2123">
        <v>314438</v>
      </c>
      <c r="D2123" t="s">
        <v>125</v>
      </c>
      <c r="E2123">
        <v>0</v>
      </c>
      <c r="F2123">
        <v>314438</v>
      </c>
      <c r="G2123">
        <v>0</v>
      </c>
      <c r="H2123">
        <v>0</v>
      </c>
      <c r="I2123">
        <v>105</v>
      </c>
    </row>
    <row r="2124" spans="1:9" x14ac:dyDescent="0.2">
      <c r="B2124" t="s">
        <v>2277</v>
      </c>
      <c r="I2124">
        <v>2</v>
      </c>
    </row>
    <row r="2125" spans="1:9" x14ac:dyDescent="0.2">
      <c r="A2125" t="s">
        <v>2298</v>
      </c>
      <c r="B2125" t="s">
        <v>2321</v>
      </c>
      <c r="C2125">
        <v>13237</v>
      </c>
      <c r="D2125" t="s">
        <v>462</v>
      </c>
      <c r="E2125">
        <v>0</v>
      </c>
      <c r="F2125">
        <v>13237</v>
      </c>
      <c r="G2125">
        <v>0</v>
      </c>
      <c r="H2125">
        <v>0</v>
      </c>
      <c r="I2125">
        <v>0</v>
      </c>
    </row>
    <row r="2126" spans="1:9" x14ac:dyDescent="0.2">
      <c r="A2126" t="s">
        <v>2298</v>
      </c>
      <c r="B2126" t="s">
        <v>2321</v>
      </c>
      <c r="C2126">
        <v>2118</v>
      </c>
      <c r="D2126" t="s">
        <v>463</v>
      </c>
      <c r="E2126">
        <v>0</v>
      </c>
      <c r="F2126">
        <v>2118</v>
      </c>
      <c r="G2126">
        <v>0</v>
      </c>
      <c r="H2126">
        <v>0</v>
      </c>
      <c r="I2126">
        <v>0</v>
      </c>
    </row>
    <row r="2127" spans="1:9" x14ac:dyDescent="0.2">
      <c r="A2127" t="s">
        <v>2298</v>
      </c>
      <c r="B2127" t="s">
        <v>2321</v>
      </c>
      <c r="C2127">
        <v>4236</v>
      </c>
      <c r="D2127" t="s">
        <v>481</v>
      </c>
      <c r="E2127">
        <v>0</v>
      </c>
      <c r="F2127">
        <v>4236</v>
      </c>
      <c r="G2127">
        <v>0</v>
      </c>
      <c r="H2127">
        <v>0</v>
      </c>
      <c r="I2127">
        <v>0</v>
      </c>
    </row>
    <row r="2128" spans="1:9" x14ac:dyDescent="0.2">
      <c r="A2128" t="s">
        <v>2298</v>
      </c>
      <c r="B2128" t="s">
        <v>2321</v>
      </c>
      <c r="C2128">
        <v>4236</v>
      </c>
      <c r="D2128" t="s">
        <v>572</v>
      </c>
      <c r="E2128">
        <v>0</v>
      </c>
      <c r="F2128">
        <v>4236</v>
      </c>
      <c r="G2128">
        <v>0</v>
      </c>
      <c r="H2128">
        <v>0</v>
      </c>
      <c r="I2128">
        <v>0</v>
      </c>
    </row>
    <row r="2129" spans="1:9" x14ac:dyDescent="0.2">
      <c r="A2129" t="s">
        <v>2298</v>
      </c>
      <c r="B2129" t="s">
        <v>2321</v>
      </c>
      <c r="C2129">
        <v>7942</v>
      </c>
      <c r="D2129" t="s">
        <v>574</v>
      </c>
      <c r="E2129">
        <v>0</v>
      </c>
      <c r="F2129">
        <v>7942</v>
      </c>
      <c r="G2129">
        <v>0</v>
      </c>
      <c r="H2129">
        <v>0</v>
      </c>
      <c r="I2129">
        <v>0</v>
      </c>
    </row>
    <row r="2130" spans="1:9" x14ac:dyDescent="0.2">
      <c r="A2130" t="s">
        <v>2298</v>
      </c>
      <c r="B2130" t="s">
        <v>2321</v>
      </c>
      <c r="C2130">
        <v>2753</v>
      </c>
      <c r="D2130" t="s">
        <v>576</v>
      </c>
      <c r="E2130">
        <v>0</v>
      </c>
      <c r="F2130">
        <v>2753</v>
      </c>
      <c r="G2130">
        <v>0</v>
      </c>
      <c r="H2130">
        <v>0</v>
      </c>
      <c r="I2130">
        <v>0</v>
      </c>
    </row>
    <row r="2131" spans="1:9" x14ac:dyDescent="0.2">
      <c r="A2131" t="s">
        <v>2298</v>
      </c>
      <c r="B2131" t="s">
        <v>2321</v>
      </c>
      <c r="C2131">
        <v>9531</v>
      </c>
      <c r="D2131" t="s">
        <v>578</v>
      </c>
      <c r="E2131">
        <v>0</v>
      </c>
      <c r="F2131">
        <v>9531</v>
      </c>
      <c r="G2131">
        <v>0</v>
      </c>
      <c r="H2131">
        <v>0</v>
      </c>
      <c r="I2131">
        <v>0</v>
      </c>
    </row>
    <row r="2132" spans="1:9" x14ac:dyDescent="0.2">
      <c r="A2132" t="s">
        <v>2298</v>
      </c>
      <c r="B2132" t="s">
        <v>2321</v>
      </c>
      <c r="C2132">
        <v>34947</v>
      </c>
      <c r="D2132" t="s">
        <v>579</v>
      </c>
      <c r="E2132">
        <v>0</v>
      </c>
      <c r="F2132">
        <v>34947</v>
      </c>
      <c r="G2132">
        <v>0</v>
      </c>
      <c r="H2132">
        <v>0</v>
      </c>
      <c r="I2132">
        <v>0</v>
      </c>
    </row>
    <row r="2133" spans="1:9" x14ac:dyDescent="0.2">
      <c r="A2133" t="s">
        <v>2298</v>
      </c>
      <c r="B2133" t="s">
        <v>2321</v>
      </c>
      <c r="C2133">
        <v>1059</v>
      </c>
      <c r="D2133" t="s">
        <v>96</v>
      </c>
      <c r="E2133">
        <v>0</v>
      </c>
      <c r="F2133">
        <v>1059</v>
      </c>
      <c r="G2133">
        <v>0</v>
      </c>
      <c r="H2133">
        <v>0</v>
      </c>
      <c r="I2133">
        <v>10590</v>
      </c>
    </row>
    <row r="2134" spans="1:9" x14ac:dyDescent="0.2">
      <c r="A2134" t="s">
        <v>2298</v>
      </c>
      <c r="B2134" t="s">
        <v>2321</v>
      </c>
      <c r="C2134">
        <v>508</v>
      </c>
      <c r="D2134" t="s">
        <v>105</v>
      </c>
      <c r="E2134">
        <v>0</v>
      </c>
      <c r="F2134">
        <v>508</v>
      </c>
      <c r="G2134">
        <v>0</v>
      </c>
      <c r="H2134">
        <v>0</v>
      </c>
      <c r="I2134">
        <v>5845</v>
      </c>
    </row>
    <row r="2135" spans="1:9" x14ac:dyDescent="0.2">
      <c r="A2135" t="s">
        <v>2298</v>
      </c>
      <c r="B2135" t="s">
        <v>2321</v>
      </c>
      <c r="C2135">
        <v>2118</v>
      </c>
      <c r="D2135" t="s">
        <v>612</v>
      </c>
      <c r="E2135">
        <v>0</v>
      </c>
      <c r="F2135">
        <v>2118</v>
      </c>
      <c r="G2135">
        <v>0</v>
      </c>
      <c r="H2135">
        <v>0</v>
      </c>
      <c r="I2135">
        <v>0</v>
      </c>
    </row>
    <row r="2136" spans="1:9" x14ac:dyDescent="0.2">
      <c r="A2136" t="s">
        <v>2298</v>
      </c>
      <c r="B2136" t="s">
        <v>2321</v>
      </c>
      <c r="C2136">
        <v>4447</v>
      </c>
      <c r="D2136" t="s">
        <v>150</v>
      </c>
      <c r="E2136">
        <v>0</v>
      </c>
      <c r="F2136">
        <v>4447</v>
      </c>
      <c r="G2136">
        <v>0</v>
      </c>
      <c r="H2136">
        <v>0</v>
      </c>
      <c r="I2136">
        <v>847</v>
      </c>
    </row>
    <row r="2137" spans="1:9" x14ac:dyDescent="0.2">
      <c r="A2137" t="s">
        <v>2298</v>
      </c>
      <c r="B2137" t="s">
        <v>2321</v>
      </c>
      <c r="C2137">
        <v>1059</v>
      </c>
      <c r="D2137" t="s">
        <v>174</v>
      </c>
      <c r="E2137">
        <v>0</v>
      </c>
      <c r="F2137">
        <v>1059</v>
      </c>
      <c r="G2137">
        <v>0</v>
      </c>
      <c r="H2137">
        <v>0</v>
      </c>
      <c r="I2137">
        <v>0</v>
      </c>
    </row>
    <row r="2138" spans="1:9" x14ac:dyDescent="0.2">
      <c r="A2138" t="s">
        <v>2298</v>
      </c>
      <c r="B2138" t="s">
        <v>2321</v>
      </c>
      <c r="C2138">
        <v>9531</v>
      </c>
      <c r="D2138" t="s">
        <v>175</v>
      </c>
      <c r="E2138">
        <v>0</v>
      </c>
      <c r="F2138">
        <v>9531</v>
      </c>
      <c r="G2138">
        <v>0</v>
      </c>
      <c r="H2138">
        <v>0</v>
      </c>
      <c r="I2138">
        <v>0</v>
      </c>
    </row>
    <row r="2139" spans="1:9" x14ac:dyDescent="0.2">
      <c r="A2139" t="s">
        <v>2298</v>
      </c>
      <c r="B2139" t="s">
        <v>2321</v>
      </c>
      <c r="C2139">
        <v>5506</v>
      </c>
      <c r="D2139" t="s">
        <v>612</v>
      </c>
      <c r="E2139">
        <v>0</v>
      </c>
      <c r="F2139">
        <v>5506</v>
      </c>
      <c r="G2139">
        <v>0</v>
      </c>
      <c r="H2139">
        <v>0</v>
      </c>
      <c r="I2139">
        <v>0</v>
      </c>
    </row>
    <row r="2140" spans="1:9" x14ac:dyDescent="0.2">
      <c r="A2140" t="s">
        <v>2298</v>
      </c>
      <c r="B2140" t="s">
        <v>2321</v>
      </c>
      <c r="C2140">
        <v>169</v>
      </c>
      <c r="D2140" t="s">
        <v>185</v>
      </c>
      <c r="E2140">
        <v>0</v>
      </c>
      <c r="F2140">
        <v>169</v>
      </c>
      <c r="G2140">
        <v>0</v>
      </c>
      <c r="H2140">
        <v>0</v>
      </c>
      <c r="I2140">
        <v>0</v>
      </c>
    </row>
    <row r="2141" spans="1:9" x14ac:dyDescent="0.2">
      <c r="A2141" t="s">
        <v>2298</v>
      </c>
      <c r="B2141" t="s">
        <v>2321</v>
      </c>
      <c r="C2141">
        <v>1016</v>
      </c>
      <c r="D2141" t="s">
        <v>191</v>
      </c>
      <c r="E2141">
        <v>0</v>
      </c>
      <c r="F2141">
        <v>1016</v>
      </c>
      <c r="G2141">
        <v>0</v>
      </c>
      <c r="H2141">
        <v>0</v>
      </c>
      <c r="I2141">
        <v>0</v>
      </c>
    </row>
    <row r="2142" spans="1:9" x14ac:dyDescent="0.2">
      <c r="A2142" t="s">
        <v>2298</v>
      </c>
      <c r="B2142" t="s">
        <v>2321</v>
      </c>
      <c r="C2142">
        <v>10590</v>
      </c>
      <c r="D2142" t="s">
        <v>192</v>
      </c>
      <c r="E2142">
        <v>0</v>
      </c>
      <c r="F2142">
        <v>10590</v>
      </c>
      <c r="G2142">
        <v>0</v>
      </c>
      <c r="H2142">
        <v>0</v>
      </c>
      <c r="I2142">
        <v>0</v>
      </c>
    </row>
    <row r="2143" spans="1:9" x14ac:dyDescent="0.2">
      <c r="A2143" t="s">
        <v>2298</v>
      </c>
      <c r="B2143" t="s">
        <v>2321</v>
      </c>
      <c r="C2143">
        <v>2118</v>
      </c>
      <c r="D2143" t="s">
        <v>631</v>
      </c>
      <c r="E2143">
        <v>0</v>
      </c>
      <c r="F2143">
        <v>2118</v>
      </c>
      <c r="G2143">
        <v>0</v>
      </c>
      <c r="H2143">
        <v>0</v>
      </c>
      <c r="I2143">
        <v>0</v>
      </c>
    </row>
    <row r="2144" spans="1:9" x14ac:dyDescent="0.2">
      <c r="A2144" t="s">
        <v>2298</v>
      </c>
      <c r="B2144" t="s">
        <v>2321</v>
      </c>
      <c r="C2144">
        <v>19062</v>
      </c>
      <c r="D2144" t="s">
        <v>194</v>
      </c>
      <c r="E2144">
        <v>0</v>
      </c>
      <c r="F2144">
        <v>19062</v>
      </c>
      <c r="G2144">
        <v>46807</v>
      </c>
      <c r="H2144">
        <v>0</v>
      </c>
      <c r="I2144">
        <v>162027</v>
      </c>
    </row>
    <row r="2145" spans="1:9" x14ac:dyDescent="0.2">
      <c r="A2145" t="s">
        <v>2298</v>
      </c>
      <c r="B2145" t="s">
        <v>2321</v>
      </c>
      <c r="C2145">
        <v>2118</v>
      </c>
      <c r="D2145" t="s">
        <v>199</v>
      </c>
      <c r="E2145">
        <v>0</v>
      </c>
      <c r="F2145">
        <v>2118</v>
      </c>
      <c r="G2145">
        <v>0</v>
      </c>
      <c r="H2145">
        <v>0</v>
      </c>
      <c r="I2145">
        <v>4236</v>
      </c>
    </row>
    <row r="2146" spans="1:9" x14ac:dyDescent="0.2">
      <c r="A2146" t="s">
        <v>2298</v>
      </c>
      <c r="B2146" t="s">
        <v>2321</v>
      </c>
      <c r="C2146">
        <v>3812</v>
      </c>
      <c r="D2146" t="s">
        <v>200</v>
      </c>
      <c r="E2146">
        <v>0</v>
      </c>
      <c r="F2146">
        <v>3812</v>
      </c>
      <c r="G2146">
        <v>0</v>
      </c>
      <c r="H2146">
        <v>0</v>
      </c>
      <c r="I2146">
        <v>0</v>
      </c>
    </row>
    <row r="2147" spans="1:9" x14ac:dyDescent="0.2">
      <c r="A2147" t="s">
        <v>2298</v>
      </c>
      <c r="B2147" t="s">
        <v>2321</v>
      </c>
      <c r="C2147">
        <v>9742</v>
      </c>
      <c r="D2147" t="s">
        <v>201</v>
      </c>
      <c r="E2147">
        <v>0</v>
      </c>
      <c r="F2147">
        <v>9742</v>
      </c>
      <c r="G2147">
        <v>0</v>
      </c>
      <c r="H2147">
        <v>0</v>
      </c>
      <c r="I2147">
        <v>0</v>
      </c>
    </row>
    <row r="2148" spans="1:9" x14ac:dyDescent="0.2">
      <c r="A2148" t="s">
        <v>2298</v>
      </c>
      <c r="B2148" t="s">
        <v>2321</v>
      </c>
      <c r="C2148">
        <v>9531</v>
      </c>
      <c r="D2148" t="s">
        <v>171</v>
      </c>
      <c r="E2148">
        <v>0</v>
      </c>
      <c r="F2148">
        <v>9531</v>
      </c>
      <c r="G2148">
        <v>0</v>
      </c>
      <c r="H2148">
        <v>0</v>
      </c>
      <c r="I2148">
        <v>0</v>
      </c>
    </row>
    <row r="2149" spans="1:9" x14ac:dyDescent="0.2">
      <c r="A2149" t="s">
        <v>2298</v>
      </c>
      <c r="B2149" t="s">
        <v>2321</v>
      </c>
      <c r="C2149">
        <v>4236</v>
      </c>
      <c r="D2149" t="s">
        <v>200</v>
      </c>
      <c r="E2149">
        <v>0</v>
      </c>
      <c r="F2149">
        <v>4236</v>
      </c>
      <c r="G2149">
        <v>0</v>
      </c>
      <c r="H2149">
        <v>0</v>
      </c>
      <c r="I2149">
        <v>0</v>
      </c>
    </row>
    <row r="2150" spans="1:9" x14ac:dyDescent="0.2">
      <c r="A2150" t="s">
        <v>2298</v>
      </c>
      <c r="B2150" t="s">
        <v>2321</v>
      </c>
      <c r="C2150">
        <v>2647</v>
      </c>
      <c r="D2150" t="s">
        <v>641</v>
      </c>
      <c r="E2150">
        <v>0</v>
      </c>
      <c r="F2150">
        <v>2647</v>
      </c>
      <c r="G2150">
        <v>0</v>
      </c>
      <c r="H2150">
        <v>0</v>
      </c>
      <c r="I2150">
        <v>0</v>
      </c>
    </row>
    <row r="2151" spans="1:9" x14ac:dyDescent="0.2">
      <c r="A2151" t="s">
        <v>2298</v>
      </c>
      <c r="B2151" t="s">
        <v>2321</v>
      </c>
      <c r="C2151">
        <v>264</v>
      </c>
      <c r="D2151" t="s">
        <v>207</v>
      </c>
      <c r="E2151">
        <v>0</v>
      </c>
      <c r="F2151">
        <v>264</v>
      </c>
      <c r="G2151">
        <v>0</v>
      </c>
      <c r="H2151">
        <v>0</v>
      </c>
      <c r="I2151">
        <v>0</v>
      </c>
    </row>
    <row r="2152" spans="1:9" x14ac:dyDescent="0.2">
      <c r="A2152" t="s">
        <v>2298</v>
      </c>
      <c r="B2152" t="s">
        <v>2321</v>
      </c>
      <c r="C2152">
        <v>28328</v>
      </c>
      <c r="D2152" t="s">
        <v>209</v>
      </c>
      <c r="E2152">
        <v>0</v>
      </c>
      <c r="F2152">
        <v>28328</v>
      </c>
      <c r="G2152">
        <v>0</v>
      </c>
      <c r="H2152">
        <v>0</v>
      </c>
      <c r="I2152">
        <v>0</v>
      </c>
    </row>
    <row r="2153" spans="1:9" x14ac:dyDescent="0.2">
      <c r="A2153" t="s">
        <v>2298</v>
      </c>
      <c r="B2153" t="s">
        <v>2321</v>
      </c>
      <c r="C2153">
        <v>7116</v>
      </c>
      <c r="D2153" t="s">
        <v>297</v>
      </c>
      <c r="E2153">
        <v>0</v>
      </c>
      <c r="F2153">
        <v>7116</v>
      </c>
      <c r="G2153">
        <v>0</v>
      </c>
      <c r="H2153">
        <v>0</v>
      </c>
      <c r="I2153">
        <v>349</v>
      </c>
    </row>
    <row r="2154" spans="1:9" x14ac:dyDescent="0.2">
      <c r="A2154" t="s">
        <v>2298</v>
      </c>
      <c r="B2154" t="s">
        <v>2321</v>
      </c>
      <c r="C2154">
        <v>1588</v>
      </c>
      <c r="D2154" t="s">
        <v>298</v>
      </c>
      <c r="E2154">
        <v>0</v>
      </c>
      <c r="F2154">
        <v>1588</v>
      </c>
      <c r="G2154">
        <v>0</v>
      </c>
      <c r="H2154">
        <v>0</v>
      </c>
      <c r="I2154">
        <v>953</v>
      </c>
    </row>
    <row r="2155" spans="1:9" x14ac:dyDescent="0.2">
      <c r="A2155" t="s">
        <v>2298</v>
      </c>
      <c r="B2155" t="s">
        <v>2321</v>
      </c>
      <c r="C2155">
        <v>2223</v>
      </c>
      <c r="D2155" t="s">
        <v>299</v>
      </c>
      <c r="E2155">
        <v>0</v>
      </c>
      <c r="F2155">
        <v>2223</v>
      </c>
      <c r="G2155">
        <v>0</v>
      </c>
      <c r="H2155">
        <v>0</v>
      </c>
      <c r="I2155">
        <v>0</v>
      </c>
    </row>
    <row r="2156" spans="1:9" x14ac:dyDescent="0.2">
      <c r="A2156" t="s">
        <v>2298</v>
      </c>
      <c r="B2156" t="s">
        <v>2321</v>
      </c>
      <c r="C2156">
        <v>6830</v>
      </c>
      <c r="D2156" t="s">
        <v>303</v>
      </c>
      <c r="E2156">
        <v>0</v>
      </c>
      <c r="F2156">
        <v>6830</v>
      </c>
      <c r="G2156">
        <v>0</v>
      </c>
      <c r="H2156">
        <v>0</v>
      </c>
      <c r="I2156">
        <v>1111</v>
      </c>
    </row>
    <row r="2157" spans="1:9" x14ac:dyDescent="0.2">
      <c r="A2157" t="s">
        <v>2298</v>
      </c>
      <c r="B2157" t="s">
        <v>2321</v>
      </c>
      <c r="C2157">
        <v>8609</v>
      </c>
      <c r="D2157" t="s">
        <v>305</v>
      </c>
      <c r="E2157">
        <v>0</v>
      </c>
      <c r="F2157">
        <v>8609</v>
      </c>
      <c r="G2157">
        <v>0</v>
      </c>
      <c r="H2157">
        <v>0</v>
      </c>
      <c r="I2157">
        <v>413</v>
      </c>
    </row>
    <row r="2158" spans="1:9" x14ac:dyDescent="0.2">
      <c r="A2158" t="s">
        <v>2298</v>
      </c>
      <c r="B2158" t="s">
        <v>2321</v>
      </c>
      <c r="C2158">
        <v>1906</v>
      </c>
      <c r="D2158" t="s">
        <v>307</v>
      </c>
      <c r="E2158">
        <v>0</v>
      </c>
      <c r="F2158">
        <v>1906</v>
      </c>
      <c r="G2158">
        <v>0</v>
      </c>
      <c r="H2158">
        <v>0</v>
      </c>
      <c r="I2158">
        <v>9531</v>
      </c>
    </row>
    <row r="2159" spans="1:9" x14ac:dyDescent="0.2">
      <c r="A2159" t="s">
        <v>2298</v>
      </c>
      <c r="B2159" t="s">
        <v>2321</v>
      </c>
      <c r="C2159">
        <v>6036</v>
      </c>
      <c r="D2159" t="s">
        <v>334</v>
      </c>
      <c r="E2159">
        <v>0</v>
      </c>
      <c r="F2159">
        <v>6036</v>
      </c>
      <c r="G2159">
        <v>0</v>
      </c>
      <c r="H2159">
        <v>0</v>
      </c>
      <c r="I2159">
        <v>317</v>
      </c>
    </row>
    <row r="2160" spans="1:9" x14ac:dyDescent="0.2">
      <c r="A2160" t="s">
        <v>2298</v>
      </c>
      <c r="B2160" t="s">
        <v>2321</v>
      </c>
      <c r="C2160">
        <v>2065</v>
      </c>
      <c r="D2160" t="s">
        <v>335</v>
      </c>
      <c r="E2160">
        <v>0</v>
      </c>
      <c r="F2160">
        <v>2065</v>
      </c>
      <c r="G2160">
        <v>0</v>
      </c>
      <c r="H2160">
        <v>0</v>
      </c>
      <c r="I2160">
        <v>317</v>
      </c>
    </row>
    <row r="2161" spans="1:9" x14ac:dyDescent="0.2">
      <c r="A2161" t="s">
        <v>2298</v>
      </c>
      <c r="B2161" t="s">
        <v>2321</v>
      </c>
      <c r="C2161">
        <v>740</v>
      </c>
      <c r="D2161" t="s">
        <v>387</v>
      </c>
      <c r="E2161">
        <v>0</v>
      </c>
      <c r="F2161">
        <v>740</v>
      </c>
      <c r="G2161">
        <v>0</v>
      </c>
      <c r="H2161">
        <v>0</v>
      </c>
      <c r="I2161">
        <v>68</v>
      </c>
    </row>
    <row r="2162" spans="1:9" x14ac:dyDescent="0.2">
      <c r="A2162" t="s">
        <v>2298</v>
      </c>
      <c r="B2162" t="s">
        <v>2321</v>
      </c>
      <c r="C2162">
        <v>2414</v>
      </c>
      <c r="D2162" t="s">
        <v>388</v>
      </c>
      <c r="E2162">
        <v>0</v>
      </c>
      <c r="F2162">
        <v>2414</v>
      </c>
      <c r="G2162">
        <v>0</v>
      </c>
      <c r="H2162">
        <v>0</v>
      </c>
      <c r="I2162">
        <v>0</v>
      </c>
    </row>
    <row r="2163" spans="1:9" x14ac:dyDescent="0.2">
      <c r="A2163" t="s">
        <v>2298</v>
      </c>
      <c r="B2163" t="s">
        <v>2321</v>
      </c>
      <c r="C2163">
        <v>21</v>
      </c>
      <c r="D2163" t="s">
        <v>928</v>
      </c>
      <c r="E2163">
        <v>0</v>
      </c>
      <c r="F2163">
        <v>21</v>
      </c>
      <c r="G2163">
        <v>0</v>
      </c>
      <c r="H2163">
        <v>0</v>
      </c>
      <c r="I2163">
        <v>0</v>
      </c>
    </row>
    <row r="2164" spans="1:9" x14ac:dyDescent="0.2">
      <c r="A2164" t="s">
        <v>2298</v>
      </c>
      <c r="B2164" t="s">
        <v>2321</v>
      </c>
      <c r="C2164">
        <v>16</v>
      </c>
      <c r="D2164" t="s">
        <v>930</v>
      </c>
      <c r="E2164">
        <v>0</v>
      </c>
      <c r="F2164">
        <v>16</v>
      </c>
      <c r="G2164">
        <v>0</v>
      </c>
      <c r="H2164">
        <v>0</v>
      </c>
      <c r="I2164">
        <v>0</v>
      </c>
    </row>
    <row r="2165" spans="1:9" x14ac:dyDescent="0.2">
      <c r="A2165" t="s">
        <v>2298</v>
      </c>
      <c r="B2165" t="s">
        <v>2321</v>
      </c>
      <c r="C2165">
        <v>80</v>
      </c>
      <c r="D2165" t="s">
        <v>933</v>
      </c>
      <c r="E2165">
        <v>0</v>
      </c>
      <c r="F2165">
        <v>80</v>
      </c>
      <c r="G2165">
        <v>0</v>
      </c>
      <c r="H2165">
        <v>0</v>
      </c>
      <c r="I2165">
        <v>1432</v>
      </c>
    </row>
    <row r="2166" spans="1:9" x14ac:dyDescent="0.2">
      <c r="A2166" t="s">
        <v>2298</v>
      </c>
      <c r="B2166" t="s">
        <v>2321</v>
      </c>
      <c r="C2166">
        <v>931</v>
      </c>
      <c r="D2166" t="s">
        <v>934</v>
      </c>
      <c r="E2166">
        <v>0</v>
      </c>
      <c r="F2166">
        <v>931</v>
      </c>
      <c r="G2166">
        <v>0</v>
      </c>
      <c r="H2166">
        <v>0</v>
      </c>
      <c r="I2166">
        <v>0</v>
      </c>
    </row>
    <row r="2167" spans="1:9" x14ac:dyDescent="0.2">
      <c r="A2167" t="s">
        <v>2298</v>
      </c>
      <c r="B2167" t="s">
        <v>2321</v>
      </c>
      <c r="C2167">
        <v>21</v>
      </c>
      <c r="D2167" t="s">
        <v>935</v>
      </c>
      <c r="E2167">
        <v>0</v>
      </c>
      <c r="F2167">
        <v>21</v>
      </c>
      <c r="G2167">
        <v>0</v>
      </c>
      <c r="H2167">
        <v>0</v>
      </c>
      <c r="I2167">
        <v>0</v>
      </c>
    </row>
    <row r="2168" spans="1:9" x14ac:dyDescent="0.2">
      <c r="A2168" t="s">
        <v>2298</v>
      </c>
      <c r="B2168" t="s">
        <v>2321</v>
      </c>
      <c r="C2168">
        <v>455</v>
      </c>
      <c r="D2168" t="s">
        <v>936</v>
      </c>
      <c r="E2168">
        <v>0</v>
      </c>
      <c r="F2168">
        <v>455</v>
      </c>
      <c r="G2168">
        <v>0</v>
      </c>
      <c r="H2168">
        <v>0</v>
      </c>
      <c r="I2168">
        <v>0</v>
      </c>
    </row>
    <row r="2169" spans="1:9" x14ac:dyDescent="0.2">
      <c r="B2169" t="s">
        <v>961</v>
      </c>
      <c r="I2169">
        <v>44</v>
      </c>
    </row>
    <row r="2170" spans="1:9" x14ac:dyDescent="0.2">
      <c r="A2170" t="s">
        <v>2322</v>
      </c>
      <c r="I2170">
        <v>284</v>
      </c>
    </row>
    <row r="2171" spans="1:9" x14ac:dyDescent="0.2">
      <c r="A2171" t="s">
        <v>2323</v>
      </c>
      <c r="I2171">
        <v>2161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FD6DB-8855-2D49-93BA-02C27EA63C08}">
  <sheetPr>
    <tabColor rgb="FF92D050"/>
  </sheetPr>
  <dimension ref="A3:BG294"/>
  <sheetViews>
    <sheetView topLeftCell="A271" workbookViewId="0">
      <selection activeCell="C299" sqref="C299"/>
    </sheetView>
  </sheetViews>
  <sheetFormatPr baseColWidth="10" defaultRowHeight="15" x14ac:dyDescent="0.2"/>
  <cols>
    <col min="3" max="3" width="25.1640625" bestFit="1" customWidth="1"/>
    <col min="4" max="4" width="14.83203125" bestFit="1" customWidth="1"/>
    <col min="5" max="5" width="10.1640625" bestFit="1" customWidth="1"/>
    <col min="6" max="6" width="9.1640625" bestFit="1" customWidth="1"/>
    <col min="7" max="15" width="10.1640625" bestFit="1" customWidth="1"/>
    <col min="16" max="17" width="9.1640625" bestFit="1" customWidth="1"/>
    <col min="18" max="18" width="10.1640625" bestFit="1" customWidth="1"/>
    <col min="19" max="20" width="9.1640625" bestFit="1" customWidth="1"/>
    <col min="21" max="21" width="10.1640625" bestFit="1" customWidth="1"/>
    <col min="22" max="25" width="9.1640625" bestFit="1" customWidth="1"/>
    <col min="26" max="27" width="10.1640625" bestFit="1" customWidth="1"/>
    <col min="28" max="28" width="9.1640625" bestFit="1" customWidth="1"/>
    <col min="29" max="29" width="10.1640625" bestFit="1" customWidth="1"/>
    <col min="30" max="30" width="9.1640625" bestFit="1" customWidth="1"/>
    <col min="31" max="31" width="10.1640625" bestFit="1" customWidth="1"/>
    <col min="32" max="32" width="9.1640625" bestFit="1" customWidth="1"/>
    <col min="33" max="46" width="10.1640625" bestFit="1" customWidth="1"/>
    <col min="47" max="47" width="9.1640625" bestFit="1" customWidth="1"/>
    <col min="48" max="49" width="10.1640625" bestFit="1" customWidth="1"/>
    <col min="50" max="50" width="9.1640625" bestFit="1" customWidth="1"/>
    <col min="51" max="54" width="10.1640625" bestFit="1" customWidth="1"/>
    <col min="55" max="55" width="9.1640625" bestFit="1" customWidth="1"/>
    <col min="56" max="56" width="10.1640625" bestFit="1" customWidth="1"/>
    <col min="57" max="57" width="9.1640625" bestFit="1" customWidth="1"/>
    <col min="58" max="58" width="10.1640625" bestFit="1" customWidth="1"/>
    <col min="59" max="59" width="11.1640625" bestFit="1" customWidth="1"/>
  </cols>
  <sheetData>
    <row r="3" spans="1:59" x14ac:dyDescent="0.2">
      <c r="C3" s="13" t="s">
        <v>2349</v>
      </c>
      <c r="D3" s="13" t="s">
        <v>2348</v>
      </c>
    </row>
    <row r="4" spans="1:59" x14ac:dyDescent="0.2">
      <c r="A4" t="s">
        <v>2342</v>
      </c>
      <c r="B4" t="s">
        <v>2343</v>
      </c>
      <c r="C4" s="13" t="s">
        <v>2345</v>
      </c>
      <c r="D4">
        <v>1</v>
      </c>
      <c r="E4">
        <v>2</v>
      </c>
      <c r="F4">
        <v>3</v>
      </c>
      <c r="G4">
        <v>4</v>
      </c>
      <c r="H4">
        <v>5</v>
      </c>
      <c r="I4">
        <v>6</v>
      </c>
      <c r="J4">
        <v>7</v>
      </c>
      <c r="K4">
        <v>8</v>
      </c>
      <c r="L4">
        <v>9</v>
      </c>
      <c r="M4">
        <v>10</v>
      </c>
      <c r="N4">
        <v>11</v>
      </c>
      <c r="O4">
        <v>12</v>
      </c>
      <c r="P4">
        <v>13</v>
      </c>
      <c r="Q4">
        <v>14</v>
      </c>
      <c r="R4">
        <v>15</v>
      </c>
      <c r="S4">
        <v>16</v>
      </c>
      <c r="T4">
        <v>17</v>
      </c>
      <c r="U4">
        <v>18</v>
      </c>
      <c r="V4">
        <v>19</v>
      </c>
      <c r="W4">
        <v>20</v>
      </c>
      <c r="X4">
        <v>21</v>
      </c>
      <c r="Y4">
        <v>22</v>
      </c>
      <c r="Z4">
        <v>23</v>
      </c>
      <c r="AA4">
        <v>24</v>
      </c>
      <c r="AB4">
        <v>25</v>
      </c>
      <c r="AC4">
        <v>26</v>
      </c>
      <c r="AD4">
        <v>27</v>
      </c>
      <c r="AE4">
        <v>28</v>
      </c>
      <c r="AF4">
        <v>29</v>
      </c>
      <c r="AG4">
        <v>30</v>
      </c>
      <c r="AH4">
        <v>31</v>
      </c>
      <c r="AI4">
        <v>32</v>
      </c>
      <c r="AJ4">
        <v>33</v>
      </c>
      <c r="AK4">
        <v>34</v>
      </c>
      <c r="AL4">
        <v>35</v>
      </c>
      <c r="AM4">
        <v>36</v>
      </c>
      <c r="AN4">
        <v>37</v>
      </c>
      <c r="AO4">
        <v>38</v>
      </c>
      <c r="AP4">
        <v>39</v>
      </c>
      <c r="AQ4">
        <v>40</v>
      </c>
      <c r="AR4">
        <v>41</v>
      </c>
      <c r="AS4">
        <v>42</v>
      </c>
      <c r="AT4">
        <v>43</v>
      </c>
      <c r="AU4">
        <v>44</v>
      </c>
      <c r="AV4">
        <v>45</v>
      </c>
      <c r="AW4">
        <v>46</v>
      </c>
      <c r="AX4">
        <v>47</v>
      </c>
      <c r="AY4">
        <v>48</v>
      </c>
      <c r="AZ4">
        <v>49</v>
      </c>
      <c r="BA4">
        <v>50</v>
      </c>
      <c r="BB4">
        <v>51</v>
      </c>
      <c r="BC4">
        <v>52</v>
      </c>
      <c r="BD4">
        <v>53</v>
      </c>
      <c r="BE4">
        <v>54</v>
      </c>
      <c r="BF4">
        <v>55</v>
      </c>
      <c r="BG4" t="s">
        <v>2347</v>
      </c>
    </row>
    <row r="5" spans="1:59" x14ac:dyDescent="0.2">
      <c r="A5">
        <f t="shared" ref="A5:A36" si="0">AVERAGE(D5:BF5)</f>
        <v>17013.398000000001</v>
      </c>
      <c r="B5">
        <f>_xlfn.STDEV.S(D5:BF5)</f>
        <v>41177.041302114572</v>
      </c>
      <c r="C5" s="14" t="s">
        <v>201</v>
      </c>
      <c r="D5" s="12">
        <v>0</v>
      </c>
      <c r="E5" s="12">
        <v>1412.02</v>
      </c>
      <c r="F5" s="12">
        <v>0</v>
      </c>
      <c r="G5" s="12">
        <v>0</v>
      </c>
      <c r="H5" s="12">
        <v>0</v>
      </c>
      <c r="I5" s="12">
        <v>0</v>
      </c>
      <c r="J5" s="12">
        <v>83262.899999999994</v>
      </c>
      <c r="K5" s="12">
        <v>265648.3</v>
      </c>
      <c r="L5" s="12">
        <v>2824.04</v>
      </c>
      <c r="M5" s="12">
        <v>0</v>
      </c>
      <c r="N5" s="12">
        <v>0</v>
      </c>
      <c r="O5" s="12">
        <v>0</v>
      </c>
      <c r="P5" s="12">
        <v>0</v>
      </c>
      <c r="Q5" s="12">
        <v>10359.9</v>
      </c>
      <c r="R5" s="12">
        <v>0</v>
      </c>
      <c r="S5" s="12">
        <v>0</v>
      </c>
      <c r="T5" s="12">
        <v>1412.02</v>
      </c>
      <c r="U5" s="12">
        <v>0</v>
      </c>
      <c r="V5" s="12">
        <v>0</v>
      </c>
      <c r="W5" s="12">
        <v>0</v>
      </c>
      <c r="X5" s="12">
        <v>0</v>
      </c>
      <c r="Y5" s="12">
        <v>1412.02</v>
      </c>
      <c r="Z5" s="12">
        <v>0</v>
      </c>
      <c r="AA5" s="12">
        <v>0</v>
      </c>
      <c r="AB5" s="12">
        <v>383.7</v>
      </c>
      <c r="AC5" s="12">
        <v>2824.03</v>
      </c>
      <c r="AD5" s="12">
        <v>0</v>
      </c>
      <c r="AE5" s="12">
        <v>63438.400000000001</v>
      </c>
      <c r="AF5" s="12">
        <v>0</v>
      </c>
      <c r="AG5" s="12">
        <v>0</v>
      </c>
      <c r="AH5" s="12">
        <v>383.7</v>
      </c>
      <c r="AI5" s="12">
        <v>127.9</v>
      </c>
      <c r="AJ5" s="12">
        <v>28265.9</v>
      </c>
      <c r="AK5" s="12">
        <v>35786.42</v>
      </c>
      <c r="AL5" s="12">
        <v>32921.46</v>
      </c>
      <c r="AM5" s="12">
        <v>383.7</v>
      </c>
      <c r="AN5" s="12">
        <v>14069</v>
      </c>
      <c r="AO5" s="12">
        <v>1279</v>
      </c>
      <c r="AP5" s="12">
        <v>45020.800000000003</v>
      </c>
      <c r="AQ5" s="12">
        <v>9362.2800000000007</v>
      </c>
      <c r="AR5" s="12">
        <v>34533</v>
      </c>
      <c r="AS5" s="12">
        <v>30056.5</v>
      </c>
      <c r="AT5" s="12">
        <v>0</v>
      </c>
      <c r="AU5" s="12">
        <v>10359.9</v>
      </c>
      <c r="AV5" s="12">
        <v>1795.72</v>
      </c>
      <c r="AW5" s="12">
        <v>10743.600000000002</v>
      </c>
      <c r="AX5" s="12">
        <v>38114.200000000004</v>
      </c>
      <c r="AY5" s="12">
        <v>34660.9</v>
      </c>
      <c r="AZ5" s="12">
        <v>383.7</v>
      </c>
      <c r="BA5" s="12">
        <v>0</v>
      </c>
      <c r="BB5" s="12">
        <v>255.8</v>
      </c>
      <c r="BC5" s="12">
        <v>107180.20000000001</v>
      </c>
      <c r="BD5" s="12">
        <v>4276.9799999999996</v>
      </c>
      <c r="BE5" s="12">
        <v>639.5</v>
      </c>
      <c r="BF5" s="12">
        <v>62159.4</v>
      </c>
      <c r="BG5" s="12">
        <v>935736.89</v>
      </c>
    </row>
    <row r="6" spans="1:59" x14ac:dyDescent="0.2">
      <c r="A6">
        <f t="shared" si="0"/>
        <v>16283.174909090912</v>
      </c>
      <c r="B6">
        <f t="shared" ref="B6:B69" si="1">_xlfn.STDEV.S(D6:BF6)</f>
        <v>19168.206969944313</v>
      </c>
      <c r="C6" s="14" t="s">
        <v>923</v>
      </c>
      <c r="D6" s="12">
        <v>0</v>
      </c>
      <c r="E6" s="12">
        <v>22167.64</v>
      </c>
      <c r="F6" s="12">
        <v>2358.4799999999996</v>
      </c>
      <c r="G6" s="12">
        <v>91502.539999999964</v>
      </c>
      <c r="H6" s="12">
        <v>17867.629999999997</v>
      </c>
      <c r="I6" s="12">
        <v>5527.84</v>
      </c>
      <c r="J6" s="12">
        <v>61831.98</v>
      </c>
      <c r="K6" s="12">
        <v>1202.27</v>
      </c>
      <c r="L6" s="12">
        <v>62717.039999999994</v>
      </c>
      <c r="M6" s="12">
        <v>9756.2099999999991</v>
      </c>
      <c r="N6" s="12">
        <v>13728.78</v>
      </c>
      <c r="O6" s="12">
        <v>16071.920000000002</v>
      </c>
      <c r="P6" s="12">
        <v>13212.07</v>
      </c>
      <c r="Q6" s="12">
        <v>48067.38</v>
      </c>
      <c r="R6" s="12">
        <v>17383.149999999998</v>
      </c>
      <c r="S6" s="12">
        <v>0</v>
      </c>
      <c r="T6" s="12">
        <v>7459.13</v>
      </c>
      <c r="U6" s="12">
        <v>365.8</v>
      </c>
      <c r="V6" s="12">
        <v>5323.2</v>
      </c>
      <c r="W6" s="12">
        <v>0</v>
      </c>
      <c r="X6" s="12">
        <v>9162.76</v>
      </c>
      <c r="Y6" s="12">
        <v>447.65</v>
      </c>
      <c r="Z6" s="12">
        <v>1432.48</v>
      </c>
      <c r="AA6" s="12">
        <v>47962.5</v>
      </c>
      <c r="AB6" s="12">
        <v>2087.33</v>
      </c>
      <c r="AC6" s="12">
        <v>2210.11</v>
      </c>
      <c r="AD6" s="12">
        <v>17189.759999999998</v>
      </c>
      <c r="AE6" s="12">
        <v>3623.67</v>
      </c>
      <c r="AF6" s="12">
        <v>266.02999999999997</v>
      </c>
      <c r="AG6" s="12">
        <v>434.86</v>
      </c>
      <c r="AH6" s="12">
        <v>1435.04</v>
      </c>
      <c r="AI6" s="12">
        <v>10313.849999999999</v>
      </c>
      <c r="AJ6" s="12">
        <v>9577.15</v>
      </c>
      <c r="AK6" s="12">
        <v>14365.73</v>
      </c>
      <c r="AL6" s="12">
        <v>20608.53</v>
      </c>
      <c r="AM6" s="12">
        <v>19367.129999999997</v>
      </c>
      <c r="AN6" s="12">
        <v>10833.13</v>
      </c>
      <c r="AO6" s="12">
        <v>4948.2</v>
      </c>
      <c r="AP6" s="12">
        <v>6356.63</v>
      </c>
      <c r="AQ6" s="12">
        <v>11559.599999999999</v>
      </c>
      <c r="AR6" s="12">
        <v>29276.31</v>
      </c>
      <c r="AS6" s="12">
        <v>20149.37</v>
      </c>
      <c r="AT6" s="12">
        <v>14020.400000000001</v>
      </c>
      <c r="AU6" s="12">
        <v>22497.61</v>
      </c>
      <c r="AV6" s="12">
        <v>3310.0499999999997</v>
      </c>
      <c r="AW6" s="12">
        <v>7107.15</v>
      </c>
      <c r="AX6" s="12">
        <v>17588.809999999998</v>
      </c>
      <c r="AY6" s="12">
        <v>22131.809999999998</v>
      </c>
      <c r="AZ6" s="12">
        <v>21364.42</v>
      </c>
      <c r="BA6" s="12">
        <v>179.06</v>
      </c>
      <c r="BB6" s="12">
        <v>7053.19</v>
      </c>
      <c r="BC6" s="12">
        <v>60066.96</v>
      </c>
      <c r="BD6" s="12">
        <v>47456.01999999999</v>
      </c>
      <c r="BE6" s="12">
        <v>10001</v>
      </c>
      <c r="BF6" s="12">
        <v>22647.260000000002</v>
      </c>
      <c r="BG6" s="12">
        <v>895574.62000000023</v>
      </c>
    </row>
    <row r="7" spans="1:59" x14ac:dyDescent="0.2">
      <c r="A7">
        <f t="shared" si="0"/>
        <v>15498.811272727271</v>
      </c>
      <c r="B7">
        <f t="shared" si="1"/>
        <v>11622.397746647872</v>
      </c>
      <c r="C7" s="14" t="s">
        <v>396</v>
      </c>
      <c r="D7" s="12">
        <v>2946.82</v>
      </c>
      <c r="E7" s="12">
        <v>8103.74</v>
      </c>
      <c r="F7" s="12">
        <v>4696.49</v>
      </c>
      <c r="G7" s="12">
        <v>21970.65</v>
      </c>
      <c r="H7" s="12">
        <v>14555.009999999998</v>
      </c>
      <c r="I7" s="12">
        <v>17240.89</v>
      </c>
      <c r="J7" s="12">
        <v>44960.169999999991</v>
      </c>
      <c r="K7" s="12">
        <v>31740.349999999995</v>
      </c>
      <c r="L7" s="12">
        <v>14072.4</v>
      </c>
      <c r="M7" s="12">
        <v>23142.200000000004</v>
      </c>
      <c r="N7" s="12">
        <v>13772.27</v>
      </c>
      <c r="O7" s="12">
        <v>13710.880000000001</v>
      </c>
      <c r="P7" s="12">
        <v>10474.58</v>
      </c>
      <c r="Q7" s="12">
        <v>7014.68</v>
      </c>
      <c r="R7" s="12">
        <v>245.57</v>
      </c>
      <c r="S7" s="12">
        <v>3734.6800000000003</v>
      </c>
      <c r="T7" s="12">
        <v>17863.609999999997</v>
      </c>
      <c r="U7" s="12">
        <v>6951.83</v>
      </c>
      <c r="V7" s="12">
        <v>14570.369999999999</v>
      </c>
      <c r="W7" s="12">
        <v>5939.6799999999994</v>
      </c>
      <c r="X7" s="12">
        <v>11261.73</v>
      </c>
      <c r="Y7" s="12">
        <v>7298.28</v>
      </c>
      <c r="Z7" s="12">
        <v>32230.810000000005</v>
      </c>
      <c r="AA7" s="12">
        <v>4266.75</v>
      </c>
      <c r="AB7" s="12">
        <v>6121.31</v>
      </c>
      <c r="AC7" s="12">
        <v>15118.49</v>
      </c>
      <c r="AD7" s="12">
        <v>30.7</v>
      </c>
      <c r="AE7" s="12">
        <v>10784.530000000002</v>
      </c>
      <c r="AF7" s="12">
        <v>6982.53</v>
      </c>
      <c r="AG7" s="12">
        <v>14856.86</v>
      </c>
      <c r="AH7" s="12">
        <v>5839.53</v>
      </c>
      <c r="AI7" s="12">
        <v>13935.98</v>
      </c>
      <c r="AJ7" s="12">
        <v>2731.94</v>
      </c>
      <c r="AK7" s="12">
        <v>15614.030000000002</v>
      </c>
      <c r="AL7" s="12">
        <v>14390.74</v>
      </c>
      <c r="AM7" s="12">
        <v>20335.290000000005</v>
      </c>
      <c r="AN7" s="12">
        <v>13745.16</v>
      </c>
      <c r="AO7" s="12">
        <v>15480.599999999999</v>
      </c>
      <c r="AP7" s="12">
        <v>24451.919999999998</v>
      </c>
      <c r="AQ7" s="12">
        <v>7945.8600000000006</v>
      </c>
      <c r="AR7" s="12">
        <v>16944.2</v>
      </c>
      <c r="AS7" s="12">
        <v>36384.99</v>
      </c>
      <c r="AT7" s="12">
        <v>23518.25</v>
      </c>
      <c r="AU7" s="12">
        <v>16244.369999999999</v>
      </c>
      <c r="AV7" s="12">
        <v>20781.189999999999</v>
      </c>
      <c r="AW7" s="12">
        <v>14826.170000000002</v>
      </c>
      <c r="AX7" s="12">
        <v>25876.73</v>
      </c>
      <c r="AY7" s="12">
        <v>19522.66</v>
      </c>
      <c r="AZ7" s="12">
        <v>69411.47</v>
      </c>
      <c r="BA7" s="12">
        <v>18052.53</v>
      </c>
      <c r="BB7" s="12">
        <v>15869.829999999998</v>
      </c>
      <c r="BC7" s="12">
        <v>5190.47</v>
      </c>
      <c r="BD7" s="12">
        <v>17675.780000000002</v>
      </c>
      <c r="BE7" s="12">
        <v>9807.4000000000015</v>
      </c>
      <c r="BF7" s="12">
        <v>21198.67</v>
      </c>
      <c r="BG7" s="12">
        <v>852434.61999999988</v>
      </c>
    </row>
    <row r="8" spans="1:59" x14ac:dyDescent="0.2">
      <c r="A8">
        <f t="shared" si="0"/>
        <v>14832.057818181822</v>
      </c>
      <c r="B8">
        <f t="shared" si="1"/>
        <v>12232.053360844793</v>
      </c>
      <c r="C8" s="14" t="s">
        <v>251</v>
      </c>
      <c r="D8" s="12">
        <v>1635.09</v>
      </c>
      <c r="E8" s="12">
        <v>30355.530000000002</v>
      </c>
      <c r="F8" s="12">
        <v>9231.31</v>
      </c>
      <c r="G8" s="12">
        <v>9108.01</v>
      </c>
      <c r="H8" s="12">
        <v>17397.989999999998</v>
      </c>
      <c r="I8" s="12">
        <v>45988.240000000005</v>
      </c>
      <c r="J8" s="12">
        <v>10826.98</v>
      </c>
      <c r="K8" s="12">
        <v>24851.74</v>
      </c>
      <c r="L8" s="12">
        <v>31764.859999999997</v>
      </c>
      <c r="M8" s="12">
        <v>21378.739999999998</v>
      </c>
      <c r="N8" s="12">
        <v>14548.119999999999</v>
      </c>
      <c r="O8" s="12">
        <v>33453.01</v>
      </c>
      <c r="P8" s="12">
        <v>48572.2</v>
      </c>
      <c r="Q8" s="12">
        <v>428.21</v>
      </c>
      <c r="R8" s="12">
        <v>257.83999999999997</v>
      </c>
      <c r="S8" s="12">
        <v>20487.79</v>
      </c>
      <c r="T8" s="12">
        <v>5212.1900000000005</v>
      </c>
      <c r="U8" s="12">
        <v>4314.33</v>
      </c>
      <c r="V8" s="12">
        <v>2718.39</v>
      </c>
      <c r="W8" s="12">
        <v>20244.009999999998</v>
      </c>
      <c r="X8" s="12">
        <v>3252.7599999999998</v>
      </c>
      <c r="Y8" s="12">
        <v>13136.61</v>
      </c>
      <c r="Z8" s="12">
        <v>36464.800000000003</v>
      </c>
      <c r="AA8" s="12">
        <v>1317.37</v>
      </c>
      <c r="AB8" s="12">
        <v>4237.33</v>
      </c>
      <c r="AC8" s="12">
        <v>21432.85</v>
      </c>
      <c r="AD8" s="12">
        <v>1398.97</v>
      </c>
      <c r="AE8" s="12">
        <v>11361.869999999999</v>
      </c>
      <c r="AF8" s="12">
        <v>5614.8099999999995</v>
      </c>
      <c r="AG8" s="12">
        <v>126.62</v>
      </c>
      <c r="AH8" s="12">
        <v>11468.800000000001</v>
      </c>
      <c r="AI8" s="12">
        <v>19898.939999999999</v>
      </c>
      <c r="AJ8" s="12">
        <v>11844.060000000001</v>
      </c>
      <c r="AK8" s="12">
        <v>8594.6200000000008</v>
      </c>
      <c r="AL8" s="12">
        <v>30706.09</v>
      </c>
      <c r="AM8" s="12">
        <v>8967.59</v>
      </c>
      <c r="AN8" s="12">
        <v>14102.759999999997</v>
      </c>
      <c r="AO8" s="12">
        <v>10934.419999999998</v>
      </c>
      <c r="AP8" s="12">
        <v>8185.6</v>
      </c>
      <c r="AQ8" s="12">
        <v>13301.849999999999</v>
      </c>
      <c r="AR8" s="12">
        <v>5449.3</v>
      </c>
      <c r="AS8" s="12">
        <v>10052.429999999998</v>
      </c>
      <c r="AT8" s="12">
        <v>26997.379999999997</v>
      </c>
      <c r="AU8" s="12">
        <v>15455.18</v>
      </c>
      <c r="AV8" s="12">
        <v>17619.509999999998</v>
      </c>
      <c r="AW8" s="12">
        <v>5695.9</v>
      </c>
      <c r="AX8" s="12">
        <v>20560.18</v>
      </c>
      <c r="AY8" s="12">
        <v>7777.8600000000006</v>
      </c>
      <c r="AZ8" s="12">
        <v>47338.350000000006</v>
      </c>
      <c r="BA8" s="12">
        <v>14919.539999999999</v>
      </c>
      <c r="BB8" s="12">
        <v>27903.94</v>
      </c>
      <c r="BC8" s="12">
        <v>154.25</v>
      </c>
      <c r="BD8" s="12">
        <v>10047.060000000001</v>
      </c>
      <c r="BE8" s="12">
        <v>10188.800000000001</v>
      </c>
      <c r="BF8" s="12">
        <v>6480.2000000000007</v>
      </c>
      <c r="BG8" s="12">
        <v>815763.18000000017</v>
      </c>
    </row>
    <row r="9" spans="1:59" x14ac:dyDescent="0.2">
      <c r="A9">
        <f t="shared" si="0"/>
        <v>7415.7467272727235</v>
      </c>
      <c r="B9">
        <f t="shared" si="1"/>
        <v>9711.3957252585842</v>
      </c>
      <c r="C9" s="14" t="s">
        <v>169</v>
      </c>
      <c r="D9" s="12">
        <v>14846.630000000001</v>
      </c>
      <c r="E9" s="12">
        <v>46196.210000000006</v>
      </c>
      <c r="F9" s="12">
        <v>9077.9599999999991</v>
      </c>
      <c r="G9" s="12">
        <v>12977.5</v>
      </c>
      <c r="H9" s="12">
        <v>12538.810000000001</v>
      </c>
      <c r="I9" s="12">
        <v>4424.05</v>
      </c>
      <c r="J9" s="12">
        <v>23314.520000000008</v>
      </c>
      <c r="K9" s="12">
        <v>26196.340000000004</v>
      </c>
      <c r="L9" s="12">
        <v>6599.2499999999991</v>
      </c>
      <c r="M9" s="12">
        <v>25702.14</v>
      </c>
      <c r="N9" s="12">
        <v>34437.46</v>
      </c>
      <c r="O9" s="12">
        <v>18068.710000000003</v>
      </c>
      <c r="P9" s="12">
        <v>886.35</v>
      </c>
      <c r="Q9" s="12">
        <v>728.26</v>
      </c>
      <c r="R9" s="12">
        <v>1292.3</v>
      </c>
      <c r="S9" s="12">
        <v>895.17000000000007</v>
      </c>
      <c r="T9" s="12">
        <v>1324.78</v>
      </c>
      <c r="U9" s="12">
        <v>15370.25</v>
      </c>
      <c r="V9" s="12">
        <v>1258.53</v>
      </c>
      <c r="W9" s="12">
        <v>402.89</v>
      </c>
      <c r="X9" s="12">
        <v>797.71</v>
      </c>
      <c r="Y9" s="12">
        <v>1108.1200000000001</v>
      </c>
      <c r="Z9" s="12">
        <v>10863.06</v>
      </c>
      <c r="AA9" s="12">
        <v>880.47</v>
      </c>
      <c r="AB9" s="12">
        <v>8483.35</v>
      </c>
      <c r="AC9" s="12">
        <v>12279.029999999999</v>
      </c>
      <c r="AD9" s="12">
        <v>2112.91</v>
      </c>
      <c r="AE9" s="12">
        <v>2312.06</v>
      </c>
      <c r="AF9" s="12">
        <v>3687.61</v>
      </c>
      <c r="AG9" s="12">
        <v>7473.8399999999992</v>
      </c>
      <c r="AH9" s="12">
        <v>19855.199999999997</v>
      </c>
      <c r="AI9" s="12">
        <v>18203.75</v>
      </c>
      <c r="AJ9" s="12">
        <v>211.8</v>
      </c>
      <c r="AK9" s="12">
        <v>1019.1</v>
      </c>
      <c r="AL9" s="12">
        <v>2083.4899999999998</v>
      </c>
      <c r="AM9" s="12">
        <v>3783.54</v>
      </c>
      <c r="AN9" s="12">
        <v>597.29</v>
      </c>
      <c r="AO9" s="12">
        <v>1828.7099999999998</v>
      </c>
      <c r="AP9" s="12">
        <v>0</v>
      </c>
      <c r="AQ9" s="12">
        <v>6022.5599999999995</v>
      </c>
      <c r="AR9" s="12">
        <v>2245.4100000000003</v>
      </c>
      <c r="AS9" s="12">
        <v>4145.37</v>
      </c>
      <c r="AT9" s="12">
        <v>620.45000000000005</v>
      </c>
      <c r="AU9" s="12">
        <v>4700.9699999999993</v>
      </c>
      <c r="AV9" s="12">
        <v>3741.33</v>
      </c>
      <c r="AW9" s="12">
        <v>1280.79</v>
      </c>
      <c r="AX9" s="12">
        <v>2147.9499999999998</v>
      </c>
      <c r="AY9" s="12">
        <v>1458.06</v>
      </c>
      <c r="AZ9" s="12">
        <v>2430.1</v>
      </c>
      <c r="BA9" s="12">
        <v>337.66</v>
      </c>
      <c r="BB9" s="12">
        <v>1652.7199999999998</v>
      </c>
      <c r="BC9" s="12">
        <v>0</v>
      </c>
      <c r="BD9" s="12">
        <v>18759.349999999999</v>
      </c>
      <c r="BE9" s="12">
        <v>2746.14</v>
      </c>
      <c r="BF9" s="12">
        <v>1458.06</v>
      </c>
      <c r="BG9" s="12">
        <v>407866.06999999977</v>
      </c>
    </row>
    <row r="10" spans="1:59" x14ac:dyDescent="0.2">
      <c r="A10">
        <f t="shared" si="0"/>
        <v>4912.6123636363636</v>
      </c>
      <c r="B10">
        <f t="shared" si="1"/>
        <v>6420.1743132747724</v>
      </c>
      <c r="C10" s="14" t="s">
        <v>288</v>
      </c>
      <c r="D10" s="12">
        <v>122.78</v>
      </c>
      <c r="E10" s="12">
        <v>493.17999999999995</v>
      </c>
      <c r="F10" s="12">
        <v>16166.56</v>
      </c>
      <c r="G10" s="12">
        <v>1625.8700000000001</v>
      </c>
      <c r="H10" s="12">
        <v>1169.52</v>
      </c>
      <c r="I10" s="12">
        <v>1501.03</v>
      </c>
      <c r="J10" s="12">
        <v>6197.52</v>
      </c>
      <c r="K10" s="12">
        <v>13811.15</v>
      </c>
      <c r="L10" s="12">
        <v>841.07</v>
      </c>
      <c r="M10" s="12">
        <v>9120.0400000000009</v>
      </c>
      <c r="N10" s="12">
        <v>24789.059999999998</v>
      </c>
      <c r="O10" s="12">
        <v>20731.059999999998</v>
      </c>
      <c r="P10" s="12">
        <v>10103.08</v>
      </c>
      <c r="Q10" s="12">
        <v>1858.9099999999999</v>
      </c>
      <c r="R10" s="12">
        <v>0</v>
      </c>
      <c r="S10" s="12">
        <v>1196.3800000000001</v>
      </c>
      <c r="T10" s="12">
        <v>1847.9</v>
      </c>
      <c r="U10" s="12">
        <v>5616.61</v>
      </c>
      <c r="V10" s="12">
        <v>1933.59</v>
      </c>
      <c r="W10" s="12">
        <v>1476.48</v>
      </c>
      <c r="X10" s="12">
        <v>1118.3600000000001</v>
      </c>
      <c r="Y10" s="12">
        <v>70.599999999999994</v>
      </c>
      <c r="Z10" s="12">
        <v>5783.3899999999994</v>
      </c>
      <c r="AA10" s="12">
        <v>6331.06</v>
      </c>
      <c r="AB10" s="12">
        <v>1900.0800000000002</v>
      </c>
      <c r="AC10" s="12">
        <v>3108.48</v>
      </c>
      <c r="AD10" s="12">
        <v>1519.19</v>
      </c>
      <c r="AE10" s="12">
        <v>15486.130000000001</v>
      </c>
      <c r="AF10" s="12">
        <v>3487.84</v>
      </c>
      <c r="AG10" s="12">
        <v>1119.1300000000001</v>
      </c>
      <c r="AH10" s="12">
        <v>3566.88</v>
      </c>
      <c r="AI10" s="12">
        <v>10615.7</v>
      </c>
      <c r="AJ10" s="12">
        <v>895.3</v>
      </c>
      <c r="AK10" s="12">
        <v>409.28</v>
      </c>
      <c r="AL10" s="12">
        <v>1243.19</v>
      </c>
      <c r="AM10" s="12">
        <v>11887.029999999999</v>
      </c>
      <c r="AN10" s="12">
        <v>187.25</v>
      </c>
      <c r="AO10" s="12">
        <v>2564.6600000000003</v>
      </c>
      <c r="AP10" s="12">
        <v>779.67000000000007</v>
      </c>
      <c r="AQ10" s="12">
        <v>3845.44</v>
      </c>
      <c r="AR10" s="12">
        <v>1085.6199999999999</v>
      </c>
      <c r="AS10" s="12">
        <v>5548.81</v>
      </c>
      <c r="AT10" s="12">
        <v>4448.87</v>
      </c>
      <c r="AU10" s="12">
        <v>6253.5499999999993</v>
      </c>
      <c r="AV10" s="12">
        <v>0</v>
      </c>
      <c r="AW10" s="12">
        <v>469.65</v>
      </c>
      <c r="AX10" s="12">
        <v>1092.01</v>
      </c>
      <c r="AY10" s="12">
        <v>125.85</v>
      </c>
      <c r="AZ10" s="12">
        <v>30191.56</v>
      </c>
      <c r="BA10" s="12">
        <v>223.83</v>
      </c>
      <c r="BB10" s="12">
        <v>7110.7299999999987</v>
      </c>
      <c r="BC10" s="12">
        <v>3464.0499999999997</v>
      </c>
      <c r="BD10" s="12">
        <v>7578.07</v>
      </c>
      <c r="BE10" s="12">
        <v>4251.3999999999996</v>
      </c>
      <c r="BF10" s="12">
        <v>1829.23</v>
      </c>
      <c r="BG10" s="12">
        <v>270193.68</v>
      </c>
    </row>
    <row r="11" spans="1:59" x14ac:dyDescent="0.2">
      <c r="A11">
        <f t="shared" si="0"/>
        <v>4558.5420000000004</v>
      </c>
      <c r="B11">
        <f t="shared" si="1"/>
        <v>7672.077827750496</v>
      </c>
      <c r="C11" s="14" t="s">
        <v>539</v>
      </c>
      <c r="D11" s="12">
        <v>0</v>
      </c>
      <c r="E11" s="12">
        <v>1432.48</v>
      </c>
      <c r="F11" s="12">
        <v>358.12</v>
      </c>
      <c r="G11" s="12">
        <v>0</v>
      </c>
      <c r="H11" s="12">
        <v>5013.68</v>
      </c>
      <c r="I11" s="12">
        <v>33663.279999999999</v>
      </c>
      <c r="J11" s="12">
        <v>0</v>
      </c>
      <c r="K11" s="12">
        <v>0</v>
      </c>
      <c r="L11" s="12">
        <v>10654.07</v>
      </c>
      <c r="M11" s="12">
        <v>0</v>
      </c>
      <c r="N11" s="12">
        <v>0</v>
      </c>
      <c r="O11" s="12">
        <v>0</v>
      </c>
      <c r="P11" s="12">
        <v>11280.78</v>
      </c>
      <c r="Q11" s="12">
        <v>0</v>
      </c>
      <c r="R11" s="12">
        <v>0</v>
      </c>
      <c r="S11" s="12">
        <v>0</v>
      </c>
      <c r="T11" s="12">
        <v>0</v>
      </c>
      <c r="U11" s="12">
        <v>7610.05</v>
      </c>
      <c r="V11" s="12">
        <v>1432.48</v>
      </c>
      <c r="W11" s="12">
        <v>14324.8</v>
      </c>
      <c r="X11" s="12">
        <v>0</v>
      </c>
      <c r="Y11" s="12">
        <v>10027.36</v>
      </c>
      <c r="Z11" s="12">
        <v>15041.039999999999</v>
      </c>
      <c r="AA11" s="12">
        <v>716.24</v>
      </c>
      <c r="AB11" s="12">
        <v>0</v>
      </c>
      <c r="AC11" s="12">
        <v>35812</v>
      </c>
      <c r="AD11" s="12">
        <v>0</v>
      </c>
      <c r="AE11" s="12">
        <v>2148.7199999999998</v>
      </c>
      <c r="AF11" s="12">
        <v>179.06</v>
      </c>
      <c r="AG11" s="12">
        <v>0</v>
      </c>
      <c r="AH11" s="12">
        <v>6446.16</v>
      </c>
      <c r="AI11" s="12">
        <v>14861.98</v>
      </c>
      <c r="AJ11" s="12">
        <v>0</v>
      </c>
      <c r="AK11" s="12">
        <v>0</v>
      </c>
      <c r="AL11" s="12">
        <v>13608.56</v>
      </c>
      <c r="AM11" s="12">
        <v>10743.6</v>
      </c>
      <c r="AN11" s="12">
        <v>0</v>
      </c>
      <c r="AO11" s="12">
        <v>0</v>
      </c>
      <c r="AP11" s="12">
        <v>0</v>
      </c>
      <c r="AQ11" s="12">
        <v>8594.880000000001</v>
      </c>
      <c r="AR11" s="12">
        <v>0</v>
      </c>
      <c r="AS11" s="12">
        <v>0</v>
      </c>
      <c r="AT11" s="12">
        <v>11674.710000000001</v>
      </c>
      <c r="AU11" s="12">
        <v>0</v>
      </c>
      <c r="AV11" s="12">
        <v>7162.4</v>
      </c>
      <c r="AW11" s="12">
        <v>0</v>
      </c>
      <c r="AX11" s="12">
        <v>10027.36</v>
      </c>
      <c r="AY11" s="12">
        <v>0</v>
      </c>
      <c r="AZ11" s="12">
        <v>7162.4</v>
      </c>
      <c r="BA11" s="12">
        <v>0</v>
      </c>
      <c r="BB11" s="12">
        <v>3581.2</v>
      </c>
      <c r="BC11" s="12">
        <v>0</v>
      </c>
      <c r="BD11" s="12">
        <v>7162.4</v>
      </c>
      <c r="BE11" s="12">
        <v>0</v>
      </c>
      <c r="BF11" s="12">
        <v>0</v>
      </c>
      <c r="BG11" s="12">
        <v>250719.81</v>
      </c>
    </row>
    <row r="12" spans="1:59" x14ac:dyDescent="0.2">
      <c r="A12">
        <f t="shared" si="0"/>
        <v>4463.7216363636362</v>
      </c>
      <c r="B12">
        <f t="shared" si="1"/>
        <v>8579.62655966075</v>
      </c>
      <c r="C12" s="14" t="s">
        <v>197</v>
      </c>
      <c r="D12" s="12">
        <v>2558</v>
      </c>
      <c r="E12" s="12">
        <v>6395</v>
      </c>
      <c r="F12" s="12">
        <v>2558</v>
      </c>
      <c r="G12" s="12">
        <v>639.5</v>
      </c>
      <c r="H12" s="12">
        <v>16458.939999999999</v>
      </c>
      <c r="I12" s="12">
        <v>3453.3</v>
      </c>
      <c r="J12" s="12">
        <v>6395</v>
      </c>
      <c r="K12" s="12">
        <v>5755.5</v>
      </c>
      <c r="L12" s="12">
        <v>310.8</v>
      </c>
      <c r="M12" s="12">
        <v>14324.8</v>
      </c>
      <c r="N12" s="12">
        <v>0</v>
      </c>
      <c r="O12" s="12">
        <v>39649</v>
      </c>
      <c r="P12" s="12">
        <v>649.22</v>
      </c>
      <c r="Q12" s="12">
        <v>0</v>
      </c>
      <c r="R12" s="12">
        <v>0</v>
      </c>
      <c r="S12" s="12">
        <v>5116</v>
      </c>
      <c r="T12" s="12">
        <v>0</v>
      </c>
      <c r="U12" s="12">
        <v>3135.6</v>
      </c>
      <c r="V12" s="12">
        <v>0</v>
      </c>
      <c r="W12" s="12">
        <v>0</v>
      </c>
      <c r="X12" s="12">
        <v>0</v>
      </c>
      <c r="Y12" s="12">
        <v>4430.58</v>
      </c>
      <c r="Z12" s="12">
        <v>9720.4</v>
      </c>
      <c r="AA12" s="12">
        <v>39649</v>
      </c>
      <c r="AB12" s="12">
        <v>0</v>
      </c>
      <c r="AC12" s="12">
        <v>0</v>
      </c>
      <c r="AD12" s="12">
        <v>0</v>
      </c>
      <c r="AE12" s="12">
        <v>0</v>
      </c>
      <c r="AF12" s="12">
        <v>0</v>
      </c>
      <c r="AG12" s="12">
        <v>2558</v>
      </c>
      <c r="AH12" s="12">
        <v>0</v>
      </c>
      <c r="AI12" s="12">
        <v>20719.8</v>
      </c>
      <c r="AJ12" s="12">
        <v>0</v>
      </c>
      <c r="AK12" s="12">
        <v>2558</v>
      </c>
      <c r="AL12" s="12">
        <v>3197.5</v>
      </c>
      <c r="AM12" s="12">
        <v>12150.5</v>
      </c>
      <c r="AN12" s="12">
        <v>20589.34</v>
      </c>
      <c r="AO12" s="12">
        <v>0</v>
      </c>
      <c r="AP12" s="12">
        <v>0</v>
      </c>
      <c r="AQ12" s="12">
        <v>0</v>
      </c>
      <c r="AR12" s="12">
        <v>2046.4</v>
      </c>
      <c r="AS12" s="12">
        <v>0</v>
      </c>
      <c r="AT12" s="12">
        <v>566.34</v>
      </c>
      <c r="AU12" s="12">
        <v>2558</v>
      </c>
      <c r="AV12" s="12">
        <v>2558</v>
      </c>
      <c r="AW12" s="12">
        <v>10232</v>
      </c>
      <c r="AX12" s="12">
        <v>0</v>
      </c>
      <c r="AY12" s="12">
        <v>0</v>
      </c>
      <c r="AZ12" s="12">
        <v>0</v>
      </c>
      <c r="BA12" s="12">
        <v>0</v>
      </c>
      <c r="BB12" s="12">
        <v>1118.8699999999999</v>
      </c>
      <c r="BC12" s="12">
        <v>3453.3</v>
      </c>
      <c r="BD12" s="12">
        <v>0</v>
      </c>
      <c r="BE12" s="12">
        <v>0</v>
      </c>
      <c r="BF12" s="12">
        <v>0</v>
      </c>
      <c r="BG12" s="12">
        <v>245504.68999999997</v>
      </c>
    </row>
    <row r="13" spans="1:59" x14ac:dyDescent="0.2">
      <c r="A13">
        <f t="shared" si="0"/>
        <v>4307.2058181818174</v>
      </c>
      <c r="B13">
        <f t="shared" si="1"/>
        <v>6368.2754400900731</v>
      </c>
      <c r="C13" s="14" t="s">
        <v>289</v>
      </c>
      <c r="D13" s="12">
        <v>1055.18</v>
      </c>
      <c r="E13" s="12">
        <v>39776.9</v>
      </c>
      <c r="F13" s="12">
        <v>0</v>
      </c>
      <c r="G13" s="12">
        <v>4156.75</v>
      </c>
      <c r="H13" s="12">
        <v>13225.75</v>
      </c>
      <c r="I13" s="12">
        <v>844.14</v>
      </c>
      <c r="J13" s="12">
        <v>1055.18</v>
      </c>
      <c r="K13" s="12">
        <v>14452.710000000001</v>
      </c>
      <c r="L13" s="12">
        <v>22544.550000000003</v>
      </c>
      <c r="M13" s="12">
        <v>6522.9</v>
      </c>
      <c r="N13" s="12">
        <v>5020.08</v>
      </c>
      <c r="O13" s="12">
        <v>6235.13</v>
      </c>
      <c r="P13" s="12">
        <v>3116.41</v>
      </c>
      <c r="Q13" s="12">
        <v>0</v>
      </c>
      <c r="R13" s="12">
        <v>447.65</v>
      </c>
      <c r="S13" s="12">
        <v>7833.88</v>
      </c>
      <c r="T13" s="12">
        <v>1790.6</v>
      </c>
      <c r="U13" s="12">
        <v>0</v>
      </c>
      <c r="V13" s="12">
        <v>1790.6</v>
      </c>
      <c r="W13" s="12">
        <v>2046.4</v>
      </c>
      <c r="X13" s="12">
        <v>5531.68</v>
      </c>
      <c r="Y13" s="12">
        <v>895.3</v>
      </c>
      <c r="Z13" s="12">
        <v>11127.3</v>
      </c>
      <c r="AA13" s="12">
        <v>2781.83</v>
      </c>
      <c r="AB13" s="12">
        <v>1119.1299999999999</v>
      </c>
      <c r="AC13" s="12">
        <v>1046.6099999999999</v>
      </c>
      <c r="AD13" s="12">
        <v>895.3</v>
      </c>
      <c r="AE13" s="12">
        <v>5403.78</v>
      </c>
      <c r="AF13" s="12">
        <v>5371.8</v>
      </c>
      <c r="AG13" s="12">
        <v>7130.4400000000005</v>
      </c>
      <c r="AH13" s="12">
        <v>2110.35</v>
      </c>
      <c r="AI13" s="12">
        <v>4604.41</v>
      </c>
      <c r="AJ13" s="12">
        <v>3357.3900000000003</v>
      </c>
      <c r="AK13" s="12">
        <v>1055.18</v>
      </c>
      <c r="AL13" s="12">
        <v>6273.5</v>
      </c>
      <c r="AM13" s="12">
        <v>5723.5400000000009</v>
      </c>
      <c r="AN13" s="12">
        <v>3165.5299999999997</v>
      </c>
      <c r="AO13" s="12">
        <v>5819.46</v>
      </c>
      <c r="AP13" s="12">
        <v>3165.5299999999997</v>
      </c>
      <c r="AQ13" s="12">
        <v>1055.18</v>
      </c>
      <c r="AR13" s="12">
        <v>1055.18</v>
      </c>
      <c r="AS13" s="12">
        <v>4853.8100000000004</v>
      </c>
      <c r="AT13" s="12">
        <v>0</v>
      </c>
      <c r="AU13" s="12">
        <v>1119.1300000000001</v>
      </c>
      <c r="AV13" s="12">
        <v>0</v>
      </c>
      <c r="AW13" s="12">
        <v>4688.8200000000006</v>
      </c>
      <c r="AX13" s="12">
        <v>3101.58</v>
      </c>
      <c r="AY13" s="12">
        <v>2238.25</v>
      </c>
      <c r="AZ13" s="12">
        <v>0</v>
      </c>
      <c r="BA13" s="12">
        <v>1055.18</v>
      </c>
      <c r="BB13" s="12">
        <v>3984.7400000000007</v>
      </c>
      <c r="BC13" s="12">
        <v>966.92</v>
      </c>
      <c r="BD13" s="12">
        <v>1119.1300000000001</v>
      </c>
      <c r="BE13" s="12">
        <v>1119.1300000000001</v>
      </c>
      <c r="BF13" s="12">
        <v>2046.4</v>
      </c>
      <c r="BG13" s="12">
        <v>236896.31999999995</v>
      </c>
    </row>
    <row r="14" spans="1:59" x14ac:dyDescent="0.2">
      <c r="A14">
        <f t="shared" si="0"/>
        <v>3674.2183636363638</v>
      </c>
      <c r="B14">
        <f t="shared" si="1"/>
        <v>5765.6000510556096</v>
      </c>
      <c r="C14" s="14" t="s">
        <v>202</v>
      </c>
      <c r="D14" s="12">
        <v>0</v>
      </c>
      <c r="E14" s="12">
        <v>6395</v>
      </c>
      <c r="F14" s="12">
        <v>0</v>
      </c>
      <c r="G14" s="12">
        <v>0</v>
      </c>
      <c r="H14" s="12">
        <v>18091.46</v>
      </c>
      <c r="I14" s="12">
        <v>25580</v>
      </c>
      <c r="J14" s="12">
        <v>0</v>
      </c>
      <c r="K14" s="12">
        <v>0</v>
      </c>
      <c r="L14" s="12">
        <v>3651.55</v>
      </c>
      <c r="M14" s="12">
        <v>0</v>
      </c>
      <c r="N14" s="12">
        <v>0</v>
      </c>
      <c r="O14" s="12">
        <v>0</v>
      </c>
      <c r="P14" s="12">
        <v>14069</v>
      </c>
      <c r="Q14" s="12">
        <v>0</v>
      </c>
      <c r="R14" s="12">
        <v>0</v>
      </c>
      <c r="S14" s="12">
        <v>0</v>
      </c>
      <c r="T14" s="12">
        <v>0</v>
      </c>
      <c r="U14" s="12">
        <v>7674</v>
      </c>
      <c r="V14" s="12">
        <v>0</v>
      </c>
      <c r="W14" s="12">
        <v>0</v>
      </c>
      <c r="X14" s="12">
        <v>0</v>
      </c>
      <c r="Y14" s="12">
        <v>7674</v>
      </c>
      <c r="Z14" s="12">
        <v>6395</v>
      </c>
      <c r="AA14" s="12">
        <v>0</v>
      </c>
      <c r="AB14" s="12">
        <v>0</v>
      </c>
      <c r="AC14" s="12">
        <v>12790</v>
      </c>
      <c r="AD14" s="12">
        <v>0</v>
      </c>
      <c r="AE14" s="12">
        <v>0</v>
      </c>
      <c r="AF14" s="12">
        <v>0</v>
      </c>
      <c r="AG14" s="12">
        <v>0</v>
      </c>
      <c r="AH14" s="12">
        <v>7034.5</v>
      </c>
      <c r="AI14" s="12">
        <v>6395</v>
      </c>
      <c r="AJ14" s="12">
        <v>0</v>
      </c>
      <c r="AK14" s="12">
        <v>0</v>
      </c>
      <c r="AL14" s="12">
        <v>8953</v>
      </c>
      <c r="AM14" s="12">
        <v>6395</v>
      </c>
      <c r="AN14" s="12">
        <v>0</v>
      </c>
      <c r="AO14" s="12">
        <v>0</v>
      </c>
      <c r="AP14" s="12">
        <v>0</v>
      </c>
      <c r="AQ14" s="12">
        <v>14069</v>
      </c>
      <c r="AR14" s="12">
        <v>0</v>
      </c>
      <c r="AS14" s="12">
        <v>0</v>
      </c>
      <c r="AT14" s="12">
        <v>12150.5</v>
      </c>
      <c r="AU14" s="12">
        <v>0</v>
      </c>
      <c r="AV14" s="12">
        <v>12790</v>
      </c>
      <c r="AW14" s="12">
        <v>0</v>
      </c>
      <c r="AX14" s="12">
        <v>8313.5</v>
      </c>
      <c r="AY14" s="12">
        <v>0</v>
      </c>
      <c r="AZ14" s="12">
        <v>9592.5</v>
      </c>
      <c r="BA14" s="12">
        <v>0</v>
      </c>
      <c r="BB14" s="12">
        <v>7674</v>
      </c>
      <c r="BC14" s="12">
        <v>0</v>
      </c>
      <c r="BD14" s="12">
        <v>6395</v>
      </c>
      <c r="BE14" s="12">
        <v>0</v>
      </c>
      <c r="BF14" s="12">
        <v>0</v>
      </c>
      <c r="BG14" s="12">
        <v>202082.01</v>
      </c>
    </row>
    <row r="15" spans="1:59" x14ac:dyDescent="0.2">
      <c r="A15">
        <f t="shared" si="0"/>
        <v>3532.2843636363627</v>
      </c>
      <c r="B15">
        <f t="shared" si="1"/>
        <v>9405.9809922238765</v>
      </c>
      <c r="C15" s="14" t="s">
        <v>232</v>
      </c>
      <c r="D15" s="12">
        <v>0</v>
      </c>
      <c r="E15" s="12">
        <v>0</v>
      </c>
      <c r="F15" s="12">
        <v>0</v>
      </c>
      <c r="G15" s="12">
        <v>266.02999999999997</v>
      </c>
      <c r="H15" s="12">
        <v>2142.4899999999998</v>
      </c>
      <c r="I15" s="12">
        <v>1151.0999999999999</v>
      </c>
      <c r="J15" s="12">
        <v>3120.7599999999998</v>
      </c>
      <c r="K15" s="12">
        <v>7290.3</v>
      </c>
      <c r="L15" s="12">
        <v>1197.97</v>
      </c>
      <c r="M15" s="12">
        <v>0</v>
      </c>
      <c r="N15" s="12">
        <v>0</v>
      </c>
      <c r="O15" s="12">
        <v>11152.88</v>
      </c>
      <c r="P15" s="12">
        <v>3392.09</v>
      </c>
      <c r="Q15" s="12">
        <v>0</v>
      </c>
      <c r="R15" s="12">
        <v>0</v>
      </c>
      <c r="S15" s="12">
        <v>0</v>
      </c>
      <c r="T15" s="12">
        <v>12549.55</v>
      </c>
      <c r="U15" s="12">
        <v>930.79</v>
      </c>
      <c r="V15" s="12">
        <v>0</v>
      </c>
      <c r="W15" s="12">
        <v>0</v>
      </c>
      <c r="X15" s="12">
        <v>7.98</v>
      </c>
      <c r="Y15" s="12">
        <v>4307.3500000000004</v>
      </c>
      <c r="Z15" s="12">
        <v>0</v>
      </c>
      <c r="AA15" s="12">
        <v>0</v>
      </c>
      <c r="AB15" s="12">
        <v>0</v>
      </c>
      <c r="AC15" s="12">
        <v>3993.87</v>
      </c>
      <c r="AD15" s="12">
        <v>0</v>
      </c>
      <c r="AE15" s="12">
        <v>10040.15</v>
      </c>
      <c r="AF15" s="12">
        <v>0</v>
      </c>
      <c r="AG15" s="12">
        <v>0</v>
      </c>
      <c r="AH15" s="12">
        <v>13883.93</v>
      </c>
      <c r="AI15" s="12">
        <v>4911.3599999999997</v>
      </c>
      <c r="AJ15" s="12">
        <v>0</v>
      </c>
      <c r="AK15" s="12">
        <v>1087.1500000000001</v>
      </c>
      <c r="AL15" s="12">
        <v>1136.1400000000001</v>
      </c>
      <c r="AM15" s="12">
        <v>2302.1999999999998</v>
      </c>
      <c r="AN15" s="12">
        <v>5116</v>
      </c>
      <c r="AO15" s="12">
        <v>2046.4</v>
      </c>
      <c r="AP15" s="12">
        <v>0</v>
      </c>
      <c r="AQ15" s="12">
        <v>6180.2599999999993</v>
      </c>
      <c r="AR15" s="12">
        <v>511.6</v>
      </c>
      <c r="AS15" s="12">
        <v>0</v>
      </c>
      <c r="AT15" s="12">
        <v>7895.91</v>
      </c>
      <c r="AU15" s="12">
        <v>0</v>
      </c>
      <c r="AV15" s="12">
        <v>2046.4</v>
      </c>
      <c r="AW15" s="12">
        <v>4092.8</v>
      </c>
      <c r="AX15" s="12">
        <v>2648.68</v>
      </c>
      <c r="AY15" s="12">
        <v>1023.2</v>
      </c>
      <c r="AZ15" s="12">
        <v>67019.599999999991</v>
      </c>
      <c r="BA15" s="12">
        <v>9208.7999999999993</v>
      </c>
      <c r="BB15" s="12">
        <v>1621.9</v>
      </c>
      <c r="BC15" s="12">
        <v>0</v>
      </c>
      <c r="BD15" s="12">
        <v>0</v>
      </c>
      <c r="BE15" s="12">
        <v>0</v>
      </c>
      <c r="BF15" s="12">
        <v>0</v>
      </c>
      <c r="BG15" s="12">
        <v>194275.63999999996</v>
      </c>
    </row>
    <row r="16" spans="1:59" x14ac:dyDescent="0.2">
      <c r="A16">
        <f t="shared" si="0"/>
        <v>3212.8827272727272</v>
      </c>
      <c r="B16">
        <f t="shared" si="1"/>
        <v>14964.202849980753</v>
      </c>
      <c r="C16" s="14" t="s">
        <v>938</v>
      </c>
      <c r="D16" s="12">
        <v>0</v>
      </c>
      <c r="E16" s="12">
        <v>0</v>
      </c>
      <c r="F16" s="12">
        <v>0</v>
      </c>
      <c r="G16" s="12">
        <v>2941.7</v>
      </c>
      <c r="H16" s="12">
        <v>638.22</v>
      </c>
      <c r="I16" s="12">
        <v>99.76</v>
      </c>
      <c r="J16" s="12">
        <v>299.29000000000002</v>
      </c>
      <c r="K16" s="12">
        <v>2902.05</v>
      </c>
      <c r="L16" s="12">
        <v>2824.03</v>
      </c>
      <c r="M16" s="12">
        <v>249.41</v>
      </c>
      <c r="N16" s="12">
        <v>1247.03</v>
      </c>
      <c r="O16" s="12">
        <v>0</v>
      </c>
      <c r="P16" s="12">
        <v>4824.3900000000003</v>
      </c>
      <c r="Q16" s="12">
        <v>0</v>
      </c>
      <c r="R16" s="12">
        <v>105341.60999999999</v>
      </c>
      <c r="S16" s="12">
        <v>0</v>
      </c>
      <c r="T16" s="12">
        <v>0</v>
      </c>
      <c r="U16" s="12">
        <v>0</v>
      </c>
      <c r="V16" s="12">
        <v>49.88</v>
      </c>
      <c r="W16" s="12">
        <v>0</v>
      </c>
      <c r="X16" s="12">
        <v>49.88</v>
      </c>
      <c r="Y16" s="12">
        <v>0</v>
      </c>
      <c r="Z16" s="12">
        <v>1496.43</v>
      </c>
      <c r="AA16" s="12">
        <v>798.1</v>
      </c>
      <c r="AB16" s="12">
        <v>299.29000000000002</v>
      </c>
      <c r="AC16" s="12">
        <v>0</v>
      </c>
      <c r="AD16" s="12">
        <v>0</v>
      </c>
      <c r="AE16" s="12">
        <v>5387.1500000000005</v>
      </c>
      <c r="AF16" s="12">
        <v>0</v>
      </c>
      <c r="AG16" s="12">
        <v>0</v>
      </c>
      <c r="AH16" s="12">
        <v>0</v>
      </c>
      <c r="AI16" s="12">
        <v>1496.43</v>
      </c>
      <c r="AJ16" s="12">
        <v>0</v>
      </c>
      <c r="AK16" s="12">
        <v>997.62</v>
      </c>
      <c r="AL16" s="12">
        <v>1529.68</v>
      </c>
      <c r="AM16" s="12">
        <v>2494.0500000000002</v>
      </c>
      <c r="AN16" s="12">
        <v>0</v>
      </c>
      <c r="AO16" s="12">
        <v>0</v>
      </c>
      <c r="AP16" s="12">
        <v>0</v>
      </c>
      <c r="AQ16" s="12">
        <v>58.83</v>
      </c>
      <c r="AR16" s="12">
        <v>38306.050000000003</v>
      </c>
      <c r="AS16" s="12">
        <v>149.63999999999999</v>
      </c>
      <c r="AT16" s="12">
        <v>0</v>
      </c>
      <c r="AU16" s="12">
        <v>706.01</v>
      </c>
      <c r="AV16" s="12">
        <v>0</v>
      </c>
      <c r="AW16" s="12">
        <v>0</v>
      </c>
      <c r="AX16" s="12">
        <v>0</v>
      </c>
      <c r="AY16" s="12">
        <v>0</v>
      </c>
      <c r="AZ16" s="12">
        <v>823.68</v>
      </c>
      <c r="BA16" s="12">
        <v>0</v>
      </c>
      <c r="BB16" s="12">
        <v>299.29000000000002</v>
      </c>
      <c r="BC16" s="12">
        <v>0</v>
      </c>
      <c r="BD16" s="12">
        <v>149.63999999999999</v>
      </c>
      <c r="BE16" s="12">
        <v>0</v>
      </c>
      <c r="BF16" s="12">
        <v>249.41</v>
      </c>
      <c r="BG16" s="12">
        <v>176708.55</v>
      </c>
    </row>
    <row r="17" spans="1:59" x14ac:dyDescent="0.2">
      <c r="A17">
        <f t="shared" si="0"/>
        <v>3202.150909090909</v>
      </c>
      <c r="B17">
        <f t="shared" si="1"/>
        <v>5851.8016799789712</v>
      </c>
      <c r="C17" s="14" t="s">
        <v>247</v>
      </c>
      <c r="D17" s="12">
        <v>0</v>
      </c>
      <c r="E17" s="12">
        <v>0</v>
      </c>
      <c r="F17" s="12">
        <v>0</v>
      </c>
      <c r="G17" s="12">
        <v>13045.800000000001</v>
      </c>
      <c r="H17" s="12">
        <v>20080.3</v>
      </c>
      <c r="I17" s="12">
        <v>0</v>
      </c>
      <c r="J17" s="12">
        <v>0</v>
      </c>
      <c r="K17" s="12">
        <v>0</v>
      </c>
      <c r="L17" s="12">
        <v>0</v>
      </c>
      <c r="M17" s="12">
        <v>6331.05</v>
      </c>
      <c r="N17" s="12">
        <v>12662.1</v>
      </c>
      <c r="O17" s="12">
        <v>0</v>
      </c>
      <c r="P17" s="12">
        <v>0</v>
      </c>
      <c r="Q17" s="12">
        <v>1918.5</v>
      </c>
      <c r="R17" s="12">
        <v>0</v>
      </c>
      <c r="S17" s="12">
        <v>0</v>
      </c>
      <c r="T17" s="12">
        <v>12534.2</v>
      </c>
      <c r="U17" s="12">
        <v>0</v>
      </c>
      <c r="V17" s="12">
        <v>6331.05</v>
      </c>
      <c r="W17" s="12">
        <v>0</v>
      </c>
      <c r="X17" s="12">
        <v>20400.05</v>
      </c>
      <c r="Y17" s="12">
        <v>0</v>
      </c>
      <c r="Z17" s="12">
        <v>0</v>
      </c>
      <c r="AA17" s="12">
        <v>0</v>
      </c>
      <c r="AB17" s="12">
        <v>0</v>
      </c>
      <c r="AC17" s="12">
        <v>0</v>
      </c>
      <c r="AD17" s="12">
        <v>0</v>
      </c>
      <c r="AE17" s="12">
        <v>0</v>
      </c>
      <c r="AF17" s="12">
        <v>0</v>
      </c>
      <c r="AG17" s="12">
        <v>0</v>
      </c>
      <c r="AH17" s="12">
        <v>6331.05</v>
      </c>
      <c r="AI17" s="12">
        <v>0</v>
      </c>
      <c r="AJ17" s="12">
        <v>0</v>
      </c>
      <c r="AK17" s="12">
        <v>0</v>
      </c>
      <c r="AL17" s="12">
        <v>14069</v>
      </c>
      <c r="AM17" s="12">
        <v>0</v>
      </c>
      <c r="AN17" s="12">
        <v>0</v>
      </c>
      <c r="AO17" s="12">
        <v>0</v>
      </c>
      <c r="AP17" s="12">
        <v>6331.05</v>
      </c>
      <c r="AQ17" s="12">
        <v>0</v>
      </c>
      <c r="AR17" s="12">
        <v>6331.05</v>
      </c>
      <c r="AS17" s="12">
        <v>3837</v>
      </c>
      <c r="AT17" s="12">
        <v>0</v>
      </c>
      <c r="AU17" s="12">
        <v>191.85</v>
      </c>
      <c r="AV17" s="12">
        <v>0</v>
      </c>
      <c r="AW17" s="12">
        <v>0</v>
      </c>
      <c r="AX17" s="12">
        <v>8441.4</v>
      </c>
      <c r="AY17" s="12">
        <v>0</v>
      </c>
      <c r="AZ17" s="12">
        <v>8441.4</v>
      </c>
      <c r="BA17" s="12">
        <v>22510.400000000001</v>
      </c>
      <c r="BB17" s="12">
        <v>0</v>
      </c>
      <c r="BC17" s="12">
        <v>6331.05</v>
      </c>
      <c r="BD17" s="12">
        <v>0</v>
      </c>
      <c r="BE17" s="12">
        <v>0</v>
      </c>
      <c r="BF17" s="12">
        <v>0</v>
      </c>
      <c r="BG17" s="12">
        <v>176118.3</v>
      </c>
    </row>
    <row r="18" spans="1:59" x14ac:dyDescent="0.2">
      <c r="A18">
        <f t="shared" si="0"/>
        <v>3050.8499999999995</v>
      </c>
      <c r="B18">
        <f t="shared" si="1"/>
        <v>4491.8900156347627</v>
      </c>
      <c r="C18" s="14" t="s">
        <v>249</v>
      </c>
      <c r="D18" s="12">
        <v>1317.37</v>
      </c>
      <c r="E18" s="12">
        <v>959.25</v>
      </c>
      <c r="F18" s="12">
        <v>1253.42</v>
      </c>
      <c r="G18" s="12">
        <v>3402.1400000000003</v>
      </c>
      <c r="H18" s="12">
        <v>3380.3999999999996</v>
      </c>
      <c r="I18" s="12">
        <v>20591.900000000001</v>
      </c>
      <c r="J18" s="12">
        <v>4220.7</v>
      </c>
      <c r="K18" s="12">
        <v>0</v>
      </c>
      <c r="L18" s="12">
        <v>1387.08</v>
      </c>
      <c r="M18" s="12">
        <v>1918.5</v>
      </c>
      <c r="N18" s="12">
        <v>0</v>
      </c>
      <c r="O18" s="12">
        <v>5013.68</v>
      </c>
      <c r="P18" s="12">
        <v>2167.27</v>
      </c>
      <c r="Q18" s="12">
        <v>0</v>
      </c>
      <c r="R18" s="12">
        <v>0</v>
      </c>
      <c r="S18" s="12">
        <v>0</v>
      </c>
      <c r="T18" s="12">
        <v>0</v>
      </c>
      <c r="U18" s="12">
        <v>959.25</v>
      </c>
      <c r="V18" s="12">
        <v>0</v>
      </c>
      <c r="W18" s="12">
        <v>959.25</v>
      </c>
      <c r="X18" s="12">
        <v>0</v>
      </c>
      <c r="Y18" s="12">
        <v>3705.8999999999996</v>
      </c>
      <c r="Z18" s="12">
        <v>537.17999999999995</v>
      </c>
      <c r="AA18" s="12">
        <v>1790.6</v>
      </c>
      <c r="AB18" s="12">
        <v>7162.4</v>
      </c>
      <c r="AC18" s="12">
        <v>5168.4399999999996</v>
      </c>
      <c r="AD18" s="12">
        <v>0</v>
      </c>
      <c r="AE18" s="12">
        <v>0</v>
      </c>
      <c r="AF18" s="12">
        <v>191.85</v>
      </c>
      <c r="AG18" s="12">
        <v>0</v>
      </c>
      <c r="AH18" s="12">
        <v>430.13</v>
      </c>
      <c r="AI18" s="12">
        <v>6395</v>
      </c>
      <c r="AJ18" s="12">
        <v>0</v>
      </c>
      <c r="AK18" s="12">
        <v>0</v>
      </c>
      <c r="AL18" s="12">
        <v>1280.1500000000001</v>
      </c>
      <c r="AM18" s="12">
        <v>4540.45</v>
      </c>
      <c r="AN18" s="12">
        <v>0</v>
      </c>
      <c r="AO18" s="12">
        <v>8889.0499999999993</v>
      </c>
      <c r="AP18" s="12">
        <v>0</v>
      </c>
      <c r="AQ18" s="12">
        <v>2171.1</v>
      </c>
      <c r="AR18" s="12">
        <v>1790.6</v>
      </c>
      <c r="AS18" s="12">
        <v>2148.7200000000003</v>
      </c>
      <c r="AT18" s="12">
        <v>19768.22</v>
      </c>
      <c r="AU18" s="12">
        <v>6267.1</v>
      </c>
      <c r="AV18" s="12">
        <v>9144.8499999999985</v>
      </c>
      <c r="AW18" s="12">
        <v>0</v>
      </c>
      <c r="AX18" s="12">
        <v>11972.72</v>
      </c>
      <c r="AY18" s="12">
        <v>9848.2999999999993</v>
      </c>
      <c r="AZ18" s="12">
        <v>0</v>
      </c>
      <c r="BA18" s="12">
        <v>5371.8</v>
      </c>
      <c r="BB18" s="12">
        <v>7463.61</v>
      </c>
      <c r="BC18" s="12">
        <v>1542.47</v>
      </c>
      <c r="BD18" s="12">
        <v>1790.6</v>
      </c>
      <c r="BE18" s="12">
        <v>0</v>
      </c>
      <c r="BF18" s="12">
        <v>895.3</v>
      </c>
      <c r="BG18" s="12">
        <v>167796.74999999997</v>
      </c>
    </row>
    <row r="19" spans="1:59" x14ac:dyDescent="0.2">
      <c r="A19">
        <f t="shared" si="0"/>
        <v>2501.0961818181813</v>
      </c>
      <c r="B19">
        <f t="shared" si="1"/>
        <v>8569.7876658350233</v>
      </c>
      <c r="C19" s="14" t="s">
        <v>192</v>
      </c>
      <c r="D19" s="12">
        <v>2558</v>
      </c>
      <c r="E19" s="12">
        <v>0</v>
      </c>
      <c r="F19" s="12">
        <v>4092.8</v>
      </c>
      <c r="G19" s="12">
        <v>2558</v>
      </c>
      <c r="H19" s="12">
        <v>626.71</v>
      </c>
      <c r="I19" s="12">
        <v>0</v>
      </c>
      <c r="J19" s="12">
        <v>10232</v>
      </c>
      <c r="K19" s="12">
        <v>5243.9</v>
      </c>
      <c r="L19" s="12">
        <v>590.51</v>
      </c>
      <c r="M19" s="12">
        <v>3069.6</v>
      </c>
      <c r="N19" s="12">
        <v>62926.8</v>
      </c>
      <c r="O19" s="12">
        <v>0</v>
      </c>
      <c r="P19" s="12">
        <v>619.67999999999995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3069.6</v>
      </c>
      <c r="W19" s="12">
        <v>0</v>
      </c>
      <c r="X19" s="12">
        <v>6238.71</v>
      </c>
      <c r="Y19" s="12">
        <v>0</v>
      </c>
      <c r="Z19" s="12">
        <v>127.9</v>
      </c>
      <c r="AA19" s="12">
        <v>1918.5</v>
      </c>
      <c r="AB19" s="12">
        <v>0</v>
      </c>
      <c r="AC19" s="12">
        <v>0</v>
      </c>
      <c r="AD19" s="12">
        <v>0</v>
      </c>
      <c r="AE19" s="12">
        <v>0</v>
      </c>
      <c r="AF19" s="12">
        <v>0</v>
      </c>
      <c r="AG19" s="12">
        <v>3197.5</v>
      </c>
      <c r="AH19" s="12">
        <v>3325.4</v>
      </c>
      <c r="AI19" s="12">
        <v>0</v>
      </c>
      <c r="AJ19" s="12">
        <v>0</v>
      </c>
      <c r="AK19" s="12">
        <v>1918.5</v>
      </c>
      <c r="AL19" s="12">
        <v>0</v>
      </c>
      <c r="AM19" s="12">
        <v>2558</v>
      </c>
      <c r="AN19" s="12">
        <v>2558</v>
      </c>
      <c r="AO19" s="12">
        <v>0</v>
      </c>
      <c r="AP19" s="12">
        <v>0</v>
      </c>
      <c r="AQ19" s="12">
        <v>2558</v>
      </c>
      <c r="AR19" s="12">
        <v>0</v>
      </c>
      <c r="AS19" s="12">
        <v>626.71</v>
      </c>
      <c r="AT19" s="12">
        <v>0</v>
      </c>
      <c r="AU19" s="12">
        <v>1396.67</v>
      </c>
      <c r="AV19" s="12">
        <v>0</v>
      </c>
      <c r="AW19" s="12">
        <v>2558</v>
      </c>
      <c r="AX19" s="12">
        <v>2558</v>
      </c>
      <c r="AY19" s="12">
        <v>127.9</v>
      </c>
      <c r="AZ19" s="12">
        <v>72.900000000000006</v>
      </c>
      <c r="BA19" s="12">
        <v>0</v>
      </c>
      <c r="BB19" s="12">
        <v>0</v>
      </c>
      <c r="BC19" s="12">
        <v>0</v>
      </c>
      <c r="BD19" s="12">
        <v>7674</v>
      </c>
      <c r="BE19" s="12">
        <v>2558</v>
      </c>
      <c r="BF19" s="12">
        <v>0</v>
      </c>
      <c r="BG19" s="12">
        <v>137560.28999999998</v>
      </c>
    </row>
    <row r="20" spans="1:59" x14ac:dyDescent="0.2">
      <c r="A20">
        <f t="shared" si="0"/>
        <v>2490.5618181818181</v>
      </c>
      <c r="B20">
        <f t="shared" si="1"/>
        <v>10951.176307601929</v>
      </c>
      <c r="C20" s="14" t="s">
        <v>347</v>
      </c>
      <c r="D20" s="12">
        <v>0</v>
      </c>
      <c r="E20" s="12">
        <v>0</v>
      </c>
      <c r="F20" s="12">
        <v>40288.5</v>
      </c>
      <c r="G20" s="12">
        <v>0</v>
      </c>
      <c r="H20" s="12">
        <v>64461.599999999999</v>
      </c>
      <c r="I20" s="12">
        <v>0</v>
      </c>
      <c r="J20" s="12">
        <v>0</v>
      </c>
      <c r="K20" s="12">
        <v>32230.799999999999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2">
        <v>0</v>
      </c>
      <c r="Y20" s="12">
        <v>0</v>
      </c>
      <c r="Z20" s="12">
        <v>0</v>
      </c>
      <c r="AA20" s="12">
        <v>0</v>
      </c>
      <c r="AB20" s="12">
        <v>0</v>
      </c>
      <c r="AC20" s="12">
        <v>0</v>
      </c>
      <c r="AD20" s="12">
        <v>0</v>
      </c>
      <c r="AE20" s="12">
        <v>0</v>
      </c>
      <c r="AF20" s="12">
        <v>0</v>
      </c>
      <c r="AG20" s="12">
        <v>0</v>
      </c>
      <c r="AH20" s="12">
        <v>0</v>
      </c>
      <c r="AI20" s="12">
        <v>0</v>
      </c>
      <c r="AJ20" s="12">
        <v>0</v>
      </c>
      <c r="AK20" s="12">
        <v>0</v>
      </c>
      <c r="AL20" s="12">
        <v>0</v>
      </c>
      <c r="AM20" s="12">
        <v>0</v>
      </c>
      <c r="AN20" s="12">
        <v>0</v>
      </c>
      <c r="AO20" s="12">
        <v>0</v>
      </c>
      <c r="AP20" s="12">
        <v>0</v>
      </c>
      <c r="AQ20" s="12">
        <v>0</v>
      </c>
      <c r="AR20" s="12">
        <v>0</v>
      </c>
      <c r="AS20" s="12">
        <v>0</v>
      </c>
      <c r="AT20" s="12">
        <v>0</v>
      </c>
      <c r="AU20" s="12">
        <v>0</v>
      </c>
      <c r="AV20" s="12">
        <v>0</v>
      </c>
      <c r="AW20" s="12">
        <v>0</v>
      </c>
      <c r="AX20" s="12">
        <v>0</v>
      </c>
      <c r="AY20" s="12">
        <v>0</v>
      </c>
      <c r="AZ20" s="12">
        <v>0</v>
      </c>
      <c r="BA20" s="12">
        <v>0</v>
      </c>
      <c r="BB20" s="12">
        <v>0</v>
      </c>
      <c r="BC20" s="12">
        <v>0</v>
      </c>
      <c r="BD20" s="12">
        <v>0</v>
      </c>
      <c r="BE20" s="12">
        <v>0</v>
      </c>
      <c r="BF20" s="12">
        <v>0</v>
      </c>
      <c r="BG20" s="12">
        <v>136980.9</v>
      </c>
    </row>
    <row r="21" spans="1:59" x14ac:dyDescent="0.2">
      <c r="A21">
        <f t="shared" si="0"/>
        <v>2270.8418181818183</v>
      </c>
      <c r="B21">
        <f t="shared" si="1"/>
        <v>3151.8909329580715</v>
      </c>
      <c r="C21" s="14" t="s">
        <v>752</v>
      </c>
      <c r="D21" s="12">
        <v>0</v>
      </c>
      <c r="E21" s="12">
        <v>6955.59</v>
      </c>
      <c r="F21" s="12">
        <v>0</v>
      </c>
      <c r="G21" s="12">
        <v>8868.59</v>
      </c>
      <c r="H21" s="12">
        <v>589.36</v>
      </c>
      <c r="I21" s="12">
        <v>7163.68</v>
      </c>
      <c r="J21" s="12">
        <v>0</v>
      </c>
      <c r="K21" s="12">
        <v>3752.59</v>
      </c>
      <c r="L21" s="12">
        <v>6843.67</v>
      </c>
      <c r="M21" s="12">
        <v>0</v>
      </c>
      <c r="N21" s="12">
        <v>639.5</v>
      </c>
      <c r="O21" s="12">
        <v>5628.88</v>
      </c>
      <c r="P21" s="12">
        <v>1829.48</v>
      </c>
      <c r="Q21" s="12">
        <v>0</v>
      </c>
      <c r="R21" s="12">
        <v>9381.4700000000012</v>
      </c>
      <c r="S21" s="12">
        <v>0</v>
      </c>
      <c r="T21" s="12">
        <v>5628.88</v>
      </c>
      <c r="U21" s="12">
        <v>0</v>
      </c>
      <c r="V21" s="12">
        <v>0</v>
      </c>
      <c r="W21" s="12">
        <v>5628.88</v>
      </c>
      <c r="X21" s="12">
        <v>0</v>
      </c>
      <c r="Y21" s="12">
        <v>5628.88</v>
      </c>
      <c r="Z21" s="12">
        <v>5628.88</v>
      </c>
      <c r="AA21" s="12">
        <v>0</v>
      </c>
      <c r="AB21" s="12">
        <v>0</v>
      </c>
      <c r="AC21" s="12">
        <v>0</v>
      </c>
      <c r="AD21" s="12">
        <v>0</v>
      </c>
      <c r="AE21" s="12">
        <v>4392.09</v>
      </c>
      <c r="AF21" s="12">
        <v>0</v>
      </c>
      <c r="AG21" s="12">
        <v>7505.17</v>
      </c>
      <c r="AH21" s="12">
        <v>1918.5</v>
      </c>
      <c r="AI21" s="12">
        <v>9381.4699999999993</v>
      </c>
      <c r="AJ21" s="12">
        <v>5628.88</v>
      </c>
      <c r="AK21" s="12">
        <v>0</v>
      </c>
      <c r="AL21" s="12">
        <v>8756.0400000000009</v>
      </c>
      <c r="AM21" s="12">
        <v>0</v>
      </c>
      <c r="AN21" s="12">
        <v>0</v>
      </c>
      <c r="AO21" s="12">
        <v>5628.88</v>
      </c>
      <c r="AP21" s="12">
        <v>2558</v>
      </c>
      <c r="AQ21" s="12">
        <v>0</v>
      </c>
      <c r="AR21" s="12">
        <v>786.84</v>
      </c>
      <c r="AS21" s="12">
        <v>0</v>
      </c>
      <c r="AT21" s="12">
        <v>0</v>
      </c>
      <c r="AU21" s="12">
        <v>0</v>
      </c>
      <c r="AV21" s="12">
        <v>0</v>
      </c>
      <c r="AW21" s="12">
        <v>3964.9</v>
      </c>
      <c r="AX21" s="12">
        <v>0</v>
      </c>
      <c r="AY21" s="12">
        <v>0</v>
      </c>
      <c r="AZ21" s="12">
        <v>0</v>
      </c>
      <c r="BA21" s="12">
        <v>0</v>
      </c>
      <c r="BB21" s="12">
        <v>0</v>
      </c>
      <c r="BC21" s="12">
        <v>0</v>
      </c>
      <c r="BD21" s="12">
        <v>207.2</v>
      </c>
      <c r="BE21" s="12">
        <v>0</v>
      </c>
      <c r="BF21" s="12">
        <v>0</v>
      </c>
      <c r="BG21" s="12">
        <v>124896.3</v>
      </c>
    </row>
    <row r="22" spans="1:59" x14ac:dyDescent="0.2">
      <c r="A22">
        <f t="shared" si="0"/>
        <v>2195.0429090909092</v>
      </c>
      <c r="B22">
        <f t="shared" si="1"/>
        <v>3595.3693441629803</v>
      </c>
      <c r="C22" s="14" t="s">
        <v>164</v>
      </c>
      <c r="D22" s="12">
        <v>7136.82</v>
      </c>
      <c r="E22" s="12">
        <v>0</v>
      </c>
      <c r="F22" s="12">
        <v>486.02</v>
      </c>
      <c r="G22" s="12">
        <v>2110.35</v>
      </c>
      <c r="H22" s="12">
        <v>0</v>
      </c>
      <c r="I22" s="12">
        <v>0</v>
      </c>
      <c r="J22" s="12">
        <v>8922.2999999999993</v>
      </c>
      <c r="K22" s="12">
        <v>19798.919999999998</v>
      </c>
      <c r="L22" s="12">
        <v>5832.24</v>
      </c>
      <c r="M22" s="12">
        <v>5832.24</v>
      </c>
      <c r="N22" s="12">
        <v>1458.06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972.04</v>
      </c>
      <c r="V22" s="12">
        <v>0</v>
      </c>
      <c r="W22" s="12">
        <v>1458.06</v>
      </c>
      <c r="X22" s="12">
        <v>0</v>
      </c>
      <c r="Y22" s="12">
        <v>97.2</v>
      </c>
      <c r="Z22" s="12">
        <v>0</v>
      </c>
      <c r="AA22" s="12">
        <v>0</v>
      </c>
      <c r="AB22" s="12">
        <v>0</v>
      </c>
      <c r="AC22" s="12">
        <v>0</v>
      </c>
      <c r="AD22" s="12">
        <v>0</v>
      </c>
      <c r="AE22" s="12">
        <v>0</v>
      </c>
      <c r="AF22" s="12">
        <v>0</v>
      </c>
      <c r="AG22" s="12">
        <v>0</v>
      </c>
      <c r="AH22" s="12">
        <v>2916.12</v>
      </c>
      <c r="AI22" s="12">
        <v>2916.12</v>
      </c>
      <c r="AJ22" s="12">
        <v>5832.24</v>
      </c>
      <c r="AK22" s="12">
        <v>2110.35</v>
      </c>
      <c r="AL22" s="12">
        <v>0</v>
      </c>
      <c r="AM22" s="12">
        <v>2401.96</v>
      </c>
      <c r="AN22" s="12">
        <v>3072.16</v>
      </c>
      <c r="AO22" s="12">
        <v>0</v>
      </c>
      <c r="AP22" s="12">
        <v>0</v>
      </c>
      <c r="AQ22" s="12">
        <v>9247.17</v>
      </c>
      <c r="AR22" s="12">
        <v>0</v>
      </c>
      <c r="AS22" s="12">
        <v>4220.7</v>
      </c>
      <c r="AT22" s="12">
        <v>6331.05</v>
      </c>
      <c r="AU22" s="12">
        <v>0</v>
      </c>
      <c r="AV22" s="12">
        <v>972.04</v>
      </c>
      <c r="AW22" s="12">
        <v>5192.74</v>
      </c>
      <c r="AX22" s="12">
        <v>4220.7</v>
      </c>
      <c r="AY22" s="12">
        <v>0</v>
      </c>
      <c r="AZ22" s="12">
        <v>7136.82</v>
      </c>
      <c r="BA22" s="12">
        <v>0</v>
      </c>
      <c r="BB22" s="12">
        <v>0</v>
      </c>
      <c r="BC22" s="12">
        <v>0</v>
      </c>
      <c r="BD22" s="12">
        <v>4220.7</v>
      </c>
      <c r="BE22" s="12">
        <v>0</v>
      </c>
      <c r="BF22" s="12">
        <v>5832.24</v>
      </c>
      <c r="BG22" s="12">
        <v>120727.36000000002</v>
      </c>
    </row>
    <row r="23" spans="1:59" x14ac:dyDescent="0.2">
      <c r="A23">
        <f t="shared" si="0"/>
        <v>2181.3229090909085</v>
      </c>
      <c r="B23">
        <f t="shared" si="1"/>
        <v>6933.2181874267771</v>
      </c>
      <c r="C23" s="14" t="s">
        <v>930</v>
      </c>
      <c r="D23" s="12">
        <v>1309.7</v>
      </c>
      <c r="E23" s="12">
        <v>9986.44</v>
      </c>
      <c r="F23" s="12">
        <v>695.78</v>
      </c>
      <c r="G23" s="12">
        <v>4747.6399999999994</v>
      </c>
      <c r="H23" s="12">
        <v>1867.34</v>
      </c>
      <c r="I23" s="12">
        <v>0</v>
      </c>
      <c r="J23" s="12">
        <v>1637.12</v>
      </c>
      <c r="K23" s="12">
        <v>0</v>
      </c>
      <c r="L23" s="12">
        <v>1486.2</v>
      </c>
      <c r="M23" s="12">
        <v>0</v>
      </c>
      <c r="N23" s="12">
        <v>0</v>
      </c>
      <c r="O23" s="12">
        <v>49727.519999999997</v>
      </c>
      <c r="P23" s="12">
        <v>654.84999999999991</v>
      </c>
      <c r="Q23" s="12">
        <v>0</v>
      </c>
      <c r="R23" s="12">
        <v>0</v>
      </c>
      <c r="S23" s="12">
        <v>0</v>
      </c>
      <c r="T23" s="12">
        <v>0</v>
      </c>
      <c r="U23" s="12">
        <v>1064.1300000000001</v>
      </c>
      <c r="V23" s="12">
        <v>0</v>
      </c>
      <c r="W23" s="12">
        <v>0</v>
      </c>
      <c r="X23" s="12">
        <v>0</v>
      </c>
      <c r="Y23" s="12">
        <v>818.56</v>
      </c>
      <c r="Z23" s="12">
        <v>0</v>
      </c>
      <c r="AA23" s="12">
        <v>1964.54</v>
      </c>
      <c r="AB23" s="12">
        <v>0</v>
      </c>
      <c r="AC23" s="12">
        <v>5075.07</v>
      </c>
      <c r="AD23" s="12">
        <v>0</v>
      </c>
      <c r="AE23" s="12">
        <v>0</v>
      </c>
      <c r="AF23" s="12">
        <v>0</v>
      </c>
      <c r="AG23" s="12">
        <v>0</v>
      </c>
      <c r="AH23" s="12">
        <v>6016.42</v>
      </c>
      <c r="AI23" s="12">
        <v>0</v>
      </c>
      <c r="AJ23" s="12">
        <v>0</v>
      </c>
      <c r="AK23" s="12">
        <v>4092.8</v>
      </c>
      <c r="AL23" s="12">
        <v>6057.34</v>
      </c>
      <c r="AM23" s="12">
        <v>0</v>
      </c>
      <c r="AN23" s="12">
        <v>0</v>
      </c>
      <c r="AO23" s="12">
        <v>532.05999999999995</v>
      </c>
      <c r="AP23" s="12">
        <v>0</v>
      </c>
      <c r="AQ23" s="12">
        <v>4174.6500000000005</v>
      </c>
      <c r="AR23" s="12">
        <v>0</v>
      </c>
      <c r="AS23" s="12">
        <v>0</v>
      </c>
      <c r="AT23" s="12">
        <v>4665.79</v>
      </c>
      <c r="AU23" s="12">
        <v>0</v>
      </c>
      <c r="AV23" s="12">
        <v>1637.12</v>
      </c>
      <c r="AW23" s="12">
        <v>0</v>
      </c>
      <c r="AX23" s="12">
        <v>9126.9399999999987</v>
      </c>
      <c r="AY23" s="12">
        <v>0</v>
      </c>
      <c r="AZ23" s="12">
        <v>0</v>
      </c>
      <c r="BA23" s="12">
        <v>81.86</v>
      </c>
      <c r="BB23" s="12">
        <v>163.71</v>
      </c>
      <c r="BC23" s="12">
        <v>163.71</v>
      </c>
      <c r="BD23" s="12">
        <v>2184.54</v>
      </c>
      <c r="BE23" s="12">
        <v>40.93</v>
      </c>
      <c r="BF23" s="12">
        <v>0</v>
      </c>
      <c r="BG23" s="12">
        <v>119972.75999999997</v>
      </c>
    </row>
    <row r="24" spans="1:59" x14ac:dyDescent="0.2">
      <c r="A24">
        <f t="shared" si="0"/>
        <v>2170.2489090909089</v>
      </c>
      <c r="B24">
        <f t="shared" si="1"/>
        <v>7152.0705503702111</v>
      </c>
      <c r="C24" s="14" t="s">
        <v>254</v>
      </c>
      <c r="D24" s="12">
        <v>0</v>
      </c>
      <c r="E24" s="12">
        <v>0</v>
      </c>
      <c r="F24" s="12">
        <v>0</v>
      </c>
      <c r="G24" s="12">
        <v>0</v>
      </c>
      <c r="H24" s="12">
        <v>0</v>
      </c>
      <c r="I24" s="12">
        <v>9592.5</v>
      </c>
      <c r="J24" s="12">
        <v>0</v>
      </c>
      <c r="K24" s="12">
        <v>0</v>
      </c>
      <c r="L24" s="12">
        <v>475.78999999999996</v>
      </c>
      <c r="M24" s="12">
        <v>7674</v>
      </c>
      <c r="N24" s="12">
        <v>0</v>
      </c>
      <c r="O24" s="12">
        <v>0</v>
      </c>
      <c r="P24" s="12">
        <v>0</v>
      </c>
      <c r="Q24" s="12">
        <v>0</v>
      </c>
      <c r="R24" s="12">
        <v>0</v>
      </c>
      <c r="S24" s="12">
        <v>0</v>
      </c>
      <c r="T24" s="12">
        <v>0</v>
      </c>
      <c r="U24" s="12">
        <v>0</v>
      </c>
      <c r="V24" s="12">
        <v>0</v>
      </c>
      <c r="W24" s="12">
        <v>0</v>
      </c>
      <c r="X24" s="12">
        <v>0</v>
      </c>
      <c r="Y24" s="12">
        <v>0</v>
      </c>
      <c r="Z24" s="12">
        <v>0</v>
      </c>
      <c r="AA24" s="12">
        <v>0</v>
      </c>
      <c r="AB24" s="12">
        <v>0</v>
      </c>
      <c r="AC24" s="12">
        <v>446.62</v>
      </c>
      <c r="AD24" s="12">
        <v>0</v>
      </c>
      <c r="AE24" s="12">
        <v>0</v>
      </c>
      <c r="AF24" s="12">
        <v>0</v>
      </c>
      <c r="AG24" s="12">
        <v>0</v>
      </c>
      <c r="AH24" s="12">
        <v>18993.150000000001</v>
      </c>
      <c r="AI24" s="12">
        <v>0</v>
      </c>
      <c r="AJ24" s="12">
        <v>0</v>
      </c>
      <c r="AK24" s="12">
        <v>0</v>
      </c>
      <c r="AL24" s="12">
        <v>64.459999999999994</v>
      </c>
      <c r="AM24" s="12">
        <v>0</v>
      </c>
      <c r="AN24" s="12">
        <v>0</v>
      </c>
      <c r="AO24" s="12">
        <v>0</v>
      </c>
      <c r="AP24" s="12">
        <v>0</v>
      </c>
      <c r="AQ24" s="12">
        <v>5275.88</v>
      </c>
      <c r="AR24" s="12">
        <v>37986.299999999996</v>
      </c>
      <c r="AS24" s="12">
        <v>0</v>
      </c>
      <c r="AT24" s="12">
        <v>0</v>
      </c>
      <c r="AU24" s="12">
        <v>5947.35</v>
      </c>
      <c r="AV24" s="12">
        <v>0</v>
      </c>
      <c r="AW24" s="12">
        <v>959.25</v>
      </c>
      <c r="AX24" s="12">
        <v>0</v>
      </c>
      <c r="AY24" s="12">
        <v>31655.25</v>
      </c>
      <c r="AZ24" s="12">
        <v>0</v>
      </c>
      <c r="BA24" s="12">
        <v>191.85</v>
      </c>
      <c r="BB24" s="12">
        <v>0</v>
      </c>
      <c r="BC24" s="12">
        <v>0</v>
      </c>
      <c r="BD24" s="12">
        <v>0</v>
      </c>
      <c r="BE24" s="12">
        <v>0</v>
      </c>
      <c r="BF24" s="12">
        <v>101.28999999999999</v>
      </c>
      <c r="BG24" s="12">
        <v>119363.68999999999</v>
      </c>
    </row>
    <row r="25" spans="1:59" x14ac:dyDescent="0.2">
      <c r="A25">
        <f t="shared" si="0"/>
        <v>2068.2314545454547</v>
      </c>
      <c r="B25">
        <f t="shared" si="1"/>
        <v>2730.4201968455864</v>
      </c>
      <c r="C25" s="14" t="s">
        <v>636</v>
      </c>
      <c r="D25" s="12">
        <v>1982.45</v>
      </c>
      <c r="E25" s="12">
        <v>1905.71</v>
      </c>
      <c r="F25" s="12">
        <v>0</v>
      </c>
      <c r="G25" s="12">
        <v>5205.53</v>
      </c>
      <c r="H25" s="12">
        <v>762.28</v>
      </c>
      <c r="I25" s="12">
        <v>5869.59</v>
      </c>
      <c r="J25" s="12">
        <v>7379.83</v>
      </c>
      <c r="K25" s="12">
        <v>3581.2</v>
      </c>
      <c r="L25" s="12">
        <v>381.14</v>
      </c>
      <c r="M25" s="12">
        <v>0</v>
      </c>
      <c r="N25" s="12">
        <v>914.74</v>
      </c>
      <c r="O25" s="12">
        <v>1432.48</v>
      </c>
      <c r="P25" s="12">
        <v>1524.57</v>
      </c>
      <c r="Q25" s="12">
        <v>2667.99</v>
      </c>
      <c r="R25" s="12">
        <v>0</v>
      </c>
      <c r="S25" s="12">
        <v>0</v>
      </c>
      <c r="T25" s="12">
        <v>0</v>
      </c>
      <c r="U25" s="12">
        <v>0</v>
      </c>
      <c r="V25" s="12">
        <v>228.69</v>
      </c>
      <c r="W25" s="12">
        <v>1905.71</v>
      </c>
      <c r="X25" s="12">
        <v>0</v>
      </c>
      <c r="Y25" s="12">
        <v>2286.85</v>
      </c>
      <c r="Z25" s="12">
        <v>0</v>
      </c>
      <c r="AA25" s="12">
        <v>3581.2</v>
      </c>
      <c r="AB25" s="12">
        <v>0</v>
      </c>
      <c r="AC25" s="12">
        <v>1143.43</v>
      </c>
      <c r="AD25" s="12">
        <v>0</v>
      </c>
      <c r="AE25" s="12">
        <v>0</v>
      </c>
      <c r="AF25" s="12">
        <v>0</v>
      </c>
      <c r="AG25" s="12">
        <v>8514.5600000000013</v>
      </c>
      <c r="AH25" s="12">
        <v>381.14</v>
      </c>
      <c r="AI25" s="12">
        <v>3049.14</v>
      </c>
      <c r="AJ25" s="12">
        <v>1790.6</v>
      </c>
      <c r="AK25" s="12">
        <v>6446.16</v>
      </c>
      <c r="AL25" s="12">
        <v>1524.57</v>
      </c>
      <c r="AM25" s="12">
        <v>5463.89</v>
      </c>
      <c r="AN25" s="12">
        <v>0</v>
      </c>
      <c r="AO25" s="12">
        <v>0</v>
      </c>
      <c r="AP25" s="12">
        <v>0</v>
      </c>
      <c r="AQ25" s="12">
        <v>9147.41</v>
      </c>
      <c r="AR25" s="12">
        <v>0</v>
      </c>
      <c r="AS25" s="12">
        <v>0</v>
      </c>
      <c r="AT25" s="12">
        <v>762.28</v>
      </c>
      <c r="AU25" s="12">
        <v>3581.2</v>
      </c>
      <c r="AV25" s="12">
        <v>2552.88</v>
      </c>
      <c r="AW25" s="12">
        <v>0</v>
      </c>
      <c r="AX25" s="12">
        <v>2286.85</v>
      </c>
      <c r="AY25" s="12">
        <v>0</v>
      </c>
      <c r="AZ25" s="12">
        <v>3811.42</v>
      </c>
      <c r="BA25" s="12">
        <v>0</v>
      </c>
      <c r="BB25" s="12">
        <v>1107.6099999999999</v>
      </c>
      <c r="BC25" s="12">
        <v>0</v>
      </c>
      <c r="BD25" s="12">
        <v>10435.11</v>
      </c>
      <c r="BE25" s="12">
        <v>8353.92</v>
      </c>
      <c r="BF25" s="12">
        <v>1790.6</v>
      </c>
      <c r="BG25" s="12">
        <v>113752.73000000001</v>
      </c>
    </row>
    <row r="26" spans="1:59" x14ac:dyDescent="0.2">
      <c r="A26">
        <f t="shared" si="0"/>
        <v>1938.8336363636363</v>
      </c>
      <c r="B26">
        <f t="shared" si="1"/>
        <v>7962.8605069919731</v>
      </c>
      <c r="C26" s="14" t="s">
        <v>928</v>
      </c>
      <c r="D26" s="12">
        <v>0</v>
      </c>
      <c r="E26" s="12">
        <v>13928.310000000001</v>
      </c>
      <c r="F26" s="12">
        <v>0</v>
      </c>
      <c r="G26" s="12">
        <v>0</v>
      </c>
      <c r="H26" s="12">
        <v>0</v>
      </c>
      <c r="I26" s="12">
        <v>8594.8799999999992</v>
      </c>
      <c r="J26" s="12">
        <v>0</v>
      </c>
      <c r="K26" s="12">
        <v>38.369999999999997</v>
      </c>
      <c r="L26" s="12">
        <v>57171.3</v>
      </c>
      <c r="M26" s="12">
        <v>38.369999999999997</v>
      </c>
      <c r="N26" s="12">
        <v>0</v>
      </c>
      <c r="O26" s="12">
        <v>2731.94</v>
      </c>
      <c r="P26" s="12">
        <v>1964.54</v>
      </c>
      <c r="Q26" s="12">
        <v>0</v>
      </c>
      <c r="R26" s="12">
        <v>0</v>
      </c>
      <c r="S26" s="12">
        <v>0</v>
      </c>
      <c r="T26" s="12">
        <v>6139.2</v>
      </c>
      <c r="U26" s="12">
        <v>0</v>
      </c>
      <c r="V26" s="12">
        <v>0</v>
      </c>
      <c r="W26" s="12">
        <v>0</v>
      </c>
      <c r="X26" s="12">
        <v>3837</v>
      </c>
      <c r="Y26" s="12">
        <v>76.739999999999995</v>
      </c>
      <c r="Z26" s="12">
        <v>230.22</v>
      </c>
      <c r="AA26" s="12">
        <v>3069.6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38.369999999999997</v>
      </c>
      <c r="AH26" s="12">
        <v>76.739999999999995</v>
      </c>
      <c r="AI26" s="12">
        <v>0</v>
      </c>
      <c r="AJ26" s="12">
        <v>0</v>
      </c>
      <c r="AK26" s="12">
        <v>0</v>
      </c>
      <c r="AL26" s="12">
        <v>0</v>
      </c>
      <c r="AM26" s="12">
        <v>0</v>
      </c>
      <c r="AN26" s="12">
        <v>0</v>
      </c>
      <c r="AO26" s="12">
        <v>0</v>
      </c>
      <c r="AP26" s="12">
        <v>3837</v>
      </c>
      <c r="AQ26" s="12">
        <v>0</v>
      </c>
      <c r="AR26" s="12">
        <v>0</v>
      </c>
      <c r="AS26" s="12">
        <v>0</v>
      </c>
      <c r="AT26" s="12">
        <v>76.739999999999995</v>
      </c>
      <c r="AU26" s="12">
        <v>0</v>
      </c>
      <c r="AV26" s="12">
        <v>1534.8</v>
      </c>
      <c r="AW26" s="12">
        <v>0</v>
      </c>
      <c r="AX26" s="12">
        <v>0</v>
      </c>
      <c r="AY26" s="12">
        <v>0</v>
      </c>
      <c r="AZ26" s="12">
        <v>1678.56</v>
      </c>
      <c r="BA26" s="12">
        <v>767.4</v>
      </c>
      <c r="BB26" s="12">
        <v>38.369999999999997</v>
      </c>
      <c r="BC26" s="12">
        <v>0</v>
      </c>
      <c r="BD26" s="12">
        <v>767.4</v>
      </c>
      <c r="BE26" s="12">
        <v>0</v>
      </c>
      <c r="BF26" s="12">
        <v>0</v>
      </c>
      <c r="BG26" s="12">
        <v>106635.84999999999</v>
      </c>
    </row>
    <row r="27" spans="1:59" x14ac:dyDescent="0.2">
      <c r="A27">
        <f t="shared" si="0"/>
        <v>1853.4521818181818</v>
      </c>
      <c r="B27">
        <f t="shared" si="1"/>
        <v>6249.87941246623</v>
      </c>
      <c r="C27" s="14" t="s">
        <v>345</v>
      </c>
      <c r="D27" s="12">
        <v>0</v>
      </c>
      <c r="E27" s="12">
        <v>0</v>
      </c>
      <c r="F27" s="12">
        <v>0</v>
      </c>
      <c r="G27" s="12">
        <v>0</v>
      </c>
      <c r="H27" s="12">
        <v>0</v>
      </c>
      <c r="I27" s="12">
        <v>0</v>
      </c>
      <c r="J27" s="12">
        <v>14280.04</v>
      </c>
      <c r="K27" s="12">
        <v>0</v>
      </c>
      <c r="L27" s="12">
        <v>0</v>
      </c>
      <c r="M27" s="12">
        <v>0</v>
      </c>
      <c r="N27" s="12">
        <v>0</v>
      </c>
      <c r="O27" s="12">
        <v>21103.5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22510.400000000001</v>
      </c>
      <c r="AA27" s="12">
        <v>0</v>
      </c>
      <c r="AB27" s="12">
        <v>0</v>
      </c>
      <c r="AC27" s="12">
        <v>0</v>
      </c>
      <c r="AD27" s="12">
        <v>0</v>
      </c>
      <c r="AE27" s="12">
        <v>33202.840000000004</v>
      </c>
      <c r="AF27" s="12">
        <v>1127.56</v>
      </c>
      <c r="AG27" s="12">
        <v>2996.95</v>
      </c>
      <c r="AH27" s="12">
        <v>0</v>
      </c>
      <c r="AI27" s="12">
        <v>0</v>
      </c>
      <c r="AJ27" s="12">
        <v>0</v>
      </c>
      <c r="AK27" s="12">
        <v>0</v>
      </c>
      <c r="AL27" s="12">
        <v>0</v>
      </c>
      <c r="AM27" s="12">
        <v>5341.1</v>
      </c>
      <c r="AN27" s="12">
        <v>0</v>
      </c>
      <c r="AO27" s="12">
        <v>0</v>
      </c>
      <c r="AP27" s="12">
        <v>0</v>
      </c>
      <c r="AQ27" s="12">
        <v>0</v>
      </c>
      <c r="AR27" s="12">
        <v>0</v>
      </c>
      <c r="AS27" s="12">
        <v>0</v>
      </c>
      <c r="AT27" s="12">
        <v>487.3</v>
      </c>
      <c r="AU27" s="12">
        <v>0</v>
      </c>
      <c r="AV27" s="12">
        <v>0</v>
      </c>
      <c r="AW27" s="12">
        <v>0</v>
      </c>
      <c r="AX27" s="12">
        <v>890.18</v>
      </c>
      <c r="AY27" s="12">
        <v>0</v>
      </c>
      <c r="AZ27" s="12">
        <v>0</v>
      </c>
      <c r="BA27" s="12">
        <v>0</v>
      </c>
      <c r="BB27" s="12">
        <v>0</v>
      </c>
      <c r="BC27" s="12">
        <v>0</v>
      </c>
      <c r="BD27" s="12">
        <v>0</v>
      </c>
      <c r="BE27" s="12">
        <v>0</v>
      </c>
      <c r="BF27" s="12">
        <v>0</v>
      </c>
      <c r="BG27" s="12">
        <v>101939.87</v>
      </c>
    </row>
    <row r="28" spans="1:59" x14ac:dyDescent="0.2">
      <c r="A28">
        <f t="shared" si="0"/>
        <v>1693.4350909090901</v>
      </c>
      <c r="B28">
        <f t="shared" si="1"/>
        <v>2843.5765638526645</v>
      </c>
      <c r="C28" s="14" t="s">
        <v>285</v>
      </c>
      <c r="D28" s="12">
        <v>0</v>
      </c>
      <c r="E28" s="12">
        <v>6139.2</v>
      </c>
      <c r="F28" s="12">
        <v>0</v>
      </c>
      <c r="G28" s="12">
        <v>4220.7</v>
      </c>
      <c r="H28" s="12">
        <v>1055.18</v>
      </c>
      <c r="I28" s="12">
        <v>3587.6</v>
      </c>
      <c r="J28" s="12">
        <v>0</v>
      </c>
      <c r="K28" s="12">
        <v>1055.18</v>
      </c>
      <c r="L28" s="12">
        <v>718.29</v>
      </c>
      <c r="M28" s="12">
        <v>1055.18</v>
      </c>
      <c r="N28" s="12">
        <v>0</v>
      </c>
      <c r="O28" s="12">
        <v>7258.33</v>
      </c>
      <c r="P28" s="12">
        <v>2532.42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2532.42</v>
      </c>
      <c r="X28" s="12">
        <v>4719.51</v>
      </c>
      <c r="Y28" s="12">
        <v>0</v>
      </c>
      <c r="Z28" s="12">
        <v>4156.75</v>
      </c>
      <c r="AA28" s="12">
        <v>0</v>
      </c>
      <c r="AB28" s="12">
        <v>7322.28</v>
      </c>
      <c r="AC28" s="12">
        <v>0</v>
      </c>
      <c r="AD28" s="12">
        <v>0</v>
      </c>
      <c r="AE28" s="12">
        <v>14766.06</v>
      </c>
      <c r="AF28" s="12">
        <v>4220.7</v>
      </c>
      <c r="AG28" s="12">
        <v>0</v>
      </c>
      <c r="AH28" s="12">
        <v>1055.18</v>
      </c>
      <c r="AI28" s="12">
        <v>1055.18</v>
      </c>
      <c r="AJ28" s="12">
        <v>0</v>
      </c>
      <c r="AK28" s="12">
        <v>1055.18</v>
      </c>
      <c r="AL28" s="12">
        <v>0</v>
      </c>
      <c r="AM28" s="12">
        <v>1055.18</v>
      </c>
      <c r="AN28" s="12">
        <v>1055.18</v>
      </c>
      <c r="AO28" s="12">
        <v>1464.46</v>
      </c>
      <c r="AP28" s="12">
        <v>0</v>
      </c>
      <c r="AQ28" s="12">
        <v>0</v>
      </c>
      <c r="AR28" s="12">
        <v>4092.8</v>
      </c>
      <c r="AS28" s="12">
        <v>0</v>
      </c>
      <c r="AT28" s="12">
        <v>0</v>
      </c>
      <c r="AU28" s="12">
        <v>1055.18</v>
      </c>
      <c r="AV28" s="12">
        <v>0</v>
      </c>
      <c r="AW28" s="12">
        <v>2174.3100000000004</v>
      </c>
      <c r="AX28" s="12">
        <v>9240.7800000000007</v>
      </c>
      <c r="AY28" s="12">
        <v>0</v>
      </c>
      <c r="AZ28" s="12">
        <v>0</v>
      </c>
      <c r="BA28" s="12">
        <v>0</v>
      </c>
      <c r="BB28" s="12">
        <v>1298.19</v>
      </c>
      <c r="BC28" s="12">
        <v>0</v>
      </c>
      <c r="BD28" s="12">
        <v>3197.51</v>
      </c>
      <c r="BE28" s="12">
        <v>0</v>
      </c>
      <c r="BF28" s="12">
        <v>0</v>
      </c>
      <c r="BG28" s="12">
        <v>93138.929999999964</v>
      </c>
    </row>
    <row r="29" spans="1:59" x14ac:dyDescent="0.2">
      <c r="A29">
        <f t="shared" si="0"/>
        <v>1616.1354545454546</v>
      </c>
      <c r="B29">
        <f t="shared" si="1"/>
        <v>2611.9226053872003</v>
      </c>
      <c r="C29" s="14" t="s">
        <v>387</v>
      </c>
      <c r="D29" s="12">
        <v>0</v>
      </c>
      <c r="E29" s="12">
        <v>306.95999999999998</v>
      </c>
      <c r="F29" s="12">
        <v>2651.37</v>
      </c>
      <c r="G29" s="12">
        <v>4174.66</v>
      </c>
      <c r="H29" s="12">
        <v>2877.75</v>
      </c>
      <c r="I29" s="12">
        <v>8959.4</v>
      </c>
      <c r="J29" s="12">
        <v>1653.7399999999998</v>
      </c>
      <c r="K29" s="12">
        <v>7735.3899999999994</v>
      </c>
      <c r="L29" s="12">
        <v>567.88</v>
      </c>
      <c r="M29" s="12">
        <v>1752.23</v>
      </c>
      <c r="N29" s="12">
        <v>6638.01</v>
      </c>
      <c r="O29" s="12">
        <v>6645.69</v>
      </c>
      <c r="P29" s="12">
        <v>5767.01</v>
      </c>
      <c r="Q29" s="12">
        <v>93.62</v>
      </c>
      <c r="R29" s="12">
        <v>0</v>
      </c>
      <c r="S29" s="12">
        <v>1534.8</v>
      </c>
      <c r="T29" s="12">
        <v>590.9</v>
      </c>
      <c r="U29" s="12">
        <v>2409.64</v>
      </c>
      <c r="V29" s="12">
        <v>767.4</v>
      </c>
      <c r="W29" s="12">
        <v>0</v>
      </c>
      <c r="X29" s="12">
        <v>599.85</v>
      </c>
      <c r="Y29" s="12">
        <v>9592.5</v>
      </c>
      <c r="Z29" s="12">
        <v>920.88</v>
      </c>
      <c r="AA29" s="12">
        <v>0</v>
      </c>
      <c r="AB29" s="12">
        <v>0</v>
      </c>
      <c r="AC29" s="12">
        <v>85.69</v>
      </c>
      <c r="AD29" s="12">
        <v>0</v>
      </c>
      <c r="AE29" s="12">
        <v>460.44</v>
      </c>
      <c r="AF29" s="12">
        <v>0</v>
      </c>
      <c r="AG29" s="12">
        <v>306.95999999999998</v>
      </c>
      <c r="AH29" s="12">
        <v>1493.87</v>
      </c>
      <c r="AI29" s="12">
        <v>410.55999999999995</v>
      </c>
      <c r="AJ29" s="12">
        <v>0</v>
      </c>
      <c r="AK29" s="12">
        <v>153.47999999999999</v>
      </c>
      <c r="AL29" s="12">
        <v>753.33</v>
      </c>
      <c r="AM29" s="12">
        <v>1995.24</v>
      </c>
      <c r="AN29" s="12">
        <v>9669.24</v>
      </c>
      <c r="AO29" s="12">
        <v>76.739999999999995</v>
      </c>
      <c r="AP29" s="12">
        <v>2148.7199999999998</v>
      </c>
      <c r="AQ29" s="12">
        <v>383.7</v>
      </c>
      <c r="AR29" s="12">
        <v>153.47999999999999</v>
      </c>
      <c r="AS29" s="12">
        <v>153.47999999999999</v>
      </c>
      <c r="AT29" s="12">
        <v>230.21999999999997</v>
      </c>
      <c r="AU29" s="12">
        <v>631.82999999999993</v>
      </c>
      <c r="AV29" s="12">
        <v>383.7</v>
      </c>
      <c r="AW29" s="12">
        <v>85.69</v>
      </c>
      <c r="AX29" s="12">
        <v>230.22</v>
      </c>
      <c r="AY29" s="12">
        <v>0</v>
      </c>
      <c r="AZ29" s="12">
        <v>257.08</v>
      </c>
      <c r="BA29" s="12">
        <v>153.47999999999999</v>
      </c>
      <c r="BB29" s="12">
        <v>340.73</v>
      </c>
      <c r="BC29" s="12">
        <v>1552.71</v>
      </c>
      <c r="BD29" s="12">
        <v>537.17999999999995</v>
      </c>
      <c r="BE29" s="12">
        <v>0</v>
      </c>
      <c r="BF29" s="12">
        <v>0</v>
      </c>
      <c r="BG29" s="12">
        <v>88887.450000000012</v>
      </c>
    </row>
    <row r="30" spans="1:59" x14ac:dyDescent="0.2">
      <c r="A30">
        <f t="shared" si="0"/>
        <v>1541.7763636363636</v>
      </c>
      <c r="B30">
        <f t="shared" si="1"/>
        <v>11434.119535439853</v>
      </c>
      <c r="C30" s="14" t="s">
        <v>194</v>
      </c>
      <c r="D30" s="12">
        <v>0</v>
      </c>
      <c r="E30" s="12"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>
        <v>0</v>
      </c>
      <c r="AJ30" s="12">
        <v>0</v>
      </c>
      <c r="AK30" s="12">
        <v>0</v>
      </c>
      <c r="AL30" s="12">
        <v>0</v>
      </c>
      <c r="AM30" s="12">
        <v>0</v>
      </c>
      <c r="AN30" s="12">
        <v>0</v>
      </c>
      <c r="AO30" s="12">
        <v>0</v>
      </c>
      <c r="AP30" s="12">
        <v>0</v>
      </c>
      <c r="AQ30" s="12">
        <v>0</v>
      </c>
      <c r="AR30" s="12">
        <v>0</v>
      </c>
      <c r="AS30" s="12">
        <v>0</v>
      </c>
      <c r="AT30" s="12">
        <v>0</v>
      </c>
      <c r="AU30" s="12">
        <v>0</v>
      </c>
      <c r="AV30" s="12">
        <v>0</v>
      </c>
      <c r="AW30" s="12">
        <v>0</v>
      </c>
      <c r="AX30" s="12">
        <v>0</v>
      </c>
      <c r="AY30" s="12">
        <v>0</v>
      </c>
      <c r="AZ30" s="12">
        <v>0</v>
      </c>
      <c r="BA30" s="12">
        <v>0</v>
      </c>
      <c r="BB30" s="12">
        <v>0</v>
      </c>
      <c r="BC30" s="12">
        <v>0</v>
      </c>
      <c r="BD30" s="12">
        <v>84797.7</v>
      </c>
      <c r="BE30" s="12">
        <v>0</v>
      </c>
      <c r="BF30" s="12">
        <v>0</v>
      </c>
      <c r="BG30" s="12">
        <v>84797.7</v>
      </c>
    </row>
    <row r="31" spans="1:59" x14ac:dyDescent="0.2">
      <c r="A31">
        <f t="shared" si="0"/>
        <v>1494.2818181818184</v>
      </c>
      <c r="B31">
        <f t="shared" si="1"/>
        <v>1933.6799857708368</v>
      </c>
      <c r="C31" s="14" t="s">
        <v>742</v>
      </c>
      <c r="D31" s="12">
        <v>0</v>
      </c>
      <c r="E31" s="12">
        <v>0</v>
      </c>
      <c r="F31" s="12">
        <v>0</v>
      </c>
      <c r="G31" s="12">
        <v>1634.56</v>
      </c>
      <c r="H31" s="12">
        <v>0</v>
      </c>
      <c r="I31" s="12">
        <v>4903.68</v>
      </c>
      <c r="J31" s="12">
        <v>3641.0600000000004</v>
      </c>
      <c r="K31" s="12">
        <v>0</v>
      </c>
      <c r="L31" s="12">
        <v>5288.9299999999994</v>
      </c>
      <c r="M31" s="12">
        <v>0</v>
      </c>
      <c r="N31" s="12">
        <v>0</v>
      </c>
      <c r="O31" s="12">
        <v>4903.6899999999996</v>
      </c>
      <c r="P31" s="12">
        <v>1995.24</v>
      </c>
      <c r="Q31" s="12">
        <v>326.91000000000003</v>
      </c>
      <c r="R31" s="12">
        <v>0</v>
      </c>
      <c r="S31" s="12">
        <v>0</v>
      </c>
      <c r="T31" s="12">
        <v>1827.1799999999998</v>
      </c>
      <c r="U31" s="12">
        <v>1634.56</v>
      </c>
      <c r="V31" s="12">
        <v>871.77</v>
      </c>
      <c r="W31" s="12">
        <v>3269.12</v>
      </c>
      <c r="X31" s="12">
        <v>0</v>
      </c>
      <c r="Y31" s="12">
        <v>4903.6899999999996</v>
      </c>
      <c r="Z31" s="12">
        <v>0</v>
      </c>
      <c r="AA31" s="12">
        <v>3269.12</v>
      </c>
      <c r="AB31" s="12">
        <v>0</v>
      </c>
      <c r="AC31" s="12">
        <v>0</v>
      </c>
      <c r="AD31" s="12">
        <v>0</v>
      </c>
      <c r="AE31" s="12">
        <v>4903.6899999999996</v>
      </c>
      <c r="AF31" s="12">
        <v>0</v>
      </c>
      <c r="AG31" s="12">
        <v>4903.6899999999996</v>
      </c>
      <c r="AH31" s="12">
        <v>1128.08</v>
      </c>
      <c r="AI31" s="12">
        <v>3269.12</v>
      </c>
      <c r="AJ31" s="12">
        <v>4903.6899999999996</v>
      </c>
      <c r="AK31" s="12">
        <v>0</v>
      </c>
      <c r="AL31" s="12">
        <v>192.62</v>
      </c>
      <c r="AM31" s="12">
        <v>0</v>
      </c>
      <c r="AN31" s="12">
        <v>0</v>
      </c>
      <c r="AO31" s="12">
        <v>4903.6899999999996</v>
      </c>
      <c r="AP31" s="12">
        <v>0</v>
      </c>
      <c r="AQ31" s="12">
        <v>4903.6899999999996</v>
      </c>
      <c r="AR31" s="12">
        <v>3269.12</v>
      </c>
      <c r="AS31" s="12">
        <v>4903.6899999999996</v>
      </c>
      <c r="AT31" s="12">
        <v>564.04</v>
      </c>
      <c r="AU31" s="12">
        <v>2568.23</v>
      </c>
      <c r="AV31" s="12">
        <v>676.85</v>
      </c>
      <c r="AW31" s="12">
        <v>676.85</v>
      </c>
      <c r="AX31" s="12">
        <v>0</v>
      </c>
      <c r="AY31" s="12">
        <v>0</v>
      </c>
      <c r="AZ31" s="12">
        <v>0</v>
      </c>
      <c r="BA31" s="12">
        <v>0</v>
      </c>
      <c r="BB31" s="12">
        <v>0</v>
      </c>
      <c r="BC31" s="12">
        <v>256.82</v>
      </c>
      <c r="BD31" s="12">
        <v>0</v>
      </c>
      <c r="BE31" s="12">
        <v>1128.08</v>
      </c>
      <c r="BF31" s="12">
        <v>564.04</v>
      </c>
      <c r="BG31" s="12">
        <v>82185.500000000015</v>
      </c>
    </row>
    <row r="32" spans="1:59" x14ac:dyDescent="0.2">
      <c r="A32">
        <f t="shared" si="0"/>
        <v>1451.3510909090912</v>
      </c>
      <c r="B32">
        <f t="shared" si="1"/>
        <v>1976.1918372518917</v>
      </c>
      <c r="C32" s="14" t="s">
        <v>702</v>
      </c>
      <c r="D32" s="12">
        <v>0</v>
      </c>
      <c r="E32" s="12">
        <v>2795.51</v>
      </c>
      <c r="F32" s="12">
        <v>4224.54</v>
      </c>
      <c r="G32" s="12">
        <v>6765.92</v>
      </c>
      <c r="H32" s="12">
        <v>226.51</v>
      </c>
      <c r="I32" s="12">
        <v>2889.26</v>
      </c>
      <c r="J32" s="12">
        <v>0</v>
      </c>
      <c r="K32" s="12">
        <v>549.97</v>
      </c>
      <c r="L32" s="12">
        <v>4224.54</v>
      </c>
      <c r="M32" s="12">
        <v>0</v>
      </c>
      <c r="N32" s="12">
        <v>0</v>
      </c>
      <c r="O32" s="12">
        <v>4224.54</v>
      </c>
      <c r="P32" s="12">
        <v>2793.34</v>
      </c>
      <c r="Q32" s="12">
        <v>0</v>
      </c>
      <c r="R32" s="12">
        <v>4774.51</v>
      </c>
      <c r="S32" s="12">
        <v>0</v>
      </c>
      <c r="T32" s="12">
        <v>4224.54</v>
      </c>
      <c r="U32" s="12">
        <v>549.97</v>
      </c>
      <c r="V32" s="12">
        <v>0</v>
      </c>
      <c r="W32" s="12">
        <v>0</v>
      </c>
      <c r="X32" s="12">
        <v>0</v>
      </c>
      <c r="Y32" s="12">
        <v>4224.54</v>
      </c>
      <c r="Z32" s="12">
        <v>4718.2299999999996</v>
      </c>
      <c r="AA32" s="12">
        <v>751.02</v>
      </c>
      <c r="AB32" s="12">
        <v>0</v>
      </c>
      <c r="AC32" s="12">
        <v>4224.54</v>
      </c>
      <c r="AD32" s="12">
        <v>0</v>
      </c>
      <c r="AE32" s="12">
        <v>4224.54</v>
      </c>
      <c r="AF32" s="12">
        <v>0</v>
      </c>
      <c r="AG32" s="12">
        <v>0</v>
      </c>
      <c r="AH32" s="12">
        <v>493.69</v>
      </c>
      <c r="AI32" s="12">
        <v>5793.8700000000008</v>
      </c>
      <c r="AJ32" s="12">
        <v>4975.57</v>
      </c>
      <c r="AK32" s="12">
        <v>0</v>
      </c>
      <c r="AL32" s="12">
        <v>1707.72</v>
      </c>
      <c r="AM32" s="12">
        <v>197.48</v>
      </c>
      <c r="AN32" s="12">
        <v>0</v>
      </c>
      <c r="AO32" s="12">
        <v>0</v>
      </c>
      <c r="AP32" s="12">
        <v>0</v>
      </c>
      <c r="AQ32" s="12">
        <v>0</v>
      </c>
      <c r="AR32" s="12">
        <v>3013.84</v>
      </c>
      <c r="AS32" s="12">
        <v>0</v>
      </c>
      <c r="AT32" s="12">
        <v>987.39</v>
      </c>
      <c r="AU32" s="12">
        <v>276.26</v>
      </c>
      <c r="AV32" s="12">
        <v>0</v>
      </c>
      <c r="AW32" s="12">
        <v>789.91</v>
      </c>
      <c r="AX32" s="12">
        <v>0</v>
      </c>
      <c r="AY32" s="12">
        <v>0</v>
      </c>
      <c r="AZ32" s="12">
        <v>1105.06</v>
      </c>
      <c r="BA32" s="12">
        <v>3475.2999999999997</v>
      </c>
      <c r="BB32" s="12">
        <v>405.44</v>
      </c>
      <c r="BC32" s="12">
        <v>0</v>
      </c>
      <c r="BD32" s="12">
        <v>216.76</v>
      </c>
      <c r="BE32" s="12">
        <v>0</v>
      </c>
      <c r="BF32" s="12">
        <v>0</v>
      </c>
      <c r="BG32" s="12">
        <v>79824.310000000012</v>
      </c>
    </row>
    <row r="33" spans="1:59" x14ac:dyDescent="0.2">
      <c r="A33">
        <f t="shared" si="0"/>
        <v>1431.0607272727277</v>
      </c>
      <c r="B33">
        <f t="shared" si="1"/>
        <v>2920.2027671555902</v>
      </c>
      <c r="C33" s="14" t="s">
        <v>223</v>
      </c>
      <c r="D33" s="12">
        <v>0</v>
      </c>
      <c r="E33" s="12">
        <v>0</v>
      </c>
      <c r="F33" s="12">
        <v>0</v>
      </c>
      <c r="G33" s="12">
        <v>543.58000000000004</v>
      </c>
      <c r="H33" s="12">
        <v>0</v>
      </c>
      <c r="I33" s="12">
        <v>0</v>
      </c>
      <c r="J33" s="12">
        <v>3463.1499999999996</v>
      </c>
      <c r="K33" s="12">
        <v>14350.380000000001</v>
      </c>
      <c r="L33" s="12">
        <v>1087.1500000000001</v>
      </c>
      <c r="M33" s="12">
        <v>434.86</v>
      </c>
      <c r="N33" s="12">
        <v>0</v>
      </c>
      <c r="O33" s="12">
        <v>217.43</v>
      </c>
      <c r="P33" s="12">
        <v>162.82</v>
      </c>
      <c r="Q33" s="12">
        <v>0</v>
      </c>
      <c r="R33" s="12">
        <v>0</v>
      </c>
      <c r="S33" s="12">
        <v>217.43</v>
      </c>
      <c r="T33" s="12">
        <v>0</v>
      </c>
      <c r="U33" s="12">
        <v>6522.9</v>
      </c>
      <c r="V33" s="12">
        <v>0</v>
      </c>
      <c r="W33" s="12">
        <v>0</v>
      </c>
      <c r="X33" s="12">
        <v>0</v>
      </c>
      <c r="Y33" s="12">
        <v>201.7</v>
      </c>
      <c r="Z33" s="12">
        <v>0</v>
      </c>
      <c r="AA33" s="12">
        <v>8390.24</v>
      </c>
      <c r="AB33" s="12">
        <v>0</v>
      </c>
      <c r="AC33" s="12">
        <v>1625.42</v>
      </c>
      <c r="AD33" s="12">
        <v>1087.1500000000001</v>
      </c>
      <c r="AE33" s="12">
        <v>0</v>
      </c>
      <c r="AF33" s="12">
        <v>2046.4</v>
      </c>
      <c r="AG33" s="12">
        <v>2263.83</v>
      </c>
      <c r="AH33" s="12">
        <v>0</v>
      </c>
      <c r="AI33" s="12">
        <v>0</v>
      </c>
      <c r="AJ33" s="12">
        <v>434.86</v>
      </c>
      <c r="AK33" s="12">
        <v>1079.0900000000001</v>
      </c>
      <c r="AL33" s="12">
        <v>1079.0900000000001</v>
      </c>
      <c r="AM33" s="12">
        <v>0</v>
      </c>
      <c r="AN33" s="12">
        <v>6868.2300000000005</v>
      </c>
      <c r="AO33" s="12">
        <v>11766.8</v>
      </c>
      <c r="AP33" s="12">
        <v>217.43</v>
      </c>
      <c r="AQ33" s="12">
        <v>0</v>
      </c>
      <c r="AR33" s="12">
        <v>0</v>
      </c>
      <c r="AS33" s="12">
        <v>0</v>
      </c>
      <c r="AT33" s="12">
        <v>434.86</v>
      </c>
      <c r="AU33" s="12">
        <v>0</v>
      </c>
      <c r="AV33" s="12">
        <v>2046.4</v>
      </c>
      <c r="AW33" s="12">
        <v>0</v>
      </c>
      <c r="AX33" s="12">
        <v>0</v>
      </c>
      <c r="AY33" s="12">
        <v>581.95000000000005</v>
      </c>
      <c r="AZ33" s="12">
        <v>3069.6</v>
      </c>
      <c r="BA33" s="12">
        <v>2192.21</v>
      </c>
      <c r="BB33" s="12">
        <v>439.98</v>
      </c>
      <c r="BC33" s="12">
        <v>0</v>
      </c>
      <c r="BD33" s="12">
        <v>1790.6000000000001</v>
      </c>
      <c r="BE33" s="12">
        <v>0</v>
      </c>
      <c r="BF33" s="12">
        <v>4092.8</v>
      </c>
      <c r="BG33" s="12">
        <v>78708.340000000026</v>
      </c>
    </row>
    <row r="34" spans="1:59" x14ac:dyDescent="0.2">
      <c r="A34">
        <f t="shared" si="0"/>
        <v>1291.4643636363635</v>
      </c>
      <c r="B34">
        <f t="shared" si="1"/>
        <v>2239.6940877774018</v>
      </c>
      <c r="C34" s="14" t="s">
        <v>544</v>
      </c>
      <c r="D34" s="12">
        <v>4092.8</v>
      </c>
      <c r="E34" s="12">
        <v>0</v>
      </c>
      <c r="F34" s="12">
        <v>511.59999999999997</v>
      </c>
      <c r="G34" s="12">
        <v>0</v>
      </c>
      <c r="H34" s="12">
        <v>2685.9</v>
      </c>
      <c r="I34" s="12">
        <v>0</v>
      </c>
      <c r="J34" s="12">
        <v>12278.4</v>
      </c>
      <c r="K34" s="12">
        <v>3837</v>
      </c>
      <c r="L34" s="12">
        <v>2302.1999999999998</v>
      </c>
      <c r="M34" s="12">
        <v>4092.8</v>
      </c>
      <c r="N34" s="12">
        <v>0</v>
      </c>
      <c r="O34" s="12">
        <v>0</v>
      </c>
      <c r="P34" s="12">
        <v>5729.92</v>
      </c>
      <c r="Q34" s="12">
        <v>2046.4</v>
      </c>
      <c r="R34" s="12">
        <v>0</v>
      </c>
      <c r="S34" s="12">
        <v>0</v>
      </c>
      <c r="T34" s="12">
        <v>0</v>
      </c>
      <c r="U34" s="12">
        <v>1330.1599999999999</v>
      </c>
      <c r="V34" s="12">
        <v>0</v>
      </c>
      <c r="W34" s="12">
        <v>0</v>
      </c>
      <c r="X34" s="12">
        <v>0</v>
      </c>
      <c r="Y34" s="12">
        <v>409.28</v>
      </c>
      <c r="Z34" s="12">
        <v>2046.4</v>
      </c>
      <c r="AA34" s="12">
        <v>204.64</v>
      </c>
      <c r="AB34" s="12">
        <v>0</v>
      </c>
      <c r="AC34" s="12">
        <v>5320.64</v>
      </c>
      <c r="AD34" s="12">
        <v>0</v>
      </c>
      <c r="AE34" s="12">
        <v>0</v>
      </c>
      <c r="AF34" s="12">
        <v>102.32</v>
      </c>
      <c r="AG34" s="12">
        <v>0</v>
      </c>
      <c r="AH34" s="12">
        <v>2455.6799999999998</v>
      </c>
      <c r="AI34" s="12">
        <v>102.32</v>
      </c>
      <c r="AJ34" s="12">
        <v>0</v>
      </c>
      <c r="AK34" s="12">
        <v>0</v>
      </c>
      <c r="AL34" s="12">
        <v>5013.68</v>
      </c>
      <c r="AM34" s="12">
        <v>4092.8</v>
      </c>
      <c r="AN34" s="12">
        <v>0</v>
      </c>
      <c r="AO34" s="12">
        <v>0</v>
      </c>
      <c r="AP34" s="12">
        <v>1227.8399999999999</v>
      </c>
      <c r="AQ34" s="12">
        <v>0</v>
      </c>
      <c r="AR34" s="12">
        <v>0</v>
      </c>
      <c r="AS34" s="12">
        <v>0</v>
      </c>
      <c r="AT34" s="12">
        <v>2987.7400000000002</v>
      </c>
      <c r="AU34" s="12">
        <v>0</v>
      </c>
      <c r="AV34" s="12">
        <v>2430.1</v>
      </c>
      <c r="AW34" s="12">
        <v>0</v>
      </c>
      <c r="AX34" s="12">
        <v>3274.24</v>
      </c>
      <c r="AY34" s="12">
        <v>0</v>
      </c>
      <c r="AZ34" s="12">
        <v>2046.4</v>
      </c>
      <c r="BA34" s="12">
        <v>0</v>
      </c>
      <c r="BB34" s="12">
        <v>409.28</v>
      </c>
      <c r="BC34" s="12">
        <v>0</v>
      </c>
      <c r="BD34" s="12">
        <v>0</v>
      </c>
      <c r="BE34" s="12">
        <v>0</v>
      </c>
      <c r="BF34" s="12">
        <v>0</v>
      </c>
      <c r="BG34" s="12">
        <v>71030.539999999994</v>
      </c>
    </row>
    <row r="35" spans="1:59" x14ac:dyDescent="0.2">
      <c r="A35">
        <f t="shared" si="0"/>
        <v>1265.7914545454546</v>
      </c>
      <c r="B35">
        <f t="shared" si="1"/>
        <v>4166.3971012692145</v>
      </c>
      <c r="C35" s="14" t="s">
        <v>531</v>
      </c>
      <c r="D35" s="12">
        <v>0</v>
      </c>
      <c r="E35" s="12"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2">
        <v>0</v>
      </c>
      <c r="AG35" s="12">
        <v>0</v>
      </c>
      <c r="AH35" s="12">
        <v>0</v>
      </c>
      <c r="AI35" s="12">
        <v>1566.78</v>
      </c>
      <c r="AJ35" s="12">
        <v>0</v>
      </c>
      <c r="AK35" s="12">
        <v>10804.99</v>
      </c>
      <c r="AL35" s="12">
        <v>0</v>
      </c>
      <c r="AM35" s="12">
        <v>0</v>
      </c>
      <c r="AN35" s="12">
        <v>0</v>
      </c>
      <c r="AO35" s="12">
        <v>10804.99</v>
      </c>
      <c r="AP35" s="12">
        <v>767.4</v>
      </c>
      <c r="AQ35" s="12">
        <v>0</v>
      </c>
      <c r="AR35" s="12">
        <v>3996.88</v>
      </c>
      <c r="AS35" s="12">
        <v>0</v>
      </c>
      <c r="AT35" s="12">
        <v>0</v>
      </c>
      <c r="AU35" s="12">
        <v>1964.54</v>
      </c>
      <c r="AV35" s="12">
        <v>127.9</v>
      </c>
      <c r="AW35" s="12">
        <v>0</v>
      </c>
      <c r="AX35" s="12">
        <v>0</v>
      </c>
      <c r="AY35" s="12">
        <v>0</v>
      </c>
      <c r="AZ35" s="12">
        <v>1790.6</v>
      </c>
      <c r="BA35" s="12">
        <v>0</v>
      </c>
      <c r="BB35" s="12">
        <v>0</v>
      </c>
      <c r="BC35" s="12">
        <v>13813.2</v>
      </c>
      <c r="BD35" s="12">
        <v>0</v>
      </c>
      <c r="BE35" s="12">
        <v>0</v>
      </c>
      <c r="BF35" s="12">
        <v>23981.25</v>
      </c>
      <c r="BG35" s="12">
        <v>69618.53</v>
      </c>
    </row>
    <row r="36" spans="1:59" x14ac:dyDescent="0.2">
      <c r="A36">
        <f t="shared" si="0"/>
        <v>1085.5496363636362</v>
      </c>
      <c r="B36">
        <f t="shared" si="1"/>
        <v>1983.5154981589887</v>
      </c>
      <c r="C36" s="14" t="s">
        <v>333</v>
      </c>
      <c r="D36" s="12">
        <v>0</v>
      </c>
      <c r="E36" s="12">
        <v>0</v>
      </c>
      <c r="F36" s="12">
        <v>0</v>
      </c>
      <c r="G36" s="12">
        <v>4977.6100000000006</v>
      </c>
      <c r="H36" s="12">
        <v>0</v>
      </c>
      <c r="I36" s="12">
        <v>844.14</v>
      </c>
      <c r="J36" s="12">
        <v>1342.95</v>
      </c>
      <c r="K36" s="12">
        <v>2283.02</v>
      </c>
      <c r="L36" s="12">
        <v>1611.54</v>
      </c>
      <c r="M36" s="12">
        <v>3223.08</v>
      </c>
      <c r="N36" s="12">
        <v>632.47</v>
      </c>
      <c r="O36" s="12">
        <v>0</v>
      </c>
      <c r="P36" s="12">
        <v>191.21</v>
      </c>
      <c r="Q36" s="12">
        <v>422.07</v>
      </c>
      <c r="R36" s="12">
        <v>0</v>
      </c>
      <c r="S36" s="12">
        <v>0</v>
      </c>
      <c r="T36" s="12">
        <v>0</v>
      </c>
      <c r="U36" s="12">
        <v>402.25</v>
      </c>
      <c r="V36" s="12">
        <v>633.11</v>
      </c>
      <c r="W36" s="12">
        <v>844.14</v>
      </c>
      <c r="X36" s="12">
        <v>0</v>
      </c>
      <c r="Y36" s="12">
        <v>0</v>
      </c>
      <c r="Z36" s="12">
        <v>0</v>
      </c>
      <c r="AA36" s="12">
        <v>0</v>
      </c>
      <c r="AB36" s="12">
        <v>0</v>
      </c>
      <c r="AC36" s="12">
        <v>316.23</v>
      </c>
      <c r="AD36" s="12">
        <v>3223.08</v>
      </c>
      <c r="AE36" s="12">
        <v>0</v>
      </c>
      <c r="AF36" s="12">
        <v>0</v>
      </c>
      <c r="AG36" s="12">
        <v>0</v>
      </c>
      <c r="AH36" s="12">
        <v>0</v>
      </c>
      <c r="AI36" s="12">
        <v>402.89</v>
      </c>
      <c r="AJ36" s="12">
        <v>0</v>
      </c>
      <c r="AK36" s="12">
        <v>3223.08</v>
      </c>
      <c r="AL36" s="12">
        <v>0</v>
      </c>
      <c r="AM36" s="12">
        <v>1611.54</v>
      </c>
      <c r="AN36" s="12">
        <v>5064.84</v>
      </c>
      <c r="AO36" s="12">
        <v>0</v>
      </c>
      <c r="AP36" s="12">
        <v>211.04</v>
      </c>
      <c r="AQ36" s="12">
        <v>8441.4</v>
      </c>
      <c r="AR36" s="12">
        <v>0</v>
      </c>
      <c r="AS36" s="12">
        <v>0</v>
      </c>
      <c r="AT36" s="12">
        <v>0</v>
      </c>
      <c r="AU36" s="12">
        <v>0</v>
      </c>
      <c r="AV36" s="12">
        <v>0</v>
      </c>
      <c r="AW36" s="12">
        <v>422.07</v>
      </c>
      <c r="AX36" s="12">
        <v>0</v>
      </c>
      <c r="AY36" s="12">
        <v>4383.78</v>
      </c>
      <c r="AZ36" s="12">
        <v>3838.41</v>
      </c>
      <c r="BA36" s="12">
        <v>0</v>
      </c>
      <c r="BB36" s="12">
        <v>1688.28</v>
      </c>
      <c r="BC36" s="12">
        <v>1029.5999999999999</v>
      </c>
      <c r="BD36" s="12">
        <v>8441.4</v>
      </c>
      <c r="BE36" s="12">
        <v>0</v>
      </c>
      <c r="BF36" s="12">
        <v>0</v>
      </c>
      <c r="BG36" s="12">
        <v>59705.229999999996</v>
      </c>
    </row>
    <row r="37" spans="1:59" x14ac:dyDescent="0.2">
      <c r="A37">
        <f t="shared" ref="A37:A68" si="2">AVERAGE(D37:BF37)</f>
        <v>1040.3134545454545</v>
      </c>
      <c r="B37">
        <f t="shared" si="1"/>
        <v>1387.7175430276629</v>
      </c>
      <c r="C37" s="14" t="s">
        <v>942</v>
      </c>
      <c r="D37" s="12">
        <v>0</v>
      </c>
      <c r="E37" s="12">
        <v>4599.99</v>
      </c>
      <c r="F37" s="12">
        <v>3562.02</v>
      </c>
      <c r="G37" s="12">
        <v>0</v>
      </c>
      <c r="H37" s="12">
        <v>235.34</v>
      </c>
      <c r="I37" s="12">
        <v>0</v>
      </c>
      <c r="J37" s="12">
        <v>329.98</v>
      </c>
      <c r="K37" s="12">
        <v>0</v>
      </c>
      <c r="L37" s="12">
        <v>1849.44</v>
      </c>
      <c r="M37" s="12">
        <v>1541.63</v>
      </c>
      <c r="N37" s="12">
        <v>0</v>
      </c>
      <c r="O37" s="12">
        <v>164.99</v>
      </c>
      <c r="P37" s="12">
        <v>1863.51</v>
      </c>
      <c r="Q37" s="12">
        <v>0</v>
      </c>
      <c r="R37" s="12">
        <v>0</v>
      </c>
      <c r="S37" s="12">
        <v>0</v>
      </c>
      <c r="T37" s="12">
        <v>327.41999999999996</v>
      </c>
      <c r="U37" s="12">
        <v>0</v>
      </c>
      <c r="V37" s="12">
        <v>384.98</v>
      </c>
      <c r="W37" s="12">
        <v>1539.92</v>
      </c>
      <c r="X37" s="12">
        <v>0</v>
      </c>
      <c r="Y37" s="12">
        <v>0</v>
      </c>
      <c r="Z37" s="12">
        <v>0</v>
      </c>
      <c r="AA37" s="12">
        <v>824.96</v>
      </c>
      <c r="AB37" s="12">
        <v>0</v>
      </c>
      <c r="AC37" s="12">
        <v>0</v>
      </c>
      <c r="AD37" s="12">
        <v>0</v>
      </c>
      <c r="AE37" s="12">
        <v>0</v>
      </c>
      <c r="AF37" s="12">
        <v>1074.3599999999999</v>
      </c>
      <c r="AG37" s="12">
        <v>659.96</v>
      </c>
      <c r="AH37" s="12">
        <v>572.98</v>
      </c>
      <c r="AI37" s="12">
        <v>0</v>
      </c>
      <c r="AJ37" s="12">
        <v>329.98</v>
      </c>
      <c r="AK37" s="12">
        <v>0</v>
      </c>
      <c r="AL37" s="12">
        <v>117.67</v>
      </c>
      <c r="AM37" s="12">
        <v>349.15999999999997</v>
      </c>
      <c r="AN37" s="12">
        <v>2494.0500000000002</v>
      </c>
      <c r="AO37" s="12">
        <v>2071.98</v>
      </c>
      <c r="AP37" s="12">
        <v>1496.44</v>
      </c>
      <c r="AQ37" s="12">
        <v>99.76</v>
      </c>
      <c r="AR37" s="12">
        <v>498.81</v>
      </c>
      <c r="AS37" s="12">
        <v>498.81</v>
      </c>
      <c r="AT37" s="12">
        <v>847.98</v>
      </c>
      <c r="AU37" s="12">
        <v>4788.58</v>
      </c>
      <c r="AV37" s="12">
        <v>2194.7600000000002</v>
      </c>
      <c r="AW37" s="12">
        <v>1695.96</v>
      </c>
      <c r="AX37" s="12">
        <v>997.62</v>
      </c>
      <c r="AY37" s="12">
        <v>4489.3</v>
      </c>
      <c r="AZ37" s="12">
        <v>3591.4300000000003</v>
      </c>
      <c r="BA37" s="12">
        <v>0</v>
      </c>
      <c r="BB37" s="12">
        <v>4638.9399999999996</v>
      </c>
      <c r="BC37" s="12">
        <v>349.17</v>
      </c>
      <c r="BD37" s="12">
        <v>1995.24</v>
      </c>
      <c r="BE37" s="12">
        <v>3042.7400000000002</v>
      </c>
      <c r="BF37" s="12">
        <v>1097.3800000000001</v>
      </c>
      <c r="BG37" s="12">
        <v>57217.24</v>
      </c>
    </row>
    <row r="38" spans="1:59" x14ac:dyDescent="0.2">
      <c r="A38">
        <f t="shared" si="2"/>
        <v>1035.9899999999996</v>
      </c>
      <c r="B38">
        <f t="shared" si="1"/>
        <v>1899.4334222341149</v>
      </c>
      <c r="C38" s="14" t="s">
        <v>161</v>
      </c>
      <c r="D38" s="12">
        <v>0</v>
      </c>
      <c r="E38" s="12">
        <v>0</v>
      </c>
      <c r="F38" s="12">
        <v>0</v>
      </c>
      <c r="G38" s="12">
        <v>2110.35</v>
      </c>
      <c r="H38" s="12">
        <v>0</v>
      </c>
      <c r="I38" s="12">
        <v>0</v>
      </c>
      <c r="J38" s="12">
        <v>8441.4</v>
      </c>
      <c r="K38" s="12">
        <v>4220.7</v>
      </c>
      <c r="L38" s="12">
        <v>0</v>
      </c>
      <c r="M38" s="12">
        <v>0</v>
      </c>
      <c r="N38" s="12">
        <v>0</v>
      </c>
      <c r="O38" s="12">
        <v>0</v>
      </c>
      <c r="P38" s="12">
        <v>0</v>
      </c>
      <c r="Q38" s="12">
        <v>0</v>
      </c>
      <c r="R38" s="12">
        <v>0</v>
      </c>
      <c r="S38" s="12">
        <v>2110.35</v>
      </c>
      <c r="T38" s="12">
        <v>0</v>
      </c>
      <c r="U38" s="12">
        <v>2110.35</v>
      </c>
      <c r="V38" s="12">
        <v>0</v>
      </c>
      <c r="W38" s="12">
        <v>0</v>
      </c>
      <c r="X38" s="12">
        <v>0</v>
      </c>
      <c r="Y38" s="12">
        <v>0</v>
      </c>
      <c r="Z38" s="12">
        <v>2110.35</v>
      </c>
      <c r="AA38" s="12">
        <v>2110.35</v>
      </c>
      <c r="AB38" s="12">
        <v>2110.35</v>
      </c>
      <c r="AC38" s="12">
        <v>2110.35</v>
      </c>
      <c r="AD38" s="12">
        <v>0</v>
      </c>
      <c r="AE38" s="12">
        <v>8441.4</v>
      </c>
      <c r="AF38" s="12">
        <v>0</v>
      </c>
      <c r="AG38" s="12">
        <v>0</v>
      </c>
      <c r="AH38" s="12">
        <v>0</v>
      </c>
      <c r="AI38" s="12">
        <v>0</v>
      </c>
      <c r="AJ38" s="12">
        <v>0</v>
      </c>
      <c r="AK38" s="12">
        <v>4220.7</v>
      </c>
      <c r="AL38" s="12">
        <v>0</v>
      </c>
      <c r="AM38" s="12">
        <v>0</v>
      </c>
      <c r="AN38" s="12">
        <v>0</v>
      </c>
      <c r="AO38" s="12">
        <v>2110.35</v>
      </c>
      <c r="AP38" s="12">
        <v>0</v>
      </c>
      <c r="AQ38" s="12">
        <v>4220.7</v>
      </c>
      <c r="AR38" s="12">
        <v>0</v>
      </c>
      <c r="AS38" s="12">
        <v>0</v>
      </c>
      <c r="AT38" s="12">
        <v>2110.35</v>
      </c>
      <c r="AU38" s="12">
        <v>0</v>
      </c>
      <c r="AV38" s="12">
        <v>2110.35</v>
      </c>
      <c r="AW38" s="12">
        <v>2110.35</v>
      </c>
      <c r="AX38" s="12">
        <v>0</v>
      </c>
      <c r="AY38" s="12">
        <v>0</v>
      </c>
      <c r="AZ38" s="12">
        <v>0</v>
      </c>
      <c r="BA38" s="12">
        <v>2110.35</v>
      </c>
      <c r="BB38" s="12">
        <v>0</v>
      </c>
      <c r="BC38" s="12">
        <v>0</v>
      </c>
      <c r="BD38" s="12">
        <v>0</v>
      </c>
      <c r="BE38" s="12">
        <v>2110.35</v>
      </c>
      <c r="BF38" s="12">
        <v>0</v>
      </c>
      <c r="BG38" s="12">
        <v>56979.449999999975</v>
      </c>
    </row>
    <row r="39" spans="1:59" x14ac:dyDescent="0.2">
      <c r="A39">
        <f t="shared" si="2"/>
        <v>960.03</v>
      </c>
      <c r="B39">
        <f t="shared" si="1"/>
        <v>1235.4614226361834</v>
      </c>
      <c r="C39" s="14" t="s">
        <v>262</v>
      </c>
      <c r="D39" s="12">
        <v>0</v>
      </c>
      <c r="E39" s="12">
        <v>2335.1999999999998</v>
      </c>
      <c r="F39" s="12">
        <v>959.25</v>
      </c>
      <c r="G39" s="12">
        <v>112.81</v>
      </c>
      <c r="H39" s="12">
        <v>207.2</v>
      </c>
      <c r="I39" s="12">
        <v>276.26</v>
      </c>
      <c r="J39" s="12">
        <v>204.89999999999998</v>
      </c>
      <c r="K39" s="12">
        <v>59.86</v>
      </c>
      <c r="L39" s="12">
        <v>1090.48</v>
      </c>
      <c r="M39" s="12">
        <v>0</v>
      </c>
      <c r="N39" s="12">
        <v>831.35</v>
      </c>
      <c r="O39" s="12">
        <v>386.78</v>
      </c>
      <c r="P39" s="12">
        <v>0</v>
      </c>
      <c r="Q39" s="12">
        <v>0</v>
      </c>
      <c r="R39" s="12">
        <v>1662.7</v>
      </c>
      <c r="S39" s="12">
        <v>0</v>
      </c>
      <c r="T39" s="12">
        <v>0</v>
      </c>
      <c r="U39" s="12">
        <v>0</v>
      </c>
      <c r="V39" s="12">
        <v>1662.7</v>
      </c>
      <c r="W39" s="12">
        <v>82.88</v>
      </c>
      <c r="X39" s="12">
        <v>1525.21</v>
      </c>
      <c r="Y39" s="12">
        <v>168.06</v>
      </c>
      <c r="Z39" s="12">
        <v>168.06</v>
      </c>
      <c r="AA39" s="12">
        <v>168.06</v>
      </c>
      <c r="AB39" s="12">
        <v>168.06</v>
      </c>
      <c r="AC39" s="12">
        <v>633.1</v>
      </c>
      <c r="AD39" s="12">
        <v>1568.95</v>
      </c>
      <c r="AE39" s="12">
        <v>166.27</v>
      </c>
      <c r="AF39" s="12">
        <v>0</v>
      </c>
      <c r="AG39" s="12">
        <v>0</v>
      </c>
      <c r="AH39" s="12">
        <v>3760.26</v>
      </c>
      <c r="AI39" s="12">
        <v>0</v>
      </c>
      <c r="AJ39" s="12">
        <v>332.54</v>
      </c>
      <c r="AK39" s="12">
        <v>0</v>
      </c>
      <c r="AL39" s="12">
        <v>500.6</v>
      </c>
      <c r="AM39" s="12">
        <v>1726.65</v>
      </c>
      <c r="AN39" s="12">
        <v>166.27</v>
      </c>
      <c r="AO39" s="12">
        <v>2558</v>
      </c>
      <c r="AP39" s="12">
        <v>4898.57</v>
      </c>
      <c r="AQ39" s="12">
        <v>0</v>
      </c>
      <c r="AR39" s="12">
        <v>2075.0499999999997</v>
      </c>
      <c r="AS39" s="12">
        <v>863.33</v>
      </c>
      <c r="AT39" s="12">
        <v>2014.4299999999998</v>
      </c>
      <c r="AU39" s="12">
        <v>665.08</v>
      </c>
      <c r="AV39" s="12">
        <v>470.16000000000008</v>
      </c>
      <c r="AW39" s="12">
        <v>1726.66</v>
      </c>
      <c r="AX39" s="12">
        <v>1892.92</v>
      </c>
      <c r="AY39" s="12">
        <v>831.35</v>
      </c>
      <c r="AZ39" s="12">
        <v>3267.08</v>
      </c>
      <c r="BA39" s="12">
        <v>1790.6</v>
      </c>
      <c r="BB39" s="12">
        <v>1017.96</v>
      </c>
      <c r="BC39" s="12">
        <v>2033.61</v>
      </c>
      <c r="BD39" s="12">
        <v>5429.3600000000006</v>
      </c>
      <c r="BE39" s="12">
        <v>133.02000000000001</v>
      </c>
      <c r="BF39" s="12">
        <v>210.01000000000002</v>
      </c>
      <c r="BG39" s="12">
        <v>52801.65</v>
      </c>
    </row>
    <row r="40" spans="1:59" x14ac:dyDescent="0.2">
      <c r="A40">
        <f t="shared" si="2"/>
        <v>939.31127272727269</v>
      </c>
      <c r="B40">
        <f t="shared" si="1"/>
        <v>1333.7018507065136</v>
      </c>
      <c r="C40" s="14" t="s">
        <v>738</v>
      </c>
      <c r="D40" s="12">
        <v>1128.08</v>
      </c>
      <c r="E40" s="12">
        <v>1128.08</v>
      </c>
      <c r="F40" s="12">
        <v>1634.56</v>
      </c>
      <c r="G40" s="12">
        <v>1634.56</v>
      </c>
      <c r="H40" s="12">
        <v>0</v>
      </c>
      <c r="I40" s="12">
        <v>1634.56</v>
      </c>
      <c r="J40" s="12">
        <v>0</v>
      </c>
      <c r="K40" s="12">
        <v>2179.41</v>
      </c>
      <c r="L40" s="12">
        <v>4358.83</v>
      </c>
      <c r="M40" s="12">
        <v>0</v>
      </c>
      <c r="N40" s="12">
        <v>544.85</v>
      </c>
      <c r="O40" s="12">
        <v>0</v>
      </c>
      <c r="P40" s="12">
        <v>0</v>
      </c>
      <c r="Q40" s="12">
        <v>0</v>
      </c>
      <c r="R40" s="12">
        <v>0</v>
      </c>
      <c r="S40" s="12">
        <v>1089.71</v>
      </c>
      <c r="T40" s="12">
        <v>3326.68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564.04</v>
      </c>
      <c r="AA40" s="12">
        <v>3269.12</v>
      </c>
      <c r="AB40" s="12">
        <v>0</v>
      </c>
      <c r="AC40" s="12">
        <v>0</v>
      </c>
      <c r="AD40" s="12">
        <v>0</v>
      </c>
      <c r="AE40" s="12">
        <v>544.85</v>
      </c>
      <c r="AF40" s="12">
        <v>0</v>
      </c>
      <c r="AG40" s="12">
        <v>3326.68</v>
      </c>
      <c r="AH40" s="12">
        <v>0</v>
      </c>
      <c r="AI40" s="12">
        <v>3890.72</v>
      </c>
      <c r="AJ40" s="12">
        <v>1692.12</v>
      </c>
      <c r="AK40" s="12">
        <v>0</v>
      </c>
      <c r="AL40" s="12">
        <v>1634.56</v>
      </c>
      <c r="AM40" s="12">
        <v>0</v>
      </c>
      <c r="AN40" s="12">
        <v>0</v>
      </c>
      <c r="AO40" s="12">
        <v>3326.68</v>
      </c>
      <c r="AP40" s="12">
        <v>0</v>
      </c>
      <c r="AQ40" s="12">
        <v>1634.56</v>
      </c>
      <c r="AR40" s="12">
        <v>1634.56</v>
      </c>
      <c r="AS40" s="12">
        <v>3813.97</v>
      </c>
      <c r="AT40" s="12">
        <v>0</v>
      </c>
      <c r="AU40" s="12">
        <v>0</v>
      </c>
      <c r="AV40" s="12">
        <v>0</v>
      </c>
      <c r="AW40" s="12">
        <v>0</v>
      </c>
      <c r="AX40" s="12">
        <v>0</v>
      </c>
      <c r="AY40" s="12">
        <v>1128.08</v>
      </c>
      <c r="AZ40" s="12">
        <v>1128.08</v>
      </c>
      <c r="BA40" s="12">
        <v>0</v>
      </c>
      <c r="BB40" s="12">
        <v>0</v>
      </c>
      <c r="BC40" s="12">
        <v>0</v>
      </c>
      <c r="BD40" s="12">
        <v>0</v>
      </c>
      <c r="BE40" s="12">
        <v>4512.32</v>
      </c>
      <c r="BF40" s="12">
        <v>902.46</v>
      </c>
      <c r="BG40" s="12">
        <v>51662.119999999995</v>
      </c>
    </row>
    <row r="41" spans="1:59" x14ac:dyDescent="0.2">
      <c r="A41">
        <f t="shared" si="2"/>
        <v>894.648909090909</v>
      </c>
      <c r="B41">
        <f t="shared" si="1"/>
        <v>2790.3198531607859</v>
      </c>
      <c r="C41" s="14" t="s">
        <v>495</v>
      </c>
      <c r="D41" s="12">
        <v>0</v>
      </c>
      <c r="E41" s="12">
        <v>0</v>
      </c>
      <c r="F41" s="12">
        <v>0</v>
      </c>
      <c r="G41" s="12">
        <v>0</v>
      </c>
      <c r="H41" s="12">
        <v>706.01</v>
      </c>
      <c r="I41" s="12">
        <v>0</v>
      </c>
      <c r="J41" s="12">
        <v>0</v>
      </c>
      <c r="K41" s="12">
        <v>0</v>
      </c>
      <c r="L41" s="12">
        <v>4297.4399999999996</v>
      </c>
      <c r="M41" s="12">
        <v>2455.6799999999998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4297.4399999999996</v>
      </c>
      <c r="Y41" s="12">
        <v>0</v>
      </c>
      <c r="Z41" s="12">
        <v>4297.4399999999996</v>
      </c>
      <c r="AA41" s="12">
        <v>0</v>
      </c>
      <c r="AB41" s="12">
        <v>0</v>
      </c>
      <c r="AC41" s="12">
        <v>15961.919999999998</v>
      </c>
      <c r="AD41" s="12">
        <v>0</v>
      </c>
      <c r="AE41" s="12">
        <v>0</v>
      </c>
      <c r="AF41" s="12">
        <v>0</v>
      </c>
      <c r="AG41" s="12">
        <v>8594.8799999999992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8594.8799999999992</v>
      </c>
      <c r="AN41" s="12">
        <v>0</v>
      </c>
      <c r="AO41" s="12">
        <v>0</v>
      </c>
      <c r="AP41" s="12">
        <v>0</v>
      </c>
      <c r="AQ41" s="12">
        <v>0</v>
      </c>
      <c r="AR41" s="12">
        <v>0</v>
      </c>
      <c r="AS41" s="12">
        <v>0</v>
      </c>
      <c r="AT41" s="12">
        <v>0</v>
      </c>
      <c r="AU41" s="12">
        <v>0</v>
      </c>
      <c r="AV41" s="12">
        <v>0</v>
      </c>
      <c r="AW41" s="12">
        <v>0</v>
      </c>
      <c r="AX41" s="12">
        <v>0</v>
      </c>
      <c r="AY41" s="12">
        <v>0</v>
      </c>
      <c r="AZ41" s="12">
        <v>0</v>
      </c>
      <c r="BA41" s="12">
        <v>0</v>
      </c>
      <c r="BB41" s="12">
        <v>0</v>
      </c>
      <c r="BC41" s="12">
        <v>0</v>
      </c>
      <c r="BD41" s="12">
        <v>0</v>
      </c>
      <c r="BE41" s="12">
        <v>0</v>
      </c>
      <c r="BF41" s="12">
        <v>0</v>
      </c>
      <c r="BG41" s="12">
        <v>49205.689999999995</v>
      </c>
    </row>
    <row r="42" spans="1:59" x14ac:dyDescent="0.2">
      <c r="A42">
        <f t="shared" si="2"/>
        <v>806.64236363636371</v>
      </c>
      <c r="B42">
        <f t="shared" si="1"/>
        <v>5428.6049379505048</v>
      </c>
      <c r="C42" s="14" t="s">
        <v>325</v>
      </c>
      <c r="D42" s="12">
        <v>0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1103.1400000000001</v>
      </c>
      <c r="V42" s="12">
        <v>0</v>
      </c>
      <c r="W42" s="12">
        <v>1323.77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402.89</v>
      </c>
      <c r="AJ42" s="12">
        <v>824.96</v>
      </c>
      <c r="AK42" s="12">
        <v>422.07</v>
      </c>
      <c r="AL42" s="12">
        <v>0</v>
      </c>
      <c r="AM42" s="12">
        <v>0</v>
      </c>
      <c r="AN42" s="12">
        <v>0</v>
      </c>
      <c r="AO42" s="12">
        <v>0</v>
      </c>
      <c r="AP42" s="12">
        <v>0</v>
      </c>
      <c r="AQ42" s="12">
        <v>0</v>
      </c>
      <c r="AR42" s="12">
        <v>0</v>
      </c>
      <c r="AS42" s="12">
        <v>0</v>
      </c>
      <c r="AT42" s="12">
        <v>0</v>
      </c>
      <c r="AU42" s="12">
        <v>40288.5</v>
      </c>
      <c r="AV42" s="12">
        <v>0</v>
      </c>
      <c r="AW42" s="12">
        <v>0</v>
      </c>
      <c r="AX42" s="12">
        <v>0</v>
      </c>
      <c r="AY42" s="12">
        <v>0</v>
      </c>
      <c r="AZ42" s="12">
        <v>0</v>
      </c>
      <c r="BA42" s="12">
        <v>0</v>
      </c>
      <c r="BB42" s="12">
        <v>0</v>
      </c>
      <c r="BC42" s="12">
        <v>0</v>
      </c>
      <c r="BD42" s="12">
        <v>0</v>
      </c>
      <c r="BE42" s="12">
        <v>0</v>
      </c>
      <c r="BF42" s="12">
        <v>0</v>
      </c>
      <c r="BG42" s="12">
        <v>44365.33</v>
      </c>
    </row>
    <row r="43" spans="1:59" x14ac:dyDescent="0.2">
      <c r="A43">
        <f t="shared" si="2"/>
        <v>798.21363636363651</v>
      </c>
      <c r="B43">
        <f t="shared" si="1"/>
        <v>1484.8279719704201</v>
      </c>
      <c r="C43" s="14" t="s">
        <v>353</v>
      </c>
      <c r="D43" s="12">
        <v>0</v>
      </c>
      <c r="E43" s="12">
        <v>0</v>
      </c>
      <c r="F43" s="12">
        <v>0</v>
      </c>
      <c r="G43" s="12">
        <v>863.33</v>
      </c>
      <c r="H43" s="12">
        <v>0</v>
      </c>
      <c r="I43" s="12">
        <v>0</v>
      </c>
      <c r="J43" s="12">
        <v>370.91</v>
      </c>
      <c r="K43" s="12">
        <v>0</v>
      </c>
      <c r="L43" s="12">
        <v>3084.95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5352.62</v>
      </c>
      <c r="V43" s="12">
        <v>892.1</v>
      </c>
      <c r="W43" s="12">
        <v>0</v>
      </c>
      <c r="X43" s="12">
        <v>0</v>
      </c>
      <c r="Y43" s="12">
        <v>594.74</v>
      </c>
      <c r="Z43" s="12">
        <v>0</v>
      </c>
      <c r="AA43" s="12">
        <v>844.15</v>
      </c>
      <c r="AB43" s="12">
        <v>2858.5699999999997</v>
      </c>
      <c r="AC43" s="12">
        <v>1055.18</v>
      </c>
      <c r="AD43" s="12">
        <v>0</v>
      </c>
      <c r="AE43" s="12">
        <v>2589.98</v>
      </c>
      <c r="AF43" s="12">
        <v>0</v>
      </c>
      <c r="AG43" s="12">
        <v>2225.46</v>
      </c>
      <c r="AH43" s="12">
        <v>2973.68</v>
      </c>
      <c r="AI43" s="12">
        <v>1438.88</v>
      </c>
      <c r="AJ43" s="12">
        <v>0</v>
      </c>
      <c r="AK43" s="12">
        <v>1112.73</v>
      </c>
      <c r="AL43" s="12">
        <v>1621.14</v>
      </c>
      <c r="AM43" s="12">
        <v>287.77999999999997</v>
      </c>
      <c r="AN43" s="12">
        <v>0</v>
      </c>
      <c r="AO43" s="12">
        <v>1151.0999999999999</v>
      </c>
      <c r="AP43" s="12">
        <v>0</v>
      </c>
      <c r="AQ43" s="12">
        <v>0</v>
      </c>
      <c r="AR43" s="12">
        <v>1438.88</v>
      </c>
      <c r="AS43" s="12">
        <v>2062.39</v>
      </c>
      <c r="AT43" s="12">
        <v>0</v>
      </c>
      <c r="AU43" s="12">
        <v>575.54999999999995</v>
      </c>
      <c r="AV43" s="12">
        <v>0</v>
      </c>
      <c r="AW43" s="12">
        <v>0</v>
      </c>
      <c r="AX43" s="12">
        <v>2589.98</v>
      </c>
      <c r="AY43" s="12">
        <v>0</v>
      </c>
      <c r="AZ43" s="12">
        <v>0</v>
      </c>
      <c r="BA43" s="12">
        <v>0</v>
      </c>
      <c r="BB43" s="12">
        <v>7917.6500000000005</v>
      </c>
      <c r="BC43" s="12">
        <v>0</v>
      </c>
      <c r="BD43" s="12">
        <v>0</v>
      </c>
      <c r="BE43" s="12">
        <v>0</v>
      </c>
      <c r="BF43" s="12">
        <v>0</v>
      </c>
      <c r="BG43" s="12">
        <v>43901.750000000007</v>
      </c>
    </row>
    <row r="44" spans="1:59" x14ac:dyDescent="0.2">
      <c r="A44">
        <f t="shared" si="2"/>
        <v>777.51581818181819</v>
      </c>
      <c r="B44">
        <f t="shared" si="1"/>
        <v>1875.565398185098</v>
      </c>
      <c r="C44" s="14" t="s">
        <v>233</v>
      </c>
      <c r="D44" s="12">
        <v>0</v>
      </c>
      <c r="E44" s="12">
        <v>0</v>
      </c>
      <c r="F44" s="12">
        <v>0</v>
      </c>
      <c r="G44" s="12">
        <v>0</v>
      </c>
      <c r="H44" s="12">
        <v>6075.25</v>
      </c>
      <c r="I44" s="12">
        <v>0</v>
      </c>
      <c r="J44" s="12">
        <v>243.01</v>
      </c>
      <c r="K44" s="12">
        <v>0</v>
      </c>
      <c r="L44" s="12">
        <v>0</v>
      </c>
      <c r="M44" s="12">
        <v>0</v>
      </c>
      <c r="N44" s="12">
        <v>0</v>
      </c>
      <c r="O44" s="12">
        <v>2430.1</v>
      </c>
      <c r="P44" s="12">
        <v>0</v>
      </c>
      <c r="Q44" s="12">
        <v>0</v>
      </c>
      <c r="R44" s="12">
        <v>0</v>
      </c>
      <c r="S44" s="12">
        <v>4860.2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6075.25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1976.06</v>
      </c>
      <c r="AF44" s="12">
        <v>0</v>
      </c>
      <c r="AG44" s="12">
        <v>4348.6000000000004</v>
      </c>
      <c r="AH44" s="12">
        <v>0</v>
      </c>
      <c r="AI44" s="12">
        <v>0</v>
      </c>
      <c r="AJ44" s="12">
        <v>6522.9</v>
      </c>
      <c r="AK44" s="12">
        <v>0</v>
      </c>
      <c r="AL44" s="12">
        <v>0</v>
      </c>
      <c r="AM44" s="12">
        <v>0</v>
      </c>
      <c r="AN44" s="12">
        <v>0</v>
      </c>
      <c r="AO44" s="12">
        <v>0</v>
      </c>
      <c r="AP44" s="12">
        <v>0</v>
      </c>
      <c r="AQ44" s="12">
        <v>0</v>
      </c>
      <c r="AR44" s="12">
        <v>0</v>
      </c>
      <c r="AS44" s="12">
        <v>0</v>
      </c>
      <c r="AT44" s="12">
        <v>0</v>
      </c>
      <c r="AU44" s="12">
        <v>0</v>
      </c>
      <c r="AV44" s="12">
        <v>0</v>
      </c>
      <c r="AW44" s="12">
        <v>6139.2</v>
      </c>
      <c r="AX44" s="12">
        <v>0</v>
      </c>
      <c r="AY44" s="12">
        <v>0</v>
      </c>
      <c r="AZ44" s="12">
        <v>0</v>
      </c>
      <c r="BA44" s="12">
        <v>0</v>
      </c>
      <c r="BB44" s="12">
        <v>0</v>
      </c>
      <c r="BC44" s="12">
        <v>0</v>
      </c>
      <c r="BD44" s="12">
        <v>0</v>
      </c>
      <c r="BE44" s="12">
        <v>0</v>
      </c>
      <c r="BF44" s="12">
        <v>4092.8</v>
      </c>
      <c r="BG44" s="12">
        <v>42763.37</v>
      </c>
    </row>
    <row r="45" spans="1:59" x14ac:dyDescent="0.2">
      <c r="A45">
        <f t="shared" si="2"/>
        <v>755.40054545454541</v>
      </c>
      <c r="B45">
        <f t="shared" si="1"/>
        <v>3142.3529606593388</v>
      </c>
      <c r="C45" s="14" t="s">
        <v>543</v>
      </c>
      <c r="D45" s="12">
        <v>10692.439999999999</v>
      </c>
      <c r="E45" s="12">
        <v>17095.11</v>
      </c>
      <c r="F45" s="12">
        <v>0</v>
      </c>
      <c r="G45" s="12">
        <v>12508.62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  <c r="AO45" s="12">
        <v>0</v>
      </c>
      <c r="AP45" s="12">
        <v>0</v>
      </c>
      <c r="AQ45" s="12">
        <v>0</v>
      </c>
      <c r="AR45" s="12">
        <v>1250.8599999999999</v>
      </c>
      <c r="AS45" s="12">
        <v>0</v>
      </c>
      <c r="AT45" s="12">
        <v>0</v>
      </c>
      <c r="AU45" s="12">
        <v>0</v>
      </c>
      <c r="AV45" s="12">
        <v>0</v>
      </c>
      <c r="AW45" s="12">
        <v>0</v>
      </c>
      <c r="AX45" s="12">
        <v>0</v>
      </c>
      <c r="AY45" s="12">
        <v>0</v>
      </c>
      <c r="AZ45" s="12">
        <v>0</v>
      </c>
      <c r="BA45" s="12">
        <v>0</v>
      </c>
      <c r="BB45" s="12">
        <v>0</v>
      </c>
      <c r="BC45" s="12">
        <v>0</v>
      </c>
      <c r="BD45" s="12">
        <v>0</v>
      </c>
      <c r="BE45" s="12">
        <v>0</v>
      </c>
      <c r="BF45" s="12">
        <v>0</v>
      </c>
      <c r="BG45" s="12">
        <v>41547.03</v>
      </c>
    </row>
    <row r="46" spans="1:59" x14ac:dyDescent="0.2">
      <c r="A46">
        <f t="shared" si="2"/>
        <v>743.21563636363635</v>
      </c>
      <c r="B46">
        <f t="shared" si="1"/>
        <v>765.92017855978338</v>
      </c>
      <c r="C46" s="14" t="s">
        <v>934</v>
      </c>
      <c r="D46" s="12">
        <v>972.04</v>
      </c>
      <c r="E46" s="12">
        <v>0</v>
      </c>
      <c r="F46" s="12">
        <v>486.02</v>
      </c>
      <c r="G46" s="12">
        <v>1458.06</v>
      </c>
      <c r="H46" s="12">
        <v>826.24</v>
      </c>
      <c r="I46" s="12">
        <v>486.02</v>
      </c>
      <c r="J46" s="12">
        <v>1944.08</v>
      </c>
      <c r="K46" s="12">
        <v>1023.2</v>
      </c>
      <c r="L46" s="12">
        <v>2673.1099999999997</v>
      </c>
      <c r="M46" s="12">
        <v>0</v>
      </c>
      <c r="N46" s="12">
        <v>682.99</v>
      </c>
      <c r="O46" s="12">
        <v>25.58</v>
      </c>
      <c r="P46" s="12">
        <v>48.6</v>
      </c>
      <c r="Q46" s="12">
        <v>0</v>
      </c>
      <c r="R46" s="12">
        <v>972.04</v>
      </c>
      <c r="S46" s="12">
        <v>76.739999999999995</v>
      </c>
      <c r="T46" s="12">
        <v>729.03</v>
      </c>
      <c r="U46" s="12">
        <v>0</v>
      </c>
      <c r="V46" s="12">
        <v>0</v>
      </c>
      <c r="W46" s="12">
        <v>0</v>
      </c>
      <c r="X46" s="12">
        <v>0</v>
      </c>
      <c r="Y46" s="12">
        <v>1023.2</v>
      </c>
      <c r="Z46" s="12">
        <v>729.03</v>
      </c>
      <c r="AA46" s="12">
        <v>1266.21</v>
      </c>
      <c r="AB46" s="12">
        <v>972.04</v>
      </c>
      <c r="AC46" s="12">
        <v>729.03</v>
      </c>
      <c r="AD46" s="12">
        <v>0</v>
      </c>
      <c r="AE46" s="12">
        <v>1944.08</v>
      </c>
      <c r="AF46" s="12">
        <v>1215.05</v>
      </c>
      <c r="AG46" s="12">
        <v>1555.26</v>
      </c>
      <c r="AH46" s="12">
        <v>0</v>
      </c>
      <c r="AI46" s="12">
        <v>607.53</v>
      </c>
      <c r="AJ46" s="12">
        <v>2430.1</v>
      </c>
      <c r="AK46" s="12">
        <v>0</v>
      </c>
      <c r="AL46" s="12">
        <v>607.53</v>
      </c>
      <c r="AM46" s="12">
        <v>2430.1</v>
      </c>
      <c r="AN46" s="12">
        <v>1215.05</v>
      </c>
      <c r="AO46" s="12">
        <v>972.04</v>
      </c>
      <c r="AP46" s="12">
        <v>2558</v>
      </c>
      <c r="AQ46" s="12">
        <v>607.53</v>
      </c>
      <c r="AR46" s="12">
        <v>1240.6299999999999</v>
      </c>
      <c r="AS46" s="12">
        <v>486.02</v>
      </c>
      <c r="AT46" s="12">
        <v>0</v>
      </c>
      <c r="AU46" s="12">
        <v>1215.05</v>
      </c>
      <c r="AV46" s="12">
        <v>461.72</v>
      </c>
      <c r="AW46" s="12">
        <v>511.6</v>
      </c>
      <c r="AX46" s="12">
        <v>1944.08</v>
      </c>
      <c r="AY46" s="12">
        <v>1458.06</v>
      </c>
      <c r="AZ46" s="12">
        <v>0</v>
      </c>
      <c r="BA46" s="12">
        <v>51.16</v>
      </c>
      <c r="BB46" s="12">
        <v>243.01</v>
      </c>
      <c r="BC46" s="12">
        <v>0</v>
      </c>
      <c r="BD46" s="12">
        <v>0</v>
      </c>
      <c r="BE46" s="12">
        <v>0</v>
      </c>
      <c r="BF46" s="12">
        <v>0</v>
      </c>
      <c r="BG46" s="12">
        <v>40876.86</v>
      </c>
    </row>
    <row r="47" spans="1:59" x14ac:dyDescent="0.2">
      <c r="A47">
        <f t="shared" si="2"/>
        <v>690.65509090909086</v>
      </c>
      <c r="B47">
        <f t="shared" si="1"/>
        <v>1011.2110431792549</v>
      </c>
      <c r="C47" s="14" t="s">
        <v>698</v>
      </c>
      <c r="D47" s="12">
        <v>0</v>
      </c>
      <c r="E47" s="12">
        <v>2962.17</v>
      </c>
      <c r="F47" s="12">
        <v>2346.96</v>
      </c>
      <c r="G47" s="12">
        <v>0</v>
      </c>
      <c r="H47" s="12">
        <v>0</v>
      </c>
      <c r="I47" s="12">
        <v>987.39</v>
      </c>
      <c r="J47" s="12">
        <v>0</v>
      </c>
      <c r="K47" s="12">
        <v>0</v>
      </c>
      <c r="L47" s="12">
        <v>1950.4699999999998</v>
      </c>
      <c r="M47" s="12">
        <v>0</v>
      </c>
      <c r="N47" s="12">
        <v>2816.35</v>
      </c>
      <c r="O47" s="12">
        <v>0</v>
      </c>
      <c r="P47" s="12">
        <v>938.79</v>
      </c>
      <c r="Q47" s="12">
        <v>0</v>
      </c>
      <c r="R47" s="12">
        <v>549.97</v>
      </c>
      <c r="S47" s="12">
        <v>938.79</v>
      </c>
      <c r="T47" s="12">
        <v>493.69</v>
      </c>
      <c r="U47" s="12">
        <v>0</v>
      </c>
      <c r="V47" s="12">
        <v>0</v>
      </c>
      <c r="W47" s="12">
        <v>0</v>
      </c>
      <c r="X47" s="12">
        <v>938.79</v>
      </c>
      <c r="Y47" s="12">
        <v>0</v>
      </c>
      <c r="Z47" s="12">
        <v>1901.8700000000001</v>
      </c>
      <c r="AA47" s="12">
        <v>0</v>
      </c>
      <c r="AB47" s="12">
        <v>0</v>
      </c>
      <c r="AC47" s="12">
        <v>2468.4699999999998</v>
      </c>
      <c r="AD47" s="12">
        <v>0</v>
      </c>
      <c r="AE47" s="12">
        <v>1408.1799999999998</v>
      </c>
      <c r="AF47" s="12">
        <v>0</v>
      </c>
      <c r="AG47" s="12">
        <v>938.78</v>
      </c>
      <c r="AH47" s="12">
        <v>469.39</v>
      </c>
      <c r="AI47" s="12">
        <v>0</v>
      </c>
      <c r="AJ47" s="12">
        <v>3964.9</v>
      </c>
      <c r="AK47" s="12">
        <v>469.39</v>
      </c>
      <c r="AL47" s="12">
        <v>2543.9300000000003</v>
      </c>
      <c r="AM47" s="12">
        <v>1877.5700000000002</v>
      </c>
      <c r="AN47" s="12">
        <v>469.39</v>
      </c>
      <c r="AO47" s="12">
        <v>2945.54</v>
      </c>
      <c r="AP47" s="12">
        <v>1481.08</v>
      </c>
      <c r="AQ47" s="12">
        <v>469.39</v>
      </c>
      <c r="AR47" s="12">
        <v>0</v>
      </c>
      <c r="AS47" s="12">
        <v>0</v>
      </c>
      <c r="AT47" s="12">
        <v>938.79</v>
      </c>
      <c r="AU47" s="12">
        <v>0</v>
      </c>
      <c r="AV47" s="12">
        <v>0</v>
      </c>
      <c r="AW47" s="12">
        <v>148.11000000000001</v>
      </c>
      <c r="AX47" s="12">
        <v>567.88</v>
      </c>
      <c r="AY47" s="12">
        <v>0</v>
      </c>
      <c r="AZ47" s="12">
        <v>0</v>
      </c>
      <c r="BA47" s="12">
        <v>0</v>
      </c>
      <c r="BB47" s="12">
        <v>0</v>
      </c>
      <c r="BC47" s="12">
        <v>0</v>
      </c>
      <c r="BD47" s="12">
        <v>0</v>
      </c>
      <c r="BE47" s="12">
        <v>0</v>
      </c>
      <c r="BF47" s="12">
        <v>0</v>
      </c>
      <c r="BG47" s="12">
        <v>37986.03</v>
      </c>
    </row>
    <row r="48" spans="1:59" x14ac:dyDescent="0.2">
      <c r="A48">
        <f t="shared" si="2"/>
        <v>685.98581818181822</v>
      </c>
      <c r="B48">
        <f t="shared" si="1"/>
        <v>4215.7365743101918</v>
      </c>
      <c r="C48" s="14" t="s">
        <v>112</v>
      </c>
      <c r="D48" s="12">
        <v>0</v>
      </c>
      <c r="E48" s="12"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1043.6600000000001</v>
      </c>
      <c r="AC48" s="12">
        <v>0</v>
      </c>
      <c r="AD48" s="12">
        <v>0</v>
      </c>
      <c r="AE48" s="12">
        <v>0</v>
      </c>
      <c r="AF48" s="12">
        <v>0</v>
      </c>
      <c r="AG48" s="12">
        <v>483.46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  <c r="AO48" s="12">
        <v>209.76</v>
      </c>
      <c r="AP48" s="12">
        <v>209.76</v>
      </c>
      <c r="AQ48" s="12">
        <v>725.19</v>
      </c>
      <c r="AR48" s="12">
        <v>0</v>
      </c>
      <c r="AS48" s="12">
        <v>0</v>
      </c>
      <c r="AT48" s="12">
        <v>2417.31</v>
      </c>
      <c r="AU48" s="12">
        <v>966.92</v>
      </c>
      <c r="AV48" s="12">
        <v>0</v>
      </c>
      <c r="AW48" s="12">
        <v>209.76</v>
      </c>
      <c r="AX48" s="12">
        <v>31253.64</v>
      </c>
      <c r="AY48" s="12">
        <v>0</v>
      </c>
      <c r="AZ48" s="12">
        <v>0</v>
      </c>
      <c r="BA48" s="12">
        <v>0</v>
      </c>
      <c r="BB48" s="12">
        <v>0</v>
      </c>
      <c r="BC48" s="12">
        <v>0</v>
      </c>
      <c r="BD48" s="12">
        <v>0</v>
      </c>
      <c r="BE48" s="12">
        <v>0</v>
      </c>
      <c r="BF48" s="12">
        <v>209.76</v>
      </c>
      <c r="BG48" s="12">
        <v>37729.22</v>
      </c>
    </row>
    <row r="49" spans="1:59" x14ac:dyDescent="0.2">
      <c r="A49">
        <f t="shared" si="2"/>
        <v>655.94509090909082</v>
      </c>
      <c r="B49">
        <f t="shared" si="1"/>
        <v>1013.3930231010568</v>
      </c>
      <c r="C49" s="14" t="s">
        <v>722</v>
      </c>
      <c r="D49" s="12">
        <v>0</v>
      </c>
      <c r="E49" s="12">
        <v>0</v>
      </c>
      <c r="F49" s="12">
        <v>0</v>
      </c>
      <c r="G49" s="12">
        <v>1231.68</v>
      </c>
      <c r="H49" s="12">
        <v>241.73</v>
      </c>
      <c r="I49" s="12">
        <v>821.12</v>
      </c>
      <c r="J49" s="12">
        <v>0</v>
      </c>
      <c r="K49" s="12">
        <v>1231.68</v>
      </c>
      <c r="L49" s="12">
        <v>0</v>
      </c>
      <c r="M49" s="12">
        <v>985.34</v>
      </c>
      <c r="N49" s="12">
        <v>0</v>
      </c>
      <c r="O49" s="12">
        <v>2463.35</v>
      </c>
      <c r="P49" s="12">
        <v>0</v>
      </c>
      <c r="Q49" s="12">
        <v>0</v>
      </c>
      <c r="R49" s="12">
        <v>0</v>
      </c>
      <c r="S49" s="12">
        <v>0</v>
      </c>
      <c r="T49" s="12">
        <v>2463.35</v>
      </c>
      <c r="U49" s="12">
        <v>0</v>
      </c>
      <c r="V49" s="12">
        <v>0</v>
      </c>
      <c r="W49" s="12">
        <v>2463.35</v>
      </c>
      <c r="X49" s="12">
        <v>0</v>
      </c>
      <c r="Y49" s="12">
        <v>0</v>
      </c>
      <c r="Z49" s="12">
        <v>0</v>
      </c>
      <c r="AA49" s="12">
        <v>2463.35</v>
      </c>
      <c r="AB49" s="12">
        <v>0</v>
      </c>
      <c r="AC49" s="12">
        <v>0</v>
      </c>
      <c r="AD49" s="12">
        <v>0</v>
      </c>
      <c r="AE49" s="12">
        <v>2463.35</v>
      </c>
      <c r="AF49" s="12">
        <v>0</v>
      </c>
      <c r="AG49" s="12">
        <v>3695.03</v>
      </c>
      <c r="AH49" s="12">
        <v>797.32999999999993</v>
      </c>
      <c r="AI49" s="12">
        <v>0</v>
      </c>
      <c r="AJ49" s="12">
        <v>2463.35</v>
      </c>
      <c r="AK49" s="12">
        <v>0</v>
      </c>
      <c r="AL49" s="12">
        <v>3695.03</v>
      </c>
      <c r="AM49" s="12">
        <v>164.22</v>
      </c>
      <c r="AN49" s="12">
        <v>0</v>
      </c>
      <c r="AO49" s="12">
        <v>0</v>
      </c>
      <c r="AP49" s="12">
        <v>0</v>
      </c>
      <c r="AQ49" s="12">
        <v>1231.68</v>
      </c>
      <c r="AR49" s="12">
        <v>1395.9</v>
      </c>
      <c r="AS49" s="12">
        <v>0</v>
      </c>
      <c r="AT49" s="12">
        <v>821.12</v>
      </c>
      <c r="AU49" s="12">
        <v>937.76</v>
      </c>
      <c r="AV49" s="12">
        <v>0</v>
      </c>
      <c r="AW49" s="12">
        <v>1313.79</v>
      </c>
      <c r="AX49" s="12">
        <v>985.34</v>
      </c>
      <c r="AY49" s="12">
        <v>0</v>
      </c>
      <c r="AZ49" s="12">
        <v>0</v>
      </c>
      <c r="BA49" s="12">
        <v>1501.8</v>
      </c>
      <c r="BB49" s="12">
        <v>82.11</v>
      </c>
      <c r="BC49" s="12">
        <v>0</v>
      </c>
      <c r="BD49" s="12">
        <v>164.22</v>
      </c>
      <c r="BE49" s="12">
        <v>0</v>
      </c>
      <c r="BF49" s="12">
        <v>0</v>
      </c>
      <c r="BG49" s="12">
        <v>36076.979999999996</v>
      </c>
    </row>
    <row r="50" spans="1:59" x14ac:dyDescent="0.2">
      <c r="A50">
        <f t="shared" si="2"/>
        <v>632.05818181818177</v>
      </c>
      <c r="B50">
        <f t="shared" si="1"/>
        <v>1058.6701141178316</v>
      </c>
      <c r="C50" s="14" t="s">
        <v>748</v>
      </c>
      <c r="D50" s="12">
        <v>0</v>
      </c>
      <c r="E50" s="12">
        <v>3837</v>
      </c>
      <c r="F50" s="12">
        <v>2515.79</v>
      </c>
      <c r="G50" s="12">
        <v>3155.29</v>
      </c>
      <c r="H50" s="12">
        <v>0</v>
      </c>
      <c r="I50" s="12">
        <v>0</v>
      </c>
      <c r="J50" s="12">
        <v>0</v>
      </c>
      <c r="K50" s="12">
        <v>0</v>
      </c>
      <c r="L50" s="12">
        <v>0</v>
      </c>
      <c r="M50" s="12">
        <v>0</v>
      </c>
      <c r="N50" s="12">
        <v>1876.29</v>
      </c>
      <c r="O50" s="12">
        <v>0</v>
      </c>
      <c r="P50" s="12">
        <v>0</v>
      </c>
      <c r="Q50" s="12">
        <v>0</v>
      </c>
      <c r="R50" s="12">
        <v>0</v>
      </c>
      <c r="S50" s="12">
        <v>0</v>
      </c>
      <c r="T50" s="12">
        <v>0</v>
      </c>
      <c r="U50" s="12">
        <v>1250.8599999999999</v>
      </c>
      <c r="V50" s="12">
        <v>0</v>
      </c>
      <c r="W50" s="12">
        <v>0</v>
      </c>
      <c r="X50" s="12">
        <v>0</v>
      </c>
      <c r="Y50" s="12">
        <v>0</v>
      </c>
      <c r="Z50" s="12">
        <v>0</v>
      </c>
      <c r="AA50" s="12">
        <v>1876.29</v>
      </c>
      <c r="AB50" s="12">
        <v>0</v>
      </c>
      <c r="AC50" s="12">
        <v>1918.5</v>
      </c>
      <c r="AD50" s="12">
        <v>0</v>
      </c>
      <c r="AE50" s="12">
        <v>3837</v>
      </c>
      <c r="AF50" s="12">
        <v>0</v>
      </c>
      <c r="AG50" s="12">
        <v>0</v>
      </c>
      <c r="AH50" s="12">
        <v>0</v>
      </c>
      <c r="AI50" s="12">
        <v>639.5</v>
      </c>
      <c r="AJ50" s="12">
        <v>1279</v>
      </c>
      <c r="AK50" s="12">
        <v>0</v>
      </c>
      <c r="AL50" s="12">
        <v>639.5</v>
      </c>
      <c r="AM50" s="12">
        <v>0</v>
      </c>
      <c r="AN50" s="12">
        <v>0</v>
      </c>
      <c r="AO50" s="12">
        <v>2529.8599999999997</v>
      </c>
      <c r="AP50" s="12">
        <v>0</v>
      </c>
      <c r="AQ50" s="12">
        <v>0</v>
      </c>
      <c r="AR50" s="12">
        <v>0</v>
      </c>
      <c r="AS50" s="12">
        <v>1876.29</v>
      </c>
      <c r="AT50" s="12">
        <v>625.42999999999995</v>
      </c>
      <c r="AU50" s="12">
        <v>1918.5</v>
      </c>
      <c r="AV50" s="12">
        <v>0</v>
      </c>
      <c r="AW50" s="12">
        <v>511.6</v>
      </c>
      <c r="AX50" s="12">
        <v>0</v>
      </c>
      <c r="AY50" s="12">
        <v>1918.5</v>
      </c>
      <c r="AZ50" s="12">
        <v>0</v>
      </c>
      <c r="BA50" s="12">
        <v>1918.5</v>
      </c>
      <c r="BB50" s="12">
        <v>639.5</v>
      </c>
      <c r="BC50" s="12">
        <v>0</v>
      </c>
      <c r="BD50" s="12">
        <v>0</v>
      </c>
      <c r="BE50" s="12">
        <v>0</v>
      </c>
      <c r="BF50" s="12">
        <v>0</v>
      </c>
      <c r="BG50" s="12">
        <v>34763.199999999997</v>
      </c>
    </row>
    <row r="51" spans="1:59" x14ac:dyDescent="0.2">
      <c r="A51">
        <f t="shared" si="2"/>
        <v>617.82909090909084</v>
      </c>
      <c r="B51">
        <f t="shared" si="1"/>
        <v>1101.8231546115044</v>
      </c>
      <c r="C51" s="14" t="s">
        <v>782</v>
      </c>
      <c r="D51" s="12">
        <v>77.38</v>
      </c>
      <c r="E51" s="12">
        <v>747.65</v>
      </c>
      <c r="F51" s="12">
        <v>0</v>
      </c>
      <c r="G51" s="12">
        <v>1547.59</v>
      </c>
      <c r="H51" s="12">
        <v>0</v>
      </c>
      <c r="I51" s="12">
        <v>0</v>
      </c>
      <c r="J51" s="12">
        <v>0</v>
      </c>
      <c r="K51" s="12">
        <v>4642.7700000000004</v>
      </c>
      <c r="L51" s="12">
        <v>0</v>
      </c>
      <c r="M51" s="12">
        <v>0</v>
      </c>
      <c r="N51" s="12">
        <v>1208.6600000000001</v>
      </c>
      <c r="O51" s="12">
        <v>0</v>
      </c>
      <c r="P51" s="12">
        <v>0</v>
      </c>
      <c r="Q51" s="12">
        <v>0</v>
      </c>
      <c r="R51" s="12">
        <v>0</v>
      </c>
      <c r="S51" s="12">
        <v>0</v>
      </c>
      <c r="T51" s="12">
        <v>2321.39</v>
      </c>
      <c r="U51" s="12">
        <v>0</v>
      </c>
      <c r="V51" s="12">
        <v>0</v>
      </c>
      <c r="W51" s="12">
        <v>1547.59</v>
      </c>
      <c r="X51" s="12">
        <v>0</v>
      </c>
      <c r="Y51" s="12">
        <v>2321.39</v>
      </c>
      <c r="Z51" s="12">
        <v>402.89</v>
      </c>
      <c r="AA51" s="12">
        <v>1238.07</v>
      </c>
      <c r="AB51" s="12">
        <v>0</v>
      </c>
      <c r="AC51" s="12">
        <v>3095.18</v>
      </c>
      <c r="AD51" s="12">
        <v>0</v>
      </c>
      <c r="AE51" s="12">
        <v>2321.39</v>
      </c>
      <c r="AF51" s="12">
        <v>0</v>
      </c>
      <c r="AG51" s="12">
        <v>3530.05</v>
      </c>
      <c r="AH51" s="12">
        <v>1208.6600000000001</v>
      </c>
      <c r="AI51" s="12">
        <v>0</v>
      </c>
      <c r="AJ51" s="12">
        <v>0</v>
      </c>
      <c r="AK51" s="12">
        <v>0</v>
      </c>
      <c r="AL51" s="12">
        <v>2321.39</v>
      </c>
      <c r="AM51" s="12">
        <v>0</v>
      </c>
      <c r="AN51" s="12">
        <v>0</v>
      </c>
      <c r="AO51" s="12">
        <v>2321.39</v>
      </c>
      <c r="AP51" s="12">
        <v>805.77</v>
      </c>
      <c r="AQ51" s="12">
        <v>2321.39</v>
      </c>
      <c r="AR51" s="12">
        <v>0</v>
      </c>
      <c r="AS51" s="12">
        <v>0</v>
      </c>
      <c r="AT51" s="12">
        <v>0</v>
      </c>
      <c r="AU51" s="12">
        <v>0</v>
      </c>
      <c r="AV51" s="12">
        <v>0</v>
      </c>
      <c r="AW51" s="12">
        <v>0</v>
      </c>
      <c r="AX51" s="12">
        <v>0</v>
      </c>
      <c r="AY51" s="12">
        <v>0</v>
      </c>
      <c r="AZ51" s="12">
        <v>0</v>
      </c>
      <c r="BA51" s="12">
        <v>0</v>
      </c>
      <c r="BB51" s="12">
        <v>0</v>
      </c>
      <c r="BC51" s="12">
        <v>0</v>
      </c>
      <c r="BD51" s="12">
        <v>0</v>
      </c>
      <c r="BE51" s="12">
        <v>0</v>
      </c>
      <c r="BF51" s="12">
        <v>0</v>
      </c>
      <c r="BG51" s="12">
        <v>33980.6</v>
      </c>
    </row>
    <row r="52" spans="1:59" x14ac:dyDescent="0.2">
      <c r="A52">
        <f t="shared" si="2"/>
        <v>617.32454545454539</v>
      </c>
      <c r="B52">
        <f t="shared" si="1"/>
        <v>1589.9303679183427</v>
      </c>
      <c r="C52" s="14" t="s">
        <v>291</v>
      </c>
      <c r="D52" s="12">
        <v>0</v>
      </c>
      <c r="E52" s="12">
        <v>0</v>
      </c>
      <c r="F52" s="12">
        <v>0</v>
      </c>
      <c r="G52" s="12">
        <v>0</v>
      </c>
      <c r="H52" s="12">
        <v>0</v>
      </c>
      <c r="I52" s="12">
        <v>0</v>
      </c>
      <c r="J52" s="12">
        <v>1483.64</v>
      </c>
      <c r="K52" s="12">
        <v>1458.06</v>
      </c>
      <c r="L52" s="12">
        <v>0</v>
      </c>
      <c r="M52" s="12">
        <v>0</v>
      </c>
      <c r="N52" s="12">
        <v>0</v>
      </c>
      <c r="O52" s="12">
        <v>0</v>
      </c>
      <c r="P52" s="12">
        <v>0</v>
      </c>
      <c r="Q52" s="12">
        <v>0</v>
      </c>
      <c r="R52" s="12">
        <v>0</v>
      </c>
      <c r="S52" s="12">
        <v>0</v>
      </c>
      <c r="T52" s="12">
        <v>0</v>
      </c>
      <c r="U52" s="12">
        <v>0</v>
      </c>
      <c r="V52" s="12">
        <v>0</v>
      </c>
      <c r="W52" s="12">
        <v>0</v>
      </c>
      <c r="X52" s="12">
        <v>2046.4</v>
      </c>
      <c r="Y52" s="12">
        <v>0</v>
      </c>
      <c r="Z52" s="12">
        <v>0</v>
      </c>
      <c r="AA52" s="12">
        <v>0</v>
      </c>
      <c r="AB52" s="12">
        <v>2813.8</v>
      </c>
      <c r="AC52" s="12">
        <v>0</v>
      </c>
      <c r="AD52" s="12">
        <v>2813.8</v>
      </c>
      <c r="AE52" s="12">
        <v>4092.8</v>
      </c>
      <c r="AF52" s="12">
        <v>0</v>
      </c>
      <c r="AG52" s="12">
        <v>0</v>
      </c>
      <c r="AH52" s="12">
        <v>0</v>
      </c>
      <c r="AI52" s="12">
        <v>0</v>
      </c>
      <c r="AJ52" s="12">
        <v>0</v>
      </c>
      <c r="AK52" s="12">
        <v>2046.4</v>
      </c>
      <c r="AL52" s="12">
        <v>0</v>
      </c>
      <c r="AM52" s="12">
        <v>0</v>
      </c>
      <c r="AN52" s="12">
        <v>0</v>
      </c>
      <c r="AO52" s="12">
        <v>8185.6</v>
      </c>
      <c r="AP52" s="12">
        <v>447.65</v>
      </c>
      <c r="AQ52" s="12">
        <v>0</v>
      </c>
      <c r="AR52" s="12">
        <v>0</v>
      </c>
      <c r="AS52" s="12">
        <v>0</v>
      </c>
      <c r="AT52" s="12">
        <v>0</v>
      </c>
      <c r="AU52" s="12">
        <v>0</v>
      </c>
      <c r="AV52" s="12">
        <v>895.3</v>
      </c>
      <c r="AW52" s="12">
        <v>0</v>
      </c>
      <c r="AX52" s="12">
        <v>0</v>
      </c>
      <c r="AY52" s="12">
        <v>0</v>
      </c>
      <c r="AZ52" s="12">
        <v>0</v>
      </c>
      <c r="BA52" s="12">
        <v>0</v>
      </c>
      <c r="BB52" s="12">
        <v>79.81</v>
      </c>
      <c r="BC52" s="12">
        <v>6566.39</v>
      </c>
      <c r="BD52" s="12">
        <v>1023.2</v>
      </c>
      <c r="BE52" s="12">
        <v>0</v>
      </c>
      <c r="BF52" s="12">
        <v>0</v>
      </c>
      <c r="BG52" s="12">
        <v>33952.85</v>
      </c>
    </row>
    <row r="53" spans="1:59" x14ac:dyDescent="0.2">
      <c r="A53">
        <f t="shared" si="2"/>
        <v>603.68799999999999</v>
      </c>
      <c r="B53">
        <f t="shared" si="1"/>
        <v>3041.0991508008219</v>
      </c>
      <c r="C53" s="14" t="s">
        <v>492</v>
      </c>
      <c r="D53" s="12">
        <v>0</v>
      </c>
      <c r="E53" s="12">
        <v>0</v>
      </c>
      <c r="F53" s="12">
        <v>0</v>
      </c>
      <c r="G53" s="12">
        <v>0</v>
      </c>
      <c r="H53" s="12">
        <v>51.16</v>
      </c>
      <c r="I53" s="12">
        <v>0</v>
      </c>
      <c r="J53" s="12">
        <v>0</v>
      </c>
      <c r="K53" s="12">
        <v>0</v>
      </c>
      <c r="L53" s="12">
        <v>0</v>
      </c>
      <c r="M53" s="12">
        <v>0</v>
      </c>
      <c r="N53" s="12">
        <v>0</v>
      </c>
      <c r="O53" s="12">
        <v>0</v>
      </c>
      <c r="P53" s="12">
        <v>0</v>
      </c>
      <c r="Q53" s="12">
        <v>0</v>
      </c>
      <c r="R53" s="12">
        <v>0</v>
      </c>
      <c r="S53" s="12">
        <v>0</v>
      </c>
      <c r="T53" s="12">
        <v>0</v>
      </c>
      <c r="U53" s="12">
        <v>0</v>
      </c>
      <c r="V53" s="12">
        <v>0</v>
      </c>
      <c r="W53" s="12">
        <v>0</v>
      </c>
      <c r="X53" s="12">
        <v>0</v>
      </c>
      <c r="Y53" s="12">
        <v>0</v>
      </c>
      <c r="Z53" s="12">
        <v>0</v>
      </c>
      <c r="AA53" s="12">
        <v>0</v>
      </c>
      <c r="AB53" s="12">
        <v>0</v>
      </c>
      <c r="AC53" s="12">
        <v>20873.28</v>
      </c>
      <c r="AD53" s="12">
        <v>0</v>
      </c>
      <c r="AE53" s="12">
        <v>0</v>
      </c>
      <c r="AF53" s="12">
        <v>0</v>
      </c>
      <c r="AG53" s="12">
        <v>4092.8</v>
      </c>
      <c r="AH53" s="12">
        <v>0</v>
      </c>
      <c r="AI53" s="12">
        <v>0</v>
      </c>
      <c r="AJ53" s="12">
        <v>0</v>
      </c>
      <c r="AK53" s="12">
        <v>0</v>
      </c>
      <c r="AL53" s="12">
        <v>0</v>
      </c>
      <c r="AM53" s="12">
        <v>8185.6</v>
      </c>
      <c r="AN53" s="12">
        <v>0</v>
      </c>
      <c r="AO53" s="12">
        <v>0</v>
      </c>
      <c r="AP53" s="12">
        <v>0</v>
      </c>
      <c r="AQ53" s="12">
        <v>0</v>
      </c>
      <c r="AR53" s="12">
        <v>0</v>
      </c>
      <c r="AS53" s="12">
        <v>0</v>
      </c>
      <c r="AT53" s="12">
        <v>0</v>
      </c>
      <c r="AU53" s="12">
        <v>0</v>
      </c>
      <c r="AV53" s="12">
        <v>0</v>
      </c>
      <c r="AW53" s="12">
        <v>0</v>
      </c>
      <c r="AX53" s="12">
        <v>0</v>
      </c>
      <c r="AY53" s="12">
        <v>0</v>
      </c>
      <c r="AZ53" s="12">
        <v>0</v>
      </c>
      <c r="BA53" s="12">
        <v>0</v>
      </c>
      <c r="BB53" s="12">
        <v>0</v>
      </c>
      <c r="BC53" s="12">
        <v>0</v>
      </c>
      <c r="BD53" s="12">
        <v>0</v>
      </c>
      <c r="BE53" s="12">
        <v>0</v>
      </c>
      <c r="BF53" s="12">
        <v>0</v>
      </c>
      <c r="BG53" s="12">
        <v>33202.839999999997</v>
      </c>
    </row>
    <row r="54" spans="1:59" x14ac:dyDescent="0.2">
      <c r="A54">
        <f t="shared" si="2"/>
        <v>581.89545454545464</v>
      </c>
      <c r="B54">
        <f t="shared" si="1"/>
        <v>1216.3876311330202</v>
      </c>
      <c r="C54" s="14" t="s">
        <v>355</v>
      </c>
      <c r="D54" s="12">
        <v>0</v>
      </c>
      <c r="E54" s="12">
        <v>0</v>
      </c>
      <c r="F54" s="12">
        <v>0</v>
      </c>
      <c r="G54" s="12">
        <v>776.99</v>
      </c>
      <c r="H54" s="12">
        <v>0</v>
      </c>
      <c r="I54" s="12">
        <v>0</v>
      </c>
      <c r="J54" s="12">
        <v>0</v>
      </c>
      <c r="K54" s="12">
        <v>0</v>
      </c>
      <c r="L54" s="12">
        <v>2850.7</v>
      </c>
      <c r="M54" s="12">
        <v>0</v>
      </c>
      <c r="N54" s="12">
        <v>0</v>
      </c>
      <c r="O54" s="12">
        <v>0</v>
      </c>
      <c r="P54" s="12">
        <v>0</v>
      </c>
      <c r="Q54" s="12">
        <v>0</v>
      </c>
      <c r="R54" s="12">
        <v>0</v>
      </c>
      <c r="S54" s="12">
        <v>0</v>
      </c>
      <c r="T54" s="12">
        <v>0</v>
      </c>
      <c r="U54" s="12">
        <v>4297.4399999999996</v>
      </c>
      <c r="V54" s="12">
        <v>805.77</v>
      </c>
      <c r="W54" s="12">
        <v>0</v>
      </c>
      <c r="X54" s="12">
        <v>0</v>
      </c>
      <c r="Y54" s="12">
        <v>537.17999999999995</v>
      </c>
      <c r="Z54" s="12">
        <v>0</v>
      </c>
      <c r="AA54" s="12">
        <v>518</v>
      </c>
      <c r="AB54" s="12">
        <v>0</v>
      </c>
      <c r="AC54" s="12">
        <v>1294.99</v>
      </c>
      <c r="AD54" s="12">
        <v>0</v>
      </c>
      <c r="AE54" s="12">
        <v>2071.98</v>
      </c>
      <c r="AF54" s="12">
        <v>0</v>
      </c>
      <c r="AG54" s="12">
        <v>0</v>
      </c>
      <c r="AH54" s="12">
        <v>2417.31</v>
      </c>
      <c r="AI54" s="12">
        <v>1294.99</v>
      </c>
      <c r="AJ54" s="12">
        <v>0</v>
      </c>
      <c r="AK54" s="12">
        <v>0</v>
      </c>
      <c r="AL54" s="12">
        <v>1035.99</v>
      </c>
      <c r="AM54" s="12">
        <v>0</v>
      </c>
      <c r="AN54" s="12">
        <v>0</v>
      </c>
      <c r="AO54" s="12">
        <v>1035.99</v>
      </c>
      <c r="AP54" s="12">
        <v>0</v>
      </c>
      <c r="AQ54" s="12">
        <v>0</v>
      </c>
      <c r="AR54" s="12">
        <v>1294.99</v>
      </c>
      <c r="AS54" s="12">
        <v>1592.36</v>
      </c>
      <c r="AT54" s="12">
        <v>0</v>
      </c>
      <c r="AU54" s="12">
        <v>518</v>
      </c>
      <c r="AV54" s="12">
        <v>690.66</v>
      </c>
      <c r="AW54" s="12">
        <v>0</v>
      </c>
      <c r="AX54" s="12">
        <v>2330.98</v>
      </c>
      <c r="AY54" s="12">
        <v>0</v>
      </c>
      <c r="AZ54" s="12">
        <v>0</v>
      </c>
      <c r="BA54" s="12">
        <v>0</v>
      </c>
      <c r="BB54" s="12">
        <v>6639.93</v>
      </c>
      <c r="BC54" s="12">
        <v>0</v>
      </c>
      <c r="BD54" s="12">
        <v>0</v>
      </c>
      <c r="BE54" s="12">
        <v>0</v>
      </c>
      <c r="BF54" s="12">
        <v>0</v>
      </c>
      <c r="BG54" s="12">
        <v>32004.250000000004</v>
      </c>
    </row>
    <row r="55" spans="1:59" x14ac:dyDescent="0.2">
      <c r="A55">
        <f t="shared" si="2"/>
        <v>578.97781818181818</v>
      </c>
      <c r="B55">
        <f t="shared" si="1"/>
        <v>1993.8356068779619</v>
      </c>
      <c r="C55" s="14" t="s">
        <v>284</v>
      </c>
      <c r="D55" s="12">
        <v>0</v>
      </c>
      <c r="E55" s="12"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770.47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613.91999999999996</v>
      </c>
      <c r="AJ55" s="12">
        <v>2462.08</v>
      </c>
      <c r="AK55" s="12">
        <v>0</v>
      </c>
      <c r="AL55" s="12">
        <v>2110.35</v>
      </c>
      <c r="AM55" s="12">
        <v>0</v>
      </c>
      <c r="AN55" s="12">
        <v>0</v>
      </c>
      <c r="AO55" s="12">
        <v>0</v>
      </c>
      <c r="AP55" s="12">
        <v>0</v>
      </c>
      <c r="AQ55" s="12">
        <v>12278.4</v>
      </c>
      <c r="AR55" s="12">
        <v>0</v>
      </c>
      <c r="AS55" s="12">
        <v>6139.2</v>
      </c>
      <c r="AT55" s="12">
        <v>0</v>
      </c>
      <c r="AU55" s="12">
        <v>0</v>
      </c>
      <c r="AV55" s="12">
        <v>0</v>
      </c>
      <c r="AW55" s="12">
        <v>2110.35</v>
      </c>
      <c r="AX55" s="12">
        <v>0</v>
      </c>
      <c r="AY55" s="12">
        <v>0</v>
      </c>
      <c r="AZ55" s="12">
        <v>0</v>
      </c>
      <c r="BA55" s="12">
        <v>0</v>
      </c>
      <c r="BB55" s="12">
        <v>0</v>
      </c>
      <c r="BC55" s="12">
        <v>0</v>
      </c>
      <c r="BD55" s="12">
        <v>0</v>
      </c>
      <c r="BE55" s="12">
        <v>0</v>
      </c>
      <c r="BF55" s="12">
        <v>5359.01</v>
      </c>
      <c r="BG55" s="12">
        <v>31843.78</v>
      </c>
    </row>
    <row r="56" spans="1:59" x14ac:dyDescent="0.2">
      <c r="A56">
        <f t="shared" si="2"/>
        <v>548.76890909090901</v>
      </c>
      <c r="B56">
        <f t="shared" si="1"/>
        <v>1156.326590849746</v>
      </c>
      <c r="C56" s="14" t="s">
        <v>529</v>
      </c>
      <c r="D56" s="12">
        <v>965.9</v>
      </c>
      <c r="E56" s="12">
        <v>0</v>
      </c>
      <c r="F56" s="12">
        <v>1463.1799999999998</v>
      </c>
      <c r="G56" s="12">
        <v>5852.7</v>
      </c>
      <c r="H56" s="12">
        <v>965.9</v>
      </c>
      <c r="I56" s="12">
        <v>0</v>
      </c>
      <c r="J56" s="12">
        <v>0</v>
      </c>
      <c r="K56" s="12">
        <v>4051.87</v>
      </c>
      <c r="L56" s="12">
        <v>723.12</v>
      </c>
      <c r="M56" s="12">
        <v>0</v>
      </c>
      <c r="N56" s="12">
        <v>0</v>
      </c>
      <c r="O56" s="12">
        <v>0</v>
      </c>
      <c r="P56" s="12">
        <v>3674.85</v>
      </c>
      <c r="Q56" s="12">
        <v>0</v>
      </c>
      <c r="R56" s="12">
        <v>0</v>
      </c>
      <c r="S56" s="12">
        <v>0</v>
      </c>
      <c r="T56" s="12">
        <v>996.02</v>
      </c>
      <c r="U56" s="12">
        <v>0</v>
      </c>
      <c r="V56" s="12">
        <v>0</v>
      </c>
      <c r="W56" s="12">
        <v>0</v>
      </c>
      <c r="X56" s="12">
        <v>1328.04</v>
      </c>
      <c r="Y56" s="12">
        <v>0</v>
      </c>
      <c r="Z56" s="12">
        <v>0</v>
      </c>
      <c r="AA56" s="12">
        <v>1800.83</v>
      </c>
      <c r="AB56" s="12">
        <v>0</v>
      </c>
      <c r="AC56" s="12">
        <v>83.01</v>
      </c>
      <c r="AD56" s="12">
        <v>0</v>
      </c>
      <c r="AE56" s="12">
        <v>225.1</v>
      </c>
      <c r="AF56" s="12">
        <v>0</v>
      </c>
      <c r="AG56" s="12">
        <v>1575.73</v>
      </c>
      <c r="AH56" s="12">
        <v>581.01</v>
      </c>
      <c r="AI56" s="12">
        <v>0</v>
      </c>
      <c r="AJ56" s="12">
        <v>0</v>
      </c>
      <c r="AK56" s="12">
        <v>0</v>
      </c>
      <c r="AL56" s="12">
        <v>996.02</v>
      </c>
      <c r="AM56" s="12">
        <v>0</v>
      </c>
      <c r="AN56" s="12">
        <v>2138.4899999999998</v>
      </c>
      <c r="AO56" s="12">
        <v>2349.27</v>
      </c>
      <c r="AP56" s="12">
        <v>0</v>
      </c>
      <c r="AQ56" s="12">
        <v>0</v>
      </c>
      <c r="AR56" s="12">
        <v>0</v>
      </c>
      <c r="AS56" s="12">
        <v>0</v>
      </c>
      <c r="AT56" s="12">
        <v>0</v>
      </c>
      <c r="AU56" s="12">
        <v>0</v>
      </c>
      <c r="AV56" s="12">
        <v>0</v>
      </c>
      <c r="AW56" s="12">
        <v>120.74</v>
      </c>
      <c r="AX56" s="12">
        <v>0</v>
      </c>
      <c r="AY56" s="12">
        <v>0</v>
      </c>
      <c r="AZ56" s="12">
        <v>0</v>
      </c>
      <c r="BA56" s="12">
        <v>0</v>
      </c>
      <c r="BB56" s="12">
        <v>0</v>
      </c>
      <c r="BC56" s="12">
        <v>290.51</v>
      </c>
      <c r="BD56" s="12">
        <v>0</v>
      </c>
      <c r="BE56" s="12">
        <v>0</v>
      </c>
      <c r="BF56" s="12">
        <v>0</v>
      </c>
      <c r="BG56" s="12">
        <v>30182.289999999997</v>
      </c>
    </row>
    <row r="57" spans="1:59" x14ac:dyDescent="0.2">
      <c r="A57">
        <f t="shared" si="2"/>
        <v>546.01672727272717</v>
      </c>
      <c r="B57">
        <f t="shared" si="1"/>
        <v>1087.4951156315253</v>
      </c>
      <c r="C57" s="14" t="s">
        <v>158</v>
      </c>
      <c r="D57" s="12">
        <v>0</v>
      </c>
      <c r="E57" s="12">
        <v>844.14</v>
      </c>
      <c r="F57" s="12">
        <v>0</v>
      </c>
      <c r="G57" s="12">
        <v>2174.3000000000002</v>
      </c>
      <c r="H57" s="12">
        <v>0</v>
      </c>
      <c r="I57" s="12">
        <v>844.14</v>
      </c>
      <c r="J57" s="12">
        <v>0</v>
      </c>
      <c r="K57" s="12">
        <v>4220.7</v>
      </c>
      <c r="L57" s="12">
        <v>844.14</v>
      </c>
      <c r="M57" s="12">
        <v>0</v>
      </c>
      <c r="N57" s="12">
        <v>844.14</v>
      </c>
      <c r="O57" s="12">
        <v>1688.28</v>
      </c>
      <c r="P57" s="12">
        <v>0</v>
      </c>
      <c r="Q57" s="12">
        <v>0</v>
      </c>
      <c r="R57" s="12">
        <v>0</v>
      </c>
      <c r="S57" s="12">
        <v>0</v>
      </c>
      <c r="T57" s="12">
        <v>0</v>
      </c>
      <c r="U57" s="12">
        <v>0</v>
      </c>
      <c r="V57" s="12">
        <v>4220.7</v>
      </c>
      <c r="W57" s="12">
        <v>0</v>
      </c>
      <c r="X57" s="12">
        <v>0</v>
      </c>
      <c r="Y57" s="12">
        <v>0</v>
      </c>
      <c r="Z57" s="12">
        <v>2110.35</v>
      </c>
      <c r="AA57" s="12">
        <v>0</v>
      </c>
      <c r="AB57" s="12">
        <v>0</v>
      </c>
      <c r="AC57" s="12">
        <v>2110.35</v>
      </c>
      <c r="AD57" s="12">
        <v>2110.35</v>
      </c>
      <c r="AE57" s="12">
        <v>0</v>
      </c>
      <c r="AF57" s="12">
        <v>0</v>
      </c>
      <c r="AG57" s="12">
        <v>0</v>
      </c>
      <c r="AH57" s="12">
        <v>0</v>
      </c>
      <c r="AI57" s="12">
        <v>0</v>
      </c>
      <c r="AJ57" s="12">
        <v>0</v>
      </c>
      <c r="AK57" s="12">
        <v>3798.63</v>
      </c>
      <c r="AL57" s="12">
        <v>0</v>
      </c>
      <c r="AM57" s="12">
        <v>0</v>
      </c>
      <c r="AN57" s="12">
        <v>0</v>
      </c>
      <c r="AO57" s="12">
        <v>0</v>
      </c>
      <c r="AP57" s="12">
        <v>0</v>
      </c>
      <c r="AQ57" s="12">
        <v>0</v>
      </c>
      <c r="AR57" s="12">
        <v>0</v>
      </c>
      <c r="AS57" s="12">
        <v>0</v>
      </c>
      <c r="AT57" s="12">
        <v>0</v>
      </c>
      <c r="AU57" s="12">
        <v>0</v>
      </c>
      <c r="AV57" s="12">
        <v>0</v>
      </c>
      <c r="AW57" s="12">
        <v>1688.28</v>
      </c>
      <c r="AX57" s="12">
        <v>0</v>
      </c>
      <c r="AY57" s="12">
        <v>0</v>
      </c>
      <c r="AZ57" s="12">
        <v>0</v>
      </c>
      <c r="BA57" s="12">
        <v>844.14</v>
      </c>
      <c r="BB57" s="12">
        <v>0</v>
      </c>
      <c r="BC57" s="12">
        <v>0</v>
      </c>
      <c r="BD57" s="12">
        <v>1688.28</v>
      </c>
      <c r="BE57" s="12">
        <v>0</v>
      </c>
      <c r="BF57" s="12">
        <v>0</v>
      </c>
      <c r="BG57" s="12">
        <v>30030.919999999995</v>
      </c>
    </row>
    <row r="58" spans="1:59" x14ac:dyDescent="0.2">
      <c r="A58">
        <f t="shared" si="2"/>
        <v>533.34363636363628</v>
      </c>
      <c r="B58">
        <f t="shared" si="1"/>
        <v>1022.0329140281648</v>
      </c>
      <c r="C58" s="14" t="s">
        <v>778</v>
      </c>
      <c r="D58" s="12">
        <v>0</v>
      </c>
      <c r="E58" s="12">
        <v>1611.54</v>
      </c>
      <c r="F58" s="12">
        <v>0</v>
      </c>
      <c r="G58" s="12">
        <v>0</v>
      </c>
      <c r="H58" s="12">
        <v>0</v>
      </c>
      <c r="I58" s="12">
        <v>0</v>
      </c>
      <c r="J58" s="12">
        <v>1547.59</v>
      </c>
      <c r="K58" s="12">
        <v>1611.54</v>
      </c>
      <c r="L58" s="12">
        <v>3191.1099999999997</v>
      </c>
      <c r="M58" s="12">
        <v>0</v>
      </c>
      <c r="N58" s="12">
        <v>4028.85</v>
      </c>
      <c r="O58" s="12">
        <v>0</v>
      </c>
      <c r="P58" s="12">
        <v>0</v>
      </c>
      <c r="Q58" s="12">
        <v>0</v>
      </c>
      <c r="R58" s="12">
        <v>1547.59</v>
      </c>
      <c r="S58" s="12">
        <v>0</v>
      </c>
      <c r="T58" s="12">
        <v>0</v>
      </c>
      <c r="U58" s="12">
        <v>0</v>
      </c>
      <c r="V58" s="12">
        <v>0</v>
      </c>
      <c r="W58" s="12">
        <v>0</v>
      </c>
      <c r="X58" s="12">
        <v>0</v>
      </c>
      <c r="Y58" s="12">
        <v>0</v>
      </c>
      <c r="Z58" s="12">
        <v>1611.54</v>
      </c>
      <c r="AA58" s="12">
        <v>1547.59</v>
      </c>
      <c r="AB58" s="12">
        <v>1547.59</v>
      </c>
      <c r="AC58" s="12">
        <v>0</v>
      </c>
      <c r="AD58" s="12">
        <v>0</v>
      </c>
      <c r="AE58" s="12">
        <v>0</v>
      </c>
      <c r="AF58" s="12">
        <v>0</v>
      </c>
      <c r="AG58" s="12">
        <v>773.8</v>
      </c>
      <c r="AH58" s="12">
        <v>0</v>
      </c>
      <c r="AI58" s="12">
        <v>0</v>
      </c>
      <c r="AJ58" s="12">
        <v>773.8</v>
      </c>
      <c r="AK58" s="12">
        <v>773.8</v>
      </c>
      <c r="AL58" s="12">
        <v>0</v>
      </c>
      <c r="AM58" s="12">
        <v>0</v>
      </c>
      <c r="AN58" s="12">
        <v>0</v>
      </c>
      <c r="AO58" s="12">
        <v>773.8</v>
      </c>
      <c r="AP58" s="12">
        <v>0</v>
      </c>
      <c r="AQ58" s="12">
        <v>773.8</v>
      </c>
      <c r="AR58" s="12">
        <v>0</v>
      </c>
      <c r="AS58" s="12">
        <v>0</v>
      </c>
      <c r="AT58" s="12">
        <v>773.8</v>
      </c>
      <c r="AU58" s="12">
        <v>0</v>
      </c>
      <c r="AV58" s="12">
        <v>0</v>
      </c>
      <c r="AW58" s="12">
        <v>0</v>
      </c>
      <c r="AX58" s="12">
        <v>805.77</v>
      </c>
      <c r="AY58" s="12">
        <v>0</v>
      </c>
      <c r="AZ58" s="12">
        <v>0</v>
      </c>
      <c r="BA58" s="12">
        <v>4834.62</v>
      </c>
      <c r="BB58" s="12">
        <v>805.77</v>
      </c>
      <c r="BC58" s="12">
        <v>0</v>
      </c>
      <c r="BD58" s="12">
        <v>0</v>
      </c>
      <c r="BE58" s="12">
        <v>0</v>
      </c>
      <c r="BF58" s="12">
        <v>0</v>
      </c>
      <c r="BG58" s="12">
        <v>29333.899999999994</v>
      </c>
    </row>
    <row r="59" spans="1:59" x14ac:dyDescent="0.2">
      <c r="A59">
        <f t="shared" si="2"/>
        <v>526.85490909090913</v>
      </c>
      <c r="B59">
        <f t="shared" si="1"/>
        <v>1638.3701933842362</v>
      </c>
      <c r="C59" s="14" t="s">
        <v>271</v>
      </c>
      <c r="D59" s="12">
        <v>0</v>
      </c>
      <c r="E59" s="12"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0</v>
      </c>
      <c r="AA59" s="12">
        <v>0</v>
      </c>
      <c r="AB59" s="12">
        <v>0</v>
      </c>
      <c r="AC59" s="12">
        <v>0</v>
      </c>
      <c r="AD59" s="12">
        <v>0</v>
      </c>
      <c r="AE59" s="12">
        <v>0</v>
      </c>
      <c r="AF59" s="12">
        <v>0</v>
      </c>
      <c r="AG59" s="12">
        <v>0</v>
      </c>
      <c r="AH59" s="12">
        <v>3773.05</v>
      </c>
      <c r="AI59" s="12">
        <v>3320.28</v>
      </c>
      <c r="AJ59" s="12">
        <v>0</v>
      </c>
      <c r="AK59" s="12">
        <v>0</v>
      </c>
      <c r="AL59" s="12">
        <v>0</v>
      </c>
      <c r="AM59" s="12">
        <v>0</v>
      </c>
      <c r="AN59" s="12">
        <v>0</v>
      </c>
      <c r="AO59" s="12">
        <v>7546.1</v>
      </c>
      <c r="AP59" s="12">
        <v>0</v>
      </c>
      <c r="AQ59" s="12">
        <v>0</v>
      </c>
      <c r="AR59" s="12">
        <v>0</v>
      </c>
      <c r="AS59" s="12">
        <v>0</v>
      </c>
      <c r="AT59" s="12">
        <v>0</v>
      </c>
      <c r="AU59" s="12">
        <v>2263.83</v>
      </c>
      <c r="AV59" s="12">
        <v>6036.88</v>
      </c>
      <c r="AW59" s="12">
        <v>0</v>
      </c>
      <c r="AX59" s="12">
        <v>0</v>
      </c>
      <c r="AY59" s="12">
        <v>0</v>
      </c>
      <c r="AZ59" s="12">
        <v>0</v>
      </c>
      <c r="BA59" s="12">
        <v>0</v>
      </c>
      <c r="BB59" s="12">
        <v>6036.88</v>
      </c>
      <c r="BC59" s="12">
        <v>0</v>
      </c>
      <c r="BD59" s="12">
        <v>0</v>
      </c>
      <c r="BE59" s="12">
        <v>0</v>
      </c>
      <c r="BF59" s="12">
        <v>0</v>
      </c>
      <c r="BG59" s="12">
        <v>28977.020000000004</v>
      </c>
    </row>
    <row r="60" spans="1:59" x14ac:dyDescent="0.2">
      <c r="A60">
        <f t="shared" si="2"/>
        <v>523.34436363636371</v>
      </c>
      <c r="B60">
        <f t="shared" si="1"/>
        <v>1998.5518223414447</v>
      </c>
      <c r="C60" s="14" t="s">
        <v>264</v>
      </c>
      <c r="D60" s="12">
        <v>0</v>
      </c>
      <c r="E60" s="12">
        <v>191.85</v>
      </c>
      <c r="F60" s="12">
        <v>8505.35</v>
      </c>
      <c r="G60" s="12">
        <v>0</v>
      </c>
      <c r="H60" s="12">
        <v>2110.35</v>
      </c>
      <c r="I60" s="12">
        <v>0</v>
      </c>
      <c r="J60" s="12">
        <v>0</v>
      </c>
      <c r="K60" s="12">
        <v>0</v>
      </c>
      <c r="L60" s="12">
        <v>0</v>
      </c>
      <c r="M60" s="12">
        <v>0</v>
      </c>
      <c r="N60" s="12">
        <v>0</v>
      </c>
      <c r="O60" s="12">
        <v>0</v>
      </c>
      <c r="P60" s="12">
        <v>0</v>
      </c>
      <c r="Q60" s="12">
        <v>2110.35</v>
      </c>
      <c r="R60" s="12">
        <v>0</v>
      </c>
      <c r="S60" s="12">
        <v>0</v>
      </c>
      <c r="T60" s="12">
        <v>0</v>
      </c>
      <c r="U60" s="12">
        <v>0</v>
      </c>
      <c r="V60" s="12">
        <v>0</v>
      </c>
      <c r="W60" s="12">
        <v>0</v>
      </c>
      <c r="X60" s="12">
        <v>0</v>
      </c>
      <c r="Y60" s="12">
        <v>0</v>
      </c>
      <c r="Z60" s="12">
        <v>0</v>
      </c>
      <c r="AA60" s="12">
        <v>0</v>
      </c>
      <c r="AB60" s="12">
        <v>0</v>
      </c>
      <c r="AC60" s="12">
        <v>0</v>
      </c>
      <c r="AD60" s="12">
        <v>0</v>
      </c>
      <c r="AE60" s="12">
        <v>0</v>
      </c>
      <c r="AF60" s="12">
        <v>0</v>
      </c>
      <c r="AG60" s="12">
        <v>0</v>
      </c>
      <c r="AH60" s="12">
        <v>0</v>
      </c>
      <c r="AI60" s="12">
        <v>0</v>
      </c>
      <c r="AJ60" s="12">
        <v>0</v>
      </c>
      <c r="AK60" s="12">
        <v>0</v>
      </c>
      <c r="AL60" s="12">
        <v>4220.7</v>
      </c>
      <c r="AM60" s="12">
        <v>0</v>
      </c>
      <c r="AN60" s="12">
        <v>0</v>
      </c>
      <c r="AO60" s="12">
        <v>0</v>
      </c>
      <c r="AP60" s="12">
        <v>0</v>
      </c>
      <c r="AQ60" s="12">
        <v>0</v>
      </c>
      <c r="AR60" s="12">
        <v>0</v>
      </c>
      <c r="AS60" s="12">
        <v>0</v>
      </c>
      <c r="AT60" s="12">
        <v>0</v>
      </c>
      <c r="AU60" s="12">
        <v>0</v>
      </c>
      <c r="AV60" s="12">
        <v>0</v>
      </c>
      <c r="AW60" s="12">
        <v>0</v>
      </c>
      <c r="AX60" s="12">
        <v>0</v>
      </c>
      <c r="AY60" s="12">
        <v>0</v>
      </c>
      <c r="AZ60" s="12">
        <v>0</v>
      </c>
      <c r="BA60" s="12">
        <v>0</v>
      </c>
      <c r="BB60" s="12">
        <v>0</v>
      </c>
      <c r="BC60" s="12">
        <v>0</v>
      </c>
      <c r="BD60" s="12">
        <v>172.67</v>
      </c>
      <c r="BE60" s="12">
        <v>11472.67</v>
      </c>
      <c r="BF60" s="12">
        <v>0</v>
      </c>
      <c r="BG60" s="12">
        <v>28783.940000000002</v>
      </c>
    </row>
    <row r="61" spans="1:59" x14ac:dyDescent="0.2">
      <c r="A61">
        <f t="shared" si="2"/>
        <v>483.74054545454533</v>
      </c>
      <c r="B61">
        <f t="shared" si="1"/>
        <v>782.16019710944749</v>
      </c>
      <c r="C61" s="14" t="s">
        <v>708</v>
      </c>
      <c r="D61" s="12">
        <v>0</v>
      </c>
      <c r="E61" s="12">
        <v>657.41</v>
      </c>
      <c r="F61" s="12">
        <v>1961.98</v>
      </c>
      <c r="G61" s="12">
        <v>1951.7599999999998</v>
      </c>
      <c r="H61" s="12">
        <v>1972.22</v>
      </c>
      <c r="I61" s="12">
        <v>1294.3499999999999</v>
      </c>
      <c r="J61" s="12">
        <v>647.16999999999996</v>
      </c>
      <c r="K61" s="12">
        <v>0</v>
      </c>
      <c r="L61" s="12">
        <v>3235.87</v>
      </c>
      <c r="M61" s="12">
        <v>0</v>
      </c>
      <c r="N61" s="12">
        <v>1294.3499999999999</v>
      </c>
      <c r="O61" s="12">
        <v>0</v>
      </c>
      <c r="P61" s="12">
        <v>647.16999999999996</v>
      </c>
      <c r="Q61" s="12">
        <v>647.16999999999996</v>
      </c>
      <c r="R61" s="12">
        <v>0</v>
      </c>
      <c r="S61" s="12">
        <v>0</v>
      </c>
      <c r="T61" s="12">
        <v>0</v>
      </c>
      <c r="U61" s="12">
        <v>0</v>
      </c>
      <c r="V61" s="12">
        <v>0</v>
      </c>
      <c r="W61" s="12">
        <v>0</v>
      </c>
      <c r="X61" s="12">
        <v>647.16999999999996</v>
      </c>
      <c r="Y61" s="12">
        <v>0</v>
      </c>
      <c r="Z61" s="12">
        <v>0</v>
      </c>
      <c r="AA61" s="12">
        <v>0</v>
      </c>
      <c r="AB61" s="12">
        <v>0</v>
      </c>
      <c r="AC61" s="12">
        <v>647.16999999999996</v>
      </c>
      <c r="AD61" s="12">
        <v>0</v>
      </c>
      <c r="AE61" s="12">
        <v>1294.3399999999999</v>
      </c>
      <c r="AF61" s="12">
        <v>0</v>
      </c>
      <c r="AG61" s="12">
        <v>1294.3399999999999</v>
      </c>
      <c r="AH61" s="12">
        <v>647.16999999999996</v>
      </c>
      <c r="AI61" s="12">
        <v>1294.3499999999999</v>
      </c>
      <c r="AJ61" s="12">
        <v>2588.6999999999998</v>
      </c>
      <c r="AK61" s="12">
        <v>647.16999999999996</v>
      </c>
      <c r="AL61" s="12">
        <v>0</v>
      </c>
      <c r="AM61" s="12">
        <v>0</v>
      </c>
      <c r="AN61" s="12">
        <v>0</v>
      </c>
      <c r="AO61" s="12">
        <v>0</v>
      </c>
      <c r="AP61" s="12">
        <v>0</v>
      </c>
      <c r="AQ61" s="12">
        <v>1941.52</v>
      </c>
      <c r="AR61" s="12">
        <v>0</v>
      </c>
      <c r="AS61" s="12">
        <v>0</v>
      </c>
      <c r="AT61" s="12">
        <v>1294.3499999999999</v>
      </c>
      <c r="AU61" s="12">
        <v>0</v>
      </c>
      <c r="AV61" s="12">
        <v>0</v>
      </c>
      <c r="AW61" s="12">
        <v>0</v>
      </c>
      <c r="AX61" s="12">
        <v>0</v>
      </c>
      <c r="AY61" s="12">
        <v>0</v>
      </c>
      <c r="AZ61" s="12">
        <v>0</v>
      </c>
      <c r="BA61" s="12">
        <v>0</v>
      </c>
      <c r="BB61" s="12">
        <v>0</v>
      </c>
      <c r="BC61" s="12">
        <v>0</v>
      </c>
      <c r="BD61" s="12">
        <v>0</v>
      </c>
      <c r="BE61" s="12">
        <v>0</v>
      </c>
      <c r="BF61" s="12">
        <v>0</v>
      </c>
      <c r="BG61" s="12">
        <v>26605.729999999992</v>
      </c>
    </row>
    <row r="62" spans="1:59" x14ac:dyDescent="0.2">
      <c r="A62">
        <f t="shared" si="2"/>
        <v>452.2078181818182</v>
      </c>
      <c r="B62">
        <f t="shared" si="1"/>
        <v>3331.6019167337563</v>
      </c>
      <c r="C62" s="14" t="s">
        <v>98</v>
      </c>
      <c r="D62" s="12">
        <v>0</v>
      </c>
      <c r="E62" s="12">
        <v>0</v>
      </c>
      <c r="F62" s="12">
        <v>0</v>
      </c>
      <c r="G62" s="12">
        <v>0</v>
      </c>
      <c r="H62" s="12">
        <v>0</v>
      </c>
      <c r="I62" s="12">
        <v>0</v>
      </c>
      <c r="J62" s="12">
        <v>0</v>
      </c>
      <c r="K62" s="12">
        <v>0</v>
      </c>
      <c r="L62" s="12">
        <v>0</v>
      </c>
      <c r="M62" s="12">
        <v>0</v>
      </c>
      <c r="N62" s="12">
        <v>0</v>
      </c>
      <c r="O62" s="12">
        <v>0</v>
      </c>
      <c r="P62" s="12">
        <v>0</v>
      </c>
      <c r="Q62" s="12">
        <v>0</v>
      </c>
      <c r="R62" s="12">
        <v>0</v>
      </c>
      <c r="S62" s="12">
        <v>0</v>
      </c>
      <c r="T62" s="12">
        <v>0</v>
      </c>
      <c r="U62" s="12">
        <v>0</v>
      </c>
      <c r="V62" s="12">
        <v>0</v>
      </c>
      <c r="W62" s="12">
        <v>0</v>
      </c>
      <c r="X62" s="12">
        <v>0</v>
      </c>
      <c r="Y62" s="12">
        <v>0</v>
      </c>
      <c r="Z62" s="12">
        <v>0</v>
      </c>
      <c r="AA62" s="12">
        <v>0</v>
      </c>
      <c r="AB62" s="12">
        <v>0</v>
      </c>
      <c r="AC62" s="12">
        <v>0</v>
      </c>
      <c r="AD62" s="12">
        <v>0</v>
      </c>
      <c r="AE62" s="12">
        <v>0</v>
      </c>
      <c r="AF62" s="12">
        <v>0</v>
      </c>
      <c r="AG62" s="12">
        <v>24710.28</v>
      </c>
      <c r="AH62" s="12">
        <v>0</v>
      </c>
      <c r="AI62" s="12">
        <v>0</v>
      </c>
      <c r="AJ62" s="12">
        <v>0</v>
      </c>
      <c r="AK62" s="12">
        <v>0</v>
      </c>
      <c r="AL62" s="12">
        <v>0</v>
      </c>
      <c r="AM62" s="12">
        <v>0</v>
      </c>
      <c r="AN62" s="12">
        <v>0</v>
      </c>
      <c r="AO62" s="12">
        <v>0</v>
      </c>
      <c r="AP62" s="12">
        <v>0</v>
      </c>
      <c r="AQ62" s="12">
        <v>0</v>
      </c>
      <c r="AR62" s="12">
        <v>0</v>
      </c>
      <c r="AS62" s="12">
        <v>0</v>
      </c>
      <c r="AT62" s="12">
        <v>0</v>
      </c>
      <c r="AU62" s="12">
        <v>0</v>
      </c>
      <c r="AV62" s="12">
        <v>0</v>
      </c>
      <c r="AW62" s="12">
        <v>0</v>
      </c>
      <c r="AX62" s="12">
        <v>0</v>
      </c>
      <c r="AY62" s="12">
        <v>161.15</v>
      </c>
      <c r="AZ62" s="12">
        <v>0</v>
      </c>
      <c r="BA62" s="12">
        <v>0</v>
      </c>
      <c r="BB62" s="12">
        <v>0</v>
      </c>
      <c r="BC62" s="12">
        <v>0</v>
      </c>
      <c r="BD62" s="12">
        <v>0</v>
      </c>
      <c r="BE62" s="12">
        <v>0</v>
      </c>
      <c r="BF62" s="12">
        <v>0</v>
      </c>
      <c r="BG62" s="12">
        <v>24871.43</v>
      </c>
    </row>
    <row r="63" spans="1:59" x14ac:dyDescent="0.2">
      <c r="A63">
        <f t="shared" si="2"/>
        <v>443.48745454545451</v>
      </c>
      <c r="B63">
        <f t="shared" si="1"/>
        <v>2041.4881454044091</v>
      </c>
      <c r="C63" s="14" t="s">
        <v>754</v>
      </c>
      <c r="D63" s="12">
        <v>0</v>
      </c>
      <c r="E63" s="12">
        <v>0</v>
      </c>
      <c r="F63" s="12">
        <v>0</v>
      </c>
      <c r="G63" s="12">
        <v>0</v>
      </c>
      <c r="H63" s="12">
        <v>0</v>
      </c>
      <c r="I63" s="12">
        <v>5628.88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  <c r="AO63" s="12">
        <v>0</v>
      </c>
      <c r="AP63" s="12">
        <v>0</v>
      </c>
      <c r="AQ63" s="12">
        <v>0</v>
      </c>
      <c r="AR63" s="12">
        <v>0</v>
      </c>
      <c r="AS63" s="12">
        <v>0</v>
      </c>
      <c r="AT63" s="12">
        <v>0</v>
      </c>
      <c r="AU63" s="12">
        <v>5628.88</v>
      </c>
      <c r="AV63" s="12">
        <v>0</v>
      </c>
      <c r="AW63" s="12">
        <v>0</v>
      </c>
      <c r="AX63" s="12">
        <v>0</v>
      </c>
      <c r="AY63" s="12">
        <v>0</v>
      </c>
      <c r="AZ63" s="12">
        <v>0</v>
      </c>
      <c r="BA63" s="12">
        <v>0</v>
      </c>
      <c r="BB63" s="12">
        <v>13134.05</v>
      </c>
      <c r="BC63" s="12">
        <v>0</v>
      </c>
      <c r="BD63" s="12">
        <v>0</v>
      </c>
      <c r="BE63" s="12">
        <v>0</v>
      </c>
      <c r="BF63" s="12">
        <v>0</v>
      </c>
      <c r="BG63" s="12">
        <v>24391.809999999998</v>
      </c>
    </row>
    <row r="64" spans="1:59" x14ac:dyDescent="0.2">
      <c r="A64">
        <f t="shared" si="2"/>
        <v>440.4189090909091</v>
      </c>
      <c r="B64">
        <f t="shared" si="1"/>
        <v>704.47151795505476</v>
      </c>
      <c r="C64" s="14" t="s">
        <v>718</v>
      </c>
      <c r="D64" s="12">
        <v>821.12</v>
      </c>
      <c r="E64" s="12">
        <v>821.12</v>
      </c>
      <c r="F64" s="12">
        <v>2052.8000000000002</v>
      </c>
      <c r="G64" s="12">
        <v>1642.24</v>
      </c>
      <c r="H64" s="12">
        <v>0</v>
      </c>
      <c r="I64" s="12">
        <v>0</v>
      </c>
      <c r="J64" s="12">
        <v>0</v>
      </c>
      <c r="K64" s="12">
        <v>1231.68</v>
      </c>
      <c r="L64" s="12">
        <v>0</v>
      </c>
      <c r="M64" s="12">
        <v>0</v>
      </c>
      <c r="N64" s="12">
        <v>0</v>
      </c>
      <c r="O64" s="12">
        <v>1231.68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2463.36</v>
      </c>
      <c r="Y64" s="12">
        <v>0</v>
      </c>
      <c r="Z64" s="12">
        <v>0</v>
      </c>
      <c r="AA64" s="12">
        <v>2052.8000000000002</v>
      </c>
      <c r="AB64" s="12">
        <v>0</v>
      </c>
      <c r="AC64" s="12">
        <v>1231.68</v>
      </c>
      <c r="AD64" s="12">
        <v>0</v>
      </c>
      <c r="AE64" s="12">
        <v>0</v>
      </c>
      <c r="AF64" s="12">
        <v>0</v>
      </c>
      <c r="AG64" s="12">
        <v>1642.24</v>
      </c>
      <c r="AH64" s="12">
        <v>821.12</v>
      </c>
      <c r="AI64" s="12">
        <v>0</v>
      </c>
      <c r="AJ64" s="12">
        <v>0</v>
      </c>
      <c r="AK64" s="12">
        <v>821.12</v>
      </c>
      <c r="AL64" s="12">
        <v>1231.68</v>
      </c>
      <c r="AM64" s="12">
        <v>1231.68</v>
      </c>
      <c r="AN64" s="12">
        <v>0</v>
      </c>
      <c r="AO64" s="12">
        <v>1970.69</v>
      </c>
      <c r="AP64" s="12">
        <v>0</v>
      </c>
      <c r="AQ64" s="12">
        <v>1313.79</v>
      </c>
      <c r="AR64" s="12">
        <v>0</v>
      </c>
      <c r="AS64" s="12">
        <v>0</v>
      </c>
      <c r="AT64" s="12">
        <v>1231.68</v>
      </c>
      <c r="AU64" s="12">
        <v>410.56</v>
      </c>
      <c r="AV64" s="12">
        <v>0</v>
      </c>
      <c r="AW64" s="12">
        <v>0</v>
      </c>
      <c r="AX64" s="12">
        <v>0</v>
      </c>
      <c r="AY64" s="12">
        <v>0</v>
      </c>
      <c r="AZ64" s="12">
        <v>0</v>
      </c>
      <c r="BA64" s="12">
        <v>0</v>
      </c>
      <c r="BB64" s="12">
        <v>0</v>
      </c>
      <c r="BC64" s="12">
        <v>0</v>
      </c>
      <c r="BD64" s="12">
        <v>0</v>
      </c>
      <c r="BE64" s="12">
        <v>0</v>
      </c>
      <c r="BF64" s="12">
        <v>0</v>
      </c>
      <c r="BG64" s="12">
        <v>24223.040000000001</v>
      </c>
    </row>
    <row r="65" spans="1:59" x14ac:dyDescent="0.2">
      <c r="A65">
        <f t="shared" si="2"/>
        <v>435.18563636363632</v>
      </c>
      <c r="B65">
        <f t="shared" si="1"/>
        <v>2139.2704862724026</v>
      </c>
      <c r="C65" s="14" t="s">
        <v>619</v>
      </c>
      <c r="D65" s="12">
        <v>0</v>
      </c>
      <c r="E65" s="12">
        <v>460.44</v>
      </c>
      <c r="F65" s="12">
        <v>0</v>
      </c>
      <c r="G65" s="12">
        <v>0</v>
      </c>
      <c r="H65" s="12">
        <v>230.22</v>
      </c>
      <c r="I65" s="12">
        <v>15424.74</v>
      </c>
      <c r="J65" s="12">
        <v>230.22</v>
      </c>
      <c r="K65" s="12">
        <v>230.22</v>
      </c>
      <c r="L65" s="12">
        <v>0</v>
      </c>
      <c r="M65" s="12">
        <v>0</v>
      </c>
      <c r="N65" s="12">
        <v>230.22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299.29000000000002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460.44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  <c r="AO65" s="12">
        <v>230.22</v>
      </c>
      <c r="AP65" s="12">
        <v>0</v>
      </c>
      <c r="AQ65" s="12">
        <v>0</v>
      </c>
      <c r="AR65" s="12">
        <v>0</v>
      </c>
      <c r="AS65" s="12">
        <v>0</v>
      </c>
      <c r="AT65" s="12">
        <v>0</v>
      </c>
      <c r="AU65" s="12">
        <v>0</v>
      </c>
      <c r="AV65" s="12">
        <v>0</v>
      </c>
      <c r="AW65" s="12">
        <v>0</v>
      </c>
      <c r="AX65" s="12">
        <v>0</v>
      </c>
      <c r="AY65" s="12">
        <v>0</v>
      </c>
      <c r="AZ65" s="12">
        <v>0</v>
      </c>
      <c r="BA65" s="12">
        <v>0</v>
      </c>
      <c r="BB65" s="12">
        <v>3069.6</v>
      </c>
      <c r="BC65" s="12">
        <v>0</v>
      </c>
      <c r="BD65" s="12">
        <v>3069.6</v>
      </c>
      <c r="BE65" s="12">
        <v>0</v>
      </c>
      <c r="BF65" s="12">
        <v>0</v>
      </c>
      <c r="BG65" s="12">
        <v>23935.21</v>
      </c>
    </row>
    <row r="66" spans="1:59" x14ac:dyDescent="0.2">
      <c r="A66">
        <f t="shared" si="2"/>
        <v>426.78036363636369</v>
      </c>
      <c r="B66">
        <f t="shared" si="1"/>
        <v>1092.4846244870478</v>
      </c>
      <c r="C66" s="14" t="s">
        <v>239</v>
      </c>
      <c r="D66" s="12">
        <v>0</v>
      </c>
      <c r="E66" s="12">
        <v>0</v>
      </c>
      <c r="F66" s="12">
        <v>0</v>
      </c>
      <c r="G66" s="12">
        <v>0</v>
      </c>
      <c r="H66" s="12">
        <v>0</v>
      </c>
      <c r="I66" s="12">
        <v>0</v>
      </c>
      <c r="J66" s="12">
        <v>0</v>
      </c>
      <c r="K66" s="12">
        <v>690.98</v>
      </c>
      <c r="L66" s="12">
        <v>288.29000000000002</v>
      </c>
      <c r="M66" s="12">
        <v>0</v>
      </c>
      <c r="N66" s="12">
        <v>0</v>
      </c>
      <c r="O66" s="12">
        <v>639.5</v>
      </c>
      <c r="P66" s="12">
        <v>1279</v>
      </c>
      <c r="Q66" s="12">
        <v>1302.4099999999999</v>
      </c>
      <c r="R66" s="12">
        <v>0</v>
      </c>
      <c r="S66" s="12">
        <v>0</v>
      </c>
      <c r="T66" s="12">
        <v>0</v>
      </c>
      <c r="U66" s="12">
        <v>0</v>
      </c>
      <c r="V66" s="12">
        <v>4860.2</v>
      </c>
      <c r="W66" s="12">
        <v>0</v>
      </c>
      <c r="X66" s="12">
        <v>0</v>
      </c>
      <c r="Y66" s="12">
        <v>0</v>
      </c>
      <c r="Z66" s="12">
        <v>0</v>
      </c>
      <c r="AA66" s="12">
        <v>639.5</v>
      </c>
      <c r="AB66" s="12">
        <v>639.5</v>
      </c>
      <c r="AC66" s="12">
        <v>486.02</v>
      </c>
      <c r="AD66" s="12">
        <v>0</v>
      </c>
      <c r="AE66" s="12">
        <v>0</v>
      </c>
      <c r="AF66" s="12">
        <v>0</v>
      </c>
      <c r="AG66" s="12">
        <v>0</v>
      </c>
      <c r="AH66" s="12">
        <v>0</v>
      </c>
      <c r="AI66" s="12">
        <v>102.32</v>
      </c>
      <c r="AJ66" s="12">
        <v>0</v>
      </c>
      <c r="AK66" s="12">
        <v>0</v>
      </c>
      <c r="AL66" s="12">
        <v>0</v>
      </c>
      <c r="AM66" s="12">
        <v>0</v>
      </c>
      <c r="AN66" s="12">
        <v>639.5</v>
      </c>
      <c r="AO66" s="12">
        <v>5755.5</v>
      </c>
      <c r="AP66" s="12">
        <v>0</v>
      </c>
      <c r="AQ66" s="12">
        <v>773.8</v>
      </c>
      <c r="AR66" s="12">
        <v>0</v>
      </c>
      <c r="AS66" s="12">
        <v>0</v>
      </c>
      <c r="AT66" s="12">
        <v>0</v>
      </c>
      <c r="AU66" s="12">
        <v>0</v>
      </c>
      <c r="AV66" s="12">
        <v>0</v>
      </c>
      <c r="AW66" s="12">
        <v>2046.4</v>
      </c>
      <c r="AX66" s="12">
        <v>0</v>
      </c>
      <c r="AY66" s="12">
        <v>0</v>
      </c>
      <c r="AZ66" s="12">
        <v>2596.37</v>
      </c>
      <c r="BA66" s="12">
        <v>0</v>
      </c>
      <c r="BB66" s="12">
        <v>0</v>
      </c>
      <c r="BC66" s="12">
        <v>0</v>
      </c>
      <c r="BD66" s="12">
        <v>0</v>
      </c>
      <c r="BE66" s="12">
        <v>639.5</v>
      </c>
      <c r="BF66" s="12">
        <v>94.13</v>
      </c>
      <c r="BG66" s="12">
        <v>23472.920000000002</v>
      </c>
    </row>
    <row r="67" spans="1:59" x14ac:dyDescent="0.2">
      <c r="A67">
        <f t="shared" si="2"/>
        <v>421.93054545454544</v>
      </c>
      <c r="B67">
        <f t="shared" si="1"/>
        <v>1691.8856132055496</v>
      </c>
      <c r="C67" s="14" t="s">
        <v>101</v>
      </c>
      <c r="D67" s="12">
        <v>0</v>
      </c>
      <c r="E67" s="12">
        <v>0</v>
      </c>
      <c r="F67" s="12">
        <v>0</v>
      </c>
      <c r="G67" s="12">
        <v>0</v>
      </c>
      <c r="H67" s="12">
        <v>0</v>
      </c>
      <c r="I67" s="12">
        <v>0</v>
      </c>
      <c r="J67" s="12">
        <v>0</v>
      </c>
      <c r="K67" s="12">
        <v>0</v>
      </c>
      <c r="L67" s="12">
        <v>0</v>
      </c>
      <c r="M67" s="12">
        <v>859.49</v>
      </c>
      <c r="N67" s="12">
        <v>3867.7</v>
      </c>
      <c r="O67" s="12">
        <v>0</v>
      </c>
      <c r="P67" s="12">
        <v>0</v>
      </c>
      <c r="Q67" s="12">
        <v>8594.8799999999992</v>
      </c>
      <c r="R67" s="12">
        <v>0</v>
      </c>
      <c r="S67" s="12">
        <v>0</v>
      </c>
      <c r="T67" s="12">
        <v>0</v>
      </c>
      <c r="U67" s="12">
        <v>0</v>
      </c>
      <c r="V67" s="12">
        <v>0</v>
      </c>
      <c r="W67" s="12">
        <v>0</v>
      </c>
      <c r="X67" s="12">
        <v>0</v>
      </c>
      <c r="Y67" s="12">
        <v>0</v>
      </c>
      <c r="Z67" s="12">
        <v>0</v>
      </c>
      <c r="AA67" s="12">
        <v>0</v>
      </c>
      <c r="AB67" s="12">
        <v>0</v>
      </c>
      <c r="AC67" s="12">
        <v>0</v>
      </c>
      <c r="AD67" s="12">
        <v>0</v>
      </c>
      <c r="AE67" s="12">
        <v>859.49</v>
      </c>
      <c r="AF67" s="12">
        <v>0</v>
      </c>
      <c r="AG67" s="12">
        <v>0</v>
      </c>
      <c r="AH67" s="12">
        <v>0</v>
      </c>
      <c r="AI67" s="12">
        <v>0</v>
      </c>
      <c r="AJ67" s="12">
        <v>0</v>
      </c>
      <c r="AK67" s="12">
        <v>0</v>
      </c>
      <c r="AL67" s="12">
        <v>0</v>
      </c>
      <c r="AM67" s="12">
        <v>0</v>
      </c>
      <c r="AN67" s="12">
        <v>0</v>
      </c>
      <c r="AO67" s="12">
        <v>0</v>
      </c>
      <c r="AP67" s="12">
        <v>0</v>
      </c>
      <c r="AQ67" s="12">
        <v>0</v>
      </c>
      <c r="AR67" s="12">
        <v>0</v>
      </c>
      <c r="AS67" s="12">
        <v>0</v>
      </c>
      <c r="AT67" s="12">
        <v>0</v>
      </c>
      <c r="AU67" s="12">
        <v>0</v>
      </c>
      <c r="AV67" s="12">
        <v>8594.8799999999992</v>
      </c>
      <c r="AW67" s="12">
        <v>0</v>
      </c>
      <c r="AX67" s="12">
        <v>0</v>
      </c>
      <c r="AY67" s="12">
        <v>0</v>
      </c>
      <c r="AZ67" s="12">
        <v>0</v>
      </c>
      <c r="BA67" s="12">
        <v>429.74</v>
      </c>
      <c r="BB67" s="12">
        <v>0</v>
      </c>
      <c r="BC67" s="12">
        <v>0</v>
      </c>
      <c r="BD67" s="12">
        <v>0</v>
      </c>
      <c r="BE67" s="12">
        <v>0</v>
      </c>
      <c r="BF67" s="12">
        <v>0</v>
      </c>
      <c r="BG67" s="12">
        <v>23206.18</v>
      </c>
    </row>
    <row r="68" spans="1:59" x14ac:dyDescent="0.2">
      <c r="A68">
        <f t="shared" si="2"/>
        <v>414.17727272727279</v>
      </c>
      <c r="B68">
        <f t="shared" si="1"/>
        <v>1020.444643912923</v>
      </c>
      <c r="C68" s="14" t="s">
        <v>762</v>
      </c>
      <c r="D68" s="12">
        <v>0</v>
      </c>
      <c r="E68" s="12">
        <v>1388.99</v>
      </c>
      <c r="F68" s="12">
        <v>0</v>
      </c>
      <c r="G68" s="12">
        <v>0</v>
      </c>
      <c r="H68" s="12">
        <v>0</v>
      </c>
      <c r="I68" s="12">
        <v>365.79</v>
      </c>
      <c r="J68" s="12">
        <v>0</v>
      </c>
      <c r="K68" s="12">
        <v>0</v>
      </c>
      <c r="L68" s="12">
        <v>0</v>
      </c>
      <c r="M68" s="12">
        <v>2083.2399999999998</v>
      </c>
      <c r="N68" s="12">
        <v>0</v>
      </c>
      <c r="O68" s="12">
        <v>0</v>
      </c>
      <c r="P68" s="12">
        <v>4386.97</v>
      </c>
      <c r="Q68" s="12">
        <v>0</v>
      </c>
      <c r="R68" s="12">
        <v>0</v>
      </c>
      <c r="S68" s="12">
        <v>0</v>
      </c>
      <c r="T68" s="12">
        <v>2083.4899999999998</v>
      </c>
      <c r="U68" s="12">
        <v>0</v>
      </c>
      <c r="V68" s="12">
        <v>0</v>
      </c>
      <c r="W68" s="12">
        <v>3889.18</v>
      </c>
      <c r="X68" s="12">
        <v>0</v>
      </c>
      <c r="Y68" s="12">
        <v>0</v>
      </c>
      <c r="Z68" s="12">
        <v>0</v>
      </c>
      <c r="AA68" s="12">
        <v>0</v>
      </c>
      <c r="AB68" s="12">
        <v>0</v>
      </c>
      <c r="AC68" s="12">
        <v>0</v>
      </c>
      <c r="AD68" s="12">
        <v>0</v>
      </c>
      <c r="AE68" s="12">
        <v>0</v>
      </c>
      <c r="AF68" s="12">
        <v>0</v>
      </c>
      <c r="AG68" s="12">
        <v>2685.9</v>
      </c>
      <c r="AH68" s="12">
        <v>0</v>
      </c>
      <c r="AI68" s="12">
        <v>0</v>
      </c>
      <c r="AJ68" s="12">
        <v>0</v>
      </c>
      <c r="AK68" s="12">
        <v>0</v>
      </c>
      <c r="AL68" s="12">
        <v>3044.02</v>
      </c>
      <c r="AM68" s="12">
        <v>0</v>
      </c>
      <c r="AN68" s="12">
        <v>0</v>
      </c>
      <c r="AO68" s="12">
        <v>0</v>
      </c>
      <c r="AP68" s="12">
        <v>0</v>
      </c>
      <c r="AQ68" s="12">
        <v>0</v>
      </c>
      <c r="AR68" s="12">
        <v>1388.99</v>
      </c>
      <c r="AS68" s="12">
        <v>0</v>
      </c>
      <c r="AT68" s="12">
        <v>0</v>
      </c>
      <c r="AU68" s="12">
        <v>0</v>
      </c>
      <c r="AV68" s="12">
        <v>0</v>
      </c>
      <c r="AW68" s="12">
        <v>0</v>
      </c>
      <c r="AX68" s="12">
        <v>1463.18</v>
      </c>
      <c r="AY68" s="12">
        <v>0</v>
      </c>
      <c r="AZ68" s="12">
        <v>0</v>
      </c>
      <c r="BA68" s="12">
        <v>0</v>
      </c>
      <c r="BB68" s="12">
        <v>0</v>
      </c>
      <c r="BC68" s="12">
        <v>0</v>
      </c>
      <c r="BD68" s="12">
        <v>0</v>
      </c>
      <c r="BE68" s="12">
        <v>0</v>
      </c>
      <c r="BF68" s="12">
        <v>0</v>
      </c>
      <c r="BG68" s="12">
        <v>22779.750000000004</v>
      </c>
    </row>
    <row r="69" spans="1:59" x14ac:dyDescent="0.2">
      <c r="A69">
        <f t="shared" ref="A69:A132" si="3">AVERAGE(D69:BF69)</f>
        <v>411.91236363636364</v>
      </c>
      <c r="B69">
        <f t="shared" si="1"/>
        <v>1724.7714060376379</v>
      </c>
      <c r="C69" s="14" t="s">
        <v>502</v>
      </c>
      <c r="D69" s="12">
        <v>0</v>
      </c>
      <c r="E69" s="12">
        <v>0</v>
      </c>
      <c r="F69" s="12">
        <v>773.54</v>
      </c>
      <c r="G69" s="12">
        <v>0</v>
      </c>
      <c r="H69" s="12">
        <v>2455.6799999999998</v>
      </c>
      <c r="I69" s="12">
        <v>11032.14</v>
      </c>
      <c r="J69" s="12">
        <v>838</v>
      </c>
      <c r="K69" s="12">
        <v>0</v>
      </c>
      <c r="L69" s="12">
        <v>0</v>
      </c>
      <c r="M69" s="12">
        <v>386.77</v>
      </c>
      <c r="N69" s="12">
        <v>6331.05</v>
      </c>
      <c r="O69" s="12">
        <v>0</v>
      </c>
      <c r="P69" s="12">
        <v>0</v>
      </c>
      <c r="Q69" s="12">
        <v>0</v>
      </c>
      <c r="R69" s="12">
        <v>0</v>
      </c>
      <c r="S69" s="12">
        <v>0</v>
      </c>
      <c r="T69" s="12">
        <v>0</v>
      </c>
      <c r="U69" s="12">
        <v>0</v>
      </c>
      <c r="V69" s="12">
        <v>0</v>
      </c>
      <c r="W69" s="12">
        <v>0</v>
      </c>
      <c r="X69" s="12">
        <v>0</v>
      </c>
      <c r="Y69" s="12">
        <v>0</v>
      </c>
      <c r="Z69" s="12">
        <v>0</v>
      </c>
      <c r="AA69" s="12">
        <v>0</v>
      </c>
      <c r="AB69" s="12">
        <v>0</v>
      </c>
      <c r="AC69" s="12">
        <v>0</v>
      </c>
      <c r="AD69" s="12">
        <v>0</v>
      </c>
      <c r="AE69" s="12">
        <v>0</v>
      </c>
      <c r="AF69" s="12">
        <v>0</v>
      </c>
      <c r="AG69" s="12">
        <v>0</v>
      </c>
      <c r="AH69" s="12">
        <v>0</v>
      </c>
      <c r="AI69" s="12">
        <v>838</v>
      </c>
      <c r="AJ69" s="12">
        <v>0</v>
      </c>
      <c r="AK69" s="12">
        <v>0</v>
      </c>
      <c r="AL69" s="12">
        <v>0</v>
      </c>
      <c r="AM69" s="12">
        <v>0</v>
      </c>
      <c r="AN69" s="12">
        <v>0</v>
      </c>
      <c r="AO69" s="12">
        <v>0</v>
      </c>
      <c r="AP69" s="12">
        <v>0</v>
      </c>
      <c r="AQ69" s="12">
        <v>0</v>
      </c>
      <c r="AR69" s="12">
        <v>0</v>
      </c>
      <c r="AS69" s="12">
        <v>0</v>
      </c>
      <c r="AT69" s="12">
        <v>0</v>
      </c>
      <c r="AU69" s="12">
        <v>0</v>
      </c>
      <c r="AV69" s="12">
        <v>0</v>
      </c>
      <c r="AW69" s="12">
        <v>0</v>
      </c>
      <c r="AX69" s="12">
        <v>0</v>
      </c>
      <c r="AY69" s="12">
        <v>0</v>
      </c>
      <c r="AZ69" s="12">
        <v>0</v>
      </c>
      <c r="BA69" s="12">
        <v>0</v>
      </c>
      <c r="BB69" s="12">
        <v>0</v>
      </c>
      <c r="BC69" s="12">
        <v>0</v>
      </c>
      <c r="BD69" s="12">
        <v>0</v>
      </c>
      <c r="BE69" s="12">
        <v>0</v>
      </c>
      <c r="BF69" s="12">
        <v>0</v>
      </c>
      <c r="BG69" s="12">
        <v>22655.18</v>
      </c>
    </row>
    <row r="70" spans="1:59" x14ac:dyDescent="0.2">
      <c r="A70">
        <f t="shared" si="3"/>
        <v>411.13836363636364</v>
      </c>
      <c r="B70">
        <f t="shared" ref="B70:B133" si="4">_xlfn.STDEV.S(D70:BF70)</f>
        <v>1597.0287886140586</v>
      </c>
      <c r="C70" s="14" t="s">
        <v>937</v>
      </c>
      <c r="D70" s="12">
        <v>604.93999999999994</v>
      </c>
      <c r="E70" s="12">
        <v>3513.3599999999992</v>
      </c>
      <c r="F70" s="12">
        <v>9190.8700000000008</v>
      </c>
      <c r="G70" s="12">
        <v>6783.8099999999995</v>
      </c>
      <c r="H70" s="12">
        <v>1828.97</v>
      </c>
      <c r="I70" s="12">
        <v>0</v>
      </c>
      <c r="J70" s="12">
        <v>0</v>
      </c>
      <c r="K70" s="12">
        <v>0</v>
      </c>
      <c r="L70" s="12">
        <v>0</v>
      </c>
      <c r="M70" s="12">
        <v>0</v>
      </c>
      <c r="N70" s="12">
        <v>0</v>
      </c>
      <c r="O70" s="12">
        <v>0</v>
      </c>
      <c r="P70" s="12">
        <v>0</v>
      </c>
      <c r="Q70" s="12">
        <v>0</v>
      </c>
      <c r="R70" s="12">
        <v>0</v>
      </c>
      <c r="S70" s="12">
        <v>0</v>
      </c>
      <c r="T70" s="12">
        <v>0</v>
      </c>
      <c r="U70" s="12">
        <v>0</v>
      </c>
      <c r="V70" s="12">
        <v>0</v>
      </c>
      <c r="W70" s="12">
        <v>0</v>
      </c>
      <c r="X70" s="12">
        <v>0</v>
      </c>
      <c r="Y70" s="12">
        <v>0</v>
      </c>
      <c r="Z70" s="12">
        <v>690.66</v>
      </c>
      <c r="AA70" s="12">
        <v>0</v>
      </c>
      <c r="AB70" s="12">
        <v>0</v>
      </c>
      <c r="AC70" s="12">
        <v>0</v>
      </c>
      <c r="AD70" s="12">
        <v>0</v>
      </c>
      <c r="AE70" s="12">
        <v>0</v>
      </c>
      <c r="AF70" s="12">
        <v>0</v>
      </c>
      <c r="AG70" s="12">
        <v>0</v>
      </c>
      <c r="AH70" s="12">
        <v>0</v>
      </c>
      <c r="AI70" s="12">
        <v>0</v>
      </c>
      <c r="AJ70" s="12">
        <v>0</v>
      </c>
      <c r="AK70" s="12">
        <v>0</v>
      </c>
      <c r="AL70" s="12">
        <v>0</v>
      </c>
      <c r="AM70" s="12">
        <v>0</v>
      </c>
      <c r="AN70" s="12">
        <v>0</v>
      </c>
      <c r="AO70" s="12">
        <v>0</v>
      </c>
      <c r="AP70" s="12">
        <v>0</v>
      </c>
      <c r="AQ70" s="12">
        <v>0</v>
      </c>
      <c r="AR70" s="12">
        <v>0</v>
      </c>
      <c r="AS70" s="12">
        <v>0</v>
      </c>
      <c r="AT70" s="12">
        <v>0</v>
      </c>
      <c r="AU70" s="12">
        <v>0</v>
      </c>
      <c r="AV70" s="12">
        <v>0</v>
      </c>
      <c r="AW70" s="12">
        <v>0</v>
      </c>
      <c r="AX70" s="12">
        <v>0</v>
      </c>
      <c r="AY70" s="12">
        <v>0</v>
      </c>
      <c r="AZ70" s="12">
        <v>0</v>
      </c>
      <c r="BA70" s="12">
        <v>0</v>
      </c>
      <c r="BB70" s="12">
        <v>0</v>
      </c>
      <c r="BC70" s="12">
        <v>0</v>
      </c>
      <c r="BD70" s="12">
        <v>0</v>
      </c>
      <c r="BE70" s="12">
        <v>0</v>
      </c>
      <c r="BF70" s="12">
        <v>0</v>
      </c>
      <c r="BG70" s="12">
        <v>22612.61</v>
      </c>
    </row>
    <row r="71" spans="1:59" x14ac:dyDescent="0.2">
      <c r="A71">
        <f t="shared" si="3"/>
        <v>395.15290909090908</v>
      </c>
      <c r="B71">
        <f t="shared" si="4"/>
        <v>794.64074961855772</v>
      </c>
      <c r="C71" s="14" t="s">
        <v>758</v>
      </c>
      <c r="D71" s="12">
        <v>0</v>
      </c>
      <c r="E71" s="12">
        <v>2926.36</v>
      </c>
      <c r="F71" s="12">
        <v>0</v>
      </c>
      <c r="G71" s="12">
        <v>0</v>
      </c>
      <c r="H71" s="12">
        <v>0</v>
      </c>
      <c r="I71" s="12">
        <v>0</v>
      </c>
      <c r="J71" s="12">
        <v>0</v>
      </c>
      <c r="K71" s="12">
        <v>1388.99</v>
      </c>
      <c r="L71" s="12">
        <v>2777.98</v>
      </c>
      <c r="M71" s="12">
        <v>0</v>
      </c>
      <c r="N71" s="12">
        <v>694.5</v>
      </c>
      <c r="O71" s="12">
        <v>0</v>
      </c>
      <c r="P71" s="12">
        <v>0</v>
      </c>
      <c r="Q71" s="12">
        <v>0</v>
      </c>
      <c r="R71" s="12">
        <v>0</v>
      </c>
      <c r="S71" s="12">
        <v>0</v>
      </c>
      <c r="T71" s="12">
        <v>2083.4899999999998</v>
      </c>
      <c r="U71" s="12">
        <v>1388.99</v>
      </c>
      <c r="V71" s="12">
        <v>0</v>
      </c>
      <c r="W71" s="12">
        <v>0</v>
      </c>
      <c r="X71" s="12">
        <v>0</v>
      </c>
      <c r="Y71" s="12">
        <v>0</v>
      </c>
      <c r="Z71" s="12">
        <v>0</v>
      </c>
      <c r="AA71" s="12">
        <v>0</v>
      </c>
      <c r="AB71" s="12">
        <v>0</v>
      </c>
      <c r="AC71" s="12">
        <v>0</v>
      </c>
      <c r="AD71" s="12">
        <v>0</v>
      </c>
      <c r="AE71" s="12">
        <v>0</v>
      </c>
      <c r="AF71" s="12">
        <v>0</v>
      </c>
      <c r="AG71" s="12">
        <v>2083.4899999999998</v>
      </c>
      <c r="AH71" s="12">
        <v>694.5</v>
      </c>
      <c r="AI71" s="12">
        <v>1041.75</v>
      </c>
      <c r="AJ71" s="12">
        <v>1388.99</v>
      </c>
      <c r="AK71" s="12">
        <v>2777.99</v>
      </c>
      <c r="AL71" s="12">
        <v>0</v>
      </c>
      <c r="AM71" s="12">
        <v>0</v>
      </c>
      <c r="AN71" s="12">
        <v>0</v>
      </c>
      <c r="AO71" s="12">
        <v>694.5</v>
      </c>
      <c r="AP71" s="12">
        <v>0</v>
      </c>
      <c r="AQ71" s="12">
        <v>1097.3800000000001</v>
      </c>
      <c r="AR71" s="12">
        <v>0</v>
      </c>
      <c r="AS71" s="12">
        <v>0</v>
      </c>
      <c r="AT71" s="12">
        <v>694.5</v>
      </c>
      <c r="AU71" s="12">
        <v>0</v>
      </c>
      <c r="AV71" s="12">
        <v>0</v>
      </c>
      <c r="AW71" s="12">
        <v>0</v>
      </c>
      <c r="AX71" s="12">
        <v>0</v>
      </c>
      <c r="AY71" s="12">
        <v>0</v>
      </c>
      <c r="AZ71" s="12">
        <v>0</v>
      </c>
      <c r="BA71" s="12">
        <v>0</v>
      </c>
      <c r="BB71" s="12">
        <v>0</v>
      </c>
      <c r="BC71" s="12">
        <v>0</v>
      </c>
      <c r="BD71" s="12">
        <v>0</v>
      </c>
      <c r="BE71" s="12">
        <v>0</v>
      </c>
      <c r="BF71" s="12">
        <v>0</v>
      </c>
      <c r="BG71" s="12">
        <v>21733.41</v>
      </c>
    </row>
    <row r="72" spans="1:59" x14ac:dyDescent="0.2">
      <c r="A72">
        <f t="shared" si="3"/>
        <v>392.42054545454545</v>
      </c>
      <c r="B72">
        <f t="shared" si="4"/>
        <v>750.39649907730427</v>
      </c>
      <c r="C72" s="14" t="s">
        <v>842</v>
      </c>
      <c r="D72" s="12">
        <v>959.25</v>
      </c>
      <c r="E72" s="12">
        <v>0</v>
      </c>
      <c r="F72" s="12">
        <v>1918.5</v>
      </c>
      <c r="G72" s="12">
        <v>959.25</v>
      </c>
      <c r="H72" s="12">
        <v>0</v>
      </c>
      <c r="I72" s="12">
        <v>0</v>
      </c>
      <c r="J72" s="12">
        <v>479.63</v>
      </c>
      <c r="K72" s="12">
        <v>0</v>
      </c>
      <c r="L72" s="12">
        <v>959.25</v>
      </c>
      <c r="M72" s="12">
        <v>0</v>
      </c>
      <c r="N72" s="12">
        <v>2877.75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959.25</v>
      </c>
      <c r="Y72" s="12">
        <v>0</v>
      </c>
      <c r="Z72" s="12">
        <v>0</v>
      </c>
      <c r="AA72" s="12">
        <v>959.25</v>
      </c>
      <c r="AB72" s="12">
        <v>959.25</v>
      </c>
      <c r="AC72" s="12">
        <v>0</v>
      </c>
      <c r="AD72" s="12">
        <v>0</v>
      </c>
      <c r="AE72" s="12">
        <v>0</v>
      </c>
      <c r="AF72" s="12">
        <v>0</v>
      </c>
      <c r="AG72" s="12">
        <v>2877.75</v>
      </c>
      <c r="AH72" s="12">
        <v>1918.5</v>
      </c>
      <c r="AI72" s="12">
        <v>0</v>
      </c>
      <c r="AJ72" s="12">
        <v>0</v>
      </c>
      <c r="AK72" s="12">
        <v>0</v>
      </c>
      <c r="AL72" s="12">
        <v>0</v>
      </c>
      <c r="AM72" s="12">
        <v>1918.5</v>
      </c>
      <c r="AN72" s="12">
        <v>1918.5</v>
      </c>
      <c r="AO72" s="12">
        <v>0</v>
      </c>
      <c r="AP72" s="12">
        <v>0</v>
      </c>
      <c r="AQ72" s="12">
        <v>959.25</v>
      </c>
      <c r="AR72" s="12">
        <v>0</v>
      </c>
      <c r="AS72" s="12">
        <v>959.25</v>
      </c>
      <c r="AT72" s="12">
        <v>0</v>
      </c>
      <c r="AU72" s="12">
        <v>0</v>
      </c>
      <c r="AV72" s="12">
        <v>0</v>
      </c>
      <c r="AW72" s="12">
        <v>0</v>
      </c>
      <c r="AX72" s="12">
        <v>0</v>
      </c>
      <c r="AY72" s="12">
        <v>0</v>
      </c>
      <c r="AZ72" s="12">
        <v>0</v>
      </c>
      <c r="BA72" s="12">
        <v>0</v>
      </c>
      <c r="BB72" s="12">
        <v>0</v>
      </c>
      <c r="BC72" s="12">
        <v>0</v>
      </c>
      <c r="BD72" s="12">
        <v>0</v>
      </c>
      <c r="BE72" s="12">
        <v>0</v>
      </c>
      <c r="BF72" s="12">
        <v>0</v>
      </c>
      <c r="BG72" s="12">
        <v>21583.13</v>
      </c>
    </row>
    <row r="73" spans="1:59" x14ac:dyDescent="0.2">
      <c r="A73">
        <f t="shared" si="3"/>
        <v>376.5376363636363</v>
      </c>
      <c r="B73">
        <f t="shared" si="4"/>
        <v>1238.4915351629318</v>
      </c>
      <c r="C73" s="14" t="s">
        <v>525</v>
      </c>
      <c r="D73" s="12">
        <v>0</v>
      </c>
      <c r="E73" s="12">
        <v>112.55</v>
      </c>
      <c r="F73" s="12">
        <v>787.87</v>
      </c>
      <c r="G73" s="12">
        <v>0</v>
      </c>
      <c r="H73" s="12">
        <v>0</v>
      </c>
      <c r="I73" s="12">
        <v>0</v>
      </c>
      <c r="J73" s="12">
        <v>0</v>
      </c>
      <c r="K73" s="12">
        <v>5852.7</v>
      </c>
      <c r="L73" s="12">
        <v>0</v>
      </c>
      <c r="M73" s="12">
        <v>0</v>
      </c>
      <c r="N73" s="12">
        <v>0</v>
      </c>
      <c r="O73" s="12">
        <v>3601.66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900.42</v>
      </c>
      <c r="Y73" s="12">
        <v>0</v>
      </c>
      <c r="Z73" s="12">
        <v>0</v>
      </c>
      <c r="AA73" s="12">
        <v>450.21</v>
      </c>
      <c r="AB73" s="12">
        <v>0</v>
      </c>
      <c r="AC73" s="12">
        <v>0</v>
      </c>
      <c r="AD73" s="12">
        <v>0</v>
      </c>
      <c r="AE73" s="12">
        <v>0</v>
      </c>
      <c r="AF73" s="12">
        <v>5852.7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450.21</v>
      </c>
      <c r="AN73" s="12">
        <v>0</v>
      </c>
      <c r="AO73" s="12">
        <v>2701.25</v>
      </c>
      <c r="AP73" s="12">
        <v>0</v>
      </c>
      <c r="AQ73" s="12">
        <v>0</v>
      </c>
      <c r="AR73" s="12">
        <v>0</v>
      </c>
      <c r="AS73" s="12">
        <v>0</v>
      </c>
      <c r="AT73" s="12">
        <v>0</v>
      </c>
      <c r="AU73" s="12">
        <v>0</v>
      </c>
      <c r="AV73" s="12">
        <v>0</v>
      </c>
      <c r="AW73" s="12">
        <v>0</v>
      </c>
      <c r="AX73" s="12">
        <v>0</v>
      </c>
      <c r="AY73" s="12">
        <v>0</v>
      </c>
      <c r="AZ73" s="12">
        <v>0</v>
      </c>
      <c r="BA73" s="12">
        <v>0</v>
      </c>
      <c r="BB73" s="12">
        <v>0</v>
      </c>
      <c r="BC73" s="12">
        <v>0</v>
      </c>
      <c r="BD73" s="12">
        <v>0</v>
      </c>
      <c r="BE73" s="12">
        <v>0</v>
      </c>
      <c r="BF73" s="12">
        <v>0</v>
      </c>
      <c r="BG73" s="12">
        <v>20709.569999999996</v>
      </c>
    </row>
    <row r="74" spans="1:59" x14ac:dyDescent="0.2">
      <c r="A74">
        <f t="shared" si="3"/>
        <v>375.51472727272727</v>
      </c>
      <c r="B74">
        <f t="shared" si="4"/>
        <v>1249.7584561157385</v>
      </c>
      <c r="C74" s="14" t="s">
        <v>704</v>
      </c>
      <c r="D74" s="12">
        <v>0</v>
      </c>
      <c r="E74" s="12">
        <v>0</v>
      </c>
      <c r="F74" s="12">
        <v>0</v>
      </c>
      <c r="G74" s="12">
        <v>0</v>
      </c>
      <c r="H74" s="12">
        <v>0</v>
      </c>
      <c r="I74" s="12">
        <v>5163.33</v>
      </c>
      <c r="J74" s="12">
        <v>0</v>
      </c>
      <c r="K74" s="12">
        <v>0</v>
      </c>
      <c r="L74" s="12">
        <v>0</v>
      </c>
      <c r="M74" s="12">
        <v>0</v>
      </c>
      <c r="N74" s="12">
        <v>0</v>
      </c>
      <c r="O74" s="12">
        <v>0</v>
      </c>
      <c r="P74" s="12">
        <v>0</v>
      </c>
      <c r="Q74" s="12">
        <v>0</v>
      </c>
      <c r="R74" s="12">
        <v>0</v>
      </c>
      <c r="S74" s="12">
        <v>0</v>
      </c>
      <c r="T74" s="12">
        <v>0</v>
      </c>
      <c r="U74" s="12">
        <v>0</v>
      </c>
      <c r="V74" s="12">
        <v>0</v>
      </c>
      <c r="W74" s="12">
        <v>0</v>
      </c>
      <c r="X74" s="12">
        <v>0</v>
      </c>
      <c r="Y74" s="12">
        <v>0</v>
      </c>
      <c r="Z74" s="12">
        <v>0</v>
      </c>
      <c r="AA74" s="12">
        <v>0</v>
      </c>
      <c r="AB74" s="12">
        <v>0</v>
      </c>
      <c r="AC74" s="12">
        <v>0</v>
      </c>
      <c r="AD74" s="12">
        <v>0</v>
      </c>
      <c r="AE74" s="12">
        <v>0</v>
      </c>
      <c r="AF74" s="12">
        <v>0</v>
      </c>
      <c r="AG74" s="12">
        <v>0</v>
      </c>
      <c r="AH74" s="12">
        <v>0</v>
      </c>
      <c r="AI74" s="12">
        <v>0</v>
      </c>
      <c r="AJ74" s="12">
        <v>0</v>
      </c>
      <c r="AK74" s="12">
        <v>0</v>
      </c>
      <c r="AL74" s="12">
        <v>0</v>
      </c>
      <c r="AM74" s="12">
        <v>0</v>
      </c>
      <c r="AN74" s="12">
        <v>0</v>
      </c>
      <c r="AO74" s="12">
        <v>0</v>
      </c>
      <c r="AP74" s="12">
        <v>0</v>
      </c>
      <c r="AQ74" s="12">
        <v>0</v>
      </c>
      <c r="AR74" s="12">
        <v>0</v>
      </c>
      <c r="AS74" s="12">
        <v>0</v>
      </c>
      <c r="AT74" s="12">
        <v>0</v>
      </c>
      <c r="AU74" s="12">
        <v>4224.54</v>
      </c>
      <c r="AV74" s="12">
        <v>0</v>
      </c>
      <c r="AW74" s="12">
        <v>0</v>
      </c>
      <c r="AX74" s="12">
        <v>0</v>
      </c>
      <c r="AY74" s="12">
        <v>2816.36</v>
      </c>
      <c r="AZ74" s="12">
        <v>0</v>
      </c>
      <c r="BA74" s="12">
        <v>0</v>
      </c>
      <c r="BB74" s="12">
        <v>5632.72</v>
      </c>
      <c r="BC74" s="12">
        <v>0</v>
      </c>
      <c r="BD74" s="12">
        <v>0</v>
      </c>
      <c r="BE74" s="12">
        <v>2816.36</v>
      </c>
      <c r="BF74" s="12">
        <v>0</v>
      </c>
      <c r="BG74" s="12">
        <v>20653.310000000001</v>
      </c>
    </row>
    <row r="75" spans="1:59" x14ac:dyDescent="0.2">
      <c r="A75">
        <f t="shared" si="3"/>
        <v>374.57254545454549</v>
      </c>
      <c r="B75">
        <f t="shared" si="4"/>
        <v>2668.1905359703137</v>
      </c>
      <c r="C75" s="14" t="s">
        <v>574</v>
      </c>
      <c r="D75" s="12">
        <v>0</v>
      </c>
      <c r="E75" s="12">
        <v>19786.13</v>
      </c>
      <c r="F75" s="12">
        <v>0</v>
      </c>
      <c r="G75" s="12">
        <v>0</v>
      </c>
      <c r="H75" s="12">
        <v>0</v>
      </c>
      <c r="I75" s="12">
        <v>0</v>
      </c>
      <c r="J75" s="12">
        <v>0</v>
      </c>
      <c r="K75" s="12">
        <v>0</v>
      </c>
      <c r="L75" s="12">
        <v>815.36</v>
      </c>
      <c r="M75" s="12">
        <v>0</v>
      </c>
      <c r="N75" s="12">
        <v>0</v>
      </c>
      <c r="O75" s="12">
        <v>0</v>
      </c>
      <c r="P75" s="12">
        <v>0</v>
      </c>
      <c r="Q75" s="12">
        <v>0</v>
      </c>
      <c r="R75" s="12">
        <v>0</v>
      </c>
      <c r="S75" s="12">
        <v>0</v>
      </c>
      <c r="T75" s="12">
        <v>0</v>
      </c>
      <c r="U75" s="12">
        <v>0</v>
      </c>
      <c r="V75" s="12">
        <v>0</v>
      </c>
      <c r="W75" s="12">
        <v>0</v>
      </c>
      <c r="X75" s="12">
        <v>0</v>
      </c>
      <c r="Y75" s="12">
        <v>0</v>
      </c>
      <c r="Z75" s="12">
        <v>0</v>
      </c>
      <c r="AA75" s="12">
        <v>0</v>
      </c>
      <c r="AB75" s="12">
        <v>0</v>
      </c>
      <c r="AC75" s="12">
        <v>0</v>
      </c>
      <c r="AD75" s="12">
        <v>0</v>
      </c>
      <c r="AE75" s="12">
        <v>0</v>
      </c>
      <c r="AF75" s="12">
        <v>0</v>
      </c>
      <c r="AG75" s="12">
        <v>0</v>
      </c>
      <c r="AH75" s="12">
        <v>0</v>
      </c>
      <c r="AI75" s="12">
        <v>0</v>
      </c>
      <c r="AJ75" s="12">
        <v>0</v>
      </c>
      <c r="AK75" s="12">
        <v>0</v>
      </c>
      <c r="AL75" s="12">
        <v>0</v>
      </c>
      <c r="AM75" s="12">
        <v>0</v>
      </c>
      <c r="AN75" s="12">
        <v>0</v>
      </c>
      <c r="AO75" s="12">
        <v>0</v>
      </c>
      <c r="AP75" s="12">
        <v>0</v>
      </c>
      <c r="AQ75" s="12">
        <v>0</v>
      </c>
      <c r="AR75" s="12">
        <v>0</v>
      </c>
      <c r="AS75" s="12">
        <v>0</v>
      </c>
      <c r="AT75" s="12">
        <v>0</v>
      </c>
      <c r="AU75" s="12">
        <v>0</v>
      </c>
      <c r="AV75" s="12">
        <v>0</v>
      </c>
      <c r="AW75" s="12">
        <v>0</v>
      </c>
      <c r="AX75" s="12">
        <v>0</v>
      </c>
      <c r="AY75" s="12">
        <v>0</v>
      </c>
      <c r="AZ75" s="12">
        <v>0</v>
      </c>
      <c r="BA75" s="12">
        <v>0</v>
      </c>
      <c r="BB75" s="12">
        <v>0</v>
      </c>
      <c r="BC75" s="12">
        <v>0</v>
      </c>
      <c r="BD75" s="12">
        <v>0</v>
      </c>
      <c r="BE75" s="12">
        <v>0</v>
      </c>
      <c r="BF75" s="12">
        <v>0</v>
      </c>
      <c r="BG75" s="12">
        <v>20601.490000000002</v>
      </c>
    </row>
    <row r="76" spans="1:59" x14ac:dyDescent="0.2">
      <c r="A76">
        <f t="shared" si="3"/>
        <v>361.31072727272732</v>
      </c>
      <c r="B76">
        <f t="shared" si="4"/>
        <v>633.93069911832345</v>
      </c>
      <c r="C76" s="14" t="s">
        <v>650</v>
      </c>
      <c r="D76" s="12">
        <v>0</v>
      </c>
      <c r="E76" s="12">
        <v>248.64</v>
      </c>
      <c r="F76" s="12">
        <v>0</v>
      </c>
      <c r="G76" s="12">
        <v>0</v>
      </c>
      <c r="H76" s="12">
        <v>2601.1</v>
      </c>
      <c r="I76" s="12">
        <v>471.38</v>
      </c>
      <c r="J76" s="12">
        <v>248.64</v>
      </c>
      <c r="K76" s="12">
        <v>683.76</v>
      </c>
      <c r="L76" s="12">
        <v>0</v>
      </c>
      <c r="M76" s="12">
        <v>588.79</v>
      </c>
      <c r="N76" s="12">
        <v>34.53</v>
      </c>
      <c r="O76" s="12">
        <v>248.64</v>
      </c>
      <c r="P76" s="12">
        <v>0</v>
      </c>
      <c r="Q76" s="12">
        <v>0</v>
      </c>
      <c r="R76" s="12">
        <v>167.48</v>
      </c>
      <c r="S76" s="12">
        <v>0</v>
      </c>
      <c r="T76" s="12">
        <v>644.61999999999989</v>
      </c>
      <c r="U76" s="12">
        <v>67.34</v>
      </c>
      <c r="V76" s="12">
        <v>20.72</v>
      </c>
      <c r="W76" s="12">
        <v>1553.99</v>
      </c>
      <c r="X76" s="12">
        <v>0</v>
      </c>
      <c r="Y76" s="12">
        <v>93.24</v>
      </c>
      <c r="Z76" s="12">
        <v>36.26</v>
      </c>
      <c r="AA76" s="12">
        <v>93.24</v>
      </c>
      <c r="AB76" s="12">
        <v>93.24</v>
      </c>
      <c r="AC76" s="12">
        <v>3282.1699999999996</v>
      </c>
      <c r="AD76" s="12">
        <v>575.54999999999995</v>
      </c>
      <c r="AE76" s="12">
        <v>69.069999999999993</v>
      </c>
      <c r="AF76" s="12">
        <v>360.29999999999995</v>
      </c>
      <c r="AG76" s="12">
        <v>959.25</v>
      </c>
      <c r="AH76" s="12">
        <v>671.48</v>
      </c>
      <c r="AI76" s="12">
        <v>1441.1799999999998</v>
      </c>
      <c r="AJ76" s="12">
        <v>0</v>
      </c>
      <c r="AK76" s="12">
        <v>165.76</v>
      </c>
      <c r="AL76" s="12">
        <v>0</v>
      </c>
      <c r="AM76" s="12">
        <v>0</v>
      </c>
      <c r="AN76" s="12">
        <v>20.72</v>
      </c>
      <c r="AO76" s="12">
        <v>248.64</v>
      </c>
      <c r="AP76" s="12">
        <v>95.93</v>
      </c>
      <c r="AQ76" s="12">
        <v>1342.95</v>
      </c>
      <c r="AR76" s="12">
        <v>72.52</v>
      </c>
      <c r="AS76" s="12">
        <v>557.33000000000004</v>
      </c>
      <c r="AT76" s="12">
        <v>863.33</v>
      </c>
      <c r="AU76" s="12">
        <v>248.64</v>
      </c>
      <c r="AV76" s="12">
        <v>56.98</v>
      </c>
      <c r="AW76" s="12">
        <v>286.63</v>
      </c>
      <c r="AX76" s="12">
        <v>305.81</v>
      </c>
      <c r="AY76" s="12">
        <v>0</v>
      </c>
      <c r="AZ76" s="12">
        <v>0</v>
      </c>
      <c r="BA76" s="12">
        <v>0</v>
      </c>
      <c r="BB76" s="12">
        <v>20.72</v>
      </c>
      <c r="BC76" s="12">
        <v>0</v>
      </c>
      <c r="BD76" s="12">
        <v>0</v>
      </c>
      <c r="BE76" s="12">
        <v>331.52</v>
      </c>
      <c r="BF76" s="12">
        <v>0</v>
      </c>
      <c r="BG76" s="12">
        <v>19872.090000000004</v>
      </c>
    </row>
    <row r="77" spans="1:59" x14ac:dyDescent="0.2">
      <c r="A77">
        <f t="shared" si="3"/>
        <v>356.63163636363635</v>
      </c>
      <c r="B77">
        <f t="shared" si="4"/>
        <v>1531.1238735838401</v>
      </c>
      <c r="C77" s="14" t="s">
        <v>744</v>
      </c>
      <c r="D77" s="12">
        <v>0</v>
      </c>
      <c r="E77" s="12">
        <v>0</v>
      </c>
      <c r="F77" s="12">
        <v>0</v>
      </c>
      <c r="G77" s="12">
        <v>0</v>
      </c>
      <c r="H77" s="12">
        <v>0</v>
      </c>
      <c r="I77" s="12">
        <v>4903.6899999999996</v>
      </c>
      <c r="J77" s="12">
        <v>0</v>
      </c>
      <c r="K77" s="12">
        <v>0</v>
      </c>
      <c r="L77" s="12">
        <v>0</v>
      </c>
      <c r="M77" s="12">
        <v>0</v>
      </c>
      <c r="N77" s="12">
        <v>0</v>
      </c>
      <c r="O77" s="12">
        <v>0</v>
      </c>
      <c r="P77" s="12">
        <v>0</v>
      </c>
      <c r="Q77" s="12">
        <v>0</v>
      </c>
      <c r="R77" s="12">
        <v>0</v>
      </c>
      <c r="S77" s="12">
        <v>0</v>
      </c>
      <c r="T77" s="12">
        <v>0</v>
      </c>
      <c r="U77" s="12">
        <v>0</v>
      </c>
      <c r="V77" s="12">
        <v>0</v>
      </c>
      <c r="W77" s="12">
        <v>0</v>
      </c>
      <c r="X77" s="12">
        <v>0</v>
      </c>
      <c r="Y77" s="12">
        <v>0</v>
      </c>
      <c r="Z77" s="12">
        <v>0</v>
      </c>
      <c r="AA77" s="12">
        <v>0</v>
      </c>
      <c r="AB77" s="12">
        <v>0</v>
      </c>
      <c r="AC77" s="12">
        <v>0</v>
      </c>
      <c r="AD77" s="12">
        <v>0</v>
      </c>
      <c r="AE77" s="12">
        <v>0</v>
      </c>
      <c r="AF77" s="12">
        <v>0</v>
      </c>
      <c r="AG77" s="12">
        <v>0</v>
      </c>
      <c r="AH77" s="12">
        <v>0</v>
      </c>
      <c r="AI77" s="12">
        <v>0</v>
      </c>
      <c r="AJ77" s="12">
        <v>0</v>
      </c>
      <c r="AK77" s="12">
        <v>0</v>
      </c>
      <c r="AL77" s="12">
        <v>0</v>
      </c>
      <c r="AM77" s="12">
        <v>0</v>
      </c>
      <c r="AN77" s="12">
        <v>0</v>
      </c>
      <c r="AO77" s="12">
        <v>0</v>
      </c>
      <c r="AP77" s="12">
        <v>0</v>
      </c>
      <c r="AQ77" s="12">
        <v>0</v>
      </c>
      <c r="AR77" s="12">
        <v>0</v>
      </c>
      <c r="AS77" s="12">
        <v>0</v>
      </c>
      <c r="AT77" s="12">
        <v>0</v>
      </c>
      <c r="AU77" s="12">
        <v>0</v>
      </c>
      <c r="AV77" s="12">
        <v>1634.56</v>
      </c>
      <c r="AW77" s="12">
        <v>0</v>
      </c>
      <c r="AX77" s="12">
        <v>0</v>
      </c>
      <c r="AY77" s="12">
        <v>0</v>
      </c>
      <c r="AZ77" s="12">
        <v>0</v>
      </c>
      <c r="BA77" s="12">
        <v>3269.12</v>
      </c>
      <c r="BB77" s="12">
        <v>9807.369999999999</v>
      </c>
      <c r="BC77" s="12">
        <v>0</v>
      </c>
      <c r="BD77" s="12">
        <v>0</v>
      </c>
      <c r="BE77" s="12">
        <v>0</v>
      </c>
      <c r="BF77" s="12">
        <v>0</v>
      </c>
      <c r="BG77" s="12">
        <v>19614.739999999998</v>
      </c>
    </row>
    <row r="78" spans="1:59" x14ac:dyDescent="0.2">
      <c r="A78">
        <f t="shared" si="3"/>
        <v>331.26563636363636</v>
      </c>
      <c r="B78">
        <f t="shared" si="4"/>
        <v>587.57289397040279</v>
      </c>
      <c r="C78" s="14" t="s">
        <v>712</v>
      </c>
      <c r="D78" s="12">
        <v>0</v>
      </c>
      <c r="E78" s="12">
        <v>0</v>
      </c>
      <c r="F78" s="12">
        <v>0</v>
      </c>
      <c r="G78" s="12">
        <v>194.15</v>
      </c>
      <c r="H78" s="12">
        <v>304.90999999999997</v>
      </c>
      <c r="I78" s="12">
        <v>0</v>
      </c>
      <c r="J78" s="12">
        <v>2148.7199999999998</v>
      </c>
      <c r="K78" s="12">
        <v>970.76</v>
      </c>
      <c r="L78" s="12">
        <v>0</v>
      </c>
      <c r="M78" s="12">
        <v>0</v>
      </c>
      <c r="N78" s="12">
        <v>657.41</v>
      </c>
      <c r="O78" s="12">
        <v>1682.6499999999999</v>
      </c>
      <c r="P78" s="12">
        <v>2194.7600000000002</v>
      </c>
      <c r="Q78" s="12">
        <v>0</v>
      </c>
      <c r="R78" s="12">
        <v>0</v>
      </c>
      <c r="S78" s="12">
        <v>0</v>
      </c>
      <c r="T78" s="12">
        <v>0</v>
      </c>
      <c r="U78" s="12">
        <v>0</v>
      </c>
      <c r="V78" s="12">
        <v>495.49</v>
      </c>
      <c r="W78" s="12">
        <v>0</v>
      </c>
      <c r="X78" s="12">
        <v>0</v>
      </c>
      <c r="Y78" s="12">
        <v>0</v>
      </c>
      <c r="Z78" s="12">
        <v>0</v>
      </c>
      <c r="AA78" s="12">
        <v>1294.3499999999999</v>
      </c>
      <c r="AB78" s="12">
        <v>0</v>
      </c>
      <c r="AC78" s="12">
        <v>0</v>
      </c>
      <c r="AD78" s="12">
        <v>0</v>
      </c>
      <c r="AE78" s="12">
        <v>1294.3499999999999</v>
      </c>
      <c r="AF78" s="12">
        <v>0</v>
      </c>
      <c r="AG78" s="12">
        <v>190.57</v>
      </c>
      <c r="AH78" s="12">
        <v>933.42000000000007</v>
      </c>
      <c r="AI78" s="12">
        <v>1294.3499999999999</v>
      </c>
      <c r="AJ78" s="12">
        <v>0</v>
      </c>
      <c r="AK78" s="12">
        <v>0</v>
      </c>
      <c r="AL78" s="12">
        <v>1257</v>
      </c>
      <c r="AM78" s="12">
        <v>0</v>
      </c>
      <c r="AN78" s="12">
        <v>0</v>
      </c>
      <c r="AO78" s="12">
        <v>647.16999999999996</v>
      </c>
      <c r="AP78" s="12">
        <v>1294.3499999999999</v>
      </c>
      <c r="AQ78" s="12">
        <v>0</v>
      </c>
      <c r="AR78" s="12">
        <v>65.739999999999995</v>
      </c>
      <c r="AS78" s="12">
        <v>970.76</v>
      </c>
      <c r="AT78" s="12">
        <v>0</v>
      </c>
      <c r="AU78" s="12">
        <v>0</v>
      </c>
      <c r="AV78" s="12">
        <v>0</v>
      </c>
      <c r="AW78" s="12">
        <v>0</v>
      </c>
      <c r="AX78" s="12">
        <v>328.7</v>
      </c>
      <c r="AY78" s="12">
        <v>0</v>
      </c>
      <c r="AZ78" s="12">
        <v>0</v>
      </c>
      <c r="BA78" s="12">
        <v>0</v>
      </c>
      <c r="BB78" s="12">
        <v>0</v>
      </c>
      <c r="BC78" s="12">
        <v>0</v>
      </c>
      <c r="BD78" s="12">
        <v>0</v>
      </c>
      <c r="BE78" s="12">
        <v>0</v>
      </c>
      <c r="BF78" s="12">
        <v>0</v>
      </c>
      <c r="BG78" s="12">
        <v>18219.61</v>
      </c>
    </row>
    <row r="79" spans="1:59" x14ac:dyDescent="0.2">
      <c r="A79">
        <f t="shared" si="3"/>
        <v>293.00727272727272</v>
      </c>
      <c r="B79">
        <f t="shared" si="4"/>
        <v>689.49789000148394</v>
      </c>
      <c r="C79" s="14" t="s">
        <v>188</v>
      </c>
      <c r="D79" s="12">
        <v>0</v>
      </c>
      <c r="E79" s="12">
        <v>639.5</v>
      </c>
      <c r="F79" s="12">
        <v>0</v>
      </c>
      <c r="G79" s="12">
        <v>0</v>
      </c>
      <c r="H79" s="12">
        <v>2046.4</v>
      </c>
      <c r="I79" s="12">
        <v>0</v>
      </c>
      <c r="J79" s="12">
        <v>0</v>
      </c>
      <c r="K79" s="12">
        <v>0</v>
      </c>
      <c r="L79" s="12">
        <v>2046.4</v>
      </c>
      <c r="M79" s="12">
        <v>0</v>
      </c>
      <c r="N79" s="12">
        <v>0</v>
      </c>
      <c r="O79" s="12">
        <v>0</v>
      </c>
      <c r="P79" s="12">
        <v>0</v>
      </c>
      <c r="Q79" s="12">
        <v>2046.4</v>
      </c>
      <c r="R79" s="12">
        <v>0</v>
      </c>
      <c r="S79" s="12">
        <v>639.5</v>
      </c>
      <c r="T79" s="12">
        <v>0</v>
      </c>
      <c r="U79" s="12">
        <v>0</v>
      </c>
      <c r="V79" s="12">
        <v>0</v>
      </c>
      <c r="W79" s="12">
        <v>2046.4</v>
      </c>
      <c r="X79" s="12">
        <v>2046.4</v>
      </c>
      <c r="Y79" s="12">
        <v>0</v>
      </c>
      <c r="Z79" s="12">
        <v>0</v>
      </c>
      <c r="AA79" s="12">
        <v>0</v>
      </c>
      <c r="AB79" s="12">
        <v>0</v>
      </c>
      <c r="AC79" s="12">
        <v>0</v>
      </c>
      <c r="AD79" s="12">
        <v>0</v>
      </c>
      <c r="AE79" s="12">
        <v>0</v>
      </c>
      <c r="AF79" s="12">
        <v>0</v>
      </c>
      <c r="AG79" s="12">
        <v>0</v>
      </c>
      <c r="AH79" s="12">
        <v>0</v>
      </c>
      <c r="AI79" s="12">
        <v>0</v>
      </c>
      <c r="AJ79" s="12">
        <v>0</v>
      </c>
      <c r="AK79" s="12">
        <v>0</v>
      </c>
      <c r="AL79" s="12">
        <v>0</v>
      </c>
      <c r="AM79" s="12">
        <v>0</v>
      </c>
      <c r="AN79" s="12">
        <v>0</v>
      </c>
      <c r="AO79" s="12">
        <v>0</v>
      </c>
      <c r="AP79" s="12">
        <v>0</v>
      </c>
      <c r="AQ79" s="12">
        <v>0</v>
      </c>
      <c r="AR79" s="12">
        <v>0</v>
      </c>
      <c r="AS79" s="12">
        <v>2046.4</v>
      </c>
      <c r="AT79" s="12">
        <v>0</v>
      </c>
      <c r="AU79" s="12">
        <v>0</v>
      </c>
      <c r="AV79" s="12">
        <v>0</v>
      </c>
      <c r="AW79" s="12">
        <v>0</v>
      </c>
      <c r="AX79" s="12">
        <v>0</v>
      </c>
      <c r="AY79" s="12">
        <v>0</v>
      </c>
      <c r="AZ79" s="12">
        <v>511.6</v>
      </c>
      <c r="BA79" s="12">
        <v>2046.4</v>
      </c>
      <c r="BB79" s="12">
        <v>0</v>
      </c>
      <c r="BC79" s="12">
        <v>0</v>
      </c>
      <c r="BD79" s="12">
        <v>0</v>
      </c>
      <c r="BE79" s="12">
        <v>0</v>
      </c>
      <c r="BF79" s="12">
        <v>0</v>
      </c>
      <c r="BG79" s="12">
        <v>16115.4</v>
      </c>
    </row>
    <row r="80" spans="1:59" x14ac:dyDescent="0.2">
      <c r="A80">
        <f t="shared" si="3"/>
        <v>291.6578181818183</v>
      </c>
      <c r="B80">
        <f t="shared" si="4"/>
        <v>545.82828319187377</v>
      </c>
      <c r="C80" s="14" t="s">
        <v>728</v>
      </c>
      <c r="D80" s="12">
        <v>0</v>
      </c>
      <c r="E80" s="12">
        <v>890.18</v>
      </c>
      <c r="F80" s="12">
        <v>2557.9899999999998</v>
      </c>
      <c r="G80" s="12">
        <v>1250.8599999999999</v>
      </c>
      <c r="H80" s="12">
        <v>0</v>
      </c>
      <c r="I80" s="12">
        <v>0</v>
      </c>
      <c r="J80" s="12">
        <v>0</v>
      </c>
      <c r="K80" s="12">
        <v>833.91</v>
      </c>
      <c r="L80" s="12">
        <v>0</v>
      </c>
      <c r="M80" s="12">
        <v>0</v>
      </c>
      <c r="N80" s="12">
        <v>833.91</v>
      </c>
      <c r="O80" s="12">
        <v>0</v>
      </c>
      <c r="P80" s="12">
        <v>1250.8599999999999</v>
      </c>
      <c r="Q80" s="12">
        <v>0</v>
      </c>
      <c r="R80" s="12">
        <v>0</v>
      </c>
      <c r="S80" s="12">
        <v>0</v>
      </c>
      <c r="T80" s="12">
        <v>0</v>
      </c>
      <c r="U80" s="12">
        <v>0</v>
      </c>
      <c r="V80" s="12">
        <v>0</v>
      </c>
      <c r="W80" s="12">
        <v>0</v>
      </c>
      <c r="X80" s="12">
        <v>0</v>
      </c>
      <c r="Y80" s="12">
        <v>0</v>
      </c>
      <c r="Z80" s="12">
        <v>0</v>
      </c>
      <c r="AA80" s="12">
        <v>0</v>
      </c>
      <c r="AB80" s="12">
        <v>0</v>
      </c>
      <c r="AC80" s="12">
        <v>0</v>
      </c>
      <c r="AD80" s="12">
        <v>0</v>
      </c>
      <c r="AE80" s="12">
        <v>416.95</v>
      </c>
      <c r="AF80" s="12">
        <v>0</v>
      </c>
      <c r="AG80" s="12">
        <v>1667.82</v>
      </c>
      <c r="AH80" s="12">
        <v>416.95</v>
      </c>
      <c r="AI80" s="12">
        <v>1250.8599999999999</v>
      </c>
      <c r="AJ80" s="12">
        <v>416.95</v>
      </c>
      <c r="AK80" s="12">
        <v>416.95</v>
      </c>
      <c r="AL80" s="12">
        <v>0</v>
      </c>
      <c r="AM80" s="12">
        <v>416.95</v>
      </c>
      <c r="AN80" s="12">
        <v>416.95</v>
      </c>
      <c r="AO80" s="12">
        <v>416.95</v>
      </c>
      <c r="AP80" s="12">
        <v>1335.28</v>
      </c>
      <c r="AQ80" s="12">
        <v>0</v>
      </c>
      <c r="AR80" s="12">
        <v>0</v>
      </c>
      <c r="AS80" s="12">
        <v>0</v>
      </c>
      <c r="AT80" s="12">
        <v>1250.8599999999999</v>
      </c>
      <c r="AU80" s="12">
        <v>0</v>
      </c>
      <c r="AV80" s="12">
        <v>0</v>
      </c>
      <c r="AW80" s="12">
        <v>0</v>
      </c>
      <c r="AX80" s="12">
        <v>0</v>
      </c>
      <c r="AY80" s="12">
        <v>0</v>
      </c>
      <c r="AZ80" s="12">
        <v>0</v>
      </c>
      <c r="BA80" s="12">
        <v>0</v>
      </c>
      <c r="BB80" s="12">
        <v>0</v>
      </c>
      <c r="BC80" s="12">
        <v>0</v>
      </c>
      <c r="BD80" s="12">
        <v>0</v>
      </c>
      <c r="BE80" s="12">
        <v>0</v>
      </c>
      <c r="BF80" s="12">
        <v>0</v>
      </c>
      <c r="BG80" s="12">
        <v>16041.180000000006</v>
      </c>
    </row>
    <row r="81" spans="1:59" x14ac:dyDescent="0.2">
      <c r="A81">
        <f t="shared" si="3"/>
        <v>288.00363636363636</v>
      </c>
      <c r="B81">
        <f t="shared" si="4"/>
        <v>542.15683482345889</v>
      </c>
      <c r="C81" s="14" t="s">
        <v>824</v>
      </c>
      <c r="D81" s="12">
        <v>657.41</v>
      </c>
      <c r="E81" s="12">
        <v>0</v>
      </c>
      <c r="F81" s="12">
        <v>0</v>
      </c>
      <c r="G81" s="12">
        <v>657.41</v>
      </c>
      <c r="H81" s="12">
        <v>131.47999999999999</v>
      </c>
      <c r="I81" s="12">
        <v>0</v>
      </c>
      <c r="J81" s="12">
        <v>657.41</v>
      </c>
      <c r="K81" s="12">
        <v>0</v>
      </c>
      <c r="L81" s="12">
        <v>657.41</v>
      </c>
      <c r="M81" s="12">
        <v>0</v>
      </c>
      <c r="N81" s="12">
        <v>2448.0099999999998</v>
      </c>
      <c r="O81" s="12">
        <v>0</v>
      </c>
      <c r="P81" s="12">
        <v>0</v>
      </c>
      <c r="Q81" s="12">
        <v>0</v>
      </c>
      <c r="R81" s="12">
        <v>0</v>
      </c>
      <c r="S81" s="12">
        <v>1133.19</v>
      </c>
      <c r="T81" s="12">
        <v>0</v>
      </c>
      <c r="U81" s="12">
        <v>1133.19</v>
      </c>
      <c r="V81" s="12">
        <v>0</v>
      </c>
      <c r="W81" s="12">
        <v>0</v>
      </c>
      <c r="X81" s="12">
        <v>1224.01</v>
      </c>
      <c r="Y81" s="12">
        <v>0</v>
      </c>
      <c r="Z81" s="12">
        <v>0</v>
      </c>
      <c r="AA81" s="12">
        <v>986.11</v>
      </c>
      <c r="AB81" s="12">
        <v>0</v>
      </c>
      <c r="AC81" s="12">
        <v>0</v>
      </c>
      <c r="AD81" s="12">
        <v>0</v>
      </c>
      <c r="AE81" s="12">
        <v>0</v>
      </c>
      <c r="AF81" s="12">
        <v>0</v>
      </c>
      <c r="AG81" s="12">
        <v>1972.22</v>
      </c>
      <c r="AH81" s="12">
        <v>0</v>
      </c>
      <c r="AI81" s="12">
        <v>0</v>
      </c>
      <c r="AJ81" s="12">
        <v>0</v>
      </c>
      <c r="AK81" s="12">
        <v>657.41</v>
      </c>
      <c r="AL81" s="12">
        <v>0</v>
      </c>
      <c r="AM81" s="12">
        <v>657.41</v>
      </c>
      <c r="AN81" s="12">
        <v>0</v>
      </c>
      <c r="AO81" s="12">
        <v>0</v>
      </c>
      <c r="AP81" s="12">
        <v>0</v>
      </c>
      <c r="AQ81" s="12">
        <v>657.41</v>
      </c>
      <c r="AR81" s="12">
        <v>0</v>
      </c>
      <c r="AS81" s="12">
        <v>1224.01</v>
      </c>
      <c r="AT81" s="12">
        <v>986.11</v>
      </c>
      <c r="AU81" s="12">
        <v>0</v>
      </c>
      <c r="AV81" s="12">
        <v>0</v>
      </c>
      <c r="AW81" s="12">
        <v>0</v>
      </c>
      <c r="AX81" s="12">
        <v>0</v>
      </c>
      <c r="AY81" s="12">
        <v>0</v>
      </c>
      <c r="AZ81" s="12">
        <v>0</v>
      </c>
      <c r="BA81" s="12">
        <v>0</v>
      </c>
      <c r="BB81" s="12">
        <v>0</v>
      </c>
      <c r="BC81" s="12">
        <v>0</v>
      </c>
      <c r="BD81" s="12">
        <v>0</v>
      </c>
      <c r="BE81" s="12">
        <v>0</v>
      </c>
      <c r="BF81" s="12">
        <v>0</v>
      </c>
      <c r="BG81" s="12">
        <v>15840.2</v>
      </c>
    </row>
    <row r="82" spans="1:59" x14ac:dyDescent="0.2">
      <c r="A82">
        <f t="shared" si="3"/>
        <v>281.33363636363629</v>
      </c>
      <c r="B82">
        <f t="shared" si="4"/>
        <v>867.68624349444144</v>
      </c>
      <c r="C82" s="14" t="s">
        <v>948</v>
      </c>
      <c r="D82" s="12">
        <v>0</v>
      </c>
      <c r="E82" s="12">
        <v>0</v>
      </c>
      <c r="F82" s="12">
        <v>0</v>
      </c>
      <c r="G82" s="12">
        <v>0</v>
      </c>
      <c r="H82" s="12">
        <v>0</v>
      </c>
      <c r="I82" s="12">
        <v>337.66</v>
      </c>
      <c r="J82" s="12">
        <v>136.21</v>
      </c>
      <c r="K82" s="12">
        <v>0</v>
      </c>
      <c r="L82" s="12">
        <v>253.24</v>
      </c>
      <c r="M82" s="12">
        <v>136.21</v>
      </c>
      <c r="N82" s="12">
        <v>168.83</v>
      </c>
      <c r="O82" s="12">
        <v>4220.7</v>
      </c>
      <c r="P82" s="12">
        <v>0</v>
      </c>
      <c r="Q82" s="12">
        <v>0</v>
      </c>
      <c r="R82" s="12">
        <v>0</v>
      </c>
      <c r="S82" s="12">
        <v>0</v>
      </c>
      <c r="T82" s="12">
        <v>0</v>
      </c>
      <c r="U82" s="12">
        <v>337.66</v>
      </c>
      <c r="V82" s="12">
        <v>4220.7</v>
      </c>
      <c r="W82" s="12">
        <v>0</v>
      </c>
      <c r="X82" s="12">
        <v>0</v>
      </c>
      <c r="Y82" s="12">
        <v>0</v>
      </c>
      <c r="Z82" s="12">
        <v>0</v>
      </c>
      <c r="AA82" s="12">
        <v>0</v>
      </c>
      <c r="AB82" s="12">
        <v>90.81</v>
      </c>
      <c r="AC82" s="12">
        <v>0</v>
      </c>
      <c r="AD82" s="12">
        <v>0</v>
      </c>
      <c r="AE82" s="12">
        <v>253.24</v>
      </c>
      <c r="AF82" s="12">
        <v>1519.45</v>
      </c>
      <c r="AG82" s="12">
        <v>0</v>
      </c>
      <c r="AH82" s="12">
        <v>0</v>
      </c>
      <c r="AI82" s="12">
        <v>0</v>
      </c>
      <c r="AJ82" s="12">
        <v>0</v>
      </c>
      <c r="AK82" s="12">
        <v>0</v>
      </c>
      <c r="AL82" s="12">
        <v>0</v>
      </c>
      <c r="AM82" s="12">
        <v>1266.21</v>
      </c>
      <c r="AN82" s="12">
        <v>0</v>
      </c>
      <c r="AO82" s="12">
        <v>0</v>
      </c>
      <c r="AP82" s="12">
        <v>0</v>
      </c>
      <c r="AQ82" s="12">
        <v>168.83</v>
      </c>
      <c r="AR82" s="12">
        <v>0</v>
      </c>
      <c r="AS82" s="12">
        <v>0</v>
      </c>
      <c r="AT82" s="12">
        <v>0</v>
      </c>
      <c r="AU82" s="12">
        <v>42.21</v>
      </c>
      <c r="AV82" s="12">
        <v>0</v>
      </c>
      <c r="AW82" s="12">
        <v>0</v>
      </c>
      <c r="AX82" s="12">
        <v>0</v>
      </c>
      <c r="AY82" s="12">
        <v>42.21</v>
      </c>
      <c r="AZ82" s="12">
        <v>0</v>
      </c>
      <c r="BA82" s="12">
        <v>0</v>
      </c>
      <c r="BB82" s="12">
        <v>0</v>
      </c>
      <c r="BC82" s="12">
        <v>0</v>
      </c>
      <c r="BD82" s="12">
        <v>2236.9699999999998</v>
      </c>
      <c r="BE82" s="12">
        <v>0</v>
      </c>
      <c r="BF82" s="12">
        <v>42.21</v>
      </c>
      <c r="BG82" s="12">
        <v>15473.349999999995</v>
      </c>
    </row>
    <row r="83" spans="1:59" x14ac:dyDescent="0.2">
      <c r="A83">
        <f t="shared" si="3"/>
        <v>274.40363636363639</v>
      </c>
      <c r="B83">
        <f t="shared" si="4"/>
        <v>2035.0318328535486</v>
      </c>
      <c r="C83" s="14" t="s">
        <v>270</v>
      </c>
      <c r="D83" s="12">
        <v>0</v>
      </c>
      <c r="E83" s="12">
        <v>0</v>
      </c>
      <c r="F83" s="12">
        <v>0</v>
      </c>
      <c r="G83" s="12">
        <v>0</v>
      </c>
      <c r="H83" s="12">
        <v>0</v>
      </c>
      <c r="I83" s="12">
        <v>0</v>
      </c>
      <c r="J83" s="12">
        <v>0</v>
      </c>
      <c r="K83" s="12">
        <v>15092.2</v>
      </c>
      <c r="L83" s="12">
        <v>0</v>
      </c>
      <c r="M83" s="12">
        <v>0</v>
      </c>
      <c r="N83" s="12">
        <v>0</v>
      </c>
      <c r="O83" s="12">
        <v>0</v>
      </c>
      <c r="P83" s="12">
        <v>0</v>
      </c>
      <c r="Q83" s="12">
        <v>0</v>
      </c>
      <c r="R83" s="12">
        <v>0</v>
      </c>
      <c r="S83" s="12">
        <v>0</v>
      </c>
      <c r="T83" s="12">
        <v>0</v>
      </c>
      <c r="U83" s="12">
        <v>0</v>
      </c>
      <c r="V83" s="12">
        <v>0</v>
      </c>
      <c r="W83" s="12">
        <v>0</v>
      </c>
      <c r="X83" s="12">
        <v>0</v>
      </c>
      <c r="Y83" s="12">
        <v>0</v>
      </c>
      <c r="Z83" s="12">
        <v>0</v>
      </c>
      <c r="AA83" s="12">
        <v>0</v>
      </c>
      <c r="AB83" s="12">
        <v>0</v>
      </c>
      <c r="AC83" s="12">
        <v>0</v>
      </c>
      <c r="AD83" s="12">
        <v>0</v>
      </c>
      <c r="AE83" s="12">
        <v>0</v>
      </c>
      <c r="AF83" s="12">
        <v>0</v>
      </c>
      <c r="AG83" s="12">
        <v>0</v>
      </c>
      <c r="AH83" s="12">
        <v>0</v>
      </c>
      <c r="AI83" s="12">
        <v>0</v>
      </c>
      <c r="AJ83" s="12">
        <v>0</v>
      </c>
      <c r="AK83" s="12">
        <v>0</v>
      </c>
      <c r="AL83" s="12">
        <v>0</v>
      </c>
      <c r="AM83" s="12">
        <v>0</v>
      </c>
      <c r="AN83" s="12">
        <v>0</v>
      </c>
      <c r="AO83" s="12">
        <v>0</v>
      </c>
      <c r="AP83" s="12">
        <v>0</v>
      </c>
      <c r="AQ83" s="12">
        <v>0</v>
      </c>
      <c r="AR83" s="12">
        <v>0</v>
      </c>
      <c r="AS83" s="12">
        <v>0</v>
      </c>
      <c r="AT83" s="12">
        <v>0</v>
      </c>
      <c r="AU83" s="12">
        <v>0</v>
      </c>
      <c r="AV83" s="12">
        <v>0</v>
      </c>
      <c r="AW83" s="12">
        <v>0</v>
      </c>
      <c r="AX83" s="12">
        <v>0</v>
      </c>
      <c r="AY83" s="12">
        <v>0</v>
      </c>
      <c r="AZ83" s="12">
        <v>0</v>
      </c>
      <c r="BA83" s="12">
        <v>0</v>
      </c>
      <c r="BB83" s="12">
        <v>0</v>
      </c>
      <c r="BC83" s="12">
        <v>0</v>
      </c>
      <c r="BD83" s="12">
        <v>0</v>
      </c>
      <c r="BE83" s="12">
        <v>0</v>
      </c>
      <c r="BF83" s="12">
        <v>0</v>
      </c>
      <c r="BG83" s="12">
        <v>15092.2</v>
      </c>
    </row>
    <row r="84" spans="1:59" x14ac:dyDescent="0.2">
      <c r="A84">
        <f t="shared" si="3"/>
        <v>265.53909090909093</v>
      </c>
      <c r="B84">
        <f t="shared" si="4"/>
        <v>835.84183188827262</v>
      </c>
      <c r="C84" s="14" t="s">
        <v>261</v>
      </c>
      <c r="D84" s="12">
        <v>0</v>
      </c>
      <c r="E84" s="12">
        <v>0</v>
      </c>
      <c r="F84" s="12">
        <v>0</v>
      </c>
      <c r="G84" s="12">
        <v>3837</v>
      </c>
      <c r="H84" s="12">
        <v>0</v>
      </c>
      <c r="I84" s="12">
        <v>0</v>
      </c>
      <c r="J84" s="12">
        <v>1982.4499999999998</v>
      </c>
      <c r="K84" s="12">
        <v>0</v>
      </c>
      <c r="L84" s="12">
        <v>831.35</v>
      </c>
      <c r="M84" s="12">
        <v>0</v>
      </c>
      <c r="N84" s="12">
        <v>0</v>
      </c>
      <c r="O84" s="12">
        <v>0</v>
      </c>
      <c r="P84" s="12">
        <v>3837</v>
      </c>
      <c r="Q84" s="12">
        <v>0</v>
      </c>
      <c r="R84" s="12">
        <v>0</v>
      </c>
      <c r="S84" s="12">
        <v>0</v>
      </c>
      <c r="T84" s="12">
        <v>0</v>
      </c>
      <c r="U84" s="12">
        <v>0</v>
      </c>
      <c r="V84" s="12">
        <v>0</v>
      </c>
      <c r="W84" s="12">
        <v>0</v>
      </c>
      <c r="X84" s="12">
        <v>0</v>
      </c>
      <c r="Y84" s="12">
        <v>0</v>
      </c>
      <c r="Z84" s="12">
        <v>0</v>
      </c>
      <c r="AA84" s="12">
        <v>0</v>
      </c>
      <c r="AB84" s="12">
        <v>0</v>
      </c>
      <c r="AC84" s="12">
        <v>0</v>
      </c>
      <c r="AD84" s="12">
        <v>0</v>
      </c>
      <c r="AE84" s="12">
        <v>791.45</v>
      </c>
      <c r="AF84" s="12">
        <v>0</v>
      </c>
      <c r="AG84" s="12">
        <v>0</v>
      </c>
      <c r="AH84" s="12">
        <v>0</v>
      </c>
      <c r="AI84" s="12">
        <v>0</v>
      </c>
      <c r="AJ84" s="12">
        <v>0</v>
      </c>
      <c r="AK84" s="12">
        <v>0</v>
      </c>
      <c r="AL84" s="12">
        <v>0</v>
      </c>
      <c r="AM84" s="12">
        <v>0</v>
      </c>
      <c r="AN84" s="12">
        <v>0</v>
      </c>
      <c r="AO84" s="12">
        <v>0</v>
      </c>
      <c r="AP84" s="12">
        <v>0</v>
      </c>
      <c r="AQ84" s="12">
        <v>0</v>
      </c>
      <c r="AR84" s="12">
        <v>0</v>
      </c>
      <c r="AS84" s="12">
        <v>2494.0500000000002</v>
      </c>
      <c r="AT84" s="12">
        <v>0</v>
      </c>
      <c r="AU84" s="12">
        <v>0</v>
      </c>
      <c r="AV84" s="12">
        <v>0</v>
      </c>
      <c r="AW84" s="12">
        <v>0</v>
      </c>
      <c r="AX84" s="12">
        <v>0</v>
      </c>
      <c r="AY84" s="12">
        <v>0</v>
      </c>
      <c r="AZ84" s="12">
        <v>0</v>
      </c>
      <c r="BA84" s="12">
        <v>0</v>
      </c>
      <c r="BB84" s="12">
        <v>831.35</v>
      </c>
      <c r="BC84" s="12">
        <v>0</v>
      </c>
      <c r="BD84" s="12">
        <v>0</v>
      </c>
      <c r="BE84" s="12">
        <v>0</v>
      </c>
      <c r="BF84" s="12">
        <v>0</v>
      </c>
      <c r="BG84" s="12">
        <v>14604.65</v>
      </c>
    </row>
    <row r="85" spans="1:59" x14ac:dyDescent="0.2">
      <c r="A85">
        <f t="shared" si="3"/>
        <v>262.26472727272727</v>
      </c>
      <c r="B85">
        <f t="shared" si="4"/>
        <v>563.70253116027277</v>
      </c>
      <c r="C85" s="14" t="s">
        <v>172</v>
      </c>
      <c r="D85" s="12">
        <v>0</v>
      </c>
      <c r="E85" s="12">
        <v>0</v>
      </c>
      <c r="F85" s="12">
        <v>0</v>
      </c>
      <c r="G85" s="12">
        <v>1483.6399999999999</v>
      </c>
      <c r="H85" s="12">
        <v>291.61</v>
      </c>
      <c r="I85" s="12">
        <v>0</v>
      </c>
      <c r="J85" s="12">
        <v>0</v>
      </c>
      <c r="K85" s="12">
        <v>214.87</v>
      </c>
      <c r="L85" s="12">
        <v>0</v>
      </c>
      <c r="M85" s="12">
        <v>537.17999999999995</v>
      </c>
      <c r="N85" s="12">
        <v>0</v>
      </c>
      <c r="O85" s="12">
        <v>0</v>
      </c>
      <c r="P85" s="12">
        <v>0</v>
      </c>
      <c r="Q85" s="12">
        <v>0</v>
      </c>
      <c r="R85" s="12">
        <v>537.17999999999995</v>
      </c>
      <c r="S85" s="12">
        <v>0</v>
      </c>
      <c r="T85" s="12">
        <v>0</v>
      </c>
      <c r="U85" s="12">
        <v>2685.8999999999996</v>
      </c>
      <c r="V85" s="12">
        <v>0</v>
      </c>
      <c r="W85" s="12">
        <v>1074.3599999999999</v>
      </c>
      <c r="X85" s="12">
        <v>0</v>
      </c>
      <c r="Y85" s="12">
        <v>537.17999999999995</v>
      </c>
      <c r="Z85" s="12">
        <v>0</v>
      </c>
      <c r="AA85" s="12">
        <v>0</v>
      </c>
      <c r="AB85" s="12">
        <v>0</v>
      </c>
      <c r="AC85" s="12">
        <v>0</v>
      </c>
      <c r="AD85" s="12">
        <v>0</v>
      </c>
      <c r="AE85" s="12">
        <v>0</v>
      </c>
      <c r="AF85" s="12">
        <v>0</v>
      </c>
      <c r="AG85" s="12">
        <v>0</v>
      </c>
      <c r="AH85" s="12">
        <v>1611.54</v>
      </c>
      <c r="AI85" s="12">
        <v>0</v>
      </c>
      <c r="AJ85" s="12">
        <v>0</v>
      </c>
      <c r="AK85" s="12">
        <v>0</v>
      </c>
      <c r="AL85" s="12">
        <v>0</v>
      </c>
      <c r="AM85" s="12">
        <v>0</v>
      </c>
      <c r="AN85" s="12">
        <v>0</v>
      </c>
      <c r="AO85" s="12">
        <v>0</v>
      </c>
      <c r="AP85" s="12">
        <v>0</v>
      </c>
      <c r="AQ85" s="12">
        <v>0</v>
      </c>
      <c r="AR85" s="12">
        <v>1023.2</v>
      </c>
      <c r="AS85" s="12">
        <v>537.17999999999995</v>
      </c>
      <c r="AT85" s="12">
        <v>0</v>
      </c>
      <c r="AU85" s="12">
        <v>782.75</v>
      </c>
      <c r="AV85" s="12">
        <v>0</v>
      </c>
      <c r="AW85" s="12">
        <v>0</v>
      </c>
      <c r="AX85" s="12">
        <v>1534.8000000000002</v>
      </c>
      <c r="AY85" s="12">
        <v>0</v>
      </c>
      <c r="AZ85" s="12">
        <v>0</v>
      </c>
      <c r="BA85" s="12">
        <v>0</v>
      </c>
      <c r="BB85" s="12">
        <v>1573.17</v>
      </c>
      <c r="BC85" s="12">
        <v>0</v>
      </c>
      <c r="BD85" s="12">
        <v>0</v>
      </c>
      <c r="BE85" s="12">
        <v>0</v>
      </c>
      <c r="BF85" s="12">
        <v>0</v>
      </c>
      <c r="BG85" s="12">
        <v>14424.56</v>
      </c>
    </row>
    <row r="86" spans="1:59" x14ac:dyDescent="0.2">
      <c r="A86">
        <f t="shared" si="3"/>
        <v>261.03236363636364</v>
      </c>
      <c r="B86">
        <f t="shared" si="4"/>
        <v>855.27790887147842</v>
      </c>
      <c r="C86" s="14" t="s">
        <v>945</v>
      </c>
      <c r="D86" s="12">
        <v>0</v>
      </c>
      <c r="E86" s="12">
        <v>0</v>
      </c>
      <c r="F86" s="12">
        <v>0</v>
      </c>
      <c r="G86" s="12">
        <v>0</v>
      </c>
      <c r="H86" s="12">
        <v>0</v>
      </c>
      <c r="I86" s="12">
        <v>0</v>
      </c>
      <c r="J86" s="12">
        <v>0</v>
      </c>
      <c r="K86" s="12">
        <v>0</v>
      </c>
      <c r="L86" s="12">
        <v>0</v>
      </c>
      <c r="M86" s="12">
        <v>0</v>
      </c>
      <c r="N86" s="12">
        <v>3197.5</v>
      </c>
      <c r="O86" s="12">
        <v>0</v>
      </c>
      <c r="P86" s="12">
        <v>0</v>
      </c>
      <c r="Q86" s="12">
        <v>0</v>
      </c>
      <c r="R86" s="12">
        <v>0</v>
      </c>
      <c r="S86" s="12">
        <v>0</v>
      </c>
      <c r="T86" s="12">
        <v>0</v>
      </c>
      <c r="U86" s="12">
        <v>3165.53</v>
      </c>
      <c r="V86" s="12">
        <v>0</v>
      </c>
      <c r="W86" s="12">
        <v>0</v>
      </c>
      <c r="X86" s="12">
        <v>0</v>
      </c>
      <c r="Y86" s="12">
        <v>0</v>
      </c>
      <c r="Z86" s="12">
        <v>0</v>
      </c>
      <c r="AA86" s="12">
        <v>0</v>
      </c>
      <c r="AB86" s="12">
        <v>0</v>
      </c>
      <c r="AC86" s="12">
        <v>1598.75</v>
      </c>
      <c r="AD86" s="12">
        <v>0</v>
      </c>
      <c r="AE86" s="12">
        <v>0</v>
      </c>
      <c r="AF86" s="12">
        <v>0</v>
      </c>
      <c r="AG86" s="12">
        <v>0</v>
      </c>
      <c r="AH86" s="12">
        <v>0</v>
      </c>
      <c r="AI86" s="12">
        <v>0</v>
      </c>
      <c r="AJ86" s="12">
        <v>3197.5</v>
      </c>
      <c r="AK86" s="12">
        <v>0</v>
      </c>
      <c r="AL86" s="12">
        <v>0</v>
      </c>
      <c r="AM86" s="12">
        <v>0</v>
      </c>
      <c r="AN86" s="12">
        <v>0</v>
      </c>
      <c r="AO86" s="12">
        <v>0</v>
      </c>
      <c r="AP86" s="12">
        <v>3197.5</v>
      </c>
      <c r="AQ86" s="12">
        <v>0</v>
      </c>
      <c r="AR86" s="12">
        <v>0</v>
      </c>
      <c r="AS86" s="12">
        <v>0</v>
      </c>
      <c r="AT86" s="12">
        <v>0</v>
      </c>
      <c r="AU86" s="12">
        <v>0</v>
      </c>
      <c r="AV86" s="12">
        <v>0</v>
      </c>
      <c r="AW86" s="12">
        <v>0</v>
      </c>
      <c r="AX86" s="12">
        <v>0</v>
      </c>
      <c r="AY86" s="12">
        <v>0</v>
      </c>
      <c r="AZ86" s="12">
        <v>0</v>
      </c>
      <c r="BA86" s="12">
        <v>0</v>
      </c>
      <c r="BB86" s="12">
        <v>0</v>
      </c>
      <c r="BC86" s="12">
        <v>0</v>
      </c>
      <c r="BD86" s="12">
        <v>0</v>
      </c>
      <c r="BE86" s="12">
        <v>0</v>
      </c>
      <c r="BF86" s="12">
        <v>0</v>
      </c>
      <c r="BG86" s="12">
        <v>14356.78</v>
      </c>
    </row>
    <row r="87" spans="1:59" x14ac:dyDescent="0.2">
      <c r="A87">
        <f t="shared" si="3"/>
        <v>249.85836363636369</v>
      </c>
      <c r="B87">
        <f t="shared" si="4"/>
        <v>637.17708408597821</v>
      </c>
      <c r="C87" s="14" t="s">
        <v>528</v>
      </c>
      <c r="D87" s="12">
        <v>0</v>
      </c>
      <c r="E87" s="12">
        <v>0</v>
      </c>
      <c r="F87" s="12">
        <v>1145.98</v>
      </c>
      <c r="G87" s="12">
        <v>572.99</v>
      </c>
      <c r="H87" s="12">
        <v>0</v>
      </c>
      <c r="I87" s="12">
        <v>0</v>
      </c>
      <c r="J87" s="12">
        <v>572.99</v>
      </c>
      <c r="K87" s="12">
        <v>1718.97</v>
      </c>
      <c r="L87" s="12">
        <v>258.36</v>
      </c>
      <c r="M87" s="12">
        <v>0</v>
      </c>
      <c r="N87" s="12">
        <v>0</v>
      </c>
      <c r="O87" s="12">
        <v>2291.9699999999998</v>
      </c>
      <c r="P87" s="12">
        <v>249.41</v>
      </c>
      <c r="Q87" s="12">
        <v>0</v>
      </c>
      <c r="R87" s="12">
        <v>0</v>
      </c>
      <c r="S87" s="12">
        <v>0</v>
      </c>
      <c r="T87" s="12">
        <v>0</v>
      </c>
      <c r="U87" s="12">
        <v>0</v>
      </c>
      <c r="V87" s="12">
        <v>0</v>
      </c>
      <c r="W87" s="12">
        <v>0</v>
      </c>
      <c r="X87" s="12">
        <v>115.11</v>
      </c>
      <c r="Y87" s="12">
        <v>0</v>
      </c>
      <c r="Z87" s="12">
        <v>0</v>
      </c>
      <c r="AA87" s="12">
        <v>2864.96</v>
      </c>
      <c r="AB87" s="12">
        <v>0</v>
      </c>
      <c r="AC87" s="12">
        <v>9.59</v>
      </c>
      <c r="AD87" s="12">
        <v>0</v>
      </c>
      <c r="AE87" s="12">
        <v>0</v>
      </c>
      <c r="AF87" s="12">
        <v>0</v>
      </c>
      <c r="AG87" s="12">
        <v>2291.96</v>
      </c>
      <c r="AH87" s="12">
        <v>172.67</v>
      </c>
      <c r="AI87" s="12">
        <v>0</v>
      </c>
      <c r="AJ87" s="12">
        <v>0</v>
      </c>
      <c r="AK87" s="12">
        <v>0</v>
      </c>
      <c r="AL87" s="12">
        <v>191.85</v>
      </c>
      <c r="AM87" s="12">
        <v>0</v>
      </c>
      <c r="AN87" s="12">
        <v>0</v>
      </c>
      <c r="AO87" s="12">
        <v>1227.8399999999999</v>
      </c>
      <c r="AP87" s="12">
        <v>0</v>
      </c>
      <c r="AQ87" s="12">
        <v>0</v>
      </c>
      <c r="AR87" s="12">
        <v>0</v>
      </c>
      <c r="AS87" s="12">
        <v>0</v>
      </c>
      <c r="AT87" s="12">
        <v>0</v>
      </c>
      <c r="AU87" s="12">
        <v>0</v>
      </c>
      <c r="AV87" s="12">
        <v>0</v>
      </c>
      <c r="AW87" s="12">
        <v>38.369999999999997</v>
      </c>
      <c r="AX87" s="12">
        <v>0</v>
      </c>
      <c r="AY87" s="12">
        <v>0</v>
      </c>
      <c r="AZ87" s="12">
        <v>0</v>
      </c>
      <c r="BA87" s="12">
        <v>0</v>
      </c>
      <c r="BB87" s="12">
        <v>0</v>
      </c>
      <c r="BC87" s="12">
        <v>19.190000000000001</v>
      </c>
      <c r="BD87" s="12">
        <v>0</v>
      </c>
      <c r="BE87" s="12">
        <v>0</v>
      </c>
      <c r="BF87" s="12">
        <v>0</v>
      </c>
      <c r="BG87" s="12">
        <v>13742.210000000003</v>
      </c>
    </row>
    <row r="88" spans="1:59" x14ac:dyDescent="0.2">
      <c r="A88">
        <f t="shared" si="3"/>
        <v>246.63763636363635</v>
      </c>
      <c r="B88">
        <f t="shared" si="4"/>
        <v>610.55495422565775</v>
      </c>
      <c r="C88" s="14" t="s">
        <v>700</v>
      </c>
      <c r="D88" s="12">
        <v>0</v>
      </c>
      <c r="E88" s="12">
        <v>0</v>
      </c>
      <c r="F88" s="12">
        <v>0</v>
      </c>
      <c r="G88" s="12">
        <v>0</v>
      </c>
      <c r="H88" s="12">
        <v>997.62</v>
      </c>
      <c r="I88" s="12">
        <v>1958.15</v>
      </c>
      <c r="J88" s="12">
        <v>0</v>
      </c>
      <c r="K88" s="12">
        <v>0</v>
      </c>
      <c r="L88" s="12">
        <v>0</v>
      </c>
      <c r="M88" s="12">
        <v>0</v>
      </c>
      <c r="N88" s="12">
        <v>0</v>
      </c>
      <c r="O88" s="12">
        <v>0</v>
      </c>
      <c r="P88" s="12">
        <v>0</v>
      </c>
      <c r="Q88" s="12">
        <v>0</v>
      </c>
      <c r="R88" s="12">
        <v>0</v>
      </c>
      <c r="S88" s="12">
        <v>0</v>
      </c>
      <c r="T88" s="12">
        <v>0</v>
      </c>
      <c r="U88" s="12">
        <v>0</v>
      </c>
      <c r="V88" s="12">
        <v>0</v>
      </c>
      <c r="W88" s="12">
        <v>0</v>
      </c>
      <c r="X88" s="12">
        <v>0</v>
      </c>
      <c r="Y88" s="12">
        <v>0</v>
      </c>
      <c r="Z88" s="12">
        <v>0</v>
      </c>
      <c r="AA88" s="12">
        <v>0</v>
      </c>
      <c r="AB88" s="12">
        <v>0</v>
      </c>
      <c r="AC88" s="12">
        <v>0</v>
      </c>
      <c r="AD88" s="12">
        <v>0</v>
      </c>
      <c r="AE88" s="12">
        <v>0</v>
      </c>
      <c r="AF88" s="12">
        <v>0</v>
      </c>
      <c r="AG88" s="12">
        <v>0</v>
      </c>
      <c r="AH88" s="12">
        <v>0</v>
      </c>
      <c r="AI88" s="12">
        <v>0</v>
      </c>
      <c r="AJ88" s="12">
        <v>0</v>
      </c>
      <c r="AK88" s="12">
        <v>0</v>
      </c>
      <c r="AL88" s="12">
        <v>0</v>
      </c>
      <c r="AM88" s="12">
        <v>0</v>
      </c>
      <c r="AN88" s="12">
        <v>0</v>
      </c>
      <c r="AO88" s="12">
        <v>0</v>
      </c>
      <c r="AP88" s="12">
        <v>0</v>
      </c>
      <c r="AQ88" s="12">
        <v>0</v>
      </c>
      <c r="AR88" s="12">
        <v>0</v>
      </c>
      <c r="AS88" s="12">
        <v>0</v>
      </c>
      <c r="AT88" s="12">
        <v>0</v>
      </c>
      <c r="AU88" s="12">
        <v>1481.08</v>
      </c>
      <c r="AV88" s="12">
        <v>1901.8700000000001</v>
      </c>
      <c r="AW88" s="12">
        <v>0</v>
      </c>
      <c r="AX88" s="12">
        <v>0</v>
      </c>
      <c r="AY88" s="12">
        <v>0</v>
      </c>
      <c r="AZ88" s="12">
        <v>0</v>
      </c>
      <c r="BA88" s="12">
        <v>2427.54</v>
      </c>
      <c r="BB88" s="12">
        <v>1958.15</v>
      </c>
      <c r="BC88" s="12">
        <v>493.69</v>
      </c>
      <c r="BD88" s="12">
        <v>938.79</v>
      </c>
      <c r="BE88" s="12">
        <v>1408.18</v>
      </c>
      <c r="BF88" s="12">
        <v>0</v>
      </c>
      <c r="BG88" s="12">
        <v>13565.07</v>
      </c>
    </row>
    <row r="89" spans="1:59" x14ac:dyDescent="0.2">
      <c r="A89">
        <f t="shared" si="3"/>
        <v>246.33545454545452</v>
      </c>
      <c r="B89">
        <f t="shared" si="4"/>
        <v>1070.6066409782511</v>
      </c>
      <c r="C89" s="14" t="s">
        <v>724</v>
      </c>
      <c r="D89" s="12">
        <v>0</v>
      </c>
      <c r="E89" s="12">
        <v>0</v>
      </c>
      <c r="F89" s="12">
        <v>0</v>
      </c>
      <c r="G89" s="12">
        <v>0</v>
      </c>
      <c r="H89" s="12">
        <v>0</v>
      </c>
      <c r="I89" s="12">
        <v>1231.68</v>
      </c>
      <c r="J89" s="12">
        <v>0</v>
      </c>
      <c r="K89" s="12">
        <v>0</v>
      </c>
      <c r="L89" s="12">
        <v>0</v>
      </c>
      <c r="M89" s="12">
        <v>0</v>
      </c>
      <c r="N89" s="12">
        <v>0</v>
      </c>
      <c r="O89" s="12">
        <v>0</v>
      </c>
      <c r="P89" s="12">
        <v>0</v>
      </c>
      <c r="Q89" s="12">
        <v>0</v>
      </c>
      <c r="R89" s="12">
        <v>0</v>
      </c>
      <c r="S89" s="12">
        <v>0</v>
      </c>
      <c r="T89" s="12">
        <v>0</v>
      </c>
      <c r="U89" s="12">
        <v>0</v>
      </c>
      <c r="V89" s="12">
        <v>0</v>
      </c>
      <c r="W89" s="12">
        <v>0</v>
      </c>
      <c r="X89" s="12">
        <v>0</v>
      </c>
      <c r="Y89" s="12">
        <v>0</v>
      </c>
      <c r="Z89" s="12">
        <v>0</v>
      </c>
      <c r="AA89" s="12">
        <v>0</v>
      </c>
      <c r="AB89" s="12">
        <v>0</v>
      </c>
      <c r="AC89" s="12">
        <v>0</v>
      </c>
      <c r="AD89" s="12">
        <v>0</v>
      </c>
      <c r="AE89" s="12">
        <v>0</v>
      </c>
      <c r="AF89" s="12">
        <v>0</v>
      </c>
      <c r="AG89" s="12">
        <v>0</v>
      </c>
      <c r="AH89" s="12">
        <v>0</v>
      </c>
      <c r="AI89" s="12">
        <v>0</v>
      </c>
      <c r="AJ89" s="12">
        <v>0</v>
      </c>
      <c r="AK89" s="12">
        <v>0</v>
      </c>
      <c r="AL89" s="12">
        <v>0</v>
      </c>
      <c r="AM89" s="12">
        <v>0</v>
      </c>
      <c r="AN89" s="12">
        <v>0</v>
      </c>
      <c r="AO89" s="12">
        <v>0</v>
      </c>
      <c r="AP89" s="12">
        <v>0</v>
      </c>
      <c r="AQ89" s="12">
        <v>0</v>
      </c>
      <c r="AR89" s="12">
        <v>0</v>
      </c>
      <c r="AS89" s="12">
        <v>0</v>
      </c>
      <c r="AT89" s="12">
        <v>0</v>
      </c>
      <c r="AU89" s="12">
        <v>1231.68</v>
      </c>
      <c r="AV89" s="12">
        <v>1231.68</v>
      </c>
      <c r="AW89" s="12">
        <v>0</v>
      </c>
      <c r="AX89" s="12">
        <v>0</v>
      </c>
      <c r="AY89" s="12">
        <v>0</v>
      </c>
      <c r="AZ89" s="12">
        <v>0</v>
      </c>
      <c r="BA89" s="12">
        <v>2463.35</v>
      </c>
      <c r="BB89" s="12">
        <v>7390.0599999999995</v>
      </c>
      <c r="BC89" s="12">
        <v>0</v>
      </c>
      <c r="BD89" s="12">
        <v>0</v>
      </c>
      <c r="BE89" s="12">
        <v>0</v>
      </c>
      <c r="BF89" s="12">
        <v>0</v>
      </c>
      <c r="BG89" s="12">
        <v>13548.449999999999</v>
      </c>
    </row>
    <row r="90" spans="1:59" x14ac:dyDescent="0.2">
      <c r="A90">
        <f t="shared" si="3"/>
        <v>241.02290909090922</v>
      </c>
      <c r="B90">
        <f t="shared" si="4"/>
        <v>678.09578041276916</v>
      </c>
      <c r="C90" s="14" t="s">
        <v>936</v>
      </c>
      <c r="D90" s="12">
        <v>0</v>
      </c>
      <c r="E90" s="12">
        <v>30.7</v>
      </c>
      <c r="F90" s="12">
        <v>844.14</v>
      </c>
      <c r="G90" s="12">
        <v>1125.52</v>
      </c>
      <c r="H90" s="12">
        <v>30.7</v>
      </c>
      <c r="I90" s="12">
        <v>1125.52</v>
      </c>
      <c r="J90" s="12">
        <v>4502.08</v>
      </c>
      <c r="K90" s="12">
        <v>0</v>
      </c>
      <c r="L90" s="12">
        <v>245.57</v>
      </c>
      <c r="M90" s="12">
        <v>0</v>
      </c>
      <c r="N90" s="12">
        <v>0</v>
      </c>
      <c r="O90" s="12">
        <v>92.09</v>
      </c>
      <c r="P90" s="12">
        <v>409.95</v>
      </c>
      <c r="Q90" s="12">
        <v>0</v>
      </c>
      <c r="R90" s="12">
        <v>0</v>
      </c>
      <c r="S90" s="12">
        <v>0</v>
      </c>
      <c r="T90" s="12">
        <v>0</v>
      </c>
      <c r="U90" s="12">
        <v>874.84</v>
      </c>
      <c r="V90" s="12">
        <v>0</v>
      </c>
      <c r="W90" s="12">
        <v>0</v>
      </c>
      <c r="X90" s="12">
        <v>30.7</v>
      </c>
      <c r="Y90" s="12">
        <v>0</v>
      </c>
      <c r="Z90" s="12">
        <v>703.45</v>
      </c>
      <c r="AA90" s="12">
        <v>0</v>
      </c>
      <c r="AB90" s="12">
        <v>30.7</v>
      </c>
      <c r="AC90" s="12">
        <v>0</v>
      </c>
      <c r="AD90" s="12">
        <v>0</v>
      </c>
      <c r="AE90" s="12">
        <v>235.32999999999998</v>
      </c>
      <c r="AF90" s="12">
        <v>0</v>
      </c>
      <c r="AG90" s="12">
        <v>30.7</v>
      </c>
      <c r="AH90" s="12">
        <v>30.7</v>
      </c>
      <c r="AI90" s="12">
        <v>0</v>
      </c>
      <c r="AJ90" s="12">
        <v>0</v>
      </c>
      <c r="AK90" s="12">
        <v>0</v>
      </c>
      <c r="AL90" s="12">
        <v>61.39</v>
      </c>
      <c r="AM90" s="12">
        <v>0</v>
      </c>
      <c r="AN90" s="12">
        <v>0</v>
      </c>
      <c r="AO90" s="12">
        <v>1266.21</v>
      </c>
      <c r="AP90" s="12">
        <v>0</v>
      </c>
      <c r="AQ90" s="12">
        <v>0</v>
      </c>
      <c r="AR90" s="12">
        <v>0</v>
      </c>
      <c r="AS90" s="12">
        <v>0</v>
      </c>
      <c r="AT90" s="12">
        <v>1125.52</v>
      </c>
      <c r="AU90" s="12">
        <v>30.7</v>
      </c>
      <c r="AV90" s="12">
        <v>30.7</v>
      </c>
      <c r="AW90" s="12">
        <v>0</v>
      </c>
      <c r="AX90" s="12">
        <v>0</v>
      </c>
      <c r="AY90" s="12">
        <v>0</v>
      </c>
      <c r="AZ90" s="12">
        <v>122.78</v>
      </c>
      <c r="BA90" s="12">
        <v>0</v>
      </c>
      <c r="BB90" s="12">
        <v>0</v>
      </c>
      <c r="BC90" s="12">
        <v>245.57</v>
      </c>
      <c r="BD90" s="12">
        <v>0</v>
      </c>
      <c r="BE90" s="12">
        <v>30.7</v>
      </c>
      <c r="BF90" s="12">
        <v>0</v>
      </c>
      <c r="BG90" s="12">
        <v>13256.260000000007</v>
      </c>
    </row>
    <row r="91" spans="1:59" x14ac:dyDescent="0.2">
      <c r="A91">
        <f t="shared" si="3"/>
        <v>233.56872727272727</v>
      </c>
      <c r="B91">
        <f t="shared" si="4"/>
        <v>1732.1920418328596</v>
      </c>
      <c r="C91" s="14" t="s">
        <v>462</v>
      </c>
      <c r="D91" s="12">
        <v>0</v>
      </c>
      <c r="E91" s="12">
        <v>0</v>
      </c>
      <c r="F91" s="12">
        <v>0</v>
      </c>
      <c r="G91" s="12">
        <v>0</v>
      </c>
      <c r="H91" s="12">
        <v>0</v>
      </c>
      <c r="I91" s="12">
        <v>0</v>
      </c>
      <c r="J91" s="12">
        <v>0</v>
      </c>
      <c r="K91" s="12">
        <v>0</v>
      </c>
      <c r="L91" s="12">
        <v>0</v>
      </c>
      <c r="M91" s="12">
        <v>0</v>
      </c>
      <c r="N91" s="12">
        <v>0</v>
      </c>
      <c r="O91" s="12">
        <v>12846.28</v>
      </c>
      <c r="P91" s="12">
        <v>0</v>
      </c>
      <c r="Q91" s="12">
        <v>0</v>
      </c>
      <c r="R91" s="12">
        <v>0</v>
      </c>
      <c r="S91" s="12">
        <v>0</v>
      </c>
      <c r="T91" s="12">
        <v>0</v>
      </c>
      <c r="U91" s="12">
        <v>0</v>
      </c>
      <c r="V91" s="12">
        <v>0</v>
      </c>
      <c r="W91" s="12">
        <v>0</v>
      </c>
      <c r="X91" s="12">
        <v>0</v>
      </c>
      <c r="Y91" s="12">
        <v>0</v>
      </c>
      <c r="Z91" s="12">
        <v>0</v>
      </c>
      <c r="AA91" s="12">
        <v>0</v>
      </c>
      <c r="AB91" s="12">
        <v>0</v>
      </c>
      <c r="AC91" s="12">
        <v>0</v>
      </c>
      <c r="AD91" s="12">
        <v>0</v>
      </c>
      <c r="AE91" s="12">
        <v>0</v>
      </c>
      <c r="AF91" s="12">
        <v>0</v>
      </c>
      <c r="AG91" s="12">
        <v>0</v>
      </c>
      <c r="AH91" s="12">
        <v>0</v>
      </c>
      <c r="AI91" s="12">
        <v>0</v>
      </c>
      <c r="AJ91" s="12">
        <v>0</v>
      </c>
      <c r="AK91" s="12">
        <v>0</v>
      </c>
      <c r="AL91" s="12">
        <v>0</v>
      </c>
      <c r="AM91" s="12">
        <v>0</v>
      </c>
      <c r="AN91" s="12">
        <v>0</v>
      </c>
      <c r="AO91" s="12">
        <v>0</v>
      </c>
      <c r="AP91" s="12">
        <v>0</v>
      </c>
      <c r="AQ91" s="12">
        <v>0</v>
      </c>
      <c r="AR91" s="12">
        <v>0</v>
      </c>
      <c r="AS91" s="12">
        <v>0</v>
      </c>
      <c r="AT91" s="12">
        <v>0</v>
      </c>
      <c r="AU91" s="12">
        <v>0</v>
      </c>
      <c r="AV91" s="12">
        <v>0</v>
      </c>
      <c r="AW91" s="12">
        <v>0</v>
      </c>
      <c r="AX91" s="12">
        <v>0</v>
      </c>
      <c r="AY91" s="12">
        <v>0</v>
      </c>
      <c r="AZ91" s="12">
        <v>0</v>
      </c>
      <c r="BA91" s="12">
        <v>0</v>
      </c>
      <c r="BB91" s="12">
        <v>0</v>
      </c>
      <c r="BC91" s="12">
        <v>0</v>
      </c>
      <c r="BD91" s="12">
        <v>0</v>
      </c>
      <c r="BE91" s="12">
        <v>0</v>
      </c>
      <c r="BF91" s="12">
        <v>0</v>
      </c>
      <c r="BG91" s="12">
        <v>12846.28</v>
      </c>
    </row>
    <row r="92" spans="1:59" x14ac:dyDescent="0.2">
      <c r="A92">
        <f t="shared" si="3"/>
        <v>225.12163636363633</v>
      </c>
      <c r="B92">
        <f t="shared" si="4"/>
        <v>787.31015895606276</v>
      </c>
      <c r="C92" s="14" t="s">
        <v>331</v>
      </c>
      <c r="D92" s="12">
        <v>0</v>
      </c>
      <c r="E92" s="12">
        <v>0</v>
      </c>
      <c r="F92" s="12">
        <v>0</v>
      </c>
      <c r="G92" s="12">
        <v>4220.7</v>
      </c>
      <c r="H92" s="12">
        <v>0</v>
      </c>
      <c r="I92" s="12">
        <v>2110.35</v>
      </c>
      <c r="J92" s="12">
        <v>2110.35</v>
      </c>
      <c r="K92" s="12">
        <v>1028</v>
      </c>
      <c r="L92" s="12">
        <v>2912.29</v>
      </c>
      <c r="M92" s="12">
        <v>0</v>
      </c>
      <c r="N92" s="12">
        <v>0</v>
      </c>
      <c r="O92" s="12">
        <v>0</v>
      </c>
      <c r="P92" s="12">
        <v>0</v>
      </c>
      <c r="Q92" s="12">
        <v>0</v>
      </c>
      <c r="R92" s="12">
        <v>0</v>
      </c>
      <c r="S92" s="12">
        <v>0</v>
      </c>
      <c r="T92" s="12">
        <v>0</v>
      </c>
      <c r="U92" s="12">
        <v>0</v>
      </c>
      <c r="V92" s="12">
        <v>0</v>
      </c>
      <c r="W92" s="12">
        <v>0</v>
      </c>
      <c r="X92" s="12">
        <v>0</v>
      </c>
      <c r="Y92" s="12">
        <v>0</v>
      </c>
      <c r="Z92" s="12">
        <v>0</v>
      </c>
      <c r="AA92" s="12">
        <v>0</v>
      </c>
      <c r="AB92" s="12">
        <v>0</v>
      </c>
      <c r="AC92" s="12">
        <v>0</v>
      </c>
      <c r="AD92" s="12">
        <v>0</v>
      </c>
      <c r="AE92" s="12">
        <v>0</v>
      </c>
      <c r="AF92" s="12">
        <v>0</v>
      </c>
      <c r="AG92" s="12">
        <v>0</v>
      </c>
      <c r="AH92" s="12">
        <v>0</v>
      </c>
      <c r="AI92" s="12">
        <v>0</v>
      </c>
      <c r="AJ92" s="12">
        <v>0</v>
      </c>
      <c r="AK92" s="12">
        <v>0</v>
      </c>
      <c r="AL92" s="12">
        <v>0</v>
      </c>
      <c r="AM92" s="12">
        <v>0</v>
      </c>
      <c r="AN92" s="12">
        <v>0</v>
      </c>
      <c r="AO92" s="12">
        <v>0</v>
      </c>
      <c r="AP92" s="12">
        <v>0</v>
      </c>
      <c r="AQ92" s="12">
        <v>0</v>
      </c>
      <c r="AR92" s="12">
        <v>0</v>
      </c>
      <c r="AS92" s="12">
        <v>0</v>
      </c>
      <c r="AT92" s="12">
        <v>0</v>
      </c>
      <c r="AU92" s="12">
        <v>0</v>
      </c>
      <c r="AV92" s="12">
        <v>0</v>
      </c>
      <c r="AW92" s="12">
        <v>0</v>
      </c>
      <c r="AX92" s="12">
        <v>0</v>
      </c>
      <c r="AY92" s="12">
        <v>0</v>
      </c>
      <c r="AZ92" s="12">
        <v>0</v>
      </c>
      <c r="BA92" s="12">
        <v>0</v>
      </c>
      <c r="BB92" s="12">
        <v>0</v>
      </c>
      <c r="BC92" s="12">
        <v>0</v>
      </c>
      <c r="BD92" s="12">
        <v>0</v>
      </c>
      <c r="BE92" s="12">
        <v>0</v>
      </c>
      <c r="BF92" s="12">
        <v>0</v>
      </c>
      <c r="BG92" s="12">
        <v>12381.689999999999</v>
      </c>
    </row>
    <row r="93" spans="1:59" x14ac:dyDescent="0.2">
      <c r="A93">
        <f t="shared" si="3"/>
        <v>223.73836363636366</v>
      </c>
      <c r="B93">
        <f t="shared" si="4"/>
        <v>468.47786897317047</v>
      </c>
      <c r="C93" s="14" t="s">
        <v>692</v>
      </c>
      <c r="D93" s="12">
        <v>0</v>
      </c>
      <c r="E93" s="12">
        <v>566.85</v>
      </c>
      <c r="F93" s="12">
        <v>0</v>
      </c>
      <c r="G93" s="12">
        <v>94.13</v>
      </c>
      <c r="H93" s="12">
        <v>333.05</v>
      </c>
      <c r="I93" s="12">
        <v>1841.76</v>
      </c>
      <c r="J93" s="12">
        <v>1841.76</v>
      </c>
      <c r="K93" s="12">
        <v>0</v>
      </c>
      <c r="L93" s="12">
        <v>527.33000000000004</v>
      </c>
      <c r="M93" s="12">
        <v>0</v>
      </c>
      <c r="N93" s="12">
        <v>1721.53</v>
      </c>
      <c r="O93" s="12">
        <v>0</v>
      </c>
      <c r="P93" s="12">
        <v>277.54000000000002</v>
      </c>
      <c r="Q93" s="12">
        <v>0</v>
      </c>
      <c r="R93" s="12">
        <v>1412.01</v>
      </c>
      <c r="S93" s="12">
        <v>0</v>
      </c>
      <c r="T93" s="12">
        <v>941.34</v>
      </c>
      <c r="U93" s="12">
        <v>470.67</v>
      </c>
      <c r="V93" s="12">
        <v>0</v>
      </c>
      <c r="W93" s="12">
        <v>0</v>
      </c>
      <c r="X93" s="12">
        <v>0</v>
      </c>
      <c r="Y93" s="12">
        <v>0</v>
      </c>
      <c r="Z93" s="12">
        <v>0</v>
      </c>
      <c r="AA93" s="12">
        <v>0</v>
      </c>
      <c r="AB93" s="12">
        <v>0</v>
      </c>
      <c r="AC93" s="12">
        <v>0</v>
      </c>
      <c r="AD93" s="12">
        <v>0</v>
      </c>
      <c r="AE93" s="12">
        <v>470.67</v>
      </c>
      <c r="AF93" s="12">
        <v>0</v>
      </c>
      <c r="AG93" s="12">
        <v>0</v>
      </c>
      <c r="AH93" s="12">
        <v>0</v>
      </c>
      <c r="AI93" s="12">
        <v>0</v>
      </c>
      <c r="AJ93" s="12">
        <v>0</v>
      </c>
      <c r="AK93" s="12">
        <v>0</v>
      </c>
      <c r="AL93" s="12">
        <v>0</v>
      </c>
      <c r="AM93" s="12">
        <v>470.67</v>
      </c>
      <c r="AN93" s="12">
        <v>0</v>
      </c>
      <c r="AO93" s="12">
        <v>470.67</v>
      </c>
      <c r="AP93" s="12">
        <v>0</v>
      </c>
      <c r="AQ93" s="12">
        <v>0</v>
      </c>
      <c r="AR93" s="12">
        <v>470.67</v>
      </c>
      <c r="AS93" s="12">
        <v>0</v>
      </c>
      <c r="AT93" s="12">
        <v>246.85</v>
      </c>
      <c r="AU93" s="12">
        <v>0</v>
      </c>
      <c r="AV93" s="12">
        <v>0</v>
      </c>
      <c r="AW93" s="12">
        <v>98.74</v>
      </c>
      <c r="AX93" s="12">
        <v>49.37</v>
      </c>
      <c r="AY93" s="12">
        <v>0</v>
      </c>
      <c r="AZ93" s="12">
        <v>0</v>
      </c>
      <c r="BA93" s="12">
        <v>0</v>
      </c>
      <c r="BB93" s="12">
        <v>0</v>
      </c>
      <c r="BC93" s="12">
        <v>0</v>
      </c>
      <c r="BD93" s="12">
        <v>0</v>
      </c>
      <c r="BE93" s="12">
        <v>0</v>
      </c>
      <c r="BF93" s="12">
        <v>0</v>
      </c>
      <c r="BG93" s="12">
        <v>12305.61</v>
      </c>
    </row>
    <row r="94" spans="1:59" x14ac:dyDescent="0.2">
      <c r="A94">
        <f t="shared" si="3"/>
        <v>223.24363636363637</v>
      </c>
      <c r="B94">
        <f t="shared" si="4"/>
        <v>1655.6191182537343</v>
      </c>
      <c r="C94" s="14" t="s">
        <v>199</v>
      </c>
      <c r="D94" s="12">
        <v>0</v>
      </c>
      <c r="E94" s="12">
        <v>0</v>
      </c>
      <c r="F94" s="12">
        <v>0</v>
      </c>
      <c r="G94" s="12">
        <v>0</v>
      </c>
      <c r="H94" s="12">
        <v>0</v>
      </c>
      <c r="I94" s="12">
        <v>12278.4</v>
      </c>
      <c r="J94" s="12">
        <v>0</v>
      </c>
      <c r="K94" s="12">
        <v>0</v>
      </c>
      <c r="L94" s="12">
        <v>0</v>
      </c>
      <c r="M94" s="12">
        <v>0</v>
      </c>
      <c r="N94" s="12">
        <v>0</v>
      </c>
      <c r="O94" s="12">
        <v>0</v>
      </c>
      <c r="P94" s="12">
        <v>0</v>
      </c>
      <c r="Q94" s="12">
        <v>0</v>
      </c>
      <c r="R94" s="12">
        <v>0</v>
      </c>
      <c r="S94" s="12">
        <v>0</v>
      </c>
      <c r="T94" s="12">
        <v>0</v>
      </c>
      <c r="U94" s="12">
        <v>0</v>
      </c>
      <c r="V94" s="12">
        <v>0</v>
      </c>
      <c r="W94" s="12">
        <v>0</v>
      </c>
      <c r="X94" s="12">
        <v>0</v>
      </c>
      <c r="Y94" s="12">
        <v>0</v>
      </c>
      <c r="Z94" s="12">
        <v>0</v>
      </c>
      <c r="AA94" s="12">
        <v>0</v>
      </c>
      <c r="AB94" s="12">
        <v>0</v>
      </c>
      <c r="AC94" s="12">
        <v>0</v>
      </c>
      <c r="AD94" s="12">
        <v>0</v>
      </c>
      <c r="AE94" s="12">
        <v>0</v>
      </c>
      <c r="AF94" s="12">
        <v>0</v>
      </c>
      <c r="AG94" s="12">
        <v>0</v>
      </c>
      <c r="AH94" s="12">
        <v>0</v>
      </c>
      <c r="AI94" s="12">
        <v>0</v>
      </c>
      <c r="AJ94" s="12">
        <v>0</v>
      </c>
      <c r="AK94" s="12">
        <v>0</v>
      </c>
      <c r="AL94" s="12">
        <v>0</v>
      </c>
      <c r="AM94" s="12">
        <v>0</v>
      </c>
      <c r="AN94" s="12">
        <v>0</v>
      </c>
      <c r="AO94" s="12">
        <v>0</v>
      </c>
      <c r="AP94" s="12">
        <v>0</v>
      </c>
      <c r="AQ94" s="12">
        <v>0</v>
      </c>
      <c r="AR94" s="12">
        <v>0</v>
      </c>
      <c r="AS94" s="12">
        <v>0</v>
      </c>
      <c r="AT94" s="12">
        <v>0</v>
      </c>
      <c r="AU94" s="12">
        <v>0</v>
      </c>
      <c r="AV94" s="12">
        <v>0</v>
      </c>
      <c r="AW94" s="12">
        <v>0</v>
      </c>
      <c r="AX94" s="12">
        <v>0</v>
      </c>
      <c r="AY94" s="12">
        <v>0</v>
      </c>
      <c r="AZ94" s="12">
        <v>0</v>
      </c>
      <c r="BA94" s="12">
        <v>0</v>
      </c>
      <c r="BB94" s="12">
        <v>0</v>
      </c>
      <c r="BC94" s="12">
        <v>0</v>
      </c>
      <c r="BD94" s="12">
        <v>0</v>
      </c>
      <c r="BE94" s="12">
        <v>0</v>
      </c>
      <c r="BF94" s="12">
        <v>0</v>
      </c>
      <c r="BG94" s="12">
        <v>12278.4</v>
      </c>
    </row>
    <row r="95" spans="1:59" x14ac:dyDescent="0.2">
      <c r="A95">
        <f t="shared" si="3"/>
        <v>223.17363636363635</v>
      </c>
      <c r="B95">
        <f t="shared" si="4"/>
        <v>676.72364244903906</v>
      </c>
      <c r="C95" s="14" t="s">
        <v>750</v>
      </c>
      <c r="D95" s="12">
        <v>0</v>
      </c>
      <c r="E95" s="12">
        <v>0</v>
      </c>
      <c r="F95" s="12">
        <v>0</v>
      </c>
      <c r="G95" s="12">
        <v>0</v>
      </c>
      <c r="H95" s="12">
        <v>0</v>
      </c>
      <c r="I95" s="12">
        <v>0</v>
      </c>
      <c r="J95" s="12">
        <v>0</v>
      </c>
      <c r="K95" s="12">
        <v>0</v>
      </c>
      <c r="L95" s="12">
        <v>0</v>
      </c>
      <c r="M95" s="12">
        <v>0</v>
      </c>
      <c r="N95" s="12">
        <v>0</v>
      </c>
      <c r="O95" s="12">
        <v>0</v>
      </c>
      <c r="P95" s="12">
        <v>0</v>
      </c>
      <c r="Q95" s="12">
        <v>0</v>
      </c>
      <c r="R95" s="12">
        <v>0</v>
      </c>
      <c r="S95" s="12">
        <v>0</v>
      </c>
      <c r="T95" s="12">
        <v>0</v>
      </c>
      <c r="U95" s="12">
        <v>0</v>
      </c>
      <c r="V95" s="12">
        <v>0</v>
      </c>
      <c r="W95" s="12">
        <v>0</v>
      </c>
      <c r="X95" s="12">
        <v>0</v>
      </c>
      <c r="Y95" s="12">
        <v>0</v>
      </c>
      <c r="Z95" s="12">
        <v>0</v>
      </c>
      <c r="AA95" s="12">
        <v>0</v>
      </c>
      <c r="AB95" s="12">
        <v>0</v>
      </c>
      <c r="AC95" s="12">
        <v>0</v>
      </c>
      <c r="AD95" s="12">
        <v>0</v>
      </c>
      <c r="AE95" s="12">
        <v>0</v>
      </c>
      <c r="AF95" s="12">
        <v>0</v>
      </c>
      <c r="AG95" s="12">
        <v>0</v>
      </c>
      <c r="AH95" s="12">
        <v>0</v>
      </c>
      <c r="AI95" s="12">
        <v>0</v>
      </c>
      <c r="AJ95" s="12">
        <v>0</v>
      </c>
      <c r="AK95" s="12">
        <v>0</v>
      </c>
      <c r="AL95" s="12">
        <v>0</v>
      </c>
      <c r="AM95" s="12">
        <v>0</v>
      </c>
      <c r="AN95" s="12">
        <v>0</v>
      </c>
      <c r="AO95" s="12">
        <v>0</v>
      </c>
      <c r="AP95" s="12">
        <v>0</v>
      </c>
      <c r="AQ95" s="12">
        <v>0</v>
      </c>
      <c r="AR95" s="12">
        <v>0</v>
      </c>
      <c r="AS95" s="12">
        <v>0</v>
      </c>
      <c r="AT95" s="12">
        <v>0</v>
      </c>
      <c r="AU95" s="12">
        <v>1250.8599999999999</v>
      </c>
      <c r="AV95" s="12">
        <v>1876.29</v>
      </c>
      <c r="AW95" s="12">
        <v>2632.18</v>
      </c>
      <c r="AX95" s="12">
        <v>0</v>
      </c>
      <c r="AY95" s="12">
        <v>0</v>
      </c>
      <c r="AZ95" s="12">
        <v>0</v>
      </c>
      <c r="BA95" s="12">
        <v>0</v>
      </c>
      <c r="BB95" s="12">
        <v>2501.7199999999998</v>
      </c>
      <c r="BC95" s="12">
        <v>2762.64</v>
      </c>
      <c r="BD95" s="12">
        <v>0</v>
      </c>
      <c r="BE95" s="12">
        <v>1250.8599999999999</v>
      </c>
      <c r="BF95" s="12">
        <v>0</v>
      </c>
      <c r="BG95" s="12">
        <v>12274.55</v>
      </c>
    </row>
    <row r="96" spans="1:59" x14ac:dyDescent="0.2">
      <c r="A96">
        <f t="shared" si="3"/>
        <v>218.92290909090917</v>
      </c>
      <c r="B96">
        <f t="shared" si="4"/>
        <v>617.02985767144776</v>
      </c>
      <c r="C96" s="14" t="s">
        <v>246</v>
      </c>
      <c r="D96" s="12">
        <v>0</v>
      </c>
      <c r="E96" s="12">
        <v>0</v>
      </c>
      <c r="F96" s="12">
        <v>3837</v>
      </c>
      <c r="G96" s="12">
        <v>0</v>
      </c>
      <c r="H96" s="12">
        <v>0</v>
      </c>
      <c r="I96" s="12">
        <v>1151.0999999999999</v>
      </c>
      <c r="J96" s="12">
        <v>179.06</v>
      </c>
      <c r="K96" s="12">
        <v>0</v>
      </c>
      <c r="L96" s="12">
        <v>522.6</v>
      </c>
      <c r="M96" s="12">
        <v>96.69</v>
      </c>
      <c r="N96" s="12">
        <v>0</v>
      </c>
      <c r="O96" s="12">
        <v>0</v>
      </c>
      <c r="P96" s="12">
        <v>0</v>
      </c>
      <c r="Q96" s="12">
        <v>0</v>
      </c>
      <c r="R96" s="12">
        <v>0</v>
      </c>
      <c r="S96" s="12">
        <v>0</v>
      </c>
      <c r="T96" s="12">
        <v>0</v>
      </c>
      <c r="U96" s="12">
        <v>0</v>
      </c>
      <c r="V96" s="12">
        <v>0</v>
      </c>
      <c r="W96" s="12">
        <v>0</v>
      </c>
      <c r="X96" s="12">
        <v>0</v>
      </c>
      <c r="Y96" s="12">
        <v>0</v>
      </c>
      <c r="Z96" s="12">
        <v>0</v>
      </c>
      <c r="AA96" s="12">
        <v>179.06</v>
      </c>
      <c r="AB96" s="12">
        <v>1918.5</v>
      </c>
      <c r="AC96" s="12">
        <v>191.85</v>
      </c>
      <c r="AD96" s="12">
        <v>0</v>
      </c>
      <c r="AE96" s="12">
        <v>0</v>
      </c>
      <c r="AF96" s="12">
        <v>0</v>
      </c>
      <c r="AG96" s="12">
        <v>0</v>
      </c>
      <c r="AH96" s="12">
        <v>895.3</v>
      </c>
      <c r="AI96" s="12">
        <v>767.4</v>
      </c>
      <c r="AJ96" s="12">
        <v>0</v>
      </c>
      <c r="AK96" s="12">
        <v>0</v>
      </c>
      <c r="AL96" s="12">
        <v>191.85</v>
      </c>
      <c r="AM96" s="12">
        <v>0</v>
      </c>
      <c r="AN96" s="12">
        <v>0</v>
      </c>
      <c r="AO96" s="12">
        <v>0</v>
      </c>
      <c r="AP96" s="12">
        <v>0</v>
      </c>
      <c r="AQ96" s="12">
        <v>0</v>
      </c>
      <c r="AR96" s="12">
        <v>0</v>
      </c>
      <c r="AS96" s="12">
        <v>383.7</v>
      </c>
      <c r="AT96" s="12">
        <v>0</v>
      </c>
      <c r="AU96" s="12">
        <v>1151.0999999999999</v>
      </c>
      <c r="AV96" s="12">
        <v>0</v>
      </c>
      <c r="AW96" s="12">
        <v>0</v>
      </c>
      <c r="AX96" s="12">
        <v>0</v>
      </c>
      <c r="AY96" s="12">
        <v>0</v>
      </c>
      <c r="AZ96" s="12">
        <v>0</v>
      </c>
      <c r="BA96" s="12">
        <v>0</v>
      </c>
      <c r="BB96" s="12">
        <v>191.85</v>
      </c>
      <c r="BC96" s="12">
        <v>0</v>
      </c>
      <c r="BD96" s="12">
        <v>383.7</v>
      </c>
      <c r="BE96" s="12">
        <v>0</v>
      </c>
      <c r="BF96" s="12">
        <v>0</v>
      </c>
      <c r="BG96" s="12">
        <v>12040.760000000004</v>
      </c>
    </row>
    <row r="97" spans="1:59" x14ac:dyDescent="0.2">
      <c r="A97">
        <f t="shared" si="3"/>
        <v>216.22272727272727</v>
      </c>
      <c r="B97">
        <f t="shared" si="4"/>
        <v>577.14527356461963</v>
      </c>
      <c r="C97" s="14" t="s">
        <v>740</v>
      </c>
      <c r="D97" s="12">
        <v>0</v>
      </c>
      <c r="E97" s="12">
        <v>0</v>
      </c>
      <c r="F97" s="12">
        <v>0</v>
      </c>
      <c r="G97" s="12">
        <v>0</v>
      </c>
      <c r="H97" s="12">
        <v>0</v>
      </c>
      <c r="I97" s="12">
        <v>1634.56</v>
      </c>
      <c r="J97" s="12">
        <v>0</v>
      </c>
      <c r="K97" s="12">
        <v>0</v>
      </c>
      <c r="L97" s="12">
        <v>0</v>
      </c>
      <c r="M97" s="12">
        <v>0</v>
      </c>
      <c r="N97" s="12">
        <v>0</v>
      </c>
      <c r="O97" s="12">
        <v>0</v>
      </c>
      <c r="P97" s="12">
        <v>0</v>
      </c>
      <c r="Q97" s="12">
        <v>0</v>
      </c>
      <c r="R97" s="12">
        <v>0</v>
      </c>
      <c r="S97" s="12">
        <v>0</v>
      </c>
      <c r="T97" s="12">
        <v>0</v>
      </c>
      <c r="U97" s="12">
        <v>0</v>
      </c>
      <c r="V97" s="12">
        <v>0</v>
      </c>
      <c r="W97" s="12">
        <v>0</v>
      </c>
      <c r="X97" s="12">
        <v>0</v>
      </c>
      <c r="Y97" s="12">
        <v>0</v>
      </c>
      <c r="Z97" s="12">
        <v>0</v>
      </c>
      <c r="AA97" s="12">
        <v>0</v>
      </c>
      <c r="AB97" s="12">
        <v>0</v>
      </c>
      <c r="AC97" s="12">
        <v>0</v>
      </c>
      <c r="AD97" s="12">
        <v>0</v>
      </c>
      <c r="AE97" s="12">
        <v>0</v>
      </c>
      <c r="AF97" s="12">
        <v>0</v>
      </c>
      <c r="AG97" s="12">
        <v>0</v>
      </c>
      <c r="AH97" s="12">
        <v>0</v>
      </c>
      <c r="AI97" s="12">
        <v>0</v>
      </c>
      <c r="AJ97" s="12">
        <v>0</v>
      </c>
      <c r="AK97" s="12">
        <v>0</v>
      </c>
      <c r="AL97" s="12">
        <v>0</v>
      </c>
      <c r="AM97" s="12">
        <v>0</v>
      </c>
      <c r="AN97" s="12">
        <v>0</v>
      </c>
      <c r="AO97" s="12">
        <v>0</v>
      </c>
      <c r="AP97" s="12">
        <v>0</v>
      </c>
      <c r="AQ97" s="12">
        <v>0</v>
      </c>
      <c r="AR97" s="12">
        <v>0</v>
      </c>
      <c r="AS97" s="12">
        <v>0</v>
      </c>
      <c r="AT97" s="12">
        <v>0</v>
      </c>
      <c r="AU97" s="12">
        <v>1634.56</v>
      </c>
      <c r="AV97" s="12">
        <v>1634.56</v>
      </c>
      <c r="AW97" s="12">
        <v>2436.75</v>
      </c>
      <c r="AX97" s="12">
        <v>0</v>
      </c>
      <c r="AY97" s="12">
        <v>0</v>
      </c>
      <c r="AZ97" s="12">
        <v>0</v>
      </c>
      <c r="BA97" s="12">
        <v>0</v>
      </c>
      <c r="BB97" s="12">
        <v>544.85</v>
      </c>
      <c r="BC97" s="12">
        <v>1827.56</v>
      </c>
      <c r="BD97" s="12">
        <v>544.85</v>
      </c>
      <c r="BE97" s="12">
        <v>1634.56</v>
      </c>
      <c r="BF97" s="12">
        <v>0</v>
      </c>
      <c r="BG97" s="12">
        <v>11892.25</v>
      </c>
    </row>
    <row r="98" spans="1:59" x14ac:dyDescent="0.2">
      <c r="A98">
        <f t="shared" si="3"/>
        <v>216.03472727272728</v>
      </c>
      <c r="B98">
        <f t="shared" si="4"/>
        <v>498.91731712688721</v>
      </c>
      <c r="C98" s="14" t="s">
        <v>238</v>
      </c>
      <c r="D98" s="12">
        <v>0</v>
      </c>
      <c r="E98" s="12">
        <v>0</v>
      </c>
      <c r="F98" s="12">
        <v>0</v>
      </c>
      <c r="G98" s="12">
        <v>639.5</v>
      </c>
      <c r="H98" s="12">
        <v>0</v>
      </c>
      <c r="I98" s="12">
        <v>0</v>
      </c>
      <c r="J98" s="12">
        <v>0</v>
      </c>
      <c r="K98" s="12">
        <v>639.5</v>
      </c>
      <c r="L98" s="12">
        <v>0</v>
      </c>
      <c r="M98" s="12">
        <v>0</v>
      </c>
      <c r="N98" s="12">
        <v>511.6</v>
      </c>
      <c r="O98" s="12">
        <v>0</v>
      </c>
      <c r="P98" s="12">
        <v>1279</v>
      </c>
      <c r="Q98" s="12">
        <v>243.01</v>
      </c>
      <c r="R98" s="12">
        <v>0</v>
      </c>
      <c r="S98" s="12">
        <v>0</v>
      </c>
      <c r="T98" s="12">
        <v>0</v>
      </c>
      <c r="U98" s="12">
        <v>0</v>
      </c>
      <c r="V98" s="12">
        <v>0</v>
      </c>
      <c r="W98" s="12">
        <v>0</v>
      </c>
      <c r="X98" s="12">
        <v>0</v>
      </c>
      <c r="Y98" s="12">
        <v>0</v>
      </c>
      <c r="Z98" s="12">
        <v>0</v>
      </c>
      <c r="AA98" s="12">
        <v>0</v>
      </c>
      <c r="AB98" s="12">
        <v>639.5</v>
      </c>
      <c r="AC98" s="12">
        <v>0</v>
      </c>
      <c r="AD98" s="12">
        <v>0</v>
      </c>
      <c r="AE98" s="12">
        <v>2813.8</v>
      </c>
      <c r="AF98" s="12">
        <v>0</v>
      </c>
      <c r="AG98" s="12">
        <v>0</v>
      </c>
      <c r="AH98" s="12">
        <v>0</v>
      </c>
      <c r="AI98" s="12">
        <v>639.5</v>
      </c>
      <c r="AJ98" s="12">
        <v>0</v>
      </c>
      <c r="AK98" s="12">
        <v>0</v>
      </c>
      <c r="AL98" s="12">
        <v>0</v>
      </c>
      <c r="AM98" s="12">
        <v>0</v>
      </c>
      <c r="AN98" s="12">
        <v>0</v>
      </c>
      <c r="AO98" s="12">
        <v>0</v>
      </c>
      <c r="AP98" s="12">
        <v>0</v>
      </c>
      <c r="AQ98" s="12">
        <v>639.5</v>
      </c>
      <c r="AR98" s="12">
        <v>0</v>
      </c>
      <c r="AS98" s="12">
        <v>639.5</v>
      </c>
      <c r="AT98" s="12">
        <v>0</v>
      </c>
      <c r="AU98" s="12">
        <v>639.5</v>
      </c>
      <c r="AV98" s="12">
        <v>0</v>
      </c>
      <c r="AW98" s="12">
        <v>0</v>
      </c>
      <c r="AX98" s="12">
        <v>1279</v>
      </c>
      <c r="AY98" s="12">
        <v>0</v>
      </c>
      <c r="AZ98" s="12">
        <v>1279</v>
      </c>
      <c r="BA98" s="12">
        <v>0</v>
      </c>
      <c r="BB98" s="12">
        <v>0</v>
      </c>
      <c r="BC98" s="12">
        <v>0</v>
      </c>
      <c r="BD98" s="12">
        <v>0</v>
      </c>
      <c r="BE98" s="12">
        <v>0</v>
      </c>
      <c r="BF98" s="12">
        <v>0</v>
      </c>
      <c r="BG98" s="12">
        <v>11881.91</v>
      </c>
    </row>
    <row r="99" spans="1:59" x14ac:dyDescent="0.2">
      <c r="A99">
        <f t="shared" si="3"/>
        <v>208.03472727272728</v>
      </c>
      <c r="B99">
        <f t="shared" si="4"/>
        <v>490.16635937069429</v>
      </c>
      <c r="C99" s="14" t="s">
        <v>860</v>
      </c>
      <c r="D99" s="12">
        <v>0</v>
      </c>
      <c r="E99" s="12">
        <v>0</v>
      </c>
      <c r="F99" s="12">
        <v>0</v>
      </c>
      <c r="G99" s="12">
        <v>635.66</v>
      </c>
      <c r="H99" s="12">
        <v>0</v>
      </c>
      <c r="I99" s="12">
        <v>0</v>
      </c>
      <c r="J99" s="12">
        <v>2542.65</v>
      </c>
      <c r="K99" s="12">
        <v>0</v>
      </c>
      <c r="L99" s="12">
        <v>635.66</v>
      </c>
      <c r="M99" s="12">
        <v>0</v>
      </c>
      <c r="N99" s="12">
        <v>1271.32</v>
      </c>
      <c r="O99" s="12">
        <v>0</v>
      </c>
      <c r="P99" s="12">
        <v>0</v>
      </c>
      <c r="Q99" s="12">
        <v>0</v>
      </c>
      <c r="R99" s="12">
        <v>0</v>
      </c>
      <c r="S99" s="12">
        <v>0</v>
      </c>
      <c r="T99" s="12">
        <v>0</v>
      </c>
      <c r="U99" s="12">
        <v>0</v>
      </c>
      <c r="V99" s="12">
        <v>0</v>
      </c>
      <c r="W99" s="12">
        <v>0</v>
      </c>
      <c r="X99" s="12">
        <v>0</v>
      </c>
      <c r="Y99" s="12">
        <v>0</v>
      </c>
      <c r="Z99" s="12">
        <v>0</v>
      </c>
      <c r="AA99" s="12">
        <v>0</v>
      </c>
      <c r="AB99" s="12">
        <v>0</v>
      </c>
      <c r="AC99" s="12">
        <v>0</v>
      </c>
      <c r="AD99" s="12">
        <v>0</v>
      </c>
      <c r="AE99" s="12">
        <v>0</v>
      </c>
      <c r="AF99" s="12">
        <v>0</v>
      </c>
      <c r="AG99" s="12">
        <v>1271.32</v>
      </c>
      <c r="AH99" s="12">
        <v>0</v>
      </c>
      <c r="AI99" s="12">
        <v>0</v>
      </c>
      <c r="AJ99" s="12">
        <v>635.66</v>
      </c>
      <c r="AK99" s="12">
        <v>635.66</v>
      </c>
      <c r="AL99" s="12">
        <v>0</v>
      </c>
      <c r="AM99" s="12">
        <v>635.66</v>
      </c>
      <c r="AN99" s="12">
        <v>1271.33</v>
      </c>
      <c r="AO99" s="12">
        <v>0</v>
      </c>
      <c r="AP99" s="12">
        <v>0</v>
      </c>
      <c r="AQ99" s="12">
        <v>635.66</v>
      </c>
      <c r="AR99" s="12">
        <v>0</v>
      </c>
      <c r="AS99" s="12">
        <v>1271.33</v>
      </c>
      <c r="AT99" s="12">
        <v>0</v>
      </c>
      <c r="AU99" s="12">
        <v>0</v>
      </c>
      <c r="AV99" s="12">
        <v>0</v>
      </c>
      <c r="AW99" s="12">
        <v>0</v>
      </c>
      <c r="AX99" s="12">
        <v>0</v>
      </c>
      <c r="AY99" s="12">
        <v>0</v>
      </c>
      <c r="AZ99" s="12">
        <v>0</v>
      </c>
      <c r="BA99" s="12">
        <v>0</v>
      </c>
      <c r="BB99" s="12">
        <v>0</v>
      </c>
      <c r="BC99" s="12">
        <v>0</v>
      </c>
      <c r="BD99" s="12">
        <v>0</v>
      </c>
      <c r="BE99" s="12">
        <v>0</v>
      </c>
      <c r="BF99" s="12">
        <v>0</v>
      </c>
      <c r="BG99" s="12">
        <v>11441.91</v>
      </c>
    </row>
    <row r="100" spans="1:59" x14ac:dyDescent="0.2">
      <c r="A100">
        <f t="shared" si="3"/>
        <v>207.43054545454547</v>
      </c>
      <c r="B100">
        <f t="shared" si="4"/>
        <v>552.54012157797251</v>
      </c>
      <c r="C100" s="14" t="s">
        <v>147</v>
      </c>
      <c r="D100" s="12">
        <v>0</v>
      </c>
      <c r="E100" s="12">
        <v>0</v>
      </c>
      <c r="F100" s="12">
        <v>1790.6</v>
      </c>
      <c r="G100" s="12">
        <v>0</v>
      </c>
      <c r="H100" s="12">
        <v>0</v>
      </c>
      <c r="I100" s="12">
        <v>0</v>
      </c>
      <c r="J100" s="12">
        <v>0</v>
      </c>
      <c r="K100" s="12">
        <v>1841.76</v>
      </c>
      <c r="L100" s="12">
        <v>0</v>
      </c>
      <c r="M100" s="12">
        <v>665.08</v>
      </c>
      <c r="N100" s="12">
        <v>0</v>
      </c>
      <c r="O100" s="12">
        <v>0</v>
      </c>
      <c r="P100" s="12">
        <v>0</v>
      </c>
      <c r="Q100" s="12">
        <v>1841.76</v>
      </c>
      <c r="R100" s="12">
        <v>0</v>
      </c>
      <c r="S100" s="12">
        <v>0</v>
      </c>
      <c r="T100" s="12">
        <v>1841.76</v>
      </c>
      <c r="U100" s="12">
        <v>0</v>
      </c>
      <c r="V100" s="12">
        <v>0</v>
      </c>
      <c r="W100" s="12">
        <v>0</v>
      </c>
      <c r="X100" s="12">
        <v>0</v>
      </c>
      <c r="Y100" s="12">
        <v>0</v>
      </c>
      <c r="Z100" s="12">
        <v>0</v>
      </c>
      <c r="AA100" s="12">
        <v>0</v>
      </c>
      <c r="AB100" s="12">
        <v>0</v>
      </c>
      <c r="AC100" s="12">
        <v>0</v>
      </c>
      <c r="AD100" s="12">
        <v>0</v>
      </c>
      <c r="AE100" s="12">
        <v>358.12</v>
      </c>
      <c r="AF100" s="12">
        <v>0</v>
      </c>
      <c r="AG100" s="12">
        <v>0</v>
      </c>
      <c r="AH100" s="12">
        <v>0</v>
      </c>
      <c r="AI100" s="12">
        <v>0</v>
      </c>
      <c r="AJ100" s="12">
        <v>1841.76</v>
      </c>
      <c r="AK100" s="12">
        <v>0</v>
      </c>
      <c r="AL100" s="12">
        <v>0</v>
      </c>
      <c r="AM100" s="12">
        <v>0</v>
      </c>
      <c r="AN100" s="12">
        <v>0</v>
      </c>
      <c r="AO100" s="12">
        <v>0</v>
      </c>
      <c r="AP100" s="12">
        <v>0</v>
      </c>
      <c r="AQ100" s="12">
        <v>0</v>
      </c>
      <c r="AR100" s="12">
        <v>1227.8399999999999</v>
      </c>
      <c r="AS100" s="12">
        <v>0</v>
      </c>
      <c r="AT100" s="12">
        <v>0</v>
      </c>
      <c r="AU100" s="12">
        <v>0</v>
      </c>
      <c r="AV100" s="12">
        <v>0</v>
      </c>
      <c r="AW100" s="12">
        <v>0</v>
      </c>
      <c r="AX100" s="12">
        <v>0</v>
      </c>
      <c r="AY100" s="12">
        <v>0</v>
      </c>
      <c r="AZ100" s="12">
        <v>0</v>
      </c>
      <c r="BA100" s="12">
        <v>0</v>
      </c>
      <c r="BB100" s="12">
        <v>0</v>
      </c>
      <c r="BC100" s="12">
        <v>0</v>
      </c>
      <c r="BD100" s="12">
        <v>0</v>
      </c>
      <c r="BE100" s="12">
        <v>0</v>
      </c>
      <c r="BF100" s="12">
        <v>0</v>
      </c>
      <c r="BG100" s="12">
        <v>11408.68</v>
      </c>
    </row>
    <row r="101" spans="1:59" x14ac:dyDescent="0.2">
      <c r="A101">
        <f t="shared" si="3"/>
        <v>197.94254545454547</v>
      </c>
      <c r="B101">
        <f t="shared" si="4"/>
        <v>625.91748218476198</v>
      </c>
      <c r="C101" s="14" t="s">
        <v>524</v>
      </c>
      <c r="D101" s="12">
        <v>0</v>
      </c>
      <c r="E101" s="12">
        <v>0</v>
      </c>
      <c r="F101" s="12">
        <v>572.99</v>
      </c>
      <c r="G101" s="12">
        <v>0</v>
      </c>
      <c r="H101" s="12">
        <v>0</v>
      </c>
      <c r="I101" s="12">
        <v>0</v>
      </c>
      <c r="J101" s="12">
        <v>0</v>
      </c>
      <c r="K101" s="12">
        <v>572.99</v>
      </c>
      <c r="L101" s="12">
        <v>1145.98</v>
      </c>
      <c r="M101" s="12">
        <v>3437.95</v>
      </c>
      <c r="N101" s="12">
        <v>0</v>
      </c>
      <c r="O101" s="12">
        <v>0</v>
      </c>
      <c r="P101" s="12">
        <v>0</v>
      </c>
      <c r="Q101" s="12">
        <v>0</v>
      </c>
      <c r="R101" s="12">
        <v>0</v>
      </c>
      <c r="S101" s="12">
        <v>0</v>
      </c>
      <c r="T101" s="12">
        <v>0</v>
      </c>
      <c r="U101" s="12">
        <v>0</v>
      </c>
      <c r="V101" s="12">
        <v>0</v>
      </c>
      <c r="W101" s="12">
        <v>0</v>
      </c>
      <c r="X101" s="12">
        <v>0</v>
      </c>
      <c r="Y101" s="12">
        <v>0</v>
      </c>
      <c r="Z101" s="12">
        <v>0</v>
      </c>
      <c r="AA101" s="12">
        <v>1145.98</v>
      </c>
      <c r="AB101" s="12">
        <v>0</v>
      </c>
      <c r="AC101" s="12">
        <v>0</v>
      </c>
      <c r="AD101" s="12">
        <v>0</v>
      </c>
      <c r="AE101" s="12">
        <v>0</v>
      </c>
      <c r="AF101" s="12">
        <v>2291.9700000000003</v>
      </c>
      <c r="AG101" s="12">
        <v>0</v>
      </c>
      <c r="AH101" s="12">
        <v>0</v>
      </c>
      <c r="AI101" s="12">
        <v>0</v>
      </c>
      <c r="AJ101" s="12">
        <v>0</v>
      </c>
      <c r="AK101" s="12">
        <v>0</v>
      </c>
      <c r="AL101" s="12">
        <v>0</v>
      </c>
      <c r="AM101" s="12">
        <v>0</v>
      </c>
      <c r="AN101" s="12">
        <v>0</v>
      </c>
      <c r="AO101" s="12">
        <v>1718.98</v>
      </c>
      <c r="AP101" s="12">
        <v>0</v>
      </c>
      <c r="AQ101" s="12">
        <v>0</v>
      </c>
      <c r="AR101" s="12">
        <v>0</v>
      </c>
      <c r="AS101" s="12">
        <v>0</v>
      </c>
      <c r="AT101" s="12">
        <v>0</v>
      </c>
      <c r="AU101" s="12">
        <v>0</v>
      </c>
      <c r="AV101" s="12">
        <v>0</v>
      </c>
      <c r="AW101" s="12">
        <v>0</v>
      </c>
      <c r="AX101" s="12">
        <v>0</v>
      </c>
      <c r="AY101" s="12">
        <v>0</v>
      </c>
      <c r="AZ101" s="12">
        <v>0</v>
      </c>
      <c r="BA101" s="12">
        <v>0</v>
      </c>
      <c r="BB101" s="12">
        <v>0</v>
      </c>
      <c r="BC101" s="12">
        <v>0</v>
      </c>
      <c r="BD101" s="12">
        <v>0</v>
      </c>
      <c r="BE101" s="12">
        <v>0</v>
      </c>
      <c r="BF101" s="12">
        <v>0</v>
      </c>
      <c r="BG101" s="12">
        <v>10886.84</v>
      </c>
    </row>
    <row r="102" spans="1:59" x14ac:dyDescent="0.2">
      <c r="A102">
        <f t="shared" si="3"/>
        <v>197.57072727272725</v>
      </c>
      <c r="B102">
        <f t="shared" si="4"/>
        <v>1321.8802573478915</v>
      </c>
      <c r="C102" s="14" t="s">
        <v>537</v>
      </c>
      <c r="D102" s="12">
        <v>0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  <c r="O102" s="12">
        <v>0</v>
      </c>
      <c r="P102" s="12">
        <v>0</v>
      </c>
      <c r="Q102" s="12">
        <v>0</v>
      </c>
      <c r="R102" s="12">
        <v>0</v>
      </c>
      <c r="S102" s="12">
        <v>0</v>
      </c>
      <c r="T102" s="12">
        <v>0</v>
      </c>
      <c r="U102" s="12">
        <v>0</v>
      </c>
      <c r="V102" s="12">
        <v>0</v>
      </c>
      <c r="W102" s="12">
        <v>0</v>
      </c>
      <c r="X102" s="12">
        <v>0</v>
      </c>
      <c r="Y102" s="12">
        <v>0</v>
      </c>
      <c r="Z102" s="12">
        <v>0</v>
      </c>
      <c r="AA102" s="12">
        <v>1105.06</v>
      </c>
      <c r="AB102" s="12">
        <v>0</v>
      </c>
      <c r="AC102" s="12">
        <v>9761.33</v>
      </c>
      <c r="AD102" s="12">
        <v>0</v>
      </c>
      <c r="AE102" s="12">
        <v>0</v>
      </c>
      <c r="AF102" s="12">
        <v>0</v>
      </c>
      <c r="AG102" s="12">
        <v>0</v>
      </c>
      <c r="AH102" s="12">
        <v>0</v>
      </c>
      <c r="AI102" s="12">
        <v>0</v>
      </c>
      <c r="AJ102" s="12">
        <v>0</v>
      </c>
      <c r="AK102" s="12">
        <v>0</v>
      </c>
      <c r="AL102" s="12">
        <v>0</v>
      </c>
      <c r="AM102" s="12">
        <v>0</v>
      </c>
      <c r="AN102" s="12">
        <v>0</v>
      </c>
      <c r="AO102" s="12">
        <v>0</v>
      </c>
      <c r="AP102" s="12">
        <v>0</v>
      </c>
      <c r="AQ102" s="12">
        <v>0</v>
      </c>
      <c r="AR102" s="12">
        <v>0</v>
      </c>
      <c r="AS102" s="12">
        <v>0</v>
      </c>
      <c r="AT102" s="12">
        <v>0</v>
      </c>
      <c r="AU102" s="12">
        <v>0</v>
      </c>
      <c r="AV102" s="12">
        <v>0</v>
      </c>
      <c r="AW102" s="12">
        <v>0</v>
      </c>
      <c r="AX102" s="12">
        <v>0</v>
      </c>
      <c r="AY102" s="12">
        <v>0</v>
      </c>
      <c r="AZ102" s="12">
        <v>0</v>
      </c>
      <c r="BA102" s="12">
        <v>0</v>
      </c>
      <c r="BB102" s="12">
        <v>0</v>
      </c>
      <c r="BC102" s="12">
        <v>0</v>
      </c>
      <c r="BD102" s="12">
        <v>0</v>
      </c>
      <c r="BE102" s="12">
        <v>0</v>
      </c>
      <c r="BF102" s="12">
        <v>0</v>
      </c>
      <c r="BG102" s="12">
        <v>10866.39</v>
      </c>
    </row>
    <row r="103" spans="1:59" x14ac:dyDescent="0.2">
      <c r="A103">
        <f t="shared" si="3"/>
        <v>193.85018181818177</v>
      </c>
      <c r="B103">
        <f t="shared" si="4"/>
        <v>548.82740969064582</v>
      </c>
      <c r="C103" s="14" t="s">
        <v>501</v>
      </c>
      <c r="D103" s="12">
        <v>0</v>
      </c>
      <c r="E103" s="12">
        <v>0</v>
      </c>
      <c r="F103" s="12">
        <v>1895.48</v>
      </c>
      <c r="G103" s="12">
        <v>0</v>
      </c>
      <c r="H103" s="12">
        <v>0</v>
      </c>
      <c r="I103" s="12">
        <v>2363.6</v>
      </c>
      <c r="J103" s="12">
        <v>26.86</v>
      </c>
      <c r="K103" s="12">
        <v>0</v>
      </c>
      <c r="L103" s="12">
        <v>0</v>
      </c>
      <c r="M103" s="12">
        <v>107.44</v>
      </c>
      <c r="N103" s="12">
        <v>2148.7199999999998</v>
      </c>
      <c r="O103" s="12">
        <v>0</v>
      </c>
      <c r="P103" s="12">
        <v>0</v>
      </c>
      <c r="Q103" s="12">
        <v>0</v>
      </c>
      <c r="R103" s="12">
        <v>0</v>
      </c>
      <c r="S103" s="12">
        <v>0</v>
      </c>
      <c r="T103" s="12">
        <v>0</v>
      </c>
      <c r="U103" s="12">
        <v>0</v>
      </c>
      <c r="V103" s="12">
        <v>0</v>
      </c>
      <c r="W103" s="12">
        <v>0</v>
      </c>
      <c r="X103" s="12">
        <v>0</v>
      </c>
      <c r="Y103" s="12">
        <v>0</v>
      </c>
      <c r="Z103" s="12">
        <v>0</v>
      </c>
      <c r="AA103" s="12">
        <v>0</v>
      </c>
      <c r="AB103" s="12">
        <v>0</v>
      </c>
      <c r="AC103" s="12">
        <v>0</v>
      </c>
      <c r="AD103" s="12">
        <v>0</v>
      </c>
      <c r="AE103" s="12">
        <v>0</v>
      </c>
      <c r="AF103" s="12">
        <v>0</v>
      </c>
      <c r="AG103" s="12">
        <v>0</v>
      </c>
      <c r="AH103" s="12">
        <v>0</v>
      </c>
      <c r="AI103" s="12">
        <v>26.86</v>
      </c>
      <c r="AJ103" s="12">
        <v>0</v>
      </c>
      <c r="AK103" s="12">
        <v>204.64</v>
      </c>
      <c r="AL103" s="12">
        <v>204.64</v>
      </c>
      <c r="AM103" s="12">
        <v>0</v>
      </c>
      <c r="AN103" s="12">
        <v>0</v>
      </c>
      <c r="AO103" s="12">
        <v>0</v>
      </c>
      <c r="AP103" s="12">
        <v>1023.2</v>
      </c>
      <c r="AQ103" s="12">
        <v>0</v>
      </c>
      <c r="AR103" s="12">
        <v>0</v>
      </c>
      <c r="AS103" s="12">
        <v>0</v>
      </c>
      <c r="AT103" s="12">
        <v>0</v>
      </c>
      <c r="AU103" s="12">
        <v>0</v>
      </c>
      <c r="AV103" s="12">
        <v>1637.12</v>
      </c>
      <c r="AW103" s="12">
        <v>818.56</v>
      </c>
      <c r="AX103" s="12">
        <v>0</v>
      </c>
      <c r="AY103" s="12">
        <v>0</v>
      </c>
      <c r="AZ103" s="12">
        <v>0</v>
      </c>
      <c r="BA103" s="12">
        <v>0</v>
      </c>
      <c r="BB103" s="12">
        <v>0</v>
      </c>
      <c r="BC103" s="12">
        <v>0</v>
      </c>
      <c r="BD103" s="12">
        <v>204.64</v>
      </c>
      <c r="BE103" s="12">
        <v>0</v>
      </c>
      <c r="BF103" s="12">
        <v>0</v>
      </c>
      <c r="BG103" s="12">
        <v>10661.759999999997</v>
      </c>
    </row>
    <row r="104" spans="1:59" x14ac:dyDescent="0.2">
      <c r="A104">
        <f t="shared" si="3"/>
        <v>189.83927272727271</v>
      </c>
      <c r="B104">
        <f t="shared" si="4"/>
        <v>595.05392680257557</v>
      </c>
      <c r="C104" s="14" t="s">
        <v>732</v>
      </c>
      <c r="D104" s="12">
        <v>0</v>
      </c>
      <c r="E104" s="12">
        <v>801.58</v>
      </c>
      <c r="F104" s="12">
        <v>0</v>
      </c>
      <c r="G104" s="12">
        <v>2626.0499999999997</v>
      </c>
      <c r="H104" s="12">
        <v>391.89</v>
      </c>
      <c r="I104" s="12">
        <v>0</v>
      </c>
      <c r="J104" s="12">
        <v>0</v>
      </c>
      <c r="K104" s="12">
        <v>0</v>
      </c>
      <c r="L104" s="12">
        <v>0</v>
      </c>
      <c r="M104" s="12">
        <v>0</v>
      </c>
      <c r="N104" s="12">
        <v>0</v>
      </c>
      <c r="O104" s="12">
        <v>0</v>
      </c>
      <c r="P104" s="12">
        <v>0</v>
      </c>
      <c r="Q104" s="12">
        <v>0</v>
      </c>
      <c r="R104" s="12">
        <v>1250.8599999999999</v>
      </c>
      <c r="S104" s="12">
        <v>0</v>
      </c>
      <c r="T104" s="12">
        <v>0</v>
      </c>
      <c r="U104" s="12">
        <v>0</v>
      </c>
      <c r="V104" s="12">
        <v>500.35</v>
      </c>
      <c r="W104" s="12">
        <v>0</v>
      </c>
      <c r="X104" s="12">
        <v>0</v>
      </c>
      <c r="Y104" s="12">
        <v>0</v>
      </c>
      <c r="Z104" s="12">
        <v>0</v>
      </c>
      <c r="AA104" s="12">
        <v>0</v>
      </c>
      <c r="AB104" s="12">
        <v>0</v>
      </c>
      <c r="AC104" s="12">
        <v>0</v>
      </c>
      <c r="AD104" s="12">
        <v>0</v>
      </c>
      <c r="AE104" s="12">
        <v>0</v>
      </c>
      <c r="AF104" s="12">
        <v>0</v>
      </c>
      <c r="AG104" s="12">
        <v>0</v>
      </c>
      <c r="AH104" s="12">
        <v>445.09</v>
      </c>
      <c r="AI104" s="12">
        <v>0</v>
      </c>
      <c r="AJ104" s="12">
        <v>0</v>
      </c>
      <c r="AK104" s="12">
        <v>0</v>
      </c>
      <c r="AL104" s="12">
        <v>0</v>
      </c>
      <c r="AM104" s="12">
        <v>0</v>
      </c>
      <c r="AN104" s="12">
        <v>0</v>
      </c>
      <c r="AO104" s="12">
        <v>0</v>
      </c>
      <c r="AP104" s="12">
        <v>0</v>
      </c>
      <c r="AQ104" s="12">
        <v>0</v>
      </c>
      <c r="AR104" s="12">
        <v>0</v>
      </c>
      <c r="AS104" s="12">
        <v>0</v>
      </c>
      <c r="AT104" s="12">
        <v>0</v>
      </c>
      <c r="AU104" s="12">
        <v>0</v>
      </c>
      <c r="AV104" s="12">
        <v>0</v>
      </c>
      <c r="AW104" s="12">
        <v>0</v>
      </c>
      <c r="AX104" s="12">
        <v>0</v>
      </c>
      <c r="AY104" s="12">
        <v>0</v>
      </c>
      <c r="AZ104" s="12">
        <v>979.71</v>
      </c>
      <c r="BA104" s="12">
        <v>3223.08</v>
      </c>
      <c r="BB104" s="12">
        <v>0</v>
      </c>
      <c r="BC104" s="12">
        <v>0</v>
      </c>
      <c r="BD104" s="12">
        <v>222.55</v>
      </c>
      <c r="BE104" s="12">
        <v>0</v>
      </c>
      <c r="BF104" s="12">
        <v>0</v>
      </c>
      <c r="BG104" s="12">
        <v>10441.16</v>
      </c>
    </row>
    <row r="105" spans="1:59" x14ac:dyDescent="0.2">
      <c r="A105">
        <f t="shared" si="3"/>
        <v>189.33872727272728</v>
      </c>
      <c r="B105">
        <f t="shared" si="4"/>
        <v>595.39880088600967</v>
      </c>
      <c r="C105" s="14" t="s">
        <v>108</v>
      </c>
      <c r="D105" s="12">
        <v>0</v>
      </c>
      <c r="E105" s="12">
        <v>0</v>
      </c>
      <c r="F105" s="12">
        <v>0</v>
      </c>
      <c r="G105" s="12">
        <v>0</v>
      </c>
      <c r="H105" s="12">
        <v>0</v>
      </c>
      <c r="I105" s="12">
        <v>452.77</v>
      </c>
      <c r="J105" s="12">
        <v>0</v>
      </c>
      <c r="K105" s="12">
        <v>0</v>
      </c>
      <c r="L105" s="12">
        <v>0</v>
      </c>
      <c r="M105" s="12">
        <v>0</v>
      </c>
      <c r="N105" s="12">
        <v>1358.3</v>
      </c>
      <c r="O105" s="12">
        <v>0</v>
      </c>
      <c r="P105" s="12">
        <v>0</v>
      </c>
      <c r="Q105" s="12">
        <v>0</v>
      </c>
      <c r="R105" s="12">
        <v>0</v>
      </c>
      <c r="S105" s="12">
        <v>0</v>
      </c>
      <c r="T105" s="12">
        <v>0</v>
      </c>
      <c r="U105" s="12">
        <v>3169.3599999999997</v>
      </c>
      <c r="V105" s="12">
        <v>0</v>
      </c>
      <c r="W105" s="12">
        <v>1811.06</v>
      </c>
      <c r="X105" s="12">
        <v>0</v>
      </c>
      <c r="Y105" s="12">
        <v>0</v>
      </c>
      <c r="Z105" s="12">
        <v>0</v>
      </c>
      <c r="AA105" s="12">
        <v>0</v>
      </c>
      <c r="AB105" s="12">
        <v>0</v>
      </c>
      <c r="AC105" s="12">
        <v>0</v>
      </c>
      <c r="AD105" s="12">
        <v>0</v>
      </c>
      <c r="AE105" s="12">
        <v>0</v>
      </c>
      <c r="AF105" s="12">
        <v>0</v>
      </c>
      <c r="AG105" s="12">
        <v>0</v>
      </c>
      <c r="AH105" s="12">
        <v>0</v>
      </c>
      <c r="AI105" s="12">
        <v>0</v>
      </c>
      <c r="AJ105" s="12">
        <v>0</v>
      </c>
      <c r="AK105" s="12">
        <v>0</v>
      </c>
      <c r="AL105" s="12">
        <v>0</v>
      </c>
      <c r="AM105" s="12">
        <v>0</v>
      </c>
      <c r="AN105" s="12">
        <v>0</v>
      </c>
      <c r="AO105" s="12">
        <v>0</v>
      </c>
      <c r="AP105" s="12">
        <v>2263.83</v>
      </c>
      <c r="AQ105" s="12">
        <v>0</v>
      </c>
      <c r="AR105" s="12">
        <v>0</v>
      </c>
      <c r="AS105" s="12">
        <v>0</v>
      </c>
      <c r="AT105" s="12">
        <v>0</v>
      </c>
      <c r="AU105" s="12">
        <v>452.77</v>
      </c>
      <c r="AV105" s="12">
        <v>452.77</v>
      </c>
      <c r="AW105" s="12">
        <v>0</v>
      </c>
      <c r="AX105" s="12">
        <v>0</v>
      </c>
      <c r="AY105" s="12">
        <v>0</v>
      </c>
      <c r="AZ105" s="12">
        <v>0</v>
      </c>
      <c r="BA105" s="12">
        <v>0</v>
      </c>
      <c r="BB105" s="12">
        <v>452.77</v>
      </c>
      <c r="BC105" s="12">
        <v>0</v>
      </c>
      <c r="BD105" s="12">
        <v>0</v>
      </c>
      <c r="BE105" s="12">
        <v>0</v>
      </c>
      <c r="BF105" s="12">
        <v>0</v>
      </c>
      <c r="BG105" s="12">
        <v>10413.630000000001</v>
      </c>
    </row>
    <row r="106" spans="1:59" x14ac:dyDescent="0.2">
      <c r="A106">
        <f t="shared" si="3"/>
        <v>187.85963636363638</v>
      </c>
      <c r="B106">
        <f t="shared" si="4"/>
        <v>1001.0679063694073</v>
      </c>
      <c r="C106" s="14" t="s">
        <v>872</v>
      </c>
      <c r="D106" s="12">
        <v>0</v>
      </c>
      <c r="E106" s="12">
        <v>0</v>
      </c>
      <c r="F106" s="12">
        <v>0</v>
      </c>
      <c r="G106" s="12">
        <v>6323.38</v>
      </c>
      <c r="H106" s="12">
        <v>0</v>
      </c>
      <c r="I106" s="12">
        <v>0</v>
      </c>
      <c r="J106" s="12">
        <v>0</v>
      </c>
      <c r="K106" s="12">
        <v>0</v>
      </c>
      <c r="L106" s="12">
        <v>4008.9</v>
      </c>
      <c r="M106" s="12">
        <v>0</v>
      </c>
      <c r="N106" s="12">
        <v>0</v>
      </c>
      <c r="O106" s="12">
        <v>0</v>
      </c>
      <c r="P106" s="12">
        <v>0</v>
      </c>
      <c r="Q106" s="12">
        <v>0</v>
      </c>
      <c r="R106" s="12">
        <v>0</v>
      </c>
      <c r="S106" s="12">
        <v>0</v>
      </c>
      <c r="T106" s="12">
        <v>0</v>
      </c>
      <c r="U106" s="12">
        <v>0</v>
      </c>
      <c r="V106" s="12">
        <v>0</v>
      </c>
      <c r="W106" s="12">
        <v>0</v>
      </c>
      <c r="X106" s="12">
        <v>0</v>
      </c>
      <c r="Y106" s="12">
        <v>0</v>
      </c>
      <c r="Z106" s="12">
        <v>0</v>
      </c>
      <c r="AA106" s="12">
        <v>0</v>
      </c>
      <c r="AB106" s="12">
        <v>0</v>
      </c>
      <c r="AC106" s="12">
        <v>0</v>
      </c>
      <c r="AD106" s="12">
        <v>0</v>
      </c>
      <c r="AE106" s="12">
        <v>0</v>
      </c>
      <c r="AF106" s="12">
        <v>0</v>
      </c>
      <c r="AG106" s="12">
        <v>0</v>
      </c>
      <c r="AH106" s="12">
        <v>0</v>
      </c>
      <c r="AI106" s="12">
        <v>0</v>
      </c>
      <c r="AJ106" s="12">
        <v>0</v>
      </c>
      <c r="AK106" s="12">
        <v>0</v>
      </c>
      <c r="AL106" s="12">
        <v>0</v>
      </c>
      <c r="AM106" s="12">
        <v>0</v>
      </c>
      <c r="AN106" s="12">
        <v>0</v>
      </c>
      <c r="AO106" s="12">
        <v>0</v>
      </c>
      <c r="AP106" s="12">
        <v>0</v>
      </c>
      <c r="AQ106" s="12">
        <v>0</v>
      </c>
      <c r="AR106" s="12">
        <v>0</v>
      </c>
      <c r="AS106" s="12">
        <v>0</v>
      </c>
      <c r="AT106" s="12">
        <v>0</v>
      </c>
      <c r="AU106" s="12">
        <v>0</v>
      </c>
      <c r="AV106" s="12">
        <v>0</v>
      </c>
      <c r="AW106" s="12">
        <v>0</v>
      </c>
      <c r="AX106" s="12">
        <v>0</v>
      </c>
      <c r="AY106" s="12">
        <v>0</v>
      </c>
      <c r="AZ106" s="12">
        <v>0</v>
      </c>
      <c r="BA106" s="12">
        <v>0</v>
      </c>
      <c r="BB106" s="12">
        <v>0</v>
      </c>
      <c r="BC106" s="12">
        <v>0</v>
      </c>
      <c r="BD106" s="12">
        <v>0</v>
      </c>
      <c r="BE106" s="12">
        <v>0</v>
      </c>
      <c r="BF106" s="12">
        <v>0</v>
      </c>
      <c r="BG106" s="12">
        <v>10332.280000000001</v>
      </c>
    </row>
    <row r="107" spans="1:59" x14ac:dyDescent="0.2">
      <c r="A107">
        <f t="shared" si="3"/>
        <v>186.03636363636363</v>
      </c>
      <c r="B107">
        <f t="shared" si="4"/>
        <v>1379.6825985447786</v>
      </c>
      <c r="C107" s="14" t="s">
        <v>269</v>
      </c>
      <c r="D107" s="12">
        <v>0</v>
      </c>
      <c r="E107" s="12">
        <v>0</v>
      </c>
      <c r="F107" s="12">
        <v>0</v>
      </c>
      <c r="G107" s="12">
        <v>0</v>
      </c>
      <c r="H107" s="12">
        <v>0</v>
      </c>
      <c r="I107" s="12">
        <v>10232</v>
      </c>
      <c r="J107" s="12">
        <v>0</v>
      </c>
      <c r="K107" s="12">
        <v>0</v>
      </c>
      <c r="L107" s="12">
        <v>0</v>
      </c>
      <c r="M107" s="12">
        <v>0</v>
      </c>
      <c r="N107" s="12">
        <v>0</v>
      </c>
      <c r="O107" s="12">
        <v>0</v>
      </c>
      <c r="P107" s="12">
        <v>0</v>
      </c>
      <c r="Q107" s="12">
        <v>0</v>
      </c>
      <c r="R107" s="12">
        <v>0</v>
      </c>
      <c r="S107" s="12">
        <v>0</v>
      </c>
      <c r="T107" s="12">
        <v>0</v>
      </c>
      <c r="U107" s="12">
        <v>0</v>
      </c>
      <c r="V107" s="12">
        <v>0</v>
      </c>
      <c r="W107" s="12">
        <v>0</v>
      </c>
      <c r="X107" s="12">
        <v>0</v>
      </c>
      <c r="Y107" s="12">
        <v>0</v>
      </c>
      <c r="Z107" s="12">
        <v>0</v>
      </c>
      <c r="AA107" s="12">
        <v>0</v>
      </c>
      <c r="AB107" s="12">
        <v>0</v>
      </c>
      <c r="AC107" s="12">
        <v>0</v>
      </c>
      <c r="AD107" s="12">
        <v>0</v>
      </c>
      <c r="AE107" s="12">
        <v>0</v>
      </c>
      <c r="AF107" s="12">
        <v>0</v>
      </c>
      <c r="AG107" s="12">
        <v>0</v>
      </c>
      <c r="AH107" s="12">
        <v>0</v>
      </c>
      <c r="AI107" s="12">
        <v>0</v>
      </c>
      <c r="AJ107" s="12">
        <v>0</v>
      </c>
      <c r="AK107" s="12">
        <v>0</v>
      </c>
      <c r="AL107" s="12">
        <v>0</v>
      </c>
      <c r="AM107" s="12">
        <v>0</v>
      </c>
      <c r="AN107" s="12">
        <v>0</v>
      </c>
      <c r="AO107" s="12">
        <v>0</v>
      </c>
      <c r="AP107" s="12">
        <v>0</v>
      </c>
      <c r="AQ107" s="12">
        <v>0</v>
      </c>
      <c r="AR107" s="12">
        <v>0</v>
      </c>
      <c r="AS107" s="12">
        <v>0</v>
      </c>
      <c r="AT107" s="12">
        <v>0</v>
      </c>
      <c r="AU107" s="12">
        <v>0</v>
      </c>
      <c r="AV107" s="12">
        <v>0</v>
      </c>
      <c r="AW107" s="12">
        <v>0</v>
      </c>
      <c r="AX107" s="12">
        <v>0</v>
      </c>
      <c r="AY107" s="12">
        <v>0</v>
      </c>
      <c r="AZ107" s="12">
        <v>0</v>
      </c>
      <c r="BA107" s="12">
        <v>0</v>
      </c>
      <c r="BB107" s="12">
        <v>0</v>
      </c>
      <c r="BC107" s="12">
        <v>0</v>
      </c>
      <c r="BD107" s="12">
        <v>0</v>
      </c>
      <c r="BE107" s="12">
        <v>0</v>
      </c>
      <c r="BF107" s="12">
        <v>0</v>
      </c>
      <c r="BG107" s="12">
        <v>10232</v>
      </c>
    </row>
    <row r="108" spans="1:59" x14ac:dyDescent="0.2">
      <c r="A108">
        <f t="shared" si="3"/>
        <v>184.30909090909088</v>
      </c>
      <c r="B108">
        <f t="shared" si="4"/>
        <v>732.09366040467376</v>
      </c>
      <c r="C108" s="14" t="s">
        <v>301</v>
      </c>
      <c r="D108" s="12">
        <v>0</v>
      </c>
      <c r="E108" s="12">
        <v>0</v>
      </c>
      <c r="F108" s="12">
        <v>0</v>
      </c>
      <c r="G108" s="12">
        <v>0</v>
      </c>
      <c r="H108" s="12">
        <v>0</v>
      </c>
      <c r="I108" s="12">
        <v>0</v>
      </c>
      <c r="J108" s="12">
        <v>0</v>
      </c>
      <c r="K108" s="12">
        <v>0</v>
      </c>
      <c r="L108" s="12">
        <v>0</v>
      </c>
      <c r="M108" s="12">
        <v>16.88</v>
      </c>
      <c r="N108" s="12">
        <v>3130.99</v>
      </c>
      <c r="O108" s="12">
        <v>0</v>
      </c>
      <c r="P108" s="12">
        <v>1688.28</v>
      </c>
      <c r="Q108" s="12">
        <v>0</v>
      </c>
      <c r="R108" s="12">
        <v>0</v>
      </c>
      <c r="S108" s="12">
        <v>0</v>
      </c>
      <c r="T108" s="12">
        <v>0</v>
      </c>
      <c r="U108" s="12">
        <v>0</v>
      </c>
      <c r="V108" s="12">
        <v>0</v>
      </c>
      <c r="W108" s="12">
        <v>0</v>
      </c>
      <c r="X108" s="12">
        <v>0</v>
      </c>
      <c r="Y108" s="12">
        <v>0</v>
      </c>
      <c r="Z108" s="12">
        <v>0</v>
      </c>
      <c r="AA108" s="12">
        <v>0</v>
      </c>
      <c r="AB108" s="12">
        <v>0</v>
      </c>
      <c r="AC108" s="12">
        <v>0</v>
      </c>
      <c r="AD108" s="12">
        <v>45.48</v>
      </c>
      <c r="AE108" s="12">
        <v>0</v>
      </c>
      <c r="AF108" s="12">
        <v>506.48</v>
      </c>
      <c r="AG108" s="12">
        <v>0</v>
      </c>
      <c r="AH108" s="12">
        <v>0</v>
      </c>
      <c r="AI108" s="12">
        <v>0</v>
      </c>
      <c r="AJ108" s="12">
        <v>0</v>
      </c>
      <c r="AK108" s="12">
        <v>0</v>
      </c>
      <c r="AL108" s="12">
        <v>0</v>
      </c>
      <c r="AM108" s="12">
        <v>0</v>
      </c>
      <c r="AN108" s="12">
        <v>253.24</v>
      </c>
      <c r="AO108" s="12">
        <v>84.41</v>
      </c>
      <c r="AP108" s="12">
        <v>16.239999999999998</v>
      </c>
      <c r="AQ108" s="12">
        <v>0</v>
      </c>
      <c r="AR108" s="12">
        <v>67.150000000000006</v>
      </c>
      <c r="AS108" s="12">
        <v>4220.7</v>
      </c>
      <c r="AT108" s="12">
        <v>0</v>
      </c>
      <c r="AU108" s="12">
        <v>0</v>
      </c>
      <c r="AV108" s="12">
        <v>0</v>
      </c>
      <c r="AW108" s="12">
        <v>0</v>
      </c>
      <c r="AX108" s="12">
        <v>0</v>
      </c>
      <c r="AY108" s="12">
        <v>0</v>
      </c>
      <c r="AZ108" s="12">
        <v>0</v>
      </c>
      <c r="BA108" s="12">
        <v>0</v>
      </c>
      <c r="BB108" s="12">
        <v>0</v>
      </c>
      <c r="BC108" s="12">
        <v>0</v>
      </c>
      <c r="BD108" s="12">
        <v>0</v>
      </c>
      <c r="BE108" s="12">
        <v>22.74</v>
      </c>
      <c r="BF108" s="12">
        <v>84.41</v>
      </c>
      <c r="BG108" s="12">
        <v>10136.999999999998</v>
      </c>
    </row>
    <row r="109" spans="1:59" x14ac:dyDescent="0.2">
      <c r="A109">
        <f t="shared" si="3"/>
        <v>180.74</v>
      </c>
      <c r="B109">
        <f t="shared" si="4"/>
        <v>515.61458061302028</v>
      </c>
      <c r="C109" s="14" t="s">
        <v>351</v>
      </c>
      <c r="D109" s="12">
        <v>0</v>
      </c>
      <c r="E109" s="12">
        <v>0</v>
      </c>
      <c r="F109" s="12">
        <v>0</v>
      </c>
      <c r="G109" s="12">
        <v>0</v>
      </c>
      <c r="H109" s="12">
        <v>2735.01</v>
      </c>
      <c r="I109" s="12">
        <v>422.07</v>
      </c>
      <c r="J109" s="12">
        <v>154.44</v>
      </c>
      <c r="K109" s="12">
        <v>0</v>
      </c>
      <c r="L109" s="12">
        <v>251.71</v>
      </c>
      <c r="M109" s="12">
        <v>0</v>
      </c>
      <c r="N109" s="12">
        <v>0</v>
      </c>
      <c r="O109" s="12">
        <v>0</v>
      </c>
      <c r="P109" s="12">
        <v>0</v>
      </c>
      <c r="Q109" s="12">
        <v>0</v>
      </c>
      <c r="R109" s="12">
        <v>0</v>
      </c>
      <c r="S109" s="12">
        <v>0</v>
      </c>
      <c r="T109" s="12">
        <v>0</v>
      </c>
      <c r="U109" s="12">
        <v>0</v>
      </c>
      <c r="V109" s="12">
        <v>0</v>
      </c>
      <c r="W109" s="12">
        <v>0</v>
      </c>
      <c r="X109" s="12">
        <v>0</v>
      </c>
      <c r="Y109" s="12">
        <v>0</v>
      </c>
      <c r="Z109" s="12">
        <v>0</v>
      </c>
      <c r="AA109" s="12">
        <v>0</v>
      </c>
      <c r="AB109" s="12">
        <v>0</v>
      </c>
      <c r="AC109" s="12">
        <v>247.61</v>
      </c>
      <c r="AD109" s="12">
        <v>0</v>
      </c>
      <c r="AE109" s="12">
        <v>0</v>
      </c>
      <c r="AF109" s="12">
        <v>0</v>
      </c>
      <c r="AG109" s="12">
        <v>0</v>
      </c>
      <c r="AH109" s="12">
        <v>1125.52</v>
      </c>
      <c r="AI109" s="12">
        <v>0</v>
      </c>
      <c r="AJ109" s="12">
        <v>0</v>
      </c>
      <c r="AK109" s="12">
        <v>0</v>
      </c>
      <c r="AL109" s="12">
        <v>547.28</v>
      </c>
      <c r="AM109" s="12">
        <v>0</v>
      </c>
      <c r="AN109" s="12">
        <v>0</v>
      </c>
      <c r="AO109" s="12">
        <v>0</v>
      </c>
      <c r="AP109" s="12">
        <v>0</v>
      </c>
      <c r="AQ109" s="12">
        <v>2151.15</v>
      </c>
      <c r="AR109" s="12">
        <v>0</v>
      </c>
      <c r="AS109" s="12">
        <v>0</v>
      </c>
      <c r="AT109" s="12">
        <v>454.43</v>
      </c>
      <c r="AU109" s="12">
        <v>0</v>
      </c>
      <c r="AV109" s="12">
        <v>0</v>
      </c>
      <c r="AW109" s="12">
        <v>0</v>
      </c>
      <c r="AX109" s="12">
        <v>585.27</v>
      </c>
      <c r="AY109" s="12">
        <v>0</v>
      </c>
      <c r="AZ109" s="12">
        <v>1266.21</v>
      </c>
      <c r="BA109" s="12">
        <v>0</v>
      </c>
      <c r="BB109" s="12">
        <v>0</v>
      </c>
      <c r="BC109" s="12">
        <v>0</v>
      </c>
      <c r="BD109" s="12">
        <v>0</v>
      </c>
      <c r="BE109" s="12">
        <v>0</v>
      </c>
      <c r="BF109" s="12">
        <v>0</v>
      </c>
      <c r="BG109" s="12">
        <v>9940.7000000000007</v>
      </c>
    </row>
    <row r="110" spans="1:59" x14ac:dyDescent="0.2">
      <c r="A110">
        <f t="shared" si="3"/>
        <v>169.15363636363637</v>
      </c>
      <c r="B110">
        <f t="shared" si="4"/>
        <v>1056.5686841626523</v>
      </c>
      <c r="C110" s="14" t="s">
        <v>768</v>
      </c>
      <c r="D110" s="12">
        <v>0</v>
      </c>
      <c r="E110" s="12">
        <v>1603.87</v>
      </c>
      <c r="F110" s="12">
        <v>0</v>
      </c>
      <c r="G110" s="12">
        <v>0</v>
      </c>
      <c r="H110" s="12">
        <v>0</v>
      </c>
      <c r="I110" s="12">
        <v>0</v>
      </c>
      <c r="J110" s="12">
        <v>0</v>
      </c>
      <c r="K110" s="12">
        <v>0</v>
      </c>
      <c r="L110" s="12">
        <v>0</v>
      </c>
      <c r="M110" s="12">
        <v>0</v>
      </c>
      <c r="N110" s="12">
        <v>0</v>
      </c>
      <c r="O110" s="12">
        <v>0</v>
      </c>
      <c r="P110" s="12">
        <v>0</v>
      </c>
      <c r="Q110" s="12">
        <v>0</v>
      </c>
      <c r="R110" s="12">
        <v>0</v>
      </c>
      <c r="S110" s="12">
        <v>0</v>
      </c>
      <c r="T110" s="12">
        <v>0</v>
      </c>
      <c r="U110" s="12">
        <v>0</v>
      </c>
      <c r="V110" s="12">
        <v>0</v>
      </c>
      <c r="W110" s="12">
        <v>0</v>
      </c>
      <c r="X110" s="12">
        <v>0</v>
      </c>
      <c r="Y110" s="12">
        <v>0</v>
      </c>
      <c r="Z110" s="12">
        <v>0</v>
      </c>
      <c r="AA110" s="12">
        <v>0</v>
      </c>
      <c r="AB110" s="12">
        <v>0</v>
      </c>
      <c r="AC110" s="12">
        <v>0</v>
      </c>
      <c r="AD110" s="12">
        <v>0</v>
      </c>
      <c r="AE110" s="12">
        <v>0</v>
      </c>
      <c r="AF110" s="12">
        <v>0</v>
      </c>
      <c r="AG110" s="12">
        <v>0</v>
      </c>
      <c r="AH110" s="12">
        <v>0</v>
      </c>
      <c r="AI110" s="12">
        <v>0</v>
      </c>
      <c r="AJ110" s="12">
        <v>0</v>
      </c>
      <c r="AK110" s="12">
        <v>0</v>
      </c>
      <c r="AL110" s="12">
        <v>0</v>
      </c>
      <c r="AM110" s="12">
        <v>0</v>
      </c>
      <c r="AN110" s="12">
        <v>7699.58</v>
      </c>
      <c r="AO110" s="12">
        <v>0</v>
      </c>
      <c r="AP110" s="12">
        <v>0</v>
      </c>
      <c r="AQ110" s="12">
        <v>0</v>
      </c>
      <c r="AR110" s="12">
        <v>0</v>
      </c>
      <c r="AS110" s="12">
        <v>0</v>
      </c>
      <c r="AT110" s="12">
        <v>0</v>
      </c>
      <c r="AU110" s="12">
        <v>0</v>
      </c>
      <c r="AV110" s="12">
        <v>0</v>
      </c>
      <c r="AW110" s="12">
        <v>0</v>
      </c>
      <c r="AX110" s="12">
        <v>0</v>
      </c>
      <c r="AY110" s="12">
        <v>0</v>
      </c>
      <c r="AZ110" s="12">
        <v>0</v>
      </c>
      <c r="BA110" s="12">
        <v>0</v>
      </c>
      <c r="BB110" s="12">
        <v>0</v>
      </c>
      <c r="BC110" s="12">
        <v>0</v>
      </c>
      <c r="BD110" s="12">
        <v>0</v>
      </c>
      <c r="BE110" s="12">
        <v>0</v>
      </c>
      <c r="BF110" s="12">
        <v>0</v>
      </c>
      <c r="BG110" s="12">
        <v>9303.4500000000007</v>
      </c>
    </row>
    <row r="111" spans="1:59" x14ac:dyDescent="0.2">
      <c r="A111">
        <f t="shared" si="3"/>
        <v>161.77272727272728</v>
      </c>
      <c r="B111">
        <f t="shared" si="4"/>
        <v>592.68513230343092</v>
      </c>
      <c r="C111" s="14" t="s">
        <v>780</v>
      </c>
      <c r="D111" s="12">
        <v>0</v>
      </c>
      <c r="E111" s="12">
        <v>0</v>
      </c>
      <c r="F111" s="12">
        <v>0</v>
      </c>
      <c r="G111" s="12">
        <v>0</v>
      </c>
      <c r="H111" s="12">
        <v>0</v>
      </c>
      <c r="I111" s="12">
        <v>0</v>
      </c>
      <c r="J111" s="12">
        <v>0</v>
      </c>
      <c r="K111" s="12">
        <v>0</v>
      </c>
      <c r="L111" s="12">
        <v>0</v>
      </c>
      <c r="M111" s="12">
        <v>0</v>
      </c>
      <c r="N111" s="12">
        <v>0</v>
      </c>
      <c r="O111" s="12">
        <v>0</v>
      </c>
      <c r="P111" s="12">
        <v>0</v>
      </c>
      <c r="Q111" s="12">
        <v>0</v>
      </c>
      <c r="R111" s="12">
        <v>0</v>
      </c>
      <c r="S111" s="12">
        <v>0</v>
      </c>
      <c r="T111" s="12">
        <v>0</v>
      </c>
      <c r="U111" s="12">
        <v>0</v>
      </c>
      <c r="V111" s="12">
        <v>0</v>
      </c>
      <c r="W111" s="12">
        <v>0</v>
      </c>
      <c r="X111" s="12">
        <v>0</v>
      </c>
      <c r="Y111" s="12">
        <v>0</v>
      </c>
      <c r="Z111" s="12">
        <v>0</v>
      </c>
      <c r="AA111" s="12">
        <v>0</v>
      </c>
      <c r="AB111" s="12">
        <v>0</v>
      </c>
      <c r="AC111" s="12">
        <v>0</v>
      </c>
      <c r="AD111" s="12">
        <v>0</v>
      </c>
      <c r="AE111" s="12">
        <v>0</v>
      </c>
      <c r="AF111" s="12">
        <v>0</v>
      </c>
      <c r="AG111" s="12">
        <v>0</v>
      </c>
      <c r="AH111" s="12">
        <v>0</v>
      </c>
      <c r="AI111" s="12">
        <v>0</v>
      </c>
      <c r="AJ111" s="12">
        <v>0</v>
      </c>
      <c r="AK111" s="12">
        <v>0</v>
      </c>
      <c r="AL111" s="12">
        <v>0</v>
      </c>
      <c r="AM111" s="12">
        <v>0</v>
      </c>
      <c r="AN111" s="12">
        <v>0</v>
      </c>
      <c r="AO111" s="12">
        <v>0</v>
      </c>
      <c r="AP111" s="12">
        <v>0</v>
      </c>
      <c r="AQ111" s="12">
        <v>0</v>
      </c>
      <c r="AR111" s="12">
        <v>0</v>
      </c>
      <c r="AS111" s="12">
        <v>0</v>
      </c>
      <c r="AT111" s="12">
        <v>0</v>
      </c>
      <c r="AU111" s="12">
        <v>0</v>
      </c>
      <c r="AV111" s="12">
        <v>0</v>
      </c>
      <c r="AW111" s="12">
        <v>2417.8199999999997</v>
      </c>
      <c r="AX111" s="12">
        <v>773.8</v>
      </c>
      <c r="AY111" s="12">
        <v>870.23</v>
      </c>
      <c r="AZ111" s="12">
        <v>0</v>
      </c>
      <c r="BA111" s="12">
        <v>0</v>
      </c>
      <c r="BB111" s="12">
        <v>0</v>
      </c>
      <c r="BC111" s="12">
        <v>3288.05</v>
      </c>
      <c r="BD111" s="12">
        <v>1547.6</v>
      </c>
      <c r="BE111" s="12">
        <v>0</v>
      </c>
      <c r="BF111" s="12">
        <v>0</v>
      </c>
      <c r="BG111" s="12">
        <v>8897.5</v>
      </c>
    </row>
    <row r="112" spans="1:59" x14ac:dyDescent="0.2">
      <c r="A112">
        <f t="shared" si="3"/>
        <v>159.1541818181818</v>
      </c>
      <c r="B112">
        <f t="shared" si="4"/>
        <v>610.07335662649768</v>
      </c>
      <c r="C112" s="14" t="s">
        <v>167</v>
      </c>
      <c r="D112" s="12">
        <v>0</v>
      </c>
      <c r="E112" s="12">
        <v>0</v>
      </c>
      <c r="F112" s="12">
        <v>0</v>
      </c>
      <c r="G112" s="12">
        <v>0</v>
      </c>
      <c r="H112" s="12">
        <v>0</v>
      </c>
      <c r="I112" s="12">
        <v>0</v>
      </c>
      <c r="J112" s="12">
        <v>0</v>
      </c>
      <c r="K112" s="12">
        <v>0</v>
      </c>
      <c r="L112" s="12">
        <v>0</v>
      </c>
      <c r="M112" s="12">
        <v>0</v>
      </c>
      <c r="N112" s="12">
        <v>0</v>
      </c>
      <c r="O112" s="12">
        <v>0</v>
      </c>
      <c r="P112" s="12">
        <v>716.24</v>
      </c>
      <c r="Q112" s="12">
        <v>0</v>
      </c>
      <c r="R112" s="12">
        <v>0</v>
      </c>
      <c r="S112" s="12">
        <v>0</v>
      </c>
      <c r="T112" s="12">
        <v>0</v>
      </c>
      <c r="U112" s="12">
        <v>0</v>
      </c>
      <c r="V112" s="12">
        <v>1330.16</v>
      </c>
      <c r="W112" s="12">
        <v>0</v>
      </c>
      <c r="X112" s="12">
        <v>0</v>
      </c>
      <c r="Y112" s="12">
        <v>0</v>
      </c>
      <c r="Z112" s="12">
        <v>1166.45</v>
      </c>
      <c r="AA112" s="12">
        <v>0</v>
      </c>
      <c r="AB112" s="12">
        <v>0</v>
      </c>
      <c r="AC112" s="12">
        <v>0</v>
      </c>
      <c r="AD112" s="12">
        <v>0</v>
      </c>
      <c r="AE112" s="12">
        <v>0</v>
      </c>
      <c r="AF112" s="12">
        <v>0</v>
      </c>
      <c r="AG112" s="12">
        <v>0</v>
      </c>
      <c r="AH112" s="12">
        <v>972.04</v>
      </c>
      <c r="AI112" s="12">
        <v>0</v>
      </c>
      <c r="AJ112" s="12">
        <v>4082.5699999999997</v>
      </c>
      <c r="AK112" s="12">
        <v>0</v>
      </c>
      <c r="AL112" s="12">
        <v>0</v>
      </c>
      <c r="AM112" s="12">
        <v>0</v>
      </c>
      <c r="AN112" s="12">
        <v>0</v>
      </c>
      <c r="AO112" s="12">
        <v>0</v>
      </c>
      <c r="AP112" s="12">
        <v>486.02</v>
      </c>
      <c r="AQ112" s="12">
        <v>0</v>
      </c>
      <c r="AR112" s="12">
        <v>0</v>
      </c>
      <c r="AS112" s="12">
        <v>0</v>
      </c>
      <c r="AT112" s="12">
        <v>0</v>
      </c>
      <c r="AU112" s="12">
        <v>0</v>
      </c>
      <c r="AV112" s="12">
        <v>0</v>
      </c>
      <c r="AW112" s="12">
        <v>0</v>
      </c>
      <c r="AX112" s="12">
        <v>0</v>
      </c>
      <c r="AY112" s="12">
        <v>0</v>
      </c>
      <c r="AZ112" s="12">
        <v>0</v>
      </c>
      <c r="BA112" s="12">
        <v>0</v>
      </c>
      <c r="BB112" s="12">
        <v>0</v>
      </c>
      <c r="BC112" s="12">
        <v>0</v>
      </c>
      <c r="BD112" s="12">
        <v>0</v>
      </c>
      <c r="BE112" s="12">
        <v>0</v>
      </c>
      <c r="BF112" s="12">
        <v>0</v>
      </c>
      <c r="BG112" s="12">
        <v>8753.48</v>
      </c>
    </row>
    <row r="113" spans="1:59" x14ac:dyDescent="0.2">
      <c r="A113">
        <f t="shared" si="3"/>
        <v>154.78218181818184</v>
      </c>
      <c r="B113">
        <f t="shared" si="4"/>
        <v>533.45612096164746</v>
      </c>
      <c r="C113" s="14" t="s">
        <v>149</v>
      </c>
      <c r="D113" s="12">
        <v>0</v>
      </c>
      <c r="E113" s="12">
        <v>1662.7</v>
      </c>
      <c r="F113" s="12">
        <v>0</v>
      </c>
      <c r="G113" s="12">
        <v>0</v>
      </c>
      <c r="H113" s="12">
        <v>3325.4</v>
      </c>
      <c r="I113" s="12">
        <v>0</v>
      </c>
      <c r="J113" s="12">
        <v>0</v>
      </c>
      <c r="K113" s="12">
        <v>0</v>
      </c>
      <c r="L113" s="12">
        <v>997.62</v>
      </c>
      <c r="M113" s="12">
        <v>0</v>
      </c>
      <c r="N113" s="12">
        <v>0</v>
      </c>
      <c r="O113" s="12">
        <v>0</v>
      </c>
      <c r="P113" s="12">
        <v>997.62</v>
      </c>
      <c r="Q113" s="12">
        <v>0</v>
      </c>
      <c r="R113" s="12">
        <v>0</v>
      </c>
      <c r="S113" s="12">
        <v>0</v>
      </c>
      <c r="T113" s="12">
        <v>0</v>
      </c>
      <c r="U113" s="12">
        <v>0</v>
      </c>
      <c r="V113" s="12">
        <v>0</v>
      </c>
      <c r="W113" s="12">
        <v>0</v>
      </c>
      <c r="X113" s="12">
        <v>0</v>
      </c>
      <c r="Y113" s="12">
        <v>665.08</v>
      </c>
      <c r="Z113" s="12">
        <v>0</v>
      </c>
      <c r="AA113" s="12">
        <v>0</v>
      </c>
      <c r="AB113" s="12">
        <v>0</v>
      </c>
      <c r="AC113" s="12">
        <v>0</v>
      </c>
      <c r="AD113" s="12">
        <v>0</v>
      </c>
      <c r="AE113" s="12">
        <v>266.02999999999997</v>
      </c>
      <c r="AF113" s="12">
        <v>0</v>
      </c>
      <c r="AG113" s="12">
        <v>0</v>
      </c>
      <c r="AH113" s="12">
        <v>598.57000000000005</v>
      </c>
      <c r="AI113" s="12">
        <v>0</v>
      </c>
      <c r="AJ113" s="12">
        <v>0</v>
      </c>
      <c r="AK113" s="12">
        <v>0</v>
      </c>
      <c r="AL113" s="12">
        <v>0</v>
      </c>
      <c r="AM113" s="12">
        <v>0</v>
      </c>
      <c r="AN113" s="12">
        <v>0</v>
      </c>
      <c r="AO113" s="12">
        <v>0</v>
      </c>
      <c r="AP113" s="12">
        <v>0</v>
      </c>
      <c r="AQ113" s="12">
        <v>0</v>
      </c>
      <c r="AR113" s="12">
        <v>0</v>
      </c>
      <c r="AS113" s="12">
        <v>0</v>
      </c>
      <c r="AT113" s="12">
        <v>0</v>
      </c>
      <c r="AU113" s="12">
        <v>0</v>
      </c>
      <c r="AV113" s="12">
        <v>0</v>
      </c>
      <c r="AW113" s="12">
        <v>0</v>
      </c>
      <c r="AX113" s="12">
        <v>0</v>
      </c>
      <c r="AY113" s="12">
        <v>0</v>
      </c>
      <c r="AZ113" s="12">
        <v>0</v>
      </c>
      <c r="BA113" s="12">
        <v>0</v>
      </c>
      <c r="BB113" s="12">
        <v>0</v>
      </c>
      <c r="BC113" s="12">
        <v>0</v>
      </c>
      <c r="BD113" s="12">
        <v>0</v>
      </c>
      <c r="BE113" s="12">
        <v>0</v>
      </c>
      <c r="BF113" s="12">
        <v>0</v>
      </c>
      <c r="BG113" s="12">
        <v>8513.02</v>
      </c>
    </row>
    <row r="114" spans="1:59" x14ac:dyDescent="0.2">
      <c r="A114">
        <f t="shared" si="3"/>
        <v>154.52654545454544</v>
      </c>
      <c r="B114">
        <f t="shared" si="4"/>
        <v>1131.163219444051</v>
      </c>
      <c r="C114" s="14" t="s">
        <v>220</v>
      </c>
      <c r="D114" s="12">
        <v>0</v>
      </c>
      <c r="E114" s="12">
        <v>0</v>
      </c>
      <c r="F114" s="12">
        <v>0</v>
      </c>
      <c r="G114" s="12">
        <v>0</v>
      </c>
      <c r="H114" s="12">
        <v>0</v>
      </c>
      <c r="I114" s="12">
        <v>0</v>
      </c>
      <c r="J114" s="12">
        <v>0</v>
      </c>
      <c r="K114" s="12">
        <v>0</v>
      </c>
      <c r="L114" s="12">
        <v>0</v>
      </c>
      <c r="M114" s="12">
        <v>0</v>
      </c>
      <c r="N114" s="12">
        <v>0</v>
      </c>
      <c r="O114" s="12">
        <v>0</v>
      </c>
      <c r="P114" s="12">
        <v>0</v>
      </c>
      <c r="Q114" s="12">
        <v>0</v>
      </c>
      <c r="R114" s="12">
        <v>0</v>
      </c>
      <c r="S114" s="12">
        <v>0</v>
      </c>
      <c r="T114" s="12">
        <v>0</v>
      </c>
      <c r="U114" s="12">
        <v>0</v>
      </c>
      <c r="V114" s="12">
        <v>0</v>
      </c>
      <c r="W114" s="12">
        <v>0</v>
      </c>
      <c r="X114" s="12">
        <v>0</v>
      </c>
      <c r="Y114" s="12">
        <v>0</v>
      </c>
      <c r="Z114" s="12">
        <v>0</v>
      </c>
      <c r="AA114" s="12">
        <v>8390.24</v>
      </c>
      <c r="AB114" s="12">
        <v>0</v>
      </c>
      <c r="AC114" s="12">
        <v>0</v>
      </c>
      <c r="AD114" s="12">
        <v>0</v>
      </c>
      <c r="AE114" s="12">
        <v>0</v>
      </c>
      <c r="AF114" s="12">
        <v>0</v>
      </c>
      <c r="AG114" s="12">
        <v>0</v>
      </c>
      <c r="AH114" s="12">
        <v>0</v>
      </c>
      <c r="AI114" s="12">
        <v>0</v>
      </c>
      <c r="AJ114" s="12">
        <v>0</v>
      </c>
      <c r="AK114" s="12">
        <v>0</v>
      </c>
      <c r="AL114" s="12">
        <v>0</v>
      </c>
      <c r="AM114" s="12">
        <v>0</v>
      </c>
      <c r="AN114" s="12">
        <v>0</v>
      </c>
      <c r="AO114" s="12">
        <v>0</v>
      </c>
      <c r="AP114" s="12">
        <v>0</v>
      </c>
      <c r="AQ114" s="12">
        <v>0</v>
      </c>
      <c r="AR114" s="12">
        <v>0</v>
      </c>
      <c r="AS114" s="12">
        <v>0</v>
      </c>
      <c r="AT114" s="12">
        <v>0</v>
      </c>
      <c r="AU114" s="12">
        <v>0</v>
      </c>
      <c r="AV114" s="12">
        <v>0</v>
      </c>
      <c r="AW114" s="12">
        <v>108.72</v>
      </c>
      <c r="AX114" s="12">
        <v>0</v>
      </c>
      <c r="AY114" s="12">
        <v>0</v>
      </c>
      <c r="AZ114" s="12">
        <v>0</v>
      </c>
      <c r="BA114" s="12">
        <v>0</v>
      </c>
      <c r="BB114" s="12">
        <v>0</v>
      </c>
      <c r="BC114" s="12">
        <v>0</v>
      </c>
      <c r="BD114" s="12">
        <v>0</v>
      </c>
      <c r="BE114" s="12">
        <v>0</v>
      </c>
      <c r="BF114" s="12">
        <v>0</v>
      </c>
      <c r="BG114" s="12">
        <v>8498.9599999999991</v>
      </c>
    </row>
    <row r="115" spans="1:59" x14ac:dyDescent="0.2">
      <c r="A115">
        <f t="shared" si="3"/>
        <v>150.22436363636365</v>
      </c>
      <c r="B115">
        <f t="shared" si="4"/>
        <v>466.48100380823587</v>
      </c>
      <c r="C115" s="14" t="s">
        <v>542</v>
      </c>
      <c r="D115" s="12">
        <v>0</v>
      </c>
      <c r="E115" s="12">
        <v>0</v>
      </c>
      <c r="F115" s="12">
        <v>972.04</v>
      </c>
      <c r="G115" s="12">
        <v>0</v>
      </c>
      <c r="H115" s="12">
        <v>1458.06</v>
      </c>
      <c r="I115" s="12">
        <v>0</v>
      </c>
      <c r="J115" s="12">
        <v>0</v>
      </c>
      <c r="K115" s="12">
        <v>486.02</v>
      </c>
      <c r="L115" s="12">
        <v>0</v>
      </c>
      <c r="M115" s="12">
        <v>1944.08</v>
      </c>
      <c r="N115" s="12">
        <v>0</v>
      </c>
      <c r="O115" s="12">
        <v>0</v>
      </c>
      <c r="P115" s="12">
        <v>1458.06</v>
      </c>
      <c r="Q115" s="12">
        <v>0</v>
      </c>
      <c r="R115" s="12">
        <v>0</v>
      </c>
      <c r="S115" s="12">
        <v>0</v>
      </c>
      <c r="T115" s="12">
        <v>0</v>
      </c>
      <c r="U115" s="12">
        <v>0</v>
      </c>
      <c r="V115" s="12">
        <v>0</v>
      </c>
      <c r="W115" s="12">
        <v>0</v>
      </c>
      <c r="X115" s="12">
        <v>0</v>
      </c>
      <c r="Y115" s="12">
        <v>0</v>
      </c>
      <c r="Z115" s="12">
        <v>0</v>
      </c>
      <c r="AA115" s="12">
        <v>0</v>
      </c>
      <c r="AB115" s="12">
        <v>0</v>
      </c>
      <c r="AC115" s="12">
        <v>0</v>
      </c>
      <c r="AD115" s="12">
        <v>0</v>
      </c>
      <c r="AE115" s="12">
        <v>0</v>
      </c>
      <c r="AF115" s="12">
        <v>0</v>
      </c>
      <c r="AG115" s="12">
        <v>0</v>
      </c>
      <c r="AH115" s="12">
        <v>0</v>
      </c>
      <c r="AI115" s="12">
        <v>0</v>
      </c>
      <c r="AJ115" s="12">
        <v>0</v>
      </c>
      <c r="AK115" s="12">
        <v>0</v>
      </c>
      <c r="AL115" s="12">
        <v>1944.08</v>
      </c>
      <c r="AM115" s="12">
        <v>0</v>
      </c>
      <c r="AN115" s="12">
        <v>0</v>
      </c>
      <c r="AO115" s="12">
        <v>0</v>
      </c>
      <c r="AP115" s="12">
        <v>0</v>
      </c>
      <c r="AQ115" s="12">
        <v>0</v>
      </c>
      <c r="AR115" s="12">
        <v>0</v>
      </c>
      <c r="AS115" s="12">
        <v>0</v>
      </c>
      <c r="AT115" s="12">
        <v>0</v>
      </c>
      <c r="AU115" s="12">
        <v>0</v>
      </c>
      <c r="AV115" s="12">
        <v>0</v>
      </c>
      <c r="AW115" s="12">
        <v>0</v>
      </c>
      <c r="AX115" s="12">
        <v>0</v>
      </c>
      <c r="AY115" s="12">
        <v>0</v>
      </c>
      <c r="AZ115" s="12">
        <v>0</v>
      </c>
      <c r="BA115" s="12">
        <v>0</v>
      </c>
      <c r="BB115" s="12">
        <v>0</v>
      </c>
      <c r="BC115" s="12">
        <v>0</v>
      </c>
      <c r="BD115" s="12">
        <v>0</v>
      </c>
      <c r="BE115" s="12">
        <v>0</v>
      </c>
      <c r="BF115" s="12">
        <v>0</v>
      </c>
      <c r="BG115" s="12">
        <v>8262.34</v>
      </c>
    </row>
    <row r="116" spans="1:59" x14ac:dyDescent="0.2">
      <c r="A116">
        <f t="shared" si="3"/>
        <v>144.5270909090909</v>
      </c>
      <c r="B116">
        <f t="shared" si="4"/>
        <v>1024.6338921612219</v>
      </c>
      <c r="C116" s="14" t="s">
        <v>391</v>
      </c>
      <c r="D116" s="12">
        <v>0</v>
      </c>
      <c r="E116" s="12">
        <v>0</v>
      </c>
      <c r="F116" s="12">
        <v>0</v>
      </c>
      <c r="G116" s="12">
        <v>0</v>
      </c>
      <c r="H116" s="12">
        <v>0</v>
      </c>
      <c r="I116" s="12">
        <v>351.73</v>
      </c>
      <c r="J116" s="12">
        <v>0</v>
      </c>
      <c r="K116" s="12">
        <v>0</v>
      </c>
      <c r="L116" s="12">
        <v>0</v>
      </c>
      <c r="M116" s="12">
        <v>0</v>
      </c>
      <c r="N116" s="12">
        <v>0</v>
      </c>
      <c r="O116" s="12">
        <v>0</v>
      </c>
      <c r="P116" s="12">
        <v>0</v>
      </c>
      <c r="Q116" s="12">
        <v>0</v>
      </c>
      <c r="R116" s="12">
        <v>0</v>
      </c>
      <c r="S116" s="12">
        <v>0</v>
      </c>
      <c r="T116" s="12">
        <v>0</v>
      </c>
      <c r="U116" s="12">
        <v>0</v>
      </c>
      <c r="V116" s="12">
        <v>0</v>
      </c>
      <c r="W116" s="12">
        <v>0</v>
      </c>
      <c r="X116" s="12">
        <v>0</v>
      </c>
      <c r="Y116" s="12">
        <v>0</v>
      </c>
      <c r="Z116" s="12">
        <v>0</v>
      </c>
      <c r="AA116" s="12">
        <v>0</v>
      </c>
      <c r="AB116" s="12">
        <v>0</v>
      </c>
      <c r="AC116" s="12">
        <v>0</v>
      </c>
      <c r="AD116" s="12">
        <v>0</v>
      </c>
      <c r="AE116" s="12">
        <v>0</v>
      </c>
      <c r="AF116" s="12">
        <v>0</v>
      </c>
      <c r="AG116" s="12">
        <v>0</v>
      </c>
      <c r="AH116" s="12">
        <v>0</v>
      </c>
      <c r="AI116" s="12">
        <v>0</v>
      </c>
      <c r="AJ116" s="12">
        <v>0</v>
      </c>
      <c r="AK116" s="12">
        <v>0</v>
      </c>
      <c r="AL116" s="12">
        <v>0</v>
      </c>
      <c r="AM116" s="12">
        <v>0</v>
      </c>
      <c r="AN116" s="12">
        <v>0</v>
      </c>
      <c r="AO116" s="12">
        <v>0</v>
      </c>
      <c r="AP116" s="12">
        <v>0</v>
      </c>
      <c r="AQ116" s="12">
        <v>0</v>
      </c>
      <c r="AR116" s="12">
        <v>0</v>
      </c>
      <c r="AS116" s="12">
        <v>0</v>
      </c>
      <c r="AT116" s="12">
        <v>0</v>
      </c>
      <c r="AU116" s="12">
        <v>0</v>
      </c>
      <c r="AV116" s="12">
        <v>0</v>
      </c>
      <c r="AW116" s="12">
        <v>0</v>
      </c>
      <c r="AX116" s="12">
        <v>0</v>
      </c>
      <c r="AY116" s="12">
        <v>0</v>
      </c>
      <c r="AZ116" s="12">
        <v>0</v>
      </c>
      <c r="BA116" s="12">
        <v>0</v>
      </c>
      <c r="BB116" s="12">
        <v>0</v>
      </c>
      <c r="BC116" s="12">
        <v>0</v>
      </c>
      <c r="BD116" s="12">
        <v>7597.26</v>
      </c>
      <c r="BE116" s="12">
        <v>0</v>
      </c>
      <c r="BF116" s="12">
        <v>0</v>
      </c>
      <c r="BG116" s="12">
        <v>7948.99</v>
      </c>
    </row>
    <row r="117" spans="1:59" x14ac:dyDescent="0.2">
      <c r="A117">
        <f t="shared" si="3"/>
        <v>140.22509090909091</v>
      </c>
      <c r="B117">
        <f t="shared" si="4"/>
        <v>654.43771434345388</v>
      </c>
      <c r="C117" s="14" t="s">
        <v>642</v>
      </c>
      <c r="D117" s="12">
        <v>0</v>
      </c>
      <c r="E117" s="12">
        <v>0</v>
      </c>
      <c r="F117" s="12">
        <v>0</v>
      </c>
      <c r="G117" s="12">
        <v>0</v>
      </c>
      <c r="H117" s="12">
        <v>4450.92</v>
      </c>
      <c r="I117" s="12">
        <v>0</v>
      </c>
      <c r="J117" s="12">
        <v>287.77999999999997</v>
      </c>
      <c r="K117" s="12">
        <v>0</v>
      </c>
      <c r="L117" s="12">
        <v>0</v>
      </c>
      <c r="M117" s="12">
        <v>0</v>
      </c>
      <c r="N117" s="12">
        <v>0</v>
      </c>
      <c r="O117" s="12">
        <v>0</v>
      </c>
      <c r="P117" s="12">
        <v>0</v>
      </c>
      <c r="Q117" s="12">
        <v>0</v>
      </c>
      <c r="R117" s="12">
        <v>1918.5</v>
      </c>
      <c r="S117" s="12">
        <v>0</v>
      </c>
      <c r="T117" s="12">
        <v>0</v>
      </c>
      <c r="U117" s="12">
        <v>0</v>
      </c>
      <c r="V117" s="12">
        <v>0</v>
      </c>
      <c r="W117" s="12">
        <v>0</v>
      </c>
      <c r="X117" s="12">
        <v>0</v>
      </c>
      <c r="Y117" s="12">
        <v>0</v>
      </c>
      <c r="Z117" s="12">
        <v>0</v>
      </c>
      <c r="AA117" s="12">
        <v>0</v>
      </c>
      <c r="AB117" s="12">
        <v>0</v>
      </c>
      <c r="AC117" s="12">
        <v>0</v>
      </c>
      <c r="AD117" s="12">
        <v>0</v>
      </c>
      <c r="AE117" s="12">
        <v>0</v>
      </c>
      <c r="AF117" s="12">
        <v>0</v>
      </c>
      <c r="AG117" s="12">
        <v>0</v>
      </c>
      <c r="AH117" s="12">
        <v>0</v>
      </c>
      <c r="AI117" s="12">
        <v>0</v>
      </c>
      <c r="AJ117" s="12">
        <v>0</v>
      </c>
      <c r="AK117" s="12">
        <v>0</v>
      </c>
      <c r="AL117" s="12">
        <v>95.93</v>
      </c>
      <c r="AM117" s="12">
        <v>0</v>
      </c>
      <c r="AN117" s="12">
        <v>0</v>
      </c>
      <c r="AO117" s="12">
        <v>191.85</v>
      </c>
      <c r="AP117" s="12">
        <v>767.4</v>
      </c>
      <c r="AQ117" s="12">
        <v>0</v>
      </c>
      <c r="AR117" s="12">
        <v>0</v>
      </c>
      <c r="AS117" s="12">
        <v>0</v>
      </c>
      <c r="AT117" s="12">
        <v>0</v>
      </c>
      <c r="AU117" s="12">
        <v>0</v>
      </c>
      <c r="AV117" s="12">
        <v>0</v>
      </c>
      <c r="AW117" s="12">
        <v>0</v>
      </c>
      <c r="AX117" s="12">
        <v>0</v>
      </c>
      <c r="AY117" s="12">
        <v>0</v>
      </c>
      <c r="AZ117" s="12">
        <v>0</v>
      </c>
      <c r="BA117" s="12">
        <v>0</v>
      </c>
      <c r="BB117" s="12">
        <v>0</v>
      </c>
      <c r="BC117" s="12">
        <v>0</v>
      </c>
      <c r="BD117" s="12">
        <v>0</v>
      </c>
      <c r="BE117" s="12">
        <v>0</v>
      </c>
      <c r="BF117" s="12">
        <v>0</v>
      </c>
      <c r="BG117" s="12">
        <v>7712.38</v>
      </c>
    </row>
    <row r="118" spans="1:59" x14ac:dyDescent="0.2">
      <c r="A118">
        <f t="shared" si="3"/>
        <v>137.60636363636365</v>
      </c>
      <c r="B118">
        <f t="shared" si="4"/>
        <v>379.60929428657857</v>
      </c>
      <c r="C118" s="14" t="s">
        <v>710</v>
      </c>
      <c r="D118" s="12">
        <v>0</v>
      </c>
      <c r="E118" s="12">
        <v>0</v>
      </c>
      <c r="F118" s="12">
        <v>0</v>
      </c>
      <c r="G118" s="12">
        <v>0</v>
      </c>
      <c r="H118" s="12">
        <v>0</v>
      </c>
      <c r="I118" s="12">
        <v>647.16999999999996</v>
      </c>
      <c r="J118" s="12">
        <v>1294.3499999999999</v>
      </c>
      <c r="K118" s="12">
        <v>0</v>
      </c>
      <c r="L118" s="12">
        <v>0</v>
      </c>
      <c r="M118" s="12">
        <v>0</v>
      </c>
      <c r="N118" s="12">
        <v>0</v>
      </c>
      <c r="O118" s="12">
        <v>0</v>
      </c>
      <c r="P118" s="12">
        <v>0</v>
      </c>
      <c r="Q118" s="12">
        <v>0</v>
      </c>
      <c r="R118" s="12">
        <v>0</v>
      </c>
      <c r="S118" s="12">
        <v>0</v>
      </c>
      <c r="T118" s="12">
        <v>0</v>
      </c>
      <c r="U118" s="12">
        <v>0</v>
      </c>
      <c r="V118" s="12">
        <v>0</v>
      </c>
      <c r="W118" s="12">
        <v>0</v>
      </c>
      <c r="X118" s="12">
        <v>0</v>
      </c>
      <c r="Y118" s="12">
        <v>0</v>
      </c>
      <c r="Z118" s="12">
        <v>0</v>
      </c>
      <c r="AA118" s="12">
        <v>0</v>
      </c>
      <c r="AB118" s="12">
        <v>0</v>
      </c>
      <c r="AC118" s="12">
        <v>0</v>
      </c>
      <c r="AD118" s="12">
        <v>0</v>
      </c>
      <c r="AE118" s="12">
        <v>0</v>
      </c>
      <c r="AF118" s="12">
        <v>0</v>
      </c>
      <c r="AG118" s="12">
        <v>0</v>
      </c>
      <c r="AH118" s="12">
        <v>0</v>
      </c>
      <c r="AI118" s="12">
        <v>0</v>
      </c>
      <c r="AJ118" s="12">
        <v>0</v>
      </c>
      <c r="AK118" s="12">
        <v>0</v>
      </c>
      <c r="AL118" s="12">
        <v>0</v>
      </c>
      <c r="AM118" s="12">
        <v>0</v>
      </c>
      <c r="AN118" s="12">
        <v>0</v>
      </c>
      <c r="AO118" s="12">
        <v>0</v>
      </c>
      <c r="AP118" s="12">
        <v>0</v>
      </c>
      <c r="AQ118" s="12">
        <v>0</v>
      </c>
      <c r="AR118" s="12">
        <v>0</v>
      </c>
      <c r="AS118" s="12">
        <v>0</v>
      </c>
      <c r="AT118" s="12">
        <v>0</v>
      </c>
      <c r="AU118" s="12">
        <v>0</v>
      </c>
      <c r="AV118" s="12">
        <v>0</v>
      </c>
      <c r="AW118" s="12">
        <v>1420.2</v>
      </c>
      <c r="AX118" s="12">
        <v>1294.3499999999999</v>
      </c>
      <c r="AY118" s="12">
        <v>970.76</v>
      </c>
      <c r="AZ118" s="12">
        <v>0</v>
      </c>
      <c r="BA118" s="12">
        <v>647.16999999999996</v>
      </c>
      <c r="BB118" s="12">
        <v>0</v>
      </c>
      <c r="BC118" s="12">
        <v>0</v>
      </c>
      <c r="BD118" s="12">
        <v>1294.3499999999999</v>
      </c>
      <c r="BE118" s="12">
        <v>0</v>
      </c>
      <c r="BF118" s="12">
        <v>0</v>
      </c>
      <c r="BG118" s="12">
        <v>7568.35</v>
      </c>
    </row>
    <row r="119" spans="1:59" x14ac:dyDescent="0.2">
      <c r="A119">
        <f t="shared" si="3"/>
        <v>135.87963636363634</v>
      </c>
      <c r="B119">
        <f t="shared" si="4"/>
        <v>637.3733515561654</v>
      </c>
      <c r="C119" s="14" t="s">
        <v>307</v>
      </c>
      <c r="D119" s="12">
        <v>0</v>
      </c>
      <c r="E119" s="12">
        <v>194.92</v>
      </c>
      <c r="F119" s="12">
        <v>0</v>
      </c>
      <c r="G119" s="12">
        <v>499.42</v>
      </c>
      <c r="H119" s="12">
        <v>24.56</v>
      </c>
      <c r="I119" s="12">
        <v>0</v>
      </c>
      <c r="J119" s="12">
        <v>0</v>
      </c>
      <c r="K119" s="12">
        <v>0</v>
      </c>
      <c r="L119" s="12">
        <v>0</v>
      </c>
      <c r="M119" s="12">
        <v>0</v>
      </c>
      <c r="N119" s="12">
        <v>767.4</v>
      </c>
      <c r="O119" s="12">
        <v>0</v>
      </c>
      <c r="P119" s="12">
        <v>0</v>
      </c>
      <c r="Q119" s="12">
        <v>0</v>
      </c>
      <c r="R119" s="12">
        <v>0</v>
      </c>
      <c r="S119" s="12">
        <v>0</v>
      </c>
      <c r="T119" s="12">
        <v>0</v>
      </c>
      <c r="U119" s="12">
        <v>0</v>
      </c>
      <c r="V119" s="12">
        <v>0</v>
      </c>
      <c r="W119" s="12">
        <v>920.88</v>
      </c>
      <c r="X119" s="12">
        <v>0</v>
      </c>
      <c r="Y119" s="12">
        <v>0</v>
      </c>
      <c r="Z119" s="12">
        <v>0</v>
      </c>
      <c r="AA119" s="12">
        <v>0</v>
      </c>
      <c r="AB119" s="12">
        <v>0</v>
      </c>
      <c r="AC119" s="12">
        <v>73.67</v>
      </c>
      <c r="AD119" s="12">
        <v>0</v>
      </c>
      <c r="AE119" s="12">
        <v>0</v>
      </c>
      <c r="AF119" s="12">
        <v>0</v>
      </c>
      <c r="AG119" s="12">
        <v>0</v>
      </c>
      <c r="AH119" s="12">
        <v>68.22</v>
      </c>
      <c r="AI119" s="12">
        <v>0</v>
      </c>
      <c r="AJ119" s="12">
        <v>0</v>
      </c>
      <c r="AK119" s="12">
        <v>4604.3999999999996</v>
      </c>
      <c r="AL119" s="12">
        <v>45.48</v>
      </c>
      <c r="AM119" s="12">
        <v>0</v>
      </c>
      <c r="AN119" s="12">
        <v>0</v>
      </c>
      <c r="AO119" s="12">
        <v>0</v>
      </c>
      <c r="AP119" s="12">
        <v>0</v>
      </c>
      <c r="AQ119" s="12">
        <v>24.56</v>
      </c>
      <c r="AR119" s="12">
        <v>0</v>
      </c>
      <c r="AS119" s="12">
        <v>92.09</v>
      </c>
      <c r="AT119" s="12">
        <v>18.420000000000002</v>
      </c>
      <c r="AU119" s="12">
        <v>0</v>
      </c>
      <c r="AV119" s="12">
        <v>45.48</v>
      </c>
      <c r="AW119" s="12">
        <v>32.49</v>
      </c>
      <c r="AX119" s="12">
        <v>12.28</v>
      </c>
      <c r="AY119" s="12">
        <v>0</v>
      </c>
      <c r="AZ119" s="12">
        <v>0</v>
      </c>
      <c r="BA119" s="12">
        <v>0</v>
      </c>
      <c r="BB119" s="12">
        <v>49.11</v>
      </c>
      <c r="BC119" s="12">
        <v>0</v>
      </c>
      <c r="BD119" s="12">
        <v>0</v>
      </c>
      <c r="BE119" s="12">
        <v>0</v>
      </c>
      <c r="BF119" s="12">
        <v>0</v>
      </c>
      <c r="BG119" s="12">
        <v>7473.3799999999983</v>
      </c>
    </row>
    <row r="120" spans="1:59" x14ac:dyDescent="0.2">
      <c r="A120">
        <f t="shared" si="3"/>
        <v>134.29509090909093</v>
      </c>
      <c r="B120">
        <f t="shared" si="4"/>
        <v>862.85126508500173</v>
      </c>
      <c r="C120" s="14" t="s">
        <v>344</v>
      </c>
      <c r="D120" s="12">
        <v>0</v>
      </c>
      <c r="E120" s="12">
        <v>0</v>
      </c>
      <c r="F120" s="12">
        <v>0</v>
      </c>
      <c r="G120" s="12">
        <v>0</v>
      </c>
      <c r="H120" s="12">
        <v>0</v>
      </c>
      <c r="I120" s="12">
        <v>0</v>
      </c>
      <c r="J120" s="12">
        <v>0</v>
      </c>
      <c r="K120" s="12">
        <v>0</v>
      </c>
      <c r="L120" s="12">
        <v>0</v>
      </c>
      <c r="M120" s="12">
        <v>0</v>
      </c>
      <c r="N120" s="12">
        <v>0</v>
      </c>
      <c r="O120" s="12">
        <v>0</v>
      </c>
      <c r="P120" s="12">
        <v>0</v>
      </c>
      <c r="Q120" s="12">
        <v>0</v>
      </c>
      <c r="R120" s="12">
        <v>0</v>
      </c>
      <c r="S120" s="12">
        <v>0</v>
      </c>
      <c r="T120" s="12">
        <v>0</v>
      </c>
      <c r="U120" s="12">
        <v>0</v>
      </c>
      <c r="V120" s="12">
        <v>0</v>
      </c>
      <c r="W120" s="12">
        <v>0</v>
      </c>
      <c r="X120" s="12">
        <v>0</v>
      </c>
      <c r="Y120" s="12">
        <v>0</v>
      </c>
      <c r="Z120" s="12">
        <v>0</v>
      </c>
      <c r="AA120" s="12">
        <v>0</v>
      </c>
      <c r="AB120" s="12">
        <v>0</v>
      </c>
      <c r="AC120" s="12">
        <v>0</v>
      </c>
      <c r="AD120" s="12">
        <v>0</v>
      </c>
      <c r="AE120" s="12">
        <v>0</v>
      </c>
      <c r="AF120" s="12">
        <v>0</v>
      </c>
      <c r="AG120" s="12">
        <v>0</v>
      </c>
      <c r="AH120" s="12">
        <v>0</v>
      </c>
      <c r="AI120" s="12">
        <v>0</v>
      </c>
      <c r="AJ120" s="12">
        <v>0</v>
      </c>
      <c r="AK120" s="12">
        <v>0</v>
      </c>
      <c r="AL120" s="12">
        <v>0</v>
      </c>
      <c r="AM120" s="12">
        <v>0</v>
      </c>
      <c r="AN120" s="12">
        <v>0</v>
      </c>
      <c r="AO120" s="12">
        <v>0</v>
      </c>
      <c r="AP120" s="12">
        <v>0</v>
      </c>
      <c r="AQ120" s="12">
        <v>0</v>
      </c>
      <c r="AR120" s="12">
        <v>0</v>
      </c>
      <c r="AS120" s="12">
        <v>0</v>
      </c>
      <c r="AT120" s="12">
        <v>6331.05</v>
      </c>
      <c r="AU120" s="12">
        <v>0</v>
      </c>
      <c r="AV120" s="12">
        <v>1055.18</v>
      </c>
      <c r="AW120" s="12">
        <v>0</v>
      </c>
      <c r="AX120" s="12">
        <v>0</v>
      </c>
      <c r="AY120" s="12">
        <v>0</v>
      </c>
      <c r="AZ120" s="12">
        <v>0</v>
      </c>
      <c r="BA120" s="12">
        <v>0</v>
      </c>
      <c r="BB120" s="12">
        <v>0</v>
      </c>
      <c r="BC120" s="12">
        <v>0</v>
      </c>
      <c r="BD120" s="12">
        <v>0</v>
      </c>
      <c r="BE120" s="12">
        <v>0</v>
      </c>
      <c r="BF120" s="12">
        <v>0</v>
      </c>
      <c r="BG120" s="12">
        <v>7386.2300000000005</v>
      </c>
    </row>
    <row r="121" spans="1:59" x14ac:dyDescent="0.2">
      <c r="A121">
        <f t="shared" si="3"/>
        <v>134.2950909090909</v>
      </c>
      <c r="B121">
        <f t="shared" si="4"/>
        <v>995.95905002437451</v>
      </c>
      <c r="C121" s="14" t="s">
        <v>182</v>
      </c>
      <c r="D121" s="12">
        <v>0</v>
      </c>
      <c r="E121" s="12">
        <v>0</v>
      </c>
      <c r="F121" s="12">
        <v>0</v>
      </c>
      <c r="G121" s="12">
        <v>0</v>
      </c>
      <c r="H121" s="12">
        <v>0</v>
      </c>
      <c r="I121" s="12">
        <v>0</v>
      </c>
      <c r="J121" s="12">
        <v>0</v>
      </c>
      <c r="K121" s="12">
        <v>0</v>
      </c>
      <c r="L121" s="12">
        <v>0</v>
      </c>
      <c r="M121" s="12">
        <v>0</v>
      </c>
      <c r="N121" s="12">
        <v>0</v>
      </c>
      <c r="O121" s="12">
        <v>0</v>
      </c>
      <c r="P121" s="12">
        <v>0</v>
      </c>
      <c r="Q121" s="12">
        <v>0</v>
      </c>
      <c r="R121" s="12">
        <v>0</v>
      </c>
      <c r="S121" s="12">
        <v>0</v>
      </c>
      <c r="T121" s="12">
        <v>0</v>
      </c>
      <c r="U121" s="12">
        <v>7386.23</v>
      </c>
      <c r="V121" s="12">
        <v>0</v>
      </c>
      <c r="W121" s="12">
        <v>0</v>
      </c>
      <c r="X121" s="12">
        <v>0</v>
      </c>
      <c r="Y121" s="12">
        <v>0</v>
      </c>
      <c r="Z121" s="12">
        <v>0</v>
      </c>
      <c r="AA121" s="12">
        <v>0</v>
      </c>
      <c r="AB121" s="12">
        <v>0</v>
      </c>
      <c r="AC121" s="12">
        <v>0</v>
      </c>
      <c r="AD121" s="12">
        <v>0</v>
      </c>
      <c r="AE121" s="12">
        <v>0</v>
      </c>
      <c r="AF121" s="12">
        <v>0</v>
      </c>
      <c r="AG121" s="12">
        <v>0</v>
      </c>
      <c r="AH121" s="12">
        <v>0</v>
      </c>
      <c r="AI121" s="12">
        <v>0</v>
      </c>
      <c r="AJ121" s="12">
        <v>0</v>
      </c>
      <c r="AK121" s="12">
        <v>0</v>
      </c>
      <c r="AL121" s="12">
        <v>0</v>
      </c>
      <c r="AM121" s="12">
        <v>0</v>
      </c>
      <c r="AN121" s="12">
        <v>0</v>
      </c>
      <c r="AO121" s="12">
        <v>0</v>
      </c>
      <c r="AP121" s="12">
        <v>0</v>
      </c>
      <c r="AQ121" s="12">
        <v>0</v>
      </c>
      <c r="AR121" s="12">
        <v>0</v>
      </c>
      <c r="AS121" s="12">
        <v>0</v>
      </c>
      <c r="AT121" s="12">
        <v>0</v>
      </c>
      <c r="AU121" s="12">
        <v>0</v>
      </c>
      <c r="AV121" s="12">
        <v>0</v>
      </c>
      <c r="AW121" s="12">
        <v>0</v>
      </c>
      <c r="AX121" s="12">
        <v>0</v>
      </c>
      <c r="AY121" s="12">
        <v>0</v>
      </c>
      <c r="AZ121" s="12">
        <v>0</v>
      </c>
      <c r="BA121" s="12">
        <v>0</v>
      </c>
      <c r="BB121" s="12">
        <v>0</v>
      </c>
      <c r="BC121" s="12">
        <v>0</v>
      </c>
      <c r="BD121" s="12">
        <v>0</v>
      </c>
      <c r="BE121" s="12">
        <v>0</v>
      </c>
      <c r="BF121" s="12">
        <v>0</v>
      </c>
      <c r="BG121" s="12">
        <v>7386.23</v>
      </c>
    </row>
    <row r="122" spans="1:59" x14ac:dyDescent="0.2">
      <c r="A122">
        <f t="shared" si="3"/>
        <v>133.96945454545457</v>
      </c>
      <c r="B122">
        <f t="shared" si="4"/>
        <v>432.14888984485594</v>
      </c>
      <c r="C122" s="14" t="s">
        <v>720</v>
      </c>
      <c r="D122" s="12">
        <v>0</v>
      </c>
      <c r="E122" s="12">
        <v>0</v>
      </c>
      <c r="F122" s="12">
        <v>0</v>
      </c>
      <c r="G122" s="12">
        <v>0</v>
      </c>
      <c r="H122" s="12">
        <v>0</v>
      </c>
      <c r="I122" s="12">
        <v>0</v>
      </c>
      <c r="J122" s="12">
        <v>0</v>
      </c>
      <c r="K122" s="12">
        <v>0</v>
      </c>
      <c r="L122" s="12">
        <v>0</v>
      </c>
      <c r="M122" s="12">
        <v>0</v>
      </c>
      <c r="N122" s="12">
        <v>0</v>
      </c>
      <c r="O122" s="12">
        <v>0</v>
      </c>
      <c r="P122" s="12">
        <v>0</v>
      </c>
      <c r="Q122" s="12">
        <v>0</v>
      </c>
      <c r="R122" s="12">
        <v>0</v>
      </c>
      <c r="S122" s="12">
        <v>0</v>
      </c>
      <c r="T122" s="12">
        <v>0</v>
      </c>
      <c r="U122" s="12">
        <v>0</v>
      </c>
      <c r="V122" s="12">
        <v>0</v>
      </c>
      <c r="W122" s="12">
        <v>0</v>
      </c>
      <c r="X122" s="12">
        <v>0</v>
      </c>
      <c r="Y122" s="12">
        <v>0</v>
      </c>
      <c r="Z122" s="12">
        <v>0</v>
      </c>
      <c r="AA122" s="12">
        <v>0</v>
      </c>
      <c r="AB122" s="12">
        <v>0</v>
      </c>
      <c r="AC122" s="12">
        <v>0</v>
      </c>
      <c r="AD122" s="12">
        <v>0</v>
      </c>
      <c r="AE122" s="12">
        <v>0</v>
      </c>
      <c r="AF122" s="12">
        <v>0</v>
      </c>
      <c r="AG122" s="12">
        <v>0</v>
      </c>
      <c r="AH122" s="12">
        <v>0</v>
      </c>
      <c r="AI122" s="12">
        <v>0</v>
      </c>
      <c r="AJ122" s="12">
        <v>0</v>
      </c>
      <c r="AK122" s="12">
        <v>0</v>
      </c>
      <c r="AL122" s="12">
        <v>0</v>
      </c>
      <c r="AM122" s="12">
        <v>0</v>
      </c>
      <c r="AN122" s="12">
        <v>0</v>
      </c>
      <c r="AO122" s="12">
        <v>0</v>
      </c>
      <c r="AP122" s="12">
        <v>0</v>
      </c>
      <c r="AQ122" s="12">
        <v>0</v>
      </c>
      <c r="AR122" s="12">
        <v>0</v>
      </c>
      <c r="AS122" s="12">
        <v>0</v>
      </c>
      <c r="AT122" s="12">
        <v>0</v>
      </c>
      <c r="AU122" s="12">
        <v>2463.35</v>
      </c>
      <c r="AV122" s="12">
        <v>0</v>
      </c>
      <c r="AW122" s="12">
        <v>821.12</v>
      </c>
      <c r="AX122" s="12">
        <v>821.12</v>
      </c>
      <c r="AY122" s="12">
        <v>0</v>
      </c>
      <c r="AZ122" s="12">
        <v>0</v>
      </c>
      <c r="BA122" s="12">
        <v>0</v>
      </c>
      <c r="BB122" s="12">
        <v>1209.93</v>
      </c>
      <c r="BC122" s="12">
        <v>0</v>
      </c>
      <c r="BD122" s="12">
        <v>821.12</v>
      </c>
      <c r="BE122" s="12">
        <v>1231.68</v>
      </c>
      <c r="BF122" s="12">
        <v>0</v>
      </c>
      <c r="BG122" s="12">
        <v>7368.3200000000006</v>
      </c>
    </row>
    <row r="123" spans="1:59" x14ac:dyDescent="0.2">
      <c r="A123">
        <f t="shared" si="3"/>
        <v>128.72327272727273</v>
      </c>
      <c r="B123">
        <f t="shared" si="4"/>
        <v>523.09228307021453</v>
      </c>
      <c r="C123" s="14" t="s">
        <v>148</v>
      </c>
      <c r="D123" s="12">
        <v>2251.04</v>
      </c>
      <c r="E123" s="12">
        <v>0</v>
      </c>
      <c r="F123" s="12">
        <v>0</v>
      </c>
      <c r="G123" s="12">
        <v>0</v>
      </c>
      <c r="H123" s="12">
        <v>2353.36</v>
      </c>
      <c r="I123" s="12">
        <v>0</v>
      </c>
      <c r="J123" s="12">
        <v>0</v>
      </c>
      <c r="K123" s="12">
        <v>53.72</v>
      </c>
      <c r="L123" s="12">
        <v>0</v>
      </c>
      <c r="M123" s="12">
        <v>0</v>
      </c>
      <c r="N123" s="12">
        <v>2251.04</v>
      </c>
      <c r="O123" s="12">
        <v>0</v>
      </c>
      <c r="P123" s="12">
        <v>22.51</v>
      </c>
      <c r="Q123" s="12">
        <v>0</v>
      </c>
      <c r="R123" s="12">
        <v>0</v>
      </c>
      <c r="S123" s="12">
        <v>0</v>
      </c>
      <c r="T123" s="12">
        <v>0</v>
      </c>
      <c r="U123" s="12">
        <v>0</v>
      </c>
      <c r="V123" s="12">
        <v>0</v>
      </c>
      <c r="W123" s="12">
        <v>0</v>
      </c>
      <c r="X123" s="12">
        <v>0</v>
      </c>
      <c r="Y123" s="12">
        <v>0</v>
      </c>
      <c r="Z123" s="12">
        <v>0</v>
      </c>
      <c r="AA123" s="12">
        <v>0</v>
      </c>
      <c r="AB123" s="12">
        <v>67.53</v>
      </c>
      <c r="AC123" s="12">
        <v>0</v>
      </c>
      <c r="AD123" s="12">
        <v>0</v>
      </c>
      <c r="AE123" s="12">
        <v>80.58</v>
      </c>
      <c r="AF123" s="12">
        <v>0</v>
      </c>
      <c r="AG123" s="12">
        <v>0</v>
      </c>
      <c r="AH123" s="12">
        <v>0</v>
      </c>
      <c r="AI123" s="12">
        <v>0</v>
      </c>
      <c r="AJ123" s="12">
        <v>0</v>
      </c>
      <c r="AK123" s="12">
        <v>0</v>
      </c>
      <c r="AL123" s="12">
        <v>0</v>
      </c>
      <c r="AM123" s="12">
        <v>0</v>
      </c>
      <c r="AN123" s="12">
        <v>0</v>
      </c>
      <c r="AO123" s="12">
        <v>0</v>
      </c>
      <c r="AP123" s="12">
        <v>0</v>
      </c>
      <c r="AQ123" s="12">
        <v>0</v>
      </c>
      <c r="AR123" s="12">
        <v>0</v>
      </c>
      <c r="AS123" s="12">
        <v>0</v>
      </c>
      <c r="AT123" s="12">
        <v>0</v>
      </c>
      <c r="AU123" s="12">
        <v>0</v>
      </c>
      <c r="AV123" s="12">
        <v>0</v>
      </c>
      <c r="AW123" s="12">
        <v>0</v>
      </c>
      <c r="AX123" s="12">
        <v>0</v>
      </c>
      <c r="AY123" s="12">
        <v>0</v>
      </c>
      <c r="AZ123" s="12">
        <v>0</v>
      </c>
      <c r="BA123" s="12">
        <v>0</v>
      </c>
      <c r="BB123" s="12">
        <v>0</v>
      </c>
      <c r="BC123" s="12">
        <v>0</v>
      </c>
      <c r="BD123" s="12">
        <v>0</v>
      </c>
      <c r="BE123" s="12">
        <v>0</v>
      </c>
      <c r="BF123" s="12">
        <v>0</v>
      </c>
      <c r="BG123" s="12">
        <v>7079.78</v>
      </c>
    </row>
    <row r="124" spans="1:59" x14ac:dyDescent="0.2">
      <c r="A124">
        <f t="shared" si="3"/>
        <v>127.45854545454546</v>
      </c>
      <c r="B124">
        <f t="shared" si="4"/>
        <v>342.91274296347461</v>
      </c>
      <c r="C124" s="14" t="s">
        <v>699</v>
      </c>
      <c r="D124" s="12">
        <v>0</v>
      </c>
      <c r="E124" s="12">
        <v>0</v>
      </c>
      <c r="F124" s="12">
        <v>0</v>
      </c>
      <c r="G124" s="12">
        <v>0</v>
      </c>
      <c r="H124" s="12">
        <v>0</v>
      </c>
      <c r="I124" s="12">
        <v>0</v>
      </c>
      <c r="J124" s="12">
        <v>0</v>
      </c>
      <c r="K124" s="12">
        <v>0</v>
      </c>
      <c r="L124" s="12">
        <v>0</v>
      </c>
      <c r="M124" s="12">
        <v>0</v>
      </c>
      <c r="N124" s="12">
        <v>0</v>
      </c>
      <c r="O124" s="12">
        <v>0</v>
      </c>
      <c r="P124" s="12">
        <v>0</v>
      </c>
      <c r="Q124" s="12">
        <v>0</v>
      </c>
      <c r="R124" s="12">
        <v>0</v>
      </c>
      <c r="S124" s="12">
        <v>0</v>
      </c>
      <c r="T124" s="12">
        <v>0</v>
      </c>
      <c r="U124" s="12">
        <v>0</v>
      </c>
      <c r="V124" s="12">
        <v>0</v>
      </c>
      <c r="W124" s="12">
        <v>0</v>
      </c>
      <c r="X124" s="12">
        <v>0</v>
      </c>
      <c r="Y124" s="12">
        <v>0</v>
      </c>
      <c r="Z124" s="12">
        <v>0</v>
      </c>
      <c r="AA124" s="12">
        <v>0</v>
      </c>
      <c r="AB124" s="12">
        <v>0</v>
      </c>
      <c r="AC124" s="12">
        <v>0</v>
      </c>
      <c r="AD124" s="12">
        <v>0</v>
      </c>
      <c r="AE124" s="12">
        <v>1001.46</v>
      </c>
      <c r="AF124" s="12">
        <v>0</v>
      </c>
      <c r="AG124" s="12">
        <v>0</v>
      </c>
      <c r="AH124" s="12">
        <v>0</v>
      </c>
      <c r="AI124" s="12">
        <v>0</v>
      </c>
      <c r="AJ124" s="12">
        <v>667.64</v>
      </c>
      <c r="AK124" s="12">
        <v>0</v>
      </c>
      <c r="AL124" s="12">
        <v>1335.28</v>
      </c>
      <c r="AM124" s="12">
        <v>0</v>
      </c>
      <c r="AN124" s="12">
        <v>0</v>
      </c>
      <c r="AO124" s="12">
        <v>0</v>
      </c>
      <c r="AP124" s="12">
        <v>0</v>
      </c>
      <c r="AQ124" s="12">
        <v>0</v>
      </c>
      <c r="AR124" s="12">
        <v>0</v>
      </c>
      <c r="AS124" s="12">
        <v>0</v>
      </c>
      <c r="AT124" s="12">
        <v>0</v>
      </c>
      <c r="AU124" s="12">
        <v>1001.46</v>
      </c>
      <c r="AV124" s="12">
        <v>0</v>
      </c>
      <c r="AW124" s="12">
        <v>0</v>
      </c>
      <c r="AX124" s="12">
        <v>0</v>
      </c>
      <c r="AY124" s="12">
        <v>0</v>
      </c>
      <c r="AZ124" s="12">
        <v>1001.46</v>
      </c>
      <c r="BA124" s="12">
        <v>0</v>
      </c>
      <c r="BB124" s="12">
        <v>0</v>
      </c>
      <c r="BC124" s="12">
        <v>0</v>
      </c>
      <c r="BD124" s="12">
        <v>1001.46</v>
      </c>
      <c r="BE124" s="12">
        <v>0</v>
      </c>
      <c r="BF124" s="12">
        <v>1001.46</v>
      </c>
      <c r="BG124" s="12">
        <v>7010.22</v>
      </c>
    </row>
    <row r="125" spans="1:59" x14ac:dyDescent="0.2">
      <c r="A125">
        <f t="shared" si="3"/>
        <v>124.69563636363635</v>
      </c>
      <c r="B125">
        <f t="shared" si="4"/>
        <v>653.70679797417063</v>
      </c>
      <c r="C125" s="14" t="s">
        <v>186</v>
      </c>
      <c r="D125" s="12">
        <v>0</v>
      </c>
      <c r="E125" s="12">
        <v>0</v>
      </c>
      <c r="F125" s="12">
        <v>0</v>
      </c>
      <c r="G125" s="12">
        <v>0</v>
      </c>
      <c r="H125" s="12">
        <v>0</v>
      </c>
      <c r="I125" s="12">
        <v>4696.49</v>
      </c>
      <c r="J125" s="12">
        <v>1105.06</v>
      </c>
      <c r="K125" s="12">
        <v>0</v>
      </c>
      <c r="L125" s="12">
        <v>0</v>
      </c>
      <c r="M125" s="12">
        <v>0</v>
      </c>
      <c r="N125" s="12">
        <v>0</v>
      </c>
      <c r="O125" s="12">
        <v>0</v>
      </c>
      <c r="P125" s="12">
        <v>0</v>
      </c>
      <c r="Q125" s="12">
        <v>0</v>
      </c>
      <c r="R125" s="12">
        <v>0</v>
      </c>
      <c r="S125" s="12">
        <v>0</v>
      </c>
      <c r="T125" s="12">
        <v>0</v>
      </c>
      <c r="U125" s="12">
        <v>0</v>
      </c>
      <c r="V125" s="12">
        <v>0</v>
      </c>
      <c r="W125" s="12">
        <v>0</v>
      </c>
      <c r="X125" s="12">
        <v>0</v>
      </c>
      <c r="Y125" s="12">
        <v>0</v>
      </c>
      <c r="Z125" s="12">
        <v>0</v>
      </c>
      <c r="AA125" s="12">
        <v>0</v>
      </c>
      <c r="AB125" s="12">
        <v>0</v>
      </c>
      <c r="AC125" s="12">
        <v>0</v>
      </c>
      <c r="AD125" s="12">
        <v>0</v>
      </c>
      <c r="AE125" s="12">
        <v>0</v>
      </c>
      <c r="AF125" s="12">
        <v>0</v>
      </c>
      <c r="AG125" s="12">
        <v>0</v>
      </c>
      <c r="AH125" s="12">
        <v>745.91</v>
      </c>
      <c r="AI125" s="12">
        <v>0</v>
      </c>
      <c r="AJ125" s="12">
        <v>0</v>
      </c>
      <c r="AK125" s="12">
        <v>0</v>
      </c>
      <c r="AL125" s="12">
        <v>0</v>
      </c>
      <c r="AM125" s="12">
        <v>0</v>
      </c>
      <c r="AN125" s="12">
        <v>0</v>
      </c>
      <c r="AO125" s="12">
        <v>0</v>
      </c>
      <c r="AP125" s="12">
        <v>0</v>
      </c>
      <c r="AQ125" s="12">
        <v>0</v>
      </c>
      <c r="AR125" s="12">
        <v>0</v>
      </c>
      <c r="AS125" s="12">
        <v>0</v>
      </c>
      <c r="AT125" s="12">
        <v>0</v>
      </c>
      <c r="AU125" s="12">
        <v>0</v>
      </c>
      <c r="AV125" s="12">
        <v>310.8</v>
      </c>
      <c r="AW125" s="12">
        <v>0</v>
      </c>
      <c r="AX125" s="12">
        <v>0</v>
      </c>
      <c r="AY125" s="12">
        <v>0</v>
      </c>
      <c r="AZ125" s="12">
        <v>0</v>
      </c>
      <c r="BA125" s="12">
        <v>0</v>
      </c>
      <c r="BB125" s="12">
        <v>0</v>
      </c>
      <c r="BC125" s="12">
        <v>0</v>
      </c>
      <c r="BD125" s="12">
        <v>0</v>
      </c>
      <c r="BE125" s="12">
        <v>0</v>
      </c>
      <c r="BF125" s="12">
        <v>0</v>
      </c>
      <c r="BG125" s="12">
        <v>6858.2599999999993</v>
      </c>
    </row>
    <row r="126" spans="1:59" x14ac:dyDescent="0.2">
      <c r="A126">
        <f t="shared" si="3"/>
        <v>115.34272727272727</v>
      </c>
      <c r="B126">
        <f t="shared" si="4"/>
        <v>516.86918894742109</v>
      </c>
      <c r="C126" s="14" t="s">
        <v>530</v>
      </c>
      <c r="D126" s="12">
        <v>0</v>
      </c>
      <c r="E126" s="12">
        <v>0</v>
      </c>
      <c r="F126" s="12">
        <v>0</v>
      </c>
      <c r="G126" s="12">
        <v>0</v>
      </c>
      <c r="H126" s="12">
        <v>0</v>
      </c>
      <c r="I126" s="12">
        <v>0</v>
      </c>
      <c r="J126" s="12">
        <v>0</v>
      </c>
      <c r="K126" s="12">
        <v>0</v>
      </c>
      <c r="L126" s="12">
        <v>0</v>
      </c>
      <c r="M126" s="12">
        <v>0</v>
      </c>
      <c r="N126" s="12">
        <v>0</v>
      </c>
      <c r="O126" s="12">
        <v>0</v>
      </c>
      <c r="P126" s="12">
        <v>0</v>
      </c>
      <c r="Q126" s="12">
        <v>0</v>
      </c>
      <c r="R126" s="12">
        <v>0</v>
      </c>
      <c r="S126" s="12">
        <v>0</v>
      </c>
      <c r="T126" s="12">
        <v>0</v>
      </c>
      <c r="U126" s="12">
        <v>0</v>
      </c>
      <c r="V126" s="12">
        <v>0</v>
      </c>
      <c r="W126" s="12">
        <v>0</v>
      </c>
      <c r="X126" s="12">
        <v>0</v>
      </c>
      <c r="Y126" s="12">
        <v>0</v>
      </c>
      <c r="Z126" s="12">
        <v>0</v>
      </c>
      <c r="AA126" s="12">
        <v>0</v>
      </c>
      <c r="AB126" s="12">
        <v>0</v>
      </c>
      <c r="AC126" s="12">
        <v>0</v>
      </c>
      <c r="AD126" s="12">
        <v>0</v>
      </c>
      <c r="AE126" s="12">
        <v>0</v>
      </c>
      <c r="AF126" s="12">
        <v>0</v>
      </c>
      <c r="AG126" s="12">
        <v>0</v>
      </c>
      <c r="AH126" s="12">
        <v>0</v>
      </c>
      <c r="AI126" s="12">
        <v>0</v>
      </c>
      <c r="AJ126" s="12">
        <v>0</v>
      </c>
      <c r="AK126" s="12">
        <v>0</v>
      </c>
      <c r="AL126" s="12">
        <v>0</v>
      </c>
      <c r="AM126" s="12">
        <v>0</v>
      </c>
      <c r="AN126" s="12">
        <v>0</v>
      </c>
      <c r="AO126" s="12">
        <v>0</v>
      </c>
      <c r="AP126" s="12">
        <v>0</v>
      </c>
      <c r="AQ126" s="12">
        <v>0</v>
      </c>
      <c r="AR126" s="12">
        <v>0</v>
      </c>
      <c r="AS126" s="12">
        <v>0</v>
      </c>
      <c r="AT126" s="12">
        <v>0</v>
      </c>
      <c r="AU126" s="12">
        <v>2455.6799999999998</v>
      </c>
      <c r="AV126" s="12">
        <v>0</v>
      </c>
      <c r="AW126" s="12">
        <v>0</v>
      </c>
      <c r="AX126" s="12">
        <v>0</v>
      </c>
      <c r="AY126" s="12">
        <v>491.14</v>
      </c>
      <c r="AZ126" s="12">
        <v>0</v>
      </c>
      <c r="BA126" s="12">
        <v>0</v>
      </c>
      <c r="BB126" s="12">
        <v>0</v>
      </c>
      <c r="BC126" s="12">
        <v>0</v>
      </c>
      <c r="BD126" s="12">
        <v>450.21</v>
      </c>
      <c r="BE126" s="12">
        <v>0</v>
      </c>
      <c r="BF126" s="12">
        <v>2946.82</v>
      </c>
      <c r="BG126" s="12">
        <v>6343.85</v>
      </c>
    </row>
    <row r="127" spans="1:59" x14ac:dyDescent="0.2">
      <c r="A127">
        <f t="shared" si="3"/>
        <v>114.23781818181818</v>
      </c>
      <c r="B127">
        <f t="shared" si="4"/>
        <v>307.05869265645651</v>
      </c>
      <c r="C127" s="14" t="s">
        <v>206</v>
      </c>
      <c r="D127" s="12">
        <v>0</v>
      </c>
      <c r="E127" s="12">
        <v>0</v>
      </c>
      <c r="F127" s="12">
        <v>0</v>
      </c>
      <c r="G127" s="12">
        <v>581.95000000000005</v>
      </c>
      <c r="H127" s="12">
        <v>1995.24</v>
      </c>
      <c r="I127" s="12">
        <v>415.68</v>
      </c>
      <c r="J127" s="12">
        <v>0</v>
      </c>
      <c r="K127" s="12">
        <v>736.7</v>
      </c>
      <c r="L127" s="12">
        <v>0</v>
      </c>
      <c r="M127" s="12">
        <v>0</v>
      </c>
      <c r="N127" s="12">
        <v>0</v>
      </c>
      <c r="O127" s="12">
        <v>0</v>
      </c>
      <c r="P127" s="12">
        <v>0</v>
      </c>
      <c r="Q127" s="12">
        <v>0</v>
      </c>
      <c r="R127" s="12">
        <v>0</v>
      </c>
      <c r="S127" s="12">
        <v>0</v>
      </c>
      <c r="T127" s="12">
        <v>0</v>
      </c>
      <c r="U127" s="12">
        <v>332.54</v>
      </c>
      <c r="V127" s="12">
        <v>0</v>
      </c>
      <c r="W127" s="12">
        <v>204.64</v>
      </c>
      <c r="X127" s="12">
        <v>0</v>
      </c>
      <c r="Y127" s="12">
        <v>240.45</v>
      </c>
      <c r="Z127" s="12">
        <v>252.6</v>
      </c>
      <c r="AA127" s="12">
        <v>0</v>
      </c>
      <c r="AB127" s="12">
        <v>0</v>
      </c>
      <c r="AC127" s="12">
        <v>329.34</v>
      </c>
      <c r="AD127" s="12">
        <v>0</v>
      </c>
      <c r="AE127" s="12">
        <v>0</v>
      </c>
      <c r="AF127" s="12">
        <v>0</v>
      </c>
      <c r="AG127" s="12">
        <v>0</v>
      </c>
      <c r="AH127" s="12">
        <v>0</v>
      </c>
      <c r="AI127" s="12">
        <v>0</v>
      </c>
      <c r="AJ127" s="12">
        <v>460.44</v>
      </c>
      <c r="AK127" s="12">
        <v>0</v>
      </c>
      <c r="AL127" s="12">
        <v>0</v>
      </c>
      <c r="AM127" s="12">
        <v>0</v>
      </c>
      <c r="AN127" s="12">
        <v>0</v>
      </c>
      <c r="AO127" s="12">
        <v>0</v>
      </c>
      <c r="AP127" s="12">
        <v>0</v>
      </c>
      <c r="AQ127" s="12">
        <v>0</v>
      </c>
      <c r="AR127" s="12">
        <v>0</v>
      </c>
      <c r="AS127" s="12">
        <v>252.6</v>
      </c>
      <c r="AT127" s="12">
        <v>0</v>
      </c>
      <c r="AU127" s="12">
        <v>0</v>
      </c>
      <c r="AV127" s="12">
        <v>0</v>
      </c>
      <c r="AW127" s="12">
        <v>0</v>
      </c>
      <c r="AX127" s="12">
        <v>240.45</v>
      </c>
      <c r="AY127" s="12">
        <v>0</v>
      </c>
      <c r="AZ127" s="12">
        <v>0</v>
      </c>
      <c r="BA127" s="12">
        <v>0</v>
      </c>
      <c r="BB127" s="12">
        <v>0</v>
      </c>
      <c r="BC127" s="12">
        <v>240.45</v>
      </c>
      <c r="BD127" s="12">
        <v>0</v>
      </c>
      <c r="BE127" s="12">
        <v>0</v>
      </c>
      <c r="BF127" s="12">
        <v>0</v>
      </c>
      <c r="BG127" s="12">
        <v>6283.08</v>
      </c>
    </row>
    <row r="128" spans="1:59" x14ac:dyDescent="0.2">
      <c r="A128">
        <f t="shared" si="3"/>
        <v>113.42636363636369</v>
      </c>
      <c r="B128">
        <f t="shared" si="4"/>
        <v>303.95922084167825</v>
      </c>
      <c r="C128" s="14" t="s">
        <v>256</v>
      </c>
      <c r="D128" s="12">
        <v>0</v>
      </c>
      <c r="E128" s="12">
        <v>0</v>
      </c>
      <c r="F128" s="12">
        <v>0</v>
      </c>
      <c r="G128" s="12">
        <v>0</v>
      </c>
      <c r="H128" s="12">
        <v>0</v>
      </c>
      <c r="I128" s="12">
        <v>0</v>
      </c>
      <c r="J128" s="12">
        <v>0</v>
      </c>
      <c r="K128" s="12">
        <v>191.85</v>
      </c>
      <c r="L128" s="12">
        <v>0</v>
      </c>
      <c r="M128" s="12">
        <v>0</v>
      </c>
      <c r="N128" s="12">
        <v>0</v>
      </c>
      <c r="O128" s="12">
        <v>0</v>
      </c>
      <c r="P128" s="12">
        <v>0</v>
      </c>
      <c r="Q128" s="12">
        <v>0</v>
      </c>
      <c r="R128" s="12">
        <v>0</v>
      </c>
      <c r="S128" s="12">
        <v>0</v>
      </c>
      <c r="T128" s="12">
        <v>281.38</v>
      </c>
      <c r="U128" s="12">
        <v>0</v>
      </c>
      <c r="V128" s="12">
        <v>0</v>
      </c>
      <c r="W128" s="12">
        <v>0</v>
      </c>
      <c r="X128" s="12">
        <v>0</v>
      </c>
      <c r="Y128" s="12">
        <v>0</v>
      </c>
      <c r="Z128" s="12">
        <v>0</v>
      </c>
      <c r="AA128" s="12">
        <v>1406.9</v>
      </c>
      <c r="AB128" s="12">
        <v>0</v>
      </c>
      <c r="AC128" s="12">
        <v>0</v>
      </c>
      <c r="AD128" s="12">
        <v>0</v>
      </c>
      <c r="AE128" s="12">
        <v>0</v>
      </c>
      <c r="AF128" s="12">
        <v>0</v>
      </c>
      <c r="AG128" s="12">
        <v>0</v>
      </c>
      <c r="AH128" s="12">
        <v>0</v>
      </c>
      <c r="AI128" s="12">
        <v>0</v>
      </c>
      <c r="AJ128" s="12">
        <v>0</v>
      </c>
      <c r="AK128" s="12">
        <v>0</v>
      </c>
      <c r="AL128" s="12">
        <v>0</v>
      </c>
      <c r="AM128" s="12">
        <v>0</v>
      </c>
      <c r="AN128" s="12">
        <v>0</v>
      </c>
      <c r="AO128" s="12">
        <v>0</v>
      </c>
      <c r="AP128" s="12">
        <v>831.35</v>
      </c>
      <c r="AQ128" s="12">
        <v>0</v>
      </c>
      <c r="AR128" s="12">
        <v>1406.9</v>
      </c>
      <c r="AS128" s="12">
        <v>0</v>
      </c>
      <c r="AT128" s="12">
        <v>0</v>
      </c>
      <c r="AU128" s="12">
        <v>0</v>
      </c>
      <c r="AV128" s="12">
        <v>166.27</v>
      </c>
      <c r="AW128" s="12">
        <v>0</v>
      </c>
      <c r="AX128" s="12">
        <v>166.27</v>
      </c>
      <c r="AY128" s="12">
        <v>0</v>
      </c>
      <c r="AZ128" s="12">
        <v>332.54</v>
      </c>
      <c r="BA128" s="12">
        <v>142.74</v>
      </c>
      <c r="BB128" s="12">
        <v>166.27</v>
      </c>
      <c r="BC128" s="12">
        <v>813.44</v>
      </c>
      <c r="BD128" s="12">
        <v>0</v>
      </c>
      <c r="BE128" s="12">
        <v>166.27</v>
      </c>
      <c r="BF128" s="12">
        <v>166.27</v>
      </c>
      <c r="BG128" s="12">
        <v>6238.4500000000025</v>
      </c>
    </row>
    <row r="129" spans="1:59" x14ac:dyDescent="0.2">
      <c r="A129">
        <f t="shared" si="3"/>
        <v>102.0270909090909</v>
      </c>
      <c r="B129">
        <f t="shared" si="4"/>
        <v>334.07719937093674</v>
      </c>
      <c r="C129" s="14" t="s">
        <v>730</v>
      </c>
      <c r="D129" s="12">
        <v>0</v>
      </c>
      <c r="E129" s="12">
        <v>0</v>
      </c>
      <c r="F129" s="12">
        <v>833.91</v>
      </c>
      <c r="G129" s="12">
        <v>0</v>
      </c>
      <c r="H129" s="12">
        <v>0</v>
      </c>
      <c r="I129" s="12">
        <v>0</v>
      </c>
      <c r="J129" s="12">
        <v>0</v>
      </c>
      <c r="K129" s="12">
        <v>0</v>
      </c>
      <c r="L129" s="12">
        <v>0</v>
      </c>
      <c r="M129" s="12">
        <v>0</v>
      </c>
      <c r="N129" s="12">
        <v>0</v>
      </c>
      <c r="O129" s="12">
        <v>0</v>
      </c>
      <c r="P129" s="12">
        <v>0</v>
      </c>
      <c r="Q129" s="12">
        <v>0</v>
      </c>
      <c r="R129" s="12">
        <v>0</v>
      </c>
      <c r="S129" s="12">
        <v>0</v>
      </c>
      <c r="T129" s="12">
        <v>0</v>
      </c>
      <c r="U129" s="12">
        <v>0</v>
      </c>
      <c r="V129" s="12">
        <v>0</v>
      </c>
      <c r="W129" s="12">
        <v>0</v>
      </c>
      <c r="X129" s="12">
        <v>0</v>
      </c>
      <c r="Y129" s="12">
        <v>0</v>
      </c>
      <c r="Z129" s="12">
        <v>0</v>
      </c>
      <c r="AA129" s="12">
        <v>0</v>
      </c>
      <c r="AB129" s="12">
        <v>0</v>
      </c>
      <c r="AC129" s="12">
        <v>0</v>
      </c>
      <c r="AD129" s="12">
        <v>0</v>
      </c>
      <c r="AE129" s="12">
        <v>0</v>
      </c>
      <c r="AF129" s="12">
        <v>0</v>
      </c>
      <c r="AG129" s="12">
        <v>0</v>
      </c>
      <c r="AH129" s="12">
        <v>0</v>
      </c>
      <c r="AI129" s="12">
        <v>0</v>
      </c>
      <c r="AJ129" s="12">
        <v>0</v>
      </c>
      <c r="AK129" s="12">
        <v>0</v>
      </c>
      <c r="AL129" s="12">
        <v>0</v>
      </c>
      <c r="AM129" s="12">
        <v>0</v>
      </c>
      <c r="AN129" s="12">
        <v>0</v>
      </c>
      <c r="AO129" s="12">
        <v>0</v>
      </c>
      <c r="AP129" s="12">
        <v>0</v>
      </c>
      <c r="AQ129" s="12">
        <v>0</v>
      </c>
      <c r="AR129" s="12">
        <v>0</v>
      </c>
      <c r="AS129" s="12">
        <v>0</v>
      </c>
      <c r="AT129" s="12">
        <v>0</v>
      </c>
      <c r="AU129" s="12">
        <v>0</v>
      </c>
      <c r="AV129" s="12">
        <v>0</v>
      </c>
      <c r="AW129" s="12">
        <v>1441.95</v>
      </c>
      <c r="AX129" s="12">
        <v>833.91</v>
      </c>
      <c r="AY129" s="12">
        <v>1250.8599999999999</v>
      </c>
      <c r="AZ129" s="12">
        <v>0</v>
      </c>
      <c r="BA129" s="12">
        <v>0</v>
      </c>
      <c r="BB129" s="12">
        <v>0</v>
      </c>
      <c r="BC129" s="12">
        <v>0</v>
      </c>
      <c r="BD129" s="12">
        <v>0</v>
      </c>
      <c r="BE129" s="12">
        <v>1250.8599999999999</v>
      </c>
      <c r="BF129" s="12">
        <v>0</v>
      </c>
      <c r="BG129" s="12">
        <v>5611.49</v>
      </c>
    </row>
    <row r="130" spans="1:59" x14ac:dyDescent="0.2">
      <c r="A130">
        <f t="shared" si="3"/>
        <v>98.274000000000015</v>
      </c>
      <c r="B130">
        <f t="shared" si="4"/>
        <v>532.51070458932782</v>
      </c>
      <c r="C130" s="14" t="s">
        <v>913</v>
      </c>
      <c r="D130" s="12">
        <v>0</v>
      </c>
      <c r="E130" s="12">
        <v>0</v>
      </c>
      <c r="F130" s="12">
        <v>0</v>
      </c>
      <c r="G130" s="12">
        <v>0</v>
      </c>
      <c r="H130" s="12">
        <v>0</v>
      </c>
      <c r="I130" s="12">
        <v>3831.8900000000003</v>
      </c>
      <c r="J130" s="12">
        <v>0</v>
      </c>
      <c r="K130" s="12">
        <v>0</v>
      </c>
      <c r="L130" s="12">
        <v>52.44</v>
      </c>
      <c r="M130" s="12">
        <v>0</v>
      </c>
      <c r="N130" s="12">
        <v>0</v>
      </c>
      <c r="O130" s="12">
        <v>0</v>
      </c>
      <c r="P130" s="12">
        <v>0</v>
      </c>
      <c r="Q130" s="12">
        <v>0</v>
      </c>
      <c r="R130" s="12">
        <v>0</v>
      </c>
      <c r="S130" s="12">
        <v>0</v>
      </c>
      <c r="T130" s="12">
        <v>0</v>
      </c>
      <c r="U130" s="12">
        <v>0</v>
      </c>
      <c r="V130" s="12">
        <v>0</v>
      </c>
      <c r="W130" s="12">
        <v>0</v>
      </c>
      <c r="X130" s="12">
        <v>0</v>
      </c>
      <c r="Y130" s="12">
        <v>0</v>
      </c>
      <c r="Z130" s="12">
        <v>0</v>
      </c>
      <c r="AA130" s="12">
        <v>0</v>
      </c>
      <c r="AB130" s="12">
        <v>0</v>
      </c>
      <c r="AC130" s="12">
        <v>0</v>
      </c>
      <c r="AD130" s="12">
        <v>0</v>
      </c>
      <c r="AE130" s="12">
        <v>0</v>
      </c>
      <c r="AF130" s="12">
        <v>0</v>
      </c>
      <c r="AG130" s="12">
        <v>734.15</v>
      </c>
      <c r="AH130" s="12">
        <v>0</v>
      </c>
      <c r="AI130" s="12">
        <v>0</v>
      </c>
      <c r="AJ130" s="12">
        <v>0</v>
      </c>
      <c r="AK130" s="12">
        <v>0</v>
      </c>
      <c r="AL130" s="12">
        <v>0</v>
      </c>
      <c r="AM130" s="12">
        <v>0</v>
      </c>
      <c r="AN130" s="12">
        <v>0</v>
      </c>
      <c r="AO130" s="12">
        <v>0</v>
      </c>
      <c r="AP130" s="12">
        <v>0</v>
      </c>
      <c r="AQ130" s="12">
        <v>0</v>
      </c>
      <c r="AR130" s="12">
        <v>0</v>
      </c>
      <c r="AS130" s="12">
        <v>0</v>
      </c>
      <c r="AT130" s="12">
        <v>0</v>
      </c>
      <c r="AU130" s="12">
        <v>0</v>
      </c>
      <c r="AV130" s="12">
        <v>0</v>
      </c>
      <c r="AW130" s="12">
        <v>0</v>
      </c>
      <c r="AX130" s="12">
        <v>0</v>
      </c>
      <c r="AY130" s="12">
        <v>0</v>
      </c>
      <c r="AZ130" s="12">
        <v>0</v>
      </c>
      <c r="BA130" s="12">
        <v>0</v>
      </c>
      <c r="BB130" s="12">
        <v>786.59</v>
      </c>
      <c r="BC130" s="12">
        <v>0</v>
      </c>
      <c r="BD130" s="12">
        <v>0</v>
      </c>
      <c r="BE130" s="12">
        <v>0</v>
      </c>
      <c r="BF130" s="12">
        <v>0</v>
      </c>
      <c r="BG130" s="12">
        <v>5405.0700000000006</v>
      </c>
    </row>
    <row r="131" spans="1:59" x14ac:dyDescent="0.2">
      <c r="A131">
        <f t="shared" si="3"/>
        <v>96.157818181818186</v>
      </c>
      <c r="B131">
        <f t="shared" si="4"/>
        <v>377.7769182785529</v>
      </c>
      <c r="C131" s="14" t="s">
        <v>337</v>
      </c>
      <c r="D131" s="12">
        <v>0</v>
      </c>
      <c r="E131" s="12">
        <v>0</v>
      </c>
      <c r="F131" s="12">
        <v>0</v>
      </c>
      <c r="G131" s="12">
        <v>0</v>
      </c>
      <c r="H131" s="12">
        <v>0</v>
      </c>
      <c r="I131" s="12">
        <v>0</v>
      </c>
      <c r="J131" s="12">
        <v>370.91</v>
      </c>
      <c r="K131" s="12">
        <v>0</v>
      </c>
      <c r="L131" s="12">
        <v>0</v>
      </c>
      <c r="M131" s="12">
        <v>1477.25</v>
      </c>
      <c r="N131" s="12">
        <v>0</v>
      </c>
      <c r="O131" s="12">
        <v>0</v>
      </c>
      <c r="P131" s="12">
        <v>0</v>
      </c>
      <c r="Q131" s="12">
        <v>287.77999999999997</v>
      </c>
      <c r="R131" s="12">
        <v>0</v>
      </c>
      <c r="S131" s="12">
        <v>0</v>
      </c>
      <c r="T131" s="12">
        <v>0</v>
      </c>
      <c r="U131" s="12">
        <v>0</v>
      </c>
      <c r="V131" s="12">
        <v>0</v>
      </c>
      <c r="W131" s="12">
        <v>0</v>
      </c>
      <c r="X131" s="12">
        <v>0</v>
      </c>
      <c r="Y131" s="12">
        <v>0</v>
      </c>
      <c r="Z131" s="12">
        <v>0</v>
      </c>
      <c r="AA131" s="12">
        <v>927.28</v>
      </c>
      <c r="AB131" s="12">
        <v>0</v>
      </c>
      <c r="AC131" s="12">
        <v>0</v>
      </c>
      <c r="AD131" s="12">
        <v>0</v>
      </c>
      <c r="AE131" s="12">
        <v>0</v>
      </c>
      <c r="AF131" s="12">
        <v>0</v>
      </c>
      <c r="AG131" s="12">
        <v>0</v>
      </c>
      <c r="AH131" s="12">
        <v>0</v>
      </c>
      <c r="AI131" s="12">
        <v>0</v>
      </c>
      <c r="AJ131" s="12">
        <v>0</v>
      </c>
      <c r="AK131" s="12">
        <v>2225.46</v>
      </c>
      <c r="AL131" s="12">
        <v>0</v>
      </c>
      <c r="AM131" s="12">
        <v>0</v>
      </c>
      <c r="AN131" s="12">
        <v>0</v>
      </c>
      <c r="AO131" s="12">
        <v>0</v>
      </c>
      <c r="AP131" s="12">
        <v>0</v>
      </c>
      <c r="AQ131" s="12">
        <v>0</v>
      </c>
      <c r="AR131" s="12">
        <v>0</v>
      </c>
      <c r="AS131" s="12">
        <v>0</v>
      </c>
      <c r="AT131" s="12">
        <v>0</v>
      </c>
      <c r="AU131" s="12">
        <v>0</v>
      </c>
      <c r="AV131" s="12">
        <v>0</v>
      </c>
      <c r="AW131" s="12">
        <v>0</v>
      </c>
      <c r="AX131" s="12">
        <v>0</v>
      </c>
      <c r="AY131" s="12">
        <v>0</v>
      </c>
      <c r="AZ131" s="12">
        <v>0</v>
      </c>
      <c r="BA131" s="12">
        <v>0</v>
      </c>
      <c r="BB131" s="12">
        <v>0</v>
      </c>
      <c r="BC131" s="12">
        <v>0</v>
      </c>
      <c r="BD131" s="12">
        <v>0</v>
      </c>
      <c r="BE131" s="12">
        <v>0</v>
      </c>
      <c r="BF131" s="12">
        <v>0</v>
      </c>
      <c r="BG131" s="12">
        <v>5288.68</v>
      </c>
    </row>
    <row r="132" spans="1:59" x14ac:dyDescent="0.2">
      <c r="A132">
        <f t="shared" si="3"/>
        <v>92.437272727272742</v>
      </c>
      <c r="B132">
        <f t="shared" si="4"/>
        <v>452.55871262417861</v>
      </c>
      <c r="C132" s="14" t="s">
        <v>210</v>
      </c>
      <c r="D132" s="12">
        <v>2398.13</v>
      </c>
      <c r="E132" s="12">
        <v>0</v>
      </c>
      <c r="F132" s="12">
        <v>0</v>
      </c>
      <c r="G132" s="12">
        <v>0</v>
      </c>
      <c r="H132" s="12">
        <v>0</v>
      </c>
      <c r="I132" s="12">
        <v>0</v>
      </c>
      <c r="J132" s="12">
        <v>0</v>
      </c>
      <c r="K132" s="12">
        <v>95.93</v>
      </c>
      <c r="L132" s="12">
        <v>0</v>
      </c>
      <c r="M132" s="12">
        <v>0</v>
      </c>
      <c r="N132" s="12">
        <v>0</v>
      </c>
      <c r="O132" s="12">
        <v>0</v>
      </c>
      <c r="P132" s="12">
        <v>0</v>
      </c>
      <c r="Q132" s="12">
        <v>0</v>
      </c>
      <c r="R132" s="12">
        <v>0</v>
      </c>
      <c r="S132" s="12">
        <v>0</v>
      </c>
      <c r="T132" s="12">
        <v>0</v>
      </c>
      <c r="U132" s="12">
        <v>0</v>
      </c>
      <c r="V132" s="12">
        <v>0</v>
      </c>
      <c r="W132" s="12">
        <v>0</v>
      </c>
      <c r="X132" s="12">
        <v>0</v>
      </c>
      <c r="Y132" s="12">
        <v>0</v>
      </c>
      <c r="Z132" s="12">
        <v>0</v>
      </c>
      <c r="AA132" s="12">
        <v>0</v>
      </c>
      <c r="AB132" s="12">
        <v>0</v>
      </c>
      <c r="AC132" s="12">
        <v>0</v>
      </c>
      <c r="AD132" s="12">
        <v>0</v>
      </c>
      <c r="AE132" s="12">
        <v>0</v>
      </c>
      <c r="AF132" s="12">
        <v>0</v>
      </c>
      <c r="AG132" s="12">
        <v>0</v>
      </c>
      <c r="AH132" s="12">
        <v>0</v>
      </c>
      <c r="AI132" s="12">
        <v>0</v>
      </c>
      <c r="AJ132" s="12">
        <v>0</v>
      </c>
      <c r="AK132" s="12">
        <v>2398.13</v>
      </c>
      <c r="AL132" s="12">
        <v>0</v>
      </c>
      <c r="AM132" s="12">
        <v>0</v>
      </c>
      <c r="AN132" s="12">
        <v>0</v>
      </c>
      <c r="AO132" s="12">
        <v>95.93</v>
      </c>
      <c r="AP132" s="12">
        <v>95.93</v>
      </c>
      <c r="AQ132" s="12">
        <v>0</v>
      </c>
      <c r="AR132" s="12">
        <v>0</v>
      </c>
      <c r="AS132" s="12">
        <v>0</v>
      </c>
      <c r="AT132" s="12">
        <v>0</v>
      </c>
      <c r="AU132" s="12">
        <v>0</v>
      </c>
      <c r="AV132" s="12">
        <v>0</v>
      </c>
      <c r="AW132" s="12">
        <v>0</v>
      </c>
      <c r="AX132" s="12">
        <v>0</v>
      </c>
      <c r="AY132" s="12">
        <v>0</v>
      </c>
      <c r="AZ132" s="12">
        <v>0</v>
      </c>
      <c r="BA132" s="12">
        <v>0</v>
      </c>
      <c r="BB132" s="12">
        <v>0</v>
      </c>
      <c r="BC132" s="12">
        <v>0</v>
      </c>
      <c r="BD132" s="12">
        <v>0</v>
      </c>
      <c r="BE132" s="12">
        <v>0</v>
      </c>
      <c r="BF132" s="12">
        <v>0</v>
      </c>
      <c r="BG132" s="12">
        <v>5084.0500000000011</v>
      </c>
    </row>
    <row r="133" spans="1:59" x14ac:dyDescent="0.2">
      <c r="A133">
        <f t="shared" ref="A133:A196" si="5">AVERAGE(D133:BF133)</f>
        <v>92.204363636363638</v>
      </c>
      <c r="B133">
        <f t="shared" si="4"/>
        <v>655.44007642805411</v>
      </c>
      <c r="C133" s="14" t="s">
        <v>280</v>
      </c>
      <c r="D133" s="12">
        <v>0</v>
      </c>
      <c r="E133" s="12">
        <v>4860.2</v>
      </c>
      <c r="F133" s="12">
        <v>0</v>
      </c>
      <c r="G133" s="12">
        <v>0</v>
      </c>
      <c r="H133" s="12">
        <v>0</v>
      </c>
      <c r="I133" s="12">
        <v>0</v>
      </c>
      <c r="J133" s="12">
        <v>0</v>
      </c>
      <c r="K133" s="12">
        <v>0</v>
      </c>
      <c r="L133" s="12">
        <v>0</v>
      </c>
      <c r="M133" s="12">
        <v>0</v>
      </c>
      <c r="N133" s="12">
        <v>0</v>
      </c>
      <c r="O133" s="12">
        <v>0</v>
      </c>
      <c r="P133" s="12">
        <v>0</v>
      </c>
      <c r="Q133" s="12">
        <v>0</v>
      </c>
      <c r="R133" s="12">
        <v>0</v>
      </c>
      <c r="S133" s="12">
        <v>0</v>
      </c>
      <c r="T133" s="12">
        <v>0</v>
      </c>
      <c r="U133" s="12">
        <v>0</v>
      </c>
      <c r="V133" s="12">
        <v>0</v>
      </c>
      <c r="W133" s="12">
        <v>0</v>
      </c>
      <c r="X133" s="12">
        <v>0</v>
      </c>
      <c r="Y133" s="12">
        <v>0</v>
      </c>
      <c r="Z133" s="12">
        <v>0</v>
      </c>
      <c r="AA133" s="12">
        <v>0</v>
      </c>
      <c r="AB133" s="12">
        <v>0</v>
      </c>
      <c r="AC133" s="12">
        <v>0</v>
      </c>
      <c r="AD133" s="12">
        <v>0</v>
      </c>
      <c r="AE133" s="12">
        <v>0</v>
      </c>
      <c r="AF133" s="12">
        <v>211.04</v>
      </c>
      <c r="AG133" s="12">
        <v>0</v>
      </c>
      <c r="AH133" s="12">
        <v>0</v>
      </c>
      <c r="AI133" s="12">
        <v>0</v>
      </c>
      <c r="AJ133" s="12">
        <v>0</v>
      </c>
      <c r="AK133" s="12">
        <v>0</v>
      </c>
      <c r="AL133" s="12">
        <v>0</v>
      </c>
      <c r="AM133" s="12">
        <v>0</v>
      </c>
      <c r="AN133" s="12">
        <v>0</v>
      </c>
      <c r="AO133" s="12">
        <v>0</v>
      </c>
      <c r="AP133" s="12">
        <v>0</v>
      </c>
      <c r="AQ133" s="12">
        <v>0</v>
      </c>
      <c r="AR133" s="12">
        <v>0</v>
      </c>
      <c r="AS133" s="12">
        <v>0</v>
      </c>
      <c r="AT133" s="12">
        <v>0</v>
      </c>
      <c r="AU133" s="12">
        <v>0</v>
      </c>
      <c r="AV133" s="12">
        <v>0</v>
      </c>
      <c r="AW133" s="12">
        <v>0</v>
      </c>
      <c r="AX133" s="12">
        <v>0</v>
      </c>
      <c r="AY133" s="12">
        <v>0</v>
      </c>
      <c r="AZ133" s="12">
        <v>0</v>
      </c>
      <c r="BA133" s="12">
        <v>0</v>
      </c>
      <c r="BB133" s="12">
        <v>0</v>
      </c>
      <c r="BC133" s="12">
        <v>0</v>
      </c>
      <c r="BD133" s="12">
        <v>0</v>
      </c>
      <c r="BE133" s="12">
        <v>0</v>
      </c>
      <c r="BF133" s="12">
        <v>0</v>
      </c>
      <c r="BG133" s="12">
        <v>5071.24</v>
      </c>
    </row>
    <row r="134" spans="1:59" x14ac:dyDescent="0.2">
      <c r="A134">
        <f t="shared" si="5"/>
        <v>92.088000000000008</v>
      </c>
      <c r="B134">
        <f t="shared" ref="B134:B197" si="6">_xlfn.STDEV.S(D134:BF134)</f>
        <v>682.94288627966546</v>
      </c>
      <c r="C134" s="14" t="s">
        <v>651</v>
      </c>
      <c r="D134" s="12">
        <v>0</v>
      </c>
      <c r="E134" s="12">
        <v>0</v>
      </c>
      <c r="F134" s="12">
        <v>0</v>
      </c>
      <c r="G134" s="12">
        <v>0</v>
      </c>
      <c r="H134" s="12">
        <v>0</v>
      </c>
      <c r="I134" s="12">
        <v>0</v>
      </c>
      <c r="J134" s="12">
        <v>0</v>
      </c>
      <c r="K134" s="12">
        <v>0</v>
      </c>
      <c r="L134" s="12">
        <v>5064.84</v>
      </c>
      <c r="M134" s="12">
        <v>0</v>
      </c>
      <c r="N134" s="12">
        <v>0</v>
      </c>
      <c r="O134" s="12">
        <v>0</v>
      </c>
      <c r="P134" s="12">
        <v>0</v>
      </c>
      <c r="Q134" s="12">
        <v>0</v>
      </c>
      <c r="R134" s="12">
        <v>0</v>
      </c>
      <c r="S134" s="12">
        <v>0</v>
      </c>
      <c r="T134" s="12">
        <v>0</v>
      </c>
      <c r="U134" s="12">
        <v>0</v>
      </c>
      <c r="V134" s="12">
        <v>0</v>
      </c>
      <c r="W134" s="12">
        <v>0</v>
      </c>
      <c r="X134" s="12">
        <v>0</v>
      </c>
      <c r="Y134" s="12">
        <v>0</v>
      </c>
      <c r="Z134" s="12">
        <v>0</v>
      </c>
      <c r="AA134" s="12">
        <v>0</v>
      </c>
      <c r="AB134" s="12">
        <v>0</v>
      </c>
      <c r="AC134" s="12">
        <v>0</v>
      </c>
      <c r="AD134" s="12">
        <v>0</v>
      </c>
      <c r="AE134" s="12">
        <v>0</v>
      </c>
      <c r="AF134" s="12">
        <v>0</v>
      </c>
      <c r="AG134" s="12">
        <v>0</v>
      </c>
      <c r="AH134" s="12">
        <v>0</v>
      </c>
      <c r="AI134" s="12">
        <v>0</v>
      </c>
      <c r="AJ134" s="12">
        <v>0</v>
      </c>
      <c r="AK134" s="12">
        <v>0</v>
      </c>
      <c r="AL134" s="12">
        <v>0</v>
      </c>
      <c r="AM134" s="12">
        <v>0</v>
      </c>
      <c r="AN134" s="12">
        <v>0</v>
      </c>
      <c r="AO134" s="12">
        <v>0</v>
      </c>
      <c r="AP134" s="12">
        <v>0</v>
      </c>
      <c r="AQ134" s="12">
        <v>0</v>
      </c>
      <c r="AR134" s="12">
        <v>0</v>
      </c>
      <c r="AS134" s="12">
        <v>0</v>
      </c>
      <c r="AT134" s="12">
        <v>0</v>
      </c>
      <c r="AU134" s="12">
        <v>0</v>
      </c>
      <c r="AV134" s="12">
        <v>0</v>
      </c>
      <c r="AW134" s="12">
        <v>0</v>
      </c>
      <c r="AX134" s="12">
        <v>0</v>
      </c>
      <c r="AY134" s="12">
        <v>0</v>
      </c>
      <c r="AZ134" s="12">
        <v>0</v>
      </c>
      <c r="BA134" s="12">
        <v>0</v>
      </c>
      <c r="BB134" s="12">
        <v>0</v>
      </c>
      <c r="BC134" s="12">
        <v>0</v>
      </c>
      <c r="BD134" s="12">
        <v>0</v>
      </c>
      <c r="BE134" s="12">
        <v>0</v>
      </c>
      <c r="BF134" s="12">
        <v>0</v>
      </c>
      <c r="BG134" s="12">
        <v>5064.84</v>
      </c>
    </row>
    <row r="135" spans="1:59" x14ac:dyDescent="0.2">
      <c r="A135">
        <f t="shared" si="5"/>
        <v>91.98327272727272</v>
      </c>
      <c r="B135">
        <f t="shared" si="6"/>
        <v>607.30113080273134</v>
      </c>
      <c r="C135" s="14" t="s">
        <v>743</v>
      </c>
      <c r="D135" s="12">
        <v>0</v>
      </c>
      <c r="E135" s="12">
        <v>0</v>
      </c>
      <c r="F135" s="12">
        <v>0</v>
      </c>
      <c r="G135" s="12">
        <v>0</v>
      </c>
      <c r="H135" s="12">
        <v>0</v>
      </c>
      <c r="I135" s="12">
        <v>0</v>
      </c>
      <c r="J135" s="12">
        <v>0</v>
      </c>
      <c r="K135" s="12">
        <v>0</v>
      </c>
      <c r="L135" s="12">
        <v>0</v>
      </c>
      <c r="M135" s="12">
        <v>0</v>
      </c>
      <c r="N135" s="12">
        <v>374.75</v>
      </c>
      <c r="O135" s="12">
        <v>0</v>
      </c>
      <c r="P135" s="12">
        <v>0</v>
      </c>
      <c r="Q135" s="12">
        <v>0</v>
      </c>
      <c r="R135" s="12">
        <v>0</v>
      </c>
      <c r="S135" s="12">
        <v>0</v>
      </c>
      <c r="T135" s="12">
        <v>0</v>
      </c>
      <c r="U135" s="12">
        <v>0</v>
      </c>
      <c r="V135" s="12">
        <v>0</v>
      </c>
      <c r="W135" s="12">
        <v>0</v>
      </c>
      <c r="X135" s="12">
        <v>0</v>
      </c>
      <c r="Y135" s="12">
        <v>0</v>
      </c>
      <c r="Z135" s="12">
        <v>0</v>
      </c>
      <c r="AA135" s="12">
        <v>0</v>
      </c>
      <c r="AB135" s="12">
        <v>0</v>
      </c>
      <c r="AC135" s="12">
        <v>0</v>
      </c>
      <c r="AD135" s="12">
        <v>0</v>
      </c>
      <c r="AE135" s="12">
        <v>0</v>
      </c>
      <c r="AF135" s="12">
        <v>0</v>
      </c>
      <c r="AG135" s="12">
        <v>0</v>
      </c>
      <c r="AH135" s="12">
        <v>0</v>
      </c>
      <c r="AI135" s="12">
        <v>0</v>
      </c>
      <c r="AJ135" s="12">
        <v>0</v>
      </c>
      <c r="AK135" s="12">
        <v>0</v>
      </c>
      <c r="AL135" s="12">
        <v>0</v>
      </c>
      <c r="AM135" s="12">
        <v>0</v>
      </c>
      <c r="AN135" s="12">
        <v>0</v>
      </c>
      <c r="AO135" s="12">
        <v>0</v>
      </c>
      <c r="AP135" s="12">
        <v>4496.96</v>
      </c>
      <c r="AQ135" s="12">
        <v>0</v>
      </c>
      <c r="AR135" s="12">
        <v>0</v>
      </c>
      <c r="AS135" s="12">
        <v>0</v>
      </c>
      <c r="AT135" s="12">
        <v>0</v>
      </c>
      <c r="AU135" s="12">
        <v>0</v>
      </c>
      <c r="AV135" s="12">
        <v>0</v>
      </c>
      <c r="AW135" s="12">
        <v>0</v>
      </c>
      <c r="AX135" s="12">
        <v>0</v>
      </c>
      <c r="AY135" s="12">
        <v>0</v>
      </c>
      <c r="AZ135" s="12">
        <v>0</v>
      </c>
      <c r="BA135" s="12">
        <v>74.95</v>
      </c>
      <c r="BB135" s="12">
        <v>112.42</v>
      </c>
      <c r="BC135" s="12">
        <v>0</v>
      </c>
      <c r="BD135" s="12">
        <v>0</v>
      </c>
      <c r="BE135" s="12">
        <v>0</v>
      </c>
      <c r="BF135" s="12">
        <v>0</v>
      </c>
      <c r="BG135" s="12">
        <v>5059.08</v>
      </c>
    </row>
    <row r="136" spans="1:59" x14ac:dyDescent="0.2">
      <c r="A136">
        <f t="shared" si="5"/>
        <v>91.85599999999998</v>
      </c>
      <c r="B136">
        <f t="shared" si="6"/>
        <v>193.49129995371311</v>
      </c>
      <c r="C136" s="14" t="s">
        <v>203</v>
      </c>
      <c r="D136" s="12">
        <v>0</v>
      </c>
      <c r="E136" s="12">
        <v>0</v>
      </c>
      <c r="F136" s="12">
        <v>326.14999999999998</v>
      </c>
      <c r="G136" s="12">
        <v>805.77</v>
      </c>
      <c r="H136" s="12">
        <v>0</v>
      </c>
      <c r="I136" s="12">
        <v>0</v>
      </c>
      <c r="J136" s="12">
        <v>0</v>
      </c>
      <c r="K136" s="12">
        <v>0</v>
      </c>
      <c r="L136" s="12">
        <v>0</v>
      </c>
      <c r="M136" s="12">
        <v>0</v>
      </c>
      <c r="N136" s="12">
        <v>0</v>
      </c>
      <c r="O136" s="12">
        <v>0</v>
      </c>
      <c r="P136" s="12">
        <v>422.07</v>
      </c>
      <c r="Q136" s="12">
        <v>601.13</v>
      </c>
      <c r="R136" s="12">
        <v>262.2</v>
      </c>
      <c r="S136" s="12">
        <v>0</v>
      </c>
      <c r="T136" s="12">
        <v>262.2</v>
      </c>
      <c r="U136" s="12">
        <v>0</v>
      </c>
      <c r="V136" s="12">
        <v>0</v>
      </c>
      <c r="W136" s="12">
        <v>0</v>
      </c>
      <c r="X136" s="12">
        <v>223.83</v>
      </c>
      <c r="Y136" s="12">
        <v>0</v>
      </c>
      <c r="Z136" s="12">
        <v>0</v>
      </c>
      <c r="AA136" s="12">
        <v>0</v>
      </c>
      <c r="AB136" s="12">
        <v>0</v>
      </c>
      <c r="AC136" s="12">
        <v>466.84</v>
      </c>
      <c r="AD136" s="12">
        <v>0</v>
      </c>
      <c r="AE136" s="12">
        <v>0</v>
      </c>
      <c r="AF136" s="12">
        <v>0</v>
      </c>
      <c r="AG136" s="12">
        <v>0</v>
      </c>
      <c r="AH136" s="12">
        <v>0</v>
      </c>
      <c r="AI136" s="12">
        <v>0</v>
      </c>
      <c r="AJ136" s="12">
        <v>0</v>
      </c>
      <c r="AK136" s="12">
        <v>0</v>
      </c>
      <c r="AL136" s="12">
        <v>447.65</v>
      </c>
      <c r="AM136" s="12">
        <v>204.64</v>
      </c>
      <c r="AN136" s="12">
        <v>0</v>
      </c>
      <c r="AO136" s="12">
        <v>0</v>
      </c>
      <c r="AP136" s="12">
        <v>0</v>
      </c>
      <c r="AQ136" s="12">
        <v>0</v>
      </c>
      <c r="AR136" s="12">
        <v>594.74</v>
      </c>
      <c r="AS136" s="12">
        <v>434.86</v>
      </c>
      <c r="AT136" s="12">
        <v>0</v>
      </c>
      <c r="AU136" s="12">
        <v>0</v>
      </c>
      <c r="AV136" s="12">
        <v>0</v>
      </c>
      <c r="AW136" s="12">
        <v>0</v>
      </c>
      <c r="AX136" s="12">
        <v>0</v>
      </c>
      <c r="AY136" s="12">
        <v>0</v>
      </c>
      <c r="AZ136" s="12">
        <v>0</v>
      </c>
      <c r="BA136" s="12">
        <v>0</v>
      </c>
      <c r="BB136" s="12">
        <v>0</v>
      </c>
      <c r="BC136" s="12">
        <v>0</v>
      </c>
      <c r="BD136" s="12">
        <v>0</v>
      </c>
      <c r="BE136" s="12">
        <v>0</v>
      </c>
      <c r="BF136" s="12">
        <v>0</v>
      </c>
      <c r="BG136" s="12">
        <v>5052.079999999999</v>
      </c>
    </row>
    <row r="137" spans="1:59" x14ac:dyDescent="0.2">
      <c r="A137">
        <f t="shared" si="5"/>
        <v>91.157818181818172</v>
      </c>
      <c r="B137">
        <f t="shared" si="6"/>
        <v>498.03236517873205</v>
      </c>
      <c r="C137" s="14" t="s">
        <v>541</v>
      </c>
      <c r="D137" s="12">
        <v>716.24</v>
      </c>
      <c r="E137" s="12">
        <v>0</v>
      </c>
      <c r="F137" s="12">
        <v>0</v>
      </c>
      <c r="G137" s="12">
        <v>3581.2</v>
      </c>
      <c r="H137" s="12">
        <v>0</v>
      </c>
      <c r="I137" s="12">
        <v>0</v>
      </c>
      <c r="J137" s="12">
        <v>0</v>
      </c>
      <c r="K137" s="12">
        <v>0</v>
      </c>
      <c r="L137" s="12">
        <v>0</v>
      </c>
      <c r="M137" s="12">
        <v>0</v>
      </c>
      <c r="N137" s="12">
        <v>0</v>
      </c>
      <c r="O137" s="12">
        <v>0</v>
      </c>
      <c r="P137" s="12">
        <v>0</v>
      </c>
      <c r="Q137" s="12">
        <v>0</v>
      </c>
      <c r="R137" s="12">
        <v>0</v>
      </c>
      <c r="S137" s="12">
        <v>0</v>
      </c>
      <c r="T137" s="12">
        <v>0</v>
      </c>
      <c r="U137" s="12">
        <v>0</v>
      </c>
      <c r="V137" s="12">
        <v>0</v>
      </c>
      <c r="W137" s="12">
        <v>0</v>
      </c>
      <c r="X137" s="12">
        <v>0</v>
      </c>
      <c r="Y137" s="12">
        <v>0</v>
      </c>
      <c r="Z137" s="12">
        <v>0</v>
      </c>
      <c r="AA137" s="12">
        <v>0</v>
      </c>
      <c r="AB137" s="12">
        <v>0</v>
      </c>
      <c r="AC137" s="12">
        <v>0</v>
      </c>
      <c r="AD137" s="12">
        <v>0</v>
      </c>
      <c r="AE137" s="12">
        <v>0</v>
      </c>
      <c r="AF137" s="12">
        <v>0</v>
      </c>
      <c r="AG137" s="12">
        <v>0</v>
      </c>
      <c r="AH137" s="12">
        <v>0</v>
      </c>
      <c r="AI137" s="12">
        <v>0</v>
      </c>
      <c r="AJ137" s="12">
        <v>0</v>
      </c>
      <c r="AK137" s="12">
        <v>0</v>
      </c>
      <c r="AL137" s="12">
        <v>716.24</v>
      </c>
      <c r="AM137" s="12">
        <v>0</v>
      </c>
      <c r="AN137" s="12">
        <v>0</v>
      </c>
      <c r="AO137" s="12">
        <v>0</v>
      </c>
      <c r="AP137" s="12">
        <v>0</v>
      </c>
      <c r="AQ137" s="12">
        <v>0</v>
      </c>
      <c r="AR137" s="12">
        <v>0</v>
      </c>
      <c r="AS137" s="12">
        <v>0</v>
      </c>
      <c r="AT137" s="12">
        <v>0</v>
      </c>
      <c r="AU137" s="12">
        <v>0</v>
      </c>
      <c r="AV137" s="12">
        <v>0</v>
      </c>
      <c r="AW137" s="12">
        <v>0</v>
      </c>
      <c r="AX137" s="12">
        <v>0</v>
      </c>
      <c r="AY137" s="12">
        <v>0</v>
      </c>
      <c r="AZ137" s="12">
        <v>0</v>
      </c>
      <c r="BA137" s="12">
        <v>0</v>
      </c>
      <c r="BB137" s="12">
        <v>0</v>
      </c>
      <c r="BC137" s="12">
        <v>0</v>
      </c>
      <c r="BD137" s="12">
        <v>0</v>
      </c>
      <c r="BE137" s="12">
        <v>0</v>
      </c>
      <c r="BF137" s="12">
        <v>0</v>
      </c>
      <c r="BG137" s="12">
        <v>5013.6799999999994</v>
      </c>
    </row>
    <row r="138" spans="1:59" x14ac:dyDescent="0.2">
      <c r="A138">
        <f t="shared" si="5"/>
        <v>91.110909090909104</v>
      </c>
      <c r="B138">
        <f t="shared" si="6"/>
        <v>217.10706025397056</v>
      </c>
      <c r="C138" s="14" t="s">
        <v>687</v>
      </c>
      <c r="D138" s="12">
        <v>0</v>
      </c>
      <c r="E138" s="12">
        <v>493.69</v>
      </c>
      <c r="F138" s="12">
        <v>0</v>
      </c>
      <c r="G138" s="12">
        <v>0</v>
      </c>
      <c r="H138" s="12">
        <v>0</v>
      </c>
      <c r="I138" s="12">
        <v>0</v>
      </c>
      <c r="J138" s="12">
        <v>0</v>
      </c>
      <c r="K138" s="12">
        <v>0</v>
      </c>
      <c r="L138" s="12">
        <v>706.01</v>
      </c>
      <c r="M138" s="12">
        <v>0</v>
      </c>
      <c r="N138" s="12">
        <v>941.34</v>
      </c>
      <c r="O138" s="12">
        <v>0</v>
      </c>
      <c r="P138" s="12">
        <v>470.67</v>
      </c>
      <c r="Q138" s="12">
        <v>0</v>
      </c>
      <c r="R138" s="12">
        <v>0</v>
      </c>
      <c r="S138" s="12">
        <v>0</v>
      </c>
      <c r="T138" s="12">
        <v>0</v>
      </c>
      <c r="U138" s="12">
        <v>0</v>
      </c>
      <c r="V138" s="12">
        <v>0</v>
      </c>
      <c r="W138" s="12">
        <v>0</v>
      </c>
      <c r="X138" s="12">
        <v>0</v>
      </c>
      <c r="Y138" s="12">
        <v>0</v>
      </c>
      <c r="Z138" s="12">
        <v>0</v>
      </c>
      <c r="AA138" s="12">
        <v>0</v>
      </c>
      <c r="AB138" s="12">
        <v>0</v>
      </c>
      <c r="AC138" s="12">
        <v>470.67</v>
      </c>
      <c r="AD138" s="12">
        <v>0</v>
      </c>
      <c r="AE138" s="12">
        <v>493.69</v>
      </c>
      <c r="AF138" s="12">
        <v>0</v>
      </c>
      <c r="AG138" s="12">
        <v>0</v>
      </c>
      <c r="AH138" s="12">
        <v>0</v>
      </c>
      <c r="AI138" s="12">
        <v>0</v>
      </c>
      <c r="AJ138" s="12">
        <v>0</v>
      </c>
      <c r="AK138" s="12">
        <v>0</v>
      </c>
      <c r="AL138" s="12">
        <v>493.69</v>
      </c>
      <c r="AM138" s="12">
        <v>0</v>
      </c>
      <c r="AN138" s="12">
        <v>0</v>
      </c>
      <c r="AO138" s="12">
        <v>470.67</v>
      </c>
      <c r="AP138" s="12">
        <v>0</v>
      </c>
      <c r="AQ138" s="12">
        <v>470.67</v>
      </c>
      <c r="AR138" s="12">
        <v>0</v>
      </c>
      <c r="AS138" s="12">
        <v>0</v>
      </c>
      <c r="AT138" s="12">
        <v>0</v>
      </c>
      <c r="AU138" s="12">
        <v>0</v>
      </c>
      <c r="AV138" s="12">
        <v>0</v>
      </c>
      <c r="AW138" s="12">
        <v>0</v>
      </c>
      <c r="AX138" s="12">
        <v>0</v>
      </c>
      <c r="AY138" s="12">
        <v>0</v>
      </c>
      <c r="AZ138" s="12">
        <v>0</v>
      </c>
      <c r="BA138" s="12">
        <v>0</v>
      </c>
      <c r="BB138" s="12">
        <v>0</v>
      </c>
      <c r="BC138" s="12">
        <v>0</v>
      </c>
      <c r="BD138" s="12">
        <v>0</v>
      </c>
      <c r="BE138" s="12">
        <v>0</v>
      </c>
      <c r="BF138" s="12">
        <v>0</v>
      </c>
      <c r="BG138" s="12">
        <v>5011.1000000000004</v>
      </c>
    </row>
    <row r="139" spans="1:59" x14ac:dyDescent="0.2">
      <c r="A139">
        <f t="shared" si="5"/>
        <v>90.129818181818166</v>
      </c>
      <c r="B139">
        <f t="shared" si="6"/>
        <v>332.37256433713117</v>
      </c>
      <c r="C139" s="14" t="s">
        <v>760</v>
      </c>
      <c r="D139" s="12">
        <v>0</v>
      </c>
      <c r="E139" s="12">
        <v>0</v>
      </c>
      <c r="F139" s="12">
        <v>0</v>
      </c>
      <c r="G139" s="12">
        <v>0</v>
      </c>
      <c r="H139" s="12">
        <v>0</v>
      </c>
      <c r="I139" s="12">
        <v>0</v>
      </c>
      <c r="J139" s="12">
        <v>0</v>
      </c>
      <c r="K139" s="12">
        <v>0</v>
      </c>
      <c r="L139" s="12">
        <v>0</v>
      </c>
      <c r="M139" s="12">
        <v>0</v>
      </c>
      <c r="N139" s="12">
        <v>0</v>
      </c>
      <c r="O139" s="12">
        <v>0</v>
      </c>
      <c r="P139" s="12">
        <v>0</v>
      </c>
      <c r="Q139" s="12">
        <v>0</v>
      </c>
      <c r="R139" s="12">
        <v>0</v>
      </c>
      <c r="S139" s="12">
        <v>0</v>
      </c>
      <c r="T139" s="12">
        <v>0</v>
      </c>
      <c r="U139" s="12">
        <v>0</v>
      </c>
      <c r="V139" s="12">
        <v>0</v>
      </c>
      <c r="W139" s="12">
        <v>0</v>
      </c>
      <c r="X139" s="12">
        <v>0</v>
      </c>
      <c r="Y139" s="12">
        <v>0</v>
      </c>
      <c r="Z139" s="12">
        <v>0</v>
      </c>
      <c r="AA139" s="12">
        <v>0</v>
      </c>
      <c r="AB139" s="12">
        <v>0</v>
      </c>
      <c r="AC139" s="12">
        <v>0</v>
      </c>
      <c r="AD139" s="12">
        <v>0</v>
      </c>
      <c r="AE139" s="12">
        <v>0</v>
      </c>
      <c r="AF139" s="12">
        <v>0</v>
      </c>
      <c r="AG139" s="12">
        <v>0</v>
      </c>
      <c r="AH139" s="12">
        <v>0</v>
      </c>
      <c r="AI139" s="12">
        <v>0</v>
      </c>
      <c r="AJ139" s="12">
        <v>0</v>
      </c>
      <c r="AK139" s="12">
        <v>0</v>
      </c>
      <c r="AL139" s="12">
        <v>0</v>
      </c>
      <c r="AM139" s="12">
        <v>0</v>
      </c>
      <c r="AN139" s="12">
        <v>0</v>
      </c>
      <c r="AO139" s="12">
        <v>0</v>
      </c>
      <c r="AP139" s="12">
        <v>0</v>
      </c>
      <c r="AQ139" s="12">
        <v>0</v>
      </c>
      <c r="AR139" s="12">
        <v>0</v>
      </c>
      <c r="AS139" s="12">
        <v>0</v>
      </c>
      <c r="AT139" s="12">
        <v>0</v>
      </c>
      <c r="AU139" s="12">
        <v>0</v>
      </c>
      <c r="AV139" s="12">
        <v>1388.99</v>
      </c>
      <c r="AW139" s="12">
        <v>790.17</v>
      </c>
      <c r="AX139" s="12">
        <v>0</v>
      </c>
      <c r="AY139" s="12">
        <v>0</v>
      </c>
      <c r="AZ139" s="12">
        <v>0</v>
      </c>
      <c r="BA139" s="12">
        <v>1388.99</v>
      </c>
      <c r="BB139" s="12">
        <v>1388.99</v>
      </c>
      <c r="BC139" s="12">
        <v>0</v>
      </c>
      <c r="BD139" s="12">
        <v>0</v>
      </c>
      <c r="BE139" s="12">
        <v>0</v>
      </c>
      <c r="BF139" s="12">
        <v>0</v>
      </c>
      <c r="BG139" s="12">
        <v>4957.1399999999994</v>
      </c>
    </row>
    <row r="140" spans="1:59" x14ac:dyDescent="0.2">
      <c r="A140">
        <f t="shared" si="5"/>
        <v>89.220727272727274</v>
      </c>
      <c r="B140">
        <f t="shared" si="6"/>
        <v>430.19409252988288</v>
      </c>
      <c r="C140" s="14" t="s">
        <v>703</v>
      </c>
      <c r="D140" s="12">
        <v>0</v>
      </c>
      <c r="E140" s="12">
        <v>0</v>
      </c>
      <c r="F140" s="12">
        <v>0</v>
      </c>
      <c r="G140" s="12">
        <v>0</v>
      </c>
      <c r="H140" s="12">
        <v>0</v>
      </c>
      <c r="I140" s="12">
        <v>333.82</v>
      </c>
      <c r="J140" s="12">
        <v>0</v>
      </c>
      <c r="K140" s="12">
        <v>0</v>
      </c>
      <c r="L140" s="12">
        <v>0</v>
      </c>
      <c r="M140" s="12">
        <v>0</v>
      </c>
      <c r="N140" s="12">
        <v>667.64</v>
      </c>
      <c r="O140" s="12">
        <v>0</v>
      </c>
      <c r="P140" s="12">
        <v>0</v>
      </c>
      <c r="Q140" s="12">
        <v>0</v>
      </c>
      <c r="R140" s="12">
        <v>0</v>
      </c>
      <c r="S140" s="12">
        <v>0</v>
      </c>
      <c r="T140" s="12">
        <v>0</v>
      </c>
      <c r="U140" s="12">
        <v>0</v>
      </c>
      <c r="V140" s="12">
        <v>0</v>
      </c>
      <c r="W140" s="12">
        <v>0</v>
      </c>
      <c r="X140" s="12">
        <v>0</v>
      </c>
      <c r="Y140" s="12">
        <v>0</v>
      </c>
      <c r="Z140" s="12">
        <v>0</v>
      </c>
      <c r="AA140" s="12">
        <v>0</v>
      </c>
      <c r="AB140" s="12">
        <v>0</v>
      </c>
      <c r="AC140" s="12">
        <v>0</v>
      </c>
      <c r="AD140" s="12">
        <v>0</v>
      </c>
      <c r="AE140" s="12">
        <v>0</v>
      </c>
      <c r="AF140" s="12">
        <v>0</v>
      </c>
      <c r="AG140" s="12">
        <v>0</v>
      </c>
      <c r="AH140" s="12">
        <v>0</v>
      </c>
      <c r="AI140" s="12">
        <v>0</v>
      </c>
      <c r="AJ140" s="12">
        <v>0</v>
      </c>
      <c r="AK140" s="12">
        <v>0</v>
      </c>
      <c r="AL140" s="12">
        <v>0</v>
      </c>
      <c r="AM140" s="12">
        <v>0</v>
      </c>
      <c r="AN140" s="12">
        <v>0</v>
      </c>
      <c r="AO140" s="12">
        <v>0</v>
      </c>
      <c r="AP140" s="12">
        <v>3037.75</v>
      </c>
      <c r="AQ140" s="12">
        <v>0</v>
      </c>
      <c r="AR140" s="12">
        <v>0</v>
      </c>
      <c r="AS140" s="12">
        <v>801.17</v>
      </c>
      <c r="AT140" s="12">
        <v>0</v>
      </c>
      <c r="AU140" s="12">
        <v>0</v>
      </c>
      <c r="AV140" s="12">
        <v>0</v>
      </c>
      <c r="AW140" s="12">
        <v>0</v>
      </c>
      <c r="AX140" s="12">
        <v>0</v>
      </c>
      <c r="AY140" s="12">
        <v>0</v>
      </c>
      <c r="AZ140" s="12">
        <v>0</v>
      </c>
      <c r="BA140" s="12">
        <v>66.760000000000005</v>
      </c>
      <c r="BB140" s="12">
        <v>0</v>
      </c>
      <c r="BC140" s="12">
        <v>0</v>
      </c>
      <c r="BD140" s="12">
        <v>0</v>
      </c>
      <c r="BE140" s="12">
        <v>0</v>
      </c>
      <c r="BF140" s="12">
        <v>0</v>
      </c>
      <c r="BG140" s="12">
        <v>4907.1400000000003</v>
      </c>
    </row>
    <row r="141" spans="1:59" x14ac:dyDescent="0.2">
      <c r="A141">
        <f t="shared" si="5"/>
        <v>87.204545454545453</v>
      </c>
      <c r="B141">
        <f t="shared" si="6"/>
        <v>333.96798295100632</v>
      </c>
      <c r="C141" s="14" t="s">
        <v>844</v>
      </c>
      <c r="D141" s="12">
        <v>0</v>
      </c>
      <c r="E141" s="12">
        <v>0</v>
      </c>
      <c r="F141" s="12">
        <v>0</v>
      </c>
      <c r="G141" s="12">
        <v>0</v>
      </c>
      <c r="H141" s="12">
        <v>0</v>
      </c>
      <c r="I141" s="12">
        <v>0</v>
      </c>
      <c r="J141" s="12">
        <v>0</v>
      </c>
      <c r="K141" s="12">
        <v>0</v>
      </c>
      <c r="L141" s="12">
        <v>0</v>
      </c>
      <c r="M141" s="12">
        <v>0</v>
      </c>
      <c r="N141" s="12">
        <v>0</v>
      </c>
      <c r="O141" s="12">
        <v>0</v>
      </c>
      <c r="P141" s="12">
        <v>0</v>
      </c>
      <c r="Q141" s="12">
        <v>0</v>
      </c>
      <c r="R141" s="12">
        <v>0</v>
      </c>
      <c r="S141" s="12">
        <v>0</v>
      </c>
      <c r="T141" s="12">
        <v>0</v>
      </c>
      <c r="U141" s="12">
        <v>0</v>
      </c>
      <c r="V141" s="12">
        <v>0</v>
      </c>
      <c r="W141" s="12">
        <v>0</v>
      </c>
      <c r="X141" s="12">
        <v>0</v>
      </c>
      <c r="Y141" s="12">
        <v>0</v>
      </c>
      <c r="Z141" s="12">
        <v>0</v>
      </c>
      <c r="AA141" s="12">
        <v>0</v>
      </c>
      <c r="AB141" s="12">
        <v>0</v>
      </c>
      <c r="AC141" s="12">
        <v>0</v>
      </c>
      <c r="AD141" s="12">
        <v>0</v>
      </c>
      <c r="AE141" s="12">
        <v>0</v>
      </c>
      <c r="AF141" s="12">
        <v>0</v>
      </c>
      <c r="AG141" s="12">
        <v>0</v>
      </c>
      <c r="AH141" s="12">
        <v>0</v>
      </c>
      <c r="AI141" s="12">
        <v>0</v>
      </c>
      <c r="AJ141" s="12">
        <v>0</v>
      </c>
      <c r="AK141" s="12">
        <v>0</v>
      </c>
      <c r="AL141" s="12">
        <v>0</v>
      </c>
      <c r="AM141" s="12">
        <v>0</v>
      </c>
      <c r="AN141" s="12">
        <v>0</v>
      </c>
      <c r="AO141" s="12">
        <v>0</v>
      </c>
      <c r="AP141" s="12">
        <v>0</v>
      </c>
      <c r="AQ141" s="12">
        <v>0</v>
      </c>
      <c r="AR141" s="12">
        <v>0</v>
      </c>
      <c r="AS141" s="12">
        <v>0</v>
      </c>
      <c r="AT141" s="12">
        <v>0</v>
      </c>
      <c r="AU141" s="12">
        <v>0</v>
      </c>
      <c r="AV141" s="12">
        <v>0</v>
      </c>
      <c r="AW141" s="12">
        <v>0</v>
      </c>
      <c r="AX141" s="12">
        <v>0</v>
      </c>
      <c r="AY141" s="12">
        <v>0</v>
      </c>
      <c r="AZ141" s="12">
        <v>0</v>
      </c>
      <c r="BA141" s="12">
        <v>1918.5</v>
      </c>
      <c r="BB141" s="12">
        <v>959.25</v>
      </c>
      <c r="BC141" s="12">
        <v>0</v>
      </c>
      <c r="BD141" s="12">
        <v>959.25</v>
      </c>
      <c r="BE141" s="12">
        <v>959.25</v>
      </c>
      <c r="BF141" s="12">
        <v>0</v>
      </c>
      <c r="BG141" s="12">
        <v>4796.25</v>
      </c>
    </row>
    <row r="142" spans="1:59" x14ac:dyDescent="0.2">
      <c r="A142">
        <f t="shared" si="5"/>
        <v>85.181454545454542</v>
      </c>
      <c r="B142">
        <f t="shared" si="6"/>
        <v>462.96000368969629</v>
      </c>
      <c r="C142" s="14" t="s">
        <v>753</v>
      </c>
      <c r="D142" s="12">
        <v>0</v>
      </c>
      <c r="E142" s="12">
        <v>0</v>
      </c>
      <c r="F142" s="12">
        <v>0</v>
      </c>
      <c r="G142" s="12">
        <v>0</v>
      </c>
      <c r="H142" s="12">
        <v>0</v>
      </c>
      <c r="I142" s="12">
        <v>422.07</v>
      </c>
      <c r="J142" s="12">
        <v>0</v>
      </c>
      <c r="K142" s="12">
        <v>0</v>
      </c>
      <c r="L142" s="12">
        <v>0</v>
      </c>
      <c r="M142" s="12">
        <v>0</v>
      </c>
      <c r="N142" s="12">
        <v>422.07</v>
      </c>
      <c r="O142" s="12">
        <v>0</v>
      </c>
      <c r="P142" s="12">
        <v>0</v>
      </c>
      <c r="Q142" s="12">
        <v>0</v>
      </c>
      <c r="R142" s="12">
        <v>0</v>
      </c>
      <c r="S142" s="12">
        <v>0</v>
      </c>
      <c r="T142" s="12">
        <v>0</v>
      </c>
      <c r="U142" s="12">
        <v>0</v>
      </c>
      <c r="V142" s="12">
        <v>0</v>
      </c>
      <c r="W142" s="12">
        <v>0</v>
      </c>
      <c r="X142" s="12">
        <v>0</v>
      </c>
      <c r="Y142" s="12">
        <v>0</v>
      </c>
      <c r="Z142" s="12">
        <v>0</v>
      </c>
      <c r="AA142" s="12">
        <v>0</v>
      </c>
      <c r="AB142" s="12">
        <v>0</v>
      </c>
      <c r="AC142" s="12">
        <v>0</v>
      </c>
      <c r="AD142" s="12">
        <v>0</v>
      </c>
      <c r="AE142" s="12">
        <v>0</v>
      </c>
      <c r="AF142" s="12">
        <v>0</v>
      </c>
      <c r="AG142" s="12">
        <v>0</v>
      </c>
      <c r="AH142" s="12">
        <v>0</v>
      </c>
      <c r="AI142" s="12">
        <v>0</v>
      </c>
      <c r="AJ142" s="12">
        <v>0</v>
      </c>
      <c r="AK142" s="12">
        <v>0</v>
      </c>
      <c r="AL142" s="12">
        <v>0</v>
      </c>
      <c r="AM142" s="12">
        <v>0</v>
      </c>
      <c r="AN142" s="12">
        <v>0</v>
      </c>
      <c r="AO142" s="12">
        <v>0</v>
      </c>
      <c r="AP142" s="12">
        <v>3376.56</v>
      </c>
      <c r="AQ142" s="12">
        <v>0</v>
      </c>
      <c r="AR142" s="12">
        <v>0</v>
      </c>
      <c r="AS142" s="12">
        <v>0</v>
      </c>
      <c r="AT142" s="12">
        <v>0</v>
      </c>
      <c r="AU142" s="12">
        <v>0</v>
      </c>
      <c r="AV142" s="12">
        <v>0</v>
      </c>
      <c r="AW142" s="12">
        <v>0</v>
      </c>
      <c r="AX142" s="12">
        <v>0</v>
      </c>
      <c r="AY142" s="12">
        <v>0</v>
      </c>
      <c r="AZ142" s="12">
        <v>0</v>
      </c>
      <c r="BA142" s="12">
        <v>464.28</v>
      </c>
      <c r="BB142" s="12">
        <v>0</v>
      </c>
      <c r="BC142" s="12">
        <v>0</v>
      </c>
      <c r="BD142" s="12">
        <v>0</v>
      </c>
      <c r="BE142" s="12">
        <v>0</v>
      </c>
      <c r="BF142" s="12">
        <v>0</v>
      </c>
      <c r="BG142" s="12">
        <v>4684.9799999999996</v>
      </c>
    </row>
    <row r="143" spans="1:59" x14ac:dyDescent="0.2">
      <c r="A143">
        <f t="shared" si="5"/>
        <v>85.054000000000002</v>
      </c>
      <c r="B143">
        <f t="shared" si="6"/>
        <v>327.39299917060833</v>
      </c>
      <c r="C143" s="14" t="s">
        <v>402</v>
      </c>
      <c r="D143" s="12">
        <v>0</v>
      </c>
      <c r="E143" s="12">
        <v>98.490000000000009</v>
      </c>
      <c r="F143" s="12">
        <v>716.25</v>
      </c>
      <c r="G143" s="12">
        <v>223.83</v>
      </c>
      <c r="H143" s="12">
        <v>0</v>
      </c>
      <c r="I143" s="12">
        <v>0</v>
      </c>
      <c r="J143" s="12">
        <v>0</v>
      </c>
      <c r="K143" s="12">
        <v>0</v>
      </c>
      <c r="L143" s="12">
        <v>13.43</v>
      </c>
      <c r="M143" s="12">
        <v>447.65</v>
      </c>
      <c r="N143" s="12">
        <v>0</v>
      </c>
      <c r="O143" s="12">
        <v>447.65</v>
      </c>
      <c r="P143" s="12">
        <v>2238.25</v>
      </c>
      <c r="Q143" s="12">
        <v>0</v>
      </c>
      <c r="R143" s="12">
        <v>0</v>
      </c>
      <c r="S143" s="12">
        <v>0</v>
      </c>
      <c r="T143" s="12">
        <v>0</v>
      </c>
      <c r="U143" s="12">
        <v>0</v>
      </c>
      <c r="V143" s="12">
        <v>0</v>
      </c>
      <c r="W143" s="12">
        <v>0</v>
      </c>
      <c r="X143" s="12">
        <v>0</v>
      </c>
      <c r="Y143" s="12">
        <v>0</v>
      </c>
      <c r="Z143" s="12">
        <v>0</v>
      </c>
      <c r="AA143" s="12">
        <v>447.65</v>
      </c>
      <c r="AB143" s="12">
        <v>0</v>
      </c>
      <c r="AC143" s="12">
        <v>0</v>
      </c>
      <c r="AD143" s="12">
        <v>0</v>
      </c>
      <c r="AE143" s="12">
        <v>0</v>
      </c>
      <c r="AF143" s="12">
        <v>0</v>
      </c>
      <c r="AG143" s="12">
        <v>44.77</v>
      </c>
      <c r="AH143" s="12">
        <v>0</v>
      </c>
      <c r="AI143" s="12">
        <v>0</v>
      </c>
      <c r="AJ143" s="12">
        <v>0</v>
      </c>
      <c r="AK143" s="12">
        <v>0</v>
      </c>
      <c r="AL143" s="12">
        <v>0</v>
      </c>
      <c r="AM143" s="12">
        <v>0</v>
      </c>
      <c r="AN143" s="12">
        <v>0</v>
      </c>
      <c r="AO143" s="12">
        <v>0</v>
      </c>
      <c r="AP143" s="12">
        <v>0</v>
      </c>
      <c r="AQ143" s="12">
        <v>0</v>
      </c>
      <c r="AR143" s="12">
        <v>0</v>
      </c>
      <c r="AS143" s="12">
        <v>0</v>
      </c>
      <c r="AT143" s="12">
        <v>0</v>
      </c>
      <c r="AU143" s="12">
        <v>0</v>
      </c>
      <c r="AV143" s="12">
        <v>0</v>
      </c>
      <c r="AW143" s="12">
        <v>0</v>
      </c>
      <c r="AX143" s="12">
        <v>0</v>
      </c>
      <c r="AY143" s="12">
        <v>0</v>
      </c>
      <c r="AZ143" s="12">
        <v>0</v>
      </c>
      <c r="BA143" s="12">
        <v>0</v>
      </c>
      <c r="BB143" s="12">
        <v>0</v>
      </c>
      <c r="BC143" s="12">
        <v>0</v>
      </c>
      <c r="BD143" s="12">
        <v>0</v>
      </c>
      <c r="BE143" s="12">
        <v>0</v>
      </c>
      <c r="BF143" s="12">
        <v>0</v>
      </c>
      <c r="BG143" s="12">
        <v>4677.97</v>
      </c>
    </row>
    <row r="144" spans="1:59" x14ac:dyDescent="0.2">
      <c r="A144">
        <f t="shared" si="5"/>
        <v>84.414181818181817</v>
      </c>
      <c r="B144">
        <f t="shared" si="6"/>
        <v>438.55373818990148</v>
      </c>
      <c r="C144" s="14" t="s">
        <v>784</v>
      </c>
      <c r="D144" s="12">
        <v>0</v>
      </c>
      <c r="E144" s="12">
        <v>0</v>
      </c>
      <c r="F144" s="12">
        <v>0</v>
      </c>
      <c r="G144" s="12">
        <v>0</v>
      </c>
      <c r="H144" s="12">
        <v>0</v>
      </c>
      <c r="I144" s="12">
        <v>0</v>
      </c>
      <c r="J144" s="12">
        <v>0</v>
      </c>
      <c r="K144" s="12">
        <v>0</v>
      </c>
      <c r="L144" s="12">
        <v>0</v>
      </c>
      <c r="M144" s="12">
        <v>0</v>
      </c>
      <c r="N144" s="12">
        <v>0</v>
      </c>
      <c r="O144" s="12">
        <v>0</v>
      </c>
      <c r="P144" s="12">
        <v>0</v>
      </c>
      <c r="Q144" s="12">
        <v>0</v>
      </c>
      <c r="R144" s="12">
        <v>0</v>
      </c>
      <c r="S144" s="12">
        <v>0</v>
      </c>
      <c r="T144" s="12">
        <v>0</v>
      </c>
      <c r="U144" s="12">
        <v>0</v>
      </c>
      <c r="V144" s="12">
        <v>0</v>
      </c>
      <c r="W144" s="12">
        <v>0</v>
      </c>
      <c r="X144" s="12">
        <v>0</v>
      </c>
      <c r="Y144" s="12">
        <v>0</v>
      </c>
      <c r="Z144" s="12">
        <v>0</v>
      </c>
      <c r="AA144" s="12">
        <v>0</v>
      </c>
      <c r="AB144" s="12">
        <v>0</v>
      </c>
      <c r="AC144" s="12">
        <v>0</v>
      </c>
      <c r="AD144" s="12">
        <v>0</v>
      </c>
      <c r="AE144" s="12">
        <v>0</v>
      </c>
      <c r="AF144" s="12">
        <v>0</v>
      </c>
      <c r="AG144" s="12">
        <v>0</v>
      </c>
      <c r="AH144" s="12">
        <v>0</v>
      </c>
      <c r="AI144" s="12">
        <v>0</v>
      </c>
      <c r="AJ144" s="12">
        <v>0</v>
      </c>
      <c r="AK144" s="12">
        <v>0</v>
      </c>
      <c r="AL144" s="12">
        <v>0</v>
      </c>
      <c r="AM144" s="12">
        <v>0</v>
      </c>
      <c r="AN144" s="12">
        <v>0</v>
      </c>
      <c r="AO144" s="12">
        <v>0</v>
      </c>
      <c r="AP144" s="12">
        <v>0</v>
      </c>
      <c r="AQ144" s="12">
        <v>0</v>
      </c>
      <c r="AR144" s="12">
        <v>0</v>
      </c>
      <c r="AS144" s="12">
        <v>0</v>
      </c>
      <c r="AT144" s="12">
        <v>0</v>
      </c>
      <c r="AU144" s="12">
        <v>2321.39</v>
      </c>
      <c r="AV144" s="12">
        <v>0</v>
      </c>
      <c r="AW144" s="12">
        <v>0</v>
      </c>
      <c r="AX144" s="12">
        <v>0</v>
      </c>
      <c r="AY144" s="12">
        <v>0</v>
      </c>
      <c r="AZ144" s="12">
        <v>0</v>
      </c>
      <c r="BA144" s="12">
        <v>0</v>
      </c>
      <c r="BB144" s="12">
        <v>0</v>
      </c>
      <c r="BC144" s="12">
        <v>0</v>
      </c>
      <c r="BD144" s="12">
        <v>0</v>
      </c>
      <c r="BE144" s="12">
        <v>2321.39</v>
      </c>
      <c r="BF144" s="12">
        <v>0</v>
      </c>
      <c r="BG144" s="12">
        <v>4642.78</v>
      </c>
    </row>
    <row r="145" spans="1:59" x14ac:dyDescent="0.2">
      <c r="A145">
        <f t="shared" si="5"/>
        <v>80.460727272727269</v>
      </c>
      <c r="B145">
        <f t="shared" si="6"/>
        <v>247.14366694409225</v>
      </c>
      <c r="C145" s="14" t="s">
        <v>204</v>
      </c>
      <c r="D145" s="12">
        <v>0</v>
      </c>
      <c r="E145" s="12">
        <v>0</v>
      </c>
      <c r="F145" s="12">
        <v>0</v>
      </c>
      <c r="G145" s="12">
        <v>0</v>
      </c>
      <c r="H145" s="12">
        <v>0</v>
      </c>
      <c r="I145" s="12">
        <v>601.13</v>
      </c>
      <c r="J145" s="12">
        <v>0</v>
      </c>
      <c r="K145" s="12">
        <v>721.36</v>
      </c>
      <c r="L145" s="12">
        <v>0</v>
      </c>
      <c r="M145" s="12">
        <v>0</v>
      </c>
      <c r="N145" s="12">
        <v>0</v>
      </c>
      <c r="O145" s="12">
        <v>0</v>
      </c>
      <c r="P145" s="12">
        <v>0</v>
      </c>
      <c r="Q145" s="12">
        <v>0</v>
      </c>
      <c r="R145" s="12">
        <v>0</v>
      </c>
      <c r="S145" s="12">
        <v>0</v>
      </c>
      <c r="T145" s="12">
        <v>0</v>
      </c>
      <c r="U145" s="12">
        <v>0</v>
      </c>
      <c r="V145" s="12">
        <v>0</v>
      </c>
      <c r="W145" s="12">
        <v>0</v>
      </c>
      <c r="X145" s="12">
        <v>0</v>
      </c>
      <c r="Y145" s="12">
        <v>601.13</v>
      </c>
      <c r="Z145" s="12">
        <v>601.13</v>
      </c>
      <c r="AA145" s="12">
        <v>0</v>
      </c>
      <c r="AB145" s="12">
        <v>0</v>
      </c>
      <c r="AC145" s="12">
        <v>0</v>
      </c>
      <c r="AD145" s="12">
        <v>0</v>
      </c>
      <c r="AE145" s="12">
        <v>0</v>
      </c>
      <c r="AF145" s="12">
        <v>0</v>
      </c>
      <c r="AG145" s="12">
        <v>0</v>
      </c>
      <c r="AH145" s="12">
        <v>0</v>
      </c>
      <c r="AI145" s="12">
        <v>0</v>
      </c>
      <c r="AJ145" s="12">
        <v>0</v>
      </c>
      <c r="AK145" s="12">
        <v>0</v>
      </c>
      <c r="AL145" s="12">
        <v>0</v>
      </c>
      <c r="AM145" s="12">
        <v>0</v>
      </c>
      <c r="AN145" s="12">
        <v>0</v>
      </c>
      <c r="AO145" s="12">
        <v>0</v>
      </c>
      <c r="AP145" s="12">
        <v>0</v>
      </c>
      <c r="AQ145" s="12">
        <v>0</v>
      </c>
      <c r="AR145" s="12">
        <v>0</v>
      </c>
      <c r="AS145" s="12">
        <v>0</v>
      </c>
      <c r="AT145" s="12">
        <v>601.13</v>
      </c>
      <c r="AU145" s="12">
        <v>0</v>
      </c>
      <c r="AV145" s="12">
        <v>0</v>
      </c>
      <c r="AW145" s="12">
        <v>0</v>
      </c>
      <c r="AX145" s="12">
        <v>0</v>
      </c>
      <c r="AY145" s="12">
        <v>0</v>
      </c>
      <c r="AZ145" s="12">
        <v>0</v>
      </c>
      <c r="BA145" s="12">
        <v>0</v>
      </c>
      <c r="BB145" s="12">
        <v>0</v>
      </c>
      <c r="BC145" s="12">
        <v>0</v>
      </c>
      <c r="BD145" s="12">
        <v>1299.46</v>
      </c>
      <c r="BE145" s="12">
        <v>0</v>
      </c>
      <c r="BF145" s="12">
        <v>0</v>
      </c>
      <c r="BG145" s="12">
        <v>4425.34</v>
      </c>
    </row>
    <row r="146" spans="1:59" x14ac:dyDescent="0.2">
      <c r="A146">
        <f t="shared" si="5"/>
        <v>69.996181818181824</v>
      </c>
      <c r="B146">
        <f t="shared" si="6"/>
        <v>519.10557770247294</v>
      </c>
      <c r="C146" s="14" t="s">
        <v>168</v>
      </c>
      <c r="D146" s="12">
        <v>0</v>
      </c>
      <c r="E146" s="12">
        <v>0</v>
      </c>
      <c r="F146" s="12">
        <v>0</v>
      </c>
      <c r="G146" s="12">
        <v>0</v>
      </c>
      <c r="H146" s="12">
        <v>3849.79</v>
      </c>
      <c r="I146" s="12">
        <v>0</v>
      </c>
      <c r="J146" s="12">
        <v>0</v>
      </c>
      <c r="K146" s="12">
        <v>0</v>
      </c>
      <c r="L146" s="12">
        <v>0</v>
      </c>
      <c r="M146" s="12">
        <v>0</v>
      </c>
      <c r="N146" s="12">
        <v>0</v>
      </c>
      <c r="O146" s="12">
        <v>0</v>
      </c>
      <c r="P146" s="12">
        <v>0</v>
      </c>
      <c r="Q146" s="12">
        <v>0</v>
      </c>
      <c r="R146" s="12">
        <v>0</v>
      </c>
      <c r="S146" s="12">
        <v>0</v>
      </c>
      <c r="T146" s="12">
        <v>0</v>
      </c>
      <c r="U146" s="12">
        <v>0</v>
      </c>
      <c r="V146" s="12">
        <v>0</v>
      </c>
      <c r="W146" s="12">
        <v>0</v>
      </c>
      <c r="X146" s="12">
        <v>0</v>
      </c>
      <c r="Y146" s="12">
        <v>0</v>
      </c>
      <c r="Z146" s="12">
        <v>0</v>
      </c>
      <c r="AA146" s="12">
        <v>0</v>
      </c>
      <c r="AB146" s="12">
        <v>0</v>
      </c>
      <c r="AC146" s="12">
        <v>0</v>
      </c>
      <c r="AD146" s="12">
        <v>0</v>
      </c>
      <c r="AE146" s="12">
        <v>0</v>
      </c>
      <c r="AF146" s="12">
        <v>0</v>
      </c>
      <c r="AG146" s="12">
        <v>0</v>
      </c>
      <c r="AH146" s="12">
        <v>0</v>
      </c>
      <c r="AI146" s="12">
        <v>0</v>
      </c>
      <c r="AJ146" s="12">
        <v>0</v>
      </c>
      <c r="AK146" s="12">
        <v>0</v>
      </c>
      <c r="AL146" s="12">
        <v>0</v>
      </c>
      <c r="AM146" s="12">
        <v>0</v>
      </c>
      <c r="AN146" s="12">
        <v>0</v>
      </c>
      <c r="AO146" s="12">
        <v>0</v>
      </c>
      <c r="AP146" s="12">
        <v>0</v>
      </c>
      <c r="AQ146" s="12">
        <v>0</v>
      </c>
      <c r="AR146" s="12">
        <v>0</v>
      </c>
      <c r="AS146" s="12">
        <v>0</v>
      </c>
      <c r="AT146" s="12">
        <v>0</v>
      </c>
      <c r="AU146" s="12">
        <v>0</v>
      </c>
      <c r="AV146" s="12">
        <v>0</v>
      </c>
      <c r="AW146" s="12">
        <v>0</v>
      </c>
      <c r="AX146" s="12">
        <v>0</v>
      </c>
      <c r="AY146" s="12">
        <v>0</v>
      </c>
      <c r="AZ146" s="12">
        <v>0</v>
      </c>
      <c r="BA146" s="12">
        <v>0</v>
      </c>
      <c r="BB146" s="12">
        <v>0</v>
      </c>
      <c r="BC146" s="12">
        <v>0</v>
      </c>
      <c r="BD146" s="12">
        <v>0</v>
      </c>
      <c r="BE146" s="12">
        <v>0</v>
      </c>
      <c r="BF146" s="12">
        <v>0</v>
      </c>
      <c r="BG146" s="12">
        <v>3849.79</v>
      </c>
    </row>
    <row r="147" spans="1:59" x14ac:dyDescent="0.2">
      <c r="A147">
        <f t="shared" si="5"/>
        <v>67.322363636363647</v>
      </c>
      <c r="B147">
        <f t="shared" si="6"/>
        <v>331.30623216328979</v>
      </c>
      <c r="C147" s="14" t="s">
        <v>562</v>
      </c>
      <c r="D147" s="12">
        <v>0</v>
      </c>
      <c r="E147" s="12">
        <v>0</v>
      </c>
      <c r="F147" s="12">
        <v>0</v>
      </c>
      <c r="G147" s="12">
        <v>0</v>
      </c>
      <c r="H147" s="12">
        <v>0</v>
      </c>
      <c r="I147" s="12">
        <v>0</v>
      </c>
      <c r="J147" s="12">
        <v>0</v>
      </c>
      <c r="K147" s="12">
        <v>326.14999999999998</v>
      </c>
      <c r="L147" s="12">
        <v>326.14999999999998</v>
      </c>
      <c r="M147" s="12">
        <v>2398.13</v>
      </c>
      <c r="N147" s="12">
        <v>0</v>
      </c>
      <c r="O147" s="12">
        <v>0</v>
      </c>
      <c r="P147" s="12">
        <v>0</v>
      </c>
      <c r="Q147" s="12">
        <v>0</v>
      </c>
      <c r="R147" s="12">
        <v>0</v>
      </c>
      <c r="S147" s="12">
        <v>0</v>
      </c>
      <c r="T147" s="12">
        <v>0</v>
      </c>
      <c r="U147" s="12">
        <v>0</v>
      </c>
      <c r="V147" s="12">
        <v>0</v>
      </c>
      <c r="W147" s="12">
        <v>0</v>
      </c>
      <c r="X147" s="12">
        <v>0</v>
      </c>
      <c r="Y147" s="12">
        <v>0</v>
      </c>
      <c r="Z147" s="12">
        <v>0</v>
      </c>
      <c r="AA147" s="12">
        <v>0</v>
      </c>
      <c r="AB147" s="12">
        <v>0</v>
      </c>
      <c r="AC147" s="12">
        <v>0</v>
      </c>
      <c r="AD147" s="12">
        <v>0</v>
      </c>
      <c r="AE147" s="12">
        <v>0</v>
      </c>
      <c r="AF147" s="12">
        <v>0</v>
      </c>
      <c r="AG147" s="12">
        <v>0</v>
      </c>
      <c r="AH147" s="12">
        <v>0</v>
      </c>
      <c r="AI147" s="12">
        <v>0</v>
      </c>
      <c r="AJ147" s="12">
        <v>0</v>
      </c>
      <c r="AK147" s="12">
        <v>0</v>
      </c>
      <c r="AL147" s="12">
        <v>0</v>
      </c>
      <c r="AM147" s="12">
        <v>0</v>
      </c>
      <c r="AN147" s="12">
        <v>0</v>
      </c>
      <c r="AO147" s="12">
        <v>0</v>
      </c>
      <c r="AP147" s="12">
        <v>0</v>
      </c>
      <c r="AQ147" s="12">
        <v>0</v>
      </c>
      <c r="AR147" s="12">
        <v>0</v>
      </c>
      <c r="AS147" s="12">
        <v>0</v>
      </c>
      <c r="AT147" s="12">
        <v>0</v>
      </c>
      <c r="AU147" s="12">
        <v>326.14999999999998</v>
      </c>
      <c r="AV147" s="12">
        <v>0</v>
      </c>
      <c r="AW147" s="12">
        <v>326.14999999999998</v>
      </c>
      <c r="AX147" s="12">
        <v>0</v>
      </c>
      <c r="AY147" s="12">
        <v>0</v>
      </c>
      <c r="AZ147" s="12">
        <v>0</v>
      </c>
      <c r="BA147" s="12">
        <v>0</v>
      </c>
      <c r="BB147" s="12">
        <v>0</v>
      </c>
      <c r="BC147" s="12">
        <v>0</v>
      </c>
      <c r="BD147" s="12">
        <v>0</v>
      </c>
      <c r="BE147" s="12">
        <v>0</v>
      </c>
      <c r="BF147" s="12">
        <v>0</v>
      </c>
      <c r="BG147" s="12">
        <v>3702.7300000000005</v>
      </c>
    </row>
    <row r="148" spans="1:59" x14ac:dyDescent="0.2">
      <c r="A148">
        <f t="shared" si="5"/>
        <v>64.182545454545448</v>
      </c>
      <c r="B148">
        <f t="shared" si="6"/>
        <v>358.96060650582575</v>
      </c>
      <c r="C148" s="14" t="s">
        <v>75</v>
      </c>
      <c r="D148" s="12">
        <v>0</v>
      </c>
      <c r="E148" s="12">
        <v>0</v>
      </c>
      <c r="F148" s="12">
        <v>0</v>
      </c>
      <c r="G148" s="12">
        <v>0</v>
      </c>
      <c r="H148" s="12">
        <v>0</v>
      </c>
      <c r="I148" s="12">
        <v>0</v>
      </c>
      <c r="J148" s="12">
        <v>0</v>
      </c>
      <c r="K148" s="12">
        <v>1074.3599999999999</v>
      </c>
      <c r="L148" s="12">
        <v>0</v>
      </c>
      <c r="M148" s="12">
        <v>0</v>
      </c>
      <c r="N148" s="12">
        <v>0</v>
      </c>
      <c r="O148" s="12">
        <v>2455.6799999999998</v>
      </c>
      <c r="P148" s="12">
        <v>0</v>
      </c>
      <c r="Q148" s="12">
        <v>0</v>
      </c>
      <c r="R148" s="12">
        <v>0</v>
      </c>
      <c r="S148" s="12">
        <v>0</v>
      </c>
      <c r="T148" s="12">
        <v>0</v>
      </c>
      <c r="U148" s="12">
        <v>0</v>
      </c>
      <c r="V148" s="12">
        <v>0</v>
      </c>
      <c r="W148" s="12">
        <v>0</v>
      </c>
      <c r="X148" s="12">
        <v>0</v>
      </c>
      <c r="Y148" s="12">
        <v>0</v>
      </c>
      <c r="Z148" s="12">
        <v>0</v>
      </c>
      <c r="AA148" s="12">
        <v>0</v>
      </c>
      <c r="AB148" s="12">
        <v>0</v>
      </c>
      <c r="AC148" s="12">
        <v>0</v>
      </c>
      <c r="AD148" s="12">
        <v>0</v>
      </c>
      <c r="AE148" s="12">
        <v>0</v>
      </c>
      <c r="AF148" s="12">
        <v>0</v>
      </c>
      <c r="AG148" s="12">
        <v>0</v>
      </c>
      <c r="AH148" s="12">
        <v>0</v>
      </c>
      <c r="AI148" s="12">
        <v>0</v>
      </c>
      <c r="AJ148" s="12">
        <v>0</v>
      </c>
      <c r="AK148" s="12">
        <v>0</v>
      </c>
      <c r="AL148" s="12">
        <v>0</v>
      </c>
      <c r="AM148" s="12">
        <v>0</v>
      </c>
      <c r="AN148" s="12">
        <v>0</v>
      </c>
      <c r="AO148" s="12">
        <v>0</v>
      </c>
      <c r="AP148" s="12">
        <v>0</v>
      </c>
      <c r="AQ148" s="12">
        <v>0</v>
      </c>
      <c r="AR148" s="12">
        <v>0</v>
      </c>
      <c r="AS148" s="12">
        <v>0</v>
      </c>
      <c r="AT148" s="12">
        <v>0</v>
      </c>
      <c r="AU148" s="12">
        <v>0</v>
      </c>
      <c r="AV148" s="12">
        <v>0</v>
      </c>
      <c r="AW148" s="12">
        <v>0</v>
      </c>
      <c r="AX148" s="12">
        <v>0</v>
      </c>
      <c r="AY148" s="12">
        <v>0</v>
      </c>
      <c r="AZ148" s="12">
        <v>0</v>
      </c>
      <c r="BA148" s="12">
        <v>0</v>
      </c>
      <c r="BB148" s="12">
        <v>0</v>
      </c>
      <c r="BC148" s="12">
        <v>0</v>
      </c>
      <c r="BD148" s="12">
        <v>0</v>
      </c>
      <c r="BE148" s="12">
        <v>0</v>
      </c>
      <c r="BF148" s="12">
        <v>0</v>
      </c>
      <c r="BG148" s="12">
        <v>3530.04</v>
      </c>
    </row>
    <row r="149" spans="1:59" x14ac:dyDescent="0.2">
      <c r="A149">
        <f t="shared" si="5"/>
        <v>59.415818181818182</v>
      </c>
      <c r="B149">
        <f t="shared" si="6"/>
        <v>208.55838006455534</v>
      </c>
      <c r="C149" s="14" t="s">
        <v>397</v>
      </c>
      <c r="D149" s="12">
        <v>0</v>
      </c>
      <c r="E149" s="12">
        <v>0</v>
      </c>
      <c r="F149" s="12">
        <v>223.83</v>
      </c>
      <c r="G149" s="12">
        <v>0</v>
      </c>
      <c r="H149" s="12">
        <v>0</v>
      </c>
      <c r="I149" s="12">
        <v>0</v>
      </c>
      <c r="J149" s="12">
        <v>0</v>
      </c>
      <c r="K149" s="12">
        <v>1119.1299999999999</v>
      </c>
      <c r="L149" s="12">
        <v>0</v>
      </c>
      <c r="M149" s="12">
        <v>0</v>
      </c>
      <c r="N149" s="12">
        <v>581.95000000000005</v>
      </c>
      <c r="O149" s="12">
        <v>223.83</v>
      </c>
      <c r="P149" s="12">
        <v>0</v>
      </c>
      <c r="Q149" s="12">
        <v>0</v>
      </c>
      <c r="R149" s="12">
        <v>0</v>
      </c>
      <c r="S149" s="12">
        <v>0</v>
      </c>
      <c r="T149" s="12">
        <v>0</v>
      </c>
      <c r="U149" s="12">
        <v>0</v>
      </c>
      <c r="V149" s="12">
        <v>0</v>
      </c>
      <c r="W149" s="12">
        <v>0</v>
      </c>
      <c r="X149" s="12">
        <v>0</v>
      </c>
      <c r="Y149" s="12">
        <v>0</v>
      </c>
      <c r="Z149" s="12">
        <v>0</v>
      </c>
      <c r="AA149" s="12">
        <v>223.83</v>
      </c>
      <c r="AB149" s="12">
        <v>0</v>
      </c>
      <c r="AC149" s="12">
        <v>0</v>
      </c>
      <c r="AD149" s="12">
        <v>0</v>
      </c>
      <c r="AE149" s="12">
        <v>0</v>
      </c>
      <c r="AF149" s="12">
        <v>0</v>
      </c>
      <c r="AG149" s="12">
        <v>895.3</v>
      </c>
      <c r="AH149" s="12">
        <v>0</v>
      </c>
      <c r="AI149" s="12">
        <v>0</v>
      </c>
      <c r="AJ149" s="12">
        <v>0</v>
      </c>
      <c r="AK149" s="12">
        <v>0</v>
      </c>
      <c r="AL149" s="12">
        <v>0</v>
      </c>
      <c r="AM149" s="12">
        <v>0</v>
      </c>
      <c r="AN149" s="12">
        <v>0</v>
      </c>
      <c r="AO149" s="12">
        <v>0</v>
      </c>
      <c r="AP149" s="12">
        <v>0</v>
      </c>
      <c r="AQ149" s="12">
        <v>0</v>
      </c>
      <c r="AR149" s="12">
        <v>0</v>
      </c>
      <c r="AS149" s="12">
        <v>0</v>
      </c>
      <c r="AT149" s="12">
        <v>0</v>
      </c>
      <c r="AU149" s="12">
        <v>0</v>
      </c>
      <c r="AV149" s="12">
        <v>0</v>
      </c>
      <c r="AW149" s="12">
        <v>0</v>
      </c>
      <c r="AX149" s="12">
        <v>0</v>
      </c>
      <c r="AY149" s="12">
        <v>0</v>
      </c>
      <c r="AZ149" s="12">
        <v>0</v>
      </c>
      <c r="BA149" s="12">
        <v>0</v>
      </c>
      <c r="BB149" s="12">
        <v>0</v>
      </c>
      <c r="BC149" s="12">
        <v>0</v>
      </c>
      <c r="BD149" s="12">
        <v>0</v>
      </c>
      <c r="BE149" s="12">
        <v>0</v>
      </c>
      <c r="BF149" s="12">
        <v>0</v>
      </c>
      <c r="BG149" s="12">
        <v>3267.87</v>
      </c>
    </row>
    <row r="150" spans="1:59" x14ac:dyDescent="0.2">
      <c r="A150">
        <f t="shared" si="5"/>
        <v>59.415454545454544</v>
      </c>
      <c r="B150">
        <f t="shared" si="6"/>
        <v>353.81119541788149</v>
      </c>
      <c r="C150" s="14" t="s">
        <v>341</v>
      </c>
      <c r="D150" s="12">
        <v>0</v>
      </c>
      <c r="E150" s="12">
        <v>0</v>
      </c>
      <c r="F150" s="12">
        <v>0</v>
      </c>
      <c r="G150" s="12">
        <v>0</v>
      </c>
      <c r="H150" s="12">
        <v>0</v>
      </c>
      <c r="I150" s="12">
        <v>735.43</v>
      </c>
      <c r="J150" s="12">
        <v>0</v>
      </c>
      <c r="K150" s="12">
        <v>0</v>
      </c>
      <c r="L150" s="12">
        <v>0</v>
      </c>
      <c r="M150" s="12">
        <v>0</v>
      </c>
      <c r="N150" s="12">
        <v>0</v>
      </c>
      <c r="O150" s="12">
        <v>0</v>
      </c>
      <c r="P150" s="12">
        <v>0</v>
      </c>
      <c r="Q150" s="12">
        <v>0</v>
      </c>
      <c r="R150" s="12">
        <v>0</v>
      </c>
      <c r="S150" s="12">
        <v>0</v>
      </c>
      <c r="T150" s="12">
        <v>0</v>
      </c>
      <c r="U150" s="12">
        <v>0</v>
      </c>
      <c r="V150" s="12">
        <v>0</v>
      </c>
      <c r="W150" s="12">
        <v>2532.42</v>
      </c>
      <c r="X150" s="12">
        <v>0</v>
      </c>
      <c r="Y150" s="12">
        <v>0</v>
      </c>
      <c r="Z150" s="12">
        <v>0</v>
      </c>
      <c r="AA150" s="12">
        <v>0</v>
      </c>
      <c r="AB150" s="12">
        <v>0</v>
      </c>
      <c r="AC150" s="12">
        <v>0</v>
      </c>
      <c r="AD150" s="12">
        <v>0</v>
      </c>
      <c r="AE150" s="12">
        <v>0</v>
      </c>
      <c r="AF150" s="12">
        <v>0</v>
      </c>
      <c r="AG150" s="12">
        <v>0</v>
      </c>
      <c r="AH150" s="12">
        <v>0</v>
      </c>
      <c r="AI150" s="12">
        <v>0</v>
      </c>
      <c r="AJ150" s="12">
        <v>0</v>
      </c>
      <c r="AK150" s="12">
        <v>0</v>
      </c>
      <c r="AL150" s="12">
        <v>0</v>
      </c>
      <c r="AM150" s="12">
        <v>0</v>
      </c>
      <c r="AN150" s="12">
        <v>0</v>
      </c>
      <c r="AO150" s="12">
        <v>0</v>
      </c>
      <c r="AP150" s="12">
        <v>0</v>
      </c>
      <c r="AQ150" s="12">
        <v>0</v>
      </c>
      <c r="AR150" s="12">
        <v>0</v>
      </c>
      <c r="AS150" s="12">
        <v>0</v>
      </c>
      <c r="AT150" s="12">
        <v>0</v>
      </c>
      <c r="AU150" s="12">
        <v>0</v>
      </c>
      <c r="AV150" s="12">
        <v>0</v>
      </c>
      <c r="AW150" s="12">
        <v>0</v>
      </c>
      <c r="AX150" s="12">
        <v>0</v>
      </c>
      <c r="AY150" s="12">
        <v>0</v>
      </c>
      <c r="AZ150" s="12">
        <v>0</v>
      </c>
      <c r="BA150" s="12">
        <v>0</v>
      </c>
      <c r="BB150" s="12">
        <v>0</v>
      </c>
      <c r="BC150" s="12">
        <v>0</v>
      </c>
      <c r="BD150" s="12">
        <v>0</v>
      </c>
      <c r="BE150" s="12">
        <v>0</v>
      </c>
      <c r="BF150" s="12">
        <v>0</v>
      </c>
      <c r="BG150" s="12">
        <v>3267.85</v>
      </c>
    </row>
    <row r="151" spans="1:59" x14ac:dyDescent="0.2">
      <c r="A151">
        <f t="shared" si="5"/>
        <v>58.775999999999996</v>
      </c>
      <c r="B151">
        <f t="shared" si="6"/>
        <v>246.07622927323422</v>
      </c>
      <c r="C151" s="14" t="s">
        <v>390</v>
      </c>
      <c r="D151" s="12">
        <v>0</v>
      </c>
      <c r="E151" s="12">
        <v>1227.8399999999999</v>
      </c>
      <c r="F151" s="12">
        <v>0</v>
      </c>
      <c r="G151" s="12">
        <v>0</v>
      </c>
      <c r="H151" s="12">
        <v>0</v>
      </c>
      <c r="I151" s="12">
        <v>0</v>
      </c>
      <c r="J151" s="12">
        <v>0</v>
      </c>
      <c r="K151" s="12">
        <v>0</v>
      </c>
      <c r="L151" s="12">
        <v>0</v>
      </c>
      <c r="M151" s="12">
        <v>0</v>
      </c>
      <c r="N151" s="12">
        <v>0</v>
      </c>
      <c r="O151" s="12">
        <v>0</v>
      </c>
      <c r="P151" s="12">
        <v>0</v>
      </c>
      <c r="Q151" s="12">
        <v>57.56</v>
      </c>
      <c r="R151" s="12">
        <v>0</v>
      </c>
      <c r="S151" s="12">
        <v>0</v>
      </c>
      <c r="T151" s="12">
        <v>0</v>
      </c>
      <c r="U151" s="12">
        <v>0</v>
      </c>
      <c r="V151" s="12">
        <v>0</v>
      </c>
      <c r="W151" s="12">
        <v>0</v>
      </c>
      <c r="X151" s="12">
        <v>0</v>
      </c>
      <c r="Y151" s="12">
        <v>0</v>
      </c>
      <c r="Z151" s="12">
        <v>0</v>
      </c>
      <c r="AA151" s="12">
        <v>0</v>
      </c>
      <c r="AB151" s="12">
        <v>0</v>
      </c>
      <c r="AC151" s="12">
        <v>0</v>
      </c>
      <c r="AD151" s="12">
        <v>0</v>
      </c>
      <c r="AE151" s="12">
        <v>0</v>
      </c>
      <c r="AF151" s="12">
        <v>0</v>
      </c>
      <c r="AG151" s="12">
        <v>0</v>
      </c>
      <c r="AH151" s="12">
        <v>0</v>
      </c>
      <c r="AI151" s="12">
        <v>0</v>
      </c>
      <c r="AJ151" s="12">
        <v>0</v>
      </c>
      <c r="AK151" s="12">
        <v>0</v>
      </c>
      <c r="AL151" s="12">
        <v>0</v>
      </c>
      <c r="AM151" s="12">
        <v>57.56</v>
      </c>
      <c r="AN151" s="12">
        <v>0</v>
      </c>
      <c r="AO151" s="12">
        <v>0</v>
      </c>
      <c r="AP151" s="12">
        <v>0</v>
      </c>
      <c r="AQ151" s="12">
        <v>0</v>
      </c>
      <c r="AR151" s="12">
        <v>0</v>
      </c>
      <c r="AS151" s="12">
        <v>0</v>
      </c>
      <c r="AT151" s="12">
        <v>0</v>
      </c>
      <c r="AU151" s="12">
        <v>0</v>
      </c>
      <c r="AV151" s="12">
        <v>0</v>
      </c>
      <c r="AW151" s="12">
        <v>0</v>
      </c>
      <c r="AX151" s="12">
        <v>0</v>
      </c>
      <c r="AY151" s="12">
        <v>0</v>
      </c>
      <c r="AZ151" s="12">
        <v>1227.8399999999999</v>
      </c>
      <c r="BA151" s="12">
        <v>0</v>
      </c>
      <c r="BB151" s="12">
        <v>0</v>
      </c>
      <c r="BC151" s="12">
        <v>0</v>
      </c>
      <c r="BD151" s="12">
        <v>661.88</v>
      </c>
      <c r="BE151" s="12">
        <v>0</v>
      </c>
      <c r="BF151" s="12">
        <v>0</v>
      </c>
      <c r="BG151" s="12">
        <v>3232.68</v>
      </c>
    </row>
    <row r="152" spans="1:59" x14ac:dyDescent="0.2">
      <c r="A152">
        <f t="shared" si="5"/>
        <v>58.601454545454544</v>
      </c>
      <c r="B152">
        <f t="shared" si="6"/>
        <v>414.03889364369741</v>
      </c>
      <c r="C152" s="14" t="s">
        <v>444</v>
      </c>
      <c r="D152" s="12">
        <v>0</v>
      </c>
      <c r="E152" s="12">
        <v>0</v>
      </c>
      <c r="F152" s="12">
        <v>0</v>
      </c>
      <c r="G152" s="12">
        <v>0</v>
      </c>
      <c r="H152" s="12">
        <v>0</v>
      </c>
      <c r="I152" s="12">
        <v>0</v>
      </c>
      <c r="J152" s="12">
        <v>0</v>
      </c>
      <c r="K152" s="12">
        <v>0</v>
      </c>
      <c r="L152" s="12">
        <v>0</v>
      </c>
      <c r="M152" s="12">
        <v>0</v>
      </c>
      <c r="N152" s="12">
        <v>0</v>
      </c>
      <c r="O152" s="12">
        <v>0</v>
      </c>
      <c r="P152" s="12">
        <v>0</v>
      </c>
      <c r="Q152" s="12">
        <v>153.47999999999999</v>
      </c>
      <c r="R152" s="12">
        <v>0</v>
      </c>
      <c r="S152" s="12">
        <v>0</v>
      </c>
      <c r="T152" s="12">
        <v>0</v>
      </c>
      <c r="U152" s="12">
        <v>3069.6</v>
      </c>
      <c r="V152" s="12">
        <v>0</v>
      </c>
      <c r="W152" s="12">
        <v>0</v>
      </c>
      <c r="X152" s="12">
        <v>0</v>
      </c>
      <c r="Y152" s="12">
        <v>0</v>
      </c>
      <c r="Z152" s="12">
        <v>0</v>
      </c>
      <c r="AA152" s="12">
        <v>0</v>
      </c>
      <c r="AB152" s="12">
        <v>0</v>
      </c>
      <c r="AC152" s="12">
        <v>0</v>
      </c>
      <c r="AD152" s="12">
        <v>0</v>
      </c>
      <c r="AE152" s="12">
        <v>0</v>
      </c>
      <c r="AF152" s="12">
        <v>0</v>
      </c>
      <c r="AG152" s="12">
        <v>0</v>
      </c>
      <c r="AH152" s="12">
        <v>0</v>
      </c>
      <c r="AI152" s="12">
        <v>0</v>
      </c>
      <c r="AJ152" s="12">
        <v>0</v>
      </c>
      <c r="AK152" s="12">
        <v>0</v>
      </c>
      <c r="AL152" s="12">
        <v>0</v>
      </c>
      <c r="AM152" s="12">
        <v>0</v>
      </c>
      <c r="AN152" s="12">
        <v>0</v>
      </c>
      <c r="AO152" s="12">
        <v>0</v>
      </c>
      <c r="AP152" s="12">
        <v>0</v>
      </c>
      <c r="AQ152" s="12">
        <v>0</v>
      </c>
      <c r="AR152" s="12">
        <v>0</v>
      </c>
      <c r="AS152" s="12">
        <v>0</v>
      </c>
      <c r="AT152" s="12">
        <v>0</v>
      </c>
      <c r="AU152" s="12">
        <v>0</v>
      </c>
      <c r="AV152" s="12">
        <v>0</v>
      </c>
      <c r="AW152" s="12">
        <v>0</v>
      </c>
      <c r="AX152" s="12">
        <v>0</v>
      </c>
      <c r="AY152" s="12">
        <v>0</v>
      </c>
      <c r="AZ152" s="12">
        <v>0</v>
      </c>
      <c r="BA152" s="12">
        <v>0</v>
      </c>
      <c r="BB152" s="12">
        <v>0</v>
      </c>
      <c r="BC152" s="12">
        <v>0</v>
      </c>
      <c r="BD152" s="12">
        <v>0</v>
      </c>
      <c r="BE152" s="12">
        <v>0</v>
      </c>
      <c r="BF152" s="12">
        <v>0</v>
      </c>
      <c r="BG152" s="12">
        <v>3223.08</v>
      </c>
    </row>
    <row r="153" spans="1:59" x14ac:dyDescent="0.2">
      <c r="A153">
        <f t="shared" si="5"/>
        <v>57.903818181818188</v>
      </c>
      <c r="B153">
        <f t="shared" si="6"/>
        <v>209.42261948024222</v>
      </c>
      <c r="C153" s="14" t="s">
        <v>248</v>
      </c>
      <c r="D153" s="12">
        <v>0</v>
      </c>
      <c r="E153" s="12">
        <v>0</v>
      </c>
      <c r="F153" s="12">
        <v>0</v>
      </c>
      <c r="G153" s="12">
        <v>0</v>
      </c>
      <c r="H153" s="12">
        <v>0</v>
      </c>
      <c r="I153" s="12">
        <v>0</v>
      </c>
      <c r="J153" s="12">
        <v>0</v>
      </c>
      <c r="K153" s="12">
        <v>0</v>
      </c>
      <c r="L153" s="12">
        <v>0</v>
      </c>
      <c r="M153" s="12">
        <v>0</v>
      </c>
      <c r="N153" s="12">
        <v>0</v>
      </c>
      <c r="O153" s="12">
        <v>0</v>
      </c>
      <c r="P153" s="12">
        <v>0</v>
      </c>
      <c r="Q153" s="12">
        <v>0</v>
      </c>
      <c r="R153" s="12">
        <v>0</v>
      </c>
      <c r="S153" s="12">
        <v>0</v>
      </c>
      <c r="T153" s="12">
        <v>0</v>
      </c>
      <c r="U153" s="12">
        <v>0</v>
      </c>
      <c r="V153" s="12">
        <v>0</v>
      </c>
      <c r="W153" s="12">
        <v>0</v>
      </c>
      <c r="X153" s="12">
        <v>0</v>
      </c>
      <c r="Y153" s="12">
        <v>0</v>
      </c>
      <c r="Z153" s="12">
        <v>0</v>
      </c>
      <c r="AA153" s="12">
        <v>0</v>
      </c>
      <c r="AB153" s="12">
        <v>0</v>
      </c>
      <c r="AC153" s="12">
        <v>0</v>
      </c>
      <c r="AD153" s="12">
        <v>0</v>
      </c>
      <c r="AE153" s="12">
        <v>0</v>
      </c>
      <c r="AF153" s="12">
        <v>0</v>
      </c>
      <c r="AG153" s="12">
        <v>0</v>
      </c>
      <c r="AH153" s="12">
        <v>358.12</v>
      </c>
      <c r="AI153" s="12">
        <v>0</v>
      </c>
      <c r="AJ153" s="12">
        <v>0</v>
      </c>
      <c r="AK153" s="12">
        <v>0</v>
      </c>
      <c r="AL153" s="12">
        <v>0</v>
      </c>
      <c r="AM153" s="12">
        <v>0</v>
      </c>
      <c r="AN153" s="12">
        <v>0</v>
      </c>
      <c r="AO153" s="12">
        <v>0</v>
      </c>
      <c r="AP153" s="12">
        <v>0</v>
      </c>
      <c r="AQ153" s="12">
        <v>895.3</v>
      </c>
      <c r="AR153" s="12">
        <v>0</v>
      </c>
      <c r="AS153" s="12">
        <v>895.3</v>
      </c>
      <c r="AT153" s="12">
        <v>0</v>
      </c>
      <c r="AU153" s="12">
        <v>0</v>
      </c>
      <c r="AV153" s="12">
        <v>0</v>
      </c>
      <c r="AW153" s="12">
        <v>0</v>
      </c>
      <c r="AX153" s="12">
        <v>0</v>
      </c>
      <c r="AY153" s="12">
        <v>0</v>
      </c>
      <c r="AZ153" s="12">
        <v>0</v>
      </c>
      <c r="BA153" s="12">
        <v>0</v>
      </c>
      <c r="BB153" s="12">
        <v>0</v>
      </c>
      <c r="BC153" s="12">
        <v>0</v>
      </c>
      <c r="BD153" s="12">
        <v>895.3</v>
      </c>
      <c r="BE153" s="12">
        <v>0</v>
      </c>
      <c r="BF153" s="12">
        <v>140.69</v>
      </c>
      <c r="BG153" s="12">
        <v>3184.7100000000005</v>
      </c>
    </row>
    <row r="154" spans="1:59" x14ac:dyDescent="0.2">
      <c r="A154">
        <f t="shared" si="5"/>
        <v>57.206181818181818</v>
      </c>
      <c r="B154">
        <f t="shared" si="6"/>
        <v>347.29688808307594</v>
      </c>
      <c r="C154" s="14" t="s">
        <v>237</v>
      </c>
      <c r="D154" s="12">
        <v>0</v>
      </c>
      <c r="E154" s="12">
        <v>0</v>
      </c>
      <c r="F154" s="12">
        <v>0</v>
      </c>
      <c r="G154" s="12">
        <v>0</v>
      </c>
      <c r="H154" s="12">
        <v>0</v>
      </c>
      <c r="I154" s="12">
        <v>0</v>
      </c>
      <c r="J154" s="12">
        <v>0</v>
      </c>
      <c r="K154" s="12">
        <v>0</v>
      </c>
      <c r="L154" s="12">
        <v>0</v>
      </c>
      <c r="M154" s="12">
        <v>0</v>
      </c>
      <c r="N154" s="12">
        <v>0</v>
      </c>
      <c r="O154" s="12">
        <v>0</v>
      </c>
      <c r="P154" s="12">
        <v>0</v>
      </c>
      <c r="Q154" s="12">
        <v>0</v>
      </c>
      <c r="R154" s="12">
        <v>0</v>
      </c>
      <c r="S154" s="12">
        <v>0</v>
      </c>
      <c r="T154" s="12">
        <v>0</v>
      </c>
      <c r="U154" s="12">
        <v>0</v>
      </c>
      <c r="V154" s="12">
        <v>0</v>
      </c>
      <c r="W154" s="12">
        <v>0</v>
      </c>
      <c r="X154" s="12">
        <v>639.5</v>
      </c>
      <c r="Y154" s="12">
        <v>0</v>
      </c>
      <c r="Z154" s="12">
        <v>0</v>
      </c>
      <c r="AA154" s="12">
        <v>0</v>
      </c>
      <c r="AB154" s="12">
        <v>0</v>
      </c>
      <c r="AC154" s="12">
        <v>0</v>
      </c>
      <c r="AD154" s="12">
        <v>0</v>
      </c>
      <c r="AE154" s="12">
        <v>0</v>
      </c>
      <c r="AF154" s="12">
        <v>2506.84</v>
      </c>
      <c r="AG154" s="12">
        <v>0</v>
      </c>
      <c r="AH154" s="12">
        <v>0</v>
      </c>
      <c r="AI154" s="12">
        <v>0</v>
      </c>
      <c r="AJ154" s="12">
        <v>0</v>
      </c>
      <c r="AK154" s="12">
        <v>0</v>
      </c>
      <c r="AL154" s="12">
        <v>0</v>
      </c>
      <c r="AM154" s="12">
        <v>0</v>
      </c>
      <c r="AN154" s="12">
        <v>0</v>
      </c>
      <c r="AO154" s="12">
        <v>0</v>
      </c>
      <c r="AP154" s="12">
        <v>0</v>
      </c>
      <c r="AQ154" s="12">
        <v>0</v>
      </c>
      <c r="AR154" s="12">
        <v>0</v>
      </c>
      <c r="AS154" s="12">
        <v>0</v>
      </c>
      <c r="AT154" s="12">
        <v>0</v>
      </c>
      <c r="AU154" s="12">
        <v>0</v>
      </c>
      <c r="AV154" s="12">
        <v>0</v>
      </c>
      <c r="AW154" s="12">
        <v>0</v>
      </c>
      <c r="AX154" s="12">
        <v>0</v>
      </c>
      <c r="AY154" s="12">
        <v>0</v>
      </c>
      <c r="AZ154" s="12">
        <v>0</v>
      </c>
      <c r="BA154" s="12">
        <v>0</v>
      </c>
      <c r="BB154" s="12">
        <v>0</v>
      </c>
      <c r="BC154" s="12">
        <v>0</v>
      </c>
      <c r="BD154" s="12">
        <v>0</v>
      </c>
      <c r="BE154" s="12">
        <v>0</v>
      </c>
      <c r="BF154" s="12">
        <v>0</v>
      </c>
      <c r="BG154" s="12">
        <v>3146.34</v>
      </c>
    </row>
    <row r="155" spans="1:59" x14ac:dyDescent="0.2">
      <c r="A155">
        <f t="shared" si="5"/>
        <v>56.317818181818176</v>
      </c>
      <c r="B155">
        <f t="shared" si="6"/>
        <v>166.38471404917459</v>
      </c>
      <c r="C155" s="14" t="s">
        <v>242</v>
      </c>
      <c r="D155" s="12">
        <v>0</v>
      </c>
      <c r="E155" s="12">
        <v>959.25</v>
      </c>
      <c r="F155" s="12">
        <v>0</v>
      </c>
      <c r="G155" s="12">
        <v>0</v>
      </c>
      <c r="H155" s="12">
        <v>0</v>
      </c>
      <c r="I155" s="12">
        <v>0</v>
      </c>
      <c r="J155" s="12">
        <v>0</v>
      </c>
      <c r="K155" s="12">
        <v>0</v>
      </c>
      <c r="L155" s="12">
        <v>0</v>
      </c>
      <c r="M155" s="12">
        <v>0</v>
      </c>
      <c r="N155" s="12">
        <v>0</v>
      </c>
      <c r="O155" s="12">
        <v>0</v>
      </c>
      <c r="P155" s="12">
        <v>191.85</v>
      </c>
      <c r="Q155" s="12">
        <v>0</v>
      </c>
      <c r="R155" s="12">
        <v>0</v>
      </c>
      <c r="S155" s="12">
        <v>0</v>
      </c>
      <c r="T155" s="12">
        <v>0</v>
      </c>
      <c r="U155" s="12">
        <v>0</v>
      </c>
      <c r="V155" s="12">
        <v>0</v>
      </c>
      <c r="W155" s="12">
        <v>462.74</v>
      </c>
      <c r="X155" s="12">
        <v>0</v>
      </c>
      <c r="Y155" s="12">
        <v>0</v>
      </c>
      <c r="Z155" s="12">
        <v>0</v>
      </c>
      <c r="AA155" s="12">
        <v>191.85</v>
      </c>
      <c r="AB155" s="12">
        <v>0</v>
      </c>
      <c r="AC155" s="12">
        <v>383.7</v>
      </c>
      <c r="AD155" s="12">
        <v>0</v>
      </c>
      <c r="AE155" s="12">
        <v>383.7</v>
      </c>
      <c r="AF155" s="12">
        <v>0</v>
      </c>
      <c r="AG155" s="12">
        <v>0</v>
      </c>
      <c r="AH155" s="12">
        <v>0</v>
      </c>
      <c r="AI155" s="12">
        <v>0</v>
      </c>
      <c r="AJ155" s="12">
        <v>0</v>
      </c>
      <c r="AK155" s="12">
        <v>140.69</v>
      </c>
      <c r="AL155" s="12">
        <v>383.7</v>
      </c>
      <c r="AM155" s="12">
        <v>0</v>
      </c>
      <c r="AN155" s="12">
        <v>0</v>
      </c>
      <c r="AO155" s="12">
        <v>0</v>
      </c>
      <c r="AP155" s="12">
        <v>0</v>
      </c>
      <c r="AQ155" s="12">
        <v>0</v>
      </c>
      <c r="AR155" s="12">
        <v>0</v>
      </c>
      <c r="AS155" s="12">
        <v>0</v>
      </c>
      <c r="AT155" s="12">
        <v>0</v>
      </c>
      <c r="AU155" s="12">
        <v>0</v>
      </c>
      <c r="AV155" s="12">
        <v>0</v>
      </c>
      <c r="AW155" s="12">
        <v>0</v>
      </c>
      <c r="AX155" s="12">
        <v>0</v>
      </c>
      <c r="AY155" s="12">
        <v>0</v>
      </c>
      <c r="AZ155" s="12">
        <v>0</v>
      </c>
      <c r="BA155" s="12">
        <v>0</v>
      </c>
      <c r="BB155" s="12">
        <v>0</v>
      </c>
      <c r="BC155" s="12">
        <v>0</v>
      </c>
      <c r="BD155" s="12">
        <v>0</v>
      </c>
      <c r="BE155" s="12">
        <v>0</v>
      </c>
      <c r="BF155" s="12">
        <v>0</v>
      </c>
      <c r="BG155" s="12">
        <v>3097.4799999999996</v>
      </c>
    </row>
    <row r="156" spans="1:59" x14ac:dyDescent="0.2">
      <c r="A156">
        <f t="shared" si="5"/>
        <v>53.950545454545448</v>
      </c>
      <c r="B156">
        <f t="shared" si="6"/>
        <v>209.68829432188841</v>
      </c>
      <c r="C156" s="14" t="s">
        <v>258</v>
      </c>
      <c r="D156" s="12">
        <v>0</v>
      </c>
      <c r="E156" s="12">
        <v>0</v>
      </c>
      <c r="F156" s="12">
        <v>0</v>
      </c>
      <c r="G156" s="12">
        <v>0</v>
      </c>
      <c r="H156" s="12">
        <v>0</v>
      </c>
      <c r="I156" s="12">
        <v>0</v>
      </c>
      <c r="J156" s="12">
        <v>0</v>
      </c>
      <c r="K156" s="12">
        <v>0</v>
      </c>
      <c r="L156" s="12">
        <v>0</v>
      </c>
      <c r="M156" s="12">
        <v>0</v>
      </c>
      <c r="N156" s="12">
        <v>0</v>
      </c>
      <c r="O156" s="12">
        <v>0</v>
      </c>
      <c r="P156" s="12">
        <v>0</v>
      </c>
      <c r="Q156" s="12">
        <v>0</v>
      </c>
      <c r="R156" s="12">
        <v>0</v>
      </c>
      <c r="S156" s="12">
        <v>0</v>
      </c>
      <c r="T156" s="12">
        <v>0</v>
      </c>
      <c r="U156" s="12">
        <v>0</v>
      </c>
      <c r="V156" s="12">
        <v>0</v>
      </c>
      <c r="W156" s="12">
        <v>0</v>
      </c>
      <c r="X156" s="12">
        <v>0</v>
      </c>
      <c r="Y156" s="12">
        <v>0</v>
      </c>
      <c r="Z156" s="12">
        <v>0</v>
      </c>
      <c r="AA156" s="12">
        <v>0</v>
      </c>
      <c r="AB156" s="12">
        <v>0</v>
      </c>
      <c r="AC156" s="12">
        <v>0</v>
      </c>
      <c r="AD156" s="12">
        <v>0</v>
      </c>
      <c r="AE156" s="12">
        <v>0</v>
      </c>
      <c r="AF156" s="12">
        <v>0</v>
      </c>
      <c r="AG156" s="12">
        <v>0</v>
      </c>
      <c r="AH156" s="12">
        <v>0</v>
      </c>
      <c r="AI156" s="12">
        <v>0</v>
      </c>
      <c r="AJ156" s="12">
        <v>0</v>
      </c>
      <c r="AK156" s="12">
        <v>0</v>
      </c>
      <c r="AL156" s="12">
        <v>0</v>
      </c>
      <c r="AM156" s="12">
        <v>0</v>
      </c>
      <c r="AN156" s="12">
        <v>166.27</v>
      </c>
      <c r="AO156" s="12">
        <v>69.069999999999993</v>
      </c>
      <c r="AP156" s="12">
        <v>0</v>
      </c>
      <c r="AQ156" s="12">
        <v>0</v>
      </c>
      <c r="AR156" s="12">
        <v>0</v>
      </c>
      <c r="AS156" s="12">
        <v>0</v>
      </c>
      <c r="AT156" s="12">
        <v>0</v>
      </c>
      <c r="AU156" s="12">
        <v>0</v>
      </c>
      <c r="AV156" s="12">
        <v>0</v>
      </c>
      <c r="AW156" s="12">
        <v>0</v>
      </c>
      <c r="AX156" s="12">
        <v>0</v>
      </c>
      <c r="AY156" s="12">
        <v>0</v>
      </c>
      <c r="AZ156" s="12">
        <v>0</v>
      </c>
      <c r="BA156" s="12">
        <v>0</v>
      </c>
      <c r="BB156" s="12">
        <v>959.25</v>
      </c>
      <c r="BC156" s="12">
        <v>813.44</v>
      </c>
      <c r="BD156" s="12">
        <v>0</v>
      </c>
      <c r="BE156" s="12">
        <v>0</v>
      </c>
      <c r="BF156" s="12">
        <v>959.25</v>
      </c>
      <c r="BG156" s="12">
        <v>2967.2799999999997</v>
      </c>
    </row>
    <row r="157" spans="1:59" x14ac:dyDescent="0.2">
      <c r="A157">
        <f t="shared" si="5"/>
        <v>53.36927272727273</v>
      </c>
      <c r="B157">
        <f t="shared" si="6"/>
        <v>335.16267848256825</v>
      </c>
      <c r="C157" s="14" t="s">
        <v>579</v>
      </c>
      <c r="D157" s="12">
        <v>0</v>
      </c>
      <c r="E157" s="12">
        <v>0</v>
      </c>
      <c r="F157" s="12">
        <v>0</v>
      </c>
      <c r="G157" s="12">
        <v>0</v>
      </c>
      <c r="H157" s="12">
        <v>0</v>
      </c>
      <c r="I157" s="12">
        <v>0</v>
      </c>
      <c r="J157" s="12">
        <v>0</v>
      </c>
      <c r="K157" s="12">
        <v>0</v>
      </c>
      <c r="L157" s="12">
        <v>0</v>
      </c>
      <c r="M157" s="12">
        <v>0</v>
      </c>
      <c r="N157" s="12">
        <v>0</v>
      </c>
      <c r="O157" s="12">
        <v>0</v>
      </c>
      <c r="P157" s="12">
        <v>489.21999999999997</v>
      </c>
      <c r="Q157" s="12">
        <v>2446.09</v>
      </c>
      <c r="R157" s="12">
        <v>0</v>
      </c>
      <c r="S157" s="12">
        <v>0</v>
      </c>
      <c r="T157" s="12">
        <v>0</v>
      </c>
      <c r="U157" s="12">
        <v>0</v>
      </c>
      <c r="V157" s="12">
        <v>0</v>
      </c>
      <c r="W157" s="12">
        <v>0</v>
      </c>
      <c r="X157" s="12">
        <v>0</v>
      </c>
      <c r="Y157" s="12">
        <v>0</v>
      </c>
      <c r="Z157" s="12">
        <v>0</v>
      </c>
      <c r="AA157" s="12">
        <v>0</v>
      </c>
      <c r="AB157" s="12">
        <v>0</v>
      </c>
      <c r="AC157" s="12">
        <v>0</v>
      </c>
      <c r="AD157" s="12">
        <v>0</v>
      </c>
      <c r="AE157" s="12">
        <v>0</v>
      </c>
      <c r="AF157" s="12">
        <v>0</v>
      </c>
      <c r="AG157" s="12">
        <v>0</v>
      </c>
      <c r="AH157" s="12">
        <v>0</v>
      </c>
      <c r="AI157" s="12">
        <v>0</v>
      </c>
      <c r="AJ157" s="12">
        <v>0</v>
      </c>
      <c r="AK157" s="12">
        <v>0</v>
      </c>
      <c r="AL157" s="12">
        <v>0</v>
      </c>
      <c r="AM157" s="12">
        <v>0</v>
      </c>
      <c r="AN157" s="12">
        <v>0</v>
      </c>
      <c r="AO157" s="12">
        <v>0</v>
      </c>
      <c r="AP157" s="12">
        <v>0</v>
      </c>
      <c r="AQ157" s="12">
        <v>0</v>
      </c>
      <c r="AR157" s="12">
        <v>0</v>
      </c>
      <c r="AS157" s="12">
        <v>0</v>
      </c>
      <c r="AT157" s="12">
        <v>0</v>
      </c>
      <c r="AU157" s="12">
        <v>0</v>
      </c>
      <c r="AV157" s="12">
        <v>0</v>
      </c>
      <c r="AW157" s="12">
        <v>0</v>
      </c>
      <c r="AX157" s="12">
        <v>0</v>
      </c>
      <c r="AY157" s="12">
        <v>0</v>
      </c>
      <c r="AZ157" s="12">
        <v>0</v>
      </c>
      <c r="BA157" s="12">
        <v>0</v>
      </c>
      <c r="BB157" s="12">
        <v>0</v>
      </c>
      <c r="BC157" s="12">
        <v>0</v>
      </c>
      <c r="BD157" s="12">
        <v>0</v>
      </c>
      <c r="BE157" s="12">
        <v>0</v>
      </c>
      <c r="BF157" s="12">
        <v>0</v>
      </c>
      <c r="BG157" s="12">
        <v>2935.31</v>
      </c>
    </row>
    <row r="158" spans="1:59" x14ac:dyDescent="0.2">
      <c r="A158">
        <f t="shared" si="5"/>
        <v>52.959090909090911</v>
      </c>
      <c r="B158">
        <f t="shared" si="6"/>
        <v>250.18639781743124</v>
      </c>
      <c r="C158" s="14" t="s">
        <v>680</v>
      </c>
      <c r="D158" s="12">
        <v>0</v>
      </c>
      <c r="E158" s="12">
        <v>0</v>
      </c>
      <c r="F158" s="12">
        <v>0</v>
      </c>
      <c r="G158" s="12">
        <v>0</v>
      </c>
      <c r="H158" s="12">
        <v>0</v>
      </c>
      <c r="I158" s="12">
        <v>0</v>
      </c>
      <c r="J158" s="12">
        <v>0</v>
      </c>
      <c r="K158" s="12">
        <v>0</v>
      </c>
      <c r="L158" s="12">
        <v>0</v>
      </c>
      <c r="M158" s="12">
        <v>0</v>
      </c>
      <c r="N158" s="12">
        <v>0</v>
      </c>
      <c r="O158" s="12">
        <v>0</v>
      </c>
      <c r="P158" s="12">
        <v>1046.22</v>
      </c>
      <c r="Q158" s="12">
        <v>0</v>
      </c>
      <c r="R158" s="12">
        <v>0</v>
      </c>
      <c r="S158" s="12">
        <v>0</v>
      </c>
      <c r="T158" s="12">
        <v>0</v>
      </c>
      <c r="U158" s="12">
        <v>0</v>
      </c>
      <c r="V158" s="12">
        <v>0</v>
      </c>
      <c r="W158" s="12">
        <v>0</v>
      </c>
      <c r="X158" s="12">
        <v>0</v>
      </c>
      <c r="Y158" s="12">
        <v>0</v>
      </c>
      <c r="Z158" s="12">
        <v>0</v>
      </c>
      <c r="AA158" s="12">
        <v>0</v>
      </c>
      <c r="AB158" s="12">
        <v>1534.8</v>
      </c>
      <c r="AC158" s="12">
        <v>0</v>
      </c>
      <c r="AD158" s="12">
        <v>0</v>
      </c>
      <c r="AE158" s="12">
        <v>0</v>
      </c>
      <c r="AF158" s="12">
        <v>0</v>
      </c>
      <c r="AG158" s="12">
        <v>0</v>
      </c>
      <c r="AH158" s="12">
        <v>0</v>
      </c>
      <c r="AI158" s="12">
        <v>0</v>
      </c>
      <c r="AJ158" s="12">
        <v>0</v>
      </c>
      <c r="AK158" s="12">
        <v>0</v>
      </c>
      <c r="AL158" s="12">
        <v>0</v>
      </c>
      <c r="AM158" s="12">
        <v>0</v>
      </c>
      <c r="AN158" s="12">
        <v>0</v>
      </c>
      <c r="AO158" s="12">
        <v>0</v>
      </c>
      <c r="AP158" s="12">
        <v>0</v>
      </c>
      <c r="AQ158" s="12">
        <v>0</v>
      </c>
      <c r="AR158" s="12">
        <v>0</v>
      </c>
      <c r="AS158" s="12">
        <v>0</v>
      </c>
      <c r="AT158" s="12">
        <v>0</v>
      </c>
      <c r="AU158" s="12">
        <v>0</v>
      </c>
      <c r="AV158" s="12">
        <v>0</v>
      </c>
      <c r="AW158" s="12">
        <v>0</v>
      </c>
      <c r="AX158" s="12">
        <v>0</v>
      </c>
      <c r="AY158" s="12">
        <v>0</v>
      </c>
      <c r="AZ158" s="12">
        <v>0</v>
      </c>
      <c r="BA158" s="12">
        <v>0</v>
      </c>
      <c r="BB158" s="12">
        <v>0</v>
      </c>
      <c r="BC158" s="12">
        <v>0</v>
      </c>
      <c r="BD158" s="12">
        <v>45.28</v>
      </c>
      <c r="BE158" s="12">
        <v>0</v>
      </c>
      <c r="BF158" s="12">
        <v>286.45</v>
      </c>
      <c r="BG158" s="12">
        <v>2912.75</v>
      </c>
    </row>
    <row r="159" spans="1:59" x14ac:dyDescent="0.2">
      <c r="A159">
        <f t="shared" si="5"/>
        <v>52.480727272727272</v>
      </c>
      <c r="B159">
        <f t="shared" si="6"/>
        <v>176.56255947076858</v>
      </c>
      <c r="C159" s="14" t="s">
        <v>689</v>
      </c>
      <c r="D159" s="12">
        <v>0</v>
      </c>
      <c r="E159" s="12">
        <v>0</v>
      </c>
      <c r="F159" s="12">
        <v>0</v>
      </c>
      <c r="G159" s="12">
        <v>0</v>
      </c>
      <c r="H159" s="12">
        <v>0</v>
      </c>
      <c r="I159" s="12">
        <v>0</v>
      </c>
      <c r="J159" s="12">
        <v>470.67</v>
      </c>
      <c r="K159" s="12">
        <v>0</v>
      </c>
      <c r="L159" s="12">
        <v>0</v>
      </c>
      <c r="M159" s="12">
        <v>0</v>
      </c>
      <c r="N159" s="12">
        <v>0</v>
      </c>
      <c r="O159" s="12">
        <v>0</v>
      </c>
      <c r="P159" s="12">
        <v>0</v>
      </c>
      <c r="Q159" s="12">
        <v>0</v>
      </c>
      <c r="R159" s="12">
        <v>0</v>
      </c>
      <c r="S159" s="12">
        <v>0</v>
      </c>
      <c r="T159" s="12">
        <v>0</v>
      </c>
      <c r="U159" s="12">
        <v>0</v>
      </c>
      <c r="V159" s="12">
        <v>0</v>
      </c>
      <c r="W159" s="12">
        <v>0</v>
      </c>
      <c r="X159" s="12">
        <v>0</v>
      </c>
      <c r="Y159" s="12">
        <v>0</v>
      </c>
      <c r="Z159" s="12">
        <v>0</v>
      </c>
      <c r="AA159" s="12">
        <v>0</v>
      </c>
      <c r="AB159" s="12">
        <v>0</v>
      </c>
      <c r="AC159" s="12">
        <v>0</v>
      </c>
      <c r="AD159" s="12">
        <v>0</v>
      </c>
      <c r="AE159" s="12">
        <v>0</v>
      </c>
      <c r="AF159" s="12">
        <v>0</v>
      </c>
      <c r="AG159" s="12">
        <v>0</v>
      </c>
      <c r="AH159" s="12">
        <v>0</v>
      </c>
      <c r="AI159" s="12">
        <v>0</v>
      </c>
      <c r="AJ159" s="12">
        <v>0</v>
      </c>
      <c r="AK159" s="12">
        <v>0</v>
      </c>
      <c r="AL159" s="12">
        <v>0</v>
      </c>
      <c r="AM159" s="12">
        <v>0</v>
      </c>
      <c r="AN159" s="12">
        <v>0</v>
      </c>
      <c r="AO159" s="12">
        <v>0</v>
      </c>
      <c r="AP159" s="12">
        <v>0</v>
      </c>
      <c r="AQ159" s="12">
        <v>0</v>
      </c>
      <c r="AR159" s="12">
        <v>0</v>
      </c>
      <c r="AS159" s="12">
        <v>0</v>
      </c>
      <c r="AT159" s="12">
        <v>0</v>
      </c>
      <c r="AU159" s="12">
        <v>0</v>
      </c>
      <c r="AV159" s="12">
        <v>0</v>
      </c>
      <c r="AW159" s="12">
        <v>533.09</v>
      </c>
      <c r="AX159" s="12">
        <v>470.67</v>
      </c>
      <c r="AY159" s="12">
        <v>0</v>
      </c>
      <c r="AZ159" s="12">
        <v>0</v>
      </c>
      <c r="BA159" s="12">
        <v>470.67</v>
      </c>
      <c r="BB159" s="12">
        <v>0</v>
      </c>
      <c r="BC159" s="12">
        <v>0</v>
      </c>
      <c r="BD159" s="12">
        <v>941.34</v>
      </c>
      <c r="BE159" s="12">
        <v>0</v>
      </c>
      <c r="BF159" s="12">
        <v>0</v>
      </c>
      <c r="BG159" s="12">
        <v>2886.44</v>
      </c>
    </row>
    <row r="160" spans="1:59" x14ac:dyDescent="0.2">
      <c r="A160">
        <f t="shared" si="5"/>
        <v>52.015636363636368</v>
      </c>
      <c r="B160">
        <f t="shared" si="6"/>
        <v>205.52473132036877</v>
      </c>
      <c r="C160" s="14" t="s">
        <v>818</v>
      </c>
      <c r="D160" s="12">
        <v>0</v>
      </c>
      <c r="E160" s="12">
        <v>0</v>
      </c>
      <c r="F160" s="12">
        <v>0</v>
      </c>
      <c r="G160" s="12">
        <v>0</v>
      </c>
      <c r="H160" s="12">
        <v>0</v>
      </c>
      <c r="I160" s="12">
        <v>0</v>
      </c>
      <c r="J160" s="12">
        <v>0</v>
      </c>
      <c r="K160" s="12">
        <v>0</v>
      </c>
      <c r="L160" s="12">
        <v>0</v>
      </c>
      <c r="M160" s="12">
        <v>0</v>
      </c>
      <c r="N160" s="12">
        <v>0</v>
      </c>
      <c r="O160" s="12">
        <v>0</v>
      </c>
      <c r="P160" s="12">
        <v>0</v>
      </c>
      <c r="Q160" s="12">
        <v>0</v>
      </c>
      <c r="R160" s="12">
        <v>0</v>
      </c>
      <c r="S160" s="12">
        <v>0</v>
      </c>
      <c r="T160" s="12">
        <v>0</v>
      </c>
      <c r="U160" s="12">
        <v>0</v>
      </c>
      <c r="V160" s="12">
        <v>0</v>
      </c>
      <c r="W160" s="12">
        <v>0</v>
      </c>
      <c r="X160" s="12">
        <v>0</v>
      </c>
      <c r="Y160" s="12">
        <v>0</v>
      </c>
      <c r="Z160" s="12">
        <v>0</v>
      </c>
      <c r="AA160" s="12">
        <v>1251.6300000000001</v>
      </c>
      <c r="AB160" s="12">
        <v>715.22</v>
      </c>
      <c r="AC160" s="12">
        <v>0</v>
      </c>
      <c r="AD160" s="12">
        <v>0</v>
      </c>
      <c r="AE160" s="12">
        <v>0</v>
      </c>
      <c r="AF160" s="12">
        <v>0</v>
      </c>
      <c r="AG160" s="12">
        <v>0</v>
      </c>
      <c r="AH160" s="12">
        <v>0</v>
      </c>
      <c r="AI160" s="12">
        <v>0</v>
      </c>
      <c r="AJ160" s="12">
        <v>0</v>
      </c>
      <c r="AK160" s="12">
        <v>178.8</v>
      </c>
      <c r="AL160" s="12">
        <v>0</v>
      </c>
      <c r="AM160" s="12">
        <v>0</v>
      </c>
      <c r="AN160" s="12">
        <v>0</v>
      </c>
      <c r="AO160" s="12">
        <v>0</v>
      </c>
      <c r="AP160" s="12">
        <v>0</v>
      </c>
      <c r="AQ160" s="12">
        <v>0</v>
      </c>
      <c r="AR160" s="12">
        <v>0</v>
      </c>
      <c r="AS160" s="12">
        <v>536.41</v>
      </c>
      <c r="AT160" s="12">
        <v>0</v>
      </c>
      <c r="AU160" s="12">
        <v>0</v>
      </c>
      <c r="AV160" s="12">
        <v>0</v>
      </c>
      <c r="AW160" s="12">
        <v>0</v>
      </c>
      <c r="AX160" s="12">
        <v>0</v>
      </c>
      <c r="AY160" s="12">
        <v>0</v>
      </c>
      <c r="AZ160" s="12">
        <v>178.8</v>
      </c>
      <c r="BA160" s="12">
        <v>0</v>
      </c>
      <c r="BB160" s="12">
        <v>0</v>
      </c>
      <c r="BC160" s="12">
        <v>0</v>
      </c>
      <c r="BD160" s="12">
        <v>0</v>
      </c>
      <c r="BE160" s="12">
        <v>0</v>
      </c>
      <c r="BF160" s="12">
        <v>0</v>
      </c>
      <c r="BG160" s="12">
        <v>2860.86</v>
      </c>
    </row>
    <row r="161" spans="1:59" x14ac:dyDescent="0.2">
      <c r="A161">
        <f t="shared" si="5"/>
        <v>50.973818181818181</v>
      </c>
      <c r="B161">
        <f t="shared" si="6"/>
        <v>186.31835765193529</v>
      </c>
      <c r="C161" s="14" t="s">
        <v>171</v>
      </c>
      <c r="D161" s="12">
        <v>0</v>
      </c>
      <c r="E161" s="12">
        <v>0</v>
      </c>
      <c r="F161" s="12">
        <v>0</v>
      </c>
      <c r="G161" s="12">
        <v>0</v>
      </c>
      <c r="H161" s="12">
        <v>0</v>
      </c>
      <c r="I161" s="12">
        <v>0</v>
      </c>
      <c r="J161" s="12">
        <v>0</v>
      </c>
      <c r="K161" s="12">
        <v>0</v>
      </c>
      <c r="L161" s="12">
        <v>0</v>
      </c>
      <c r="M161" s="12">
        <v>0</v>
      </c>
      <c r="N161" s="12">
        <v>0</v>
      </c>
      <c r="O161" s="12">
        <v>0</v>
      </c>
      <c r="P161" s="12">
        <v>0</v>
      </c>
      <c r="Q161" s="12">
        <v>0</v>
      </c>
      <c r="R161" s="12">
        <v>0</v>
      </c>
      <c r="S161" s="12">
        <v>0</v>
      </c>
      <c r="T161" s="12">
        <v>0</v>
      </c>
      <c r="U161" s="12">
        <v>0</v>
      </c>
      <c r="V161" s="12">
        <v>0</v>
      </c>
      <c r="W161" s="12">
        <v>0</v>
      </c>
      <c r="X161" s="12">
        <v>0</v>
      </c>
      <c r="Y161" s="12">
        <v>0</v>
      </c>
      <c r="Z161" s="12">
        <v>583.22</v>
      </c>
      <c r="AA161" s="12">
        <v>0</v>
      </c>
      <c r="AB161" s="12">
        <v>0</v>
      </c>
      <c r="AC161" s="12">
        <v>0</v>
      </c>
      <c r="AD161" s="12">
        <v>0</v>
      </c>
      <c r="AE161" s="12">
        <v>0</v>
      </c>
      <c r="AF161" s="12">
        <v>0</v>
      </c>
      <c r="AG161" s="12">
        <v>0</v>
      </c>
      <c r="AH161" s="12">
        <v>0</v>
      </c>
      <c r="AI161" s="12">
        <v>0</v>
      </c>
      <c r="AJ161" s="12">
        <v>0</v>
      </c>
      <c r="AK161" s="12">
        <v>0</v>
      </c>
      <c r="AL161" s="12">
        <v>741.82</v>
      </c>
      <c r="AM161" s="12">
        <v>0</v>
      </c>
      <c r="AN161" s="12">
        <v>608.79999999999995</v>
      </c>
      <c r="AO161" s="12">
        <v>0</v>
      </c>
      <c r="AP161" s="12">
        <v>869.72</v>
      </c>
      <c r="AQ161" s="12">
        <v>0</v>
      </c>
      <c r="AR161" s="12">
        <v>0</v>
      </c>
      <c r="AS161" s="12">
        <v>0</v>
      </c>
      <c r="AT161" s="12">
        <v>0</v>
      </c>
      <c r="AU161" s="12">
        <v>0</v>
      </c>
      <c r="AV161" s="12">
        <v>0</v>
      </c>
      <c r="AW161" s="12">
        <v>0</v>
      </c>
      <c r="AX161" s="12">
        <v>0</v>
      </c>
      <c r="AY161" s="12">
        <v>0</v>
      </c>
      <c r="AZ161" s="12">
        <v>0</v>
      </c>
      <c r="BA161" s="12">
        <v>0</v>
      </c>
      <c r="BB161" s="12">
        <v>0</v>
      </c>
      <c r="BC161" s="12">
        <v>0</v>
      </c>
      <c r="BD161" s="12">
        <v>0</v>
      </c>
      <c r="BE161" s="12">
        <v>0</v>
      </c>
      <c r="BF161" s="12">
        <v>0</v>
      </c>
      <c r="BG161" s="12">
        <v>2803.56</v>
      </c>
    </row>
    <row r="162" spans="1:59" x14ac:dyDescent="0.2">
      <c r="A162">
        <f t="shared" si="5"/>
        <v>47.439272727272723</v>
      </c>
      <c r="B162">
        <f t="shared" si="6"/>
        <v>351.81906262891852</v>
      </c>
      <c r="C162" s="14" t="s">
        <v>96</v>
      </c>
      <c r="D162" s="12">
        <v>2609.16</v>
      </c>
      <c r="E162" s="12">
        <v>0</v>
      </c>
      <c r="F162" s="12">
        <v>0</v>
      </c>
      <c r="G162" s="12">
        <v>0</v>
      </c>
      <c r="H162" s="12">
        <v>0</v>
      </c>
      <c r="I162" s="12">
        <v>0</v>
      </c>
      <c r="J162" s="12">
        <v>0</v>
      </c>
      <c r="K162" s="12">
        <v>0</v>
      </c>
      <c r="L162" s="12">
        <v>0</v>
      </c>
      <c r="M162" s="12">
        <v>0</v>
      </c>
      <c r="N162" s="12">
        <v>0</v>
      </c>
      <c r="O162" s="12">
        <v>0</v>
      </c>
      <c r="P162" s="12">
        <v>0</v>
      </c>
      <c r="Q162" s="12">
        <v>0</v>
      </c>
      <c r="R162" s="12">
        <v>0</v>
      </c>
      <c r="S162" s="12">
        <v>0</v>
      </c>
      <c r="T162" s="12">
        <v>0</v>
      </c>
      <c r="U162" s="12">
        <v>0</v>
      </c>
      <c r="V162" s="12">
        <v>0</v>
      </c>
      <c r="W162" s="12">
        <v>0</v>
      </c>
      <c r="X162" s="12">
        <v>0</v>
      </c>
      <c r="Y162" s="12">
        <v>0</v>
      </c>
      <c r="Z162" s="12">
        <v>0</v>
      </c>
      <c r="AA162" s="12">
        <v>0</v>
      </c>
      <c r="AB162" s="12">
        <v>0</v>
      </c>
      <c r="AC162" s="12">
        <v>0</v>
      </c>
      <c r="AD162" s="12">
        <v>0</v>
      </c>
      <c r="AE162" s="12">
        <v>0</v>
      </c>
      <c r="AF162" s="12">
        <v>0</v>
      </c>
      <c r="AG162" s="12">
        <v>0</v>
      </c>
      <c r="AH162" s="12">
        <v>0</v>
      </c>
      <c r="AI162" s="12">
        <v>0</v>
      </c>
      <c r="AJ162" s="12">
        <v>0</v>
      </c>
      <c r="AK162" s="12">
        <v>0</v>
      </c>
      <c r="AL162" s="12">
        <v>0</v>
      </c>
      <c r="AM162" s="12">
        <v>0</v>
      </c>
      <c r="AN162" s="12">
        <v>0</v>
      </c>
      <c r="AO162" s="12">
        <v>0</v>
      </c>
      <c r="AP162" s="12">
        <v>0</v>
      </c>
      <c r="AQ162" s="12">
        <v>0</v>
      </c>
      <c r="AR162" s="12">
        <v>0</v>
      </c>
      <c r="AS162" s="12">
        <v>0</v>
      </c>
      <c r="AT162" s="12">
        <v>0</v>
      </c>
      <c r="AU162" s="12">
        <v>0</v>
      </c>
      <c r="AV162" s="12">
        <v>0</v>
      </c>
      <c r="AW162" s="12">
        <v>0</v>
      </c>
      <c r="AX162" s="12">
        <v>0</v>
      </c>
      <c r="AY162" s="12">
        <v>0</v>
      </c>
      <c r="AZ162" s="12">
        <v>0</v>
      </c>
      <c r="BA162" s="12">
        <v>0</v>
      </c>
      <c r="BB162" s="12">
        <v>0</v>
      </c>
      <c r="BC162" s="12">
        <v>0</v>
      </c>
      <c r="BD162" s="12">
        <v>0</v>
      </c>
      <c r="BE162" s="12">
        <v>0</v>
      </c>
      <c r="BF162" s="12">
        <v>0</v>
      </c>
      <c r="BG162" s="12">
        <v>2609.16</v>
      </c>
    </row>
    <row r="163" spans="1:59" x14ac:dyDescent="0.2">
      <c r="A163">
        <f t="shared" si="5"/>
        <v>47.067090909090901</v>
      </c>
      <c r="B163">
        <f t="shared" si="6"/>
        <v>201.00381683010241</v>
      </c>
      <c r="C163" s="14" t="s">
        <v>714</v>
      </c>
      <c r="D163" s="12">
        <v>0</v>
      </c>
      <c r="E163" s="12">
        <v>0</v>
      </c>
      <c r="F163" s="12">
        <v>0</v>
      </c>
      <c r="G163" s="12">
        <v>0</v>
      </c>
      <c r="H163" s="12">
        <v>0</v>
      </c>
      <c r="I163" s="12">
        <v>0</v>
      </c>
      <c r="J163" s="12">
        <v>0</v>
      </c>
      <c r="K163" s="12">
        <v>0</v>
      </c>
      <c r="L163" s="12">
        <v>0</v>
      </c>
      <c r="M163" s="12">
        <v>0</v>
      </c>
      <c r="N163" s="12">
        <v>0</v>
      </c>
      <c r="O163" s="12">
        <v>0</v>
      </c>
      <c r="P163" s="12">
        <v>0</v>
      </c>
      <c r="Q163" s="12">
        <v>0</v>
      </c>
      <c r="R163" s="12">
        <v>0</v>
      </c>
      <c r="S163" s="12">
        <v>0</v>
      </c>
      <c r="T163" s="12">
        <v>0</v>
      </c>
      <c r="U163" s="12">
        <v>0</v>
      </c>
      <c r="V163" s="12">
        <v>0</v>
      </c>
      <c r="W163" s="12">
        <v>0</v>
      </c>
      <c r="X163" s="12">
        <v>0</v>
      </c>
      <c r="Y163" s="12">
        <v>0</v>
      </c>
      <c r="Z163" s="12">
        <v>0</v>
      </c>
      <c r="AA163" s="12">
        <v>0</v>
      </c>
      <c r="AB163" s="12">
        <v>0</v>
      </c>
      <c r="AC163" s="12">
        <v>0</v>
      </c>
      <c r="AD163" s="12">
        <v>0</v>
      </c>
      <c r="AE163" s="12">
        <v>0</v>
      </c>
      <c r="AF163" s="12">
        <v>0</v>
      </c>
      <c r="AG163" s="12">
        <v>0</v>
      </c>
      <c r="AH163" s="12">
        <v>0</v>
      </c>
      <c r="AI163" s="12">
        <v>0</v>
      </c>
      <c r="AJ163" s="12">
        <v>0</v>
      </c>
      <c r="AK163" s="12">
        <v>0</v>
      </c>
      <c r="AL163" s="12">
        <v>0</v>
      </c>
      <c r="AM163" s="12">
        <v>0</v>
      </c>
      <c r="AN163" s="12">
        <v>0</v>
      </c>
      <c r="AO163" s="12">
        <v>0</v>
      </c>
      <c r="AP163" s="12">
        <v>0</v>
      </c>
      <c r="AQ163" s="12">
        <v>0</v>
      </c>
      <c r="AR163" s="12">
        <v>0</v>
      </c>
      <c r="AS163" s="12">
        <v>0</v>
      </c>
      <c r="AT163" s="12">
        <v>0</v>
      </c>
      <c r="AU163" s="12">
        <v>0</v>
      </c>
      <c r="AV163" s="12">
        <v>970.76</v>
      </c>
      <c r="AW163" s="12">
        <v>0</v>
      </c>
      <c r="AX163" s="12">
        <v>0</v>
      </c>
      <c r="AY163" s="12">
        <v>647.16999999999996</v>
      </c>
      <c r="AZ163" s="12">
        <v>0</v>
      </c>
      <c r="BA163" s="12">
        <v>0</v>
      </c>
      <c r="BB163" s="12">
        <v>970.76</v>
      </c>
      <c r="BC163" s="12">
        <v>0</v>
      </c>
      <c r="BD163" s="12">
        <v>0</v>
      </c>
      <c r="BE163" s="12">
        <v>0</v>
      </c>
      <c r="BF163" s="12">
        <v>0</v>
      </c>
      <c r="BG163" s="12">
        <v>2588.6899999999996</v>
      </c>
    </row>
    <row r="164" spans="1:59" x14ac:dyDescent="0.2">
      <c r="A164">
        <f t="shared" si="5"/>
        <v>46.160545454545456</v>
      </c>
      <c r="B164">
        <f t="shared" si="6"/>
        <v>166.68919329341082</v>
      </c>
      <c r="C164" s="14" t="s">
        <v>826</v>
      </c>
      <c r="D164" s="12">
        <v>0</v>
      </c>
      <c r="E164" s="12">
        <v>0</v>
      </c>
      <c r="F164" s="12">
        <v>0</v>
      </c>
      <c r="G164" s="12">
        <v>0</v>
      </c>
      <c r="H164" s="12">
        <v>0</v>
      </c>
      <c r="I164" s="12">
        <v>0</v>
      </c>
      <c r="J164" s="12">
        <v>657.41</v>
      </c>
      <c r="K164" s="12">
        <v>0</v>
      </c>
      <c r="L164" s="12">
        <v>0</v>
      </c>
      <c r="M164" s="12">
        <v>0</v>
      </c>
      <c r="N164" s="12">
        <v>0</v>
      </c>
      <c r="O164" s="12">
        <v>0</v>
      </c>
      <c r="P164" s="12">
        <v>0</v>
      </c>
      <c r="Q164" s="12">
        <v>0</v>
      </c>
      <c r="R164" s="12">
        <v>0</v>
      </c>
      <c r="S164" s="12">
        <v>0</v>
      </c>
      <c r="T164" s="12">
        <v>0</v>
      </c>
      <c r="U164" s="12">
        <v>0</v>
      </c>
      <c r="V164" s="12">
        <v>0</v>
      </c>
      <c r="W164" s="12">
        <v>0</v>
      </c>
      <c r="X164" s="12">
        <v>0</v>
      </c>
      <c r="Y164" s="12">
        <v>0</v>
      </c>
      <c r="Z164" s="12">
        <v>0</v>
      </c>
      <c r="AA164" s="12">
        <v>0</v>
      </c>
      <c r="AB164" s="12">
        <v>0</v>
      </c>
      <c r="AC164" s="12">
        <v>0</v>
      </c>
      <c r="AD164" s="12">
        <v>0</v>
      </c>
      <c r="AE164" s="12">
        <v>0</v>
      </c>
      <c r="AF164" s="12">
        <v>0</v>
      </c>
      <c r="AG164" s="12">
        <v>0</v>
      </c>
      <c r="AH164" s="12">
        <v>0</v>
      </c>
      <c r="AI164" s="12">
        <v>0</v>
      </c>
      <c r="AJ164" s="12">
        <v>0</v>
      </c>
      <c r="AK164" s="12">
        <v>0</v>
      </c>
      <c r="AL164" s="12">
        <v>0</v>
      </c>
      <c r="AM164" s="12">
        <v>0</v>
      </c>
      <c r="AN164" s="12">
        <v>0</v>
      </c>
      <c r="AO164" s="12">
        <v>0</v>
      </c>
      <c r="AP164" s="12">
        <v>0</v>
      </c>
      <c r="AQ164" s="12">
        <v>0</v>
      </c>
      <c r="AR164" s="12">
        <v>0</v>
      </c>
      <c r="AS164" s="12">
        <v>0</v>
      </c>
      <c r="AT164" s="12">
        <v>0</v>
      </c>
      <c r="AU164" s="12">
        <v>0</v>
      </c>
      <c r="AV164" s="12">
        <v>0</v>
      </c>
      <c r="AW164" s="12">
        <v>0</v>
      </c>
      <c r="AX164" s="12">
        <v>657.41</v>
      </c>
      <c r="AY164" s="12">
        <v>0</v>
      </c>
      <c r="AZ164" s="12">
        <v>0</v>
      </c>
      <c r="BA164" s="12">
        <v>0</v>
      </c>
      <c r="BB164" s="12">
        <v>657.41</v>
      </c>
      <c r="BC164" s="12">
        <v>0</v>
      </c>
      <c r="BD164" s="12">
        <v>0</v>
      </c>
      <c r="BE164" s="12">
        <v>566.6</v>
      </c>
      <c r="BF164" s="12">
        <v>0</v>
      </c>
      <c r="BG164" s="12">
        <v>2538.83</v>
      </c>
    </row>
    <row r="165" spans="1:59" x14ac:dyDescent="0.2">
      <c r="A165">
        <f t="shared" si="5"/>
        <v>45.485818181818175</v>
      </c>
      <c r="B165">
        <f t="shared" si="6"/>
        <v>236.31071424974698</v>
      </c>
      <c r="C165" s="14" t="s">
        <v>734</v>
      </c>
      <c r="D165" s="12">
        <v>0</v>
      </c>
      <c r="E165" s="12">
        <v>0</v>
      </c>
      <c r="F165" s="12">
        <v>0</v>
      </c>
      <c r="G165" s="12">
        <v>0</v>
      </c>
      <c r="H165" s="12">
        <v>0</v>
      </c>
      <c r="I165" s="12">
        <v>0</v>
      </c>
      <c r="J165" s="12">
        <v>0</v>
      </c>
      <c r="K165" s="12">
        <v>0</v>
      </c>
      <c r="L165" s="12">
        <v>0</v>
      </c>
      <c r="M165" s="12">
        <v>0</v>
      </c>
      <c r="N165" s="12">
        <v>0</v>
      </c>
      <c r="O165" s="12">
        <v>0</v>
      </c>
      <c r="P165" s="12">
        <v>0</v>
      </c>
      <c r="Q165" s="12">
        <v>0</v>
      </c>
      <c r="R165" s="12">
        <v>0</v>
      </c>
      <c r="S165" s="12">
        <v>0</v>
      </c>
      <c r="T165" s="12">
        <v>0</v>
      </c>
      <c r="U165" s="12">
        <v>0</v>
      </c>
      <c r="V165" s="12">
        <v>0</v>
      </c>
      <c r="W165" s="12">
        <v>0</v>
      </c>
      <c r="X165" s="12">
        <v>0</v>
      </c>
      <c r="Y165" s="12">
        <v>0</v>
      </c>
      <c r="Z165" s="12">
        <v>0</v>
      </c>
      <c r="AA165" s="12">
        <v>0</v>
      </c>
      <c r="AB165" s="12">
        <v>0</v>
      </c>
      <c r="AC165" s="12">
        <v>0</v>
      </c>
      <c r="AD165" s="12">
        <v>0</v>
      </c>
      <c r="AE165" s="12">
        <v>0</v>
      </c>
      <c r="AF165" s="12">
        <v>0</v>
      </c>
      <c r="AG165" s="12">
        <v>0</v>
      </c>
      <c r="AH165" s="12">
        <v>0</v>
      </c>
      <c r="AI165" s="12">
        <v>0</v>
      </c>
      <c r="AJ165" s="12">
        <v>0</v>
      </c>
      <c r="AK165" s="12">
        <v>0</v>
      </c>
      <c r="AL165" s="12">
        <v>0</v>
      </c>
      <c r="AM165" s="12">
        <v>0</v>
      </c>
      <c r="AN165" s="12">
        <v>0</v>
      </c>
      <c r="AO165" s="12">
        <v>0</v>
      </c>
      <c r="AP165" s="12">
        <v>0</v>
      </c>
      <c r="AQ165" s="12">
        <v>0</v>
      </c>
      <c r="AR165" s="12">
        <v>0</v>
      </c>
      <c r="AS165" s="12">
        <v>0</v>
      </c>
      <c r="AT165" s="12">
        <v>0</v>
      </c>
      <c r="AU165" s="12">
        <v>1250.8599999999999</v>
      </c>
      <c r="AV165" s="12">
        <v>1250.8599999999999</v>
      </c>
      <c r="AW165" s="12">
        <v>0</v>
      </c>
      <c r="AX165" s="12">
        <v>0</v>
      </c>
      <c r="AY165" s="12">
        <v>0</v>
      </c>
      <c r="AZ165" s="12">
        <v>0</v>
      </c>
      <c r="BA165" s="12">
        <v>0</v>
      </c>
      <c r="BB165" s="12">
        <v>0</v>
      </c>
      <c r="BC165" s="12">
        <v>0</v>
      </c>
      <c r="BD165" s="12">
        <v>0</v>
      </c>
      <c r="BE165" s="12">
        <v>0</v>
      </c>
      <c r="BF165" s="12">
        <v>0</v>
      </c>
      <c r="BG165" s="12">
        <v>2501.7199999999998</v>
      </c>
    </row>
    <row r="166" spans="1:59" x14ac:dyDescent="0.2">
      <c r="A166">
        <f t="shared" si="5"/>
        <v>42.207090909090908</v>
      </c>
      <c r="B166">
        <f t="shared" si="6"/>
        <v>313.0161637447091</v>
      </c>
      <c r="C166" s="14" t="s">
        <v>207</v>
      </c>
      <c r="D166" s="12">
        <v>0</v>
      </c>
      <c r="E166" s="12">
        <v>0</v>
      </c>
      <c r="F166" s="12">
        <v>0</v>
      </c>
      <c r="G166" s="12">
        <v>0</v>
      </c>
      <c r="H166" s="12">
        <v>0</v>
      </c>
      <c r="I166" s="12">
        <v>0</v>
      </c>
      <c r="J166" s="12">
        <v>0</v>
      </c>
      <c r="K166" s="12">
        <v>0</v>
      </c>
      <c r="L166" s="12">
        <v>0</v>
      </c>
      <c r="M166" s="12">
        <v>0</v>
      </c>
      <c r="N166" s="12">
        <v>0</v>
      </c>
      <c r="O166" s="12">
        <v>0</v>
      </c>
      <c r="P166" s="12">
        <v>0</v>
      </c>
      <c r="Q166" s="12">
        <v>0</v>
      </c>
      <c r="R166" s="12">
        <v>0</v>
      </c>
      <c r="S166" s="12">
        <v>0</v>
      </c>
      <c r="T166" s="12">
        <v>0</v>
      </c>
      <c r="U166" s="12">
        <v>0</v>
      </c>
      <c r="V166" s="12">
        <v>0</v>
      </c>
      <c r="W166" s="12">
        <v>0</v>
      </c>
      <c r="X166" s="12">
        <v>0</v>
      </c>
      <c r="Y166" s="12">
        <v>0</v>
      </c>
      <c r="Z166" s="12">
        <v>0</v>
      </c>
      <c r="AA166" s="12">
        <v>0</v>
      </c>
      <c r="AB166" s="12">
        <v>0</v>
      </c>
      <c r="AC166" s="12">
        <v>2321.39</v>
      </c>
      <c r="AD166" s="12">
        <v>0</v>
      </c>
      <c r="AE166" s="12">
        <v>0</v>
      </c>
      <c r="AF166" s="12">
        <v>0</v>
      </c>
      <c r="AG166" s="12">
        <v>0</v>
      </c>
      <c r="AH166" s="12">
        <v>0</v>
      </c>
      <c r="AI166" s="12">
        <v>0</v>
      </c>
      <c r="AJ166" s="12">
        <v>0</v>
      </c>
      <c r="AK166" s="12">
        <v>0</v>
      </c>
      <c r="AL166" s="12">
        <v>0</v>
      </c>
      <c r="AM166" s="12">
        <v>0</v>
      </c>
      <c r="AN166" s="12">
        <v>0</v>
      </c>
      <c r="AO166" s="12">
        <v>0</v>
      </c>
      <c r="AP166" s="12">
        <v>0</v>
      </c>
      <c r="AQ166" s="12">
        <v>0</v>
      </c>
      <c r="AR166" s="12">
        <v>0</v>
      </c>
      <c r="AS166" s="12">
        <v>0</v>
      </c>
      <c r="AT166" s="12">
        <v>0</v>
      </c>
      <c r="AU166" s="12">
        <v>0</v>
      </c>
      <c r="AV166" s="12">
        <v>0</v>
      </c>
      <c r="AW166" s="12">
        <v>0</v>
      </c>
      <c r="AX166" s="12">
        <v>0</v>
      </c>
      <c r="AY166" s="12">
        <v>0</v>
      </c>
      <c r="AZ166" s="12">
        <v>0</v>
      </c>
      <c r="BA166" s="12">
        <v>0</v>
      </c>
      <c r="BB166" s="12">
        <v>0</v>
      </c>
      <c r="BC166" s="12">
        <v>0</v>
      </c>
      <c r="BD166" s="12">
        <v>0</v>
      </c>
      <c r="BE166" s="12">
        <v>0</v>
      </c>
      <c r="BF166" s="12">
        <v>0</v>
      </c>
      <c r="BG166" s="12">
        <v>2321.39</v>
      </c>
    </row>
    <row r="167" spans="1:59" x14ac:dyDescent="0.2">
      <c r="A167">
        <f t="shared" si="5"/>
        <v>41.62563636363636</v>
      </c>
      <c r="B167">
        <f t="shared" si="6"/>
        <v>199.65298459673431</v>
      </c>
      <c r="C167" s="14" t="s">
        <v>241</v>
      </c>
      <c r="D167" s="12">
        <v>0</v>
      </c>
      <c r="E167" s="12">
        <v>0</v>
      </c>
      <c r="F167" s="12">
        <v>0</v>
      </c>
      <c r="G167" s="12">
        <v>0</v>
      </c>
      <c r="H167" s="12">
        <v>0</v>
      </c>
      <c r="I167" s="12">
        <v>0</v>
      </c>
      <c r="J167" s="12">
        <v>0</v>
      </c>
      <c r="K167" s="12">
        <v>0</v>
      </c>
      <c r="L167" s="12">
        <v>0</v>
      </c>
      <c r="M167" s="12">
        <v>0</v>
      </c>
      <c r="N167" s="12">
        <v>0</v>
      </c>
      <c r="O167" s="12">
        <v>0</v>
      </c>
      <c r="P167" s="12">
        <v>0</v>
      </c>
      <c r="Q167" s="12">
        <v>0</v>
      </c>
      <c r="R167" s="12">
        <v>0</v>
      </c>
      <c r="S167" s="12">
        <v>0</v>
      </c>
      <c r="T167" s="12">
        <v>575.54999999999995</v>
      </c>
      <c r="U167" s="12">
        <v>0</v>
      </c>
      <c r="V167" s="12">
        <v>0</v>
      </c>
      <c r="W167" s="12">
        <v>0</v>
      </c>
      <c r="X167" s="12">
        <v>0</v>
      </c>
      <c r="Y167" s="12">
        <v>0</v>
      </c>
      <c r="Z167" s="12">
        <v>0</v>
      </c>
      <c r="AA167" s="12">
        <v>0</v>
      </c>
      <c r="AB167" s="12">
        <v>0</v>
      </c>
      <c r="AC167" s="12">
        <v>0</v>
      </c>
      <c r="AD167" s="12">
        <v>0</v>
      </c>
      <c r="AE167" s="12">
        <v>0</v>
      </c>
      <c r="AF167" s="12">
        <v>0</v>
      </c>
      <c r="AG167" s="12">
        <v>0</v>
      </c>
      <c r="AH167" s="12">
        <v>0</v>
      </c>
      <c r="AI167" s="12">
        <v>0</v>
      </c>
      <c r="AJ167" s="12">
        <v>0</v>
      </c>
      <c r="AK167" s="12">
        <v>0</v>
      </c>
      <c r="AL167" s="12">
        <v>0</v>
      </c>
      <c r="AM167" s="12">
        <v>0</v>
      </c>
      <c r="AN167" s="12">
        <v>0</v>
      </c>
      <c r="AO167" s="12">
        <v>0</v>
      </c>
      <c r="AP167" s="12">
        <v>0</v>
      </c>
      <c r="AQ167" s="12">
        <v>0</v>
      </c>
      <c r="AR167" s="12">
        <v>0</v>
      </c>
      <c r="AS167" s="12">
        <v>0</v>
      </c>
      <c r="AT167" s="12">
        <v>0</v>
      </c>
      <c r="AU167" s="12">
        <v>0</v>
      </c>
      <c r="AV167" s="12">
        <v>0</v>
      </c>
      <c r="AW167" s="12">
        <v>0</v>
      </c>
      <c r="AX167" s="12">
        <v>0</v>
      </c>
      <c r="AY167" s="12">
        <v>0</v>
      </c>
      <c r="AZ167" s="12">
        <v>0</v>
      </c>
      <c r="BA167" s="12">
        <v>0</v>
      </c>
      <c r="BB167" s="12">
        <v>383.7</v>
      </c>
      <c r="BC167" s="12">
        <v>0</v>
      </c>
      <c r="BD167" s="12">
        <v>0</v>
      </c>
      <c r="BE167" s="12">
        <v>1330.1599999999999</v>
      </c>
      <c r="BF167" s="12">
        <v>0</v>
      </c>
      <c r="BG167" s="12">
        <v>2289.41</v>
      </c>
    </row>
    <row r="168" spans="1:59" x14ac:dyDescent="0.2">
      <c r="A168">
        <f t="shared" si="5"/>
        <v>40.866181818181822</v>
      </c>
      <c r="B168">
        <f t="shared" si="6"/>
        <v>180.77473226101154</v>
      </c>
      <c r="C168" s="14" t="s">
        <v>385</v>
      </c>
      <c r="D168" s="12">
        <v>0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  <c r="O168" s="12">
        <v>420.97</v>
      </c>
      <c r="P168" s="12">
        <v>0</v>
      </c>
      <c r="Q168" s="12">
        <v>0</v>
      </c>
      <c r="R168" s="12">
        <v>0</v>
      </c>
      <c r="S168" s="12">
        <v>0</v>
      </c>
      <c r="T168" s="12">
        <v>0</v>
      </c>
      <c r="U168" s="12">
        <v>0</v>
      </c>
      <c r="V168" s="12">
        <v>0</v>
      </c>
      <c r="W168" s="12">
        <v>0</v>
      </c>
      <c r="X168" s="12">
        <v>0</v>
      </c>
      <c r="Y168" s="12">
        <v>0</v>
      </c>
      <c r="Z168" s="12">
        <v>0</v>
      </c>
      <c r="AA168" s="12">
        <v>0</v>
      </c>
      <c r="AB168" s="12">
        <v>0</v>
      </c>
      <c r="AC168" s="12">
        <v>987.39</v>
      </c>
      <c r="AD168" s="12">
        <v>0</v>
      </c>
      <c r="AE168" s="12">
        <v>0</v>
      </c>
      <c r="AF168" s="12">
        <v>0</v>
      </c>
      <c r="AG168" s="12">
        <v>839.28</v>
      </c>
      <c r="AH168" s="12">
        <v>0</v>
      </c>
      <c r="AI168" s="12">
        <v>0</v>
      </c>
      <c r="AJ168" s="12">
        <v>0</v>
      </c>
      <c r="AK168" s="12">
        <v>0</v>
      </c>
      <c r="AL168" s="12">
        <v>0</v>
      </c>
      <c r="AM168" s="12">
        <v>0</v>
      </c>
      <c r="AN168" s="12">
        <v>0</v>
      </c>
      <c r="AO168" s="12">
        <v>0</v>
      </c>
      <c r="AP168" s="12">
        <v>0</v>
      </c>
      <c r="AQ168" s="12">
        <v>0</v>
      </c>
      <c r="AR168" s="12">
        <v>0</v>
      </c>
      <c r="AS168" s="12">
        <v>0</v>
      </c>
      <c r="AT168" s="12">
        <v>0</v>
      </c>
      <c r="AU168" s="12">
        <v>0</v>
      </c>
      <c r="AV168" s="12">
        <v>0</v>
      </c>
      <c r="AW168" s="12">
        <v>0</v>
      </c>
      <c r="AX168" s="12">
        <v>0</v>
      </c>
      <c r="AY168" s="12">
        <v>0</v>
      </c>
      <c r="AZ168" s="12">
        <v>0</v>
      </c>
      <c r="BA168" s="12">
        <v>0</v>
      </c>
      <c r="BB168" s="12">
        <v>0</v>
      </c>
      <c r="BC168" s="12">
        <v>0</v>
      </c>
      <c r="BD168" s="12">
        <v>0</v>
      </c>
      <c r="BE168" s="12">
        <v>0</v>
      </c>
      <c r="BF168" s="12">
        <v>0</v>
      </c>
      <c r="BG168" s="12">
        <v>2247.6400000000003</v>
      </c>
    </row>
    <row r="169" spans="1:59" x14ac:dyDescent="0.2">
      <c r="A169">
        <f t="shared" si="5"/>
        <v>38.369999999999997</v>
      </c>
      <c r="B169">
        <f t="shared" si="6"/>
        <v>203.43740388630602</v>
      </c>
      <c r="C169" s="14" t="s">
        <v>749</v>
      </c>
      <c r="D169" s="12">
        <v>0</v>
      </c>
      <c r="E169" s="12">
        <v>0</v>
      </c>
      <c r="F169" s="12">
        <v>0</v>
      </c>
      <c r="G169" s="12">
        <v>0</v>
      </c>
      <c r="H169" s="12">
        <v>0</v>
      </c>
      <c r="I169" s="12">
        <v>0</v>
      </c>
      <c r="J169" s="12">
        <v>0</v>
      </c>
      <c r="K169" s="12">
        <v>0</v>
      </c>
      <c r="L169" s="12">
        <v>0</v>
      </c>
      <c r="M169" s="12">
        <v>0</v>
      </c>
      <c r="N169" s="12">
        <v>0</v>
      </c>
      <c r="O169" s="12">
        <v>0</v>
      </c>
      <c r="P169" s="12">
        <v>0</v>
      </c>
      <c r="Q169" s="12">
        <v>0</v>
      </c>
      <c r="R169" s="12">
        <v>0</v>
      </c>
      <c r="S169" s="12">
        <v>0</v>
      </c>
      <c r="T169" s="12">
        <v>0</v>
      </c>
      <c r="U169" s="12">
        <v>0</v>
      </c>
      <c r="V169" s="12">
        <v>0</v>
      </c>
      <c r="W169" s="12">
        <v>0</v>
      </c>
      <c r="X169" s="12">
        <v>0</v>
      </c>
      <c r="Y169" s="12">
        <v>0</v>
      </c>
      <c r="Z169" s="12">
        <v>0</v>
      </c>
      <c r="AA169" s="12">
        <v>0</v>
      </c>
      <c r="AB169" s="12">
        <v>0</v>
      </c>
      <c r="AC169" s="12">
        <v>0</v>
      </c>
      <c r="AD169" s="12">
        <v>0</v>
      </c>
      <c r="AE169" s="12">
        <v>0</v>
      </c>
      <c r="AF169" s="12">
        <v>0</v>
      </c>
      <c r="AG169" s="12">
        <v>0</v>
      </c>
      <c r="AH169" s="12">
        <v>0</v>
      </c>
      <c r="AI169" s="12">
        <v>0</v>
      </c>
      <c r="AJ169" s="12">
        <v>0</v>
      </c>
      <c r="AK169" s="12">
        <v>0</v>
      </c>
      <c r="AL169" s="12">
        <v>0</v>
      </c>
      <c r="AM169" s="12">
        <v>0</v>
      </c>
      <c r="AN169" s="12">
        <v>844.14</v>
      </c>
      <c r="AO169" s="12">
        <v>1266.21</v>
      </c>
      <c r="AP169" s="12">
        <v>0</v>
      </c>
      <c r="AQ169" s="12">
        <v>0</v>
      </c>
      <c r="AR169" s="12">
        <v>0</v>
      </c>
      <c r="AS169" s="12">
        <v>0</v>
      </c>
      <c r="AT169" s="12">
        <v>0</v>
      </c>
      <c r="AU169" s="12">
        <v>0</v>
      </c>
      <c r="AV169" s="12">
        <v>0</v>
      </c>
      <c r="AW169" s="12">
        <v>0</v>
      </c>
      <c r="AX169" s="12">
        <v>0</v>
      </c>
      <c r="AY169" s="12">
        <v>0</v>
      </c>
      <c r="AZ169" s="12">
        <v>0</v>
      </c>
      <c r="BA169" s="12">
        <v>0</v>
      </c>
      <c r="BB169" s="12">
        <v>0</v>
      </c>
      <c r="BC169" s="12">
        <v>0</v>
      </c>
      <c r="BD169" s="12">
        <v>0</v>
      </c>
      <c r="BE169" s="12">
        <v>0</v>
      </c>
      <c r="BF169" s="12">
        <v>0</v>
      </c>
      <c r="BG169" s="12">
        <v>2110.35</v>
      </c>
    </row>
    <row r="170" spans="1:59" x14ac:dyDescent="0.2">
      <c r="A170">
        <f t="shared" si="5"/>
        <v>38.118909090909092</v>
      </c>
      <c r="B170">
        <f t="shared" si="6"/>
        <v>282.69739592973713</v>
      </c>
      <c r="C170" s="14" t="s">
        <v>890</v>
      </c>
      <c r="D170" s="12">
        <v>0</v>
      </c>
      <c r="E170" s="12">
        <v>0</v>
      </c>
      <c r="F170" s="12">
        <v>0</v>
      </c>
      <c r="G170" s="12">
        <v>0</v>
      </c>
      <c r="H170" s="12">
        <v>0</v>
      </c>
      <c r="I170" s="12">
        <v>0</v>
      </c>
      <c r="J170" s="12">
        <v>0</v>
      </c>
      <c r="K170" s="12">
        <v>0</v>
      </c>
      <c r="L170" s="12">
        <v>2096.54</v>
      </c>
      <c r="M170" s="12">
        <v>0</v>
      </c>
      <c r="N170" s="12">
        <v>0</v>
      </c>
      <c r="O170" s="12">
        <v>0</v>
      </c>
      <c r="P170" s="12">
        <v>0</v>
      </c>
      <c r="Q170" s="12">
        <v>0</v>
      </c>
      <c r="R170" s="12">
        <v>0</v>
      </c>
      <c r="S170" s="12">
        <v>0</v>
      </c>
      <c r="T170" s="12">
        <v>0</v>
      </c>
      <c r="U170" s="12">
        <v>0</v>
      </c>
      <c r="V170" s="12">
        <v>0</v>
      </c>
      <c r="W170" s="12">
        <v>0</v>
      </c>
      <c r="X170" s="12">
        <v>0</v>
      </c>
      <c r="Y170" s="12">
        <v>0</v>
      </c>
      <c r="Z170" s="12">
        <v>0</v>
      </c>
      <c r="AA170" s="12">
        <v>0</v>
      </c>
      <c r="AB170" s="12">
        <v>0</v>
      </c>
      <c r="AC170" s="12">
        <v>0</v>
      </c>
      <c r="AD170" s="12">
        <v>0</v>
      </c>
      <c r="AE170" s="12">
        <v>0</v>
      </c>
      <c r="AF170" s="12">
        <v>0</v>
      </c>
      <c r="AG170" s="12">
        <v>0</v>
      </c>
      <c r="AH170" s="12">
        <v>0</v>
      </c>
      <c r="AI170" s="12">
        <v>0</v>
      </c>
      <c r="AJ170" s="12">
        <v>0</v>
      </c>
      <c r="AK170" s="12">
        <v>0</v>
      </c>
      <c r="AL170" s="12">
        <v>0</v>
      </c>
      <c r="AM170" s="12">
        <v>0</v>
      </c>
      <c r="AN170" s="12">
        <v>0</v>
      </c>
      <c r="AO170" s="12">
        <v>0</v>
      </c>
      <c r="AP170" s="12">
        <v>0</v>
      </c>
      <c r="AQ170" s="12">
        <v>0</v>
      </c>
      <c r="AR170" s="12">
        <v>0</v>
      </c>
      <c r="AS170" s="12">
        <v>0</v>
      </c>
      <c r="AT170" s="12">
        <v>0</v>
      </c>
      <c r="AU170" s="12">
        <v>0</v>
      </c>
      <c r="AV170" s="12">
        <v>0</v>
      </c>
      <c r="AW170" s="12">
        <v>0</v>
      </c>
      <c r="AX170" s="12">
        <v>0</v>
      </c>
      <c r="AY170" s="12">
        <v>0</v>
      </c>
      <c r="AZ170" s="12">
        <v>0</v>
      </c>
      <c r="BA170" s="12">
        <v>0</v>
      </c>
      <c r="BB170" s="12">
        <v>0</v>
      </c>
      <c r="BC170" s="12">
        <v>0</v>
      </c>
      <c r="BD170" s="12">
        <v>0</v>
      </c>
      <c r="BE170" s="12">
        <v>0</v>
      </c>
      <c r="BF170" s="12">
        <v>0</v>
      </c>
      <c r="BG170" s="12">
        <v>2096.54</v>
      </c>
    </row>
    <row r="171" spans="1:59" x14ac:dyDescent="0.2">
      <c r="A171">
        <f t="shared" si="5"/>
        <v>37.719090909090902</v>
      </c>
      <c r="B171">
        <f t="shared" si="6"/>
        <v>129.8750609492279</v>
      </c>
      <c r="C171" s="14" t="s">
        <v>240</v>
      </c>
      <c r="D171" s="12">
        <v>0</v>
      </c>
      <c r="E171" s="12">
        <v>0</v>
      </c>
      <c r="F171" s="12">
        <v>0</v>
      </c>
      <c r="G171" s="12">
        <v>0</v>
      </c>
      <c r="H171" s="12">
        <v>0</v>
      </c>
      <c r="I171" s="12">
        <v>0</v>
      </c>
      <c r="J171" s="12">
        <v>0</v>
      </c>
      <c r="K171" s="12">
        <v>0</v>
      </c>
      <c r="L171" s="12">
        <v>0</v>
      </c>
      <c r="M171" s="12">
        <v>0</v>
      </c>
      <c r="N171" s="12">
        <v>0</v>
      </c>
      <c r="O171" s="12">
        <v>0</v>
      </c>
      <c r="P171" s="12">
        <v>0</v>
      </c>
      <c r="Q171" s="12">
        <v>0</v>
      </c>
      <c r="R171" s="12">
        <v>549.97</v>
      </c>
      <c r="S171" s="12">
        <v>0</v>
      </c>
      <c r="T171" s="12">
        <v>0</v>
      </c>
      <c r="U171" s="12">
        <v>0</v>
      </c>
      <c r="V171" s="12">
        <v>0</v>
      </c>
      <c r="W171" s="12">
        <v>0</v>
      </c>
      <c r="X171" s="12">
        <v>0</v>
      </c>
      <c r="Y171" s="12">
        <v>0</v>
      </c>
      <c r="Z171" s="12">
        <v>0</v>
      </c>
      <c r="AA171" s="12">
        <v>0</v>
      </c>
      <c r="AB171" s="12">
        <v>0</v>
      </c>
      <c r="AC171" s="12">
        <v>219.99</v>
      </c>
      <c r="AD171" s="12">
        <v>0</v>
      </c>
      <c r="AE171" s="12">
        <v>0</v>
      </c>
      <c r="AF171" s="12">
        <v>543.58000000000004</v>
      </c>
      <c r="AG171" s="12">
        <v>0</v>
      </c>
      <c r="AH171" s="12">
        <v>0</v>
      </c>
      <c r="AI171" s="12">
        <v>0</v>
      </c>
      <c r="AJ171" s="12">
        <v>0</v>
      </c>
      <c r="AK171" s="12">
        <v>543.58000000000004</v>
      </c>
      <c r="AL171" s="12">
        <v>217.43</v>
      </c>
      <c r="AM171" s="12">
        <v>0</v>
      </c>
      <c r="AN171" s="12">
        <v>0</v>
      </c>
      <c r="AO171" s="12">
        <v>0</v>
      </c>
      <c r="AP171" s="12">
        <v>0</v>
      </c>
      <c r="AQ171" s="12">
        <v>0</v>
      </c>
      <c r="AR171" s="12">
        <v>0</v>
      </c>
      <c r="AS171" s="12">
        <v>0</v>
      </c>
      <c r="AT171" s="12">
        <v>0</v>
      </c>
      <c r="AU171" s="12">
        <v>0</v>
      </c>
      <c r="AV171" s="12">
        <v>0</v>
      </c>
      <c r="AW171" s="12">
        <v>0</v>
      </c>
      <c r="AX171" s="12">
        <v>0</v>
      </c>
      <c r="AY171" s="12">
        <v>0</v>
      </c>
      <c r="AZ171" s="12">
        <v>0</v>
      </c>
      <c r="BA171" s="12">
        <v>0</v>
      </c>
      <c r="BB171" s="12">
        <v>0</v>
      </c>
      <c r="BC171" s="12">
        <v>0</v>
      </c>
      <c r="BD171" s="12">
        <v>0</v>
      </c>
      <c r="BE171" s="12">
        <v>0</v>
      </c>
      <c r="BF171" s="12">
        <v>0</v>
      </c>
      <c r="BG171" s="12">
        <v>2074.5499999999997</v>
      </c>
    </row>
    <row r="172" spans="1:59" x14ac:dyDescent="0.2">
      <c r="A172">
        <f t="shared" si="5"/>
        <v>37.579636363636368</v>
      </c>
      <c r="B172">
        <f t="shared" si="6"/>
        <v>170.20108231761498</v>
      </c>
      <c r="C172" s="14" t="s">
        <v>229</v>
      </c>
      <c r="D172" s="12">
        <v>121.51</v>
      </c>
      <c r="E172" s="12">
        <v>0</v>
      </c>
      <c r="F172" s="12">
        <v>0</v>
      </c>
      <c r="G172" s="12">
        <v>0</v>
      </c>
      <c r="H172" s="12">
        <v>1230.08</v>
      </c>
      <c r="I172" s="12">
        <v>0</v>
      </c>
      <c r="J172" s="12">
        <v>0</v>
      </c>
      <c r="K172" s="12">
        <v>0</v>
      </c>
      <c r="L172" s="12">
        <v>19.440000000000001</v>
      </c>
      <c r="M172" s="12">
        <v>0</v>
      </c>
      <c r="N172" s="12">
        <v>0</v>
      </c>
      <c r="O172" s="12">
        <v>0</v>
      </c>
      <c r="P172" s="12">
        <v>279.08000000000004</v>
      </c>
      <c r="Q172" s="12">
        <v>0</v>
      </c>
      <c r="R172" s="12">
        <v>0</v>
      </c>
      <c r="S172" s="12">
        <v>0</v>
      </c>
      <c r="T172" s="12">
        <v>0</v>
      </c>
      <c r="U172" s="12">
        <v>25.52</v>
      </c>
      <c r="V172" s="12">
        <v>0</v>
      </c>
      <c r="W172" s="12">
        <v>0</v>
      </c>
      <c r="X172" s="12">
        <v>0</v>
      </c>
      <c r="Y172" s="12">
        <v>47.39</v>
      </c>
      <c r="Z172" s="12">
        <v>0</v>
      </c>
      <c r="AA172" s="12">
        <v>0</v>
      </c>
      <c r="AB172" s="12">
        <v>0</v>
      </c>
      <c r="AC172" s="12">
        <v>0</v>
      </c>
      <c r="AD172" s="12">
        <v>0</v>
      </c>
      <c r="AE172" s="12">
        <v>0</v>
      </c>
      <c r="AF172" s="12">
        <v>0</v>
      </c>
      <c r="AG172" s="12">
        <v>0</v>
      </c>
      <c r="AH172" s="12">
        <v>43.74</v>
      </c>
      <c r="AI172" s="12">
        <v>0</v>
      </c>
      <c r="AJ172" s="12">
        <v>0</v>
      </c>
      <c r="AK172" s="12">
        <v>0</v>
      </c>
      <c r="AL172" s="12">
        <v>134.87</v>
      </c>
      <c r="AM172" s="12">
        <v>0</v>
      </c>
      <c r="AN172" s="12">
        <v>0</v>
      </c>
      <c r="AO172" s="12">
        <v>0</v>
      </c>
      <c r="AP172" s="12">
        <v>0</v>
      </c>
      <c r="AQ172" s="12">
        <v>19.440000000000001</v>
      </c>
      <c r="AR172" s="12">
        <v>0</v>
      </c>
      <c r="AS172" s="12">
        <v>0</v>
      </c>
      <c r="AT172" s="12">
        <v>24.3</v>
      </c>
      <c r="AU172" s="12">
        <v>0</v>
      </c>
      <c r="AV172" s="12">
        <v>0</v>
      </c>
      <c r="AW172" s="12">
        <v>0</v>
      </c>
      <c r="AX172" s="12">
        <v>108.14</v>
      </c>
      <c r="AY172" s="12">
        <v>0</v>
      </c>
      <c r="AZ172" s="12">
        <v>0</v>
      </c>
      <c r="BA172" s="12">
        <v>0</v>
      </c>
      <c r="BB172" s="12">
        <v>13.37</v>
      </c>
      <c r="BC172" s="12">
        <v>0</v>
      </c>
      <c r="BD172" s="12">
        <v>0</v>
      </c>
      <c r="BE172" s="12">
        <v>0</v>
      </c>
      <c r="BF172" s="12">
        <v>0</v>
      </c>
      <c r="BG172" s="12">
        <v>2066.88</v>
      </c>
    </row>
    <row r="173" spans="1:59" x14ac:dyDescent="0.2">
      <c r="A173">
        <f t="shared" si="5"/>
        <v>37.207272727272731</v>
      </c>
      <c r="B173">
        <f t="shared" si="6"/>
        <v>275.93651970895576</v>
      </c>
      <c r="C173" s="14" t="s">
        <v>631</v>
      </c>
      <c r="D173" s="12">
        <v>0</v>
      </c>
      <c r="E173" s="12">
        <v>0</v>
      </c>
      <c r="F173" s="12">
        <v>0</v>
      </c>
      <c r="G173" s="12">
        <v>0</v>
      </c>
      <c r="H173" s="12">
        <v>0</v>
      </c>
      <c r="I173" s="12">
        <v>0</v>
      </c>
      <c r="J173" s="12">
        <v>0</v>
      </c>
      <c r="K173" s="12">
        <v>0</v>
      </c>
      <c r="L173" s="12">
        <v>2046.4</v>
      </c>
      <c r="M173" s="12">
        <v>0</v>
      </c>
      <c r="N173" s="12">
        <v>0</v>
      </c>
      <c r="O173" s="12">
        <v>0</v>
      </c>
      <c r="P173" s="12">
        <v>0</v>
      </c>
      <c r="Q173" s="12">
        <v>0</v>
      </c>
      <c r="R173" s="12">
        <v>0</v>
      </c>
      <c r="S173" s="12">
        <v>0</v>
      </c>
      <c r="T173" s="12">
        <v>0</v>
      </c>
      <c r="U173" s="12">
        <v>0</v>
      </c>
      <c r="V173" s="12">
        <v>0</v>
      </c>
      <c r="W173" s="12">
        <v>0</v>
      </c>
      <c r="X173" s="12">
        <v>0</v>
      </c>
      <c r="Y173" s="12">
        <v>0</v>
      </c>
      <c r="Z173" s="12">
        <v>0</v>
      </c>
      <c r="AA173" s="12">
        <v>0</v>
      </c>
      <c r="AB173" s="12">
        <v>0</v>
      </c>
      <c r="AC173" s="12">
        <v>0</v>
      </c>
      <c r="AD173" s="12">
        <v>0</v>
      </c>
      <c r="AE173" s="12">
        <v>0</v>
      </c>
      <c r="AF173" s="12">
        <v>0</v>
      </c>
      <c r="AG173" s="12">
        <v>0</v>
      </c>
      <c r="AH173" s="12">
        <v>0</v>
      </c>
      <c r="AI173" s="12">
        <v>0</v>
      </c>
      <c r="AJ173" s="12">
        <v>0</v>
      </c>
      <c r="AK173" s="12">
        <v>0</v>
      </c>
      <c r="AL173" s="12">
        <v>0</v>
      </c>
      <c r="AM173" s="12">
        <v>0</v>
      </c>
      <c r="AN173" s="12">
        <v>0</v>
      </c>
      <c r="AO173" s="12">
        <v>0</v>
      </c>
      <c r="AP173" s="12">
        <v>0</v>
      </c>
      <c r="AQ173" s="12">
        <v>0</v>
      </c>
      <c r="AR173" s="12">
        <v>0</v>
      </c>
      <c r="AS173" s="12">
        <v>0</v>
      </c>
      <c r="AT173" s="12">
        <v>0</v>
      </c>
      <c r="AU173" s="12">
        <v>0</v>
      </c>
      <c r="AV173" s="12">
        <v>0</v>
      </c>
      <c r="AW173" s="12">
        <v>0</v>
      </c>
      <c r="AX173" s="12">
        <v>0</v>
      </c>
      <c r="AY173" s="12">
        <v>0</v>
      </c>
      <c r="AZ173" s="12">
        <v>0</v>
      </c>
      <c r="BA173" s="12">
        <v>0</v>
      </c>
      <c r="BB173" s="12">
        <v>0</v>
      </c>
      <c r="BC173" s="12">
        <v>0</v>
      </c>
      <c r="BD173" s="12">
        <v>0</v>
      </c>
      <c r="BE173" s="12">
        <v>0</v>
      </c>
      <c r="BF173" s="12">
        <v>0</v>
      </c>
      <c r="BG173" s="12">
        <v>2046.4</v>
      </c>
    </row>
    <row r="174" spans="1:59" x14ac:dyDescent="0.2">
      <c r="A174">
        <f t="shared" si="5"/>
        <v>36.081272727272726</v>
      </c>
      <c r="B174">
        <f t="shared" si="6"/>
        <v>267.58588021248602</v>
      </c>
      <c r="C174" s="14" t="s">
        <v>70</v>
      </c>
      <c r="D174" s="12">
        <v>0</v>
      </c>
      <c r="E174" s="12">
        <v>0</v>
      </c>
      <c r="F174" s="12">
        <v>0</v>
      </c>
      <c r="G174" s="12">
        <v>0</v>
      </c>
      <c r="H174" s="12">
        <v>0</v>
      </c>
      <c r="I174" s="12">
        <v>1984.47</v>
      </c>
      <c r="J174" s="12">
        <v>0</v>
      </c>
      <c r="K174" s="12">
        <v>0</v>
      </c>
      <c r="L174" s="12">
        <v>0</v>
      </c>
      <c r="M174" s="12">
        <v>0</v>
      </c>
      <c r="N174" s="12">
        <v>0</v>
      </c>
      <c r="O174" s="12">
        <v>0</v>
      </c>
      <c r="P174" s="12">
        <v>0</v>
      </c>
      <c r="Q174" s="12">
        <v>0</v>
      </c>
      <c r="R174" s="12">
        <v>0</v>
      </c>
      <c r="S174" s="12">
        <v>0</v>
      </c>
      <c r="T174" s="12">
        <v>0</v>
      </c>
      <c r="U174" s="12">
        <v>0</v>
      </c>
      <c r="V174" s="12">
        <v>0</v>
      </c>
      <c r="W174" s="12">
        <v>0</v>
      </c>
      <c r="X174" s="12">
        <v>0</v>
      </c>
      <c r="Y174" s="12">
        <v>0</v>
      </c>
      <c r="Z174" s="12">
        <v>0</v>
      </c>
      <c r="AA174" s="12">
        <v>0</v>
      </c>
      <c r="AB174" s="12">
        <v>0</v>
      </c>
      <c r="AC174" s="12">
        <v>0</v>
      </c>
      <c r="AD174" s="12">
        <v>0</v>
      </c>
      <c r="AE174" s="12">
        <v>0</v>
      </c>
      <c r="AF174" s="12">
        <v>0</v>
      </c>
      <c r="AG174" s="12">
        <v>0</v>
      </c>
      <c r="AH174" s="12">
        <v>0</v>
      </c>
      <c r="AI174" s="12">
        <v>0</v>
      </c>
      <c r="AJ174" s="12">
        <v>0</v>
      </c>
      <c r="AK174" s="12">
        <v>0</v>
      </c>
      <c r="AL174" s="12">
        <v>0</v>
      </c>
      <c r="AM174" s="12">
        <v>0</v>
      </c>
      <c r="AN174" s="12">
        <v>0</v>
      </c>
      <c r="AO174" s="12">
        <v>0</v>
      </c>
      <c r="AP174" s="12">
        <v>0</v>
      </c>
      <c r="AQ174" s="12">
        <v>0</v>
      </c>
      <c r="AR174" s="12">
        <v>0</v>
      </c>
      <c r="AS174" s="12">
        <v>0</v>
      </c>
      <c r="AT174" s="12">
        <v>0</v>
      </c>
      <c r="AU174" s="12">
        <v>0</v>
      </c>
      <c r="AV174" s="12">
        <v>0</v>
      </c>
      <c r="AW174" s="12">
        <v>0</v>
      </c>
      <c r="AX174" s="12">
        <v>0</v>
      </c>
      <c r="AY174" s="12">
        <v>0</v>
      </c>
      <c r="AZ174" s="12">
        <v>0</v>
      </c>
      <c r="BA174" s="12">
        <v>0</v>
      </c>
      <c r="BB174" s="12">
        <v>0</v>
      </c>
      <c r="BC174" s="12">
        <v>0</v>
      </c>
      <c r="BD174" s="12">
        <v>0</v>
      </c>
      <c r="BE174" s="12">
        <v>0</v>
      </c>
      <c r="BF174" s="12">
        <v>0</v>
      </c>
      <c r="BG174" s="12">
        <v>1984.47</v>
      </c>
    </row>
    <row r="175" spans="1:59" x14ac:dyDescent="0.2">
      <c r="A175">
        <f t="shared" si="5"/>
        <v>34.067999999999998</v>
      </c>
      <c r="B175">
        <f t="shared" si="6"/>
        <v>207.43468442254655</v>
      </c>
      <c r="C175" s="14" t="s">
        <v>739</v>
      </c>
      <c r="D175" s="12">
        <v>0</v>
      </c>
      <c r="E175" s="12">
        <v>0</v>
      </c>
      <c r="F175" s="12">
        <v>0</v>
      </c>
      <c r="G175" s="12">
        <v>0</v>
      </c>
      <c r="H175" s="12">
        <v>0</v>
      </c>
      <c r="I175" s="12">
        <v>0</v>
      </c>
      <c r="J175" s="12">
        <v>1498.99</v>
      </c>
      <c r="K175" s="12">
        <v>0</v>
      </c>
      <c r="L175" s="12">
        <v>0</v>
      </c>
      <c r="M175" s="12">
        <v>374.75</v>
      </c>
      <c r="N175" s="12">
        <v>0</v>
      </c>
      <c r="O175" s="12">
        <v>0</v>
      </c>
      <c r="P175" s="12">
        <v>0</v>
      </c>
      <c r="Q175" s="12">
        <v>0</v>
      </c>
      <c r="R175" s="12">
        <v>0</v>
      </c>
      <c r="S175" s="12">
        <v>0</v>
      </c>
      <c r="T175" s="12">
        <v>0</v>
      </c>
      <c r="U175" s="12">
        <v>0</v>
      </c>
      <c r="V175" s="12">
        <v>0</v>
      </c>
      <c r="W175" s="12">
        <v>0</v>
      </c>
      <c r="X175" s="12">
        <v>0</v>
      </c>
      <c r="Y175" s="12">
        <v>0</v>
      </c>
      <c r="Z175" s="12">
        <v>0</v>
      </c>
      <c r="AA175" s="12">
        <v>0</v>
      </c>
      <c r="AB175" s="12">
        <v>0</v>
      </c>
      <c r="AC175" s="12">
        <v>0</v>
      </c>
      <c r="AD175" s="12">
        <v>0</v>
      </c>
      <c r="AE175" s="12">
        <v>0</v>
      </c>
      <c r="AF175" s="12">
        <v>0</v>
      </c>
      <c r="AG175" s="12">
        <v>0</v>
      </c>
      <c r="AH175" s="12">
        <v>0</v>
      </c>
      <c r="AI175" s="12">
        <v>0</v>
      </c>
      <c r="AJ175" s="12">
        <v>0</v>
      </c>
      <c r="AK175" s="12">
        <v>0</v>
      </c>
      <c r="AL175" s="12">
        <v>0</v>
      </c>
      <c r="AM175" s="12">
        <v>0</v>
      </c>
      <c r="AN175" s="12">
        <v>0</v>
      </c>
      <c r="AO175" s="12">
        <v>0</v>
      </c>
      <c r="AP175" s="12">
        <v>0</v>
      </c>
      <c r="AQ175" s="12">
        <v>0</v>
      </c>
      <c r="AR175" s="12">
        <v>0</v>
      </c>
      <c r="AS175" s="12">
        <v>0</v>
      </c>
      <c r="AT175" s="12">
        <v>0</v>
      </c>
      <c r="AU175" s="12">
        <v>0</v>
      </c>
      <c r="AV175" s="12">
        <v>0</v>
      </c>
      <c r="AW175" s="12">
        <v>0</v>
      </c>
      <c r="AX175" s="12">
        <v>0</v>
      </c>
      <c r="AY175" s="12">
        <v>0</v>
      </c>
      <c r="AZ175" s="12">
        <v>0</v>
      </c>
      <c r="BA175" s="12">
        <v>0</v>
      </c>
      <c r="BB175" s="12">
        <v>0</v>
      </c>
      <c r="BC175" s="12">
        <v>0</v>
      </c>
      <c r="BD175" s="12">
        <v>0</v>
      </c>
      <c r="BE175" s="12">
        <v>0</v>
      </c>
      <c r="BF175" s="12">
        <v>0</v>
      </c>
      <c r="BG175" s="12">
        <v>1873.74</v>
      </c>
    </row>
    <row r="176" spans="1:59" x14ac:dyDescent="0.2">
      <c r="A176">
        <f t="shared" si="5"/>
        <v>30.347272727272724</v>
      </c>
      <c r="B176">
        <f t="shared" si="6"/>
        <v>139.58278216082948</v>
      </c>
      <c r="C176" s="14" t="s">
        <v>386</v>
      </c>
      <c r="D176" s="12">
        <v>0</v>
      </c>
      <c r="E176" s="12">
        <v>153.47999999999999</v>
      </c>
      <c r="F176" s="12">
        <v>0</v>
      </c>
      <c r="G176" s="12">
        <v>0</v>
      </c>
      <c r="H176" s="12">
        <v>401.61</v>
      </c>
      <c r="I176" s="12">
        <v>0</v>
      </c>
      <c r="J176" s="12">
        <v>0</v>
      </c>
      <c r="K176" s="12">
        <v>0</v>
      </c>
      <c r="L176" s="12">
        <v>171.39</v>
      </c>
      <c r="M176" s="12">
        <v>0</v>
      </c>
      <c r="N176" s="12">
        <v>0</v>
      </c>
      <c r="O176" s="12">
        <v>0</v>
      </c>
      <c r="P176" s="12">
        <v>942.62</v>
      </c>
      <c r="Q176" s="12">
        <v>0</v>
      </c>
      <c r="R176" s="12">
        <v>0</v>
      </c>
      <c r="S176" s="12">
        <v>0</v>
      </c>
      <c r="T176" s="12">
        <v>0</v>
      </c>
      <c r="U176" s="12">
        <v>0</v>
      </c>
      <c r="V176" s="12">
        <v>0</v>
      </c>
      <c r="W176" s="12">
        <v>0</v>
      </c>
      <c r="X176" s="12">
        <v>0</v>
      </c>
      <c r="Y176" s="12">
        <v>0</v>
      </c>
      <c r="Z176" s="12">
        <v>0</v>
      </c>
      <c r="AA176" s="12">
        <v>0</v>
      </c>
      <c r="AB176" s="12">
        <v>0</v>
      </c>
      <c r="AC176" s="12">
        <v>0</v>
      </c>
      <c r="AD176" s="12">
        <v>0</v>
      </c>
      <c r="AE176" s="12">
        <v>0</v>
      </c>
      <c r="AF176" s="12">
        <v>0</v>
      </c>
      <c r="AG176" s="12">
        <v>0</v>
      </c>
      <c r="AH176" s="12">
        <v>0</v>
      </c>
      <c r="AI176" s="12">
        <v>0</v>
      </c>
      <c r="AJ176" s="12">
        <v>0</v>
      </c>
      <c r="AK176" s="12">
        <v>0</v>
      </c>
      <c r="AL176" s="12">
        <v>0</v>
      </c>
      <c r="AM176" s="12">
        <v>0</v>
      </c>
      <c r="AN176" s="12">
        <v>0</v>
      </c>
      <c r="AO176" s="12">
        <v>0</v>
      </c>
      <c r="AP176" s="12">
        <v>0</v>
      </c>
      <c r="AQ176" s="12">
        <v>0</v>
      </c>
      <c r="AR176" s="12">
        <v>0</v>
      </c>
      <c r="AS176" s="12">
        <v>0</v>
      </c>
      <c r="AT176" s="12">
        <v>0</v>
      </c>
      <c r="AU176" s="12">
        <v>0</v>
      </c>
      <c r="AV176" s="12">
        <v>0</v>
      </c>
      <c r="AW176" s="12">
        <v>0</v>
      </c>
      <c r="AX176" s="12">
        <v>0</v>
      </c>
      <c r="AY176" s="12">
        <v>0</v>
      </c>
      <c r="AZ176" s="12">
        <v>0</v>
      </c>
      <c r="BA176" s="12">
        <v>0</v>
      </c>
      <c r="BB176" s="12">
        <v>0</v>
      </c>
      <c r="BC176" s="12">
        <v>0</v>
      </c>
      <c r="BD176" s="12">
        <v>0</v>
      </c>
      <c r="BE176" s="12">
        <v>0</v>
      </c>
      <c r="BF176" s="12">
        <v>0</v>
      </c>
      <c r="BG176" s="12">
        <v>1669.1</v>
      </c>
    </row>
    <row r="177" spans="1:59" x14ac:dyDescent="0.2">
      <c r="A177">
        <f t="shared" si="5"/>
        <v>27.998545454545457</v>
      </c>
      <c r="B177">
        <f t="shared" si="6"/>
        <v>145.45976171892556</v>
      </c>
      <c r="C177" s="14" t="s">
        <v>770</v>
      </c>
      <c r="D177" s="12">
        <v>0</v>
      </c>
      <c r="E177" s="12">
        <v>0</v>
      </c>
      <c r="F177" s="12">
        <v>0</v>
      </c>
      <c r="G177" s="12">
        <v>0</v>
      </c>
      <c r="H177" s="12">
        <v>0</v>
      </c>
      <c r="I177" s="12">
        <v>0</v>
      </c>
      <c r="J177" s="12">
        <v>0</v>
      </c>
      <c r="K177" s="12">
        <v>0</v>
      </c>
      <c r="L177" s="12">
        <v>0</v>
      </c>
      <c r="M177" s="12">
        <v>0</v>
      </c>
      <c r="N177" s="12">
        <v>0</v>
      </c>
      <c r="O177" s="12">
        <v>0</v>
      </c>
      <c r="P177" s="12">
        <v>0</v>
      </c>
      <c r="Q177" s="12">
        <v>0</v>
      </c>
      <c r="R177" s="12">
        <v>0</v>
      </c>
      <c r="S177" s="12">
        <v>0</v>
      </c>
      <c r="T177" s="12">
        <v>0</v>
      </c>
      <c r="U177" s="12">
        <v>0</v>
      </c>
      <c r="V177" s="12">
        <v>0</v>
      </c>
      <c r="W177" s="12">
        <v>0</v>
      </c>
      <c r="X177" s="12">
        <v>0</v>
      </c>
      <c r="Y177" s="12">
        <v>0</v>
      </c>
      <c r="Z177" s="12">
        <v>0</v>
      </c>
      <c r="AA177" s="12">
        <v>0</v>
      </c>
      <c r="AB177" s="12">
        <v>0</v>
      </c>
      <c r="AC177" s="12">
        <v>0</v>
      </c>
      <c r="AD177" s="12">
        <v>0</v>
      </c>
      <c r="AE177" s="12">
        <v>0</v>
      </c>
      <c r="AF177" s="12">
        <v>0</v>
      </c>
      <c r="AG177" s="12">
        <v>0</v>
      </c>
      <c r="AH177" s="12">
        <v>0</v>
      </c>
      <c r="AI177" s="12">
        <v>0</v>
      </c>
      <c r="AJ177" s="12">
        <v>0</v>
      </c>
      <c r="AK177" s="12">
        <v>0</v>
      </c>
      <c r="AL177" s="12">
        <v>0</v>
      </c>
      <c r="AM177" s="12">
        <v>0</v>
      </c>
      <c r="AN177" s="12">
        <v>0</v>
      </c>
      <c r="AO177" s="12">
        <v>0</v>
      </c>
      <c r="AP177" s="12">
        <v>0</v>
      </c>
      <c r="AQ177" s="12">
        <v>0</v>
      </c>
      <c r="AR177" s="12">
        <v>0</v>
      </c>
      <c r="AS177" s="12">
        <v>0</v>
      </c>
      <c r="AT177" s="12">
        <v>0</v>
      </c>
      <c r="AU177" s="12">
        <v>0</v>
      </c>
      <c r="AV177" s="12">
        <v>0</v>
      </c>
      <c r="AW177" s="12">
        <v>0</v>
      </c>
      <c r="AX177" s="12">
        <v>0</v>
      </c>
      <c r="AY177" s="12">
        <v>0</v>
      </c>
      <c r="AZ177" s="12">
        <v>0</v>
      </c>
      <c r="BA177" s="12">
        <v>0</v>
      </c>
      <c r="BB177" s="12">
        <v>769.96</v>
      </c>
      <c r="BC177" s="12">
        <v>0</v>
      </c>
      <c r="BD177" s="12">
        <v>769.96</v>
      </c>
      <c r="BE177" s="12">
        <v>0</v>
      </c>
      <c r="BF177" s="12">
        <v>0</v>
      </c>
      <c r="BG177" s="12">
        <v>1539.92</v>
      </c>
    </row>
    <row r="178" spans="1:59" x14ac:dyDescent="0.2">
      <c r="A178">
        <f t="shared" si="5"/>
        <v>27.445090909090904</v>
      </c>
      <c r="B178">
        <f t="shared" si="6"/>
        <v>120.98487987673451</v>
      </c>
      <c r="C178" s="14" t="s">
        <v>846</v>
      </c>
      <c r="D178" s="12">
        <v>0</v>
      </c>
      <c r="E178" s="12">
        <v>0</v>
      </c>
      <c r="F178" s="12">
        <v>0</v>
      </c>
      <c r="G178" s="12">
        <v>0</v>
      </c>
      <c r="H178" s="12">
        <v>0</v>
      </c>
      <c r="I178" s="12">
        <v>0</v>
      </c>
      <c r="J178" s="12">
        <v>0</v>
      </c>
      <c r="K178" s="12">
        <v>0</v>
      </c>
      <c r="L178" s="12">
        <v>0</v>
      </c>
      <c r="M178" s="12">
        <v>0</v>
      </c>
      <c r="N178" s="12">
        <v>0</v>
      </c>
      <c r="O178" s="12">
        <v>0</v>
      </c>
      <c r="P178" s="12">
        <v>0</v>
      </c>
      <c r="Q178" s="12">
        <v>0</v>
      </c>
      <c r="R178" s="12">
        <v>0</v>
      </c>
      <c r="S178" s="12">
        <v>0</v>
      </c>
      <c r="T178" s="12">
        <v>0</v>
      </c>
      <c r="U178" s="12">
        <v>0</v>
      </c>
      <c r="V178" s="12">
        <v>0</v>
      </c>
      <c r="W178" s="12">
        <v>0</v>
      </c>
      <c r="X178" s="12">
        <v>0</v>
      </c>
      <c r="Y178" s="12">
        <v>0</v>
      </c>
      <c r="Z178" s="12">
        <v>0</v>
      </c>
      <c r="AA178" s="12">
        <v>359.4</v>
      </c>
      <c r="AB178" s="12">
        <v>718.8</v>
      </c>
      <c r="AC178" s="12">
        <v>0</v>
      </c>
      <c r="AD178" s="12">
        <v>0</v>
      </c>
      <c r="AE178" s="12">
        <v>0</v>
      </c>
      <c r="AF178" s="12">
        <v>0</v>
      </c>
      <c r="AG178" s="12">
        <v>0</v>
      </c>
      <c r="AH178" s="12">
        <v>0</v>
      </c>
      <c r="AI178" s="12">
        <v>0</v>
      </c>
      <c r="AJ178" s="12">
        <v>0</v>
      </c>
      <c r="AK178" s="12">
        <v>0</v>
      </c>
      <c r="AL178" s="12">
        <v>0</v>
      </c>
      <c r="AM178" s="12">
        <v>431.28</v>
      </c>
      <c r="AN178" s="12">
        <v>0</v>
      </c>
      <c r="AO178" s="12">
        <v>0</v>
      </c>
      <c r="AP178" s="12">
        <v>0</v>
      </c>
      <c r="AQ178" s="12">
        <v>0</v>
      </c>
      <c r="AR178" s="12">
        <v>0</v>
      </c>
      <c r="AS178" s="12">
        <v>0</v>
      </c>
      <c r="AT178" s="12">
        <v>0</v>
      </c>
      <c r="AU178" s="12">
        <v>0</v>
      </c>
      <c r="AV178" s="12">
        <v>0</v>
      </c>
      <c r="AW178" s="12">
        <v>0</v>
      </c>
      <c r="AX178" s="12">
        <v>0</v>
      </c>
      <c r="AY178" s="12">
        <v>0</v>
      </c>
      <c r="AZ178" s="12">
        <v>0</v>
      </c>
      <c r="BA178" s="12">
        <v>0</v>
      </c>
      <c r="BB178" s="12">
        <v>0</v>
      </c>
      <c r="BC178" s="12">
        <v>0</v>
      </c>
      <c r="BD178" s="12">
        <v>0</v>
      </c>
      <c r="BE178" s="12">
        <v>0</v>
      </c>
      <c r="BF178" s="12">
        <v>0</v>
      </c>
      <c r="BG178" s="12">
        <v>1509.4799999999998</v>
      </c>
    </row>
    <row r="179" spans="1:59" x14ac:dyDescent="0.2">
      <c r="A179">
        <f t="shared" si="5"/>
        <v>27.03345454545455</v>
      </c>
      <c r="B179">
        <f t="shared" si="6"/>
        <v>123.73015503009378</v>
      </c>
      <c r="C179" s="14" t="s">
        <v>343</v>
      </c>
      <c r="D179" s="12">
        <v>0</v>
      </c>
      <c r="E179" s="12">
        <v>0</v>
      </c>
      <c r="F179" s="12">
        <v>0</v>
      </c>
      <c r="G179" s="12">
        <v>0</v>
      </c>
      <c r="H179" s="12">
        <v>0</v>
      </c>
      <c r="I179" s="12">
        <v>201.44</v>
      </c>
      <c r="J179" s="12">
        <v>652.29</v>
      </c>
      <c r="K179" s="12">
        <v>0</v>
      </c>
      <c r="L179" s="12">
        <v>0</v>
      </c>
      <c r="M179" s="12">
        <v>0</v>
      </c>
      <c r="N179" s="12">
        <v>0</v>
      </c>
      <c r="O179" s="12">
        <v>0</v>
      </c>
      <c r="P179" s="12">
        <v>0</v>
      </c>
      <c r="Q179" s="12">
        <v>0</v>
      </c>
      <c r="R179" s="12">
        <v>0</v>
      </c>
      <c r="S179" s="12">
        <v>0</v>
      </c>
      <c r="T179" s="12">
        <v>0</v>
      </c>
      <c r="U179" s="12">
        <v>0</v>
      </c>
      <c r="V179" s="12">
        <v>0</v>
      </c>
      <c r="W179" s="12">
        <v>0</v>
      </c>
      <c r="X179" s="12">
        <v>0</v>
      </c>
      <c r="Y179" s="12">
        <v>633.11</v>
      </c>
      <c r="Z179" s="12">
        <v>0</v>
      </c>
      <c r="AA179" s="12">
        <v>0</v>
      </c>
      <c r="AB179" s="12">
        <v>0</v>
      </c>
      <c r="AC179" s="12">
        <v>0</v>
      </c>
      <c r="AD179" s="12">
        <v>0</v>
      </c>
      <c r="AE179" s="12">
        <v>0</v>
      </c>
      <c r="AF179" s="12">
        <v>0</v>
      </c>
      <c r="AG179" s="12">
        <v>0</v>
      </c>
      <c r="AH179" s="12">
        <v>0</v>
      </c>
      <c r="AI179" s="12">
        <v>0</v>
      </c>
      <c r="AJ179" s="12">
        <v>0</v>
      </c>
      <c r="AK179" s="12">
        <v>0</v>
      </c>
      <c r="AL179" s="12">
        <v>0</v>
      </c>
      <c r="AM179" s="12">
        <v>0</v>
      </c>
      <c r="AN179" s="12">
        <v>0</v>
      </c>
      <c r="AO179" s="12">
        <v>0</v>
      </c>
      <c r="AP179" s="12">
        <v>0</v>
      </c>
      <c r="AQ179" s="12">
        <v>0</v>
      </c>
      <c r="AR179" s="12">
        <v>0</v>
      </c>
      <c r="AS179" s="12">
        <v>0</v>
      </c>
      <c r="AT179" s="12">
        <v>0</v>
      </c>
      <c r="AU179" s="12">
        <v>0</v>
      </c>
      <c r="AV179" s="12">
        <v>0</v>
      </c>
      <c r="AW179" s="12">
        <v>0</v>
      </c>
      <c r="AX179" s="12">
        <v>0</v>
      </c>
      <c r="AY179" s="12">
        <v>0</v>
      </c>
      <c r="AZ179" s="12">
        <v>0</v>
      </c>
      <c r="BA179" s="12">
        <v>0</v>
      </c>
      <c r="BB179" s="12">
        <v>0</v>
      </c>
      <c r="BC179" s="12">
        <v>0</v>
      </c>
      <c r="BD179" s="12">
        <v>0</v>
      </c>
      <c r="BE179" s="12">
        <v>0</v>
      </c>
      <c r="BF179" s="12">
        <v>0</v>
      </c>
      <c r="BG179" s="12">
        <v>1486.8400000000001</v>
      </c>
    </row>
    <row r="180" spans="1:59" x14ac:dyDescent="0.2">
      <c r="A180">
        <f t="shared" si="5"/>
        <v>26.68927272727273</v>
      </c>
      <c r="B180">
        <f t="shared" si="6"/>
        <v>143.93874173944747</v>
      </c>
      <c r="C180" s="14" t="s">
        <v>854</v>
      </c>
      <c r="D180" s="12">
        <v>0</v>
      </c>
      <c r="E180" s="12">
        <v>0</v>
      </c>
      <c r="F180" s="12">
        <v>0</v>
      </c>
      <c r="G180" s="12">
        <v>0</v>
      </c>
      <c r="H180" s="12">
        <v>0</v>
      </c>
      <c r="I180" s="12">
        <v>0</v>
      </c>
      <c r="J180" s="12">
        <v>0</v>
      </c>
      <c r="K180" s="12">
        <v>934.69</v>
      </c>
      <c r="L180" s="12">
        <v>0</v>
      </c>
      <c r="M180" s="12">
        <v>533.22</v>
      </c>
      <c r="N180" s="12">
        <v>0</v>
      </c>
      <c r="O180" s="12">
        <v>0</v>
      </c>
      <c r="P180" s="12">
        <v>0</v>
      </c>
      <c r="Q180" s="12">
        <v>0</v>
      </c>
      <c r="R180" s="12">
        <v>0</v>
      </c>
      <c r="S180" s="12">
        <v>0</v>
      </c>
      <c r="T180" s="12">
        <v>0</v>
      </c>
      <c r="U180" s="12">
        <v>0</v>
      </c>
      <c r="V180" s="12">
        <v>0</v>
      </c>
      <c r="W180" s="12">
        <v>0</v>
      </c>
      <c r="X180" s="12">
        <v>0</v>
      </c>
      <c r="Y180" s="12">
        <v>0</v>
      </c>
      <c r="Z180" s="12">
        <v>0</v>
      </c>
      <c r="AA180" s="12">
        <v>0</v>
      </c>
      <c r="AB180" s="12">
        <v>0</v>
      </c>
      <c r="AC180" s="12">
        <v>0</v>
      </c>
      <c r="AD180" s="12">
        <v>0</v>
      </c>
      <c r="AE180" s="12">
        <v>0</v>
      </c>
      <c r="AF180" s="12">
        <v>0</v>
      </c>
      <c r="AG180" s="12">
        <v>0</v>
      </c>
      <c r="AH180" s="12">
        <v>0</v>
      </c>
      <c r="AI180" s="12">
        <v>0</v>
      </c>
      <c r="AJ180" s="12">
        <v>0</v>
      </c>
      <c r="AK180" s="12">
        <v>0</v>
      </c>
      <c r="AL180" s="12">
        <v>0</v>
      </c>
      <c r="AM180" s="12">
        <v>0</v>
      </c>
      <c r="AN180" s="12">
        <v>0</v>
      </c>
      <c r="AO180" s="12">
        <v>0</v>
      </c>
      <c r="AP180" s="12">
        <v>0</v>
      </c>
      <c r="AQ180" s="12">
        <v>0</v>
      </c>
      <c r="AR180" s="12">
        <v>0</v>
      </c>
      <c r="AS180" s="12">
        <v>0</v>
      </c>
      <c r="AT180" s="12">
        <v>0</v>
      </c>
      <c r="AU180" s="12">
        <v>0</v>
      </c>
      <c r="AV180" s="12">
        <v>0</v>
      </c>
      <c r="AW180" s="12">
        <v>0</v>
      </c>
      <c r="AX180" s="12">
        <v>0</v>
      </c>
      <c r="AY180" s="12">
        <v>0</v>
      </c>
      <c r="AZ180" s="12">
        <v>0</v>
      </c>
      <c r="BA180" s="12">
        <v>0</v>
      </c>
      <c r="BB180" s="12">
        <v>0</v>
      </c>
      <c r="BC180" s="12">
        <v>0</v>
      </c>
      <c r="BD180" s="12">
        <v>0</v>
      </c>
      <c r="BE180" s="12">
        <v>0</v>
      </c>
      <c r="BF180" s="12">
        <v>0</v>
      </c>
      <c r="BG180" s="12">
        <v>1467.91</v>
      </c>
    </row>
    <row r="181" spans="1:59" x14ac:dyDescent="0.2">
      <c r="A181">
        <f t="shared" si="5"/>
        <v>26.510181818181817</v>
      </c>
      <c r="B181">
        <f t="shared" si="6"/>
        <v>113.64947852271408</v>
      </c>
      <c r="C181" s="14" t="s">
        <v>130</v>
      </c>
      <c r="D181" s="12">
        <v>0</v>
      </c>
      <c r="E181" s="12">
        <v>0</v>
      </c>
      <c r="F181" s="12">
        <v>0</v>
      </c>
      <c r="G181" s="12">
        <v>0</v>
      </c>
      <c r="H181" s="12">
        <v>0</v>
      </c>
      <c r="I181" s="12">
        <v>0</v>
      </c>
      <c r="J181" s="12">
        <v>0</v>
      </c>
      <c r="K181" s="12">
        <v>0</v>
      </c>
      <c r="L181" s="12">
        <v>0</v>
      </c>
      <c r="M181" s="12">
        <v>0</v>
      </c>
      <c r="N181" s="12">
        <v>0</v>
      </c>
      <c r="O181" s="12">
        <v>0</v>
      </c>
      <c r="P181" s="12">
        <v>0</v>
      </c>
      <c r="Q181" s="12">
        <v>0</v>
      </c>
      <c r="R181" s="12">
        <v>0</v>
      </c>
      <c r="S181" s="12">
        <v>0</v>
      </c>
      <c r="T181" s="12">
        <v>0</v>
      </c>
      <c r="U181" s="12">
        <v>0</v>
      </c>
      <c r="V181" s="12">
        <v>0</v>
      </c>
      <c r="W181" s="12">
        <v>0</v>
      </c>
      <c r="X181" s="12">
        <v>0</v>
      </c>
      <c r="Y181" s="12">
        <v>0</v>
      </c>
      <c r="Z181" s="12">
        <v>0</v>
      </c>
      <c r="AA181" s="12">
        <v>0</v>
      </c>
      <c r="AB181" s="12">
        <v>0</v>
      </c>
      <c r="AC181" s="12">
        <v>0</v>
      </c>
      <c r="AD181" s="12">
        <v>0</v>
      </c>
      <c r="AE181" s="12">
        <v>153.47999999999999</v>
      </c>
      <c r="AF181" s="12">
        <v>0</v>
      </c>
      <c r="AG181" s="12">
        <v>0</v>
      </c>
      <c r="AH181" s="12">
        <v>0</v>
      </c>
      <c r="AI181" s="12">
        <v>0</v>
      </c>
      <c r="AJ181" s="12">
        <v>0</v>
      </c>
      <c r="AK181" s="12">
        <v>0</v>
      </c>
      <c r="AL181" s="12">
        <v>0</v>
      </c>
      <c r="AM181" s="12">
        <v>0</v>
      </c>
      <c r="AN181" s="12">
        <v>0</v>
      </c>
      <c r="AO181" s="12">
        <v>0</v>
      </c>
      <c r="AP181" s="12">
        <v>0</v>
      </c>
      <c r="AQ181" s="12">
        <v>0</v>
      </c>
      <c r="AR181" s="12">
        <v>0</v>
      </c>
      <c r="AS181" s="12">
        <v>0</v>
      </c>
      <c r="AT181" s="12">
        <v>0</v>
      </c>
      <c r="AU181" s="12">
        <v>0</v>
      </c>
      <c r="AV181" s="12">
        <v>0</v>
      </c>
      <c r="AW181" s="12">
        <v>0</v>
      </c>
      <c r="AX181" s="12">
        <v>0</v>
      </c>
      <c r="AY181" s="12">
        <v>153.47999999999999</v>
      </c>
      <c r="AZ181" s="12">
        <v>0</v>
      </c>
      <c r="BA181" s="12">
        <v>306.95999999999998</v>
      </c>
      <c r="BB181" s="12">
        <v>767.4</v>
      </c>
      <c r="BC181" s="12">
        <v>0</v>
      </c>
      <c r="BD181" s="12">
        <v>0</v>
      </c>
      <c r="BE181" s="12">
        <v>0</v>
      </c>
      <c r="BF181" s="12">
        <v>76.739999999999995</v>
      </c>
      <c r="BG181" s="12">
        <v>1458.06</v>
      </c>
    </row>
    <row r="182" spans="1:59" x14ac:dyDescent="0.2">
      <c r="A182">
        <f t="shared" si="5"/>
        <v>26.161636363636362</v>
      </c>
      <c r="B182">
        <f t="shared" si="6"/>
        <v>143.53867510527061</v>
      </c>
      <c r="C182" s="14" t="s">
        <v>643</v>
      </c>
      <c r="D182" s="12">
        <v>0</v>
      </c>
      <c r="E182" s="12">
        <v>0</v>
      </c>
      <c r="F182" s="12">
        <v>959.26</v>
      </c>
      <c r="G182" s="12">
        <v>0</v>
      </c>
      <c r="H182" s="12">
        <v>479.63</v>
      </c>
      <c r="I182" s="12">
        <v>0</v>
      </c>
      <c r="J182" s="12">
        <v>0</v>
      </c>
      <c r="K182" s="12">
        <v>0</v>
      </c>
      <c r="L182" s="12">
        <v>0</v>
      </c>
      <c r="M182" s="12">
        <v>0</v>
      </c>
      <c r="N182" s="12">
        <v>0</v>
      </c>
      <c r="O182" s="12">
        <v>0</v>
      </c>
      <c r="P182" s="12">
        <v>0</v>
      </c>
      <c r="Q182" s="12">
        <v>0</v>
      </c>
      <c r="R182" s="12">
        <v>0</v>
      </c>
      <c r="S182" s="12">
        <v>0</v>
      </c>
      <c r="T182" s="12">
        <v>0</v>
      </c>
      <c r="U182" s="12">
        <v>0</v>
      </c>
      <c r="V182" s="12">
        <v>0</v>
      </c>
      <c r="W182" s="12">
        <v>0</v>
      </c>
      <c r="X182" s="12">
        <v>0</v>
      </c>
      <c r="Y182" s="12">
        <v>0</v>
      </c>
      <c r="Z182" s="12">
        <v>0</v>
      </c>
      <c r="AA182" s="12">
        <v>0</v>
      </c>
      <c r="AB182" s="12">
        <v>0</v>
      </c>
      <c r="AC182" s="12">
        <v>0</v>
      </c>
      <c r="AD182" s="12">
        <v>0</v>
      </c>
      <c r="AE182" s="12">
        <v>0</v>
      </c>
      <c r="AF182" s="12">
        <v>0</v>
      </c>
      <c r="AG182" s="12">
        <v>0</v>
      </c>
      <c r="AH182" s="12">
        <v>0</v>
      </c>
      <c r="AI182" s="12">
        <v>0</v>
      </c>
      <c r="AJ182" s="12">
        <v>0</v>
      </c>
      <c r="AK182" s="12">
        <v>0</v>
      </c>
      <c r="AL182" s="12">
        <v>0</v>
      </c>
      <c r="AM182" s="12">
        <v>0</v>
      </c>
      <c r="AN182" s="12">
        <v>0</v>
      </c>
      <c r="AO182" s="12">
        <v>0</v>
      </c>
      <c r="AP182" s="12">
        <v>0</v>
      </c>
      <c r="AQ182" s="12">
        <v>0</v>
      </c>
      <c r="AR182" s="12">
        <v>0</v>
      </c>
      <c r="AS182" s="12">
        <v>0</v>
      </c>
      <c r="AT182" s="12">
        <v>0</v>
      </c>
      <c r="AU182" s="12">
        <v>0</v>
      </c>
      <c r="AV182" s="12">
        <v>0</v>
      </c>
      <c r="AW182" s="12">
        <v>0</v>
      </c>
      <c r="AX182" s="12">
        <v>0</v>
      </c>
      <c r="AY182" s="12">
        <v>0</v>
      </c>
      <c r="AZ182" s="12">
        <v>0</v>
      </c>
      <c r="BA182" s="12">
        <v>0</v>
      </c>
      <c r="BB182" s="12">
        <v>0</v>
      </c>
      <c r="BC182" s="12">
        <v>0</v>
      </c>
      <c r="BD182" s="12">
        <v>0</v>
      </c>
      <c r="BE182" s="12">
        <v>0</v>
      </c>
      <c r="BF182" s="12">
        <v>0</v>
      </c>
      <c r="BG182" s="12">
        <v>1438.8899999999999</v>
      </c>
    </row>
    <row r="183" spans="1:59" x14ac:dyDescent="0.2">
      <c r="A183">
        <f t="shared" si="5"/>
        <v>26.119454545454545</v>
      </c>
      <c r="B183">
        <f t="shared" si="6"/>
        <v>155.92128128355145</v>
      </c>
      <c r="C183" s="14" t="s">
        <v>836</v>
      </c>
      <c r="D183" s="12">
        <v>0</v>
      </c>
      <c r="E183" s="12">
        <v>0</v>
      </c>
      <c r="F183" s="12">
        <v>0</v>
      </c>
      <c r="G183" s="12">
        <v>0</v>
      </c>
      <c r="H183" s="12">
        <v>0</v>
      </c>
      <c r="I183" s="12">
        <v>0</v>
      </c>
      <c r="J183" s="12">
        <v>0</v>
      </c>
      <c r="K183" s="12">
        <v>0</v>
      </c>
      <c r="L183" s="12">
        <v>0</v>
      </c>
      <c r="M183" s="12">
        <v>0</v>
      </c>
      <c r="N183" s="12">
        <v>0</v>
      </c>
      <c r="O183" s="12">
        <v>0</v>
      </c>
      <c r="P183" s="12">
        <v>0</v>
      </c>
      <c r="Q183" s="12">
        <v>0</v>
      </c>
      <c r="R183" s="12">
        <v>0</v>
      </c>
      <c r="S183" s="12">
        <v>0</v>
      </c>
      <c r="T183" s="12">
        <v>0</v>
      </c>
      <c r="U183" s="12">
        <v>0</v>
      </c>
      <c r="V183" s="12">
        <v>0</v>
      </c>
      <c r="W183" s="12">
        <v>0</v>
      </c>
      <c r="X183" s="12">
        <v>0</v>
      </c>
      <c r="Y183" s="12">
        <v>0</v>
      </c>
      <c r="Z183" s="12">
        <v>0</v>
      </c>
      <c r="AA183" s="12">
        <v>319.24</v>
      </c>
      <c r="AB183" s="12">
        <v>0</v>
      </c>
      <c r="AC183" s="12">
        <v>0</v>
      </c>
      <c r="AD183" s="12">
        <v>0</v>
      </c>
      <c r="AE183" s="12">
        <v>0</v>
      </c>
      <c r="AF183" s="12">
        <v>0</v>
      </c>
      <c r="AG183" s="12">
        <v>0</v>
      </c>
      <c r="AH183" s="12">
        <v>0</v>
      </c>
      <c r="AI183" s="12">
        <v>0</v>
      </c>
      <c r="AJ183" s="12">
        <v>0</v>
      </c>
      <c r="AK183" s="12">
        <v>0</v>
      </c>
      <c r="AL183" s="12">
        <v>0</v>
      </c>
      <c r="AM183" s="12">
        <v>0</v>
      </c>
      <c r="AN183" s="12">
        <v>0</v>
      </c>
      <c r="AO183" s="12">
        <v>0</v>
      </c>
      <c r="AP183" s="12">
        <v>0</v>
      </c>
      <c r="AQ183" s="12">
        <v>0</v>
      </c>
      <c r="AR183" s="12">
        <v>0</v>
      </c>
      <c r="AS183" s="12">
        <v>0</v>
      </c>
      <c r="AT183" s="12">
        <v>0</v>
      </c>
      <c r="AU183" s="12">
        <v>0</v>
      </c>
      <c r="AV183" s="12">
        <v>0</v>
      </c>
      <c r="AW183" s="12">
        <v>0</v>
      </c>
      <c r="AX183" s="12">
        <v>0</v>
      </c>
      <c r="AY183" s="12">
        <v>0</v>
      </c>
      <c r="AZ183" s="12">
        <v>1117.33</v>
      </c>
      <c r="BA183" s="12">
        <v>0</v>
      </c>
      <c r="BB183" s="12">
        <v>0</v>
      </c>
      <c r="BC183" s="12">
        <v>0</v>
      </c>
      <c r="BD183" s="12">
        <v>0</v>
      </c>
      <c r="BE183" s="12">
        <v>0</v>
      </c>
      <c r="BF183" s="12">
        <v>0</v>
      </c>
      <c r="BG183" s="12">
        <v>1436.57</v>
      </c>
    </row>
    <row r="184" spans="1:59" x14ac:dyDescent="0.2">
      <c r="A184">
        <f t="shared" si="5"/>
        <v>26.074181818181817</v>
      </c>
      <c r="B184">
        <f t="shared" si="6"/>
        <v>107.78927031551663</v>
      </c>
      <c r="C184" s="14" t="s">
        <v>399</v>
      </c>
      <c r="D184" s="12">
        <v>0</v>
      </c>
      <c r="E184" s="12">
        <v>86.98</v>
      </c>
      <c r="F184" s="12">
        <v>260.92</v>
      </c>
      <c r="G184" s="12">
        <v>0</v>
      </c>
      <c r="H184" s="12">
        <v>40.42</v>
      </c>
      <c r="I184" s="12">
        <v>0</v>
      </c>
      <c r="J184" s="12">
        <v>0</v>
      </c>
      <c r="K184" s="12">
        <v>217.43</v>
      </c>
      <c r="L184" s="12">
        <v>6.52</v>
      </c>
      <c r="M184" s="12">
        <v>0</v>
      </c>
      <c r="N184" s="12">
        <v>0</v>
      </c>
      <c r="O184" s="12">
        <v>0</v>
      </c>
      <c r="P184" s="12">
        <v>733.12</v>
      </c>
      <c r="Q184" s="12">
        <v>0</v>
      </c>
      <c r="R184" s="12">
        <v>0</v>
      </c>
      <c r="S184" s="12">
        <v>0</v>
      </c>
      <c r="T184" s="12">
        <v>0</v>
      </c>
      <c r="U184" s="12">
        <v>0</v>
      </c>
      <c r="V184" s="12">
        <v>0</v>
      </c>
      <c r="W184" s="12">
        <v>0</v>
      </c>
      <c r="X184" s="12">
        <v>0</v>
      </c>
      <c r="Y184" s="12">
        <v>0</v>
      </c>
      <c r="Z184" s="12">
        <v>0</v>
      </c>
      <c r="AA184" s="12">
        <v>0</v>
      </c>
      <c r="AB184" s="12">
        <v>0</v>
      </c>
      <c r="AC184" s="12">
        <v>0</v>
      </c>
      <c r="AD184" s="12">
        <v>0</v>
      </c>
      <c r="AE184" s="12">
        <v>0</v>
      </c>
      <c r="AF184" s="12">
        <v>0</v>
      </c>
      <c r="AG184" s="12">
        <v>43.49</v>
      </c>
      <c r="AH184" s="12">
        <v>20.21</v>
      </c>
      <c r="AI184" s="12">
        <v>0</v>
      </c>
      <c r="AJ184" s="12">
        <v>0</v>
      </c>
      <c r="AK184" s="12">
        <v>0</v>
      </c>
      <c r="AL184" s="12">
        <v>20.21</v>
      </c>
      <c r="AM184" s="12">
        <v>0</v>
      </c>
      <c r="AN184" s="12">
        <v>0</v>
      </c>
      <c r="AO184" s="12">
        <v>0</v>
      </c>
      <c r="AP184" s="12">
        <v>0</v>
      </c>
      <c r="AQ184" s="12">
        <v>0</v>
      </c>
      <c r="AR184" s="12">
        <v>0</v>
      </c>
      <c r="AS184" s="12">
        <v>0</v>
      </c>
      <c r="AT184" s="12">
        <v>0</v>
      </c>
      <c r="AU184" s="12">
        <v>0</v>
      </c>
      <c r="AV184" s="12">
        <v>0</v>
      </c>
      <c r="AW184" s="12">
        <v>4.78</v>
      </c>
      <c r="AX184" s="12">
        <v>0</v>
      </c>
      <c r="AY184" s="12">
        <v>0</v>
      </c>
      <c r="AZ184" s="12">
        <v>0</v>
      </c>
      <c r="BA184" s="12">
        <v>0</v>
      </c>
      <c r="BB184" s="12">
        <v>0</v>
      </c>
      <c r="BC184" s="12">
        <v>0</v>
      </c>
      <c r="BD184" s="12">
        <v>0</v>
      </c>
      <c r="BE184" s="12">
        <v>0</v>
      </c>
      <c r="BF184" s="12">
        <v>0</v>
      </c>
      <c r="BG184" s="12">
        <v>1434.08</v>
      </c>
    </row>
    <row r="185" spans="1:59" x14ac:dyDescent="0.2">
      <c r="A185">
        <f t="shared" si="5"/>
        <v>26.045090909090909</v>
      </c>
      <c r="B185">
        <f t="shared" si="6"/>
        <v>193.15556379626901</v>
      </c>
      <c r="C185" s="14" t="s">
        <v>268</v>
      </c>
      <c r="D185" s="12">
        <v>0</v>
      </c>
      <c r="E185" s="12">
        <v>0</v>
      </c>
      <c r="F185" s="12">
        <v>0</v>
      </c>
      <c r="G185" s="12">
        <v>0</v>
      </c>
      <c r="H185" s="12">
        <v>0</v>
      </c>
      <c r="I185" s="12">
        <v>0</v>
      </c>
      <c r="J185" s="12">
        <v>0</v>
      </c>
      <c r="K185" s="12">
        <v>0</v>
      </c>
      <c r="L185" s="12">
        <v>0</v>
      </c>
      <c r="M185" s="12">
        <v>0</v>
      </c>
      <c r="N185" s="12">
        <v>0</v>
      </c>
      <c r="O185" s="12">
        <v>1432.48</v>
      </c>
      <c r="P185" s="12">
        <v>0</v>
      </c>
      <c r="Q185" s="12">
        <v>0</v>
      </c>
      <c r="R185" s="12">
        <v>0</v>
      </c>
      <c r="S185" s="12">
        <v>0</v>
      </c>
      <c r="T185" s="12">
        <v>0</v>
      </c>
      <c r="U185" s="12">
        <v>0</v>
      </c>
      <c r="V185" s="12">
        <v>0</v>
      </c>
      <c r="W185" s="12">
        <v>0</v>
      </c>
      <c r="X185" s="12">
        <v>0</v>
      </c>
      <c r="Y185" s="12">
        <v>0</v>
      </c>
      <c r="Z185" s="12">
        <v>0</v>
      </c>
      <c r="AA185" s="12">
        <v>0</v>
      </c>
      <c r="AB185" s="12">
        <v>0</v>
      </c>
      <c r="AC185" s="12">
        <v>0</v>
      </c>
      <c r="AD185" s="12">
        <v>0</v>
      </c>
      <c r="AE185" s="12">
        <v>0</v>
      </c>
      <c r="AF185" s="12">
        <v>0</v>
      </c>
      <c r="AG185" s="12">
        <v>0</v>
      </c>
      <c r="AH185" s="12">
        <v>0</v>
      </c>
      <c r="AI185" s="12">
        <v>0</v>
      </c>
      <c r="AJ185" s="12">
        <v>0</v>
      </c>
      <c r="AK185" s="12">
        <v>0</v>
      </c>
      <c r="AL185" s="12">
        <v>0</v>
      </c>
      <c r="AM185" s="12">
        <v>0</v>
      </c>
      <c r="AN185" s="12">
        <v>0</v>
      </c>
      <c r="AO185" s="12">
        <v>0</v>
      </c>
      <c r="AP185" s="12">
        <v>0</v>
      </c>
      <c r="AQ185" s="12">
        <v>0</v>
      </c>
      <c r="AR185" s="12">
        <v>0</v>
      </c>
      <c r="AS185" s="12">
        <v>0</v>
      </c>
      <c r="AT185" s="12">
        <v>0</v>
      </c>
      <c r="AU185" s="12">
        <v>0</v>
      </c>
      <c r="AV185" s="12">
        <v>0</v>
      </c>
      <c r="AW185" s="12">
        <v>0</v>
      </c>
      <c r="AX185" s="12">
        <v>0</v>
      </c>
      <c r="AY185" s="12">
        <v>0</v>
      </c>
      <c r="AZ185" s="12">
        <v>0</v>
      </c>
      <c r="BA185" s="12">
        <v>0</v>
      </c>
      <c r="BB185" s="12">
        <v>0</v>
      </c>
      <c r="BC185" s="12">
        <v>0</v>
      </c>
      <c r="BD185" s="12">
        <v>0</v>
      </c>
      <c r="BE185" s="12">
        <v>0</v>
      </c>
      <c r="BF185" s="12">
        <v>0</v>
      </c>
      <c r="BG185" s="12">
        <v>1432.48</v>
      </c>
    </row>
    <row r="186" spans="1:59" x14ac:dyDescent="0.2">
      <c r="A186">
        <f t="shared" si="5"/>
        <v>25.672909090909091</v>
      </c>
      <c r="B186">
        <f t="shared" si="6"/>
        <v>140.85721954798012</v>
      </c>
      <c r="C186" s="14" t="s">
        <v>694</v>
      </c>
      <c r="D186" s="12">
        <v>0</v>
      </c>
      <c r="E186" s="12">
        <v>0</v>
      </c>
      <c r="F186" s="12">
        <v>0</v>
      </c>
      <c r="G186" s="12">
        <v>0</v>
      </c>
      <c r="H186" s="12">
        <v>0</v>
      </c>
      <c r="I186" s="12">
        <v>0</v>
      </c>
      <c r="J186" s="12">
        <v>0</v>
      </c>
      <c r="K186" s="12">
        <v>0</v>
      </c>
      <c r="L186" s="12">
        <v>0</v>
      </c>
      <c r="M186" s="12">
        <v>0</v>
      </c>
      <c r="N186" s="12">
        <v>0</v>
      </c>
      <c r="O186" s="12">
        <v>0</v>
      </c>
      <c r="P186" s="12">
        <v>0</v>
      </c>
      <c r="Q186" s="12">
        <v>0</v>
      </c>
      <c r="R186" s="12">
        <v>0</v>
      </c>
      <c r="S186" s="12">
        <v>0</v>
      </c>
      <c r="T186" s="12">
        <v>0</v>
      </c>
      <c r="U186" s="12">
        <v>0</v>
      </c>
      <c r="V186" s="12">
        <v>0</v>
      </c>
      <c r="W186" s="12">
        <v>0</v>
      </c>
      <c r="X186" s="12">
        <v>0</v>
      </c>
      <c r="Y186" s="12">
        <v>0</v>
      </c>
      <c r="Z186" s="12">
        <v>0</v>
      </c>
      <c r="AA186" s="12">
        <v>0</v>
      </c>
      <c r="AB186" s="12">
        <v>0</v>
      </c>
      <c r="AC186" s="12">
        <v>0</v>
      </c>
      <c r="AD186" s="12">
        <v>0</v>
      </c>
      <c r="AE186" s="12">
        <v>0</v>
      </c>
      <c r="AF186" s="12">
        <v>0</v>
      </c>
      <c r="AG186" s="12">
        <v>0</v>
      </c>
      <c r="AH186" s="12">
        <v>0</v>
      </c>
      <c r="AI186" s="12">
        <v>0</v>
      </c>
      <c r="AJ186" s="12">
        <v>0</v>
      </c>
      <c r="AK186" s="12">
        <v>0</v>
      </c>
      <c r="AL186" s="12">
        <v>0</v>
      </c>
      <c r="AM186" s="12">
        <v>0</v>
      </c>
      <c r="AN186" s="12">
        <v>0</v>
      </c>
      <c r="AO186" s="12">
        <v>0</v>
      </c>
      <c r="AP186" s="12">
        <v>0</v>
      </c>
      <c r="AQ186" s="12">
        <v>0</v>
      </c>
      <c r="AR186" s="12">
        <v>0</v>
      </c>
      <c r="AS186" s="12">
        <v>0</v>
      </c>
      <c r="AT186" s="12">
        <v>0</v>
      </c>
      <c r="AU186" s="12">
        <v>0</v>
      </c>
      <c r="AV186" s="12">
        <v>0</v>
      </c>
      <c r="AW186" s="12">
        <v>0</v>
      </c>
      <c r="AX186" s="12">
        <v>0</v>
      </c>
      <c r="AY186" s="12">
        <v>470.67</v>
      </c>
      <c r="AZ186" s="12">
        <v>0</v>
      </c>
      <c r="BA186" s="12">
        <v>0</v>
      </c>
      <c r="BB186" s="12">
        <v>0</v>
      </c>
      <c r="BC186" s="12">
        <v>0</v>
      </c>
      <c r="BD186" s="12">
        <v>0</v>
      </c>
      <c r="BE186" s="12">
        <v>941.34</v>
      </c>
      <c r="BF186" s="12">
        <v>0</v>
      </c>
      <c r="BG186" s="12">
        <v>1412.01</v>
      </c>
    </row>
    <row r="187" spans="1:59" x14ac:dyDescent="0.2">
      <c r="A187">
        <f t="shared" si="5"/>
        <v>25.621636363636366</v>
      </c>
      <c r="B187">
        <f t="shared" si="6"/>
        <v>149.42631861697214</v>
      </c>
      <c r="C187" s="14" t="s">
        <v>152</v>
      </c>
      <c r="D187" s="12">
        <v>0</v>
      </c>
      <c r="E187" s="12">
        <v>0</v>
      </c>
      <c r="F187" s="12">
        <v>109.99</v>
      </c>
      <c r="G187" s="12">
        <v>0</v>
      </c>
      <c r="H187" s="12">
        <v>0</v>
      </c>
      <c r="I187" s="12">
        <v>97.2</v>
      </c>
      <c r="J187" s="12">
        <v>0</v>
      </c>
      <c r="K187" s="12">
        <v>0</v>
      </c>
      <c r="L187" s="12">
        <v>0</v>
      </c>
      <c r="M187" s="12">
        <v>0</v>
      </c>
      <c r="N187" s="12">
        <v>0</v>
      </c>
      <c r="O187" s="12">
        <v>0</v>
      </c>
      <c r="P187" s="12">
        <v>0</v>
      </c>
      <c r="Q187" s="12">
        <v>0</v>
      </c>
      <c r="R187" s="12">
        <v>0</v>
      </c>
      <c r="S187" s="12">
        <v>0</v>
      </c>
      <c r="T187" s="12">
        <v>0</v>
      </c>
      <c r="U187" s="12">
        <v>0</v>
      </c>
      <c r="V187" s="12">
        <v>0</v>
      </c>
      <c r="W187" s="12">
        <v>0</v>
      </c>
      <c r="X187" s="12">
        <v>0</v>
      </c>
      <c r="Y187" s="12">
        <v>0</v>
      </c>
      <c r="Z187" s="12">
        <v>0</v>
      </c>
      <c r="AA187" s="12">
        <v>0</v>
      </c>
      <c r="AB187" s="12">
        <v>0</v>
      </c>
      <c r="AC187" s="12">
        <v>0</v>
      </c>
      <c r="AD187" s="12">
        <v>0</v>
      </c>
      <c r="AE187" s="12">
        <v>1099.94</v>
      </c>
      <c r="AF187" s="12">
        <v>0</v>
      </c>
      <c r="AG187" s="12">
        <v>0</v>
      </c>
      <c r="AH187" s="12">
        <v>102.06</v>
      </c>
      <c r="AI187" s="12">
        <v>0</v>
      </c>
      <c r="AJ187" s="12">
        <v>0</v>
      </c>
      <c r="AK187" s="12">
        <v>0</v>
      </c>
      <c r="AL187" s="12">
        <v>0</v>
      </c>
      <c r="AM187" s="12">
        <v>0</v>
      </c>
      <c r="AN187" s="12">
        <v>0</v>
      </c>
      <c r="AO187" s="12">
        <v>0</v>
      </c>
      <c r="AP187" s="12">
        <v>0</v>
      </c>
      <c r="AQ187" s="12">
        <v>0</v>
      </c>
      <c r="AR187" s="12">
        <v>0</v>
      </c>
      <c r="AS187" s="12">
        <v>0</v>
      </c>
      <c r="AT187" s="12">
        <v>0</v>
      </c>
      <c r="AU187" s="12">
        <v>0</v>
      </c>
      <c r="AV187" s="12">
        <v>0</v>
      </c>
      <c r="AW187" s="12">
        <v>0</v>
      </c>
      <c r="AX187" s="12">
        <v>0</v>
      </c>
      <c r="AY187" s="12">
        <v>0</v>
      </c>
      <c r="AZ187" s="12">
        <v>0</v>
      </c>
      <c r="BA187" s="12">
        <v>0</v>
      </c>
      <c r="BB187" s="12">
        <v>0</v>
      </c>
      <c r="BC187" s="12">
        <v>0</v>
      </c>
      <c r="BD187" s="12">
        <v>0</v>
      </c>
      <c r="BE187" s="12">
        <v>0</v>
      </c>
      <c r="BF187" s="12">
        <v>0</v>
      </c>
      <c r="BG187" s="12">
        <v>1409.19</v>
      </c>
    </row>
    <row r="188" spans="1:59" x14ac:dyDescent="0.2">
      <c r="A188">
        <f t="shared" si="5"/>
        <v>25.254363636363635</v>
      </c>
      <c r="B188">
        <f t="shared" si="6"/>
        <v>187.29137339256371</v>
      </c>
      <c r="C188" s="14" t="s">
        <v>764</v>
      </c>
      <c r="D188" s="12">
        <v>0</v>
      </c>
      <c r="E188" s="12">
        <v>0</v>
      </c>
      <c r="F188" s="12">
        <v>0</v>
      </c>
      <c r="G188" s="12">
        <v>0</v>
      </c>
      <c r="H188" s="12">
        <v>0</v>
      </c>
      <c r="I188" s="12">
        <v>0</v>
      </c>
      <c r="J188" s="12">
        <v>0</v>
      </c>
      <c r="K188" s="12">
        <v>0</v>
      </c>
      <c r="L188" s="12">
        <v>0</v>
      </c>
      <c r="M188" s="12">
        <v>0</v>
      </c>
      <c r="N188" s="12">
        <v>0</v>
      </c>
      <c r="O188" s="12">
        <v>0</v>
      </c>
      <c r="P188" s="12">
        <v>0</v>
      </c>
      <c r="Q188" s="12">
        <v>0</v>
      </c>
      <c r="R188" s="12">
        <v>0</v>
      </c>
      <c r="S188" s="12">
        <v>0</v>
      </c>
      <c r="T188" s="12">
        <v>0</v>
      </c>
      <c r="U188" s="12">
        <v>0</v>
      </c>
      <c r="V188" s="12">
        <v>0</v>
      </c>
      <c r="W188" s="12">
        <v>0</v>
      </c>
      <c r="X188" s="12">
        <v>0</v>
      </c>
      <c r="Y188" s="12">
        <v>0</v>
      </c>
      <c r="Z188" s="12">
        <v>0</v>
      </c>
      <c r="AA188" s="12">
        <v>0</v>
      </c>
      <c r="AB188" s="12">
        <v>0</v>
      </c>
      <c r="AC188" s="12">
        <v>0</v>
      </c>
      <c r="AD188" s="12">
        <v>0</v>
      </c>
      <c r="AE188" s="12">
        <v>0</v>
      </c>
      <c r="AF188" s="12">
        <v>0</v>
      </c>
      <c r="AG188" s="12">
        <v>0</v>
      </c>
      <c r="AH188" s="12">
        <v>0</v>
      </c>
      <c r="AI188" s="12">
        <v>0</v>
      </c>
      <c r="AJ188" s="12">
        <v>0</v>
      </c>
      <c r="AK188" s="12">
        <v>0</v>
      </c>
      <c r="AL188" s="12">
        <v>0</v>
      </c>
      <c r="AM188" s="12">
        <v>0</v>
      </c>
      <c r="AN188" s="12">
        <v>0</v>
      </c>
      <c r="AO188" s="12">
        <v>0</v>
      </c>
      <c r="AP188" s="12">
        <v>0</v>
      </c>
      <c r="AQ188" s="12">
        <v>0</v>
      </c>
      <c r="AR188" s="12">
        <v>0</v>
      </c>
      <c r="AS188" s="12">
        <v>0</v>
      </c>
      <c r="AT188" s="12">
        <v>0</v>
      </c>
      <c r="AU188" s="12">
        <v>0</v>
      </c>
      <c r="AV188" s="12">
        <v>0</v>
      </c>
      <c r="AW188" s="12">
        <v>0</v>
      </c>
      <c r="AX188" s="12">
        <v>0</v>
      </c>
      <c r="AY188" s="12">
        <v>0</v>
      </c>
      <c r="AZ188" s="12">
        <v>0</v>
      </c>
      <c r="BA188" s="12">
        <v>0</v>
      </c>
      <c r="BB188" s="12">
        <v>1388.99</v>
      </c>
      <c r="BC188" s="12">
        <v>0</v>
      </c>
      <c r="BD188" s="12">
        <v>0</v>
      </c>
      <c r="BE188" s="12">
        <v>0</v>
      </c>
      <c r="BF188" s="12">
        <v>0</v>
      </c>
      <c r="BG188" s="12">
        <v>1388.99</v>
      </c>
    </row>
    <row r="189" spans="1:59" x14ac:dyDescent="0.2">
      <c r="A189">
        <f t="shared" si="5"/>
        <v>23.254545454545454</v>
      </c>
      <c r="B189">
        <f t="shared" si="6"/>
        <v>98.736778426994533</v>
      </c>
      <c r="C189" s="14" t="s">
        <v>547</v>
      </c>
      <c r="D189" s="12">
        <v>0</v>
      </c>
      <c r="E189" s="12">
        <v>0</v>
      </c>
      <c r="F189" s="12">
        <v>0</v>
      </c>
      <c r="G189" s="12">
        <v>0</v>
      </c>
      <c r="H189" s="12">
        <v>383.7</v>
      </c>
      <c r="I189" s="12">
        <v>511.6</v>
      </c>
      <c r="J189" s="12">
        <v>0</v>
      </c>
      <c r="K189" s="12">
        <v>0</v>
      </c>
      <c r="L189" s="12">
        <v>0</v>
      </c>
      <c r="M189" s="12">
        <v>0</v>
      </c>
      <c r="N189" s="12">
        <v>0</v>
      </c>
      <c r="O189" s="12">
        <v>0</v>
      </c>
      <c r="P189" s="12">
        <v>0</v>
      </c>
      <c r="Q189" s="12">
        <v>383.7</v>
      </c>
      <c r="R189" s="12">
        <v>0</v>
      </c>
      <c r="S189" s="12">
        <v>0</v>
      </c>
      <c r="T189" s="12">
        <v>0</v>
      </c>
      <c r="U189" s="12">
        <v>0</v>
      </c>
      <c r="V189" s="12">
        <v>0</v>
      </c>
      <c r="W189" s="12">
        <v>0</v>
      </c>
      <c r="X189" s="12">
        <v>0</v>
      </c>
      <c r="Y189" s="12">
        <v>0</v>
      </c>
      <c r="Z189" s="12">
        <v>0</v>
      </c>
      <c r="AA189" s="12">
        <v>0</v>
      </c>
      <c r="AB189" s="12">
        <v>0</v>
      </c>
      <c r="AC189" s="12">
        <v>0</v>
      </c>
      <c r="AD189" s="12">
        <v>0</v>
      </c>
      <c r="AE189" s="12">
        <v>0</v>
      </c>
      <c r="AF189" s="12">
        <v>0</v>
      </c>
      <c r="AG189" s="12">
        <v>0</v>
      </c>
      <c r="AH189" s="12">
        <v>0</v>
      </c>
      <c r="AI189" s="12">
        <v>0</v>
      </c>
      <c r="AJ189" s="12">
        <v>0</v>
      </c>
      <c r="AK189" s="12">
        <v>0</v>
      </c>
      <c r="AL189" s="12">
        <v>0</v>
      </c>
      <c r="AM189" s="12">
        <v>0</v>
      </c>
      <c r="AN189" s="12">
        <v>0</v>
      </c>
      <c r="AO189" s="12">
        <v>0</v>
      </c>
      <c r="AP189" s="12">
        <v>0</v>
      </c>
      <c r="AQ189" s="12">
        <v>0</v>
      </c>
      <c r="AR189" s="12">
        <v>0</v>
      </c>
      <c r="AS189" s="12">
        <v>0</v>
      </c>
      <c r="AT189" s="12">
        <v>0</v>
      </c>
      <c r="AU189" s="12">
        <v>0</v>
      </c>
      <c r="AV189" s="12">
        <v>0</v>
      </c>
      <c r="AW189" s="12">
        <v>0</v>
      </c>
      <c r="AX189" s="12">
        <v>0</v>
      </c>
      <c r="AY189" s="12">
        <v>0</v>
      </c>
      <c r="AZ189" s="12">
        <v>0</v>
      </c>
      <c r="BA189" s="12">
        <v>0</v>
      </c>
      <c r="BB189" s="12">
        <v>0</v>
      </c>
      <c r="BC189" s="12">
        <v>0</v>
      </c>
      <c r="BD189" s="12">
        <v>0</v>
      </c>
      <c r="BE189" s="12">
        <v>0</v>
      </c>
      <c r="BF189" s="12">
        <v>0</v>
      </c>
      <c r="BG189" s="12">
        <v>1279</v>
      </c>
    </row>
    <row r="190" spans="1:59" x14ac:dyDescent="0.2">
      <c r="A190">
        <f t="shared" si="5"/>
        <v>23.114909090909091</v>
      </c>
      <c r="B190">
        <f t="shared" si="6"/>
        <v>120.08799435587851</v>
      </c>
      <c r="C190" s="14" t="s">
        <v>862</v>
      </c>
      <c r="D190" s="12">
        <v>0</v>
      </c>
      <c r="E190" s="12">
        <v>0</v>
      </c>
      <c r="F190" s="12">
        <v>0</v>
      </c>
      <c r="G190" s="12">
        <v>0</v>
      </c>
      <c r="H190" s="12">
        <v>0</v>
      </c>
      <c r="I190" s="12">
        <v>0</v>
      </c>
      <c r="J190" s="12">
        <v>0</v>
      </c>
      <c r="K190" s="12">
        <v>0</v>
      </c>
      <c r="L190" s="12">
        <v>0</v>
      </c>
      <c r="M190" s="12">
        <v>0</v>
      </c>
      <c r="N190" s="12">
        <v>0</v>
      </c>
      <c r="O190" s="12">
        <v>0</v>
      </c>
      <c r="P190" s="12">
        <v>0</v>
      </c>
      <c r="Q190" s="12">
        <v>0</v>
      </c>
      <c r="R190" s="12">
        <v>0</v>
      </c>
      <c r="S190" s="12">
        <v>0</v>
      </c>
      <c r="T190" s="12">
        <v>0</v>
      </c>
      <c r="U190" s="12">
        <v>0</v>
      </c>
      <c r="V190" s="12">
        <v>0</v>
      </c>
      <c r="W190" s="12">
        <v>0</v>
      </c>
      <c r="X190" s="12">
        <v>0</v>
      </c>
      <c r="Y190" s="12">
        <v>0</v>
      </c>
      <c r="Z190" s="12">
        <v>0</v>
      </c>
      <c r="AA190" s="12">
        <v>0</v>
      </c>
      <c r="AB190" s="12">
        <v>0</v>
      </c>
      <c r="AC190" s="12">
        <v>0</v>
      </c>
      <c r="AD190" s="12">
        <v>0</v>
      </c>
      <c r="AE190" s="12">
        <v>0</v>
      </c>
      <c r="AF190" s="12">
        <v>0</v>
      </c>
      <c r="AG190" s="12">
        <v>0</v>
      </c>
      <c r="AH190" s="12">
        <v>0</v>
      </c>
      <c r="AI190" s="12">
        <v>0</v>
      </c>
      <c r="AJ190" s="12">
        <v>0</v>
      </c>
      <c r="AK190" s="12">
        <v>0</v>
      </c>
      <c r="AL190" s="12">
        <v>0</v>
      </c>
      <c r="AM190" s="12">
        <v>0</v>
      </c>
      <c r="AN190" s="12">
        <v>0</v>
      </c>
      <c r="AO190" s="12">
        <v>0</v>
      </c>
      <c r="AP190" s="12">
        <v>0</v>
      </c>
      <c r="AQ190" s="12">
        <v>0</v>
      </c>
      <c r="AR190" s="12">
        <v>0</v>
      </c>
      <c r="AS190" s="12">
        <v>0</v>
      </c>
      <c r="AT190" s="12">
        <v>0</v>
      </c>
      <c r="AU190" s="12">
        <v>0</v>
      </c>
      <c r="AV190" s="12">
        <v>0</v>
      </c>
      <c r="AW190" s="12">
        <v>0</v>
      </c>
      <c r="AX190" s="12">
        <v>0</v>
      </c>
      <c r="AY190" s="12">
        <v>0</v>
      </c>
      <c r="AZ190" s="12">
        <v>0</v>
      </c>
      <c r="BA190" s="12">
        <v>635.66</v>
      </c>
      <c r="BB190" s="12">
        <v>0</v>
      </c>
      <c r="BC190" s="12">
        <v>0</v>
      </c>
      <c r="BD190" s="12">
        <v>0</v>
      </c>
      <c r="BE190" s="12">
        <v>635.66</v>
      </c>
      <c r="BF190" s="12">
        <v>0</v>
      </c>
      <c r="BG190" s="12">
        <v>1271.32</v>
      </c>
    </row>
    <row r="191" spans="1:59" x14ac:dyDescent="0.2">
      <c r="A191">
        <f t="shared" si="5"/>
        <v>23.068545454545454</v>
      </c>
      <c r="B191">
        <f t="shared" si="6"/>
        <v>171.08091189949752</v>
      </c>
      <c r="C191" s="14" t="s">
        <v>104</v>
      </c>
      <c r="D191" s="12">
        <v>0</v>
      </c>
      <c r="E191" s="12">
        <v>0</v>
      </c>
      <c r="F191" s="12">
        <v>0</v>
      </c>
      <c r="G191" s="12">
        <v>0</v>
      </c>
      <c r="H191" s="12">
        <v>0</v>
      </c>
      <c r="I191" s="12">
        <v>0</v>
      </c>
      <c r="J191" s="12">
        <v>0</v>
      </c>
      <c r="K191" s="12">
        <v>0</v>
      </c>
      <c r="L191" s="12">
        <v>0</v>
      </c>
      <c r="M191" s="12">
        <v>0</v>
      </c>
      <c r="N191" s="12">
        <v>0</v>
      </c>
      <c r="O191" s="12">
        <v>0</v>
      </c>
      <c r="P191" s="12">
        <v>0</v>
      </c>
      <c r="Q191" s="12">
        <v>0</v>
      </c>
      <c r="R191" s="12">
        <v>0</v>
      </c>
      <c r="S191" s="12">
        <v>0</v>
      </c>
      <c r="T191" s="12">
        <v>0</v>
      </c>
      <c r="U191" s="12">
        <v>0</v>
      </c>
      <c r="V191" s="12">
        <v>0</v>
      </c>
      <c r="W191" s="12">
        <v>0</v>
      </c>
      <c r="X191" s="12">
        <v>0</v>
      </c>
      <c r="Y191" s="12">
        <v>0</v>
      </c>
      <c r="Z191" s="12">
        <v>0</v>
      </c>
      <c r="AA191" s="12">
        <v>0</v>
      </c>
      <c r="AB191" s="12">
        <v>0</v>
      </c>
      <c r="AC191" s="12">
        <v>0</v>
      </c>
      <c r="AD191" s="12">
        <v>0</v>
      </c>
      <c r="AE191" s="12">
        <v>0</v>
      </c>
      <c r="AF191" s="12">
        <v>0</v>
      </c>
      <c r="AG191" s="12">
        <v>0</v>
      </c>
      <c r="AH191" s="12">
        <v>0</v>
      </c>
      <c r="AI191" s="12">
        <v>0</v>
      </c>
      <c r="AJ191" s="12">
        <v>0</v>
      </c>
      <c r="AK191" s="12">
        <v>0</v>
      </c>
      <c r="AL191" s="12">
        <v>0</v>
      </c>
      <c r="AM191" s="12">
        <v>0</v>
      </c>
      <c r="AN191" s="12">
        <v>0</v>
      </c>
      <c r="AO191" s="12">
        <v>0</v>
      </c>
      <c r="AP191" s="12">
        <v>0</v>
      </c>
      <c r="AQ191" s="12">
        <v>0</v>
      </c>
      <c r="AR191" s="12">
        <v>0</v>
      </c>
      <c r="AS191" s="12">
        <v>0</v>
      </c>
      <c r="AT191" s="12">
        <v>0</v>
      </c>
      <c r="AU191" s="12">
        <v>0</v>
      </c>
      <c r="AV191" s="12">
        <v>0</v>
      </c>
      <c r="AW191" s="12">
        <v>0</v>
      </c>
      <c r="AX191" s="12">
        <v>0</v>
      </c>
      <c r="AY191" s="12">
        <v>0</v>
      </c>
      <c r="AZ191" s="12">
        <v>0</v>
      </c>
      <c r="BA191" s="12">
        <v>0</v>
      </c>
      <c r="BB191" s="12">
        <v>0</v>
      </c>
      <c r="BC191" s="12">
        <v>0</v>
      </c>
      <c r="BD191" s="12">
        <v>1268.77</v>
      </c>
      <c r="BE191" s="12">
        <v>0</v>
      </c>
      <c r="BF191" s="12">
        <v>0</v>
      </c>
      <c r="BG191" s="12">
        <v>1268.77</v>
      </c>
    </row>
    <row r="192" spans="1:59" x14ac:dyDescent="0.2">
      <c r="A192">
        <f t="shared" si="5"/>
        <v>23.022181818181817</v>
      </c>
      <c r="B192">
        <f t="shared" si="6"/>
        <v>87.792978916331151</v>
      </c>
      <c r="C192" s="14" t="s">
        <v>310</v>
      </c>
      <c r="D192" s="12">
        <v>0</v>
      </c>
      <c r="E192" s="12">
        <v>0</v>
      </c>
      <c r="F192" s="12">
        <v>0</v>
      </c>
      <c r="G192" s="12">
        <v>0</v>
      </c>
      <c r="H192" s="12">
        <v>0</v>
      </c>
      <c r="I192" s="12">
        <v>0</v>
      </c>
      <c r="J192" s="12">
        <v>0</v>
      </c>
      <c r="K192" s="12">
        <v>0</v>
      </c>
      <c r="L192" s="12">
        <v>0</v>
      </c>
      <c r="M192" s="12">
        <v>0</v>
      </c>
      <c r="N192" s="12">
        <v>422.07</v>
      </c>
      <c r="O192" s="12">
        <v>0</v>
      </c>
      <c r="P192" s="12">
        <v>0</v>
      </c>
      <c r="Q192" s="12">
        <v>422.07</v>
      </c>
      <c r="R192" s="12">
        <v>0</v>
      </c>
      <c r="S192" s="12">
        <v>0</v>
      </c>
      <c r="T192" s="12">
        <v>0</v>
      </c>
      <c r="U192" s="12">
        <v>0</v>
      </c>
      <c r="V192" s="12">
        <v>0</v>
      </c>
      <c r="W192" s="12">
        <v>0</v>
      </c>
      <c r="X192" s="12">
        <v>0</v>
      </c>
      <c r="Y192" s="12">
        <v>0</v>
      </c>
      <c r="Z192" s="12">
        <v>0</v>
      </c>
      <c r="AA192" s="12">
        <v>0</v>
      </c>
      <c r="AB192" s="12">
        <v>0</v>
      </c>
      <c r="AC192" s="12">
        <v>0</v>
      </c>
      <c r="AD192" s="12">
        <v>0</v>
      </c>
      <c r="AE192" s="12">
        <v>0</v>
      </c>
      <c r="AF192" s="12">
        <v>0</v>
      </c>
      <c r="AG192" s="12">
        <v>0</v>
      </c>
      <c r="AH192" s="12">
        <v>0</v>
      </c>
      <c r="AI192" s="12">
        <v>0</v>
      </c>
      <c r="AJ192" s="12">
        <v>0</v>
      </c>
      <c r="AK192" s="12">
        <v>0</v>
      </c>
      <c r="AL192" s="12">
        <v>0</v>
      </c>
      <c r="AM192" s="12">
        <v>0</v>
      </c>
      <c r="AN192" s="12">
        <v>0</v>
      </c>
      <c r="AO192" s="12">
        <v>0</v>
      </c>
      <c r="AP192" s="12">
        <v>0</v>
      </c>
      <c r="AQ192" s="12">
        <v>0</v>
      </c>
      <c r="AR192" s="12">
        <v>0</v>
      </c>
      <c r="AS192" s="12">
        <v>0</v>
      </c>
      <c r="AT192" s="12">
        <v>211.04</v>
      </c>
      <c r="AU192" s="12">
        <v>211.04</v>
      </c>
      <c r="AV192" s="12">
        <v>0</v>
      </c>
      <c r="AW192" s="12">
        <v>0</v>
      </c>
      <c r="AX192" s="12">
        <v>0</v>
      </c>
      <c r="AY192" s="12">
        <v>0</v>
      </c>
      <c r="AZ192" s="12">
        <v>0</v>
      </c>
      <c r="BA192" s="12">
        <v>0</v>
      </c>
      <c r="BB192" s="12">
        <v>0</v>
      </c>
      <c r="BC192" s="12">
        <v>0</v>
      </c>
      <c r="BD192" s="12">
        <v>0</v>
      </c>
      <c r="BE192" s="12">
        <v>0</v>
      </c>
      <c r="BF192" s="12">
        <v>0</v>
      </c>
      <c r="BG192" s="12">
        <v>1266.22</v>
      </c>
    </row>
    <row r="193" spans="1:59" x14ac:dyDescent="0.2">
      <c r="A193">
        <f t="shared" si="5"/>
        <v>22.887090909090908</v>
      </c>
      <c r="B193">
        <f t="shared" si="6"/>
        <v>98.503312308901144</v>
      </c>
      <c r="C193" s="14" t="s">
        <v>155</v>
      </c>
      <c r="D193" s="12">
        <v>0</v>
      </c>
      <c r="E193" s="12">
        <v>0</v>
      </c>
      <c r="F193" s="12">
        <v>0</v>
      </c>
      <c r="G193" s="12">
        <v>0</v>
      </c>
      <c r="H193" s="12">
        <v>0</v>
      </c>
      <c r="I193" s="12">
        <v>0</v>
      </c>
      <c r="J193" s="12">
        <v>0</v>
      </c>
      <c r="K193" s="12">
        <v>291.61</v>
      </c>
      <c r="L193" s="12">
        <v>0</v>
      </c>
      <c r="M193" s="12">
        <v>0</v>
      </c>
      <c r="N193" s="12">
        <v>0</v>
      </c>
      <c r="O193" s="12">
        <v>0</v>
      </c>
      <c r="P193" s="12">
        <v>0</v>
      </c>
      <c r="Q193" s="12">
        <v>0</v>
      </c>
      <c r="R193" s="12">
        <v>481.16</v>
      </c>
      <c r="S193" s="12">
        <v>0</v>
      </c>
      <c r="T193" s="12">
        <v>0</v>
      </c>
      <c r="U193" s="12">
        <v>0</v>
      </c>
      <c r="V193" s="12">
        <v>0</v>
      </c>
      <c r="W193" s="12">
        <v>0</v>
      </c>
      <c r="X193" s="12">
        <v>0</v>
      </c>
      <c r="Y193" s="12">
        <v>0</v>
      </c>
      <c r="Z193" s="12">
        <v>0</v>
      </c>
      <c r="AA193" s="12">
        <v>0</v>
      </c>
      <c r="AB193" s="12">
        <v>0</v>
      </c>
      <c r="AC193" s="12">
        <v>0</v>
      </c>
      <c r="AD193" s="12">
        <v>0</v>
      </c>
      <c r="AE193" s="12">
        <v>0</v>
      </c>
      <c r="AF193" s="12">
        <v>0</v>
      </c>
      <c r="AG193" s="12">
        <v>0</v>
      </c>
      <c r="AH193" s="12">
        <v>486.02</v>
      </c>
      <c r="AI193" s="12">
        <v>0</v>
      </c>
      <c r="AJ193" s="12">
        <v>0</v>
      </c>
      <c r="AK193" s="12">
        <v>0</v>
      </c>
      <c r="AL193" s="12">
        <v>0</v>
      </c>
      <c r="AM193" s="12">
        <v>0</v>
      </c>
      <c r="AN193" s="12">
        <v>0</v>
      </c>
      <c r="AO193" s="12">
        <v>0</v>
      </c>
      <c r="AP193" s="12">
        <v>0</v>
      </c>
      <c r="AQ193" s="12">
        <v>0</v>
      </c>
      <c r="AR193" s="12">
        <v>0</v>
      </c>
      <c r="AS193" s="12">
        <v>0</v>
      </c>
      <c r="AT193" s="12">
        <v>0</v>
      </c>
      <c r="AU193" s="12">
        <v>0</v>
      </c>
      <c r="AV193" s="12">
        <v>0</v>
      </c>
      <c r="AW193" s="12">
        <v>0</v>
      </c>
      <c r="AX193" s="12">
        <v>0</v>
      </c>
      <c r="AY193" s="12">
        <v>0</v>
      </c>
      <c r="AZ193" s="12">
        <v>0</v>
      </c>
      <c r="BA193" s="12">
        <v>0</v>
      </c>
      <c r="BB193" s="12">
        <v>0</v>
      </c>
      <c r="BC193" s="12">
        <v>0</v>
      </c>
      <c r="BD193" s="12">
        <v>0</v>
      </c>
      <c r="BE193" s="12">
        <v>0</v>
      </c>
      <c r="BF193" s="12">
        <v>0</v>
      </c>
      <c r="BG193" s="12">
        <v>1258.79</v>
      </c>
    </row>
    <row r="194" spans="1:59" x14ac:dyDescent="0.2">
      <c r="A194">
        <f t="shared" si="5"/>
        <v>22.324363636363636</v>
      </c>
      <c r="B194">
        <f t="shared" si="6"/>
        <v>119.68299230581063</v>
      </c>
      <c r="C194" s="14" t="s">
        <v>490</v>
      </c>
      <c r="D194" s="12">
        <v>0</v>
      </c>
      <c r="E194" s="12">
        <v>0</v>
      </c>
      <c r="F194" s="12">
        <v>0</v>
      </c>
      <c r="G194" s="12">
        <v>0</v>
      </c>
      <c r="H194" s="12">
        <v>0</v>
      </c>
      <c r="I194" s="12">
        <v>0</v>
      </c>
      <c r="J194" s="12">
        <v>460.44</v>
      </c>
      <c r="K194" s="12">
        <v>0</v>
      </c>
      <c r="L194" s="12">
        <v>0</v>
      </c>
      <c r="M194" s="12">
        <v>0</v>
      </c>
      <c r="N194" s="12">
        <v>0</v>
      </c>
      <c r="O194" s="12">
        <v>767.4</v>
      </c>
      <c r="P194" s="12">
        <v>0</v>
      </c>
      <c r="Q194" s="12">
        <v>0</v>
      </c>
      <c r="R194" s="12">
        <v>0</v>
      </c>
      <c r="S194" s="12">
        <v>0</v>
      </c>
      <c r="T194" s="12">
        <v>0</v>
      </c>
      <c r="U194" s="12">
        <v>0</v>
      </c>
      <c r="V194" s="12">
        <v>0</v>
      </c>
      <c r="W194" s="12">
        <v>0</v>
      </c>
      <c r="X194" s="12">
        <v>0</v>
      </c>
      <c r="Y194" s="12">
        <v>0</v>
      </c>
      <c r="Z194" s="12">
        <v>0</v>
      </c>
      <c r="AA194" s="12">
        <v>0</v>
      </c>
      <c r="AB194" s="12">
        <v>0</v>
      </c>
      <c r="AC194" s="12">
        <v>0</v>
      </c>
      <c r="AD194" s="12">
        <v>0</v>
      </c>
      <c r="AE194" s="12">
        <v>0</v>
      </c>
      <c r="AF194" s="12">
        <v>0</v>
      </c>
      <c r="AG194" s="12">
        <v>0</v>
      </c>
      <c r="AH194" s="12">
        <v>0</v>
      </c>
      <c r="AI194" s="12">
        <v>0</v>
      </c>
      <c r="AJ194" s="12">
        <v>0</v>
      </c>
      <c r="AK194" s="12">
        <v>0</v>
      </c>
      <c r="AL194" s="12">
        <v>0</v>
      </c>
      <c r="AM194" s="12">
        <v>0</v>
      </c>
      <c r="AN194" s="12">
        <v>0</v>
      </c>
      <c r="AO194" s="12">
        <v>0</v>
      </c>
      <c r="AP194" s="12">
        <v>0</v>
      </c>
      <c r="AQ194" s="12">
        <v>0</v>
      </c>
      <c r="AR194" s="12">
        <v>0</v>
      </c>
      <c r="AS194" s="12">
        <v>0</v>
      </c>
      <c r="AT194" s="12">
        <v>0</v>
      </c>
      <c r="AU194" s="12">
        <v>0</v>
      </c>
      <c r="AV194" s="12">
        <v>0</v>
      </c>
      <c r="AW194" s="12">
        <v>0</v>
      </c>
      <c r="AX194" s="12">
        <v>0</v>
      </c>
      <c r="AY194" s="12">
        <v>0</v>
      </c>
      <c r="AZ194" s="12">
        <v>0</v>
      </c>
      <c r="BA194" s="12">
        <v>0</v>
      </c>
      <c r="BB194" s="12">
        <v>0</v>
      </c>
      <c r="BC194" s="12">
        <v>0</v>
      </c>
      <c r="BD194" s="12">
        <v>0</v>
      </c>
      <c r="BE194" s="12">
        <v>0</v>
      </c>
      <c r="BF194" s="12">
        <v>0</v>
      </c>
      <c r="BG194" s="12">
        <v>1227.8399999999999</v>
      </c>
    </row>
    <row r="195" spans="1:59" x14ac:dyDescent="0.2">
      <c r="A195">
        <f t="shared" si="5"/>
        <v>21.394181818181821</v>
      </c>
      <c r="B195">
        <f t="shared" si="6"/>
        <v>124.73570452777506</v>
      </c>
      <c r="C195" s="14" t="s">
        <v>659</v>
      </c>
      <c r="D195" s="12">
        <v>0</v>
      </c>
      <c r="E195" s="12">
        <v>294.17</v>
      </c>
      <c r="F195" s="12">
        <v>882.51</v>
      </c>
      <c r="G195" s="12">
        <v>0</v>
      </c>
      <c r="H195" s="12">
        <v>0</v>
      </c>
      <c r="I195" s="12">
        <v>0</v>
      </c>
      <c r="J195" s="12">
        <v>0</v>
      </c>
      <c r="K195" s="12">
        <v>0</v>
      </c>
      <c r="L195" s="12">
        <v>0</v>
      </c>
      <c r="M195" s="12">
        <v>0</v>
      </c>
      <c r="N195" s="12">
        <v>0</v>
      </c>
      <c r="O195" s="12">
        <v>0</v>
      </c>
      <c r="P195" s="12">
        <v>0</v>
      </c>
      <c r="Q195" s="12">
        <v>0</v>
      </c>
      <c r="R195" s="12">
        <v>0</v>
      </c>
      <c r="S195" s="12">
        <v>0</v>
      </c>
      <c r="T195" s="12">
        <v>0</v>
      </c>
      <c r="U195" s="12">
        <v>0</v>
      </c>
      <c r="V195" s="12">
        <v>0</v>
      </c>
      <c r="W195" s="12">
        <v>0</v>
      </c>
      <c r="X195" s="12">
        <v>0</v>
      </c>
      <c r="Y195" s="12">
        <v>0</v>
      </c>
      <c r="Z195" s="12">
        <v>0</v>
      </c>
      <c r="AA195" s="12">
        <v>0</v>
      </c>
      <c r="AB195" s="12">
        <v>0</v>
      </c>
      <c r="AC195" s="12">
        <v>0</v>
      </c>
      <c r="AD195" s="12">
        <v>0</v>
      </c>
      <c r="AE195" s="12">
        <v>0</v>
      </c>
      <c r="AF195" s="12">
        <v>0</v>
      </c>
      <c r="AG195" s="12">
        <v>0</v>
      </c>
      <c r="AH195" s="12">
        <v>0</v>
      </c>
      <c r="AI195" s="12">
        <v>0</v>
      </c>
      <c r="AJ195" s="12">
        <v>0</v>
      </c>
      <c r="AK195" s="12">
        <v>0</v>
      </c>
      <c r="AL195" s="12">
        <v>0</v>
      </c>
      <c r="AM195" s="12">
        <v>0</v>
      </c>
      <c r="AN195" s="12">
        <v>0</v>
      </c>
      <c r="AO195" s="12">
        <v>0</v>
      </c>
      <c r="AP195" s="12">
        <v>0</v>
      </c>
      <c r="AQ195" s="12">
        <v>0</v>
      </c>
      <c r="AR195" s="12">
        <v>0</v>
      </c>
      <c r="AS195" s="12">
        <v>0</v>
      </c>
      <c r="AT195" s="12">
        <v>0</v>
      </c>
      <c r="AU195" s="12">
        <v>0</v>
      </c>
      <c r="AV195" s="12">
        <v>0</v>
      </c>
      <c r="AW195" s="12">
        <v>0</v>
      </c>
      <c r="AX195" s="12">
        <v>0</v>
      </c>
      <c r="AY195" s="12">
        <v>0</v>
      </c>
      <c r="AZ195" s="12">
        <v>0</v>
      </c>
      <c r="BA195" s="12">
        <v>0</v>
      </c>
      <c r="BB195" s="12">
        <v>0</v>
      </c>
      <c r="BC195" s="12">
        <v>0</v>
      </c>
      <c r="BD195" s="12">
        <v>0</v>
      </c>
      <c r="BE195" s="12">
        <v>0</v>
      </c>
      <c r="BF195" s="12">
        <v>0</v>
      </c>
      <c r="BG195" s="12">
        <v>1176.68</v>
      </c>
    </row>
    <row r="196" spans="1:59" x14ac:dyDescent="0.2">
      <c r="A196">
        <f t="shared" si="5"/>
        <v>21.152363636363638</v>
      </c>
      <c r="B196">
        <f t="shared" si="6"/>
        <v>156.87012719849733</v>
      </c>
      <c r="C196" s="14" t="s">
        <v>763</v>
      </c>
      <c r="D196" s="12">
        <v>0</v>
      </c>
      <c r="E196" s="12">
        <v>0</v>
      </c>
      <c r="F196" s="12">
        <v>0</v>
      </c>
      <c r="G196" s="12">
        <v>0</v>
      </c>
      <c r="H196" s="12">
        <v>0</v>
      </c>
      <c r="I196" s="12">
        <v>0</v>
      </c>
      <c r="J196" s="12">
        <v>0</v>
      </c>
      <c r="K196" s="12">
        <v>0</v>
      </c>
      <c r="L196" s="12">
        <v>0</v>
      </c>
      <c r="M196" s="12">
        <v>0</v>
      </c>
      <c r="N196" s="12">
        <v>0</v>
      </c>
      <c r="O196" s="12">
        <v>0</v>
      </c>
      <c r="P196" s="12">
        <v>0</v>
      </c>
      <c r="Q196" s="12">
        <v>0</v>
      </c>
      <c r="R196" s="12">
        <v>0</v>
      </c>
      <c r="S196" s="12">
        <v>0</v>
      </c>
      <c r="T196" s="12">
        <v>0</v>
      </c>
      <c r="U196" s="12">
        <v>0</v>
      </c>
      <c r="V196" s="12">
        <v>0</v>
      </c>
      <c r="W196" s="12">
        <v>0</v>
      </c>
      <c r="X196" s="12">
        <v>0</v>
      </c>
      <c r="Y196" s="12">
        <v>0</v>
      </c>
      <c r="Z196" s="12">
        <v>0</v>
      </c>
      <c r="AA196" s="12">
        <v>0</v>
      </c>
      <c r="AB196" s="12">
        <v>0</v>
      </c>
      <c r="AC196" s="12">
        <v>0</v>
      </c>
      <c r="AD196" s="12">
        <v>0</v>
      </c>
      <c r="AE196" s="12">
        <v>0</v>
      </c>
      <c r="AF196" s="12">
        <v>0</v>
      </c>
      <c r="AG196" s="12">
        <v>0</v>
      </c>
      <c r="AH196" s="12">
        <v>0</v>
      </c>
      <c r="AI196" s="12">
        <v>0</v>
      </c>
      <c r="AJ196" s="12">
        <v>0</v>
      </c>
      <c r="AK196" s="12">
        <v>0</v>
      </c>
      <c r="AL196" s="12">
        <v>0</v>
      </c>
      <c r="AM196" s="12">
        <v>0</v>
      </c>
      <c r="AN196" s="12">
        <v>0</v>
      </c>
      <c r="AO196" s="12">
        <v>0</v>
      </c>
      <c r="AP196" s="12">
        <v>1163.3800000000001</v>
      </c>
      <c r="AQ196" s="12">
        <v>0</v>
      </c>
      <c r="AR196" s="12">
        <v>0</v>
      </c>
      <c r="AS196" s="12">
        <v>0</v>
      </c>
      <c r="AT196" s="12">
        <v>0</v>
      </c>
      <c r="AU196" s="12">
        <v>0</v>
      </c>
      <c r="AV196" s="12">
        <v>0</v>
      </c>
      <c r="AW196" s="12">
        <v>0</v>
      </c>
      <c r="AX196" s="12">
        <v>0</v>
      </c>
      <c r="AY196" s="12">
        <v>0</v>
      </c>
      <c r="AZ196" s="12">
        <v>0</v>
      </c>
      <c r="BA196" s="12">
        <v>0</v>
      </c>
      <c r="BB196" s="12">
        <v>0</v>
      </c>
      <c r="BC196" s="12">
        <v>0</v>
      </c>
      <c r="BD196" s="12">
        <v>0</v>
      </c>
      <c r="BE196" s="12">
        <v>0</v>
      </c>
      <c r="BF196" s="12">
        <v>0</v>
      </c>
      <c r="BG196" s="12">
        <v>1163.3800000000001</v>
      </c>
    </row>
    <row r="197" spans="1:59" x14ac:dyDescent="0.2">
      <c r="A197">
        <f t="shared" ref="A197:A260" si="7">AVERAGE(D197:BF197)</f>
        <v>20.41272727272727</v>
      </c>
      <c r="B197">
        <f t="shared" si="6"/>
        <v>115.71578759175343</v>
      </c>
      <c r="C197" s="14" t="s">
        <v>772</v>
      </c>
      <c r="D197" s="12">
        <v>0</v>
      </c>
      <c r="E197" s="12">
        <v>0</v>
      </c>
      <c r="F197" s="12">
        <v>0</v>
      </c>
      <c r="G197" s="12">
        <v>0</v>
      </c>
      <c r="H197" s="12">
        <v>0</v>
      </c>
      <c r="I197" s="12">
        <v>0</v>
      </c>
      <c r="J197" s="12">
        <v>0</v>
      </c>
      <c r="K197" s="12">
        <v>320.77</v>
      </c>
      <c r="L197" s="12">
        <v>0</v>
      </c>
      <c r="M197" s="12">
        <v>0</v>
      </c>
      <c r="N197" s="12">
        <v>0</v>
      </c>
      <c r="O197" s="12">
        <v>0</v>
      </c>
      <c r="P197" s="12">
        <v>0</v>
      </c>
      <c r="Q197" s="12">
        <v>0</v>
      </c>
      <c r="R197" s="12">
        <v>0</v>
      </c>
      <c r="S197" s="12">
        <v>0</v>
      </c>
      <c r="T197" s="12">
        <v>0</v>
      </c>
      <c r="U197" s="12">
        <v>0</v>
      </c>
      <c r="V197" s="12">
        <v>0</v>
      </c>
      <c r="W197" s="12">
        <v>0</v>
      </c>
      <c r="X197" s="12">
        <v>0</v>
      </c>
      <c r="Y197" s="12">
        <v>0</v>
      </c>
      <c r="Z197" s="12">
        <v>0</v>
      </c>
      <c r="AA197" s="12">
        <v>0</v>
      </c>
      <c r="AB197" s="12">
        <v>0</v>
      </c>
      <c r="AC197" s="12">
        <v>0</v>
      </c>
      <c r="AD197" s="12">
        <v>0</v>
      </c>
      <c r="AE197" s="12">
        <v>0</v>
      </c>
      <c r="AF197" s="12">
        <v>0</v>
      </c>
      <c r="AG197" s="12">
        <v>0</v>
      </c>
      <c r="AH197" s="12">
        <v>801.93</v>
      </c>
      <c r="AI197" s="12">
        <v>0</v>
      </c>
      <c r="AJ197" s="12">
        <v>0</v>
      </c>
      <c r="AK197" s="12">
        <v>0</v>
      </c>
      <c r="AL197" s="12">
        <v>0</v>
      </c>
      <c r="AM197" s="12">
        <v>0</v>
      </c>
      <c r="AN197" s="12">
        <v>0</v>
      </c>
      <c r="AO197" s="12">
        <v>0</v>
      </c>
      <c r="AP197" s="12">
        <v>0</v>
      </c>
      <c r="AQ197" s="12">
        <v>0</v>
      </c>
      <c r="AR197" s="12">
        <v>0</v>
      </c>
      <c r="AS197" s="12">
        <v>0</v>
      </c>
      <c r="AT197" s="12">
        <v>0</v>
      </c>
      <c r="AU197" s="12">
        <v>0</v>
      </c>
      <c r="AV197" s="12">
        <v>0</v>
      </c>
      <c r="AW197" s="12">
        <v>0</v>
      </c>
      <c r="AX197" s="12">
        <v>0</v>
      </c>
      <c r="AY197" s="12">
        <v>0</v>
      </c>
      <c r="AZ197" s="12">
        <v>0</v>
      </c>
      <c r="BA197" s="12">
        <v>0</v>
      </c>
      <c r="BB197" s="12">
        <v>0</v>
      </c>
      <c r="BC197" s="12">
        <v>0</v>
      </c>
      <c r="BD197" s="12">
        <v>0</v>
      </c>
      <c r="BE197" s="12">
        <v>0</v>
      </c>
      <c r="BF197" s="12">
        <v>0</v>
      </c>
      <c r="BG197" s="12">
        <v>1122.6999999999998</v>
      </c>
    </row>
    <row r="198" spans="1:59" x14ac:dyDescent="0.2">
      <c r="A198">
        <f t="shared" si="7"/>
        <v>20.37109090909091</v>
      </c>
      <c r="B198">
        <f t="shared" ref="B198:B261" si="8">_xlfn.STDEV.S(D198:BF198)</f>
        <v>111.76821506487379</v>
      </c>
      <c r="C198" s="14" t="s">
        <v>669</v>
      </c>
      <c r="D198" s="12">
        <v>0</v>
      </c>
      <c r="E198" s="12">
        <v>373.47</v>
      </c>
      <c r="F198" s="12">
        <v>0</v>
      </c>
      <c r="G198" s="12">
        <v>0</v>
      </c>
      <c r="H198" s="12">
        <v>0</v>
      </c>
      <c r="I198" s="12">
        <v>0</v>
      </c>
      <c r="J198" s="12">
        <v>0</v>
      </c>
      <c r="K198" s="12">
        <v>0</v>
      </c>
      <c r="L198" s="12">
        <v>0</v>
      </c>
      <c r="M198" s="12">
        <v>0</v>
      </c>
      <c r="N198" s="12">
        <v>0</v>
      </c>
      <c r="O198" s="12">
        <v>0</v>
      </c>
      <c r="P198" s="12">
        <v>0</v>
      </c>
      <c r="Q198" s="12">
        <v>0</v>
      </c>
      <c r="R198" s="12">
        <v>0</v>
      </c>
      <c r="S198" s="12">
        <v>0</v>
      </c>
      <c r="T198" s="12">
        <v>0</v>
      </c>
      <c r="U198" s="12">
        <v>0</v>
      </c>
      <c r="V198" s="12">
        <v>0</v>
      </c>
      <c r="W198" s="12">
        <v>0</v>
      </c>
      <c r="X198" s="12">
        <v>0</v>
      </c>
      <c r="Y198" s="12">
        <v>0</v>
      </c>
      <c r="Z198" s="12">
        <v>0</v>
      </c>
      <c r="AA198" s="12">
        <v>0</v>
      </c>
      <c r="AB198" s="12">
        <v>0</v>
      </c>
      <c r="AC198" s="12">
        <v>0</v>
      </c>
      <c r="AD198" s="12">
        <v>0</v>
      </c>
      <c r="AE198" s="12">
        <v>0</v>
      </c>
      <c r="AF198" s="12">
        <v>0</v>
      </c>
      <c r="AG198" s="12">
        <v>746.94</v>
      </c>
      <c r="AH198" s="12">
        <v>0</v>
      </c>
      <c r="AI198" s="12">
        <v>0</v>
      </c>
      <c r="AJ198" s="12">
        <v>0</v>
      </c>
      <c r="AK198" s="12">
        <v>0</v>
      </c>
      <c r="AL198" s="12">
        <v>0</v>
      </c>
      <c r="AM198" s="12">
        <v>0</v>
      </c>
      <c r="AN198" s="12">
        <v>0</v>
      </c>
      <c r="AO198" s="12">
        <v>0</v>
      </c>
      <c r="AP198" s="12">
        <v>0</v>
      </c>
      <c r="AQ198" s="12">
        <v>0</v>
      </c>
      <c r="AR198" s="12">
        <v>0</v>
      </c>
      <c r="AS198" s="12">
        <v>0</v>
      </c>
      <c r="AT198" s="12">
        <v>0</v>
      </c>
      <c r="AU198" s="12">
        <v>0</v>
      </c>
      <c r="AV198" s="12">
        <v>0</v>
      </c>
      <c r="AW198" s="12">
        <v>0</v>
      </c>
      <c r="AX198" s="12">
        <v>0</v>
      </c>
      <c r="AY198" s="12">
        <v>0</v>
      </c>
      <c r="AZ198" s="12">
        <v>0</v>
      </c>
      <c r="BA198" s="12">
        <v>0</v>
      </c>
      <c r="BB198" s="12">
        <v>0</v>
      </c>
      <c r="BC198" s="12">
        <v>0</v>
      </c>
      <c r="BD198" s="12">
        <v>0</v>
      </c>
      <c r="BE198" s="12">
        <v>0</v>
      </c>
      <c r="BF198" s="12">
        <v>0</v>
      </c>
      <c r="BG198" s="12">
        <v>1120.4100000000001</v>
      </c>
    </row>
    <row r="199" spans="1:59" x14ac:dyDescent="0.2">
      <c r="A199">
        <f t="shared" si="7"/>
        <v>19.95218181818182</v>
      </c>
      <c r="B199">
        <f t="shared" si="8"/>
        <v>68.853334320157416</v>
      </c>
      <c r="C199" s="14" t="s">
        <v>299</v>
      </c>
      <c r="D199" s="12">
        <v>0</v>
      </c>
      <c r="E199" s="12">
        <v>0</v>
      </c>
      <c r="F199" s="12">
        <v>0</v>
      </c>
      <c r="G199" s="12">
        <v>0</v>
      </c>
      <c r="H199" s="12">
        <v>0</v>
      </c>
      <c r="I199" s="12">
        <v>0</v>
      </c>
      <c r="J199" s="12">
        <v>0</v>
      </c>
      <c r="K199" s="12">
        <v>0</v>
      </c>
      <c r="L199" s="12">
        <v>0</v>
      </c>
      <c r="M199" s="12">
        <v>337.65</v>
      </c>
      <c r="N199" s="12">
        <v>0</v>
      </c>
      <c r="O199" s="12">
        <v>0</v>
      </c>
      <c r="P199" s="12">
        <v>0</v>
      </c>
      <c r="Q199" s="12">
        <v>0</v>
      </c>
      <c r="R199" s="12">
        <v>0</v>
      </c>
      <c r="S199" s="12">
        <v>0</v>
      </c>
      <c r="T199" s="12">
        <v>0</v>
      </c>
      <c r="U199" s="12">
        <v>253.24</v>
      </c>
      <c r="V199" s="12">
        <v>0</v>
      </c>
      <c r="W199" s="12">
        <v>0</v>
      </c>
      <c r="X199" s="12">
        <v>0</v>
      </c>
      <c r="Y199" s="12">
        <v>0</v>
      </c>
      <c r="Z199" s="12">
        <v>0</v>
      </c>
      <c r="AA199" s="12">
        <v>0</v>
      </c>
      <c r="AB199" s="12">
        <v>0</v>
      </c>
      <c r="AC199" s="12">
        <v>0</v>
      </c>
      <c r="AD199" s="12">
        <v>0</v>
      </c>
      <c r="AE199" s="12">
        <v>168.83</v>
      </c>
      <c r="AF199" s="12">
        <v>0</v>
      </c>
      <c r="AG199" s="12">
        <v>0</v>
      </c>
      <c r="AH199" s="12">
        <v>0</v>
      </c>
      <c r="AI199" s="12">
        <v>0</v>
      </c>
      <c r="AJ199" s="12">
        <v>0</v>
      </c>
      <c r="AK199" s="12">
        <v>0</v>
      </c>
      <c r="AL199" s="12">
        <v>0</v>
      </c>
      <c r="AM199" s="12">
        <v>0</v>
      </c>
      <c r="AN199" s="12">
        <v>0</v>
      </c>
      <c r="AO199" s="12">
        <v>0</v>
      </c>
      <c r="AP199" s="12">
        <v>0</v>
      </c>
      <c r="AQ199" s="12">
        <v>253.24</v>
      </c>
      <c r="AR199" s="12">
        <v>0</v>
      </c>
      <c r="AS199" s="12">
        <v>0</v>
      </c>
      <c r="AT199" s="12">
        <v>0</v>
      </c>
      <c r="AU199" s="12">
        <v>0</v>
      </c>
      <c r="AV199" s="12">
        <v>0</v>
      </c>
      <c r="AW199" s="12">
        <v>0</v>
      </c>
      <c r="AX199" s="12">
        <v>0</v>
      </c>
      <c r="AY199" s="12">
        <v>0</v>
      </c>
      <c r="AZ199" s="12">
        <v>0</v>
      </c>
      <c r="BA199" s="12">
        <v>0</v>
      </c>
      <c r="BB199" s="12">
        <v>0</v>
      </c>
      <c r="BC199" s="12">
        <v>0</v>
      </c>
      <c r="BD199" s="12">
        <v>0</v>
      </c>
      <c r="BE199" s="12">
        <v>84.41</v>
      </c>
      <c r="BF199" s="12">
        <v>0</v>
      </c>
      <c r="BG199" s="12">
        <v>1097.3700000000001</v>
      </c>
    </row>
    <row r="200" spans="1:59" x14ac:dyDescent="0.2">
      <c r="A200">
        <f t="shared" si="7"/>
        <v>19.147636363636362</v>
      </c>
      <c r="B200">
        <f t="shared" si="8"/>
        <v>77.545005258920838</v>
      </c>
      <c r="C200" s="14" t="s">
        <v>713</v>
      </c>
      <c r="D200" s="12">
        <v>0</v>
      </c>
      <c r="E200" s="12">
        <v>0</v>
      </c>
      <c r="F200" s="12">
        <v>0</v>
      </c>
      <c r="G200" s="12">
        <v>0</v>
      </c>
      <c r="H200" s="12">
        <v>0</v>
      </c>
      <c r="I200" s="12">
        <v>0</v>
      </c>
      <c r="J200" s="12">
        <v>183.15</v>
      </c>
      <c r="K200" s="12">
        <v>0</v>
      </c>
      <c r="L200" s="12">
        <v>0</v>
      </c>
      <c r="M200" s="12">
        <v>0</v>
      </c>
      <c r="N200" s="12">
        <v>457.88</v>
      </c>
      <c r="O200" s="12">
        <v>0</v>
      </c>
      <c r="P200" s="12">
        <v>0</v>
      </c>
      <c r="Q200" s="12">
        <v>0</v>
      </c>
      <c r="R200" s="12">
        <v>0</v>
      </c>
      <c r="S200" s="12">
        <v>0</v>
      </c>
      <c r="T200" s="12">
        <v>114.47</v>
      </c>
      <c r="U200" s="12">
        <v>0</v>
      </c>
      <c r="V200" s="12">
        <v>0</v>
      </c>
      <c r="W200" s="12">
        <v>0</v>
      </c>
      <c r="X200" s="12">
        <v>0</v>
      </c>
      <c r="Y200" s="12">
        <v>297.62</v>
      </c>
      <c r="Z200" s="12">
        <v>0</v>
      </c>
      <c r="AA200" s="12">
        <v>0</v>
      </c>
      <c r="AB200" s="12">
        <v>0</v>
      </c>
      <c r="AC200" s="12">
        <v>0</v>
      </c>
      <c r="AD200" s="12">
        <v>0</v>
      </c>
      <c r="AE200" s="12">
        <v>0</v>
      </c>
      <c r="AF200" s="12">
        <v>0</v>
      </c>
      <c r="AG200" s="12">
        <v>0</v>
      </c>
      <c r="AH200" s="12">
        <v>0</v>
      </c>
      <c r="AI200" s="12">
        <v>0</v>
      </c>
      <c r="AJ200" s="12">
        <v>0</v>
      </c>
      <c r="AK200" s="12">
        <v>0</v>
      </c>
      <c r="AL200" s="12">
        <v>0</v>
      </c>
      <c r="AM200" s="12">
        <v>0</v>
      </c>
      <c r="AN200" s="12">
        <v>0</v>
      </c>
      <c r="AO200" s="12">
        <v>0</v>
      </c>
      <c r="AP200" s="12">
        <v>0</v>
      </c>
      <c r="AQ200" s="12">
        <v>0</v>
      </c>
      <c r="AR200" s="12">
        <v>0</v>
      </c>
      <c r="AS200" s="12">
        <v>0</v>
      </c>
      <c r="AT200" s="12">
        <v>0</v>
      </c>
      <c r="AU200" s="12">
        <v>0</v>
      </c>
      <c r="AV200" s="12">
        <v>0</v>
      </c>
      <c r="AW200" s="12">
        <v>0</v>
      </c>
      <c r="AX200" s="12">
        <v>0</v>
      </c>
      <c r="AY200" s="12">
        <v>0</v>
      </c>
      <c r="AZ200" s="12">
        <v>0</v>
      </c>
      <c r="BA200" s="12">
        <v>0</v>
      </c>
      <c r="BB200" s="12">
        <v>0</v>
      </c>
      <c r="BC200" s="12">
        <v>0</v>
      </c>
      <c r="BD200" s="12">
        <v>0</v>
      </c>
      <c r="BE200" s="12">
        <v>0</v>
      </c>
      <c r="BF200" s="12">
        <v>0</v>
      </c>
      <c r="BG200" s="12">
        <v>1053.1199999999999</v>
      </c>
    </row>
    <row r="201" spans="1:59" x14ac:dyDescent="0.2">
      <c r="A201">
        <f t="shared" si="7"/>
        <v>18.729272727272729</v>
      </c>
      <c r="B201">
        <f t="shared" si="8"/>
        <v>97.807811262218337</v>
      </c>
      <c r="C201" s="14" t="s">
        <v>827</v>
      </c>
      <c r="D201" s="12">
        <v>0</v>
      </c>
      <c r="E201" s="12">
        <v>0</v>
      </c>
      <c r="F201" s="12">
        <v>0</v>
      </c>
      <c r="G201" s="12">
        <v>0</v>
      </c>
      <c r="H201" s="12">
        <v>0</v>
      </c>
      <c r="I201" s="12">
        <v>0</v>
      </c>
      <c r="J201" s="12">
        <v>0</v>
      </c>
      <c r="K201" s="12">
        <v>0</v>
      </c>
      <c r="L201" s="12">
        <v>0</v>
      </c>
      <c r="M201" s="12">
        <v>0</v>
      </c>
      <c r="N201" s="12">
        <v>0</v>
      </c>
      <c r="O201" s="12">
        <v>0</v>
      </c>
      <c r="P201" s="12">
        <v>0</v>
      </c>
      <c r="Q201" s="12">
        <v>0</v>
      </c>
      <c r="R201" s="12">
        <v>0</v>
      </c>
      <c r="S201" s="12">
        <v>0</v>
      </c>
      <c r="T201" s="12">
        <v>566.6</v>
      </c>
      <c r="U201" s="12">
        <v>0</v>
      </c>
      <c r="V201" s="12">
        <v>0</v>
      </c>
      <c r="W201" s="12">
        <v>0</v>
      </c>
      <c r="X201" s="12">
        <v>0</v>
      </c>
      <c r="Y201" s="12">
        <v>0</v>
      </c>
      <c r="Z201" s="12">
        <v>0</v>
      </c>
      <c r="AA201" s="12">
        <v>0</v>
      </c>
      <c r="AB201" s="12">
        <v>0</v>
      </c>
      <c r="AC201" s="12">
        <v>0</v>
      </c>
      <c r="AD201" s="12">
        <v>0</v>
      </c>
      <c r="AE201" s="12">
        <v>0</v>
      </c>
      <c r="AF201" s="12">
        <v>0</v>
      </c>
      <c r="AG201" s="12">
        <v>0</v>
      </c>
      <c r="AH201" s="12">
        <v>0</v>
      </c>
      <c r="AI201" s="12">
        <v>0</v>
      </c>
      <c r="AJ201" s="12">
        <v>0</v>
      </c>
      <c r="AK201" s="12">
        <v>0</v>
      </c>
      <c r="AL201" s="12">
        <v>0</v>
      </c>
      <c r="AM201" s="12">
        <v>463.51</v>
      </c>
      <c r="AN201" s="12">
        <v>0</v>
      </c>
      <c r="AO201" s="12">
        <v>0</v>
      </c>
      <c r="AP201" s="12">
        <v>0</v>
      </c>
      <c r="AQ201" s="12">
        <v>0</v>
      </c>
      <c r="AR201" s="12">
        <v>0</v>
      </c>
      <c r="AS201" s="12">
        <v>0</v>
      </c>
      <c r="AT201" s="12">
        <v>0</v>
      </c>
      <c r="AU201" s="12">
        <v>0</v>
      </c>
      <c r="AV201" s="12">
        <v>0</v>
      </c>
      <c r="AW201" s="12">
        <v>0</v>
      </c>
      <c r="AX201" s="12">
        <v>0</v>
      </c>
      <c r="AY201" s="12">
        <v>0</v>
      </c>
      <c r="AZ201" s="12">
        <v>0</v>
      </c>
      <c r="BA201" s="12">
        <v>0</v>
      </c>
      <c r="BB201" s="12">
        <v>0</v>
      </c>
      <c r="BC201" s="12">
        <v>0</v>
      </c>
      <c r="BD201" s="12">
        <v>0</v>
      </c>
      <c r="BE201" s="12">
        <v>0</v>
      </c>
      <c r="BF201" s="12">
        <v>0</v>
      </c>
      <c r="BG201" s="12">
        <v>1030.1100000000001</v>
      </c>
    </row>
    <row r="202" spans="1:59" x14ac:dyDescent="0.2">
      <c r="A202">
        <f t="shared" si="7"/>
        <v>18.203636363636363</v>
      </c>
      <c r="B202">
        <f t="shared" si="8"/>
        <v>63.508054559554843</v>
      </c>
      <c r="C202" s="14" t="s">
        <v>809</v>
      </c>
      <c r="D202" s="12">
        <v>0</v>
      </c>
      <c r="E202" s="12">
        <v>0</v>
      </c>
      <c r="F202" s="12">
        <v>0</v>
      </c>
      <c r="G202" s="12">
        <v>0</v>
      </c>
      <c r="H202" s="12">
        <v>0</v>
      </c>
      <c r="I202" s="12">
        <v>0</v>
      </c>
      <c r="J202" s="12">
        <v>0</v>
      </c>
      <c r="K202" s="12">
        <v>0</v>
      </c>
      <c r="L202" s="12">
        <v>0</v>
      </c>
      <c r="M202" s="12">
        <v>0</v>
      </c>
      <c r="N202" s="12">
        <v>0</v>
      </c>
      <c r="O202" s="12">
        <v>0</v>
      </c>
      <c r="P202" s="12">
        <v>0</v>
      </c>
      <c r="Q202" s="12">
        <v>0</v>
      </c>
      <c r="R202" s="12">
        <v>0</v>
      </c>
      <c r="S202" s="12">
        <v>0</v>
      </c>
      <c r="T202" s="12">
        <v>0</v>
      </c>
      <c r="U202" s="12">
        <v>0</v>
      </c>
      <c r="V202" s="12">
        <v>105.39</v>
      </c>
      <c r="W202" s="12">
        <v>0</v>
      </c>
      <c r="X202" s="12">
        <v>105.39</v>
      </c>
      <c r="Y202" s="12">
        <v>0</v>
      </c>
      <c r="Z202" s="12">
        <v>0</v>
      </c>
      <c r="AA202" s="12">
        <v>0</v>
      </c>
      <c r="AB202" s="12">
        <v>0</v>
      </c>
      <c r="AC202" s="12">
        <v>0</v>
      </c>
      <c r="AD202" s="12">
        <v>0</v>
      </c>
      <c r="AE202" s="12">
        <v>0</v>
      </c>
      <c r="AF202" s="12">
        <v>0</v>
      </c>
      <c r="AG202" s="12">
        <v>0</v>
      </c>
      <c r="AH202" s="12">
        <v>210.78</v>
      </c>
      <c r="AI202" s="12">
        <v>0</v>
      </c>
      <c r="AJ202" s="12">
        <v>0</v>
      </c>
      <c r="AK202" s="12">
        <v>0</v>
      </c>
      <c r="AL202" s="12">
        <v>0</v>
      </c>
      <c r="AM202" s="12">
        <v>0</v>
      </c>
      <c r="AN202" s="12">
        <v>0</v>
      </c>
      <c r="AO202" s="12">
        <v>0</v>
      </c>
      <c r="AP202" s="12">
        <v>0</v>
      </c>
      <c r="AQ202" s="12">
        <v>0</v>
      </c>
      <c r="AR202" s="12">
        <v>0</v>
      </c>
      <c r="AS202" s="12">
        <v>0</v>
      </c>
      <c r="AT202" s="12">
        <v>0</v>
      </c>
      <c r="AU202" s="12">
        <v>0</v>
      </c>
      <c r="AV202" s="12">
        <v>0</v>
      </c>
      <c r="AW202" s="12">
        <v>0</v>
      </c>
      <c r="AX202" s="12">
        <v>0</v>
      </c>
      <c r="AY202" s="12">
        <v>0</v>
      </c>
      <c r="AZ202" s="12">
        <v>316.17</v>
      </c>
      <c r="BA202" s="12">
        <v>0</v>
      </c>
      <c r="BB202" s="12">
        <v>0</v>
      </c>
      <c r="BC202" s="12">
        <v>0</v>
      </c>
      <c r="BD202" s="12">
        <v>0</v>
      </c>
      <c r="BE202" s="12">
        <v>263.47000000000003</v>
      </c>
      <c r="BF202" s="12">
        <v>0</v>
      </c>
      <c r="BG202" s="12">
        <v>1001.2</v>
      </c>
    </row>
    <row r="203" spans="1:59" x14ac:dyDescent="0.2">
      <c r="A203">
        <f t="shared" si="7"/>
        <v>16.464181818181817</v>
      </c>
      <c r="B203">
        <f t="shared" si="8"/>
        <v>122.10164029126791</v>
      </c>
      <c r="C203" s="14" t="s">
        <v>676</v>
      </c>
      <c r="D203" s="12">
        <v>0</v>
      </c>
      <c r="E203" s="12">
        <v>905.53</v>
      </c>
      <c r="F203" s="12">
        <v>0</v>
      </c>
      <c r="G203" s="12">
        <v>0</v>
      </c>
      <c r="H203" s="12">
        <v>0</v>
      </c>
      <c r="I203" s="12">
        <v>0</v>
      </c>
      <c r="J203" s="12">
        <v>0</v>
      </c>
      <c r="K203" s="12">
        <v>0</v>
      </c>
      <c r="L203" s="12">
        <v>0</v>
      </c>
      <c r="M203" s="12">
        <v>0</v>
      </c>
      <c r="N203" s="12">
        <v>0</v>
      </c>
      <c r="O203" s="12">
        <v>0</v>
      </c>
      <c r="P203" s="12">
        <v>0</v>
      </c>
      <c r="Q203" s="12">
        <v>0</v>
      </c>
      <c r="R203" s="12">
        <v>0</v>
      </c>
      <c r="S203" s="12">
        <v>0</v>
      </c>
      <c r="T203" s="12">
        <v>0</v>
      </c>
      <c r="U203" s="12">
        <v>0</v>
      </c>
      <c r="V203" s="12">
        <v>0</v>
      </c>
      <c r="W203" s="12">
        <v>0</v>
      </c>
      <c r="X203" s="12">
        <v>0</v>
      </c>
      <c r="Y203" s="12">
        <v>0</v>
      </c>
      <c r="Z203" s="12">
        <v>0</v>
      </c>
      <c r="AA203" s="12">
        <v>0</v>
      </c>
      <c r="AB203" s="12">
        <v>0</v>
      </c>
      <c r="AC203" s="12">
        <v>0</v>
      </c>
      <c r="AD203" s="12">
        <v>0</v>
      </c>
      <c r="AE203" s="12">
        <v>0</v>
      </c>
      <c r="AF203" s="12">
        <v>0</v>
      </c>
      <c r="AG203" s="12">
        <v>0</v>
      </c>
      <c r="AH203" s="12">
        <v>0</v>
      </c>
      <c r="AI203" s="12">
        <v>0</v>
      </c>
      <c r="AJ203" s="12">
        <v>0</v>
      </c>
      <c r="AK203" s="12">
        <v>0</v>
      </c>
      <c r="AL203" s="12">
        <v>0</v>
      </c>
      <c r="AM203" s="12">
        <v>0</v>
      </c>
      <c r="AN203" s="12">
        <v>0</v>
      </c>
      <c r="AO203" s="12">
        <v>0</v>
      </c>
      <c r="AP203" s="12">
        <v>0</v>
      </c>
      <c r="AQ203" s="12">
        <v>0</v>
      </c>
      <c r="AR203" s="12">
        <v>0</v>
      </c>
      <c r="AS203" s="12">
        <v>0</v>
      </c>
      <c r="AT203" s="12">
        <v>0</v>
      </c>
      <c r="AU203" s="12">
        <v>0</v>
      </c>
      <c r="AV203" s="12">
        <v>0</v>
      </c>
      <c r="AW203" s="12">
        <v>0</v>
      </c>
      <c r="AX203" s="12">
        <v>0</v>
      </c>
      <c r="AY203" s="12">
        <v>0</v>
      </c>
      <c r="AZ203" s="12">
        <v>0</v>
      </c>
      <c r="BA203" s="12">
        <v>0</v>
      </c>
      <c r="BB203" s="12">
        <v>0</v>
      </c>
      <c r="BC203" s="12">
        <v>0</v>
      </c>
      <c r="BD203" s="12">
        <v>0</v>
      </c>
      <c r="BE203" s="12">
        <v>0</v>
      </c>
      <c r="BF203" s="12">
        <v>0</v>
      </c>
      <c r="BG203" s="12">
        <v>905.53</v>
      </c>
    </row>
    <row r="204" spans="1:59" x14ac:dyDescent="0.2">
      <c r="A204">
        <f t="shared" si="7"/>
        <v>16.464181818181817</v>
      </c>
      <c r="B204">
        <f t="shared" si="8"/>
        <v>122.10164029126791</v>
      </c>
      <c r="C204" s="14" t="s">
        <v>682</v>
      </c>
      <c r="D204" s="12">
        <v>0</v>
      </c>
      <c r="E204" s="12">
        <v>0</v>
      </c>
      <c r="F204" s="12">
        <v>0</v>
      </c>
      <c r="G204" s="12">
        <v>905.53</v>
      </c>
      <c r="H204" s="12">
        <v>0</v>
      </c>
      <c r="I204" s="12">
        <v>0</v>
      </c>
      <c r="J204" s="12">
        <v>0</v>
      </c>
      <c r="K204" s="12">
        <v>0</v>
      </c>
      <c r="L204" s="12">
        <v>0</v>
      </c>
      <c r="M204" s="12">
        <v>0</v>
      </c>
      <c r="N204" s="12">
        <v>0</v>
      </c>
      <c r="O204" s="12">
        <v>0</v>
      </c>
      <c r="P204" s="12">
        <v>0</v>
      </c>
      <c r="Q204" s="12">
        <v>0</v>
      </c>
      <c r="R204" s="12">
        <v>0</v>
      </c>
      <c r="S204" s="12">
        <v>0</v>
      </c>
      <c r="T204" s="12">
        <v>0</v>
      </c>
      <c r="U204" s="12">
        <v>0</v>
      </c>
      <c r="V204" s="12">
        <v>0</v>
      </c>
      <c r="W204" s="12">
        <v>0</v>
      </c>
      <c r="X204" s="12">
        <v>0</v>
      </c>
      <c r="Y204" s="12">
        <v>0</v>
      </c>
      <c r="Z204" s="12">
        <v>0</v>
      </c>
      <c r="AA204" s="12">
        <v>0</v>
      </c>
      <c r="AB204" s="12">
        <v>0</v>
      </c>
      <c r="AC204" s="12">
        <v>0</v>
      </c>
      <c r="AD204" s="12">
        <v>0</v>
      </c>
      <c r="AE204" s="12">
        <v>0</v>
      </c>
      <c r="AF204" s="12">
        <v>0</v>
      </c>
      <c r="AG204" s="12">
        <v>0</v>
      </c>
      <c r="AH204" s="12">
        <v>0</v>
      </c>
      <c r="AI204" s="12">
        <v>0</v>
      </c>
      <c r="AJ204" s="12">
        <v>0</v>
      </c>
      <c r="AK204" s="12">
        <v>0</v>
      </c>
      <c r="AL204" s="12">
        <v>0</v>
      </c>
      <c r="AM204" s="12">
        <v>0</v>
      </c>
      <c r="AN204" s="12">
        <v>0</v>
      </c>
      <c r="AO204" s="12">
        <v>0</v>
      </c>
      <c r="AP204" s="12">
        <v>0</v>
      </c>
      <c r="AQ204" s="12">
        <v>0</v>
      </c>
      <c r="AR204" s="12">
        <v>0</v>
      </c>
      <c r="AS204" s="12">
        <v>0</v>
      </c>
      <c r="AT204" s="12">
        <v>0</v>
      </c>
      <c r="AU204" s="12">
        <v>0</v>
      </c>
      <c r="AV204" s="12">
        <v>0</v>
      </c>
      <c r="AW204" s="12">
        <v>0</v>
      </c>
      <c r="AX204" s="12">
        <v>0</v>
      </c>
      <c r="AY204" s="12">
        <v>0</v>
      </c>
      <c r="AZ204" s="12">
        <v>0</v>
      </c>
      <c r="BA204" s="12">
        <v>0</v>
      </c>
      <c r="BB204" s="12">
        <v>0</v>
      </c>
      <c r="BC204" s="12">
        <v>0</v>
      </c>
      <c r="BD204" s="12">
        <v>0</v>
      </c>
      <c r="BE204" s="12">
        <v>0</v>
      </c>
      <c r="BF204" s="12">
        <v>0</v>
      </c>
      <c r="BG204" s="12">
        <v>905.53</v>
      </c>
    </row>
    <row r="205" spans="1:59" x14ac:dyDescent="0.2">
      <c r="A205">
        <f t="shared" si="7"/>
        <v>16.278181818181817</v>
      </c>
      <c r="B205">
        <f t="shared" si="8"/>
        <v>120.72222737266813</v>
      </c>
      <c r="C205" s="14" t="s">
        <v>465</v>
      </c>
      <c r="D205" s="12">
        <v>0</v>
      </c>
      <c r="E205" s="12">
        <v>0</v>
      </c>
      <c r="F205" s="12">
        <v>895.3</v>
      </c>
      <c r="G205" s="12">
        <v>0</v>
      </c>
      <c r="H205" s="12">
        <v>0</v>
      </c>
      <c r="I205" s="12">
        <v>0</v>
      </c>
      <c r="J205" s="12">
        <v>0</v>
      </c>
      <c r="K205" s="12">
        <v>0</v>
      </c>
      <c r="L205" s="12">
        <v>0</v>
      </c>
      <c r="M205" s="12">
        <v>0</v>
      </c>
      <c r="N205" s="12">
        <v>0</v>
      </c>
      <c r="O205" s="12">
        <v>0</v>
      </c>
      <c r="P205" s="12">
        <v>0</v>
      </c>
      <c r="Q205" s="12">
        <v>0</v>
      </c>
      <c r="R205" s="12">
        <v>0</v>
      </c>
      <c r="S205" s="12">
        <v>0</v>
      </c>
      <c r="T205" s="12">
        <v>0</v>
      </c>
      <c r="U205" s="12">
        <v>0</v>
      </c>
      <c r="V205" s="12">
        <v>0</v>
      </c>
      <c r="W205" s="12">
        <v>0</v>
      </c>
      <c r="X205" s="12">
        <v>0</v>
      </c>
      <c r="Y205" s="12">
        <v>0</v>
      </c>
      <c r="Z205" s="12">
        <v>0</v>
      </c>
      <c r="AA205" s="12">
        <v>0</v>
      </c>
      <c r="AB205" s="12">
        <v>0</v>
      </c>
      <c r="AC205" s="12">
        <v>0</v>
      </c>
      <c r="AD205" s="12">
        <v>0</v>
      </c>
      <c r="AE205" s="12">
        <v>0</v>
      </c>
      <c r="AF205" s="12">
        <v>0</v>
      </c>
      <c r="AG205" s="12">
        <v>0</v>
      </c>
      <c r="AH205" s="12">
        <v>0</v>
      </c>
      <c r="AI205" s="12">
        <v>0</v>
      </c>
      <c r="AJ205" s="12">
        <v>0</v>
      </c>
      <c r="AK205" s="12">
        <v>0</v>
      </c>
      <c r="AL205" s="12">
        <v>0</v>
      </c>
      <c r="AM205" s="12">
        <v>0</v>
      </c>
      <c r="AN205" s="12">
        <v>0</v>
      </c>
      <c r="AO205" s="12">
        <v>0</v>
      </c>
      <c r="AP205" s="12">
        <v>0</v>
      </c>
      <c r="AQ205" s="12">
        <v>0</v>
      </c>
      <c r="AR205" s="12">
        <v>0</v>
      </c>
      <c r="AS205" s="12">
        <v>0</v>
      </c>
      <c r="AT205" s="12">
        <v>0</v>
      </c>
      <c r="AU205" s="12">
        <v>0</v>
      </c>
      <c r="AV205" s="12">
        <v>0</v>
      </c>
      <c r="AW205" s="12">
        <v>0</v>
      </c>
      <c r="AX205" s="12">
        <v>0</v>
      </c>
      <c r="AY205" s="12">
        <v>0</v>
      </c>
      <c r="AZ205" s="12">
        <v>0</v>
      </c>
      <c r="BA205" s="12">
        <v>0</v>
      </c>
      <c r="BB205" s="12">
        <v>0</v>
      </c>
      <c r="BC205" s="12">
        <v>0</v>
      </c>
      <c r="BD205" s="12">
        <v>0</v>
      </c>
      <c r="BE205" s="12">
        <v>0</v>
      </c>
      <c r="BF205" s="12">
        <v>0</v>
      </c>
      <c r="BG205" s="12">
        <v>895.3</v>
      </c>
    </row>
    <row r="206" spans="1:59" x14ac:dyDescent="0.2">
      <c r="A206">
        <f t="shared" si="7"/>
        <v>15.348181818181818</v>
      </c>
      <c r="B206">
        <f t="shared" si="8"/>
        <v>68.61900724939305</v>
      </c>
      <c r="C206" s="14" t="s">
        <v>326</v>
      </c>
      <c r="D206" s="12">
        <v>0</v>
      </c>
      <c r="E206" s="12">
        <v>0</v>
      </c>
      <c r="F206" s="12">
        <v>0</v>
      </c>
      <c r="G206" s="12">
        <v>0</v>
      </c>
      <c r="H206" s="12">
        <v>0</v>
      </c>
      <c r="I206" s="12">
        <v>0</v>
      </c>
      <c r="J206" s="12">
        <v>0</v>
      </c>
      <c r="K206" s="12">
        <v>0</v>
      </c>
      <c r="L206" s="12">
        <v>0</v>
      </c>
      <c r="M206" s="12">
        <v>0</v>
      </c>
      <c r="N206" s="12">
        <v>0</v>
      </c>
      <c r="O206" s="12">
        <v>0</v>
      </c>
      <c r="P206" s="12">
        <v>0</v>
      </c>
      <c r="Q206" s="12">
        <v>0</v>
      </c>
      <c r="R206" s="12">
        <v>0</v>
      </c>
      <c r="S206" s="12">
        <v>0</v>
      </c>
      <c r="T206" s="12">
        <v>0</v>
      </c>
      <c r="U206" s="12">
        <v>0</v>
      </c>
      <c r="V206" s="12">
        <v>0</v>
      </c>
      <c r="W206" s="12">
        <v>0</v>
      </c>
      <c r="X206" s="12">
        <v>0</v>
      </c>
      <c r="Y206" s="12">
        <v>0</v>
      </c>
      <c r="Z206" s="12">
        <v>211.04</v>
      </c>
      <c r="AA206" s="12">
        <v>422.07</v>
      </c>
      <c r="AB206" s="12">
        <v>0</v>
      </c>
      <c r="AC206" s="12">
        <v>0</v>
      </c>
      <c r="AD206" s="12">
        <v>0</v>
      </c>
      <c r="AE206" s="12">
        <v>211.04</v>
      </c>
      <c r="AF206" s="12">
        <v>0</v>
      </c>
      <c r="AG206" s="12">
        <v>0</v>
      </c>
      <c r="AH206" s="12">
        <v>0</v>
      </c>
      <c r="AI206" s="12">
        <v>0</v>
      </c>
      <c r="AJ206" s="12">
        <v>0</v>
      </c>
      <c r="AK206" s="12">
        <v>0</v>
      </c>
      <c r="AL206" s="12">
        <v>0</v>
      </c>
      <c r="AM206" s="12">
        <v>0</v>
      </c>
      <c r="AN206" s="12">
        <v>0</v>
      </c>
      <c r="AO206" s="12">
        <v>0</v>
      </c>
      <c r="AP206" s="12">
        <v>0</v>
      </c>
      <c r="AQ206" s="12">
        <v>0</v>
      </c>
      <c r="AR206" s="12">
        <v>0</v>
      </c>
      <c r="AS206" s="12">
        <v>0</v>
      </c>
      <c r="AT206" s="12">
        <v>0</v>
      </c>
      <c r="AU206" s="12">
        <v>0</v>
      </c>
      <c r="AV206" s="12">
        <v>0</v>
      </c>
      <c r="AW206" s="12">
        <v>0</v>
      </c>
      <c r="AX206" s="12">
        <v>0</v>
      </c>
      <c r="AY206" s="12">
        <v>0</v>
      </c>
      <c r="AZ206" s="12">
        <v>0</v>
      </c>
      <c r="BA206" s="12">
        <v>0</v>
      </c>
      <c r="BB206" s="12">
        <v>0</v>
      </c>
      <c r="BC206" s="12">
        <v>0</v>
      </c>
      <c r="BD206" s="12">
        <v>0</v>
      </c>
      <c r="BE206" s="12">
        <v>0</v>
      </c>
      <c r="BF206" s="12">
        <v>0</v>
      </c>
      <c r="BG206" s="12">
        <v>844.15</v>
      </c>
    </row>
    <row r="207" spans="1:59" x14ac:dyDescent="0.2">
      <c r="A207">
        <f t="shared" si="7"/>
        <v>14.789818181818182</v>
      </c>
      <c r="B207">
        <f t="shared" si="8"/>
        <v>109.68422722441993</v>
      </c>
      <c r="C207" s="14" t="s">
        <v>260</v>
      </c>
      <c r="D207" s="12">
        <v>0</v>
      </c>
      <c r="E207" s="12">
        <v>0</v>
      </c>
      <c r="F207" s="12">
        <v>0</v>
      </c>
      <c r="G207" s="12">
        <v>0</v>
      </c>
      <c r="H207" s="12">
        <v>0</v>
      </c>
      <c r="I207" s="12">
        <v>0</v>
      </c>
      <c r="J207" s="12">
        <v>0</v>
      </c>
      <c r="K207" s="12">
        <v>0</v>
      </c>
      <c r="L207" s="12">
        <v>0</v>
      </c>
      <c r="M207" s="12">
        <v>0</v>
      </c>
      <c r="N207" s="12">
        <v>0</v>
      </c>
      <c r="O207" s="12">
        <v>0</v>
      </c>
      <c r="P207" s="12">
        <v>0</v>
      </c>
      <c r="Q207" s="12">
        <v>0</v>
      </c>
      <c r="R207" s="12">
        <v>0</v>
      </c>
      <c r="S207" s="12">
        <v>0</v>
      </c>
      <c r="T207" s="12">
        <v>0</v>
      </c>
      <c r="U207" s="12">
        <v>0</v>
      </c>
      <c r="V207" s="12">
        <v>0</v>
      </c>
      <c r="W207" s="12">
        <v>0</v>
      </c>
      <c r="X207" s="12">
        <v>0</v>
      </c>
      <c r="Y207" s="12">
        <v>0</v>
      </c>
      <c r="Z207" s="12">
        <v>0</v>
      </c>
      <c r="AA207" s="12">
        <v>0</v>
      </c>
      <c r="AB207" s="12">
        <v>0</v>
      </c>
      <c r="AC207" s="12">
        <v>0</v>
      </c>
      <c r="AD207" s="12">
        <v>0</v>
      </c>
      <c r="AE207" s="12">
        <v>0</v>
      </c>
      <c r="AF207" s="12">
        <v>0</v>
      </c>
      <c r="AG207" s="12">
        <v>0</v>
      </c>
      <c r="AH207" s="12">
        <v>0</v>
      </c>
      <c r="AI207" s="12">
        <v>0</v>
      </c>
      <c r="AJ207" s="12">
        <v>0</v>
      </c>
      <c r="AK207" s="12">
        <v>0</v>
      </c>
      <c r="AL207" s="12">
        <v>0</v>
      </c>
      <c r="AM207" s="12">
        <v>0</v>
      </c>
      <c r="AN207" s="12">
        <v>0</v>
      </c>
      <c r="AO207" s="12">
        <v>0</v>
      </c>
      <c r="AP207" s="12">
        <v>0</v>
      </c>
      <c r="AQ207" s="12">
        <v>0</v>
      </c>
      <c r="AR207" s="12">
        <v>0</v>
      </c>
      <c r="AS207" s="12">
        <v>0</v>
      </c>
      <c r="AT207" s="12">
        <v>0</v>
      </c>
      <c r="AU207" s="12">
        <v>0</v>
      </c>
      <c r="AV207" s="12">
        <v>0</v>
      </c>
      <c r="AW207" s="12">
        <v>0</v>
      </c>
      <c r="AX207" s="12">
        <v>0</v>
      </c>
      <c r="AY207" s="12">
        <v>0</v>
      </c>
      <c r="AZ207" s="12">
        <v>0</v>
      </c>
      <c r="BA207" s="12">
        <v>0</v>
      </c>
      <c r="BB207" s="12">
        <v>0</v>
      </c>
      <c r="BC207" s="12">
        <v>813.44</v>
      </c>
      <c r="BD207" s="12">
        <v>0</v>
      </c>
      <c r="BE207" s="12">
        <v>0</v>
      </c>
      <c r="BF207" s="12">
        <v>0</v>
      </c>
      <c r="BG207" s="12">
        <v>813.44</v>
      </c>
    </row>
    <row r="208" spans="1:59" x14ac:dyDescent="0.2">
      <c r="A208">
        <f t="shared" si="7"/>
        <v>14.12709090909091</v>
      </c>
      <c r="B208">
        <f t="shared" si="8"/>
        <v>104.76931022706289</v>
      </c>
      <c r="C208" s="14" t="s">
        <v>354</v>
      </c>
      <c r="D208" s="12">
        <v>0</v>
      </c>
      <c r="E208" s="12">
        <v>0</v>
      </c>
      <c r="F208" s="12">
        <v>0</v>
      </c>
      <c r="G208" s="12">
        <v>0</v>
      </c>
      <c r="H208" s="12">
        <v>0</v>
      </c>
      <c r="I208" s="12">
        <v>0</v>
      </c>
      <c r="J208" s="12">
        <v>0</v>
      </c>
      <c r="K208" s="12">
        <v>0</v>
      </c>
      <c r="L208" s="12">
        <v>0</v>
      </c>
      <c r="M208" s="12">
        <v>776.99</v>
      </c>
      <c r="N208" s="12">
        <v>0</v>
      </c>
      <c r="O208" s="12">
        <v>0</v>
      </c>
      <c r="P208" s="12">
        <v>0</v>
      </c>
      <c r="Q208" s="12">
        <v>0</v>
      </c>
      <c r="R208" s="12">
        <v>0</v>
      </c>
      <c r="S208" s="12">
        <v>0</v>
      </c>
      <c r="T208" s="12">
        <v>0</v>
      </c>
      <c r="U208" s="12">
        <v>0</v>
      </c>
      <c r="V208" s="12">
        <v>0</v>
      </c>
      <c r="W208" s="12">
        <v>0</v>
      </c>
      <c r="X208" s="12">
        <v>0</v>
      </c>
      <c r="Y208" s="12">
        <v>0</v>
      </c>
      <c r="Z208" s="12">
        <v>0</v>
      </c>
      <c r="AA208" s="12">
        <v>0</v>
      </c>
      <c r="AB208" s="12">
        <v>0</v>
      </c>
      <c r="AC208" s="12">
        <v>0</v>
      </c>
      <c r="AD208" s="12">
        <v>0</v>
      </c>
      <c r="AE208" s="12">
        <v>0</v>
      </c>
      <c r="AF208" s="12">
        <v>0</v>
      </c>
      <c r="AG208" s="12">
        <v>0</v>
      </c>
      <c r="AH208" s="12">
        <v>0</v>
      </c>
      <c r="AI208" s="12">
        <v>0</v>
      </c>
      <c r="AJ208" s="12">
        <v>0</v>
      </c>
      <c r="AK208" s="12">
        <v>0</v>
      </c>
      <c r="AL208" s="12">
        <v>0</v>
      </c>
      <c r="AM208" s="12">
        <v>0</v>
      </c>
      <c r="AN208" s="12">
        <v>0</v>
      </c>
      <c r="AO208" s="12">
        <v>0</v>
      </c>
      <c r="AP208" s="12">
        <v>0</v>
      </c>
      <c r="AQ208" s="12">
        <v>0</v>
      </c>
      <c r="AR208" s="12">
        <v>0</v>
      </c>
      <c r="AS208" s="12">
        <v>0</v>
      </c>
      <c r="AT208" s="12">
        <v>0</v>
      </c>
      <c r="AU208" s="12">
        <v>0</v>
      </c>
      <c r="AV208" s="12">
        <v>0</v>
      </c>
      <c r="AW208" s="12">
        <v>0</v>
      </c>
      <c r="AX208" s="12">
        <v>0</v>
      </c>
      <c r="AY208" s="12">
        <v>0</v>
      </c>
      <c r="AZ208" s="12">
        <v>0</v>
      </c>
      <c r="BA208" s="12">
        <v>0</v>
      </c>
      <c r="BB208" s="12">
        <v>0</v>
      </c>
      <c r="BC208" s="12">
        <v>0</v>
      </c>
      <c r="BD208" s="12">
        <v>0</v>
      </c>
      <c r="BE208" s="12">
        <v>0</v>
      </c>
      <c r="BF208" s="12">
        <v>0</v>
      </c>
      <c r="BG208" s="12">
        <v>776.99</v>
      </c>
    </row>
    <row r="209" spans="1:59" x14ac:dyDescent="0.2">
      <c r="A209">
        <f t="shared" si="7"/>
        <v>13.813090909090908</v>
      </c>
      <c r="B209">
        <f t="shared" si="8"/>
        <v>62.42071542639858</v>
      </c>
      <c r="C209" s="14" t="s">
        <v>298</v>
      </c>
      <c r="D209" s="12">
        <v>0</v>
      </c>
      <c r="E209" s="12">
        <v>0</v>
      </c>
      <c r="F209" s="12">
        <v>0</v>
      </c>
      <c r="G209" s="12">
        <v>0</v>
      </c>
      <c r="H209" s="12">
        <v>0</v>
      </c>
      <c r="I209" s="12">
        <v>0</v>
      </c>
      <c r="J209" s="12">
        <v>0</v>
      </c>
      <c r="K209" s="12">
        <v>0</v>
      </c>
      <c r="L209" s="12">
        <v>422.07</v>
      </c>
      <c r="M209" s="12">
        <v>0</v>
      </c>
      <c r="N209" s="12">
        <v>0</v>
      </c>
      <c r="O209" s="12">
        <v>0</v>
      </c>
      <c r="P209" s="12">
        <v>0</v>
      </c>
      <c r="Q209" s="12">
        <v>0</v>
      </c>
      <c r="R209" s="12">
        <v>0</v>
      </c>
      <c r="S209" s="12">
        <v>0</v>
      </c>
      <c r="T209" s="12">
        <v>0</v>
      </c>
      <c r="U209" s="12">
        <v>0</v>
      </c>
      <c r="V209" s="12">
        <v>0</v>
      </c>
      <c r="W209" s="12">
        <v>0</v>
      </c>
      <c r="X209" s="12">
        <v>0</v>
      </c>
      <c r="Y209" s="12">
        <v>0</v>
      </c>
      <c r="Z209" s="12">
        <v>0</v>
      </c>
      <c r="AA209" s="12">
        <v>0</v>
      </c>
      <c r="AB209" s="12">
        <v>0</v>
      </c>
      <c r="AC209" s="12">
        <v>0</v>
      </c>
      <c r="AD209" s="12">
        <v>0</v>
      </c>
      <c r="AE209" s="12">
        <v>0</v>
      </c>
      <c r="AF209" s="12">
        <v>0</v>
      </c>
      <c r="AG209" s="12">
        <v>0</v>
      </c>
      <c r="AH209" s="12">
        <v>0</v>
      </c>
      <c r="AI209" s="12">
        <v>168.83</v>
      </c>
      <c r="AJ209" s="12">
        <v>0</v>
      </c>
      <c r="AK209" s="12">
        <v>0</v>
      </c>
      <c r="AL209" s="12">
        <v>0</v>
      </c>
      <c r="AM209" s="12">
        <v>0</v>
      </c>
      <c r="AN209" s="12">
        <v>0</v>
      </c>
      <c r="AO209" s="12">
        <v>0</v>
      </c>
      <c r="AP209" s="12">
        <v>0</v>
      </c>
      <c r="AQ209" s="12">
        <v>0</v>
      </c>
      <c r="AR209" s="12">
        <v>0</v>
      </c>
      <c r="AS209" s="12">
        <v>0</v>
      </c>
      <c r="AT209" s="12">
        <v>0</v>
      </c>
      <c r="AU209" s="12">
        <v>0</v>
      </c>
      <c r="AV209" s="12">
        <v>0</v>
      </c>
      <c r="AW209" s="12">
        <v>0</v>
      </c>
      <c r="AX209" s="12">
        <v>0</v>
      </c>
      <c r="AY209" s="12">
        <v>0</v>
      </c>
      <c r="AZ209" s="12">
        <v>0</v>
      </c>
      <c r="BA209" s="12">
        <v>0</v>
      </c>
      <c r="BB209" s="12">
        <v>0</v>
      </c>
      <c r="BC209" s="12">
        <v>84.41</v>
      </c>
      <c r="BD209" s="12">
        <v>0</v>
      </c>
      <c r="BE209" s="12">
        <v>0</v>
      </c>
      <c r="BF209" s="12">
        <v>84.41</v>
      </c>
      <c r="BG209" s="12">
        <v>759.71999999999991</v>
      </c>
    </row>
    <row r="210" spans="1:59" x14ac:dyDescent="0.2">
      <c r="A210">
        <f t="shared" si="7"/>
        <v>13.671090909090907</v>
      </c>
      <c r="B210">
        <f t="shared" si="8"/>
        <v>49.89915484598346</v>
      </c>
      <c r="C210" s="14" t="s">
        <v>78</v>
      </c>
      <c r="D210" s="12">
        <v>0</v>
      </c>
      <c r="E210" s="12">
        <v>0</v>
      </c>
      <c r="F210" s="12">
        <v>5.88</v>
      </c>
      <c r="G210" s="12">
        <v>0</v>
      </c>
      <c r="H210" s="12">
        <v>86.97</v>
      </c>
      <c r="I210" s="12">
        <v>324.22999999999996</v>
      </c>
      <c r="J210" s="12">
        <v>5.88</v>
      </c>
      <c r="K210" s="12">
        <v>58.83</v>
      </c>
      <c r="L210" s="12">
        <v>140.69</v>
      </c>
      <c r="M210" s="12">
        <v>5.88</v>
      </c>
      <c r="N210" s="12">
        <v>0</v>
      </c>
      <c r="O210" s="12">
        <v>0</v>
      </c>
      <c r="P210" s="12">
        <v>88.25</v>
      </c>
      <c r="Q210" s="12">
        <v>0</v>
      </c>
      <c r="R210" s="12">
        <v>0</v>
      </c>
      <c r="S210" s="12">
        <v>0</v>
      </c>
      <c r="T210" s="12">
        <v>0</v>
      </c>
      <c r="U210" s="12">
        <v>0</v>
      </c>
      <c r="V210" s="12">
        <v>0</v>
      </c>
      <c r="W210" s="12">
        <v>0</v>
      </c>
      <c r="X210" s="12">
        <v>0</v>
      </c>
      <c r="Y210" s="12">
        <v>0</v>
      </c>
      <c r="Z210" s="12">
        <v>0</v>
      </c>
      <c r="AA210" s="12">
        <v>0</v>
      </c>
      <c r="AB210" s="12">
        <v>0</v>
      </c>
      <c r="AC210" s="12">
        <v>0</v>
      </c>
      <c r="AD210" s="12">
        <v>0</v>
      </c>
      <c r="AE210" s="12">
        <v>0</v>
      </c>
      <c r="AF210" s="12">
        <v>0</v>
      </c>
      <c r="AG210" s="12">
        <v>0</v>
      </c>
      <c r="AH210" s="12">
        <v>0</v>
      </c>
      <c r="AI210" s="12">
        <v>5.88</v>
      </c>
      <c r="AJ210" s="12">
        <v>0</v>
      </c>
      <c r="AK210" s="12">
        <v>0</v>
      </c>
      <c r="AL210" s="12">
        <v>29.42</v>
      </c>
      <c r="AM210" s="12">
        <v>0</v>
      </c>
      <c r="AN210" s="12">
        <v>0</v>
      </c>
      <c r="AO210" s="12">
        <v>0</v>
      </c>
      <c r="AP210" s="12">
        <v>0</v>
      </c>
      <c r="AQ210" s="12">
        <v>0</v>
      </c>
      <c r="AR210" s="12">
        <v>0</v>
      </c>
      <c r="AS210" s="12">
        <v>0</v>
      </c>
      <c r="AT210" s="12">
        <v>0</v>
      </c>
      <c r="AU210" s="12">
        <v>0</v>
      </c>
      <c r="AV210" s="12">
        <v>0</v>
      </c>
      <c r="AW210" s="12">
        <v>0</v>
      </c>
      <c r="AX210" s="12">
        <v>0</v>
      </c>
      <c r="AY210" s="12">
        <v>0</v>
      </c>
      <c r="AZ210" s="12">
        <v>0</v>
      </c>
      <c r="BA210" s="12">
        <v>0</v>
      </c>
      <c r="BB210" s="12">
        <v>0</v>
      </c>
      <c r="BC210" s="12">
        <v>0</v>
      </c>
      <c r="BD210" s="12">
        <v>0</v>
      </c>
      <c r="BE210" s="12">
        <v>0</v>
      </c>
      <c r="BF210" s="12">
        <v>0</v>
      </c>
      <c r="BG210" s="12">
        <v>751.90999999999985</v>
      </c>
    </row>
    <row r="211" spans="1:59" x14ac:dyDescent="0.2">
      <c r="A211">
        <f t="shared" si="7"/>
        <v>12.557454545454547</v>
      </c>
      <c r="B211">
        <f t="shared" si="8"/>
        <v>67.476186203073041</v>
      </c>
      <c r="C211" s="14" t="s">
        <v>175</v>
      </c>
      <c r="D211" s="12">
        <v>0</v>
      </c>
      <c r="E211" s="12">
        <v>0</v>
      </c>
      <c r="F211" s="12">
        <v>0</v>
      </c>
      <c r="G211" s="12">
        <v>0</v>
      </c>
      <c r="H211" s="12">
        <v>0</v>
      </c>
      <c r="I211" s="12">
        <v>0</v>
      </c>
      <c r="J211" s="12">
        <v>0</v>
      </c>
      <c r="K211" s="12">
        <v>0</v>
      </c>
      <c r="L211" s="12">
        <v>0</v>
      </c>
      <c r="M211" s="12">
        <v>0</v>
      </c>
      <c r="N211" s="12">
        <v>0</v>
      </c>
      <c r="O211" s="12">
        <v>0</v>
      </c>
      <c r="P211" s="12">
        <v>0</v>
      </c>
      <c r="Q211" s="12">
        <v>0</v>
      </c>
      <c r="R211" s="12">
        <v>0</v>
      </c>
      <c r="S211" s="12">
        <v>0</v>
      </c>
      <c r="T211" s="12">
        <v>0</v>
      </c>
      <c r="U211" s="12">
        <v>434.86</v>
      </c>
      <c r="V211" s="12">
        <v>0</v>
      </c>
      <c r="W211" s="12">
        <v>0</v>
      </c>
      <c r="X211" s="12">
        <v>0</v>
      </c>
      <c r="Y211" s="12">
        <v>0</v>
      </c>
      <c r="Z211" s="12">
        <v>0</v>
      </c>
      <c r="AA211" s="12">
        <v>0</v>
      </c>
      <c r="AB211" s="12">
        <v>0</v>
      </c>
      <c r="AC211" s="12">
        <v>0</v>
      </c>
      <c r="AD211" s="12">
        <v>0</v>
      </c>
      <c r="AE211" s="12">
        <v>255.8</v>
      </c>
      <c r="AF211" s="12">
        <v>0</v>
      </c>
      <c r="AG211" s="12">
        <v>0</v>
      </c>
      <c r="AH211" s="12">
        <v>0</v>
      </c>
      <c r="AI211" s="12">
        <v>0</v>
      </c>
      <c r="AJ211" s="12">
        <v>0</v>
      </c>
      <c r="AK211" s="12">
        <v>0</v>
      </c>
      <c r="AL211" s="12">
        <v>0</v>
      </c>
      <c r="AM211" s="12">
        <v>0</v>
      </c>
      <c r="AN211" s="12">
        <v>0</v>
      </c>
      <c r="AO211" s="12">
        <v>0</v>
      </c>
      <c r="AP211" s="12">
        <v>0</v>
      </c>
      <c r="AQ211" s="12">
        <v>0</v>
      </c>
      <c r="AR211" s="12">
        <v>0</v>
      </c>
      <c r="AS211" s="12">
        <v>0</v>
      </c>
      <c r="AT211" s="12">
        <v>0</v>
      </c>
      <c r="AU211" s="12">
        <v>0</v>
      </c>
      <c r="AV211" s="12">
        <v>0</v>
      </c>
      <c r="AW211" s="12">
        <v>0</v>
      </c>
      <c r="AX211" s="12">
        <v>0</v>
      </c>
      <c r="AY211" s="12">
        <v>0</v>
      </c>
      <c r="AZ211" s="12">
        <v>0</v>
      </c>
      <c r="BA211" s="12">
        <v>0</v>
      </c>
      <c r="BB211" s="12">
        <v>0</v>
      </c>
      <c r="BC211" s="12">
        <v>0</v>
      </c>
      <c r="BD211" s="12">
        <v>0</v>
      </c>
      <c r="BE211" s="12">
        <v>0</v>
      </c>
      <c r="BF211" s="12">
        <v>0</v>
      </c>
      <c r="BG211" s="12">
        <v>690.66000000000008</v>
      </c>
    </row>
    <row r="212" spans="1:59" x14ac:dyDescent="0.2">
      <c r="A212">
        <f t="shared" si="7"/>
        <v>11.162181818181818</v>
      </c>
      <c r="B212">
        <f t="shared" si="8"/>
        <v>82.780955912686707</v>
      </c>
      <c r="C212" s="14" t="s">
        <v>177</v>
      </c>
      <c r="D212" s="12">
        <v>0</v>
      </c>
      <c r="E212" s="12">
        <v>0</v>
      </c>
      <c r="F212" s="12">
        <v>0</v>
      </c>
      <c r="G212" s="12">
        <v>0</v>
      </c>
      <c r="H212" s="12">
        <v>0</v>
      </c>
      <c r="I212" s="12">
        <v>0</v>
      </c>
      <c r="J212" s="12">
        <v>613.91999999999996</v>
      </c>
      <c r="K212" s="12">
        <v>0</v>
      </c>
      <c r="L212" s="12">
        <v>0</v>
      </c>
      <c r="M212" s="12">
        <v>0</v>
      </c>
      <c r="N212" s="12">
        <v>0</v>
      </c>
      <c r="O212" s="12">
        <v>0</v>
      </c>
      <c r="P212" s="12">
        <v>0</v>
      </c>
      <c r="Q212" s="12">
        <v>0</v>
      </c>
      <c r="R212" s="12">
        <v>0</v>
      </c>
      <c r="S212" s="12">
        <v>0</v>
      </c>
      <c r="T212" s="12">
        <v>0</v>
      </c>
      <c r="U212" s="12">
        <v>0</v>
      </c>
      <c r="V212" s="12">
        <v>0</v>
      </c>
      <c r="W212" s="12">
        <v>0</v>
      </c>
      <c r="X212" s="12">
        <v>0</v>
      </c>
      <c r="Y212" s="12">
        <v>0</v>
      </c>
      <c r="Z212" s="12">
        <v>0</v>
      </c>
      <c r="AA212" s="12">
        <v>0</v>
      </c>
      <c r="AB212" s="12">
        <v>0</v>
      </c>
      <c r="AC212" s="12">
        <v>0</v>
      </c>
      <c r="AD212" s="12">
        <v>0</v>
      </c>
      <c r="AE212" s="12">
        <v>0</v>
      </c>
      <c r="AF212" s="12">
        <v>0</v>
      </c>
      <c r="AG212" s="12">
        <v>0</v>
      </c>
      <c r="AH212" s="12">
        <v>0</v>
      </c>
      <c r="AI212" s="12">
        <v>0</v>
      </c>
      <c r="AJ212" s="12">
        <v>0</v>
      </c>
      <c r="AK212" s="12">
        <v>0</v>
      </c>
      <c r="AL212" s="12">
        <v>0</v>
      </c>
      <c r="AM212" s="12">
        <v>0</v>
      </c>
      <c r="AN212" s="12">
        <v>0</v>
      </c>
      <c r="AO212" s="12">
        <v>0</v>
      </c>
      <c r="AP212" s="12">
        <v>0</v>
      </c>
      <c r="AQ212" s="12">
        <v>0</v>
      </c>
      <c r="AR212" s="12">
        <v>0</v>
      </c>
      <c r="AS212" s="12">
        <v>0</v>
      </c>
      <c r="AT212" s="12">
        <v>0</v>
      </c>
      <c r="AU212" s="12">
        <v>0</v>
      </c>
      <c r="AV212" s="12">
        <v>0</v>
      </c>
      <c r="AW212" s="12">
        <v>0</v>
      </c>
      <c r="AX212" s="12">
        <v>0</v>
      </c>
      <c r="AY212" s="12">
        <v>0</v>
      </c>
      <c r="AZ212" s="12">
        <v>0</v>
      </c>
      <c r="BA212" s="12">
        <v>0</v>
      </c>
      <c r="BB212" s="12">
        <v>0</v>
      </c>
      <c r="BC212" s="12">
        <v>0</v>
      </c>
      <c r="BD212" s="12">
        <v>0</v>
      </c>
      <c r="BE212" s="12">
        <v>0</v>
      </c>
      <c r="BF212" s="12">
        <v>0</v>
      </c>
      <c r="BG212" s="12">
        <v>613.91999999999996</v>
      </c>
    </row>
    <row r="213" spans="1:59" x14ac:dyDescent="0.2">
      <c r="A213">
        <f t="shared" si="7"/>
        <v>11.162181818181818</v>
      </c>
      <c r="B213">
        <f t="shared" si="8"/>
        <v>82.780955912686707</v>
      </c>
      <c r="C213" s="14" t="s">
        <v>136</v>
      </c>
      <c r="D213" s="12">
        <v>0</v>
      </c>
      <c r="E213" s="12">
        <v>0</v>
      </c>
      <c r="F213" s="12">
        <v>0</v>
      </c>
      <c r="G213" s="12">
        <v>0</v>
      </c>
      <c r="H213" s="12">
        <v>0</v>
      </c>
      <c r="I213" s="12">
        <v>0</v>
      </c>
      <c r="J213" s="12">
        <v>0</v>
      </c>
      <c r="K213" s="12">
        <v>0</v>
      </c>
      <c r="L213" s="12">
        <v>0</v>
      </c>
      <c r="M213" s="12">
        <v>0</v>
      </c>
      <c r="N213" s="12">
        <v>0</v>
      </c>
      <c r="O213" s="12">
        <v>0</v>
      </c>
      <c r="P213" s="12">
        <v>0</v>
      </c>
      <c r="Q213" s="12">
        <v>0</v>
      </c>
      <c r="R213" s="12">
        <v>0</v>
      </c>
      <c r="S213" s="12">
        <v>0</v>
      </c>
      <c r="T213" s="12">
        <v>0</v>
      </c>
      <c r="U213" s="12">
        <v>0</v>
      </c>
      <c r="V213" s="12">
        <v>0</v>
      </c>
      <c r="W213" s="12">
        <v>0</v>
      </c>
      <c r="X213" s="12">
        <v>0</v>
      </c>
      <c r="Y213" s="12">
        <v>0</v>
      </c>
      <c r="Z213" s="12">
        <v>0</v>
      </c>
      <c r="AA213" s="12">
        <v>0</v>
      </c>
      <c r="AB213" s="12">
        <v>0</v>
      </c>
      <c r="AC213" s="12">
        <v>0</v>
      </c>
      <c r="AD213" s="12">
        <v>0</v>
      </c>
      <c r="AE213" s="12">
        <v>0</v>
      </c>
      <c r="AF213" s="12">
        <v>0</v>
      </c>
      <c r="AG213" s="12">
        <v>0</v>
      </c>
      <c r="AH213" s="12">
        <v>0</v>
      </c>
      <c r="AI213" s="12">
        <v>0</v>
      </c>
      <c r="AJ213" s="12">
        <v>0</v>
      </c>
      <c r="AK213" s="12">
        <v>0</v>
      </c>
      <c r="AL213" s="12">
        <v>0</v>
      </c>
      <c r="AM213" s="12">
        <v>0</v>
      </c>
      <c r="AN213" s="12">
        <v>0</v>
      </c>
      <c r="AO213" s="12">
        <v>0</v>
      </c>
      <c r="AP213" s="12">
        <v>0</v>
      </c>
      <c r="AQ213" s="12">
        <v>0</v>
      </c>
      <c r="AR213" s="12">
        <v>0</v>
      </c>
      <c r="AS213" s="12">
        <v>0</v>
      </c>
      <c r="AT213" s="12">
        <v>0</v>
      </c>
      <c r="AU213" s="12">
        <v>0</v>
      </c>
      <c r="AV213" s="12">
        <v>0</v>
      </c>
      <c r="AW213" s="12">
        <v>0</v>
      </c>
      <c r="AX213" s="12">
        <v>0</v>
      </c>
      <c r="AY213" s="12">
        <v>0</v>
      </c>
      <c r="AZ213" s="12">
        <v>0</v>
      </c>
      <c r="BA213" s="12">
        <v>0</v>
      </c>
      <c r="BB213" s="12">
        <v>0</v>
      </c>
      <c r="BC213" s="12">
        <v>0</v>
      </c>
      <c r="BD213" s="12">
        <v>0</v>
      </c>
      <c r="BE213" s="12">
        <v>613.91999999999996</v>
      </c>
      <c r="BF213" s="12">
        <v>0</v>
      </c>
      <c r="BG213" s="12">
        <v>613.91999999999996</v>
      </c>
    </row>
    <row r="214" spans="1:59" x14ac:dyDescent="0.2">
      <c r="A214">
        <f t="shared" si="7"/>
        <v>10.650545454545455</v>
      </c>
      <c r="B214">
        <f t="shared" si="8"/>
        <v>78.986559086743583</v>
      </c>
      <c r="C214" s="14" t="s">
        <v>837</v>
      </c>
      <c r="D214" s="12">
        <v>0</v>
      </c>
      <c r="E214" s="12">
        <v>0</v>
      </c>
      <c r="F214" s="12">
        <v>0</v>
      </c>
      <c r="G214" s="12">
        <v>0</v>
      </c>
      <c r="H214" s="12">
        <v>0</v>
      </c>
      <c r="I214" s="12">
        <v>0</v>
      </c>
      <c r="J214" s="12">
        <v>0</v>
      </c>
      <c r="K214" s="12">
        <v>0</v>
      </c>
      <c r="L214" s="12">
        <v>0</v>
      </c>
      <c r="M214" s="12">
        <v>0</v>
      </c>
      <c r="N214" s="12">
        <v>0</v>
      </c>
      <c r="O214" s="12">
        <v>0</v>
      </c>
      <c r="P214" s="12">
        <v>0</v>
      </c>
      <c r="Q214" s="12">
        <v>0</v>
      </c>
      <c r="R214" s="12">
        <v>0</v>
      </c>
      <c r="S214" s="12">
        <v>0</v>
      </c>
      <c r="T214" s="12">
        <v>0</v>
      </c>
      <c r="U214" s="12">
        <v>0</v>
      </c>
      <c r="V214" s="12">
        <v>0</v>
      </c>
      <c r="W214" s="12">
        <v>0</v>
      </c>
      <c r="X214" s="12">
        <v>0</v>
      </c>
      <c r="Y214" s="12">
        <v>0</v>
      </c>
      <c r="Z214" s="12">
        <v>0</v>
      </c>
      <c r="AA214" s="12">
        <v>0</v>
      </c>
      <c r="AB214" s="12">
        <v>0</v>
      </c>
      <c r="AC214" s="12">
        <v>0</v>
      </c>
      <c r="AD214" s="12">
        <v>0</v>
      </c>
      <c r="AE214" s="12">
        <v>0</v>
      </c>
      <c r="AF214" s="12">
        <v>0</v>
      </c>
      <c r="AG214" s="12">
        <v>585.78</v>
      </c>
      <c r="AH214" s="12">
        <v>0</v>
      </c>
      <c r="AI214" s="12">
        <v>0</v>
      </c>
      <c r="AJ214" s="12">
        <v>0</v>
      </c>
      <c r="AK214" s="12">
        <v>0</v>
      </c>
      <c r="AL214" s="12">
        <v>0</v>
      </c>
      <c r="AM214" s="12">
        <v>0</v>
      </c>
      <c r="AN214" s="12">
        <v>0</v>
      </c>
      <c r="AO214" s="12">
        <v>0</v>
      </c>
      <c r="AP214" s="12">
        <v>0</v>
      </c>
      <c r="AQ214" s="12">
        <v>0</v>
      </c>
      <c r="AR214" s="12">
        <v>0</v>
      </c>
      <c r="AS214" s="12">
        <v>0</v>
      </c>
      <c r="AT214" s="12">
        <v>0</v>
      </c>
      <c r="AU214" s="12">
        <v>0</v>
      </c>
      <c r="AV214" s="12">
        <v>0</v>
      </c>
      <c r="AW214" s="12">
        <v>0</v>
      </c>
      <c r="AX214" s="12">
        <v>0</v>
      </c>
      <c r="AY214" s="12">
        <v>0</v>
      </c>
      <c r="AZ214" s="12">
        <v>0</v>
      </c>
      <c r="BA214" s="12">
        <v>0</v>
      </c>
      <c r="BB214" s="12">
        <v>0</v>
      </c>
      <c r="BC214" s="12">
        <v>0</v>
      </c>
      <c r="BD214" s="12">
        <v>0</v>
      </c>
      <c r="BE214" s="12">
        <v>0</v>
      </c>
      <c r="BF214" s="12">
        <v>0</v>
      </c>
      <c r="BG214" s="12">
        <v>585.78</v>
      </c>
    </row>
    <row r="215" spans="1:59" x14ac:dyDescent="0.2">
      <c r="A215">
        <f t="shared" si="7"/>
        <v>10.576909090909089</v>
      </c>
      <c r="B215">
        <f t="shared" si="8"/>
        <v>31.9519638226074</v>
      </c>
      <c r="C215" s="14" t="s">
        <v>79</v>
      </c>
      <c r="D215" s="12">
        <v>0</v>
      </c>
      <c r="E215" s="12">
        <v>0</v>
      </c>
      <c r="F215" s="12">
        <v>0</v>
      </c>
      <c r="G215" s="12">
        <v>0</v>
      </c>
      <c r="H215" s="12">
        <v>105.51</v>
      </c>
      <c r="I215" s="12">
        <v>108.84</v>
      </c>
      <c r="J215" s="12">
        <v>0</v>
      </c>
      <c r="K215" s="12">
        <v>0</v>
      </c>
      <c r="L215" s="12">
        <v>118.62</v>
      </c>
      <c r="M215" s="12">
        <v>0</v>
      </c>
      <c r="N215" s="12">
        <v>0</v>
      </c>
      <c r="O215" s="12">
        <v>0</v>
      </c>
      <c r="P215" s="12">
        <v>143.25</v>
      </c>
      <c r="Q215" s="12">
        <v>0</v>
      </c>
      <c r="R215" s="12">
        <v>0</v>
      </c>
      <c r="S215" s="12">
        <v>0</v>
      </c>
      <c r="T215" s="12">
        <v>0</v>
      </c>
      <c r="U215" s="12">
        <v>0</v>
      </c>
      <c r="V215" s="12">
        <v>0</v>
      </c>
      <c r="W215" s="12">
        <v>0</v>
      </c>
      <c r="X215" s="12">
        <v>0</v>
      </c>
      <c r="Y215" s="12">
        <v>0</v>
      </c>
      <c r="Z215" s="12">
        <v>0</v>
      </c>
      <c r="AA215" s="12">
        <v>0</v>
      </c>
      <c r="AB215" s="12">
        <v>0</v>
      </c>
      <c r="AC215" s="12">
        <v>0</v>
      </c>
      <c r="AD215" s="12">
        <v>0</v>
      </c>
      <c r="AE215" s="12">
        <v>0</v>
      </c>
      <c r="AF215" s="12">
        <v>0</v>
      </c>
      <c r="AG215" s="12">
        <v>0</v>
      </c>
      <c r="AH215" s="12">
        <v>35.81</v>
      </c>
      <c r="AI215" s="12">
        <v>0</v>
      </c>
      <c r="AJ215" s="12">
        <v>0</v>
      </c>
      <c r="AK215" s="12">
        <v>0</v>
      </c>
      <c r="AL215" s="12">
        <v>35.81</v>
      </c>
      <c r="AM215" s="12">
        <v>0</v>
      </c>
      <c r="AN215" s="12">
        <v>0</v>
      </c>
      <c r="AO215" s="12">
        <v>0</v>
      </c>
      <c r="AP215" s="12">
        <v>0</v>
      </c>
      <c r="AQ215" s="12">
        <v>0</v>
      </c>
      <c r="AR215" s="12">
        <v>0</v>
      </c>
      <c r="AS215" s="12">
        <v>0</v>
      </c>
      <c r="AT215" s="12">
        <v>0</v>
      </c>
      <c r="AU215" s="12">
        <v>0</v>
      </c>
      <c r="AV215" s="12">
        <v>33.89</v>
      </c>
      <c r="AW215" s="12">
        <v>0</v>
      </c>
      <c r="AX215" s="12">
        <v>0</v>
      </c>
      <c r="AY215" s="12">
        <v>0</v>
      </c>
      <c r="AZ215" s="12">
        <v>0</v>
      </c>
      <c r="BA215" s="12">
        <v>0</v>
      </c>
      <c r="BB215" s="12">
        <v>0</v>
      </c>
      <c r="BC215" s="12">
        <v>0</v>
      </c>
      <c r="BD215" s="12">
        <v>0</v>
      </c>
      <c r="BE215" s="12">
        <v>0</v>
      </c>
      <c r="BF215" s="12">
        <v>0</v>
      </c>
      <c r="BG215" s="12">
        <v>581.7299999999999</v>
      </c>
    </row>
    <row r="216" spans="1:59" x14ac:dyDescent="0.2">
      <c r="A216">
        <f t="shared" si="7"/>
        <v>10.514545454545454</v>
      </c>
      <c r="B216">
        <f t="shared" si="8"/>
        <v>46.14078250786077</v>
      </c>
      <c r="C216" s="14" t="s">
        <v>405</v>
      </c>
      <c r="D216" s="12">
        <v>0</v>
      </c>
      <c r="E216" s="12">
        <v>0</v>
      </c>
      <c r="F216" s="12">
        <v>236.62</v>
      </c>
      <c r="G216" s="12">
        <v>0</v>
      </c>
      <c r="H216" s="12">
        <v>0</v>
      </c>
      <c r="I216" s="12">
        <v>0</v>
      </c>
      <c r="J216" s="12">
        <v>0</v>
      </c>
      <c r="K216" s="12">
        <v>236.62</v>
      </c>
      <c r="L216" s="12">
        <v>0</v>
      </c>
      <c r="M216" s="12">
        <v>0</v>
      </c>
      <c r="N216" s="12">
        <v>0</v>
      </c>
      <c r="O216" s="12">
        <v>0</v>
      </c>
      <c r="P216" s="12">
        <v>0</v>
      </c>
      <c r="Q216" s="12">
        <v>0</v>
      </c>
      <c r="R216" s="12">
        <v>0</v>
      </c>
      <c r="S216" s="12">
        <v>0</v>
      </c>
      <c r="T216" s="12">
        <v>0</v>
      </c>
      <c r="U216" s="12">
        <v>0</v>
      </c>
      <c r="V216" s="12">
        <v>0</v>
      </c>
      <c r="W216" s="12">
        <v>0</v>
      </c>
      <c r="X216" s="12">
        <v>0</v>
      </c>
      <c r="Y216" s="12">
        <v>0</v>
      </c>
      <c r="Z216" s="12">
        <v>0</v>
      </c>
      <c r="AA216" s="12">
        <v>0</v>
      </c>
      <c r="AB216" s="12">
        <v>0</v>
      </c>
      <c r="AC216" s="12">
        <v>0</v>
      </c>
      <c r="AD216" s="12">
        <v>0</v>
      </c>
      <c r="AE216" s="12">
        <v>0</v>
      </c>
      <c r="AF216" s="12">
        <v>0</v>
      </c>
      <c r="AG216" s="12">
        <v>94.65</v>
      </c>
      <c r="AH216" s="12">
        <v>0</v>
      </c>
      <c r="AI216" s="12">
        <v>0</v>
      </c>
      <c r="AJ216" s="12">
        <v>0</v>
      </c>
      <c r="AK216" s="12">
        <v>0</v>
      </c>
      <c r="AL216" s="12">
        <v>0</v>
      </c>
      <c r="AM216" s="12">
        <v>0</v>
      </c>
      <c r="AN216" s="12">
        <v>0</v>
      </c>
      <c r="AO216" s="12">
        <v>0</v>
      </c>
      <c r="AP216" s="12">
        <v>0</v>
      </c>
      <c r="AQ216" s="12">
        <v>0</v>
      </c>
      <c r="AR216" s="12">
        <v>0</v>
      </c>
      <c r="AS216" s="12">
        <v>0</v>
      </c>
      <c r="AT216" s="12">
        <v>0</v>
      </c>
      <c r="AU216" s="12">
        <v>0</v>
      </c>
      <c r="AV216" s="12">
        <v>0</v>
      </c>
      <c r="AW216" s="12">
        <v>10.41</v>
      </c>
      <c r="AX216" s="12">
        <v>0</v>
      </c>
      <c r="AY216" s="12">
        <v>0</v>
      </c>
      <c r="AZ216" s="12">
        <v>0</v>
      </c>
      <c r="BA216" s="12">
        <v>0</v>
      </c>
      <c r="BB216" s="12">
        <v>0</v>
      </c>
      <c r="BC216" s="12">
        <v>0</v>
      </c>
      <c r="BD216" s="12">
        <v>0</v>
      </c>
      <c r="BE216" s="12">
        <v>0</v>
      </c>
      <c r="BF216" s="12">
        <v>0</v>
      </c>
      <c r="BG216" s="12">
        <v>578.29999999999995</v>
      </c>
    </row>
    <row r="217" spans="1:59" x14ac:dyDescent="0.2">
      <c r="A217">
        <f t="shared" si="7"/>
        <v>10.464727272727272</v>
      </c>
      <c r="B217">
        <f t="shared" si="8"/>
        <v>54.366993385984195</v>
      </c>
      <c r="C217" s="14" t="s">
        <v>352</v>
      </c>
      <c r="D217" s="12">
        <v>0</v>
      </c>
      <c r="E217" s="12">
        <v>0</v>
      </c>
      <c r="F217" s="12">
        <v>0</v>
      </c>
      <c r="G217" s="12">
        <v>0</v>
      </c>
      <c r="H217" s="12">
        <v>0</v>
      </c>
      <c r="I217" s="12">
        <v>287.77999999999997</v>
      </c>
      <c r="J217" s="12">
        <v>0</v>
      </c>
      <c r="K217" s="12">
        <v>0</v>
      </c>
      <c r="L217" s="12">
        <v>0</v>
      </c>
      <c r="M217" s="12">
        <v>0</v>
      </c>
      <c r="N217" s="12">
        <v>0</v>
      </c>
      <c r="O217" s="12">
        <v>0</v>
      </c>
      <c r="P217" s="12">
        <v>0</v>
      </c>
      <c r="Q217" s="12">
        <v>0</v>
      </c>
      <c r="R217" s="12">
        <v>0</v>
      </c>
      <c r="S217" s="12">
        <v>0</v>
      </c>
      <c r="T217" s="12">
        <v>0</v>
      </c>
      <c r="U217" s="12">
        <v>0</v>
      </c>
      <c r="V217" s="12">
        <v>0</v>
      </c>
      <c r="W217" s="12">
        <v>287.77999999999997</v>
      </c>
      <c r="X217" s="12">
        <v>0</v>
      </c>
      <c r="Y217" s="12">
        <v>0</v>
      </c>
      <c r="Z217" s="12">
        <v>0</v>
      </c>
      <c r="AA217" s="12">
        <v>0</v>
      </c>
      <c r="AB217" s="12">
        <v>0</v>
      </c>
      <c r="AC217" s="12">
        <v>0</v>
      </c>
      <c r="AD217" s="12">
        <v>0</v>
      </c>
      <c r="AE217" s="12">
        <v>0</v>
      </c>
      <c r="AF217" s="12">
        <v>0</v>
      </c>
      <c r="AG217" s="12">
        <v>0</v>
      </c>
      <c r="AH217" s="12">
        <v>0</v>
      </c>
      <c r="AI217" s="12">
        <v>0</v>
      </c>
      <c r="AJ217" s="12">
        <v>0</v>
      </c>
      <c r="AK217" s="12">
        <v>0</v>
      </c>
      <c r="AL217" s="12">
        <v>0</v>
      </c>
      <c r="AM217" s="12">
        <v>0</v>
      </c>
      <c r="AN217" s="12">
        <v>0</v>
      </c>
      <c r="AO217" s="12">
        <v>0</v>
      </c>
      <c r="AP217" s="12">
        <v>0</v>
      </c>
      <c r="AQ217" s="12">
        <v>0</v>
      </c>
      <c r="AR217" s="12">
        <v>0</v>
      </c>
      <c r="AS217" s="12">
        <v>0</v>
      </c>
      <c r="AT217" s="12">
        <v>0</v>
      </c>
      <c r="AU217" s="12">
        <v>0</v>
      </c>
      <c r="AV217" s="12">
        <v>0</v>
      </c>
      <c r="AW217" s="12">
        <v>0</v>
      </c>
      <c r="AX217" s="12">
        <v>0</v>
      </c>
      <c r="AY217" s="12">
        <v>0</v>
      </c>
      <c r="AZ217" s="12">
        <v>0</v>
      </c>
      <c r="BA217" s="12">
        <v>0</v>
      </c>
      <c r="BB217" s="12">
        <v>0</v>
      </c>
      <c r="BC217" s="12">
        <v>0</v>
      </c>
      <c r="BD217" s="12">
        <v>0</v>
      </c>
      <c r="BE217" s="12">
        <v>0</v>
      </c>
      <c r="BF217" s="12">
        <v>0</v>
      </c>
      <c r="BG217" s="12">
        <v>575.55999999999995</v>
      </c>
    </row>
    <row r="218" spans="1:59" x14ac:dyDescent="0.2">
      <c r="A218">
        <f t="shared" si="7"/>
        <v>10.464545454545453</v>
      </c>
      <c r="B218">
        <f t="shared" si="8"/>
        <v>77.607146168143785</v>
      </c>
      <c r="C218" s="14" t="s">
        <v>211</v>
      </c>
      <c r="D218" s="12">
        <v>0</v>
      </c>
      <c r="E218" s="12">
        <v>0</v>
      </c>
      <c r="F218" s="12">
        <v>0</v>
      </c>
      <c r="G218" s="12">
        <v>0</v>
      </c>
      <c r="H218" s="12">
        <v>0</v>
      </c>
      <c r="I218" s="12">
        <v>0</v>
      </c>
      <c r="J218" s="12">
        <v>0</v>
      </c>
      <c r="K218" s="12">
        <v>0</v>
      </c>
      <c r="L218" s="12">
        <v>575.54999999999995</v>
      </c>
      <c r="M218" s="12">
        <v>0</v>
      </c>
      <c r="N218" s="12">
        <v>0</v>
      </c>
      <c r="O218" s="12">
        <v>0</v>
      </c>
      <c r="P218" s="12">
        <v>0</v>
      </c>
      <c r="Q218" s="12">
        <v>0</v>
      </c>
      <c r="R218" s="12">
        <v>0</v>
      </c>
      <c r="S218" s="12">
        <v>0</v>
      </c>
      <c r="T218" s="12">
        <v>0</v>
      </c>
      <c r="U218" s="12">
        <v>0</v>
      </c>
      <c r="V218" s="12">
        <v>0</v>
      </c>
      <c r="W218" s="12">
        <v>0</v>
      </c>
      <c r="X218" s="12">
        <v>0</v>
      </c>
      <c r="Y218" s="12">
        <v>0</v>
      </c>
      <c r="Z218" s="12">
        <v>0</v>
      </c>
      <c r="AA218" s="12">
        <v>0</v>
      </c>
      <c r="AB218" s="12">
        <v>0</v>
      </c>
      <c r="AC218" s="12">
        <v>0</v>
      </c>
      <c r="AD218" s="12">
        <v>0</v>
      </c>
      <c r="AE218" s="12">
        <v>0</v>
      </c>
      <c r="AF218" s="12">
        <v>0</v>
      </c>
      <c r="AG218" s="12">
        <v>0</v>
      </c>
      <c r="AH218" s="12">
        <v>0</v>
      </c>
      <c r="AI218" s="12">
        <v>0</v>
      </c>
      <c r="AJ218" s="12">
        <v>0</v>
      </c>
      <c r="AK218" s="12">
        <v>0</v>
      </c>
      <c r="AL218" s="12">
        <v>0</v>
      </c>
      <c r="AM218" s="12">
        <v>0</v>
      </c>
      <c r="AN218" s="12">
        <v>0</v>
      </c>
      <c r="AO218" s="12">
        <v>0</v>
      </c>
      <c r="AP218" s="12">
        <v>0</v>
      </c>
      <c r="AQ218" s="12">
        <v>0</v>
      </c>
      <c r="AR218" s="12">
        <v>0</v>
      </c>
      <c r="AS218" s="12">
        <v>0</v>
      </c>
      <c r="AT218" s="12">
        <v>0</v>
      </c>
      <c r="AU218" s="12">
        <v>0</v>
      </c>
      <c r="AV218" s="12">
        <v>0</v>
      </c>
      <c r="AW218" s="12">
        <v>0</v>
      </c>
      <c r="AX218" s="12">
        <v>0</v>
      </c>
      <c r="AY218" s="12">
        <v>0</v>
      </c>
      <c r="AZ218" s="12">
        <v>0</v>
      </c>
      <c r="BA218" s="12">
        <v>0</v>
      </c>
      <c r="BB218" s="12">
        <v>0</v>
      </c>
      <c r="BC218" s="12">
        <v>0</v>
      </c>
      <c r="BD218" s="12">
        <v>0</v>
      </c>
      <c r="BE218" s="12">
        <v>0</v>
      </c>
      <c r="BF218" s="12">
        <v>0</v>
      </c>
      <c r="BG218" s="12">
        <v>575.54999999999995</v>
      </c>
    </row>
    <row r="219" spans="1:59" x14ac:dyDescent="0.2">
      <c r="A219">
        <f t="shared" si="7"/>
        <v>9.5343636363636364</v>
      </c>
      <c r="B219">
        <f t="shared" si="8"/>
        <v>70.708733175419894</v>
      </c>
      <c r="C219" s="14" t="s">
        <v>545</v>
      </c>
      <c r="D219" s="12">
        <v>0</v>
      </c>
      <c r="E219" s="12">
        <v>0</v>
      </c>
      <c r="F219" s="12">
        <v>0</v>
      </c>
      <c r="G219" s="12">
        <v>0</v>
      </c>
      <c r="H219" s="12">
        <v>524.39</v>
      </c>
      <c r="I219" s="12">
        <v>0</v>
      </c>
      <c r="J219" s="12">
        <v>0</v>
      </c>
      <c r="K219" s="12">
        <v>0</v>
      </c>
      <c r="L219" s="12">
        <v>0</v>
      </c>
      <c r="M219" s="12">
        <v>0</v>
      </c>
      <c r="N219" s="12">
        <v>0</v>
      </c>
      <c r="O219" s="12">
        <v>0</v>
      </c>
      <c r="P219" s="12">
        <v>0</v>
      </c>
      <c r="Q219" s="12">
        <v>0</v>
      </c>
      <c r="R219" s="12">
        <v>0</v>
      </c>
      <c r="S219" s="12">
        <v>0</v>
      </c>
      <c r="T219" s="12">
        <v>0</v>
      </c>
      <c r="U219" s="12">
        <v>0</v>
      </c>
      <c r="V219" s="12">
        <v>0</v>
      </c>
      <c r="W219" s="12">
        <v>0</v>
      </c>
      <c r="X219" s="12">
        <v>0</v>
      </c>
      <c r="Y219" s="12">
        <v>0</v>
      </c>
      <c r="Z219" s="12">
        <v>0</v>
      </c>
      <c r="AA219" s="12">
        <v>0</v>
      </c>
      <c r="AB219" s="12">
        <v>0</v>
      </c>
      <c r="AC219" s="12">
        <v>0</v>
      </c>
      <c r="AD219" s="12">
        <v>0</v>
      </c>
      <c r="AE219" s="12">
        <v>0</v>
      </c>
      <c r="AF219" s="12">
        <v>0</v>
      </c>
      <c r="AG219" s="12">
        <v>0</v>
      </c>
      <c r="AH219" s="12">
        <v>0</v>
      </c>
      <c r="AI219" s="12">
        <v>0</v>
      </c>
      <c r="AJ219" s="12">
        <v>0</v>
      </c>
      <c r="AK219" s="12">
        <v>0</v>
      </c>
      <c r="AL219" s="12">
        <v>0</v>
      </c>
      <c r="AM219" s="12">
        <v>0</v>
      </c>
      <c r="AN219" s="12">
        <v>0</v>
      </c>
      <c r="AO219" s="12">
        <v>0</v>
      </c>
      <c r="AP219" s="12">
        <v>0</v>
      </c>
      <c r="AQ219" s="12">
        <v>0</v>
      </c>
      <c r="AR219" s="12">
        <v>0</v>
      </c>
      <c r="AS219" s="12">
        <v>0</v>
      </c>
      <c r="AT219" s="12">
        <v>0</v>
      </c>
      <c r="AU219" s="12">
        <v>0</v>
      </c>
      <c r="AV219" s="12">
        <v>0</v>
      </c>
      <c r="AW219" s="12">
        <v>0</v>
      </c>
      <c r="AX219" s="12">
        <v>0</v>
      </c>
      <c r="AY219" s="12">
        <v>0</v>
      </c>
      <c r="AZ219" s="12">
        <v>0</v>
      </c>
      <c r="BA219" s="12">
        <v>0</v>
      </c>
      <c r="BB219" s="12">
        <v>0</v>
      </c>
      <c r="BC219" s="12">
        <v>0</v>
      </c>
      <c r="BD219" s="12">
        <v>0</v>
      </c>
      <c r="BE219" s="12">
        <v>0</v>
      </c>
      <c r="BF219" s="12">
        <v>0</v>
      </c>
      <c r="BG219" s="12">
        <v>524.39</v>
      </c>
    </row>
    <row r="220" spans="1:59" x14ac:dyDescent="0.2">
      <c r="A220">
        <f t="shared" si="7"/>
        <v>9.3018181818181827</v>
      </c>
      <c r="B220">
        <f t="shared" si="8"/>
        <v>68.984129927238939</v>
      </c>
      <c r="C220" s="14" t="s">
        <v>798</v>
      </c>
      <c r="D220" s="12">
        <v>0</v>
      </c>
      <c r="E220" s="12">
        <v>0</v>
      </c>
      <c r="F220" s="12">
        <v>0</v>
      </c>
      <c r="G220" s="12">
        <v>0</v>
      </c>
      <c r="H220" s="12">
        <v>0</v>
      </c>
      <c r="I220" s="12">
        <v>0</v>
      </c>
      <c r="J220" s="12">
        <v>0</v>
      </c>
      <c r="K220" s="12">
        <v>0</v>
      </c>
      <c r="L220" s="12">
        <v>0</v>
      </c>
      <c r="M220" s="12">
        <v>0</v>
      </c>
      <c r="N220" s="12">
        <v>0</v>
      </c>
      <c r="O220" s="12">
        <v>0</v>
      </c>
      <c r="P220" s="12">
        <v>0</v>
      </c>
      <c r="Q220" s="12">
        <v>0</v>
      </c>
      <c r="R220" s="12">
        <v>0</v>
      </c>
      <c r="S220" s="12">
        <v>0</v>
      </c>
      <c r="T220" s="12">
        <v>0</v>
      </c>
      <c r="U220" s="12">
        <v>0</v>
      </c>
      <c r="V220" s="12">
        <v>0</v>
      </c>
      <c r="W220" s="12">
        <v>0</v>
      </c>
      <c r="X220" s="12">
        <v>0</v>
      </c>
      <c r="Y220" s="12">
        <v>0</v>
      </c>
      <c r="Z220" s="12">
        <v>511.6</v>
      </c>
      <c r="AA220" s="12">
        <v>0</v>
      </c>
      <c r="AB220" s="12">
        <v>0</v>
      </c>
      <c r="AC220" s="12">
        <v>0</v>
      </c>
      <c r="AD220" s="12">
        <v>0</v>
      </c>
      <c r="AE220" s="12">
        <v>0</v>
      </c>
      <c r="AF220" s="12">
        <v>0</v>
      </c>
      <c r="AG220" s="12">
        <v>0</v>
      </c>
      <c r="AH220" s="12">
        <v>0</v>
      </c>
      <c r="AI220" s="12">
        <v>0</v>
      </c>
      <c r="AJ220" s="12">
        <v>0</v>
      </c>
      <c r="AK220" s="12">
        <v>0</v>
      </c>
      <c r="AL220" s="12">
        <v>0</v>
      </c>
      <c r="AM220" s="12">
        <v>0</v>
      </c>
      <c r="AN220" s="12">
        <v>0</v>
      </c>
      <c r="AO220" s="12">
        <v>0</v>
      </c>
      <c r="AP220" s="12">
        <v>0</v>
      </c>
      <c r="AQ220" s="12">
        <v>0</v>
      </c>
      <c r="AR220" s="12">
        <v>0</v>
      </c>
      <c r="AS220" s="12">
        <v>0</v>
      </c>
      <c r="AT220" s="12">
        <v>0</v>
      </c>
      <c r="AU220" s="12">
        <v>0</v>
      </c>
      <c r="AV220" s="12">
        <v>0</v>
      </c>
      <c r="AW220" s="12">
        <v>0</v>
      </c>
      <c r="AX220" s="12">
        <v>0</v>
      </c>
      <c r="AY220" s="12">
        <v>0</v>
      </c>
      <c r="AZ220" s="12">
        <v>0</v>
      </c>
      <c r="BA220" s="12">
        <v>0</v>
      </c>
      <c r="BB220" s="12">
        <v>0</v>
      </c>
      <c r="BC220" s="12">
        <v>0</v>
      </c>
      <c r="BD220" s="12">
        <v>0</v>
      </c>
      <c r="BE220" s="12">
        <v>0</v>
      </c>
      <c r="BF220" s="12">
        <v>0</v>
      </c>
      <c r="BG220" s="12">
        <v>511.6</v>
      </c>
    </row>
    <row r="221" spans="1:59" x14ac:dyDescent="0.2">
      <c r="A221">
        <f t="shared" si="7"/>
        <v>9.3018181818181827</v>
      </c>
      <c r="B221">
        <f t="shared" si="8"/>
        <v>68.984129927238939</v>
      </c>
      <c r="C221" s="14" t="s">
        <v>228</v>
      </c>
      <c r="D221" s="12">
        <v>0</v>
      </c>
      <c r="E221" s="12">
        <v>0</v>
      </c>
      <c r="F221" s="12">
        <v>0</v>
      </c>
      <c r="G221" s="12">
        <v>0</v>
      </c>
      <c r="H221" s="12">
        <v>0</v>
      </c>
      <c r="I221" s="12">
        <v>0</v>
      </c>
      <c r="J221" s="12">
        <v>0</v>
      </c>
      <c r="K221" s="12">
        <v>0</v>
      </c>
      <c r="L221" s="12">
        <v>0</v>
      </c>
      <c r="M221" s="12">
        <v>0</v>
      </c>
      <c r="N221" s="12">
        <v>0</v>
      </c>
      <c r="O221" s="12">
        <v>0</v>
      </c>
      <c r="P221" s="12">
        <v>0</v>
      </c>
      <c r="Q221" s="12">
        <v>0</v>
      </c>
      <c r="R221" s="12">
        <v>0</v>
      </c>
      <c r="S221" s="12">
        <v>0</v>
      </c>
      <c r="T221" s="12">
        <v>0</v>
      </c>
      <c r="U221" s="12">
        <v>0</v>
      </c>
      <c r="V221" s="12">
        <v>0</v>
      </c>
      <c r="W221" s="12">
        <v>0</v>
      </c>
      <c r="X221" s="12">
        <v>0</v>
      </c>
      <c r="Y221" s="12">
        <v>0</v>
      </c>
      <c r="Z221" s="12">
        <v>0</v>
      </c>
      <c r="AA221" s="12">
        <v>0</v>
      </c>
      <c r="AB221" s="12">
        <v>0</v>
      </c>
      <c r="AC221" s="12">
        <v>0</v>
      </c>
      <c r="AD221" s="12">
        <v>0</v>
      </c>
      <c r="AE221" s="12">
        <v>0</v>
      </c>
      <c r="AF221" s="12">
        <v>0</v>
      </c>
      <c r="AG221" s="12">
        <v>0</v>
      </c>
      <c r="AH221" s="12">
        <v>0</v>
      </c>
      <c r="AI221" s="12">
        <v>0</v>
      </c>
      <c r="AJ221" s="12">
        <v>0</v>
      </c>
      <c r="AK221" s="12">
        <v>0</v>
      </c>
      <c r="AL221" s="12">
        <v>0</v>
      </c>
      <c r="AM221" s="12">
        <v>0</v>
      </c>
      <c r="AN221" s="12">
        <v>0</v>
      </c>
      <c r="AO221" s="12">
        <v>0</v>
      </c>
      <c r="AP221" s="12">
        <v>0</v>
      </c>
      <c r="AQ221" s="12">
        <v>0</v>
      </c>
      <c r="AR221" s="12">
        <v>0</v>
      </c>
      <c r="AS221" s="12">
        <v>0</v>
      </c>
      <c r="AT221" s="12">
        <v>0</v>
      </c>
      <c r="AU221" s="12">
        <v>0</v>
      </c>
      <c r="AV221" s="12">
        <v>0</v>
      </c>
      <c r="AW221" s="12">
        <v>0</v>
      </c>
      <c r="AX221" s="12">
        <v>0</v>
      </c>
      <c r="AY221" s="12">
        <v>0</v>
      </c>
      <c r="AZ221" s="12">
        <v>0</v>
      </c>
      <c r="BA221" s="12">
        <v>0</v>
      </c>
      <c r="BB221" s="12">
        <v>0</v>
      </c>
      <c r="BC221" s="12">
        <v>0</v>
      </c>
      <c r="BD221" s="12">
        <v>0</v>
      </c>
      <c r="BE221" s="12">
        <v>511.6</v>
      </c>
      <c r="BF221" s="12">
        <v>0</v>
      </c>
      <c r="BG221" s="12">
        <v>511.6</v>
      </c>
    </row>
    <row r="222" spans="1:59" x14ac:dyDescent="0.2">
      <c r="A222">
        <f t="shared" si="7"/>
        <v>9.3018181818181827</v>
      </c>
      <c r="B222">
        <f t="shared" si="8"/>
        <v>68.984129927238939</v>
      </c>
      <c r="C222" s="14" t="s">
        <v>576</v>
      </c>
      <c r="D222" s="12">
        <v>0</v>
      </c>
      <c r="E222" s="12">
        <v>0</v>
      </c>
      <c r="F222" s="12">
        <v>0</v>
      </c>
      <c r="G222" s="12">
        <v>0</v>
      </c>
      <c r="H222" s="12">
        <v>0</v>
      </c>
      <c r="I222" s="12">
        <v>0</v>
      </c>
      <c r="J222" s="12">
        <v>0</v>
      </c>
      <c r="K222" s="12">
        <v>0</v>
      </c>
      <c r="L222" s="12">
        <v>0</v>
      </c>
      <c r="M222" s="12">
        <v>0</v>
      </c>
      <c r="N222" s="12">
        <v>0</v>
      </c>
      <c r="O222" s="12">
        <v>0</v>
      </c>
      <c r="P222" s="12">
        <v>0</v>
      </c>
      <c r="Q222" s="12">
        <v>0</v>
      </c>
      <c r="R222" s="12">
        <v>0</v>
      </c>
      <c r="S222" s="12">
        <v>0</v>
      </c>
      <c r="T222" s="12">
        <v>0</v>
      </c>
      <c r="U222" s="12">
        <v>0</v>
      </c>
      <c r="V222" s="12">
        <v>0</v>
      </c>
      <c r="W222" s="12">
        <v>0</v>
      </c>
      <c r="X222" s="12">
        <v>0</v>
      </c>
      <c r="Y222" s="12">
        <v>0</v>
      </c>
      <c r="Z222" s="12">
        <v>0</v>
      </c>
      <c r="AA222" s="12">
        <v>0</v>
      </c>
      <c r="AB222" s="12">
        <v>0</v>
      </c>
      <c r="AC222" s="12">
        <v>0</v>
      </c>
      <c r="AD222" s="12">
        <v>0</v>
      </c>
      <c r="AE222" s="12">
        <v>511.6</v>
      </c>
      <c r="AF222" s="12">
        <v>0</v>
      </c>
      <c r="AG222" s="12">
        <v>0</v>
      </c>
      <c r="AH222" s="12">
        <v>0</v>
      </c>
      <c r="AI222" s="12">
        <v>0</v>
      </c>
      <c r="AJ222" s="12">
        <v>0</v>
      </c>
      <c r="AK222" s="12">
        <v>0</v>
      </c>
      <c r="AL222" s="12">
        <v>0</v>
      </c>
      <c r="AM222" s="12">
        <v>0</v>
      </c>
      <c r="AN222" s="12">
        <v>0</v>
      </c>
      <c r="AO222" s="12">
        <v>0</v>
      </c>
      <c r="AP222" s="12">
        <v>0</v>
      </c>
      <c r="AQ222" s="12">
        <v>0</v>
      </c>
      <c r="AR222" s="12">
        <v>0</v>
      </c>
      <c r="AS222" s="12">
        <v>0</v>
      </c>
      <c r="AT222" s="12">
        <v>0</v>
      </c>
      <c r="AU222" s="12">
        <v>0</v>
      </c>
      <c r="AV222" s="12">
        <v>0</v>
      </c>
      <c r="AW222" s="12">
        <v>0</v>
      </c>
      <c r="AX222" s="12">
        <v>0</v>
      </c>
      <c r="AY222" s="12">
        <v>0</v>
      </c>
      <c r="AZ222" s="12">
        <v>0</v>
      </c>
      <c r="BA222" s="12">
        <v>0</v>
      </c>
      <c r="BB222" s="12">
        <v>0</v>
      </c>
      <c r="BC222" s="12">
        <v>0</v>
      </c>
      <c r="BD222" s="12">
        <v>0</v>
      </c>
      <c r="BE222" s="12">
        <v>0</v>
      </c>
      <c r="BF222" s="12">
        <v>0</v>
      </c>
      <c r="BG222" s="12">
        <v>511.6</v>
      </c>
    </row>
    <row r="223" spans="1:59" x14ac:dyDescent="0.2">
      <c r="A223">
        <f t="shared" si="7"/>
        <v>9.1158181818181827</v>
      </c>
      <c r="B223">
        <f t="shared" si="8"/>
        <v>47.36928742811962</v>
      </c>
      <c r="C223" s="14" t="s">
        <v>275</v>
      </c>
      <c r="D223" s="12">
        <v>0</v>
      </c>
      <c r="E223" s="12">
        <v>0</v>
      </c>
      <c r="F223" s="12">
        <v>0</v>
      </c>
      <c r="G223" s="12">
        <v>0</v>
      </c>
      <c r="H223" s="12">
        <v>0</v>
      </c>
      <c r="I223" s="12">
        <v>0</v>
      </c>
      <c r="J223" s="12">
        <v>0</v>
      </c>
      <c r="K223" s="12">
        <v>0</v>
      </c>
      <c r="L223" s="12">
        <v>0</v>
      </c>
      <c r="M223" s="12">
        <v>0</v>
      </c>
      <c r="N223" s="12">
        <v>0</v>
      </c>
      <c r="O223" s="12">
        <v>0</v>
      </c>
      <c r="P223" s="12">
        <v>0</v>
      </c>
      <c r="Q223" s="12">
        <v>0</v>
      </c>
      <c r="R223" s="12">
        <v>0</v>
      </c>
      <c r="S223" s="12">
        <v>0</v>
      </c>
      <c r="T223" s="12">
        <v>0</v>
      </c>
      <c r="U223" s="12">
        <v>0</v>
      </c>
      <c r="V223" s="12">
        <v>0</v>
      </c>
      <c r="W223" s="12">
        <v>0</v>
      </c>
      <c r="X223" s="12">
        <v>0</v>
      </c>
      <c r="Y223" s="12">
        <v>0</v>
      </c>
      <c r="Z223" s="12">
        <v>0</v>
      </c>
      <c r="AA223" s="12">
        <v>0</v>
      </c>
      <c r="AB223" s="12">
        <v>0</v>
      </c>
      <c r="AC223" s="12">
        <v>0</v>
      </c>
      <c r="AD223" s="12">
        <v>0</v>
      </c>
      <c r="AE223" s="12">
        <v>0</v>
      </c>
      <c r="AF223" s="12">
        <v>0</v>
      </c>
      <c r="AG223" s="12">
        <v>0</v>
      </c>
      <c r="AH223" s="12">
        <v>0</v>
      </c>
      <c r="AI223" s="12">
        <v>0</v>
      </c>
      <c r="AJ223" s="12">
        <v>0</v>
      </c>
      <c r="AK223" s="12">
        <v>0</v>
      </c>
      <c r="AL223" s="12">
        <v>0</v>
      </c>
      <c r="AM223" s="12">
        <v>0</v>
      </c>
      <c r="AN223" s="12">
        <v>0</v>
      </c>
      <c r="AO223" s="12">
        <v>0</v>
      </c>
      <c r="AP223" s="12">
        <v>255.8</v>
      </c>
      <c r="AQ223" s="12">
        <v>0</v>
      </c>
      <c r="AR223" s="12">
        <v>0</v>
      </c>
      <c r="AS223" s="12">
        <v>0</v>
      </c>
      <c r="AT223" s="12">
        <v>0</v>
      </c>
      <c r="AU223" s="12">
        <v>0</v>
      </c>
      <c r="AV223" s="12">
        <v>0</v>
      </c>
      <c r="AW223" s="12">
        <v>0</v>
      </c>
      <c r="AX223" s="12">
        <v>0</v>
      </c>
      <c r="AY223" s="12">
        <v>0</v>
      </c>
      <c r="AZ223" s="12">
        <v>0</v>
      </c>
      <c r="BA223" s="12">
        <v>0</v>
      </c>
      <c r="BB223" s="12">
        <v>0</v>
      </c>
      <c r="BC223" s="12">
        <v>0</v>
      </c>
      <c r="BD223" s="12">
        <v>245.57</v>
      </c>
      <c r="BE223" s="12">
        <v>0</v>
      </c>
      <c r="BF223" s="12">
        <v>0</v>
      </c>
      <c r="BG223" s="12">
        <v>501.37</v>
      </c>
    </row>
    <row r="224" spans="1:59" x14ac:dyDescent="0.2">
      <c r="A224">
        <f t="shared" si="7"/>
        <v>8.929636363636364</v>
      </c>
      <c r="B224">
        <f t="shared" si="8"/>
        <v>48.993425143305991</v>
      </c>
      <c r="C224" s="14" t="s">
        <v>73</v>
      </c>
      <c r="D224" s="12">
        <v>0</v>
      </c>
      <c r="E224" s="12">
        <v>0</v>
      </c>
      <c r="F224" s="12">
        <v>0</v>
      </c>
      <c r="G224" s="12">
        <v>0</v>
      </c>
      <c r="H224" s="12">
        <v>0</v>
      </c>
      <c r="I224" s="12">
        <v>0</v>
      </c>
      <c r="J224" s="12">
        <v>327.42</v>
      </c>
      <c r="K224" s="12">
        <v>0</v>
      </c>
      <c r="L224" s="12">
        <v>0</v>
      </c>
      <c r="M224" s="12">
        <v>0</v>
      </c>
      <c r="N224" s="12">
        <v>0</v>
      </c>
      <c r="O224" s="12">
        <v>163.71</v>
      </c>
      <c r="P224" s="12">
        <v>0</v>
      </c>
      <c r="Q224" s="12">
        <v>0</v>
      </c>
      <c r="R224" s="12">
        <v>0</v>
      </c>
      <c r="S224" s="12">
        <v>0</v>
      </c>
      <c r="T224" s="12">
        <v>0</v>
      </c>
      <c r="U224" s="12">
        <v>0</v>
      </c>
      <c r="V224" s="12">
        <v>0</v>
      </c>
      <c r="W224" s="12">
        <v>0</v>
      </c>
      <c r="X224" s="12">
        <v>0</v>
      </c>
      <c r="Y224" s="12">
        <v>0</v>
      </c>
      <c r="Z224" s="12">
        <v>0</v>
      </c>
      <c r="AA224" s="12">
        <v>0</v>
      </c>
      <c r="AB224" s="12">
        <v>0</v>
      </c>
      <c r="AC224" s="12">
        <v>0</v>
      </c>
      <c r="AD224" s="12">
        <v>0</v>
      </c>
      <c r="AE224" s="12">
        <v>0</v>
      </c>
      <c r="AF224" s="12">
        <v>0</v>
      </c>
      <c r="AG224" s="12">
        <v>0</v>
      </c>
      <c r="AH224" s="12">
        <v>0</v>
      </c>
      <c r="AI224" s="12">
        <v>0</v>
      </c>
      <c r="AJ224" s="12">
        <v>0</v>
      </c>
      <c r="AK224" s="12">
        <v>0</v>
      </c>
      <c r="AL224" s="12">
        <v>0</v>
      </c>
      <c r="AM224" s="12">
        <v>0</v>
      </c>
      <c r="AN224" s="12">
        <v>0</v>
      </c>
      <c r="AO224" s="12">
        <v>0</v>
      </c>
      <c r="AP224" s="12">
        <v>0</v>
      </c>
      <c r="AQ224" s="12">
        <v>0</v>
      </c>
      <c r="AR224" s="12">
        <v>0</v>
      </c>
      <c r="AS224" s="12">
        <v>0</v>
      </c>
      <c r="AT224" s="12">
        <v>0</v>
      </c>
      <c r="AU224" s="12">
        <v>0</v>
      </c>
      <c r="AV224" s="12">
        <v>0</v>
      </c>
      <c r="AW224" s="12">
        <v>0</v>
      </c>
      <c r="AX224" s="12">
        <v>0</v>
      </c>
      <c r="AY224" s="12">
        <v>0</v>
      </c>
      <c r="AZ224" s="12">
        <v>0</v>
      </c>
      <c r="BA224" s="12">
        <v>0</v>
      </c>
      <c r="BB224" s="12">
        <v>0</v>
      </c>
      <c r="BC224" s="12">
        <v>0</v>
      </c>
      <c r="BD224" s="12">
        <v>0</v>
      </c>
      <c r="BE224" s="12">
        <v>0</v>
      </c>
      <c r="BF224" s="12">
        <v>0</v>
      </c>
      <c r="BG224" s="12">
        <v>491.13</v>
      </c>
    </row>
    <row r="225" spans="1:59" x14ac:dyDescent="0.2">
      <c r="A225">
        <f t="shared" si="7"/>
        <v>8.809636363636363</v>
      </c>
      <c r="B225">
        <f t="shared" si="8"/>
        <v>30.805930703875617</v>
      </c>
      <c r="C225" s="14" t="s">
        <v>36</v>
      </c>
      <c r="D225" s="12">
        <v>0</v>
      </c>
      <c r="E225" s="12">
        <v>0</v>
      </c>
      <c r="F225" s="12">
        <v>31.32</v>
      </c>
      <c r="G225" s="12">
        <v>0</v>
      </c>
      <c r="H225" s="12">
        <v>38.369999999999997</v>
      </c>
      <c r="I225" s="12">
        <v>14.14</v>
      </c>
      <c r="J225" s="12">
        <v>12.13</v>
      </c>
      <c r="K225" s="12">
        <v>80.58</v>
      </c>
      <c r="L225" s="12">
        <v>191.85</v>
      </c>
      <c r="M225" s="12">
        <v>8.08</v>
      </c>
      <c r="N225" s="12">
        <v>0</v>
      </c>
      <c r="O225" s="12">
        <v>0</v>
      </c>
      <c r="P225" s="12">
        <v>95.93</v>
      </c>
      <c r="Q225" s="12">
        <v>0</v>
      </c>
      <c r="R225" s="12">
        <v>0</v>
      </c>
      <c r="S225" s="12">
        <v>0</v>
      </c>
      <c r="T225" s="12">
        <v>0</v>
      </c>
      <c r="U225" s="12">
        <v>0</v>
      </c>
      <c r="V225" s="12">
        <v>0</v>
      </c>
      <c r="W225" s="12">
        <v>0</v>
      </c>
      <c r="X225" s="12">
        <v>0</v>
      </c>
      <c r="Y225" s="12">
        <v>0</v>
      </c>
      <c r="Z225" s="12">
        <v>0</v>
      </c>
      <c r="AA225" s="12">
        <v>0</v>
      </c>
      <c r="AB225" s="12">
        <v>0</v>
      </c>
      <c r="AC225" s="12">
        <v>0</v>
      </c>
      <c r="AD225" s="12">
        <v>0</v>
      </c>
      <c r="AE225" s="12">
        <v>0</v>
      </c>
      <c r="AF225" s="12">
        <v>0</v>
      </c>
      <c r="AG225" s="12">
        <v>0</v>
      </c>
      <c r="AH225" s="12">
        <v>0</v>
      </c>
      <c r="AI225" s="12">
        <v>12.13</v>
      </c>
      <c r="AJ225" s="12">
        <v>0</v>
      </c>
      <c r="AK225" s="12">
        <v>0</v>
      </c>
      <c r="AL225" s="12">
        <v>0</v>
      </c>
      <c r="AM225" s="12">
        <v>0</v>
      </c>
      <c r="AN225" s="12">
        <v>0</v>
      </c>
      <c r="AO225" s="12">
        <v>0</v>
      </c>
      <c r="AP225" s="12">
        <v>0</v>
      </c>
      <c r="AQ225" s="12">
        <v>0</v>
      </c>
      <c r="AR225" s="12">
        <v>0</v>
      </c>
      <c r="AS225" s="12">
        <v>0</v>
      </c>
      <c r="AT225" s="12">
        <v>0</v>
      </c>
      <c r="AU225" s="12">
        <v>0</v>
      </c>
      <c r="AV225" s="12">
        <v>0</v>
      </c>
      <c r="AW225" s="12">
        <v>0</v>
      </c>
      <c r="AX225" s="12">
        <v>0</v>
      </c>
      <c r="AY225" s="12">
        <v>0</v>
      </c>
      <c r="AZ225" s="12">
        <v>0</v>
      </c>
      <c r="BA225" s="12">
        <v>0</v>
      </c>
      <c r="BB225" s="12">
        <v>0</v>
      </c>
      <c r="BC225" s="12">
        <v>0</v>
      </c>
      <c r="BD225" s="12">
        <v>0</v>
      </c>
      <c r="BE225" s="12">
        <v>0</v>
      </c>
      <c r="BF225" s="12">
        <v>0</v>
      </c>
      <c r="BG225" s="12">
        <v>484.53</v>
      </c>
    </row>
    <row r="226" spans="1:59" x14ac:dyDescent="0.2">
      <c r="A226">
        <f t="shared" si="7"/>
        <v>8.6914545454545458</v>
      </c>
      <c r="B226">
        <f t="shared" si="8"/>
        <v>64.457552050660723</v>
      </c>
      <c r="C226" s="14" t="s">
        <v>346</v>
      </c>
      <c r="D226" s="12">
        <v>0</v>
      </c>
      <c r="E226" s="12">
        <v>0</v>
      </c>
      <c r="F226" s="12">
        <v>0</v>
      </c>
      <c r="G226" s="12">
        <v>0</v>
      </c>
      <c r="H226" s="12">
        <v>0</v>
      </c>
      <c r="I226" s="12">
        <v>0</v>
      </c>
      <c r="J226" s="12">
        <v>0</v>
      </c>
      <c r="K226" s="12">
        <v>0</v>
      </c>
      <c r="L226" s="12">
        <v>0</v>
      </c>
      <c r="M226" s="12">
        <v>0</v>
      </c>
      <c r="N226" s="12">
        <v>0</v>
      </c>
      <c r="O226" s="12">
        <v>0</v>
      </c>
      <c r="P226" s="12">
        <v>0</v>
      </c>
      <c r="Q226" s="12">
        <v>0</v>
      </c>
      <c r="R226" s="12">
        <v>0</v>
      </c>
      <c r="S226" s="12">
        <v>0</v>
      </c>
      <c r="T226" s="12">
        <v>0</v>
      </c>
      <c r="U226" s="12">
        <v>0</v>
      </c>
      <c r="V226" s="12">
        <v>0</v>
      </c>
      <c r="W226" s="12">
        <v>0</v>
      </c>
      <c r="X226" s="12">
        <v>0</v>
      </c>
      <c r="Y226" s="12">
        <v>0</v>
      </c>
      <c r="Z226" s="12">
        <v>0</v>
      </c>
      <c r="AA226" s="12">
        <v>0</v>
      </c>
      <c r="AB226" s="12">
        <v>0</v>
      </c>
      <c r="AC226" s="12">
        <v>0</v>
      </c>
      <c r="AD226" s="12">
        <v>0</v>
      </c>
      <c r="AE226" s="12">
        <v>0</v>
      </c>
      <c r="AF226" s="12">
        <v>0</v>
      </c>
      <c r="AG226" s="12">
        <v>0</v>
      </c>
      <c r="AH226" s="12">
        <v>0</v>
      </c>
      <c r="AI226" s="12">
        <v>0</v>
      </c>
      <c r="AJ226" s="12">
        <v>0</v>
      </c>
      <c r="AK226" s="12">
        <v>0</v>
      </c>
      <c r="AL226" s="12">
        <v>0</v>
      </c>
      <c r="AM226" s="12">
        <v>0</v>
      </c>
      <c r="AN226" s="12">
        <v>0</v>
      </c>
      <c r="AO226" s="12">
        <v>0</v>
      </c>
      <c r="AP226" s="12">
        <v>0</v>
      </c>
      <c r="AQ226" s="12">
        <v>0</v>
      </c>
      <c r="AR226" s="12">
        <v>0</v>
      </c>
      <c r="AS226" s="12">
        <v>0</v>
      </c>
      <c r="AT226" s="12">
        <v>0</v>
      </c>
      <c r="AU226" s="12">
        <v>0</v>
      </c>
      <c r="AV226" s="12">
        <v>0</v>
      </c>
      <c r="AW226" s="12">
        <v>0</v>
      </c>
      <c r="AX226" s="12">
        <v>0</v>
      </c>
      <c r="AY226" s="12">
        <v>0</v>
      </c>
      <c r="AZ226" s="12">
        <v>0</v>
      </c>
      <c r="BA226" s="12">
        <v>0</v>
      </c>
      <c r="BB226" s="12">
        <v>0</v>
      </c>
      <c r="BC226" s="12">
        <v>478.03</v>
      </c>
      <c r="BD226" s="12">
        <v>0</v>
      </c>
      <c r="BE226" s="12">
        <v>0</v>
      </c>
      <c r="BF226" s="12">
        <v>0</v>
      </c>
      <c r="BG226" s="12">
        <v>478.03</v>
      </c>
    </row>
    <row r="227" spans="1:59" x14ac:dyDescent="0.2">
      <c r="A227">
        <f t="shared" si="7"/>
        <v>8.2469090909090923</v>
      </c>
      <c r="B227">
        <f t="shared" si="8"/>
        <v>45.458532665729678</v>
      </c>
      <c r="C227" s="14" t="s">
        <v>48</v>
      </c>
      <c r="D227" s="12">
        <v>0</v>
      </c>
      <c r="E227" s="12">
        <v>0</v>
      </c>
      <c r="F227" s="12">
        <v>0</v>
      </c>
      <c r="G227" s="12">
        <v>0</v>
      </c>
      <c r="H227" s="12">
        <v>0</v>
      </c>
      <c r="I227" s="12">
        <v>305.73</v>
      </c>
      <c r="J227" s="12">
        <v>0</v>
      </c>
      <c r="K227" s="12">
        <v>0</v>
      </c>
      <c r="L227" s="12">
        <v>0</v>
      </c>
      <c r="M227" s="12">
        <v>0</v>
      </c>
      <c r="N227" s="12">
        <v>0</v>
      </c>
      <c r="O227" s="12">
        <v>0</v>
      </c>
      <c r="P227" s="12">
        <v>147.85</v>
      </c>
      <c r="Q227" s="12">
        <v>0</v>
      </c>
      <c r="R227" s="12">
        <v>0</v>
      </c>
      <c r="S227" s="12">
        <v>0</v>
      </c>
      <c r="T227" s="12">
        <v>0</v>
      </c>
      <c r="U227" s="12">
        <v>0</v>
      </c>
      <c r="V227" s="12">
        <v>0</v>
      </c>
      <c r="W227" s="12">
        <v>0</v>
      </c>
      <c r="X227" s="12">
        <v>0</v>
      </c>
      <c r="Y227" s="12">
        <v>0</v>
      </c>
      <c r="Z227" s="12">
        <v>0</v>
      </c>
      <c r="AA227" s="12">
        <v>0</v>
      </c>
      <c r="AB227" s="12">
        <v>0</v>
      </c>
      <c r="AC227" s="12">
        <v>0</v>
      </c>
      <c r="AD227" s="12">
        <v>0</v>
      </c>
      <c r="AE227" s="12">
        <v>0</v>
      </c>
      <c r="AF227" s="12">
        <v>0</v>
      </c>
      <c r="AG227" s="12">
        <v>0</v>
      </c>
      <c r="AH227" s="12">
        <v>0</v>
      </c>
      <c r="AI227" s="12">
        <v>0</v>
      </c>
      <c r="AJ227" s="12">
        <v>0</v>
      </c>
      <c r="AK227" s="12">
        <v>0</v>
      </c>
      <c r="AL227" s="12">
        <v>0</v>
      </c>
      <c r="AM227" s="12">
        <v>0</v>
      </c>
      <c r="AN227" s="12">
        <v>0</v>
      </c>
      <c r="AO227" s="12">
        <v>0</v>
      </c>
      <c r="AP227" s="12">
        <v>0</v>
      </c>
      <c r="AQ227" s="12">
        <v>0</v>
      </c>
      <c r="AR227" s="12">
        <v>0</v>
      </c>
      <c r="AS227" s="12">
        <v>0</v>
      </c>
      <c r="AT227" s="12">
        <v>0</v>
      </c>
      <c r="AU227" s="12">
        <v>0</v>
      </c>
      <c r="AV227" s="12">
        <v>0</v>
      </c>
      <c r="AW227" s="12">
        <v>0</v>
      </c>
      <c r="AX227" s="12">
        <v>0</v>
      </c>
      <c r="AY227" s="12">
        <v>0</v>
      </c>
      <c r="AZ227" s="12">
        <v>0</v>
      </c>
      <c r="BA227" s="12">
        <v>0</v>
      </c>
      <c r="BB227" s="12">
        <v>0</v>
      </c>
      <c r="BC227" s="12">
        <v>0</v>
      </c>
      <c r="BD227" s="12">
        <v>0</v>
      </c>
      <c r="BE227" s="12">
        <v>0</v>
      </c>
      <c r="BF227" s="12">
        <v>0</v>
      </c>
      <c r="BG227" s="12">
        <v>453.58000000000004</v>
      </c>
    </row>
    <row r="228" spans="1:59" x14ac:dyDescent="0.2">
      <c r="A228">
        <f t="shared" si="7"/>
        <v>8.0230909090909091</v>
      </c>
      <c r="B228">
        <f t="shared" si="8"/>
        <v>32.989246501152529</v>
      </c>
      <c r="C228" s="14" t="s">
        <v>940</v>
      </c>
      <c r="D228" s="12">
        <v>0</v>
      </c>
      <c r="E228" s="12">
        <v>44.13</v>
      </c>
      <c r="F228" s="12">
        <v>0</v>
      </c>
      <c r="G228" s="12">
        <v>44.13</v>
      </c>
      <c r="H228" s="12">
        <v>0</v>
      </c>
      <c r="I228" s="12">
        <v>0</v>
      </c>
      <c r="J228" s="12">
        <v>0</v>
      </c>
      <c r="K228" s="12">
        <v>0</v>
      </c>
      <c r="L228" s="12">
        <v>0</v>
      </c>
      <c r="M228" s="12">
        <v>44.13</v>
      </c>
      <c r="N228" s="12">
        <v>0</v>
      </c>
      <c r="O228" s="12">
        <v>0</v>
      </c>
      <c r="P228" s="12">
        <v>0</v>
      </c>
      <c r="Q228" s="12">
        <v>0</v>
      </c>
      <c r="R228" s="12">
        <v>0</v>
      </c>
      <c r="S228" s="12">
        <v>0</v>
      </c>
      <c r="T228" s="12">
        <v>0</v>
      </c>
      <c r="U228" s="12">
        <v>0</v>
      </c>
      <c r="V228" s="12">
        <v>0</v>
      </c>
      <c r="W228" s="12">
        <v>0</v>
      </c>
      <c r="X228" s="12">
        <v>0</v>
      </c>
      <c r="Y228" s="12">
        <v>0</v>
      </c>
      <c r="Z228" s="12">
        <v>0</v>
      </c>
      <c r="AA228" s="12">
        <v>0</v>
      </c>
      <c r="AB228" s="12">
        <v>0</v>
      </c>
      <c r="AC228" s="12">
        <v>0</v>
      </c>
      <c r="AD228" s="12">
        <v>0</v>
      </c>
      <c r="AE228" s="12">
        <v>0</v>
      </c>
      <c r="AF228" s="12">
        <v>0</v>
      </c>
      <c r="AG228" s="12">
        <v>0</v>
      </c>
      <c r="AH228" s="12">
        <v>0</v>
      </c>
      <c r="AI228" s="12">
        <v>0</v>
      </c>
      <c r="AJ228" s="12">
        <v>0</v>
      </c>
      <c r="AK228" s="12">
        <v>0</v>
      </c>
      <c r="AL228" s="12">
        <v>220.63</v>
      </c>
      <c r="AM228" s="12">
        <v>0</v>
      </c>
      <c r="AN228" s="12">
        <v>0</v>
      </c>
      <c r="AO228" s="12">
        <v>0</v>
      </c>
      <c r="AP228" s="12">
        <v>88.25</v>
      </c>
      <c r="AQ228" s="12">
        <v>0</v>
      </c>
      <c r="AR228" s="12">
        <v>0</v>
      </c>
      <c r="AS228" s="12">
        <v>0</v>
      </c>
      <c r="AT228" s="12">
        <v>0</v>
      </c>
      <c r="AU228" s="12">
        <v>0</v>
      </c>
      <c r="AV228" s="12">
        <v>0</v>
      </c>
      <c r="AW228" s="12">
        <v>0</v>
      </c>
      <c r="AX228" s="12">
        <v>0</v>
      </c>
      <c r="AY228" s="12">
        <v>0</v>
      </c>
      <c r="AZ228" s="12">
        <v>0</v>
      </c>
      <c r="BA228" s="12">
        <v>0</v>
      </c>
      <c r="BB228" s="12">
        <v>0</v>
      </c>
      <c r="BC228" s="12">
        <v>0</v>
      </c>
      <c r="BD228" s="12">
        <v>0</v>
      </c>
      <c r="BE228" s="12">
        <v>0</v>
      </c>
      <c r="BF228" s="12">
        <v>0</v>
      </c>
      <c r="BG228" s="12">
        <v>441.27</v>
      </c>
    </row>
    <row r="229" spans="1:59" x14ac:dyDescent="0.2">
      <c r="A229">
        <f t="shared" si="7"/>
        <v>7.6739999999999995</v>
      </c>
      <c r="B229">
        <f t="shared" si="8"/>
        <v>56.911907189972112</v>
      </c>
      <c r="C229" s="14" t="s">
        <v>746</v>
      </c>
      <c r="D229" s="12">
        <v>0</v>
      </c>
      <c r="E229" s="12">
        <v>0</v>
      </c>
      <c r="F229" s="12">
        <v>0</v>
      </c>
      <c r="G229" s="12">
        <v>0</v>
      </c>
      <c r="H229" s="12">
        <v>0</v>
      </c>
      <c r="I229" s="12">
        <v>0</v>
      </c>
      <c r="J229" s="12">
        <v>0</v>
      </c>
      <c r="K229" s="12">
        <v>0</v>
      </c>
      <c r="L229" s="12">
        <v>0</v>
      </c>
      <c r="M229" s="12">
        <v>0</v>
      </c>
      <c r="N229" s="12">
        <v>0</v>
      </c>
      <c r="O229" s="12">
        <v>0</v>
      </c>
      <c r="P229" s="12">
        <v>0</v>
      </c>
      <c r="Q229" s="12">
        <v>0</v>
      </c>
      <c r="R229" s="12">
        <v>0</v>
      </c>
      <c r="S229" s="12">
        <v>0</v>
      </c>
      <c r="T229" s="12">
        <v>0</v>
      </c>
      <c r="U229" s="12">
        <v>0</v>
      </c>
      <c r="V229" s="12">
        <v>0</v>
      </c>
      <c r="W229" s="12">
        <v>0</v>
      </c>
      <c r="X229" s="12">
        <v>0</v>
      </c>
      <c r="Y229" s="12">
        <v>0</v>
      </c>
      <c r="Z229" s="12">
        <v>0</v>
      </c>
      <c r="AA229" s="12">
        <v>0</v>
      </c>
      <c r="AB229" s="12">
        <v>0</v>
      </c>
      <c r="AC229" s="12">
        <v>422.07</v>
      </c>
      <c r="AD229" s="12">
        <v>0</v>
      </c>
      <c r="AE229" s="12">
        <v>0</v>
      </c>
      <c r="AF229" s="12">
        <v>0</v>
      </c>
      <c r="AG229" s="12">
        <v>0</v>
      </c>
      <c r="AH229" s="12">
        <v>0</v>
      </c>
      <c r="AI229" s="12">
        <v>0</v>
      </c>
      <c r="AJ229" s="12">
        <v>0</v>
      </c>
      <c r="AK229" s="12">
        <v>0</v>
      </c>
      <c r="AL229" s="12">
        <v>0</v>
      </c>
      <c r="AM229" s="12">
        <v>0</v>
      </c>
      <c r="AN229" s="12">
        <v>0</v>
      </c>
      <c r="AO229" s="12">
        <v>0</v>
      </c>
      <c r="AP229" s="12">
        <v>0</v>
      </c>
      <c r="AQ229" s="12">
        <v>0</v>
      </c>
      <c r="AR229" s="12">
        <v>0</v>
      </c>
      <c r="AS229" s="12">
        <v>0</v>
      </c>
      <c r="AT229" s="12">
        <v>0</v>
      </c>
      <c r="AU229" s="12">
        <v>0</v>
      </c>
      <c r="AV229" s="12">
        <v>0</v>
      </c>
      <c r="AW229" s="12">
        <v>0</v>
      </c>
      <c r="AX229" s="12">
        <v>0</v>
      </c>
      <c r="AY229" s="12">
        <v>0</v>
      </c>
      <c r="AZ229" s="12">
        <v>0</v>
      </c>
      <c r="BA229" s="12">
        <v>0</v>
      </c>
      <c r="BB229" s="12">
        <v>0</v>
      </c>
      <c r="BC229" s="12">
        <v>0</v>
      </c>
      <c r="BD229" s="12">
        <v>0</v>
      </c>
      <c r="BE229" s="12">
        <v>0</v>
      </c>
      <c r="BF229" s="12">
        <v>0</v>
      </c>
      <c r="BG229" s="12">
        <v>422.07</v>
      </c>
    </row>
    <row r="230" spans="1:59" x14ac:dyDescent="0.2">
      <c r="A230">
        <f t="shared" si="7"/>
        <v>7.334545454545454</v>
      </c>
      <c r="B230">
        <f t="shared" si="8"/>
        <v>54.394444903534364</v>
      </c>
      <c r="C230" s="14" t="s">
        <v>653</v>
      </c>
      <c r="D230" s="12">
        <v>0</v>
      </c>
      <c r="E230" s="12">
        <v>0</v>
      </c>
      <c r="F230" s="12">
        <v>0</v>
      </c>
      <c r="G230" s="12">
        <v>0</v>
      </c>
      <c r="H230" s="12">
        <v>0</v>
      </c>
      <c r="I230" s="12">
        <v>0</v>
      </c>
      <c r="J230" s="12">
        <v>0</v>
      </c>
      <c r="K230" s="12">
        <v>0</v>
      </c>
      <c r="L230" s="12">
        <v>0</v>
      </c>
      <c r="M230" s="12">
        <v>0</v>
      </c>
      <c r="N230" s="12">
        <v>0</v>
      </c>
      <c r="O230" s="12">
        <v>0</v>
      </c>
      <c r="P230" s="12">
        <v>0</v>
      </c>
      <c r="Q230" s="12">
        <v>0</v>
      </c>
      <c r="R230" s="12">
        <v>0</v>
      </c>
      <c r="S230" s="12">
        <v>0</v>
      </c>
      <c r="T230" s="12">
        <v>0</v>
      </c>
      <c r="U230" s="12">
        <v>0</v>
      </c>
      <c r="V230" s="12">
        <v>0</v>
      </c>
      <c r="W230" s="12">
        <v>0</v>
      </c>
      <c r="X230" s="12">
        <v>0</v>
      </c>
      <c r="Y230" s="12">
        <v>0</v>
      </c>
      <c r="Z230" s="12">
        <v>0</v>
      </c>
      <c r="AA230" s="12">
        <v>0</v>
      </c>
      <c r="AB230" s="12">
        <v>0</v>
      </c>
      <c r="AC230" s="12">
        <v>0</v>
      </c>
      <c r="AD230" s="12">
        <v>0</v>
      </c>
      <c r="AE230" s="12">
        <v>0</v>
      </c>
      <c r="AF230" s="12">
        <v>0</v>
      </c>
      <c r="AG230" s="12">
        <v>0</v>
      </c>
      <c r="AH230" s="12">
        <v>0</v>
      </c>
      <c r="AI230" s="12">
        <v>0</v>
      </c>
      <c r="AJ230" s="12">
        <v>0</v>
      </c>
      <c r="AK230" s="12">
        <v>0</v>
      </c>
      <c r="AL230" s="12">
        <v>0</v>
      </c>
      <c r="AM230" s="12">
        <v>0</v>
      </c>
      <c r="AN230" s="12">
        <v>0</v>
      </c>
      <c r="AO230" s="12">
        <v>0</v>
      </c>
      <c r="AP230" s="12">
        <v>0</v>
      </c>
      <c r="AQ230" s="12">
        <v>0</v>
      </c>
      <c r="AR230" s="12">
        <v>0</v>
      </c>
      <c r="AS230" s="12">
        <v>0</v>
      </c>
      <c r="AT230" s="12">
        <v>0</v>
      </c>
      <c r="AU230" s="12">
        <v>0</v>
      </c>
      <c r="AV230" s="12">
        <v>0</v>
      </c>
      <c r="AW230" s="12">
        <v>403.4</v>
      </c>
      <c r="AX230" s="12">
        <v>0</v>
      </c>
      <c r="AY230" s="12">
        <v>0</v>
      </c>
      <c r="AZ230" s="12">
        <v>0</v>
      </c>
      <c r="BA230" s="12">
        <v>0</v>
      </c>
      <c r="BB230" s="12">
        <v>0</v>
      </c>
      <c r="BC230" s="12">
        <v>0</v>
      </c>
      <c r="BD230" s="12">
        <v>0</v>
      </c>
      <c r="BE230" s="12">
        <v>0</v>
      </c>
      <c r="BF230" s="12">
        <v>0</v>
      </c>
      <c r="BG230" s="12">
        <v>403.4</v>
      </c>
    </row>
    <row r="231" spans="1:59" x14ac:dyDescent="0.2">
      <c r="A231">
        <f t="shared" si="7"/>
        <v>7.1700000000000008</v>
      </c>
      <c r="B231">
        <f t="shared" si="8"/>
        <v>41.803436904601959</v>
      </c>
      <c r="C231" s="14" t="s">
        <v>379</v>
      </c>
      <c r="D231" s="12">
        <v>0</v>
      </c>
      <c r="E231" s="12">
        <v>0</v>
      </c>
      <c r="F231" s="12">
        <v>0</v>
      </c>
      <c r="G231" s="12">
        <v>0</v>
      </c>
      <c r="H231" s="12">
        <v>0</v>
      </c>
      <c r="I231" s="12">
        <v>0</v>
      </c>
      <c r="J231" s="12">
        <v>0</v>
      </c>
      <c r="K231" s="12">
        <v>0</v>
      </c>
      <c r="L231" s="12">
        <v>0</v>
      </c>
      <c r="M231" s="12">
        <v>98.59</v>
      </c>
      <c r="N231" s="12">
        <v>0</v>
      </c>
      <c r="O231" s="12">
        <v>0</v>
      </c>
      <c r="P231" s="12">
        <v>0</v>
      </c>
      <c r="Q231" s="12">
        <v>0</v>
      </c>
      <c r="R231" s="12">
        <v>0</v>
      </c>
      <c r="S231" s="12">
        <v>0</v>
      </c>
      <c r="T231" s="12">
        <v>0</v>
      </c>
      <c r="U231" s="12">
        <v>0</v>
      </c>
      <c r="V231" s="12">
        <v>0</v>
      </c>
      <c r="W231" s="12">
        <v>0</v>
      </c>
      <c r="X231" s="12">
        <v>0</v>
      </c>
      <c r="Y231" s="12">
        <v>0</v>
      </c>
      <c r="Z231" s="12">
        <v>0</v>
      </c>
      <c r="AA231" s="12">
        <v>0</v>
      </c>
      <c r="AB231" s="12">
        <v>0</v>
      </c>
      <c r="AC231" s="12">
        <v>0</v>
      </c>
      <c r="AD231" s="12">
        <v>0</v>
      </c>
      <c r="AE231" s="12">
        <v>0</v>
      </c>
      <c r="AF231" s="12">
        <v>0</v>
      </c>
      <c r="AG231" s="12">
        <v>0</v>
      </c>
      <c r="AH231" s="12">
        <v>0</v>
      </c>
      <c r="AI231" s="12">
        <v>0</v>
      </c>
      <c r="AJ231" s="12">
        <v>0</v>
      </c>
      <c r="AK231" s="12">
        <v>0</v>
      </c>
      <c r="AL231" s="12">
        <v>0</v>
      </c>
      <c r="AM231" s="12">
        <v>0</v>
      </c>
      <c r="AN231" s="12">
        <v>0</v>
      </c>
      <c r="AO231" s="12">
        <v>0</v>
      </c>
      <c r="AP231" s="12">
        <v>0</v>
      </c>
      <c r="AQ231" s="12">
        <v>295.76</v>
      </c>
      <c r="AR231" s="12">
        <v>0</v>
      </c>
      <c r="AS231" s="12">
        <v>0</v>
      </c>
      <c r="AT231" s="12">
        <v>0</v>
      </c>
      <c r="AU231" s="12">
        <v>0</v>
      </c>
      <c r="AV231" s="12">
        <v>0</v>
      </c>
      <c r="AW231" s="12">
        <v>0</v>
      </c>
      <c r="AX231" s="12">
        <v>0</v>
      </c>
      <c r="AY231" s="12">
        <v>0</v>
      </c>
      <c r="AZ231" s="12">
        <v>0</v>
      </c>
      <c r="BA231" s="12">
        <v>0</v>
      </c>
      <c r="BB231" s="12">
        <v>0</v>
      </c>
      <c r="BC231" s="12">
        <v>0</v>
      </c>
      <c r="BD231" s="12">
        <v>0</v>
      </c>
      <c r="BE231" s="12">
        <v>0</v>
      </c>
      <c r="BF231" s="12">
        <v>0</v>
      </c>
      <c r="BG231" s="12">
        <v>394.35</v>
      </c>
    </row>
    <row r="232" spans="1:59" x14ac:dyDescent="0.2">
      <c r="A232">
        <f t="shared" si="7"/>
        <v>6.9996363636363643</v>
      </c>
      <c r="B232">
        <f t="shared" si="8"/>
        <v>38.050218374982272</v>
      </c>
      <c r="C232" s="14" t="s">
        <v>943</v>
      </c>
      <c r="D232" s="12">
        <v>0</v>
      </c>
      <c r="E232" s="12">
        <v>0</v>
      </c>
      <c r="F232" s="12">
        <v>0</v>
      </c>
      <c r="G232" s="12">
        <v>250.68</v>
      </c>
      <c r="H232" s="12">
        <v>0</v>
      </c>
      <c r="I232" s="12">
        <v>0</v>
      </c>
      <c r="J232" s="12">
        <v>0</v>
      </c>
      <c r="K232" s="12">
        <v>0</v>
      </c>
      <c r="L232" s="12">
        <v>0</v>
      </c>
      <c r="M232" s="12">
        <v>0</v>
      </c>
      <c r="N232" s="12">
        <v>0</v>
      </c>
      <c r="O232" s="12">
        <v>0</v>
      </c>
      <c r="P232" s="12">
        <v>0</v>
      </c>
      <c r="Q232" s="12">
        <v>0</v>
      </c>
      <c r="R232" s="12">
        <v>0</v>
      </c>
      <c r="S232" s="12">
        <v>0</v>
      </c>
      <c r="T232" s="12">
        <v>0</v>
      </c>
      <c r="U232" s="12">
        <v>0</v>
      </c>
      <c r="V232" s="12">
        <v>0</v>
      </c>
      <c r="W232" s="12">
        <v>0</v>
      </c>
      <c r="X232" s="12">
        <v>0</v>
      </c>
      <c r="Y232" s="12">
        <v>0</v>
      </c>
      <c r="Z232" s="12">
        <v>0</v>
      </c>
      <c r="AA232" s="12">
        <v>0</v>
      </c>
      <c r="AB232" s="12">
        <v>0</v>
      </c>
      <c r="AC232" s="12">
        <v>0</v>
      </c>
      <c r="AD232" s="12">
        <v>0</v>
      </c>
      <c r="AE232" s="12">
        <v>0</v>
      </c>
      <c r="AF232" s="12">
        <v>0</v>
      </c>
      <c r="AG232" s="12">
        <v>0</v>
      </c>
      <c r="AH232" s="12">
        <v>0</v>
      </c>
      <c r="AI232" s="12">
        <v>0</v>
      </c>
      <c r="AJ232" s="12">
        <v>0</v>
      </c>
      <c r="AK232" s="12">
        <v>134.30000000000001</v>
      </c>
      <c r="AL232" s="12">
        <v>0</v>
      </c>
      <c r="AM232" s="12">
        <v>0</v>
      </c>
      <c r="AN232" s="12">
        <v>0</v>
      </c>
      <c r="AO232" s="12">
        <v>0</v>
      </c>
      <c r="AP232" s="12">
        <v>0</v>
      </c>
      <c r="AQ232" s="12">
        <v>0</v>
      </c>
      <c r="AR232" s="12">
        <v>0</v>
      </c>
      <c r="AS232" s="12">
        <v>0</v>
      </c>
      <c r="AT232" s="12">
        <v>0</v>
      </c>
      <c r="AU232" s="12">
        <v>0</v>
      </c>
      <c r="AV232" s="12">
        <v>0</v>
      </c>
      <c r="AW232" s="12">
        <v>0</v>
      </c>
      <c r="AX232" s="12">
        <v>0</v>
      </c>
      <c r="AY232" s="12">
        <v>0</v>
      </c>
      <c r="AZ232" s="12">
        <v>0</v>
      </c>
      <c r="BA232" s="12">
        <v>0</v>
      </c>
      <c r="BB232" s="12">
        <v>0</v>
      </c>
      <c r="BC232" s="12">
        <v>0</v>
      </c>
      <c r="BD232" s="12">
        <v>0</v>
      </c>
      <c r="BE232" s="12">
        <v>0</v>
      </c>
      <c r="BF232" s="12">
        <v>0</v>
      </c>
      <c r="BG232" s="12">
        <v>384.98</v>
      </c>
    </row>
    <row r="233" spans="1:59" x14ac:dyDescent="0.2">
      <c r="A233">
        <f t="shared" si="7"/>
        <v>6.9763636363636365</v>
      </c>
      <c r="B233">
        <f t="shared" si="8"/>
        <v>51.738097445429197</v>
      </c>
      <c r="C233" s="14" t="s">
        <v>125</v>
      </c>
      <c r="D233" s="12">
        <v>0</v>
      </c>
      <c r="E233" s="12">
        <v>0</v>
      </c>
      <c r="F233" s="12">
        <v>0</v>
      </c>
      <c r="G233" s="12">
        <v>0</v>
      </c>
      <c r="H233" s="12">
        <v>0</v>
      </c>
      <c r="I233" s="12">
        <v>0</v>
      </c>
      <c r="J233" s="12">
        <v>0</v>
      </c>
      <c r="K233" s="12">
        <v>0</v>
      </c>
      <c r="L233" s="12">
        <v>0</v>
      </c>
      <c r="M233" s="12">
        <v>0</v>
      </c>
      <c r="N233" s="12">
        <v>0</v>
      </c>
      <c r="O233" s="12">
        <v>0</v>
      </c>
      <c r="P233" s="12">
        <v>0</v>
      </c>
      <c r="Q233" s="12">
        <v>0</v>
      </c>
      <c r="R233" s="12">
        <v>0</v>
      </c>
      <c r="S233" s="12">
        <v>0</v>
      </c>
      <c r="T233" s="12">
        <v>0</v>
      </c>
      <c r="U233" s="12">
        <v>0</v>
      </c>
      <c r="V233" s="12">
        <v>0</v>
      </c>
      <c r="W233" s="12">
        <v>0</v>
      </c>
      <c r="X233" s="12">
        <v>0</v>
      </c>
      <c r="Y233" s="12">
        <v>0</v>
      </c>
      <c r="Z233" s="12">
        <v>0</v>
      </c>
      <c r="AA233" s="12">
        <v>0</v>
      </c>
      <c r="AB233" s="12">
        <v>0</v>
      </c>
      <c r="AC233" s="12">
        <v>0</v>
      </c>
      <c r="AD233" s="12">
        <v>0</v>
      </c>
      <c r="AE233" s="12">
        <v>0</v>
      </c>
      <c r="AF233" s="12">
        <v>0</v>
      </c>
      <c r="AG233" s="12">
        <v>0</v>
      </c>
      <c r="AH233" s="12">
        <v>0</v>
      </c>
      <c r="AI233" s="12">
        <v>0</v>
      </c>
      <c r="AJ233" s="12">
        <v>0</v>
      </c>
      <c r="AK233" s="12">
        <v>0</v>
      </c>
      <c r="AL233" s="12">
        <v>0</v>
      </c>
      <c r="AM233" s="12">
        <v>0</v>
      </c>
      <c r="AN233" s="12">
        <v>0</v>
      </c>
      <c r="AO233" s="12">
        <v>0</v>
      </c>
      <c r="AP233" s="12">
        <v>0</v>
      </c>
      <c r="AQ233" s="12">
        <v>0</v>
      </c>
      <c r="AR233" s="12">
        <v>383.7</v>
      </c>
      <c r="AS233" s="12">
        <v>0</v>
      </c>
      <c r="AT233" s="12">
        <v>0</v>
      </c>
      <c r="AU233" s="12">
        <v>0</v>
      </c>
      <c r="AV233" s="12">
        <v>0</v>
      </c>
      <c r="AW233" s="12">
        <v>0</v>
      </c>
      <c r="AX233" s="12">
        <v>0</v>
      </c>
      <c r="AY233" s="12">
        <v>0</v>
      </c>
      <c r="AZ233" s="12">
        <v>0</v>
      </c>
      <c r="BA233" s="12">
        <v>0</v>
      </c>
      <c r="BB233" s="12">
        <v>0</v>
      </c>
      <c r="BC233" s="12">
        <v>0</v>
      </c>
      <c r="BD233" s="12">
        <v>0</v>
      </c>
      <c r="BE233" s="12">
        <v>0</v>
      </c>
      <c r="BF233" s="12">
        <v>0</v>
      </c>
      <c r="BG233" s="12">
        <v>383.7</v>
      </c>
    </row>
    <row r="234" spans="1:59" x14ac:dyDescent="0.2">
      <c r="A234">
        <f t="shared" si="7"/>
        <v>6.8927272727272735</v>
      </c>
      <c r="B234">
        <f t="shared" si="8"/>
        <v>51.117833571963018</v>
      </c>
      <c r="C234" s="14" t="s">
        <v>366</v>
      </c>
      <c r="D234" s="12">
        <v>0</v>
      </c>
      <c r="E234" s="12">
        <v>0</v>
      </c>
      <c r="F234" s="12">
        <v>0</v>
      </c>
      <c r="G234" s="12">
        <v>0</v>
      </c>
      <c r="H234" s="12">
        <v>0</v>
      </c>
      <c r="I234" s="12">
        <v>0</v>
      </c>
      <c r="J234" s="12">
        <v>0</v>
      </c>
      <c r="K234" s="12">
        <v>0</v>
      </c>
      <c r="L234" s="12">
        <v>0</v>
      </c>
      <c r="M234" s="12">
        <v>0</v>
      </c>
      <c r="N234" s="12">
        <v>0</v>
      </c>
      <c r="O234" s="12">
        <v>0</v>
      </c>
      <c r="P234" s="12">
        <v>0</v>
      </c>
      <c r="Q234" s="12">
        <v>0</v>
      </c>
      <c r="R234" s="12">
        <v>0</v>
      </c>
      <c r="S234" s="12">
        <v>0</v>
      </c>
      <c r="T234" s="12">
        <v>0</v>
      </c>
      <c r="U234" s="12">
        <v>0</v>
      </c>
      <c r="V234" s="12">
        <v>0</v>
      </c>
      <c r="W234" s="12">
        <v>0</v>
      </c>
      <c r="X234" s="12">
        <v>0</v>
      </c>
      <c r="Y234" s="12">
        <v>379.1</v>
      </c>
      <c r="Z234" s="12">
        <v>0</v>
      </c>
      <c r="AA234" s="12">
        <v>0</v>
      </c>
      <c r="AB234" s="12">
        <v>0</v>
      </c>
      <c r="AC234" s="12">
        <v>0</v>
      </c>
      <c r="AD234" s="12">
        <v>0</v>
      </c>
      <c r="AE234" s="12">
        <v>0</v>
      </c>
      <c r="AF234" s="12">
        <v>0</v>
      </c>
      <c r="AG234" s="12">
        <v>0</v>
      </c>
      <c r="AH234" s="12">
        <v>0</v>
      </c>
      <c r="AI234" s="12">
        <v>0</v>
      </c>
      <c r="AJ234" s="12">
        <v>0</v>
      </c>
      <c r="AK234" s="12">
        <v>0</v>
      </c>
      <c r="AL234" s="12">
        <v>0</v>
      </c>
      <c r="AM234" s="12">
        <v>0</v>
      </c>
      <c r="AN234" s="12">
        <v>0</v>
      </c>
      <c r="AO234" s="12">
        <v>0</v>
      </c>
      <c r="AP234" s="12">
        <v>0</v>
      </c>
      <c r="AQ234" s="12">
        <v>0</v>
      </c>
      <c r="AR234" s="12">
        <v>0</v>
      </c>
      <c r="AS234" s="12">
        <v>0</v>
      </c>
      <c r="AT234" s="12">
        <v>0</v>
      </c>
      <c r="AU234" s="12">
        <v>0</v>
      </c>
      <c r="AV234" s="12">
        <v>0</v>
      </c>
      <c r="AW234" s="12">
        <v>0</v>
      </c>
      <c r="AX234" s="12">
        <v>0</v>
      </c>
      <c r="AY234" s="12">
        <v>0</v>
      </c>
      <c r="AZ234" s="12">
        <v>0</v>
      </c>
      <c r="BA234" s="12">
        <v>0</v>
      </c>
      <c r="BB234" s="12">
        <v>0</v>
      </c>
      <c r="BC234" s="12">
        <v>0</v>
      </c>
      <c r="BD234" s="12">
        <v>0</v>
      </c>
      <c r="BE234" s="12">
        <v>0</v>
      </c>
      <c r="BF234" s="12">
        <v>0</v>
      </c>
      <c r="BG234" s="12">
        <v>379.1</v>
      </c>
    </row>
    <row r="235" spans="1:59" x14ac:dyDescent="0.2">
      <c r="A235">
        <f t="shared" si="7"/>
        <v>6.8601818181818182</v>
      </c>
      <c r="B235">
        <f t="shared" si="8"/>
        <v>36.527083127703776</v>
      </c>
      <c r="C235" s="14" t="s">
        <v>230</v>
      </c>
      <c r="D235" s="12">
        <v>0</v>
      </c>
      <c r="E235" s="12">
        <v>0</v>
      </c>
      <c r="F235" s="12">
        <v>0</v>
      </c>
      <c r="G235" s="12">
        <v>230.22</v>
      </c>
      <c r="H235" s="12">
        <v>0</v>
      </c>
      <c r="I235" s="12">
        <v>0</v>
      </c>
      <c r="J235" s="12">
        <v>0</v>
      </c>
      <c r="K235" s="12">
        <v>0</v>
      </c>
      <c r="L235" s="12">
        <v>0</v>
      </c>
      <c r="M235" s="12">
        <v>0</v>
      </c>
      <c r="N235" s="12">
        <v>0</v>
      </c>
      <c r="O235" s="12">
        <v>0</v>
      </c>
      <c r="P235" s="12">
        <v>0</v>
      </c>
      <c r="Q235" s="12">
        <v>0</v>
      </c>
      <c r="R235" s="12">
        <v>0</v>
      </c>
      <c r="S235" s="12">
        <v>0</v>
      </c>
      <c r="T235" s="12">
        <v>0</v>
      </c>
      <c r="U235" s="12">
        <v>0</v>
      </c>
      <c r="V235" s="12">
        <v>0</v>
      </c>
      <c r="W235" s="12">
        <v>0</v>
      </c>
      <c r="X235" s="12">
        <v>0</v>
      </c>
      <c r="Y235" s="12">
        <v>147.09</v>
      </c>
      <c r="Z235" s="12">
        <v>0</v>
      </c>
      <c r="AA235" s="12">
        <v>0</v>
      </c>
      <c r="AB235" s="12">
        <v>0</v>
      </c>
      <c r="AC235" s="12">
        <v>0</v>
      </c>
      <c r="AD235" s="12">
        <v>0</v>
      </c>
      <c r="AE235" s="12">
        <v>0</v>
      </c>
      <c r="AF235" s="12">
        <v>0</v>
      </c>
      <c r="AG235" s="12">
        <v>0</v>
      </c>
      <c r="AH235" s="12">
        <v>0</v>
      </c>
      <c r="AI235" s="12">
        <v>0</v>
      </c>
      <c r="AJ235" s="12">
        <v>0</v>
      </c>
      <c r="AK235" s="12">
        <v>0</v>
      </c>
      <c r="AL235" s="12">
        <v>0</v>
      </c>
      <c r="AM235" s="12">
        <v>0</v>
      </c>
      <c r="AN235" s="12">
        <v>0</v>
      </c>
      <c r="AO235" s="12">
        <v>0</v>
      </c>
      <c r="AP235" s="12">
        <v>0</v>
      </c>
      <c r="AQ235" s="12">
        <v>0</v>
      </c>
      <c r="AR235" s="12">
        <v>0</v>
      </c>
      <c r="AS235" s="12">
        <v>0</v>
      </c>
      <c r="AT235" s="12">
        <v>0</v>
      </c>
      <c r="AU235" s="12">
        <v>0</v>
      </c>
      <c r="AV235" s="12">
        <v>0</v>
      </c>
      <c r="AW235" s="12">
        <v>0</v>
      </c>
      <c r="AX235" s="12">
        <v>0</v>
      </c>
      <c r="AY235" s="12">
        <v>0</v>
      </c>
      <c r="AZ235" s="12">
        <v>0</v>
      </c>
      <c r="BA235" s="12">
        <v>0</v>
      </c>
      <c r="BB235" s="12">
        <v>0</v>
      </c>
      <c r="BC235" s="12">
        <v>0</v>
      </c>
      <c r="BD235" s="12">
        <v>0</v>
      </c>
      <c r="BE235" s="12">
        <v>0</v>
      </c>
      <c r="BF235" s="12">
        <v>0</v>
      </c>
      <c r="BG235" s="12">
        <v>377.31</v>
      </c>
    </row>
    <row r="236" spans="1:59" x14ac:dyDescent="0.2">
      <c r="A236">
        <f t="shared" si="7"/>
        <v>6.8136363636363635</v>
      </c>
      <c r="B236">
        <f t="shared" si="8"/>
        <v>50.531279691619993</v>
      </c>
      <c r="C236" s="14" t="s">
        <v>736</v>
      </c>
      <c r="D236" s="12">
        <v>0</v>
      </c>
      <c r="E236" s="12">
        <v>0</v>
      </c>
      <c r="F236" s="12">
        <v>0</v>
      </c>
      <c r="G236" s="12">
        <v>0</v>
      </c>
      <c r="H236" s="12">
        <v>0</v>
      </c>
      <c r="I236" s="12">
        <v>0</v>
      </c>
      <c r="J236" s="12">
        <v>0</v>
      </c>
      <c r="K236" s="12">
        <v>0</v>
      </c>
      <c r="L236" s="12">
        <v>0</v>
      </c>
      <c r="M236" s="12">
        <v>0</v>
      </c>
      <c r="N236" s="12">
        <v>0</v>
      </c>
      <c r="O236" s="12">
        <v>0</v>
      </c>
      <c r="P236" s="12">
        <v>0</v>
      </c>
      <c r="Q236" s="12">
        <v>0</v>
      </c>
      <c r="R236" s="12">
        <v>0</v>
      </c>
      <c r="S236" s="12">
        <v>0</v>
      </c>
      <c r="T236" s="12">
        <v>0</v>
      </c>
      <c r="U236" s="12">
        <v>0</v>
      </c>
      <c r="V236" s="12">
        <v>0</v>
      </c>
      <c r="W236" s="12">
        <v>0</v>
      </c>
      <c r="X236" s="12">
        <v>0</v>
      </c>
      <c r="Y236" s="12">
        <v>0</v>
      </c>
      <c r="Z236" s="12">
        <v>0</v>
      </c>
      <c r="AA236" s="12">
        <v>0</v>
      </c>
      <c r="AB236" s="12">
        <v>0</v>
      </c>
      <c r="AC236" s="12">
        <v>374.75</v>
      </c>
      <c r="AD236" s="12">
        <v>0</v>
      </c>
      <c r="AE236" s="12">
        <v>0</v>
      </c>
      <c r="AF236" s="12">
        <v>0</v>
      </c>
      <c r="AG236" s="12">
        <v>0</v>
      </c>
      <c r="AH236" s="12">
        <v>0</v>
      </c>
      <c r="AI236" s="12">
        <v>0</v>
      </c>
      <c r="AJ236" s="12">
        <v>0</v>
      </c>
      <c r="AK236" s="12">
        <v>0</v>
      </c>
      <c r="AL236" s="12">
        <v>0</v>
      </c>
      <c r="AM236" s="12">
        <v>0</v>
      </c>
      <c r="AN236" s="12">
        <v>0</v>
      </c>
      <c r="AO236" s="12">
        <v>0</v>
      </c>
      <c r="AP236" s="12">
        <v>0</v>
      </c>
      <c r="AQ236" s="12">
        <v>0</v>
      </c>
      <c r="AR236" s="12">
        <v>0</v>
      </c>
      <c r="AS236" s="12">
        <v>0</v>
      </c>
      <c r="AT236" s="12">
        <v>0</v>
      </c>
      <c r="AU236" s="12">
        <v>0</v>
      </c>
      <c r="AV236" s="12">
        <v>0</v>
      </c>
      <c r="AW236" s="12">
        <v>0</v>
      </c>
      <c r="AX236" s="12">
        <v>0</v>
      </c>
      <c r="AY236" s="12">
        <v>0</v>
      </c>
      <c r="AZ236" s="12">
        <v>0</v>
      </c>
      <c r="BA236" s="12">
        <v>0</v>
      </c>
      <c r="BB236" s="12">
        <v>0</v>
      </c>
      <c r="BC236" s="12">
        <v>0</v>
      </c>
      <c r="BD236" s="12">
        <v>0</v>
      </c>
      <c r="BE236" s="12">
        <v>0</v>
      </c>
      <c r="BF236" s="12">
        <v>0</v>
      </c>
      <c r="BG236" s="12">
        <v>374.75</v>
      </c>
    </row>
    <row r="237" spans="1:59" x14ac:dyDescent="0.2">
      <c r="A237">
        <f t="shared" si="7"/>
        <v>6.7903636363636366</v>
      </c>
      <c r="B237">
        <f t="shared" si="8"/>
        <v>50.3586845268294</v>
      </c>
      <c r="C237" s="14" t="s">
        <v>668</v>
      </c>
      <c r="D237" s="12">
        <v>0</v>
      </c>
      <c r="E237" s="12">
        <v>0</v>
      </c>
      <c r="F237" s="12">
        <v>0</v>
      </c>
      <c r="G237" s="12">
        <v>0</v>
      </c>
      <c r="H237" s="12">
        <v>0</v>
      </c>
      <c r="I237" s="12">
        <v>0</v>
      </c>
      <c r="J237" s="12">
        <v>0</v>
      </c>
      <c r="K237" s="12">
        <v>0</v>
      </c>
      <c r="L237" s="12">
        <v>0</v>
      </c>
      <c r="M237" s="12">
        <v>0</v>
      </c>
      <c r="N237" s="12">
        <v>0</v>
      </c>
      <c r="O237" s="12">
        <v>0</v>
      </c>
      <c r="P237" s="12">
        <v>0</v>
      </c>
      <c r="Q237" s="12">
        <v>0</v>
      </c>
      <c r="R237" s="12">
        <v>0</v>
      </c>
      <c r="S237" s="12">
        <v>0</v>
      </c>
      <c r="T237" s="12">
        <v>0</v>
      </c>
      <c r="U237" s="12">
        <v>0</v>
      </c>
      <c r="V237" s="12">
        <v>0</v>
      </c>
      <c r="W237" s="12">
        <v>0</v>
      </c>
      <c r="X237" s="12">
        <v>0</v>
      </c>
      <c r="Y237" s="12">
        <v>0</v>
      </c>
      <c r="Z237" s="12">
        <v>0</v>
      </c>
      <c r="AA237" s="12">
        <v>0</v>
      </c>
      <c r="AB237" s="12">
        <v>0</v>
      </c>
      <c r="AC237" s="12">
        <v>0</v>
      </c>
      <c r="AD237" s="12">
        <v>0</v>
      </c>
      <c r="AE237" s="12">
        <v>0</v>
      </c>
      <c r="AF237" s="12">
        <v>0</v>
      </c>
      <c r="AG237" s="12">
        <v>0</v>
      </c>
      <c r="AH237" s="12">
        <v>0</v>
      </c>
      <c r="AI237" s="12">
        <v>0</v>
      </c>
      <c r="AJ237" s="12">
        <v>0</v>
      </c>
      <c r="AK237" s="12">
        <v>0</v>
      </c>
      <c r="AL237" s="12">
        <v>0</v>
      </c>
      <c r="AM237" s="12">
        <v>0</v>
      </c>
      <c r="AN237" s="12">
        <v>0</v>
      </c>
      <c r="AO237" s="12">
        <v>0</v>
      </c>
      <c r="AP237" s="12">
        <v>0</v>
      </c>
      <c r="AQ237" s="12">
        <v>0</v>
      </c>
      <c r="AR237" s="12">
        <v>0</v>
      </c>
      <c r="AS237" s="12">
        <v>0</v>
      </c>
      <c r="AT237" s="12">
        <v>0</v>
      </c>
      <c r="AU237" s="12">
        <v>0</v>
      </c>
      <c r="AV237" s="12">
        <v>0</v>
      </c>
      <c r="AW237" s="12">
        <v>0</v>
      </c>
      <c r="AX237" s="12">
        <v>0</v>
      </c>
      <c r="AY237" s="12">
        <v>0</v>
      </c>
      <c r="AZ237" s="12">
        <v>0</v>
      </c>
      <c r="BA237" s="12">
        <v>0</v>
      </c>
      <c r="BB237" s="12">
        <v>0</v>
      </c>
      <c r="BC237" s="12">
        <v>0</v>
      </c>
      <c r="BD237" s="12">
        <v>0</v>
      </c>
      <c r="BE237" s="12">
        <v>373.47</v>
      </c>
      <c r="BF237" s="12">
        <v>0</v>
      </c>
      <c r="BG237" s="12">
        <v>373.47</v>
      </c>
    </row>
    <row r="238" spans="1:59" x14ac:dyDescent="0.2">
      <c r="A238">
        <f t="shared" si="7"/>
        <v>6.557818181818182</v>
      </c>
      <c r="B238">
        <f t="shared" si="8"/>
        <v>48.634081278648431</v>
      </c>
      <c r="C238" s="14" t="s">
        <v>111</v>
      </c>
      <c r="D238" s="12">
        <v>0</v>
      </c>
      <c r="E238" s="12">
        <v>0</v>
      </c>
      <c r="F238" s="12">
        <v>0</v>
      </c>
      <c r="G238" s="12">
        <v>0</v>
      </c>
      <c r="H238" s="12">
        <v>0</v>
      </c>
      <c r="I238" s="12">
        <v>0</v>
      </c>
      <c r="J238" s="12">
        <v>0</v>
      </c>
      <c r="K238" s="12">
        <v>0</v>
      </c>
      <c r="L238" s="12">
        <v>0</v>
      </c>
      <c r="M238" s="12">
        <v>0</v>
      </c>
      <c r="N238" s="12">
        <v>0</v>
      </c>
      <c r="O238" s="12">
        <v>0</v>
      </c>
      <c r="P238" s="12">
        <v>0</v>
      </c>
      <c r="Q238" s="12">
        <v>0</v>
      </c>
      <c r="R238" s="12">
        <v>0</v>
      </c>
      <c r="S238" s="12">
        <v>0</v>
      </c>
      <c r="T238" s="12">
        <v>0</v>
      </c>
      <c r="U238" s="12">
        <v>0</v>
      </c>
      <c r="V238" s="12">
        <v>0</v>
      </c>
      <c r="W238" s="12">
        <v>0</v>
      </c>
      <c r="X238" s="12">
        <v>0</v>
      </c>
      <c r="Y238" s="12">
        <v>0</v>
      </c>
      <c r="Z238" s="12">
        <v>0</v>
      </c>
      <c r="AA238" s="12">
        <v>0</v>
      </c>
      <c r="AB238" s="12">
        <v>0</v>
      </c>
      <c r="AC238" s="12">
        <v>0</v>
      </c>
      <c r="AD238" s="12">
        <v>0</v>
      </c>
      <c r="AE238" s="12">
        <v>0</v>
      </c>
      <c r="AF238" s="12">
        <v>0</v>
      </c>
      <c r="AG238" s="12">
        <v>0</v>
      </c>
      <c r="AH238" s="12">
        <v>0</v>
      </c>
      <c r="AI238" s="12">
        <v>0</v>
      </c>
      <c r="AJ238" s="12">
        <v>0</v>
      </c>
      <c r="AK238" s="12">
        <v>0</v>
      </c>
      <c r="AL238" s="12">
        <v>0</v>
      </c>
      <c r="AM238" s="12">
        <v>0</v>
      </c>
      <c r="AN238" s="12">
        <v>0</v>
      </c>
      <c r="AO238" s="12">
        <v>0</v>
      </c>
      <c r="AP238" s="12">
        <v>0</v>
      </c>
      <c r="AQ238" s="12">
        <v>0</v>
      </c>
      <c r="AR238" s="12">
        <v>0</v>
      </c>
      <c r="AS238" s="12">
        <v>0</v>
      </c>
      <c r="AT238" s="12">
        <v>0</v>
      </c>
      <c r="AU238" s="12">
        <v>0</v>
      </c>
      <c r="AV238" s="12">
        <v>0</v>
      </c>
      <c r="AW238" s="12">
        <v>0</v>
      </c>
      <c r="AX238" s="12">
        <v>0</v>
      </c>
      <c r="AY238" s="12">
        <v>0</v>
      </c>
      <c r="AZ238" s="12">
        <v>360.68</v>
      </c>
      <c r="BA238" s="12">
        <v>0</v>
      </c>
      <c r="BB238" s="12">
        <v>0</v>
      </c>
      <c r="BC238" s="12">
        <v>0</v>
      </c>
      <c r="BD238" s="12">
        <v>0</v>
      </c>
      <c r="BE238" s="12">
        <v>0</v>
      </c>
      <c r="BF238" s="12">
        <v>0</v>
      </c>
      <c r="BG238" s="12">
        <v>360.68</v>
      </c>
    </row>
    <row r="239" spans="1:59" x14ac:dyDescent="0.2">
      <c r="A239">
        <f t="shared" si="7"/>
        <v>6.3369090909090904</v>
      </c>
      <c r="B239">
        <f t="shared" si="8"/>
        <v>32.730171598418984</v>
      </c>
      <c r="C239" s="14" t="s">
        <v>672</v>
      </c>
      <c r="D239" s="12">
        <v>0</v>
      </c>
      <c r="E239" s="12">
        <v>0</v>
      </c>
      <c r="F239" s="12">
        <v>0</v>
      </c>
      <c r="G239" s="12">
        <v>0</v>
      </c>
      <c r="H239" s="12">
        <v>0</v>
      </c>
      <c r="I239" s="12">
        <v>0</v>
      </c>
      <c r="J239" s="12">
        <v>97.59</v>
      </c>
      <c r="K239" s="12">
        <v>0</v>
      </c>
      <c r="L239" s="12">
        <v>0</v>
      </c>
      <c r="M239" s="12">
        <v>0</v>
      </c>
      <c r="N239" s="12">
        <v>0</v>
      </c>
      <c r="O239" s="12">
        <v>0</v>
      </c>
      <c r="P239" s="12">
        <v>0</v>
      </c>
      <c r="Q239" s="12">
        <v>0</v>
      </c>
      <c r="R239" s="12">
        <v>0</v>
      </c>
      <c r="S239" s="12">
        <v>0</v>
      </c>
      <c r="T239" s="12">
        <v>27.88</v>
      </c>
      <c r="U239" s="12">
        <v>0</v>
      </c>
      <c r="V239" s="12">
        <v>0</v>
      </c>
      <c r="W239" s="12">
        <v>0</v>
      </c>
      <c r="X239" s="12">
        <v>0</v>
      </c>
      <c r="Y239" s="12">
        <v>223.06</v>
      </c>
      <c r="Z239" s="12">
        <v>0</v>
      </c>
      <c r="AA239" s="12">
        <v>0</v>
      </c>
      <c r="AB239" s="12">
        <v>0</v>
      </c>
      <c r="AC239" s="12">
        <v>0</v>
      </c>
      <c r="AD239" s="12">
        <v>0</v>
      </c>
      <c r="AE239" s="12">
        <v>0</v>
      </c>
      <c r="AF239" s="12">
        <v>0</v>
      </c>
      <c r="AG239" s="12">
        <v>0</v>
      </c>
      <c r="AH239" s="12">
        <v>0</v>
      </c>
      <c r="AI239" s="12">
        <v>0</v>
      </c>
      <c r="AJ239" s="12">
        <v>0</v>
      </c>
      <c r="AK239" s="12">
        <v>0</v>
      </c>
      <c r="AL239" s="12">
        <v>0</v>
      </c>
      <c r="AM239" s="12">
        <v>0</v>
      </c>
      <c r="AN239" s="12">
        <v>0</v>
      </c>
      <c r="AO239" s="12">
        <v>0</v>
      </c>
      <c r="AP239" s="12">
        <v>0</v>
      </c>
      <c r="AQ239" s="12">
        <v>0</v>
      </c>
      <c r="AR239" s="12">
        <v>0</v>
      </c>
      <c r="AS239" s="12">
        <v>0</v>
      </c>
      <c r="AT239" s="12">
        <v>0</v>
      </c>
      <c r="AU239" s="12">
        <v>0</v>
      </c>
      <c r="AV239" s="12">
        <v>0</v>
      </c>
      <c r="AW239" s="12">
        <v>0</v>
      </c>
      <c r="AX239" s="12">
        <v>0</v>
      </c>
      <c r="AY239" s="12">
        <v>0</v>
      </c>
      <c r="AZ239" s="12">
        <v>0</v>
      </c>
      <c r="BA239" s="12">
        <v>0</v>
      </c>
      <c r="BB239" s="12">
        <v>0</v>
      </c>
      <c r="BC239" s="12">
        <v>0</v>
      </c>
      <c r="BD239" s="12">
        <v>0</v>
      </c>
      <c r="BE239" s="12">
        <v>0</v>
      </c>
      <c r="BF239" s="12">
        <v>0</v>
      </c>
      <c r="BG239" s="12">
        <v>348.53</v>
      </c>
    </row>
    <row r="240" spans="1:59" x14ac:dyDescent="0.2">
      <c r="A240">
        <f t="shared" si="7"/>
        <v>6.3252727272727283</v>
      </c>
      <c r="B240">
        <f t="shared" si="8"/>
        <v>23.991597360445258</v>
      </c>
      <c r="C240" s="14" t="s">
        <v>693</v>
      </c>
      <c r="D240" s="12">
        <v>0</v>
      </c>
      <c r="E240" s="12">
        <v>0</v>
      </c>
      <c r="F240" s="12">
        <v>0</v>
      </c>
      <c r="G240" s="12">
        <v>0</v>
      </c>
      <c r="H240" s="12">
        <v>0</v>
      </c>
      <c r="I240" s="12">
        <v>0</v>
      </c>
      <c r="J240" s="12">
        <v>69.58</v>
      </c>
      <c r="K240" s="12">
        <v>0</v>
      </c>
      <c r="L240" s="12">
        <v>0</v>
      </c>
      <c r="M240" s="12">
        <v>0</v>
      </c>
      <c r="N240" s="12">
        <v>0</v>
      </c>
      <c r="O240" s="12">
        <v>0</v>
      </c>
      <c r="P240" s="12">
        <v>0</v>
      </c>
      <c r="Q240" s="12">
        <v>0</v>
      </c>
      <c r="R240" s="12">
        <v>0</v>
      </c>
      <c r="S240" s="12">
        <v>0</v>
      </c>
      <c r="T240" s="12">
        <v>121.76</v>
      </c>
      <c r="U240" s="12">
        <v>0</v>
      </c>
      <c r="V240" s="12">
        <v>0</v>
      </c>
      <c r="W240" s="12">
        <v>0</v>
      </c>
      <c r="X240" s="12">
        <v>0</v>
      </c>
      <c r="Y240" s="12">
        <v>104.37</v>
      </c>
      <c r="Z240" s="12">
        <v>0</v>
      </c>
      <c r="AA240" s="12">
        <v>0</v>
      </c>
      <c r="AB240" s="12">
        <v>0</v>
      </c>
      <c r="AC240" s="12">
        <v>0</v>
      </c>
      <c r="AD240" s="12">
        <v>0</v>
      </c>
      <c r="AE240" s="12">
        <v>0</v>
      </c>
      <c r="AF240" s="12">
        <v>0</v>
      </c>
      <c r="AG240" s="12">
        <v>0</v>
      </c>
      <c r="AH240" s="12">
        <v>0</v>
      </c>
      <c r="AI240" s="12">
        <v>0</v>
      </c>
      <c r="AJ240" s="12">
        <v>0</v>
      </c>
      <c r="AK240" s="12">
        <v>0</v>
      </c>
      <c r="AL240" s="12">
        <v>0</v>
      </c>
      <c r="AM240" s="12">
        <v>0</v>
      </c>
      <c r="AN240" s="12">
        <v>0</v>
      </c>
      <c r="AO240" s="12">
        <v>0</v>
      </c>
      <c r="AP240" s="12">
        <v>0</v>
      </c>
      <c r="AQ240" s="12">
        <v>0</v>
      </c>
      <c r="AR240" s="12">
        <v>0</v>
      </c>
      <c r="AS240" s="12">
        <v>0</v>
      </c>
      <c r="AT240" s="12">
        <v>0</v>
      </c>
      <c r="AU240" s="12">
        <v>0</v>
      </c>
      <c r="AV240" s="12">
        <v>0</v>
      </c>
      <c r="AW240" s="12">
        <v>0</v>
      </c>
      <c r="AX240" s="12">
        <v>0</v>
      </c>
      <c r="AY240" s="12">
        <v>0</v>
      </c>
      <c r="AZ240" s="12">
        <v>0</v>
      </c>
      <c r="BA240" s="12">
        <v>52.18</v>
      </c>
      <c r="BB240" s="12">
        <v>0</v>
      </c>
      <c r="BC240" s="12">
        <v>0</v>
      </c>
      <c r="BD240" s="12">
        <v>0</v>
      </c>
      <c r="BE240" s="12">
        <v>0</v>
      </c>
      <c r="BF240" s="12">
        <v>0</v>
      </c>
      <c r="BG240" s="12">
        <v>347.89000000000004</v>
      </c>
    </row>
    <row r="241" spans="1:59" x14ac:dyDescent="0.2">
      <c r="A241">
        <f t="shared" si="7"/>
        <v>6.1205454545454545</v>
      </c>
      <c r="B241">
        <f t="shared" si="8"/>
        <v>45.391179940200239</v>
      </c>
      <c r="C241" s="14" t="s">
        <v>828</v>
      </c>
      <c r="D241" s="12">
        <v>0</v>
      </c>
      <c r="E241" s="12">
        <v>0</v>
      </c>
      <c r="F241" s="12">
        <v>0</v>
      </c>
      <c r="G241" s="12">
        <v>0</v>
      </c>
      <c r="H241" s="12">
        <v>0</v>
      </c>
      <c r="I241" s="12">
        <v>0</v>
      </c>
      <c r="J241" s="12">
        <v>0</v>
      </c>
      <c r="K241" s="12">
        <v>0</v>
      </c>
      <c r="L241" s="12">
        <v>0</v>
      </c>
      <c r="M241" s="12">
        <v>0</v>
      </c>
      <c r="N241" s="12">
        <v>0</v>
      </c>
      <c r="O241" s="12">
        <v>0</v>
      </c>
      <c r="P241" s="12">
        <v>0</v>
      </c>
      <c r="Q241" s="12">
        <v>0</v>
      </c>
      <c r="R241" s="12">
        <v>0</v>
      </c>
      <c r="S241" s="12">
        <v>0</v>
      </c>
      <c r="T241" s="12">
        <v>0</v>
      </c>
      <c r="U241" s="12">
        <v>0</v>
      </c>
      <c r="V241" s="12">
        <v>0</v>
      </c>
      <c r="W241" s="12">
        <v>0</v>
      </c>
      <c r="X241" s="12">
        <v>0</v>
      </c>
      <c r="Y241" s="12">
        <v>0</v>
      </c>
      <c r="Z241" s="12">
        <v>0</v>
      </c>
      <c r="AA241" s="12">
        <v>0</v>
      </c>
      <c r="AB241" s="12">
        <v>0</v>
      </c>
      <c r="AC241" s="12">
        <v>0</v>
      </c>
      <c r="AD241" s="12">
        <v>0</v>
      </c>
      <c r="AE241" s="12">
        <v>0</v>
      </c>
      <c r="AF241" s="12">
        <v>0</v>
      </c>
      <c r="AG241" s="12">
        <v>0</v>
      </c>
      <c r="AH241" s="12">
        <v>0</v>
      </c>
      <c r="AI241" s="12">
        <v>0</v>
      </c>
      <c r="AJ241" s="12">
        <v>0</v>
      </c>
      <c r="AK241" s="12">
        <v>0</v>
      </c>
      <c r="AL241" s="12">
        <v>0</v>
      </c>
      <c r="AM241" s="12">
        <v>0</v>
      </c>
      <c r="AN241" s="12">
        <v>0</v>
      </c>
      <c r="AO241" s="12">
        <v>0</v>
      </c>
      <c r="AP241" s="12">
        <v>0</v>
      </c>
      <c r="AQ241" s="12">
        <v>0</v>
      </c>
      <c r="AR241" s="12">
        <v>0</v>
      </c>
      <c r="AS241" s="12">
        <v>0</v>
      </c>
      <c r="AT241" s="12">
        <v>0</v>
      </c>
      <c r="AU241" s="12">
        <v>0</v>
      </c>
      <c r="AV241" s="12">
        <v>0</v>
      </c>
      <c r="AW241" s="12">
        <v>0</v>
      </c>
      <c r="AX241" s="12">
        <v>336.63</v>
      </c>
      <c r="AY241" s="12">
        <v>0</v>
      </c>
      <c r="AZ241" s="12">
        <v>0</v>
      </c>
      <c r="BA241" s="12">
        <v>0</v>
      </c>
      <c r="BB241" s="12">
        <v>0</v>
      </c>
      <c r="BC241" s="12">
        <v>0</v>
      </c>
      <c r="BD241" s="12">
        <v>0</v>
      </c>
      <c r="BE241" s="12">
        <v>0</v>
      </c>
      <c r="BF241" s="12">
        <v>0</v>
      </c>
      <c r="BG241" s="12">
        <v>336.63</v>
      </c>
    </row>
    <row r="242" spans="1:59" x14ac:dyDescent="0.2">
      <c r="A242">
        <f t="shared" si="7"/>
        <v>6.0756363636363639</v>
      </c>
      <c r="B242">
        <f t="shared" si="8"/>
        <v>45.058125208143402</v>
      </c>
      <c r="C242" s="14" t="s">
        <v>71</v>
      </c>
      <c r="D242" s="12">
        <v>0</v>
      </c>
      <c r="E242" s="12">
        <v>0</v>
      </c>
      <c r="F242" s="12">
        <v>0</v>
      </c>
      <c r="G242" s="12">
        <v>0</v>
      </c>
      <c r="H242" s="12">
        <v>0</v>
      </c>
      <c r="I242" s="12">
        <v>334.16</v>
      </c>
      <c r="J242" s="12">
        <v>0</v>
      </c>
      <c r="K242" s="12">
        <v>0</v>
      </c>
      <c r="L242" s="12">
        <v>0</v>
      </c>
      <c r="M242" s="12">
        <v>0</v>
      </c>
      <c r="N242" s="12">
        <v>0</v>
      </c>
      <c r="O242" s="12">
        <v>0</v>
      </c>
      <c r="P242" s="12">
        <v>0</v>
      </c>
      <c r="Q242" s="12">
        <v>0</v>
      </c>
      <c r="R242" s="12">
        <v>0</v>
      </c>
      <c r="S242" s="12">
        <v>0</v>
      </c>
      <c r="T242" s="12">
        <v>0</v>
      </c>
      <c r="U242" s="12">
        <v>0</v>
      </c>
      <c r="V242" s="12">
        <v>0</v>
      </c>
      <c r="W242" s="12">
        <v>0</v>
      </c>
      <c r="X242" s="12">
        <v>0</v>
      </c>
      <c r="Y242" s="12">
        <v>0</v>
      </c>
      <c r="Z242" s="12">
        <v>0</v>
      </c>
      <c r="AA242" s="12">
        <v>0</v>
      </c>
      <c r="AB242" s="12">
        <v>0</v>
      </c>
      <c r="AC242" s="12">
        <v>0</v>
      </c>
      <c r="AD242" s="12">
        <v>0</v>
      </c>
      <c r="AE242" s="12">
        <v>0</v>
      </c>
      <c r="AF242" s="12">
        <v>0</v>
      </c>
      <c r="AG242" s="12">
        <v>0</v>
      </c>
      <c r="AH242" s="12">
        <v>0</v>
      </c>
      <c r="AI242" s="12">
        <v>0</v>
      </c>
      <c r="AJ242" s="12">
        <v>0</v>
      </c>
      <c r="AK242" s="12">
        <v>0</v>
      </c>
      <c r="AL242" s="12">
        <v>0</v>
      </c>
      <c r="AM242" s="12">
        <v>0</v>
      </c>
      <c r="AN242" s="12">
        <v>0</v>
      </c>
      <c r="AO242" s="12">
        <v>0</v>
      </c>
      <c r="AP242" s="12">
        <v>0</v>
      </c>
      <c r="AQ242" s="12">
        <v>0</v>
      </c>
      <c r="AR242" s="12">
        <v>0</v>
      </c>
      <c r="AS242" s="12">
        <v>0</v>
      </c>
      <c r="AT242" s="12">
        <v>0</v>
      </c>
      <c r="AU242" s="12">
        <v>0</v>
      </c>
      <c r="AV242" s="12">
        <v>0</v>
      </c>
      <c r="AW242" s="12">
        <v>0</v>
      </c>
      <c r="AX242" s="12">
        <v>0</v>
      </c>
      <c r="AY242" s="12">
        <v>0</v>
      </c>
      <c r="AZ242" s="12">
        <v>0</v>
      </c>
      <c r="BA242" s="12">
        <v>0</v>
      </c>
      <c r="BB242" s="12">
        <v>0</v>
      </c>
      <c r="BC242" s="12">
        <v>0</v>
      </c>
      <c r="BD242" s="12">
        <v>0</v>
      </c>
      <c r="BE242" s="12">
        <v>0</v>
      </c>
      <c r="BF242" s="12">
        <v>0</v>
      </c>
      <c r="BG242" s="12">
        <v>334.16</v>
      </c>
    </row>
    <row r="243" spans="1:59" x14ac:dyDescent="0.2">
      <c r="A243">
        <f t="shared" si="7"/>
        <v>6.069454545454545</v>
      </c>
      <c r="B243">
        <f t="shared" si="8"/>
        <v>45.012279617495892</v>
      </c>
      <c r="C243" s="14" t="s">
        <v>696</v>
      </c>
      <c r="D243" s="12">
        <v>0</v>
      </c>
      <c r="E243" s="12">
        <v>0</v>
      </c>
      <c r="F243" s="12">
        <v>0</v>
      </c>
      <c r="G243" s="12">
        <v>0</v>
      </c>
      <c r="H243" s="12">
        <v>0</v>
      </c>
      <c r="I243" s="12">
        <v>0</v>
      </c>
      <c r="J243" s="12">
        <v>0</v>
      </c>
      <c r="K243" s="12">
        <v>0</v>
      </c>
      <c r="L243" s="12">
        <v>0</v>
      </c>
      <c r="M243" s="12">
        <v>0</v>
      </c>
      <c r="N243" s="12">
        <v>0</v>
      </c>
      <c r="O243" s="12">
        <v>0</v>
      </c>
      <c r="P243" s="12">
        <v>0</v>
      </c>
      <c r="Q243" s="12">
        <v>0</v>
      </c>
      <c r="R243" s="12">
        <v>0</v>
      </c>
      <c r="S243" s="12">
        <v>0</v>
      </c>
      <c r="T243" s="12">
        <v>0</v>
      </c>
      <c r="U243" s="12">
        <v>0</v>
      </c>
      <c r="V243" s="12">
        <v>0</v>
      </c>
      <c r="W243" s="12">
        <v>0</v>
      </c>
      <c r="X243" s="12">
        <v>0</v>
      </c>
      <c r="Y243" s="12">
        <v>0</v>
      </c>
      <c r="Z243" s="12">
        <v>0</v>
      </c>
      <c r="AA243" s="12">
        <v>0</v>
      </c>
      <c r="AB243" s="12">
        <v>0</v>
      </c>
      <c r="AC243" s="12">
        <v>333.82</v>
      </c>
      <c r="AD243" s="12">
        <v>0</v>
      </c>
      <c r="AE243" s="12">
        <v>0</v>
      </c>
      <c r="AF243" s="12">
        <v>0</v>
      </c>
      <c r="AG243" s="12">
        <v>0</v>
      </c>
      <c r="AH243" s="12">
        <v>0</v>
      </c>
      <c r="AI243" s="12">
        <v>0</v>
      </c>
      <c r="AJ243" s="12">
        <v>0</v>
      </c>
      <c r="AK243" s="12">
        <v>0</v>
      </c>
      <c r="AL243" s="12">
        <v>0</v>
      </c>
      <c r="AM243" s="12">
        <v>0</v>
      </c>
      <c r="AN243" s="12">
        <v>0</v>
      </c>
      <c r="AO243" s="12">
        <v>0</v>
      </c>
      <c r="AP243" s="12">
        <v>0</v>
      </c>
      <c r="AQ243" s="12">
        <v>0</v>
      </c>
      <c r="AR243" s="12">
        <v>0</v>
      </c>
      <c r="AS243" s="12">
        <v>0</v>
      </c>
      <c r="AT243" s="12">
        <v>0</v>
      </c>
      <c r="AU243" s="12">
        <v>0</v>
      </c>
      <c r="AV243" s="12">
        <v>0</v>
      </c>
      <c r="AW243" s="12">
        <v>0</v>
      </c>
      <c r="AX243" s="12">
        <v>0</v>
      </c>
      <c r="AY243" s="12">
        <v>0</v>
      </c>
      <c r="AZ243" s="12">
        <v>0</v>
      </c>
      <c r="BA243" s="12">
        <v>0</v>
      </c>
      <c r="BB243" s="12">
        <v>0</v>
      </c>
      <c r="BC243" s="12">
        <v>0</v>
      </c>
      <c r="BD243" s="12">
        <v>0</v>
      </c>
      <c r="BE243" s="12">
        <v>0</v>
      </c>
      <c r="BF243" s="12">
        <v>0</v>
      </c>
      <c r="BG243" s="12">
        <v>333.82</v>
      </c>
    </row>
    <row r="244" spans="1:59" x14ac:dyDescent="0.2">
      <c r="A244">
        <f t="shared" si="7"/>
        <v>5.5810909090909089</v>
      </c>
      <c r="B244">
        <f t="shared" si="8"/>
        <v>30.621264801558052</v>
      </c>
      <c r="C244" s="14" t="s">
        <v>216</v>
      </c>
      <c r="D244" s="12">
        <v>0</v>
      </c>
      <c r="E244" s="12">
        <v>0</v>
      </c>
      <c r="F244" s="12">
        <v>0</v>
      </c>
      <c r="G244" s="12">
        <v>0</v>
      </c>
      <c r="H244" s="12">
        <v>0</v>
      </c>
      <c r="I244" s="12">
        <v>0</v>
      </c>
      <c r="J244" s="12">
        <v>0</v>
      </c>
      <c r="K244" s="12">
        <v>0</v>
      </c>
      <c r="L244" s="12">
        <v>0</v>
      </c>
      <c r="M244" s="12">
        <v>0</v>
      </c>
      <c r="N244" s="12">
        <v>0</v>
      </c>
      <c r="O244" s="12">
        <v>0</v>
      </c>
      <c r="P244" s="12">
        <v>0</v>
      </c>
      <c r="Q244" s="12">
        <v>0</v>
      </c>
      <c r="R244" s="12">
        <v>0</v>
      </c>
      <c r="S244" s="12">
        <v>0</v>
      </c>
      <c r="T244" s="12">
        <v>0</v>
      </c>
      <c r="U244" s="12">
        <v>0</v>
      </c>
      <c r="V244" s="12">
        <v>0</v>
      </c>
      <c r="W244" s="12">
        <v>0</v>
      </c>
      <c r="X244" s="12">
        <v>0</v>
      </c>
      <c r="Y244" s="12">
        <v>0</v>
      </c>
      <c r="Z244" s="12">
        <v>0</v>
      </c>
      <c r="AA244" s="12">
        <v>0</v>
      </c>
      <c r="AB244" s="12">
        <v>0</v>
      </c>
      <c r="AC244" s="12">
        <v>0</v>
      </c>
      <c r="AD244" s="12">
        <v>0</v>
      </c>
      <c r="AE244" s="12">
        <v>102.32</v>
      </c>
      <c r="AF244" s="12">
        <v>0</v>
      </c>
      <c r="AG244" s="12">
        <v>0</v>
      </c>
      <c r="AH244" s="12">
        <v>0</v>
      </c>
      <c r="AI244" s="12">
        <v>0</v>
      </c>
      <c r="AJ244" s="12">
        <v>0</v>
      </c>
      <c r="AK244" s="12">
        <v>0</v>
      </c>
      <c r="AL244" s="12">
        <v>0</v>
      </c>
      <c r="AM244" s="12">
        <v>0</v>
      </c>
      <c r="AN244" s="12">
        <v>0</v>
      </c>
      <c r="AO244" s="12">
        <v>0</v>
      </c>
      <c r="AP244" s="12">
        <v>204.64</v>
      </c>
      <c r="AQ244" s="12">
        <v>0</v>
      </c>
      <c r="AR244" s="12">
        <v>0</v>
      </c>
      <c r="AS244" s="12">
        <v>0</v>
      </c>
      <c r="AT244" s="12">
        <v>0</v>
      </c>
      <c r="AU244" s="12">
        <v>0</v>
      </c>
      <c r="AV244" s="12">
        <v>0</v>
      </c>
      <c r="AW244" s="12">
        <v>0</v>
      </c>
      <c r="AX244" s="12">
        <v>0</v>
      </c>
      <c r="AY244" s="12">
        <v>0</v>
      </c>
      <c r="AZ244" s="12">
        <v>0</v>
      </c>
      <c r="BA244" s="12">
        <v>0</v>
      </c>
      <c r="BB244" s="12">
        <v>0</v>
      </c>
      <c r="BC244" s="12">
        <v>0</v>
      </c>
      <c r="BD244" s="12">
        <v>0</v>
      </c>
      <c r="BE244" s="12">
        <v>0</v>
      </c>
      <c r="BF244" s="12">
        <v>0</v>
      </c>
      <c r="BG244" s="12">
        <v>306.95999999999998</v>
      </c>
    </row>
    <row r="245" spans="1:59" x14ac:dyDescent="0.2">
      <c r="A245">
        <f t="shared" si="7"/>
        <v>5.4509090909090911</v>
      </c>
      <c r="B245">
        <f t="shared" si="8"/>
        <v>40.425023753295996</v>
      </c>
      <c r="C245" s="14" t="s">
        <v>863</v>
      </c>
      <c r="D245" s="12">
        <v>0</v>
      </c>
      <c r="E245" s="12">
        <v>0</v>
      </c>
      <c r="F245" s="12">
        <v>0</v>
      </c>
      <c r="G245" s="12">
        <v>0</v>
      </c>
      <c r="H245" s="12">
        <v>0</v>
      </c>
      <c r="I245" s="12">
        <v>0</v>
      </c>
      <c r="J245" s="12">
        <v>0</v>
      </c>
      <c r="K245" s="12">
        <v>0</v>
      </c>
      <c r="L245" s="12">
        <v>0</v>
      </c>
      <c r="M245" s="12">
        <v>0</v>
      </c>
      <c r="N245" s="12">
        <v>0</v>
      </c>
      <c r="O245" s="12">
        <v>0</v>
      </c>
      <c r="P245" s="12">
        <v>0</v>
      </c>
      <c r="Q245" s="12">
        <v>0</v>
      </c>
      <c r="R245" s="12">
        <v>0</v>
      </c>
      <c r="S245" s="12">
        <v>0</v>
      </c>
      <c r="T245" s="12">
        <v>0</v>
      </c>
      <c r="U245" s="12">
        <v>0</v>
      </c>
      <c r="V245" s="12">
        <v>0</v>
      </c>
      <c r="W245" s="12">
        <v>0</v>
      </c>
      <c r="X245" s="12">
        <v>0</v>
      </c>
      <c r="Y245" s="12">
        <v>0</v>
      </c>
      <c r="Z245" s="12">
        <v>0</v>
      </c>
      <c r="AA245" s="12">
        <v>0</v>
      </c>
      <c r="AB245" s="12">
        <v>0</v>
      </c>
      <c r="AC245" s="12">
        <v>0</v>
      </c>
      <c r="AD245" s="12">
        <v>0</v>
      </c>
      <c r="AE245" s="12">
        <v>0</v>
      </c>
      <c r="AF245" s="12">
        <v>0</v>
      </c>
      <c r="AG245" s="12">
        <v>0</v>
      </c>
      <c r="AH245" s="12">
        <v>0</v>
      </c>
      <c r="AI245" s="12">
        <v>0</v>
      </c>
      <c r="AJ245" s="12">
        <v>0</v>
      </c>
      <c r="AK245" s="12">
        <v>0</v>
      </c>
      <c r="AL245" s="12">
        <v>0</v>
      </c>
      <c r="AM245" s="12">
        <v>0</v>
      </c>
      <c r="AN245" s="12">
        <v>0</v>
      </c>
      <c r="AO245" s="12">
        <v>0</v>
      </c>
      <c r="AP245" s="12">
        <v>0</v>
      </c>
      <c r="AQ245" s="12">
        <v>0</v>
      </c>
      <c r="AR245" s="12">
        <v>0</v>
      </c>
      <c r="AS245" s="12">
        <v>0</v>
      </c>
      <c r="AT245" s="12">
        <v>0</v>
      </c>
      <c r="AU245" s="12">
        <v>0</v>
      </c>
      <c r="AV245" s="12">
        <v>0</v>
      </c>
      <c r="AW245" s="12">
        <v>0</v>
      </c>
      <c r="AX245" s="12">
        <v>0</v>
      </c>
      <c r="AY245" s="12">
        <v>0</v>
      </c>
      <c r="AZ245" s="12">
        <v>299.8</v>
      </c>
      <c r="BA245" s="12">
        <v>0</v>
      </c>
      <c r="BB245" s="12">
        <v>0</v>
      </c>
      <c r="BC245" s="12">
        <v>0</v>
      </c>
      <c r="BD245" s="12">
        <v>0</v>
      </c>
      <c r="BE245" s="12">
        <v>0</v>
      </c>
      <c r="BF245" s="12">
        <v>0</v>
      </c>
      <c r="BG245" s="12">
        <v>299.8</v>
      </c>
    </row>
    <row r="246" spans="1:59" x14ac:dyDescent="0.2">
      <c r="A246">
        <f t="shared" si="7"/>
        <v>5.3858181818181823</v>
      </c>
      <c r="B246">
        <f t="shared" si="8"/>
        <v>39.942296651772317</v>
      </c>
      <c r="C246" s="14" t="s">
        <v>383</v>
      </c>
      <c r="D246" s="12">
        <v>0</v>
      </c>
      <c r="E246" s="12">
        <v>0</v>
      </c>
      <c r="F246" s="12">
        <v>0</v>
      </c>
      <c r="G246" s="12">
        <v>0</v>
      </c>
      <c r="H246" s="12">
        <v>0</v>
      </c>
      <c r="I246" s="12">
        <v>0</v>
      </c>
      <c r="J246" s="12">
        <v>0</v>
      </c>
      <c r="K246" s="12">
        <v>0</v>
      </c>
      <c r="L246" s="12">
        <v>0</v>
      </c>
      <c r="M246" s="12">
        <v>296.22000000000003</v>
      </c>
      <c r="N246" s="12">
        <v>0</v>
      </c>
      <c r="O246" s="12">
        <v>0</v>
      </c>
      <c r="P246" s="12">
        <v>0</v>
      </c>
      <c r="Q246" s="12">
        <v>0</v>
      </c>
      <c r="R246" s="12">
        <v>0</v>
      </c>
      <c r="S246" s="12">
        <v>0</v>
      </c>
      <c r="T246" s="12">
        <v>0</v>
      </c>
      <c r="U246" s="12">
        <v>0</v>
      </c>
      <c r="V246" s="12">
        <v>0</v>
      </c>
      <c r="W246" s="12">
        <v>0</v>
      </c>
      <c r="X246" s="12">
        <v>0</v>
      </c>
      <c r="Y246" s="12">
        <v>0</v>
      </c>
      <c r="Z246" s="12">
        <v>0</v>
      </c>
      <c r="AA246" s="12">
        <v>0</v>
      </c>
      <c r="AB246" s="12">
        <v>0</v>
      </c>
      <c r="AC246" s="12">
        <v>0</v>
      </c>
      <c r="AD246" s="12">
        <v>0</v>
      </c>
      <c r="AE246" s="12">
        <v>0</v>
      </c>
      <c r="AF246" s="12">
        <v>0</v>
      </c>
      <c r="AG246" s="12">
        <v>0</v>
      </c>
      <c r="AH246" s="12">
        <v>0</v>
      </c>
      <c r="AI246" s="12">
        <v>0</v>
      </c>
      <c r="AJ246" s="12">
        <v>0</v>
      </c>
      <c r="AK246" s="12">
        <v>0</v>
      </c>
      <c r="AL246" s="12">
        <v>0</v>
      </c>
      <c r="AM246" s="12">
        <v>0</v>
      </c>
      <c r="AN246" s="12">
        <v>0</v>
      </c>
      <c r="AO246" s="12">
        <v>0</v>
      </c>
      <c r="AP246" s="12">
        <v>0</v>
      </c>
      <c r="AQ246" s="12">
        <v>0</v>
      </c>
      <c r="AR246" s="12">
        <v>0</v>
      </c>
      <c r="AS246" s="12">
        <v>0</v>
      </c>
      <c r="AT246" s="12">
        <v>0</v>
      </c>
      <c r="AU246" s="12">
        <v>0</v>
      </c>
      <c r="AV246" s="12">
        <v>0</v>
      </c>
      <c r="AW246" s="12">
        <v>0</v>
      </c>
      <c r="AX246" s="12">
        <v>0</v>
      </c>
      <c r="AY246" s="12">
        <v>0</v>
      </c>
      <c r="AZ246" s="12">
        <v>0</v>
      </c>
      <c r="BA246" s="12">
        <v>0</v>
      </c>
      <c r="BB246" s="12">
        <v>0</v>
      </c>
      <c r="BC246" s="12">
        <v>0</v>
      </c>
      <c r="BD246" s="12">
        <v>0</v>
      </c>
      <c r="BE246" s="12">
        <v>0</v>
      </c>
      <c r="BF246" s="12">
        <v>0</v>
      </c>
      <c r="BG246" s="12">
        <v>296.22000000000003</v>
      </c>
    </row>
    <row r="247" spans="1:59" x14ac:dyDescent="0.2">
      <c r="A247">
        <f t="shared" si="7"/>
        <v>5.348727272727273</v>
      </c>
      <c r="B247">
        <f t="shared" si="8"/>
        <v>27.78803619829181</v>
      </c>
      <c r="C247" s="14" t="s">
        <v>340</v>
      </c>
      <c r="D247" s="12">
        <v>0</v>
      </c>
      <c r="E247" s="12">
        <v>0</v>
      </c>
      <c r="F247" s="12">
        <v>0</v>
      </c>
      <c r="G247" s="12">
        <v>0</v>
      </c>
      <c r="H247" s="12">
        <v>0</v>
      </c>
      <c r="I247" s="12">
        <v>0</v>
      </c>
      <c r="J247" s="12">
        <v>0</v>
      </c>
      <c r="K247" s="12">
        <v>0</v>
      </c>
      <c r="L247" s="12">
        <v>147.09</v>
      </c>
      <c r="M247" s="12">
        <v>0</v>
      </c>
      <c r="N247" s="12">
        <v>0</v>
      </c>
      <c r="O247" s="12">
        <v>0</v>
      </c>
      <c r="P247" s="12">
        <v>0</v>
      </c>
      <c r="Q247" s="12">
        <v>0</v>
      </c>
      <c r="R247" s="12">
        <v>0</v>
      </c>
      <c r="S247" s="12">
        <v>0</v>
      </c>
      <c r="T247" s="12">
        <v>0</v>
      </c>
      <c r="U247" s="12">
        <v>0</v>
      </c>
      <c r="V247" s="12">
        <v>0</v>
      </c>
      <c r="W247" s="12">
        <v>0</v>
      </c>
      <c r="X247" s="12">
        <v>0</v>
      </c>
      <c r="Y247" s="12">
        <v>0</v>
      </c>
      <c r="Z247" s="12">
        <v>0</v>
      </c>
      <c r="AA247" s="12">
        <v>0</v>
      </c>
      <c r="AB247" s="12">
        <v>0</v>
      </c>
      <c r="AC247" s="12">
        <v>0</v>
      </c>
      <c r="AD247" s="12">
        <v>0</v>
      </c>
      <c r="AE247" s="12">
        <v>0</v>
      </c>
      <c r="AF247" s="12">
        <v>0</v>
      </c>
      <c r="AG247" s="12">
        <v>0</v>
      </c>
      <c r="AH247" s="12">
        <v>0</v>
      </c>
      <c r="AI247" s="12">
        <v>0</v>
      </c>
      <c r="AJ247" s="12">
        <v>0</v>
      </c>
      <c r="AK247" s="12">
        <v>0</v>
      </c>
      <c r="AL247" s="12">
        <v>0</v>
      </c>
      <c r="AM247" s="12">
        <v>0</v>
      </c>
      <c r="AN247" s="12">
        <v>0</v>
      </c>
      <c r="AO247" s="12">
        <v>0</v>
      </c>
      <c r="AP247" s="12">
        <v>0</v>
      </c>
      <c r="AQ247" s="12">
        <v>147.09</v>
      </c>
      <c r="AR247" s="12">
        <v>0</v>
      </c>
      <c r="AS247" s="12">
        <v>0</v>
      </c>
      <c r="AT247" s="12">
        <v>0</v>
      </c>
      <c r="AU247" s="12">
        <v>0</v>
      </c>
      <c r="AV247" s="12">
        <v>0</v>
      </c>
      <c r="AW247" s="12">
        <v>0</v>
      </c>
      <c r="AX247" s="12">
        <v>0</v>
      </c>
      <c r="AY247" s="12">
        <v>0</v>
      </c>
      <c r="AZ247" s="12">
        <v>0</v>
      </c>
      <c r="BA247" s="12">
        <v>0</v>
      </c>
      <c r="BB247" s="12">
        <v>0</v>
      </c>
      <c r="BC247" s="12">
        <v>0</v>
      </c>
      <c r="BD247" s="12">
        <v>0</v>
      </c>
      <c r="BE247" s="12">
        <v>0</v>
      </c>
      <c r="BF247" s="12">
        <v>0</v>
      </c>
      <c r="BG247" s="12">
        <v>294.18</v>
      </c>
    </row>
    <row r="248" spans="1:59" x14ac:dyDescent="0.2">
      <c r="A248">
        <f t="shared" si="7"/>
        <v>5.3485454545454552</v>
      </c>
      <c r="B248">
        <f t="shared" si="8"/>
        <v>39.665874708162384</v>
      </c>
      <c r="C248" s="14" t="s">
        <v>484</v>
      </c>
      <c r="D248" s="12">
        <v>0</v>
      </c>
      <c r="E248" s="12">
        <v>0</v>
      </c>
      <c r="F248" s="12">
        <v>0</v>
      </c>
      <c r="G248" s="12">
        <v>0</v>
      </c>
      <c r="H248" s="12">
        <v>0</v>
      </c>
      <c r="I248" s="12">
        <v>0</v>
      </c>
      <c r="J248" s="12">
        <v>0</v>
      </c>
      <c r="K248" s="12">
        <v>0</v>
      </c>
      <c r="L248" s="12">
        <v>0</v>
      </c>
      <c r="M248" s="12">
        <v>0</v>
      </c>
      <c r="N248" s="12">
        <v>0</v>
      </c>
      <c r="O248" s="12">
        <v>294.17</v>
      </c>
      <c r="P248" s="12">
        <v>0</v>
      </c>
      <c r="Q248" s="12">
        <v>0</v>
      </c>
      <c r="R248" s="12">
        <v>0</v>
      </c>
      <c r="S248" s="12">
        <v>0</v>
      </c>
      <c r="T248" s="12">
        <v>0</v>
      </c>
      <c r="U248" s="12">
        <v>0</v>
      </c>
      <c r="V248" s="12">
        <v>0</v>
      </c>
      <c r="W248" s="12">
        <v>0</v>
      </c>
      <c r="X248" s="12">
        <v>0</v>
      </c>
      <c r="Y248" s="12">
        <v>0</v>
      </c>
      <c r="Z248" s="12">
        <v>0</v>
      </c>
      <c r="AA248" s="12">
        <v>0</v>
      </c>
      <c r="AB248" s="12">
        <v>0</v>
      </c>
      <c r="AC248" s="12">
        <v>0</v>
      </c>
      <c r="AD248" s="12">
        <v>0</v>
      </c>
      <c r="AE248" s="12">
        <v>0</v>
      </c>
      <c r="AF248" s="12">
        <v>0</v>
      </c>
      <c r="AG248" s="12">
        <v>0</v>
      </c>
      <c r="AH248" s="12">
        <v>0</v>
      </c>
      <c r="AI248" s="12">
        <v>0</v>
      </c>
      <c r="AJ248" s="12">
        <v>0</v>
      </c>
      <c r="AK248" s="12">
        <v>0</v>
      </c>
      <c r="AL248" s="12">
        <v>0</v>
      </c>
      <c r="AM248" s="12">
        <v>0</v>
      </c>
      <c r="AN248" s="12">
        <v>0</v>
      </c>
      <c r="AO248" s="12">
        <v>0</v>
      </c>
      <c r="AP248" s="12">
        <v>0</v>
      </c>
      <c r="AQ248" s="12">
        <v>0</v>
      </c>
      <c r="AR248" s="12">
        <v>0</v>
      </c>
      <c r="AS248" s="12">
        <v>0</v>
      </c>
      <c r="AT248" s="12">
        <v>0</v>
      </c>
      <c r="AU248" s="12">
        <v>0</v>
      </c>
      <c r="AV248" s="12">
        <v>0</v>
      </c>
      <c r="AW248" s="12">
        <v>0</v>
      </c>
      <c r="AX248" s="12">
        <v>0</v>
      </c>
      <c r="AY248" s="12">
        <v>0</v>
      </c>
      <c r="AZ248" s="12">
        <v>0</v>
      </c>
      <c r="BA248" s="12">
        <v>0</v>
      </c>
      <c r="BB248" s="12">
        <v>0</v>
      </c>
      <c r="BC248" s="12">
        <v>0</v>
      </c>
      <c r="BD248" s="12">
        <v>0</v>
      </c>
      <c r="BE248" s="12">
        <v>0</v>
      </c>
      <c r="BF248" s="12">
        <v>0</v>
      </c>
      <c r="BG248" s="12">
        <v>294.17</v>
      </c>
    </row>
    <row r="249" spans="1:59" x14ac:dyDescent="0.2">
      <c r="A249">
        <f t="shared" si="7"/>
        <v>5.2323636363636359</v>
      </c>
      <c r="B249">
        <f t="shared" si="8"/>
        <v>38.804247283934359</v>
      </c>
      <c r="C249" s="14" t="s">
        <v>336</v>
      </c>
      <c r="D249" s="12">
        <v>0</v>
      </c>
      <c r="E249" s="12">
        <v>0</v>
      </c>
      <c r="F249" s="12">
        <v>0</v>
      </c>
      <c r="G249" s="12">
        <v>0</v>
      </c>
      <c r="H249" s="12">
        <v>0</v>
      </c>
      <c r="I249" s="12">
        <v>0</v>
      </c>
      <c r="J249" s="12">
        <v>0</v>
      </c>
      <c r="K249" s="12">
        <v>0</v>
      </c>
      <c r="L249" s="12">
        <v>0</v>
      </c>
      <c r="M249" s="12">
        <v>0</v>
      </c>
      <c r="N249" s="12">
        <v>0</v>
      </c>
      <c r="O249" s="12">
        <v>0</v>
      </c>
      <c r="P249" s="12">
        <v>0</v>
      </c>
      <c r="Q249" s="12">
        <v>0</v>
      </c>
      <c r="R249" s="12">
        <v>0</v>
      </c>
      <c r="S249" s="12">
        <v>0</v>
      </c>
      <c r="T249" s="12">
        <v>0</v>
      </c>
      <c r="U249" s="12">
        <v>0</v>
      </c>
      <c r="V249" s="12">
        <v>0</v>
      </c>
      <c r="W249" s="12">
        <v>287.77999999999997</v>
      </c>
      <c r="X249" s="12">
        <v>0</v>
      </c>
      <c r="Y249" s="12">
        <v>0</v>
      </c>
      <c r="Z249" s="12">
        <v>0</v>
      </c>
      <c r="AA249" s="12">
        <v>0</v>
      </c>
      <c r="AB249" s="12">
        <v>0</v>
      </c>
      <c r="AC249" s="12">
        <v>0</v>
      </c>
      <c r="AD249" s="12">
        <v>0</v>
      </c>
      <c r="AE249" s="12">
        <v>0</v>
      </c>
      <c r="AF249" s="12">
        <v>0</v>
      </c>
      <c r="AG249" s="12">
        <v>0</v>
      </c>
      <c r="AH249" s="12">
        <v>0</v>
      </c>
      <c r="AI249" s="12">
        <v>0</v>
      </c>
      <c r="AJ249" s="12">
        <v>0</v>
      </c>
      <c r="AK249" s="12">
        <v>0</v>
      </c>
      <c r="AL249" s="12">
        <v>0</v>
      </c>
      <c r="AM249" s="12">
        <v>0</v>
      </c>
      <c r="AN249" s="12">
        <v>0</v>
      </c>
      <c r="AO249" s="12">
        <v>0</v>
      </c>
      <c r="AP249" s="12">
        <v>0</v>
      </c>
      <c r="AQ249" s="12">
        <v>0</v>
      </c>
      <c r="AR249" s="12">
        <v>0</v>
      </c>
      <c r="AS249" s="12">
        <v>0</v>
      </c>
      <c r="AT249" s="12">
        <v>0</v>
      </c>
      <c r="AU249" s="12">
        <v>0</v>
      </c>
      <c r="AV249" s="12">
        <v>0</v>
      </c>
      <c r="AW249" s="12">
        <v>0</v>
      </c>
      <c r="AX249" s="12">
        <v>0</v>
      </c>
      <c r="AY249" s="12">
        <v>0</v>
      </c>
      <c r="AZ249" s="12">
        <v>0</v>
      </c>
      <c r="BA249" s="12">
        <v>0</v>
      </c>
      <c r="BB249" s="12">
        <v>0</v>
      </c>
      <c r="BC249" s="12">
        <v>0</v>
      </c>
      <c r="BD249" s="12">
        <v>0</v>
      </c>
      <c r="BE249" s="12">
        <v>0</v>
      </c>
      <c r="BF249" s="12">
        <v>0</v>
      </c>
      <c r="BG249" s="12">
        <v>287.77999999999997</v>
      </c>
    </row>
    <row r="250" spans="1:59" x14ac:dyDescent="0.2">
      <c r="A250">
        <f t="shared" si="7"/>
        <v>5.1858181818181821</v>
      </c>
      <c r="B250">
        <f t="shared" si="8"/>
        <v>38.459056954353187</v>
      </c>
      <c r="C250" s="14" t="s">
        <v>723</v>
      </c>
      <c r="D250" s="12">
        <v>0</v>
      </c>
      <c r="E250" s="12">
        <v>0</v>
      </c>
      <c r="F250" s="12">
        <v>0</v>
      </c>
      <c r="G250" s="12">
        <v>0</v>
      </c>
      <c r="H250" s="12">
        <v>0</v>
      </c>
      <c r="I250" s="12">
        <v>285.22000000000003</v>
      </c>
      <c r="J250" s="12">
        <v>0</v>
      </c>
      <c r="K250" s="12">
        <v>0</v>
      </c>
      <c r="L250" s="12">
        <v>0</v>
      </c>
      <c r="M250" s="12">
        <v>0</v>
      </c>
      <c r="N250" s="12">
        <v>0</v>
      </c>
      <c r="O250" s="12">
        <v>0</v>
      </c>
      <c r="P250" s="12">
        <v>0</v>
      </c>
      <c r="Q250" s="12">
        <v>0</v>
      </c>
      <c r="R250" s="12">
        <v>0</v>
      </c>
      <c r="S250" s="12">
        <v>0</v>
      </c>
      <c r="T250" s="12">
        <v>0</v>
      </c>
      <c r="U250" s="12">
        <v>0</v>
      </c>
      <c r="V250" s="12">
        <v>0</v>
      </c>
      <c r="W250" s="12">
        <v>0</v>
      </c>
      <c r="X250" s="12">
        <v>0</v>
      </c>
      <c r="Y250" s="12">
        <v>0</v>
      </c>
      <c r="Z250" s="12">
        <v>0</v>
      </c>
      <c r="AA250" s="12">
        <v>0</v>
      </c>
      <c r="AB250" s="12">
        <v>0</v>
      </c>
      <c r="AC250" s="12">
        <v>0</v>
      </c>
      <c r="AD250" s="12">
        <v>0</v>
      </c>
      <c r="AE250" s="12">
        <v>0</v>
      </c>
      <c r="AF250" s="12">
        <v>0</v>
      </c>
      <c r="AG250" s="12">
        <v>0</v>
      </c>
      <c r="AH250" s="12">
        <v>0</v>
      </c>
      <c r="AI250" s="12">
        <v>0</v>
      </c>
      <c r="AJ250" s="12">
        <v>0</v>
      </c>
      <c r="AK250" s="12">
        <v>0</v>
      </c>
      <c r="AL250" s="12">
        <v>0</v>
      </c>
      <c r="AM250" s="12">
        <v>0</v>
      </c>
      <c r="AN250" s="12">
        <v>0</v>
      </c>
      <c r="AO250" s="12">
        <v>0</v>
      </c>
      <c r="AP250" s="12">
        <v>0</v>
      </c>
      <c r="AQ250" s="12">
        <v>0</v>
      </c>
      <c r="AR250" s="12">
        <v>0</v>
      </c>
      <c r="AS250" s="12">
        <v>0</v>
      </c>
      <c r="AT250" s="12">
        <v>0</v>
      </c>
      <c r="AU250" s="12">
        <v>0</v>
      </c>
      <c r="AV250" s="12">
        <v>0</v>
      </c>
      <c r="AW250" s="12">
        <v>0</v>
      </c>
      <c r="AX250" s="12">
        <v>0</v>
      </c>
      <c r="AY250" s="12">
        <v>0</v>
      </c>
      <c r="AZ250" s="12">
        <v>0</v>
      </c>
      <c r="BA250" s="12">
        <v>0</v>
      </c>
      <c r="BB250" s="12">
        <v>0</v>
      </c>
      <c r="BC250" s="12">
        <v>0</v>
      </c>
      <c r="BD250" s="12">
        <v>0</v>
      </c>
      <c r="BE250" s="12">
        <v>0</v>
      </c>
      <c r="BF250" s="12">
        <v>0</v>
      </c>
      <c r="BG250" s="12">
        <v>285.22000000000003</v>
      </c>
    </row>
    <row r="251" spans="1:59" x14ac:dyDescent="0.2">
      <c r="A251">
        <f t="shared" si="7"/>
        <v>5.1612727272727277</v>
      </c>
      <c r="B251">
        <f t="shared" si="8"/>
        <v>38.27702299148811</v>
      </c>
      <c r="C251" s="14" t="s">
        <v>324</v>
      </c>
      <c r="D251" s="12">
        <v>0</v>
      </c>
      <c r="E251" s="12">
        <v>0</v>
      </c>
      <c r="F251" s="12">
        <v>0</v>
      </c>
      <c r="G251" s="12">
        <v>0</v>
      </c>
      <c r="H251" s="12">
        <v>0</v>
      </c>
      <c r="I251" s="12">
        <v>0</v>
      </c>
      <c r="J251" s="12">
        <v>0</v>
      </c>
      <c r="K251" s="12">
        <v>0</v>
      </c>
      <c r="L251" s="12">
        <v>0</v>
      </c>
      <c r="M251" s="12">
        <v>283.87</v>
      </c>
      <c r="N251" s="12">
        <v>0</v>
      </c>
      <c r="O251" s="12">
        <v>0</v>
      </c>
      <c r="P251" s="12">
        <v>0</v>
      </c>
      <c r="Q251" s="12">
        <v>0</v>
      </c>
      <c r="R251" s="12">
        <v>0</v>
      </c>
      <c r="S251" s="12">
        <v>0</v>
      </c>
      <c r="T251" s="12">
        <v>0</v>
      </c>
      <c r="U251" s="12">
        <v>0</v>
      </c>
      <c r="V251" s="12">
        <v>0</v>
      </c>
      <c r="W251" s="12">
        <v>0</v>
      </c>
      <c r="X251" s="12">
        <v>0</v>
      </c>
      <c r="Y251" s="12">
        <v>0</v>
      </c>
      <c r="Z251" s="12">
        <v>0</v>
      </c>
      <c r="AA251" s="12">
        <v>0</v>
      </c>
      <c r="AB251" s="12">
        <v>0</v>
      </c>
      <c r="AC251" s="12">
        <v>0</v>
      </c>
      <c r="AD251" s="12">
        <v>0</v>
      </c>
      <c r="AE251" s="12">
        <v>0</v>
      </c>
      <c r="AF251" s="12">
        <v>0</v>
      </c>
      <c r="AG251" s="12">
        <v>0</v>
      </c>
      <c r="AH251" s="12">
        <v>0</v>
      </c>
      <c r="AI251" s="12">
        <v>0</v>
      </c>
      <c r="AJ251" s="12">
        <v>0</v>
      </c>
      <c r="AK251" s="12">
        <v>0</v>
      </c>
      <c r="AL251" s="12">
        <v>0</v>
      </c>
      <c r="AM251" s="12">
        <v>0</v>
      </c>
      <c r="AN251" s="12">
        <v>0</v>
      </c>
      <c r="AO251" s="12">
        <v>0</v>
      </c>
      <c r="AP251" s="12">
        <v>0</v>
      </c>
      <c r="AQ251" s="12">
        <v>0</v>
      </c>
      <c r="AR251" s="12">
        <v>0</v>
      </c>
      <c r="AS251" s="12">
        <v>0</v>
      </c>
      <c r="AT251" s="12">
        <v>0</v>
      </c>
      <c r="AU251" s="12">
        <v>0</v>
      </c>
      <c r="AV251" s="12">
        <v>0</v>
      </c>
      <c r="AW251" s="12">
        <v>0</v>
      </c>
      <c r="AX251" s="12">
        <v>0</v>
      </c>
      <c r="AY251" s="12">
        <v>0</v>
      </c>
      <c r="AZ251" s="12">
        <v>0</v>
      </c>
      <c r="BA251" s="12">
        <v>0</v>
      </c>
      <c r="BB251" s="12">
        <v>0</v>
      </c>
      <c r="BC251" s="12">
        <v>0</v>
      </c>
      <c r="BD251" s="12">
        <v>0</v>
      </c>
      <c r="BE251" s="12">
        <v>0</v>
      </c>
      <c r="BF251" s="12">
        <v>0</v>
      </c>
      <c r="BG251" s="12">
        <v>283.87</v>
      </c>
    </row>
    <row r="252" spans="1:59" x14ac:dyDescent="0.2">
      <c r="A252">
        <f t="shared" si="7"/>
        <v>4.6043636363636367</v>
      </c>
      <c r="B252">
        <f t="shared" si="8"/>
        <v>25.262550219030217</v>
      </c>
      <c r="C252" s="14" t="s">
        <v>297</v>
      </c>
      <c r="D252" s="12">
        <v>0</v>
      </c>
      <c r="E252" s="12">
        <v>0</v>
      </c>
      <c r="F252" s="12">
        <v>0</v>
      </c>
      <c r="G252" s="12">
        <v>0</v>
      </c>
      <c r="H252" s="12">
        <v>0</v>
      </c>
      <c r="I252" s="12">
        <v>0</v>
      </c>
      <c r="J252" s="12">
        <v>0</v>
      </c>
      <c r="K252" s="12">
        <v>0</v>
      </c>
      <c r="L252" s="12">
        <v>0</v>
      </c>
      <c r="M252" s="12">
        <v>0</v>
      </c>
      <c r="N252" s="12">
        <v>0</v>
      </c>
      <c r="O252" s="12">
        <v>84.41</v>
      </c>
      <c r="P252" s="12">
        <v>0</v>
      </c>
      <c r="Q252" s="12">
        <v>0</v>
      </c>
      <c r="R252" s="12">
        <v>0</v>
      </c>
      <c r="S252" s="12">
        <v>0</v>
      </c>
      <c r="T252" s="12">
        <v>0</v>
      </c>
      <c r="U252" s="12">
        <v>0</v>
      </c>
      <c r="V252" s="12">
        <v>0</v>
      </c>
      <c r="W252" s="12">
        <v>0</v>
      </c>
      <c r="X252" s="12">
        <v>0</v>
      </c>
      <c r="Y252" s="12">
        <v>0</v>
      </c>
      <c r="Z252" s="12">
        <v>0</v>
      </c>
      <c r="AA252" s="12">
        <v>0</v>
      </c>
      <c r="AB252" s="12">
        <v>0</v>
      </c>
      <c r="AC252" s="12">
        <v>0</v>
      </c>
      <c r="AD252" s="12">
        <v>0</v>
      </c>
      <c r="AE252" s="12">
        <v>0</v>
      </c>
      <c r="AF252" s="12">
        <v>168.83</v>
      </c>
      <c r="AG252" s="12">
        <v>0</v>
      </c>
      <c r="AH252" s="12">
        <v>0</v>
      </c>
      <c r="AI252" s="12">
        <v>0</v>
      </c>
      <c r="AJ252" s="12">
        <v>0</v>
      </c>
      <c r="AK252" s="12">
        <v>0</v>
      </c>
      <c r="AL252" s="12">
        <v>0</v>
      </c>
      <c r="AM252" s="12">
        <v>0</v>
      </c>
      <c r="AN252" s="12">
        <v>0</v>
      </c>
      <c r="AO252" s="12">
        <v>0</v>
      </c>
      <c r="AP252" s="12">
        <v>0</v>
      </c>
      <c r="AQ252" s="12">
        <v>0</v>
      </c>
      <c r="AR252" s="12">
        <v>0</v>
      </c>
      <c r="AS252" s="12">
        <v>0</v>
      </c>
      <c r="AT252" s="12">
        <v>0</v>
      </c>
      <c r="AU252" s="12">
        <v>0</v>
      </c>
      <c r="AV252" s="12">
        <v>0</v>
      </c>
      <c r="AW252" s="12">
        <v>0</v>
      </c>
      <c r="AX252" s="12">
        <v>0</v>
      </c>
      <c r="AY252" s="12">
        <v>0</v>
      </c>
      <c r="AZ252" s="12">
        <v>0</v>
      </c>
      <c r="BA252" s="12">
        <v>0</v>
      </c>
      <c r="BB252" s="12">
        <v>0</v>
      </c>
      <c r="BC252" s="12">
        <v>0</v>
      </c>
      <c r="BD252" s="12">
        <v>0</v>
      </c>
      <c r="BE252" s="12">
        <v>0</v>
      </c>
      <c r="BF252" s="12">
        <v>0</v>
      </c>
      <c r="BG252" s="12">
        <v>253.24</v>
      </c>
    </row>
    <row r="253" spans="1:59" x14ac:dyDescent="0.2">
      <c r="A253">
        <f t="shared" si="7"/>
        <v>3.8370909090909091</v>
      </c>
      <c r="B253">
        <f t="shared" si="8"/>
        <v>28.456627794848519</v>
      </c>
      <c r="C253" s="14" t="s">
        <v>335</v>
      </c>
      <c r="D253" s="12">
        <v>0</v>
      </c>
      <c r="E253" s="12">
        <v>0</v>
      </c>
      <c r="F253" s="12">
        <v>0</v>
      </c>
      <c r="G253" s="12">
        <v>0</v>
      </c>
      <c r="H253" s="12">
        <v>0</v>
      </c>
      <c r="I253" s="12">
        <v>0</v>
      </c>
      <c r="J253" s="12">
        <v>0</v>
      </c>
      <c r="K253" s="12">
        <v>0</v>
      </c>
      <c r="L253" s="12">
        <v>0</v>
      </c>
      <c r="M253" s="12">
        <v>0</v>
      </c>
      <c r="N253" s="12">
        <v>0</v>
      </c>
      <c r="O253" s="12">
        <v>0</v>
      </c>
      <c r="P253" s="12">
        <v>0</v>
      </c>
      <c r="Q253" s="12">
        <v>0</v>
      </c>
      <c r="R253" s="12">
        <v>0</v>
      </c>
      <c r="S253" s="12">
        <v>0</v>
      </c>
      <c r="T253" s="12">
        <v>0</v>
      </c>
      <c r="U253" s="12">
        <v>0</v>
      </c>
      <c r="V253" s="12">
        <v>0</v>
      </c>
      <c r="W253" s="12">
        <v>0</v>
      </c>
      <c r="X253" s="12">
        <v>0</v>
      </c>
      <c r="Y253" s="12">
        <v>0</v>
      </c>
      <c r="Z253" s="12">
        <v>0</v>
      </c>
      <c r="AA253" s="12">
        <v>0</v>
      </c>
      <c r="AB253" s="12">
        <v>0</v>
      </c>
      <c r="AC253" s="12">
        <v>0</v>
      </c>
      <c r="AD253" s="12">
        <v>0</v>
      </c>
      <c r="AE253" s="12">
        <v>0</v>
      </c>
      <c r="AF253" s="12">
        <v>0</v>
      </c>
      <c r="AG253" s="12">
        <v>0</v>
      </c>
      <c r="AH253" s="12">
        <v>0</v>
      </c>
      <c r="AI253" s="12">
        <v>0</v>
      </c>
      <c r="AJ253" s="12">
        <v>0</v>
      </c>
      <c r="AK253" s="12">
        <v>0</v>
      </c>
      <c r="AL253" s="12">
        <v>0</v>
      </c>
      <c r="AM253" s="12">
        <v>0</v>
      </c>
      <c r="AN253" s="12">
        <v>0</v>
      </c>
      <c r="AO253" s="12">
        <v>0</v>
      </c>
      <c r="AP253" s="12">
        <v>0</v>
      </c>
      <c r="AQ253" s="12">
        <v>0</v>
      </c>
      <c r="AR253" s="12">
        <v>0</v>
      </c>
      <c r="AS253" s="12">
        <v>0</v>
      </c>
      <c r="AT253" s="12">
        <v>0</v>
      </c>
      <c r="AU253" s="12">
        <v>0</v>
      </c>
      <c r="AV253" s="12">
        <v>0</v>
      </c>
      <c r="AW253" s="12">
        <v>0</v>
      </c>
      <c r="AX253" s="12">
        <v>0</v>
      </c>
      <c r="AY253" s="12">
        <v>0</v>
      </c>
      <c r="AZ253" s="12">
        <v>0</v>
      </c>
      <c r="BA253" s="12">
        <v>0</v>
      </c>
      <c r="BB253" s="12">
        <v>0</v>
      </c>
      <c r="BC253" s="12">
        <v>0</v>
      </c>
      <c r="BD253" s="12">
        <v>0</v>
      </c>
      <c r="BE253" s="12">
        <v>0</v>
      </c>
      <c r="BF253" s="12">
        <v>211.04</v>
      </c>
      <c r="BG253" s="12">
        <v>211.04</v>
      </c>
    </row>
    <row r="254" spans="1:59" x14ac:dyDescent="0.2">
      <c r="A254">
        <f t="shared" si="7"/>
        <v>3.7207272727272724</v>
      </c>
      <c r="B254">
        <f t="shared" si="8"/>
        <v>27.593651970895571</v>
      </c>
      <c r="C254" s="14" t="s">
        <v>235</v>
      </c>
      <c r="D254" s="12">
        <v>0</v>
      </c>
      <c r="E254" s="12">
        <v>0</v>
      </c>
      <c r="F254" s="12">
        <v>0</v>
      </c>
      <c r="G254" s="12">
        <v>0</v>
      </c>
      <c r="H254" s="12">
        <v>0</v>
      </c>
      <c r="I254" s="12">
        <v>0</v>
      </c>
      <c r="J254" s="12">
        <v>0</v>
      </c>
      <c r="K254" s="12">
        <v>0</v>
      </c>
      <c r="L254" s="12">
        <v>0</v>
      </c>
      <c r="M254" s="12">
        <v>0</v>
      </c>
      <c r="N254" s="12">
        <v>0</v>
      </c>
      <c r="O254" s="12">
        <v>0</v>
      </c>
      <c r="P254" s="12">
        <v>0</v>
      </c>
      <c r="Q254" s="12">
        <v>0</v>
      </c>
      <c r="R254" s="12">
        <v>0</v>
      </c>
      <c r="S254" s="12">
        <v>0</v>
      </c>
      <c r="T254" s="12">
        <v>0</v>
      </c>
      <c r="U254" s="12">
        <v>0</v>
      </c>
      <c r="V254" s="12">
        <v>0</v>
      </c>
      <c r="W254" s="12">
        <v>0</v>
      </c>
      <c r="X254" s="12">
        <v>0</v>
      </c>
      <c r="Y254" s="12">
        <v>0</v>
      </c>
      <c r="Z254" s="12">
        <v>0</v>
      </c>
      <c r="AA254" s="12">
        <v>0</v>
      </c>
      <c r="AB254" s="12">
        <v>0</v>
      </c>
      <c r="AC254" s="12">
        <v>0</v>
      </c>
      <c r="AD254" s="12">
        <v>0</v>
      </c>
      <c r="AE254" s="12">
        <v>0</v>
      </c>
      <c r="AF254" s="12">
        <v>0</v>
      </c>
      <c r="AG254" s="12">
        <v>0</v>
      </c>
      <c r="AH254" s="12">
        <v>0</v>
      </c>
      <c r="AI254" s="12">
        <v>0</v>
      </c>
      <c r="AJ254" s="12">
        <v>0</v>
      </c>
      <c r="AK254" s="12">
        <v>0</v>
      </c>
      <c r="AL254" s="12">
        <v>0</v>
      </c>
      <c r="AM254" s="12">
        <v>0</v>
      </c>
      <c r="AN254" s="12">
        <v>0</v>
      </c>
      <c r="AO254" s="12">
        <v>0</v>
      </c>
      <c r="AP254" s="12">
        <v>0</v>
      </c>
      <c r="AQ254" s="12">
        <v>204.64</v>
      </c>
      <c r="AR254" s="12">
        <v>0</v>
      </c>
      <c r="AS254" s="12">
        <v>0</v>
      </c>
      <c r="AT254" s="12">
        <v>0</v>
      </c>
      <c r="AU254" s="12">
        <v>0</v>
      </c>
      <c r="AV254" s="12">
        <v>0</v>
      </c>
      <c r="AW254" s="12">
        <v>0</v>
      </c>
      <c r="AX254" s="12">
        <v>0</v>
      </c>
      <c r="AY254" s="12">
        <v>0</v>
      </c>
      <c r="AZ254" s="12">
        <v>0</v>
      </c>
      <c r="BA254" s="12">
        <v>0</v>
      </c>
      <c r="BB254" s="12">
        <v>0</v>
      </c>
      <c r="BC254" s="12">
        <v>0</v>
      </c>
      <c r="BD254" s="12">
        <v>0</v>
      </c>
      <c r="BE254" s="12">
        <v>0</v>
      </c>
      <c r="BF254" s="12">
        <v>0</v>
      </c>
      <c r="BG254" s="12">
        <v>204.64</v>
      </c>
    </row>
    <row r="255" spans="1:59" x14ac:dyDescent="0.2">
      <c r="A255">
        <f t="shared" si="7"/>
        <v>3.4881818181818183</v>
      </c>
      <c r="B255">
        <f t="shared" si="8"/>
        <v>25.869048722714599</v>
      </c>
      <c r="C255" s="14" t="s">
        <v>255</v>
      </c>
      <c r="D255" s="12">
        <v>0</v>
      </c>
      <c r="E255" s="12">
        <v>0</v>
      </c>
      <c r="F255" s="12">
        <v>0</v>
      </c>
      <c r="G255" s="12">
        <v>0</v>
      </c>
      <c r="H255" s="12">
        <v>0</v>
      </c>
      <c r="I255" s="12">
        <v>0</v>
      </c>
      <c r="J255" s="12">
        <v>191.85</v>
      </c>
      <c r="K255" s="12">
        <v>0</v>
      </c>
      <c r="L255" s="12">
        <v>0</v>
      </c>
      <c r="M255" s="12">
        <v>0</v>
      </c>
      <c r="N255" s="12">
        <v>0</v>
      </c>
      <c r="O255" s="12">
        <v>0</v>
      </c>
      <c r="P255" s="12">
        <v>0</v>
      </c>
      <c r="Q255" s="12">
        <v>0</v>
      </c>
      <c r="R255" s="12">
        <v>0</v>
      </c>
      <c r="S255" s="12">
        <v>0</v>
      </c>
      <c r="T255" s="12">
        <v>0</v>
      </c>
      <c r="U255" s="12">
        <v>0</v>
      </c>
      <c r="V255" s="12">
        <v>0</v>
      </c>
      <c r="W255" s="12">
        <v>0</v>
      </c>
      <c r="X255" s="12">
        <v>0</v>
      </c>
      <c r="Y255" s="12">
        <v>0</v>
      </c>
      <c r="Z255" s="12">
        <v>0</v>
      </c>
      <c r="AA255" s="12">
        <v>0</v>
      </c>
      <c r="AB255" s="12">
        <v>0</v>
      </c>
      <c r="AC255" s="12">
        <v>0</v>
      </c>
      <c r="AD255" s="12">
        <v>0</v>
      </c>
      <c r="AE255" s="12">
        <v>0</v>
      </c>
      <c r="AF255" s="12">
        <v>0</v>
      </c>
      <c r="AG255" s="12">
        <v>0</v>
      </c>
      <c r="AH255" s="12">
        <v>0</v>
      </c>
      <c r="AI255" s="12">
        <v>0</v>
      </c>
      <c r="AJ255" s="12">
        <v>0</v>
      </c>
      <c r="AK255" s="12">
        <v>0</v>
      </c>
      <c r="AL255" s="12">
        <v>0</v>
      </c>
      <c r="AM255" s="12">
        <v>0</v>
      </c>
      <c r="AN255" s="12">
        <v>0</v>
      </c>
      <c r="AO255" s="12">
        <v>0</v>
      </c>
      <c r="AP255" s="12">
        <v>0</v>
      </c>
      <c r="AQ255" s="12">
        <v>0</v>
      </c>
      <c r="AR255" s="12">
        <v>0</v>
      </c>
      <c r="AS255" s="12">
        <v>0</v>
      </c>
      <c r="AT255" s="12">
        <v>0</v>
      </c>
      <c r="AU255" s="12">
        <v>0</v>
      </c>
      <c r="AV255" s="12">
        <v>0</v>
      </c>
      <c r="AW255" s="12">
        <v>0</v>
      </c>
      <c r="AX255" s="12">
        <v>0</v>
      </c>
      <c r="AY255" s="12">
        <v>0</v>
      </c>
      <c r="AZ255" s="12">
        <v>0</v>
      </c>
      <c r="BA255" s="12">
        <v>0</v>
      </c>
      <c r="BB255" s="12">
        <v>0</v>
      </c>
      <c r="BC255" s="12">
        <v>0</v>
      </c>
      <c r="BD255" s="12">
        <v>0</v>
      </c>
      <c r="BE255" s="12">
        <v>0</v>
      </c>
      <c r="BF255" s="12">
        <v>0</v>
      </c>
      <c r="BG255" s="12">
        <v>191.85</v>
      </c>
    </row>
    <row r="256" spans="1:59" x14ac:dyDescent="0.2">
      <c r="A256">
        <f t="shared" si="7"/>
        <v>3.3114545454545454</v>
      </c>
      <c r="B256">
        <f t="shared" si="8"/>
        <v>24.558404190086055</v>
      </c>
      <c r="C256" s="14" t="s">
        <v>816</v>
      </c>
      <c r="D256" s="12">
        <v>0</v>
      </c>
      <c r="E256" s="12">
        <v>0</v>
      </c>
      <c r="F256" s="12">
        <v>0</v>
      </c>
      <c r="G256" s="12">
        <v>0</v>
      </c>
      <c r="H256" s="12">
        <v>0</v>
      </c>
      <c r="I256" s="12">
        <v>0</v>
      </c>
      <c r="J256" s="12">
        <v>0</v>
      </c>
      <c r="K256" s="12">
        <v>0</v>
      </c>
      <c r="L256" s="12">
        <v>0</v>
      </c>
      <c r="M256" s="12">
        <v>0</v>
      </c>
      <c r="N256" s="12">
        <v>0</v>
      </c>
      <c r="O256" s="12">
        <v>0</v>
      </c>
      <c r="P256" s="12">
        <v>182.13</v>
      </c>
      <c r="Q256" s="12">
        <v>0</v>
      </c>
      <c r="R256" s="12">
        <v>0</v>
      </c>
      <c r="S256" s="12">
        <v>0</v>
      </c>
      <c r="T256" s="12">
        <v>0</v>
      </c>
      <c r="U256" s="12">
        <v>0</v>
      </c>
      <c r="V256" s="12">
        <v>0</v>
      </c>
      <c r="W256" s="12">
        <v>0</v>
      </c>
      <c r="X256" s="12">
        <v>0</v>
      </c>
      <c r="Y256" s="12">
        <v>0</v>
      </c>
      <c r="Z256" s="12">
        <v>0</v>
      </c>
      <c r="AA256" s="12">
        <v>0</v>
      </c>
      <c r="AB256" s="12">
        <v>0</v>
      </c>
      <c r="AC256" s="12">
        <v>0</v>
      </c>
      <c r="AD256" s="12">
        <v>0</v>
      </c>
      <c r="AE256" s="12">
        <v>0</v>
      </c>
      <c r="AF256" s="12">
        <v>0</v>
      </c>
      <c r="AG256" s="12">
        <v>0</v>
      </c>
      <c r="AH256" s="12">
        <v>0</v>
      </c>
      <c r="AI256" s="12">
        <v>0</v>
      </c>
      <c r="AJ256" s="12">
        <v>0</v>
      </c>
      <c r="AK256" s="12">
        <v>0</v>
      </c>
      <c r="AL256" s="12">
        <v>0</v>
      </c>
      <c r="AM256" s="12">
        <v>0</v>
      </c>
      <c r="AN256" s="12">
        <v>0</v>
      </c>
      <c r="AO256" s="12">
        <v>0</v>
      </c>
      <c r="AP256" s="12">
        <v>0</v>
      </c>
      <c r="AQ256" s="12">
        <v>0</v>
      </c>
      <c r="AR256" s="12">
        <v>0</v>
      </c>
      <c r="AS256" s="12">
        <v>0</v>
      </c>
      <c r="AT256" s="12">
        <v>0</v>
      </c>
      <c r="AU256" s="12">
        <v>0</v>
      </c>
      <c r="AV256" s="12">
        <v>0</v>
      </c>
      <c r="AW256" s="12">
        <v>0</v>
      </c>
      <c r="AX256" s="12">
        <v>0</v>
      </c>
      <c r="AY256" s="12">
        <v>0</v>
      </c>
      <c r="AZ256" s="12">
        <v>0</v>
      </c>
      <c r="BA256" s="12">
        <v>0</v>
      </c>
      <c r="BB256" s="12">
        <v>0</v>
      </c>
      <c r="BC256" s="12">
        <v>0</v>
      </c>
      <c r="BD256" s="12">
        <v>0</v>
      </c>
      <c r="BE256" s="12">
        <v>0</v>
      </c>
      <c r="BF256" s="12">
        <v>0</v>
      </c>
      <c r="BG256" s="12">
        <v>182.13</v>
      </c>
    </row>
    <row r="257" spans="1:59" x14ac:dyDescent="0.2">
      <c r="A257">
        <f t="shared" si="7"/>
        <v>3.1394545454545453</v>
      </c>
      <c r="B257">
        <f t="shared" si="8"/>
        <v>23.2828180503056</v>
      </c>
      <c r="C257" s="14" t="s">
        <v>933</v>
      </c>
      <c r="D257" s="12">
        <v>0</v>
      </c>
      <c r="E257" s="12">
        <v>172.67</v>
      </c>
      <c r="F257" s="12">
        <v>0</v>
      </c>
      <c r="G257" s="12">
        <v>0</v>
      </c>
      <c r="H257" s="12">
        <v>0</v>
      </c>
      <c r="I257" s="12">
        <v>0</v>
      </c>
      <c r="J257" s="12">
        <v>0</v>
      </c>
      <c r="K257" s="12">
        <v>0</v>
      </c>
      <c r="L257" s="12">
        <v>0</v>
      </c>
      <c r="M257" s="12">
        <v>0</v>
      </c>
      <c r="N257" s="12">
        <v>0</v>
      </c>
      <c r="O257" s="12">
        <v>0</v>
      </c>
      <c r="P257" s="12">
        <v>0</v>
      </c>
      <c r="Q257" s="12">
        <v>0</v>
      </c>
      <c r="R257" s="12">
        <v>0</v>
      </c>
      <c r="S257" s="12">
        <v>0</v>
      </c>
      <c r="T257" s="12">
        <v>0</v>
      </c>
      <c r="U257" s="12">
        <v>0</v>
      </c>
      <c r="V257" s="12">
        <v>0</v>
      </c>
      <c r="W257" s="12">
        <v>0</v>
      </c>
      <c r="X257" s="12">
        <v>0</v>
      </c>
      <c r="Y257" s="12">
        <v>0</v>
      </c>
      <c r="Z257" s="12">
        <v>0</v>
      </c>
      <c r="AA257" s="12">
        <v>0</v>
      </c>
      <c r="AB257" s="12">
        <v>0</v>
      </c>
      <c r="AC257" s="12">
        <v>0</v>
      </c>
      <c r="AD257" s="12">
        <v>0</v>
      </c>
      <c r="AE257" s="12">
        <v>0</v>
      </c>
      <c r="AF257" s="12">
        <v>0</v>
      </c>
      <c r="AG257" s="12">
        <v>0</v>
      </c>
      <c r="AH257" s="12">
        <v>0</v>
      </c>
      <c r="AI257" s="12">
        <v>0</v>
      </c>
      <c r="AJ257" s="12">
        <v>0</v>
      </c>
      <c r="AK257" s="12">
        <v>0</v>
      </c>
      <c r="AL257" s="12">
        <v>0</v>
      </c>
      <c r="AM257" s="12">
        <v>0</v>
      </c>
      <c r="AN257" s="12">
        <v>0</v>
      </c>
      <c r="AO257" s="12">
        <v>0</v>
      </c>
      <c r="AP257" s="12">
        <v>0</v>
      </c>
      <c r="AQ257" s="12">
        <v>0</v>
      </c>
      <c r="AR257" s="12">
        <v>0</v>
      </c>
      <c r="AS257" s="12">
        <v>0</v>
      </c>
      <c r="AT257" s="12">
        <v>0</v>
      </c>
      <c r="AU257" s="12">
        <v>0</v>
      </c>
      <c r="AV257" s="12">
        <v>0</v>
      </c>
      <c r="AW257" s="12">
        <v>0</v>
      </c>
      <c r="AX257" s="12">
        <v>0</v>
      </c>
      <c r="AY257" s="12">
        <v>0</v>
      </c>
      <c r="AZ257" s="12">
        <v>0</v>
      </c>
      <c r="BA257" s="12">
        <v>0</v>
      </c>
      <c r="BB257" s="12">
        <v>0</v>
      </c>
      <c r="BC257" s="12">
        <v>0</v>
      </c>
      <c r="BD257" s="12">
        <v>0</v>
      </c>
      <c r="BE257" s="12">
        <v>0</v>
      </c>
      <c r="BF257" s="12">
        <v>0</v>
      </c>
      <c r="BG257" s="12">
        <v>172.67</v>
      </c>
    </row>
    <row r="258" spans="1:59" x14ac:dyDescent="0.2">
      <c r="A258">
        <f t="shared" si="7"/>
        <v>2.9649090909090909</v>
      </c>
      <c r="B258">
        <f t="shared" si="8"/>
        <v>21.988354314376174</v>
      </c>
      <c r="C258" s="14" t="s">
        <v>557</v>
      </c>
      <c r="D258" s="12">
        <v>0</v>
      </c>
      <c r="E258" s="12">
        <v>0</v>
      </c>
      <c r="F258" s="12">
        <v>0</v>
      </c>
      <c r="G258" s="12">
        <v>0</v>
      </c>
      <c r="H258" s="12">
        <v>0</v>
      </c>
      <c r="I258" s="12">
        <v>0</v>
      </c>
      <c r="J258" s="12">
        <v>0</v>
      </c>
      <c r="K258" s="12">
        <v>0</v>
      </c>
      <c r="L258" s="12">
        <v>0</v>
      </c>
      <c r="M258" s="12">
        <v>0</v>
      </c>
      <c r="N258" s="12">
        <v>0</v>
      </c>
      <c r="O258" s="12">
        <v>0</v>
      </c>
      <c r="P258" s="12">
        <v>163.07</v>
      </c>
      <c r="Q258" s="12">
        <v>0</v>
      </c>
      <c r="R258" s="12">
        <v>0</v>
      </c>
      <c r="S258" s="12">
        <v>0</v>
      </c>
      <c r="T258" s="12">
        <v>0</v>
      </c>
      <c r="U258" s="12">
        <v>0</v>
      </c>
      <c r="V258" s="12">
        <v>0</v>
      </c>
      <c r="W258" s="12">
        <v>0</v>
      </c>
      <c r="X258" s="12">
        <v>0</v>
      </c>
      <c r="Y258" s="12">
        <v>0</v>
      </c>
      <c r="Z258" s="12">
        <v>0</v>
      </c>
      <c r="AA258" s="12">
        <v>0</v>
      </c>
      <c r="AB258" s="12">
        <v>0</v>
      </c>
      <c r="AC258" s="12">
        <v>0</v>
      </c>
      <c r="AD258" s="12">
        <v>0</v>
      </c>
      <c r="AE258" s="12">
        <v>0</v>
      </c>
      <c r="AF258" s="12">
        <v>0</v>
      </c>
      <c r="AG258" s="12">
        <v>0</v>
      </c>
      <c r="AH258" s="12">
        <v>0</v>
      </c>
      <c r="AI258" s="12">
        <v>0</v>
      </c>
      <c r="AJ258" s="12">
        <v>0</v>
      </c>
      <c r="AK258" s="12">
        <v>0</v>
      </c>
      <c r="AL258" s="12">
        <v>0</v>
      </c>
      <c r="AM258" s="12">
        <v>0</v>
      </c>
      <c r="AN258" s="12">
        <v>0</v>
      </c>
      <c r="AO258" s="12">
        <v>0</v>
      </c>
      <c r="AP258" s="12">
        <v>0</v>
      </c>
      <c r="AQ258" s="12">
        <v>0</v>
      </c>
      <c r="AR258" s="12">
        <v>0</v>
      </c>
      <c r="AS258" s="12">
        <v>0</v>
      </c>
      <c r="AT258" s="12">
        <v>0</v>
      </c>
      <c r="AU258" s="12">
        <v>0</v>
      </c>
      <c r="AV258" s="12">
        <v>0</v>
      </c>
      <c r="AW258" s="12">
        <v>0</v>
      </c>
      <c r="AX258" s="12">
        <v>0</v>
      </c>
      <c r="AY258" s="12">
        <v>0</v>
      </c>
      <c r="AZ258" s="12">
        <v>0</v>
      </c>
      <c r="BA258" s="12">
        <v>0</v>
      </c>
      <c r="BB258" s="12">
        <v>0</v>
      </c>
      <c r="BC258" s="12">
        <v>0</v>
      </c>
      <c r="BD258" s="12">
        <v>0</v>
      </c>
      <c r="BE258" s="12">
        <v>0</v>
      </c>
      <c r="BF258" s="12">
        <v>0</v>
      </c>
      <c r="BG258" s="12">
        <v>163.07</v>
      </c>
    </row>
    <row r="259" spans="1:59" x14ac:dyDescent="0.2">
      <c r="A259">
        <f t="shared" si="7"/>
        <v>2.9469090909090911</v>
      </c>
      <c r="B259">
        <f t="shared" si="8"/>
        <v>21.854862741608457</v>
      </c>
      <c r="C259" s="14" t="s">
        <v>66</v>
      </c>
      <c r="D259" s="12">
        <v>0</v>
      </c>
      <c r="E259" s="12">
        <v>0</v>
      </c>
      <c r="F259" s="12">
        <v>0</v>
      </c>
      <c r="G259" s="12">
        <v>0</v>
      </c>
      <c r="H259" s="12">
        <v>0</v>
      </c>
      <c r="I259" s="12">
        <v>162.08000000000001</v>
      </c>
      <c r="J259" s="12">
        <v>0</v>
      </c>
      <c r="K259" s="12">
        <v>0</v>
      </c>
      <c r="L259" s="12">
        <v>0</v>
      </c>
      <c r="M259" s="12">
        <v>0</v>
      </c>
      <c r="N259" s="12">
        <v>0</v>
      </c>
      <c r="O259" s="12">
        <v>0</v>
      </c>
      <c r="P259" s="12">
        <v>0</v>
      </c>
      <c r="Q259" s="12">
        <v>0</v>
      </c>
      <c r="R259" s="12">
        <v>0</v>
      </c>
      <c r="S259" s="12">
        <v>0</v>
      </c>
      <c r="T259" s="12">
        <v>0</v>
      </c>
      <c r="U259" s="12">
        <v>0</v>
      </c>
      <c r="V259" s="12">
        <v>0</v>
      </c>
      <c r="W259" s="12">
        <v>0</v>
      </c>
      <c r="X259" s="12">
        <v>0</v>
      </c>
      <c r="Y259" s="12">
        <v>0</v>
      </c>
      <c r="Z259" s="12">
        <v>0</v>
      </c>
      <c r="AA259" s="12">
        <v>0</v>
      </c>
      <c r="AB259" s="12">
        <v>0</v>
      </c>
      <c r="AC259" s="12">
        <v>0</v>
      </c>
      <c r="AD259" s="12">
        <v>0</v>
      </c>
      <c r="AE259" s="12">
        <v>0</v>
      </c>
      <c r="AF259" s="12">
        <v>0</v>
      </c>
      <c r="AG259" s="12">
        <v>0</v>
      </c>
      <c r="AH259" s="12">
        <v>0</v>
      </c>
      <c r="AI259" s="12">
        <v>0</v>
      </c>
      <c r="AJ259" s="12">
        <v>0</v>
      </c>
      <c r="AK259" s="12">
        <v>0</v>
      </c>
      <c r="AL259" s="12">
        <v>0</v>
      </c>
      <c r="AM259" s="12">
        <v>0</v>
      </c>
      <c r="AN259" s="12">
        <v>0</v>
      </c>
      <c r="AO259" s="12">
        <v>0</v>
      </c>
      <c r="AP259" s="12">
        <v>0</v>
      </c>
      <c r="AQ259" s="12">
        <v>0</v>
      </c>
      <c r="AR259" s="12">
        <v>0</v>
      </c>
      <c r="AS259" s="12">
        <v>0</v>
      </c>
      <c r="AT259" s="12">
        <v>0</v>
      </c>
      <c r="AU259" s="12">
        <v>0</v>
      </c>
      <c r="AV259" s="12">
        <v>0</v>
      </c>
      <c r="AW259" s="12">
        <v>0</v>
      </c>
      <c r="AX259" s="12">
        <v>0</v>
      </c>
      <c r="AY259" s="12">
        <v>0</v>
      </c>
      <c r="AZ259" s="12">
        <v>0</v>
      </c>
      <c r="BA259" s="12">
        <v>0</v>
      </c>
      <c r="BB259" s="12">
        <v>0</v>
      </c>
      <c r="BC259" s="12">
        <v>0</v>
      </c>
      <c r="BD259" s="12">
        <v>0</v>
      </c>
      <c r="BE259" s="12">
        <v>0</v>
      </c>
      <c r="BF259" s="12">
        <v>0</v>
      </c>
      <c r="BG259" s="12">
        <v>162.08000000000001</v>
      </c>
    </row>
    <row r="260" spans="1:59" x14ac:dyDescent="0.2">
      <c r="A260">
        <f t="shared" si="7"/>
        <v>2.9299999999999997</v>
      </c>
      <c r="B260">
        <f t="shared" si="8"/>
        <v>12.513318978266792</v>
      </c>
      <c r="C260" s="14" t="s">
        <v>77</v>
      </c>
      <c r="D260" s="12">
        <v>0</v>
      </c>
      <c r="E260" s="12">
        <v>0</v>
      </c>
      <c r="F260" s="12">
        <v>0</v>
      </c>
      <c r="G260" s="12">
        <v>0</v>
      </c>
      <c r="H260" s="12">
        <v>40.29</v>
      </c>
      <c r="I260" s="12">
        <v>0</v>
      </c>
      <c r="J260" s="12">
        <v>0</v>
      </c>
      <c r="K260" s="12">
        <v>0</v>
      </c>
      <c r="L260" s="12">
        <v>0</v>
      </c>
      <c r="M260" s="12">
        <v>0</v>
      </c>
      <c r="N260" s="12">
        <v>0</v>
      </c>
      <c r="O260" s="12">
        <v>0</v>
      </c>
      <c r="P260" s="12">
        <v>80.58</v>
      </c>
      <c r="Q260" s="12">
        <v>0</v>
      </c>
      <c r="R260" s="12">
        <v>0</v>
      </c>
      <c r="S260" s="12">
        <v>0</v>
      </c>
      <c r="T260" s="12">
        <v>0</v>
      </c>
      <c r="U260" s="12">
        <v>0</v>
      </c>
      <c r="V260" s="12">
        <v>0</v>
      </c>
      <c r="W260" s="12">
        <v>0</v>
      </c>
      <c r="X260" s="12">
        <v>0</v>
      </c>
      <c r="Y260" s="12">
        <v>0</v>
      </c>
      <c r="Z260" s="12">
        <v>0</v>
      </c>
      <c r="AA260" s="12">
        <v>0</v>
      </c>
      <c r="AB260" s="12">
        <v>0</v>
      </c>
      <c r="AC260" s="12">
        <v>0</v>
      </c>
      <c r="AD260" s="12">
        <v>0</v>
      </c>
      <c r="AE260" s="12">
        <v>0</v>
      </c>
      <c r="AF260" s="12">
        <v>0</v>
      </c>
      <c r="AG260" s="12">
        <v>0</v>
      </c>
      <c r="AH260" s="12">
        <v>20.14</v>
      </c>
      <c r="AI260" s="12">
        <v>0</v>
      </c>
      <c r="AJ260" s="12">
        <v>0</v>
      </c>
      <c r="AK260" s="12">
        <v>0</v>
      </c>
      <c r="AL260" s="12">
        <v>20.14</v>
      </c>
      <c r="AM260" s="12">
        <v>0</v>
      </c>
      <c r="AN260" s="12">
        <v>0</v>
      </c>
      <c r="AO260" s="12">
        <v>0</v>
      </c>
      <c r="AP260" s="12">
        <v>0</v>
      </c>
      <c r="AQ260" s="12">
        <v>0</v>
      </c>
      <c r="AR260" s="12">
        <v>0</v>
      </c>
      <c r="AS260" s="12">
        <v>0</v>
      </c>
      <c r="AT260" s="12">
        <v>0</v>
      </c>
      <c r="AU260" s="12">
        <v>0</v>
      </c>
      <c r="AV260" s="12">
        <v>0</v>
      </c>
      <c r="AW260" s="12">
        <v>0</v>
      </c>
      <c r="AX260" s="12">
        <v>0</v>
      </c>
      <c r="AY260" s="12">
        <v>0</v>
      </c>
      <c r="AZ260" s="12">
        <v>0</v>
      </c>
      <c r="BA260" s="12">
        <v>0</v>
      </c>
      <c r="BB260" s="12">
        <v>0</v>
      </c>
      <c r="BC260" s="12">
        <v>0</v>
      </c>
      <c r="BD260" s="12">
        <v>0</v>
      </c>
      <c r="BE260" s="12">
        <v>0</v>
      </c>
      <c r="BF260" s="12">
        <v>0</v>
      </c>
      <c r="BG260" s="12">
        <v>161.14999999999998</v>
      </c>
    </row>
    <row r="261" spans="1:59" x14ac:dyDescent="0.2">
      <c r="A261">
        <f t="shared" ref="A261:A293" si="9">AVERAGE(D261:BF261)</f>
        <v>2.5347272727272725</v>
      </c>
      <c r="B261">
        <f t="shared" si="8"/>
        <v>18.798040565200115</v>
      </c>
      <c r="C261" s="14" t="s">
        <v>670</v>
      </c>
      <c r="D261" s="12">
        <v>0</v>
      </c>
      <c r="E261" s="12">
        <v>0</v>
      </c>
      <c r="F261" s="12">
        <v>0</v>
      </c>
      <c r="G261" s="12">
        <v>0</v>
      </c>
      <c r="H261" s="12">
        <v>0</v>
      </c>
      <c r="I261" s="12">
        <v>0</v>
      </c>
      <c r="J261" s="12">
        <v>0</v>
      </c>
      <c r="K261" s="12">
        <v>0</v>
      </c>
      <c r="L261" s="12">
        <v>0</v>
      </c>
      <c r="M261" s="12">
        <v>0</v>
      </c>
      <c r="N261" s="12">
        <v>0</v>
      </c>
      <c r="O261" s="12">
        <v>0</v>
      </c>
      <c r="P261" s="12">
        <v>0</v>
      </c>
      <c r="Q261" s="12">
        <v>0</v>
      </c>
      <c r="R261" s="12">
        <v>0</v>
      </c>
      <c r="S261" s="12">
        <v>0</v>
      </c>
      <c r="T261" s="12">
        <v>0</v>
      </c>
      <c r="U261" s="12">
        <v>0</v>
      </c>
      <c r="V261" s="12">
        <v>0</v>
      </c>
      <c r="W261" s="12">
        <v>0</v>
      </c>
      <c r="X261" s="12">
        <v>0</v>
      </c>
      <c r="Y261" s="12">
        <v>0</v>
      </c>
      <c r="Z261" s="12">
        <v>0</v>
      </c>
      <c r="AA261" s="12">
        <v>0</v>
      </c>
      <c r="AB261" s="12">
        <v>0</v>
      </c>
      <c r="AC261" s="12">
        <v>0</v>
      </c>
      <c r="AD261" s="12">
        <v>0</v>
      </c>
      <c r="AE261" s="12">
        <v>0</v>
      </c>
      <c r="AF261" s="12">
        <v>0</v>
      </c>
      <c r="AG261" s="12">
        <v>0</v>
      </c>
      <c r="AH261" s="12">
        <v>0</v>
      </c>
      <c r="AI261" s="12">
        <v>0</v>
      </c>
      <c r="AJ261" s="12">
        <v>0</v>
      </c>
      <c r="AK261" s="12">
        <v>0</v>
      </c>
      <c r="AL261" s="12">
        <v>0</v>
      </c>
      <c r="AM261" s="12">
        <v>0</v>
      </c>
      <c r="AN261" s="12">
        <v>0</v>
      </c>
      <c r="AO261" s="12">
        <v>0</v>
      </c>
      <c r="AP261" s="12">
        <v>0</v>
      </c>
      <c r="AQ261" s="12">
        <v>0</v>
      </c>
      <c r="AR261" s="12">
        <v>0</v>
      </c>
      <c r="AS261" s="12">
        <v>0</v>
      </c>
      <c r="AT261" s="12">
        <v>0</v>
      </c>
      <c r="AU261" s="12">
        <v>0</v>
      </c>
      <c r="AV261" s="12">
        <v>0</v>
      </c>
      <c r="AW261" s="12">
        <v>0</v>
      </c>
      <c r="AX261" s="12">
        <v>0</v>
      </c>
      <c r="AY261" s="12">
        <v>0</v>
      </c>
      <c r="AZ261" s="12">
        <v>0</v>
      </c>
      <c r="BA261" s="12">
        <v>0</v>
      </c>
      <c r="BB261" s="12">
        <v>0</v>
      </c>
      <c r="BC261" s="12">
        <v>0</v>
      </c>
      <c r="BD261" s="12">
        <v>139.41</v>
      </c>
      <c r="BE261" s="12">
        <v>0</v>
      </c>
      <c r="BF261" s="12">
        <v>0</v>
      </c>
      <c r="BG261" s="12">
        <v>139.41</v>
      </c>
    </row>
    <row r="262" spans="1:59" x14ac:dyDescent="0.2">
      <c r="A262">
        <f t="shared" si="9"/>
        <v>2.5114545454545452</v>
      </c>
      <c r="B262">
        <f t="shared" ref="B262:B293" si="10">_xlfn.STDEV.S(D262:BF262)</f>
        <v>18.625445400409525</v>
      </c>
      <c r="C262" s="14" t="s">
        <v>801</v>
      </c>
      <c r="D262" s="12">
        <v>0</v>
      </c>
      <c r="E262" s="12">
        <v>0</v>
      </c>
      <c r="F262" s="12">
        <v>0</v>
      </c>
      <c r="G262" s="12">
        <v>0</v>
      </c>
      <c r="H262" s="12">
        <v>0</v>
      </c>
      <c r="I262" s="12">
        <v>0</v>
      </c>
      <c r="J262" s="12">
        <v>0</v>
      </c>
      <c r="K262" s="12">
        <v>0</v>
      </c>
      <c r="L262" s="12">
        <v>0</v>
      </c>
      <c r="M262" s="12">
        <v>0</v>
      </c>
      <c r="N262" s="12">
        <v>0</v>
      </c>
      <c r="O262" s="12">
        <v>0</v>
      </c>
      <c r="P262" s="12">
        <v>0</v>
      </c>
      <c r="Q262" s="12">
        <v>0</v>
      </c>
      <c r="R262" s="12">
        <v>0</v>
      </c>
      <c r="S262" s="12">
        <v>0</v>
      </c>
      <c r="T262" s="12">
        <v>0</v>
      </c>
      <c r="U262" s="12">
        <v>0</v>
      </c>
      <c r="V262" s="12">
        <v>0</v>
      </c>
      <c r="W262" s="12">
        <v>0</v>
      </c>
      <c r="X262" s="12">
        <v>0</v>
      </c>
      <c r="Y262" s="12">
        <v>0</v>
      </c>
      <c r="Z262" s="12">
        <v>0</v>
      </c>
      <c r="AA262" s="12">
        <v>0</v>
      </c>
      <c r="AB262" s="12">
        <v>0</v>
      </c>
      <c r="AC262" s="12">
        <v>0</v>
      </c>
      <c r="AD262" s="12">
        <v>0</v>
      </c>
      <c r="AE262" s="12">
        <v>0</v>
      </c>
      <c r="AF262" s="12">
        <v>0</v>
      </c>
      <c r="AG262" s="12">
        <v>0</v>
      </c>
      <c r="AH262" s="12">
        <v>0</v>
      </c>
      <c r="AI262" s="12">
        <v>0</v>
      </c>
      <c r="AJ262" s="12">
        <v>0</v>
      </c>
      <c r="AK262" s="12">
        <v>0</v>
      </c>
      <c r="AL262" s="12">
        <v>0</v>
      </c>
      <c r="AM262" s="12">
        <v>0</v>
      </c>
      <c r="AN262" s="12">
        <v>0</v>
      </c>
      <c r="AO262" s="12">
        <v>0</v>
      </c>
      <c r="AP262" s="12">
        <v>0</v>
      </c>
      <c r="AQ262" s="12">
        <v>0</v>
      </c>
      <c r="AR262" s="12">
        <v>0</v>
      </c>
      <c r="AS262" s="12">
        <v>0</v>
      </c>
      <c r="AT262" s="12">
        <v>0</v>
      </c>
      <c r="AU262" s="12">
        <v>0</v>
      </c>
      <c r="AV262" s="12">
        <v>0</v>
      </c>
      <c r="AW262" s="12">
        <v>0</v>
      </c>
      <c r="AX262" s="12">
        <v>0</v>
      </c>
      <c r="AY262" s="12">
        <v>0</v>
      </c>
      <c r="AZ262" s="12">
        <v>138.13</v>
      </c>
      <c r="BA262" s="12">
        <v>0</v>
      </c>
      <c r="BB262" s="12">
        <v>0</v>
      </c>
      <c r="BC262" s="12">
        <v>0</v>
      </c>
      <c r="BD262" s="12">
        <v>0</v>
      </c>
      <c r="BE262" s="12">
        <v>0</v>
      </c>
      <c r="BF262" s="12">
        <v>0</v>
      </c>
      <c r="BG262" s="12">
        <v>138.13</v>
      </c>
    </row>
    <row r="263" spans="1:59" x14ac:dyDescent="0.2">
      <c r="A263">
        <f t="shared" si="9"/>
        <v>2.3254545454545457</v>
      </c>
      <c r="B263">
        <f t="shared" si="10"/>
        <v>17.246032481809735</v>
      </c>
      <c r="C263" s="14" t="s">
        <v>208</v>
      </c>
      <c r="D263" s="12">
        <v>0</v>
      </c>
      <c r="E263" s="12">
        <v>0</v>
      </c>
      <c r="F263" s="12">
        <v>127.9</v>
      </c>
      <c r="G263" s="12">
        <v>0</v>
      </c>
      <c r="H263" s="12">
        <v>0</v>
      </c>
      <c r="I263" s="12">
        <v>0</v>
      </c>
      <c r="J263" s="12">
        <v>0</v>
      </c>
      <c r="K263" s="12">
        <v>0</v>
      </c>
      <c r="L263" s="12">
        <v>0</v>
      </c>
      <c r="M263" s="12">
        <v>0</v>
      </c>
      <c r="N263" s="12">
        <v>0</v>
      </c>
      <c r="O263" s="12">
        <v>0</v>
      </c>
      <c r="P263" s="12">
        <v>0</v>
      </c>
      <c r="Q263" s="12">
        <v>0</v>
      </c>
      <c r="R263" s="12">
        <v>0</v>
      </c>
      <c r="S263" s="12">
        <v>0</v>
      </c>
      <c r="T263" s="12">
        <v>0</v>
      </c>
      <c r="U263" s="12">
        <v>0</v>
      </c>
      <c r="V263" s="12">
        <v>0</v>
      </c>
      <c r="W263" s="12">
        <v>0</v>
      </c>
      <c r="X263" s="12">
        <v>0</v>
      </c>
      <c r="Y263" s="12">
        <v>0</v>
      </c>
      <c r="Z263" s="12">
        <v>0</v>
      </c>
      <c r="AA263" s="12">
        <v>0</v>
      </c>
      <c r="AB263" s="12">
        <v>0</v>
      </c>
      <c r="AC263" s="12">
        <v>0</v>
      </c>
      <c r="AD263" s="12">
        <v>0</v>
      </c>
      <c r="AE263" s="12">
        <v>0</v>
      </c>
      <c r="AF263" s="12">
        <v>0</v>
      </c>
      <c r="AG263" s="12">
        <v>0</v>
      </c>
      <c r="AH263" s="12">
        <v>0</v>
      </c>
      <c r="AI263" s="12">
        <v>0</v>
      </c>
      <c r="AJ263" s="12">
        <v>0</v>
      </c>
      <c r="AK263" s="12">
        <v>0</v>
      </c>
      <c r="AL263" s="12">
        <v>0</v>
      </c>
      <c r="AM263" s="12">
        <v>0</v>
      </c>
      <c r="AN263" s="12">
        <v>0</v>
      </c>
      <c r="AO263" s="12">
        <v>0</v>
      </c>
      <c r="AP263" s="12">
        <v>0</v>
      </c>
      <c r="AQ263" s="12">
        <v>0</v>
      </c>
      <c r="AR263" s="12">
        <v>0</v>
      </c>
      <c r="AS263" s="12">
        <v>0</v>
      </c>
      <c r="AT263" s="12">
        <v>0</v>
      </c>
      <c r="AU263" s="12">
        <v>0</v>
      </c>
      <c r="AV263" s="12">
        <v>0</v>
      </c>
      <c r="AW263" s="12">
        <v>0</v>
      </c>
      <c r="AX263" s="12">
        <v>0</v>
      </c>
      <c r="AY263" s="12">
        <v>0</v>
      </c>
      <c r="AZ263" s="12">
        <v>0</v>
      </c>
      <c r="BA263" s="12">
        <v>0</v>
      </c>
      <c r="BB263" s="12">
        <v>0</v>
      </c>
      <c r="BC263" s="12">
        <v>0</v>
      </c>
      <c r="BD263" s="12">
        <v>0</v>
      </c>
      <c r="BE263" s="12">
        <v>0</v>
      </c>
      <c r="BF263" s="12">
        <v>0</v>
      </c>
      <c r="BG263" s="12">
        <v>127.9</v>
      </c>
    </row>
    <row r="264" spans="1:59" x14ac:dyDescent="0.2">
      <c r="A264">
        <f t="shared" si="9"/>
        <v>2.0929090909090911</v>
      </c>
      <c r="B264">
        <f t="shared" si="10"/>
        <v>15.52142923362876</v>
      </c>
      <c r="C264" s="14" t="s">
        <v>117</v>
      </c>
      <c r="D264" s="12">
        <v>0</v>
      </c>
      <c r="E264" s="12">
        <v>0</v>
      </c>
      <c r="F264" s="12">
        <v>0</v>
      </c>
      <c r="G264" s="12">
        <v>0</v>
      </c>
      <c r="H264" s="12">
        <v>0</v>
      </c>
      <c r="I264" s="12">
        <v>0</v>
      </c>
      <c r="J264" s="12">
        <v>0</v>
      </c>
      <c r="K264" s="12">
        <v>0</v>
      </c>
      <c r="L264" s="12">
        <v>0</v>
      </c>
      <c r="M264" s="12">
        <v>0</v>
      </c>
      <c r="N264" s="12">
        <v>0</v>
      </c>
      <c r="O264" s="12">
        <v>0</v>
      </c>
      <c r="P264" s="12">
        <v>0</v>
      </c>
      <c r="Q264" s="12">
        <v>0</v>
      </c>
      <c r="R264" s="12">
        <v>0</v>
      </c>
      <c r="S264" s="12">
        <v>0</v>
      </c>
      <c r="T264" s="12">
        <v>0</v>
      </c>
      <c r="U264" s="12">
        <v>0</v>
      </c>
      <c r="V264" s="12">
        <v>0</v>
      </c>
      <c r="W264" s="12">
        <v>0</v>
      </c>
      <c r="X264" s="12">
        <v>0</v>
      </c>
      <c r="Y264" s="12">
        <v>0</v>
      </c>
      <c r="Z264" s="12">
        <v>0</v>
      </c>
      <c r="AA264" s="12">
        <v>0</v>
      </c>
      <c r="AB264" s="12">
        <v>0</v>
      </c>
      <c r="AC264" s="12">
        <v>0</v>
      </c>
      <c r="AD264" s="12">
        <v>0</v>
      </c>
      <c r="AE264" s="12">
        <v>0</v>
      </c>
      <c r="AF264" s="12">
        <v>0</v>
      </c>
      <c r="AG264" s="12">
        <v>0</v>
      </c>
      <c r="AH264" s="12">
        <v>0</v>
      </c>
      <c r="AI264" s="12">
        <v>0</v>
      </c>
      <c r="AJ264" s="12">
        <v>0</v>
      </c>
      <c r="AK264" s="12">
        <v>0</v>
      </c>
      <c r="AL264" s="12">
        <v>0</v>
      </c>
      <c r="AM264" s="12">
        <v>0</v>
      </c>
      <c r="AN264" s="12">
        <v>0</v>
      </c>
      <c r="AO264" s="12">
        <v>0</v>
      </c>
      <c r="AP264" s="12">
        <v>0</v>
      </c>
      <c r="AQ264" s="12">
        <v>0</v>
      </c>
      <c r="AR264" s="12">
        <v>0</v>
      </c>
      <c r="AS264" s="12">
        <v>0</v>
      </c>
      <c r="AT264" s="12">
        <v>0</v>
      </c>
      <c r="AU264" s="12">
        <v>0</v>
      </c>
      <c r="AV264" s="12">
        <v>0</v>
      </c>
      <c r="AW264" s="12">
        <v>0</v>
      </c>
      <c r="AX264" s="12">
        <v>0</v>
      </c>
      <c r="AY264" s="12">
        <v>0</v>
      </c>
      <c r="AZ264" s="12">
        <v>0</v>
      </c>
      <c r="BA264" s="12">
        <v>115.11</v>
      </c>
      <c r="BB264" s="12">
        <v>0</v>
      </c>
      <c r="BC264" s="12">
        <v>0</v>
      </c>
      <c r="BD264" s="12">
        <v>0</v>
      </c>
      <c r="BE264" s="12">
        <v>0</v>
      </c>
      <c r="BF264" s="12">
        <v>0</v>
      </c>
      <c r="BG264" s="12">
        <v>115.11</v>
      </c>
    </row>
    <row r="265" spans="1:59" x14ac:dyDescent="0.2">
      <c r="A265">
        <f t="shared" si="9"/>
        <v>1.8836363636363636</v>
      </c>
      <c r="B265">
        <f t="shared" si="10"/>
        <v>13.969421150238375</v>
      </c>
      <c r="C265" s="14" t="s">
        <v>437</v>
      </c>
      <c r="D265" s="12">
        <v>0</v>
      </c>
      <c r="E265" s="12">
        <v>0</v>
      </c>
      <c r="F265" s="12">
        <v>0</v>
      </c>
      <c r="G265" s="12">
        <v>0</v>
      </c>
      <c r="H265" s="12">
        <v>0</v>
      </c>
      <c r="I265" s="12">
        <v>0</v>
      </c>
      <c r="J265" s="12">
        <v>0</v>
      </c>
      <c r="K265" s="12">
        <v>0</v>
      </c>
      <c r="L265" s="12">
        <v>0</v>
      </c>
      <c r="M265" s="12">
        <v>0</v>
      </c>
      <c r="N265" s="12">
        <v>0</v>
      </c>
      <c r="O265" s="12">
        <v>0</v>
      </c>
      <c r="P265" s="12">
        <v>0</v>
      </c>
      <c r="Q265" s="12">
        <v>0</v>
      </c>
      <c r="R265" s="12">
        <v>0</v>
      </c>
      <c r="S265" s="12">
        <v>0</v>
      </c>
      <c r="T265" s="12">
        <v>0</v>
      </c>
      <c r="U265" s="12">
        <v>0</v>
      </c>
      <c r="V265" s="12">
        <v>0</v>
      </c>
      <c r="W265" s="12">
        <v>0</v>
      </c>
      <c r="X265" s="12">
        <v>0</v>
      </c>
      <c r="Y265" s="12">
        <v>0</v>
      </c>
      <c r="Z265" s="12">
        <v>0</v>
      </c>
      <c r="AA265" s="12">
        <v>0</v>
      </c>
      <c r="AB265" s="12">
        <v>0</v>
      </c>
      <c r="AC265" s="12">
        <v>0</v>
      </c>
      <c r="AD265" s="12">
        <v>0</v>
      </c>
      <c r="AE265" s="12">
        <v>0</v>
      </c>
      <c r="AF265" s="12">
        <v>0</v>
      </c>
      <c r="AG265" s="12">
        <v>0</v>
      </c>
      <c r="AH265" s="12">
        <v>103.6</v>
      </c>
      <c r="AI265" s="12">
        <v>0</v>
      </c>
      <c r="AJ265" s="12">
        <v>0</v>
      </c>
      <c r="AK265" s="12">
        <v>0</v>
      </c>
      <c r="AL265" s="12">
        <v>0</v>
      </c>
      <c r="AM265" s="12">
        <v>0</v>
      </c>
      <c r="AN265" s="12">
        <v>0</v>
      </c>
      <c r="AO265" s="12">
        <v>0</v>
      </c>
      <c r="AP265" s="12">
        <v>0</v>
      </c>
      <c r="AQ265" s="12">
        <v>0</v>
      </c>
      <c r="AR265" s="12">
        <v>0</v>
      </c>
      <c r="AS265" s="12">
        <v>0</v>
      </c>
      <c r="AT265" s="12">
        <v>0</v>
      </c>
      <c r="AU265" s="12">
        <v>0</v>
      </c>
      <c r="AV265" s="12">
        <v>0</v>
      </c>
      <c r="AW265" s="12">
        <v>0</v>
      </c>
      <c r="AX265" s="12">
        <v>0</v>
      </c>
      <c r="AY265" s="12">
        <v>0</v>
      </c>
      <c r="AZ265" s="12">
        <v>0</v>
      </c>
      <c r="BA265" s="12">
        <v>0</v>
      </c>
      <c r="BB265" s="12">
        <v>0</v>
      </c>
      <c r="BC265" s="12">
        <v>0</v>
      </c>
      <c r="BD265" s="12">
        <v>0</v>
      </c>
      <c r="BE265" s="12">
        <v>0</v>
      </c>
      <c r="BF265" s="12">
        <v>0</v>
      </c>
      <c r="BG265" s="12">
        <v>103.6</v>
      </c>
    </row>
    <row r="266" spans="1:59" x14ac:dyDescent="0.2">
      <c r="A266">
        <f t="shared" si="9"/>
        <v>1.7441818181818183</v>
      </c>
      <c r="B266">
        <f t="shared" si="10"/>
        <v>12.935198561219764</v>
      </c>
      <c r="C266" s="14" t="s">
        <v>454</v>
      </c>
      <c r="D266" s="12">
        <v>0</v>
      </c>
      <c r="E266" s="12">
        <v>95.93</v>
      </c>
      <c r="F266" s="12">
        <v>0</v>
      </c>
      <c r="G266" s="12">
        <v>0</v>
      </c>
      <c r="H266" s="12">
        <v>0</v>
      </c>
      <c r="I266" s="12">
        <v>0</v>
      </c>
      <c r="J266" s="12">
        <v>0</v>
      </c>
      <c r="K266" s="12">
        <v>0</v>
      </c>
      <c r="L266" s="12">
        <v>0</v>
      </c>
      <c r="M266" s="12">
        <v>0</v>
      </c>
      <c r="N266" s="12">
        <v>0</v>
      </c>
      <c r="O266" s="12">
        <v>0</v>
      </c>
      <c r="P266" s="12">
        <v>0</v>
      </c>
      <c r="Q266" s="12">
        <v>0</v>
      </c>
      <c r="R266" s="12">
        <v>0</v>
      </c>
      <c r="S266" s="12">
        <v>0</v>
      </c>
      <c r="T266" s="12">
        <v>0</v>
      </c>
      <c r="U266" s="12">
        <v>0</v>
      </c>
      <c r="V266" s="12">
        <v>0</v>
      </c>
      <c r="W266" s="12">
        <v>0</v>
      </c>
      <c r="X266" s="12">
        <v>0</v>
      </c>
      <c r="Y266" s="12">
        <v>0</v>
      </c>
      <c r="Z266" s="12">
        <v>0</v>
      </c>
      <c r="AA266" s="12">
        <v>0</v>
      </c>
      <c r="AB266" s="12">
        <v>0</v>
      </c>
      <c r="AC266" s="12">
        <v>0</v>
      </c>
      <c r="AD266" s="12">
        <v>0</v>
      </c>
      <c r="AE266" s="12">
        <v>0</v>
      </c>
      <c r="AF266" s="12">
        <v>0</v>
      </c>
      <c r="AG266" s="12">
        <v>0</v>
      </c>
      <c r="AH266" s="12">
        <v>0</v>
      </c>
      <c r="AI266" s="12">
        <v>0</v>
      </c>
      <c r="AJ266" s="12">
        <v>0</v>
      </c>
      <c r="AK266" s="12">
        <v>0</v>
      </c>
      <c r="AL266" s="12">
        <v>0</v>
      </c>
      <c r="AM266" s="12">
        <v>0</v>
      </c>
      <c r="AN266" s="12">
        <v>0</v>
      </c>
      <c r="AO266" s="12">
        <v>0</v>
      </c>
      <c r="AP266" s="12">
        <v>0</v>
      </c>
      <c r="AQ266" s="12">
        <v>0</v>
      </c>
      <c r="AR266" s="12">
        <v>0</v>
      </c>
      <c r="AS266" s="12">
        <v>0</v>
      </c>
      <c r="AT266" s="12">
        <v>0</v>
      </c>
      <c r="AU266" s="12">
        <v>0</v>
      </c>
      <c r="AV266" s="12">
        <v>0</v>
      </c>
      <c r="AW266" s="12">
        <v>0</v>
      </c>
      <c r="AX266" s="12">
        <v>0</v>
      </c>
      <c r="AY266" s="12">
        <v>0</v>
      </c>
      <c r="AZ266" s="12">
        <v>0</v>
      </c>
      <c r="BA266" s="12">
        <v>0</v>
      </c>
      <c r="BB266" s="12">
        <v>0</v>
      </c>
      <c r="BC266" s="12">
        <v>0</v>
      </c>
      <c r="BD266" s="12">
        <v>0</v>
      </c>
      <c r="BE266" s="12">
        <v>0</v>
      </c>
      <c r="BF266" s="12">
        <v>0</v>
      </c>
      <c r="BG266" s="12">
        <v>95.93</v>
      </c>
    </row>
    <row r="267" spans="1:59" x14ac:dyDescent="0.2">
      <c r="A267">
        <f t="shared" si="9"/>
        <v>1.7441818181818183</v>
      </c>
      <c r="B267">
        <f t="shared" si="10"/>
        <v>12.935198561219764</v>
      </c>
      <c r="C267" s="14" t="s">
        <v>644</v>
      </c>
      <c r="D267" s="12">
        <v>0</v>
      </c>
      <c r="E267" s="12">
        <v>0</v>
      </c>
      <c r="F267" s="12">
        <v>0</v>
      </c>
      <c r="G267" s="12">
        <v>0</v>
      </c>
      <c r="H267" s="12">
        <v>0</v>
      </c>
      <c r="I267" s="12">
        <v>0</v>
      </c>
      <c r="J267" s="12">
        <v>0</v>
      </c>
      <c r="K267" s="12">
        <v>0</v>
      </c>
      <c r="L267" s="12">
        <v>95.93</v>
      </c>
      <c r="M267" s="12">
        <v>0</v>
      </c>
      <c r="N267" s="12">
        <v>0</v>
      </c>
      <c r="O267" s="12">
        <v>0</v>
      </c>
      <c r="P267" s="12">
        <v>0</v>
      </c>
      <c r="Q267" s="12">
        <v>0</v>
      </c>
      <c r="R267" s="12">
        <v>0</v>
      </c>
      <c r="S267" s="12">
        <v>0</v>
      </c>
      <c r="T267" s="12">
        <v>0</v>
      </c>
      <c r="U267" s="12">
        <v>0</v>
      </c>
      <c r="V267" s="12">
        <v>0</v>
      </c>
      <c r="W267" s="12">
        <v>0</v>
      </c>
      <c r="X267" s="12">
        <v>0</v>
      </c>
      <c r="Y267" s="12">
        <v>0</v>
      </c>
      <c r="Z267" s="12">
        <v>0</v>
      </c>
      <c r="AA267" s="12">
        <v>0</v>
      </c>
      <c r="AB267" s="12">
        <v>0</v>
      </c>
      <c r="AC267" s="12">
        <v>0</v>
      </c>
      <c r="AD267" s="12">
        <v>0</v>
      </c>
      <c r="AE267" s="12">
        <v>0</v>
      </c>
      <c r="AF267" s="12">
        <v>0</v>
      </c>
      <c r="AG267" s="12">
        <v>0</v>
      </c>
      <c r="AH267" s="12">
        <v>0</v>
      </c>
      <c r="AI267" s="12">
        <v>0</v>
      </c>
      <c r="AJ267" s="12">
        <v>0</v>
      </c>
      <c r="AK267" s="12">
        <v>0</v>
      </c>
      <c r="AL267" s="12">
        <v>0</v>
      </c>
      <c r="AM267" s="12">
        <v>0</v>
      </c>
      <c r="AN267" s="12">
        <v>0</v>
      </c>
      <c r="AO267" s="12">
        <v>0</v>
      </c>
      <c r="AP267" s="12">
        <v>0</v>
      </c>
      <c r="AQ267" s="12">
        <v>0</v>
      </c>
      <c r="AR267" s="12">
        <v>0</v>
      </c>
      <c r="AS267" s="12">
        <v>0</v>
      </c>
      <c r="AT267" s="12">
        <v>0</v>
      </c>
      <c r="AU267" s="12">
        <v>0</v>
      </c>
      <c r="AV267" s="12">
        <v>0</v>
      </c>
      <c r="AW267" s="12">
        <v>0</v>
      </c>
      <c r="AX267" s="12">
        <v>0</v>
      </c>
      <c r="AY267" s="12">
        <v>0</v>
      </c>
      <c r="AZ267" s="12">
        <v>0</v>
      </c>
      <c r="BA267" s="12">
        <v>0</v>
      </c>
      <c r="BB267" s="12">
        <v>0</v>
      </c>
      <c r="BC267" s="12">
        <v>0</v>
      </c>
      <c r="BD267" s="12">
        <v>0</v>
      </c>
      <c r="BE267" s="12">
        <v>0</v>
      </c>
      <c r="BF267" s="12">
        <v>0</v>
      </c>
      <c r="BG267" s="12">
        <v>95.93</v>
      </c>
    </row>
    <row r="268" spans="1:59" x14ac:dyDescent="0.2">
      <c r="A268">
        <f t="shared" si="9"/>
        <v>1.478909090909091</v>
      </c>
      <c r="B268">
        <f t="shared" si="10"/>
        <v>10.967883362552023</v>
      </c>
      <c r="C268" s="14" t="s">
        <v>810</v>
      </c>
      <c r="D268" s="12">
        <v>0</v>
      </c>
      <c r="E268" s="12">
        <v>0</v>
      </c>
      <c r="F268" s="12">
        <v>0</v>
      </c>
      <c r="G268" s="12">
        <v>0</v>
      </c>
      <c r="H268" s="12">
        <v>81.34</v>
      </c>
      <c r="I268" s="12">
        <v>0</v>
      </c>
      <c r="J268" s="12">
        <v>0</v>
      </c>
      <c r="K268" s="12">
        <v>0</v>
      </c>
      <c r="L268" s="12">
        <v>0</v>
      </c>
      <c r="M268" s="12">
        <v>0</v>
      </c>
      <c r="N268" s="12">
        <v>0</v>
      </c>
      <c r="O268" s="12">
        <v>0</v>
      </c>
      <c r="P268" s="12">
        <v>0</v>
      </c>
      <c r="Q268" s="12">
        <v>0</v>
      </c>
      <c r="R268" s="12">
        <v>0</v>
      </c>
      <c r="S268" s="12">
        <v>0</v>
      </c>
      <c r="T268" s="12">
        <v>0</v>
      </c>
      <c r="U268" s="12">
        <v>0</v>
      </c>
      <c r="V268" s="12">
        <v>0</v>
      </c>
      <c r="W268" s="12">
        <v>0</v>
      </c>
      <c r="X268" s="12">
        <v>0</v>
      </c>
      <c r="Y268" s="12">
        <v>0</v>
      </c>
      <c r="Z268" s="12">
        <v>0</v>
      </c>
      <c r="AA268" s="12">
        <v>0</v>
      </c>
      <c r="AB268" s="12">
        <v>0</v>
      </c>
      <c r="AC268" s="12">
        <v>0</v>
      </c>
      <c r="AD268" s="12">
        <v>0</v>
      </c>
      <c r="AE268" s="12">
        <v>0</v>
      </c>
      <c r="AF268" s="12">
        <v>0</v>
      </c>
      <c r="AG268" s="12">
        <v>0</v>
      </c>
      <c r="AH268" s="12">
        <v>0</v>
      </c>
      <c r="AI268" s="12">
        <v>0</v>
      </c>
      <c r="AJ268" s="12">
        <v>0</v>
      </c>
      <c r="AK268" s="12">
        <v>0</v>
      </c>
      <c r="AL268" s="12">
        <v>0</v>
      </c>
      <c r="AM268" s="12">
        <v>0</v>
      </c>
      <c r="AN268" s="12">
        <v>0</v>
      </c>
      <c r="AO268" s="12">
        <v>0</v>
      </c>
      <c r="AP268" s="12">
        <v>0</v>
      </c>
      <c r="AQ268" s="12">
        <v>0</v>
      </c>
      <c r="AR268" s="12">
        <v>0</v>
      </c>
      <c r="AS268" s="12">
        <v>0</v>
      </c>
      <c r="AT268" s="12">
        <v>0</v>
      </c>
      <c r="AU268" s="12">
        <v>0</v>
      </c>
      <c r="AV268" s="12">
        <v>0</v>
      </c>
      <c r="AW268" s="12">
        <v>0</v>
      </c>
      <c r="AX268" s="12">
        <v>0</v>
      </c>
      <c r="AY268" s="12">
        <v>0</v>
      </c>
      <c r="AZ268" s="12">
        <v>0</v>
      </c>
      <c r="BA268" s="12">
        <v>0</v>
      </c>
      <c r="BB268" s="12">
        <v>0</v>
      </c>
      <c r="BC268" s="12">
        <v>0</v>
      </c>
      <c r="BD268" s="12">
        <v>0</v>
      </c>
      <c r="BE268" s="12">
        <v>0</v>
      </c>
      <c r="BF268" s="12">
        <v>0</v>
      </c>
      <c r="BG268" s="12">
        <v>81.34</v>
      </c>
    </row>
    <row r="269" spans="1:59" x14ac:dyDescent="0.2">
      <c r="A269">
        <f t="shared" si="9"/>
        <v>1.4174545454545453</v>
      </c>
      <c r="B269">
        <f t="shared" si="10"/>
        <v>10.512124255526869</v>
      </c>
      <c r="C269" s="14" t="s">
        <v>339</v>
      </c>
      <c r="D269" s="12">
        <v>0</v>
      </c>
      <c r="E269" s="12">
        <v>0</v>
      </c>
      <c r="F269" s="12">
        <v>0</v>
      </c>
      <c r="G269" s="12">
        <v>0</v>
      </c>
      <c r="H269" s="12">
        <v>0</v>
      </c>
      <c r="I269" s="12">
        <v>0</v>
      </c>
      <c r="J269" s="12">
        <v>0</v>
      </c>
      <c r="K269" s="12">
        <v>0</v>
      </c>
      <c r="L269" s="12">
        <v>0</v>
      </c>
      <c r="M269" s="12">
        <v>0</v>
      </c>
      <c r="N269" s="12">
        <v>0</v>
      </c>
      <c r="O269" s="12">
        <v>0</v>
      </c>
      <c r="P269" s="12">
        <v>0</v>
      </c>
      <c r="Q269" s="12">
        <v>0</v>
      </c>
      <c r="R269" s="12">
        <v>0</v>
      </c>
      <c r="S269" s="12">
        <v>0</v>
      </c>
      <c r="T269" s="12">
        <v>0</v>
      </c>
      <c r="U269" s="12">
        <v>0</v>
      </c>
      <c r="V269" s="12">
        <v>0</v>
      </c>
      <c r="W269" s="12">
        <v>0</v>
      </c>
      <c r="X269" s="12">
        <v>0</v>
      </c>
      <c r="Y269" s="12">
        <v>0</v>
      </c>
      <c r="Z269" s="12">
        <v>0</v>
      </c>
      <c r="AA269" s="12">
        <v>0</v>
      </c>
      <c r="AB269" s="12">
        <v>0</v>
      </c>
      <c r="AC269" s="12">
        <v>0</v>
      </c>
      <c r="AD269" s="12">
        <v>0</v>
      </c>
      <c r="AE269" s="12">
        <v>0</v>
      </c>
      <c r="AF269" s="12">
        <v>0</v>
      </c>
      <c r="AG269" s="12">
        <v>0</v>
      </c>
      <c r="AH269" s="12">
        <v>0</v>
      </c>
      <c r="AI269" s="12">
        <v>0</v>
      </c>
      <c r="AJ269" s="12">
        <v>0</v>
      </c>
      <c r="AK269" s="12">
        <v>0</v>
      </c>
      <c r="AL269" s="12">
        <v>0</v>
      </c>
      <c r="AM269" s="12">
        <v>0</v>
      </c>
      <c r="AN269" s="12">
        <v>0</v>
      </c>
      <c r="AO269" s="12">
        <v>0</v>
      </c>
      <c r="AP269" s="12">
        <v>0</v>
      </c>
      <c r="AQ269" s="12">
        <v>0</v>
      </c>
      <c r="AR269" s="12">
        <v>0</v>
      </c>
      <c r="AS269" s="12">
        <v>0</v>
      </c>
      <c r="AT269" s="12">
        <v>0</v>
      </c>
      <c r="AU269" s="12">
        <v>0</v>
      </c>
      <c r="AV269" s="12">
        <v>0</v>
      </c>
      <c r="AW269" s="12">
        <v>0</v>
      </c>
      <c r="AX269" s="12">
        <v>0</v>
      </c>
      <c r="AY269" s="12">
        <v>0</v>
      </c>
      <c r="AZ269" s="12">
        <v>0</v>
      </c>
      <c r="BA269" s="12">
        <v>0</v>
      </c>
      <c r="BB269" s="12">
        <v>0</v>
      </c>
      <c r="BC269" s="12">
        <v>0</v>
      </c>
      <c r="BD269" s="12">
        <v>0</v>
      </c>
      <c r="BE269" s="12">
        <v>77.959999999999994</v>
      </c>
      <c r="BF269" s="12">
        <v>0</v>
      </c>
      <c r="BG269" s="12">
        <v>77.959999999999994</v>
      </c>
    </row>
    <row r="270" spans="1:59" x14ac:dyDescent="0.2">
      <c r="A270">
        <f t="shared" si="9"/>
        <v>1.3952727272727272</v>
      </c>
      <c r="B270">
        <f t="shared" si="10"/>
        <v>10.347619489085838</v>
      </c>
      <c r="C270" s="14" t="s">
        <v>135</v>
      </c>
      <c r="D270" s="12">
        <v>0</v>
      </c>
      <c r="E270" s="12">
        <v>0</v>
      </c>
      <c r="F270" s="12">
        <v>0</v>
      </c>
      <c r="G270" s="12">
        <v>0</v>
      </c>
      <c r="H270" s="12">
        <v>0</v>
      </c>
      <c r="I270" s="12">
        <v>0</v>
      </c>
      <c r="J270" s="12">
        <v>0</v>
      </c>
      <c r="K270" s="12">
        <v>0</v>
      </c>
      <c r="L270" s="12">
        <v>0</v>
      </c>
      <c r="M270" s="12">
        <v>0</v>
      </c>
      <c r="N270" s="12">
        <v>0</v>
      </c>
      <c r="O270" s="12">
        <v>0</v>
      </c>
      <c r="P270" s="12">
        <v>0</v>
      </c>
      <c r="Q270" s="12">
        <v>0</v>
      </c>
      <c r="R270" s="12">
        <v>0</v>
      </c>
      <c r="S270" s="12">
        <v>0</v>
      </c>
      <c r="T270" s="12">
        <v>0</v>
      </c>
      <c r="U270" s="12">
        <v>0</v>
      </c>
      <c r="V270" s="12">
        <v>0</v>
      </c>
      <c r="W270" s="12">
        <v>0</v>
      </c>
      <c r="X270" s="12">
        <v>0</v>
      </c>
      <c r="Y270" s="12">
        <v>0</v>
      </c>
      <c r="Z270" s="12">
        <v>0</v>
      </c>
      <c r="AA270" s="12">
        <v>0</v>
      </c>
      <c r="AB270" s="12">
        <v>0</v>
      </c>
      <c r="AC270" s="12">
        <v>0</v>
      </c>
      <c r="AD270" s="12">
        <v>0</v>
      </c>
      <c r="AE270" s="12">
        <v>0</v>
      </c>
      <c r="AF270" s="12">
        <v>0</v>
      </c>
      <c r="AG270" s="12">
        <v>0</v>
      </c>
      <c r="AH270" s="12">
        <v>0</v>
      </c>
      <c r="AI270" s="12">
        <v>0</v>
      </c>
      <c r="AJ270" s="12">
        <v>0</v>
      </c>
      <c r="AK270" s="12">
        <v>0</v>
      </c>
      <c r="AL270" s="12">
        <v>0</v>
      </c>
      <c r="AM270" s="12">
        <v>0</v>
      </c>
      <c r="AN270" s="12">
        <v>0</v>
      </c>
      <c r="AO270" s="12">
        <v>0</v>
      </c>
      <c r="AP270" s="12">
        <v>0</v>
      </c>
      <c r="AQ270" s="12">
        <v>0</v>
      </c>
      <c r="AR270" s="12">
        <v>0</v>
      </c>
      <c r="AS270" s="12">
        <v>0</v>
      </c>
      <c r="AT270" s="12">
        <v>0</v>
      </c>
      <c r="AU270" s="12">
        <v>76.739999999999995</v>
      </c>
      <c r="AV270" s="12">
        <v>0</v>
      </c>
      <c r="AW270" s="12">
        <v>0</v>
      </c>
      <c r="AX270" s="12">
        <v>0</v>
      </c>
      <c r="AY270" s="12">
        <v>0</v>
      </c>
      <c r="AZ270" s="12">
        <v>0</v>
      </c>
      <c r="BA270" s="12">
        <v>0</v>
      </c>
      <c r="BB270" s="12">
        <v>0</v>
      </c>
      <c r="BC270" s="12">
        <v>0</v>
      </c>
      <c r="BD270" s="12">
        <v>0</v>
      </c>
      <c r="BE270" s="12">
        <v>0</v>
      </c>
      <c r="BF270" s="12">
        <v>0</v>
      </c>
      <c r="BG270" s="12">
        <v>76.739999999999995</v>
      </c>
    </row>
    <row r="271" spans="1:59" x14ac:dyDescent="0.2">
      <c r="A271">
        <f t="shared" si="9"/>
        <v>1.3581818181818182</v>
      </c>
      <c r="B271">
        <f t="shared" si="10"/>
        <v>7.0561095384200083</v>
      </c>
      <c r="C271" s="14" t="s">
        <v>671</v>
      </c>
      <c r="D271" s="12">
        <v>0</v>
      </c>
      <c r="E271" s="12">
        <v>0</v>
      </c>
      <c r="F271" s="12">
        <v>0</v>
      </c>
      <c r="G271" s="12">
        <v>37.35</v>
      </c>
      <c r="H271" s="12">
        <v>0</v>
      </c>
      <c r="I271" s="12">
        <v>0</v>
      </c>
      <c r="J271" s="12">
        <v>0</v>
      </c>
      <c r="K271" s="12">
        <v>0</v>
      </c>
      <c r="L271" s="12">
        <v>0</v>
      </c>
      <c r="M271" s="12">
        <v>0</v>
      </c>
      <c r="N271" s="12">
        <v>0</v>
      </c>
      <c r="O271" s="12">
        <v>0</v>
      </c>
      <c r="P271" s="12">
        <v>0</v>
      </c>
      <c r="Q271" s="12">
        <v>0</v>
      </c>
      <c r="R271" s="12">
        <v>0</v>
      </c>
      <c r="S271" s="12">
        <v>0</v>
      </c>
      <c r="T271" s="12">
        <v>0</v>
      </c>
      <c r="U271" s="12">
        <v>0</v>
      </c>
      <c r="V271" s="12">
        <v>0</v>
      </c>
      <c r="W271" s="12">
        <v>0</v>
      </c>
      <c r="X271" s="12">
        <v>0</v>
      </c>
      <c r="Y271" s="12">
        <v>0</v>
      </c>
      <c r="Z271" s="12">
        <v>0</v>
      </c>
      <c r="AA271" s="12">
        <v>0</v>
      </c>
      <c r="AB271" s="12">
        <v>0</v>
      </c>
      <c r="AC271" s="12">
        <v>0</v>
      </c>
      <c r="AD271" s="12">
        <v>0</v>
      </c>
      <c r="AE271" s="12">
        <v>0</v>
      </c>
      <c r="AF271" s="12">
        <v>0</v>
      </c>
      <c r="AG271" s="12">
        <v>0</v>
      </c>
      <c r="AH271" s="12">
        <v>0</v>
      </c>
      <c r="AI271" s="12">
        <v>0</v>
      </c>
      <c r="AJ271" s="12">
        <v>0</v>
      </c>
      <c r="AK271" s="12">
        <v>0</v>
      </c>
      <c r="AL271" s="12">
        <v>0</v>
      </c>
      <c r="AM271" s="12">
        <v>0</v>
      </c>
      <c r="AN271" s="12">
        <v>0</v>
      </c>
      <c r="AO271" s="12">
        <v>0</v>
      </c>
      <c r="AP271" s="12">
        <v>0</v>
      </c>
      <c r="AQ271" s="12">
        <v>0</v>
      </c>
      <c r="AR271" s="12">
        <v>0</v>
      </c>
      <c r="AS271" s="12">
        <v>0</v>
      </c>
      <c r="AT271" s="12">
        <v>0</v>
      </c>
      <c r="AU271" s="12">
        <v>0</v>
      </c>
      <c r="AV271" s="12">
        <v>0</v>
      </c>
      <c r="AW271" s="12">
        <v>0</v>
      </c>
      <c r="AX271" s="12">
        <v>0</v>
      </c>
      <c r="AY271" s="12">
        <v>0</v>
      </c>
      <c r="AZ271" s="12">
        <v>0</v>
      </c>
      <c r="BA271" s="12">
        <v>0</v>
      </c>
      <c r="BB271" s="12">
        <v>0</v>
      </c>
      <c r="BC271" s="12">
        <v>0</v>
      </c>
      <c r="BD271" s="12">
        <v>37.35</v>
      </c>
      <c r="BE271" s="12">
        <v>0</v>
      </c>
      <c r="BF271" s="12">
        <v>0</v>
      </c>
      <c r="BG271" s="12">
        <v>74.7</v>
      </c>
    </row>
    <row r="272" spans="1:59" x14ac:dyDescent="0.2">
      <c r="A272">
        <f t="shared" si="9"/>
        <v>1.3534545454545455</v>
      </c>
      <c r="B272">
        <f t="shared" si="10"/>
        <v>10.037487552352747</v>
      </c>
      <c r="C272" s="14" t="s">
        <v>833</v>
      </c>
      <c r="D272" s="12">
        <v>0</v>
      </c>
      <c r="E272" s="12">
        <v>0</v>
      </c>
      <c r="F272" s="12">
        <v>0</v>
      </c>
      <c r="G272" s="12">
        <v>0</v>
      </c>
      <c r="H272" s="12">
        <v>74.44</v>
      </c>
      <c r="I272" s="12">
        <v>0</v>
      </c>
      <c r="J272" s="12">
        <v>0</v>
      </c>
      <c r="K272" s="12">
        <v>0</v>
      </c>
      <c r="L272" s="12">
        <v>0</v>
      </c>
      <c r="M272" s="12">
        <v>0</v>
      </c>
      <c r="N272" s="12">
        <v>0</v>
      </c>
      <c r="O272" s="12">
        <v>0</v>
      </c>
      <c r="P272" s="12">
        <v>0</v>
      </c>
      <c r="Q272" s="12">
        <v>0</v>
      </c>
      <c r="R272" s="12">
        <v>0</v>
      </c>
      <c r="S272" s="12">
        <v>0</v>
      </c>
      <c r="T272" s="12">
        <v>0</v>
      </c>
      <c r="U272" s="12">
        <v>0</v>
      </c>
      <c r="V272" s="12">
        <v>0</v>
      </c>
      <c r="W272" s="12">
        <v>0</v>
      </c>
      <c r="X272" s="12">
        <v>0</v>
      </c>
      <c r="Y272" s="12">
        <v>0</v>
      </c>
      <c r="Z272" s="12">
        <v>0</v>
      </c>
      <c r="AA272" s="12">
        <v>0</v>
      </c>
      <c r="AB272" s="12">
        <v>0</v>
      </c>
      <c r="AC272" s="12">
        <v>0</v>
      </c>
      <c r="AD272" s="12">
        <v>0</v>
      </c>
      <c r="AE272" s="12">
        <v>0</v>
      </c>
      <c r="AF272" s="12">
        <v>0</v>
      </c>
      <c r="AG272" s="12">
        <v>0</v>
      </c>
      <c r="AH272" s="12">
        <v>0</v>
      </c>
      <c r="AI272" s="12">
        <v>0</v>
      </c>
      <c r="AJ272" s="12">
        <v>0</v>
      </c>
      <c r="AK272" s="12">
        <v>0</v>
      </c>
      <c r="AL272" s="12">
        <v>0</v>
      </c>
      <c r="AM272" s="12">
        <v>0</v>
      </c>
      <c r="AN272" s="12">
        <v>0</v>
      </c>
      <c r="AO272" s="12">
        <v>0</v>
      </c>
      <c r="AP272" s="12">
        <v>0</v>
      </c>
      <c r="AQ272" s="12">
        <v>0</v>
      </c>
      <c r="AR272" s="12">
        <v>0</v>
      </c>
      <c r="AS272" s="12">
        <v>0</v>
      </c>
      <c r="AT272" s="12">
        <v>0</v>
      </c>
      <c r="AU272" s="12">
        <v>0</v>
      </c>
      <c r="AV272" s="12">
        <v>0</v>
      </c>
      <c r="AW272" s="12">
        <v>0</v>
      </c>
      <c r="AX272" s="12">
        <v>0</v>
      </c>
      <c r="AY272" s="12">
        <v>0</v>
      </c>
      <c r="AZ272" s="12">
        <v>0</v>
      </c>
      <c r="BA272" s="12">
        <v>0</v>
      </c>
      <c r="BB272" s="12">
        <v>0</v>
      </c>
      <c r="BC272" s="12">
        <v>0</v>
      </c>
      <c r="BD272" s="12">
        <v>0</v>
      </c>
      <c r="BE272" s="12">
        <v>0</v>
      </c>
      <c r="BF272" s="12">
        <v>0</v>
      </c>
      <c r="BG272" s="12">
        <v>74.44</v>
      </c>
    </row>
    <row r="273" spans="1:59" x14ac:dyDescent="0.2">
      <c r="A273">
        <f t="shared" si="9"/>
        <v>1.3116363636363637</v>
      </c>
      <c r="B273">
        <f t="shared" si="10"/>
        <v>9.7273556156196577</v>
      </c>
      <c r="C273" s="14" t="s">
        <v>110</v>
      </c>
      <c r="D273" s="12">
        <v>0</v>
      </c>
      <c r="E273" s="12">
        <v>0</v>
      </c>
      <c r="F273" s="12">
        <v>0</v>
      </c>
      <c r="G273" s="12">
        <v>0</v>
      </c>
      <c r="H273" s="12">
        <v>0</v>
      </c>
      <c r="I273" s="12">
        <v>0</v>
      </c>
      <c r="J273" s="12">
        <v>0</v>
      </c>
      <c r="K273" s="12">
        <v>0</v>
      </c>
      <c r="L273" s="12">
        <v>0</v>
      </c>
      <c r="M273" s="12">
        <v>0</v>
      </c>
      <c r="N273" s="12">
        <v>0</v>
      </c>
      <c r="O273" s="12">
        <v>0</v>
      </c>
      <c r="P273" s="12">
        <v>0</v>
      </c>
      <c r="Q273" s="12">
        <v>0</v>
      </c>
      <c r="R273" s="12">
        <v>0</v>
      </c>
      <c r="S273" s="12">
        <v>0</v>
      </c>
      <c r="T273" s="12">
        <v>0</v>
      </c>
      <c r="U273" s="12">
        <v>0</v>
      </c>
      <c r="V273" s="12">
        <v>0</v>
      </c>
      <c r="W273" s="12">
        <v>0</v>
      </c>
      <c r="X273" s="12">
        <v>0</v>
      </c>
      <c r="Y273" s="12">
        <v>0</v>
      </c>
      <c r="Z273" s="12">
        <v>0</v>
      </c>
      <c r="AA273" s="12">
        <v>0</v>
      </c>
      <c r="AB273" s="12">
        <v>0</v>
      </c>
      <c r="AC273" s="12">
        <v>0</v>
      </c>
      <c r="AD273" s="12">
        <v>0</v>
      </c>
      <c r="AE273" s="12">
        <v>0</v>
      </c>
      <c r="AF273" s="12">
        <v>0</v>
      </c>
      <c r="AG273" s="12">
        <v>0</v>
      </c>
      <c r="AH273" s="12">
        <v>0</v>
      </c>
      <c r="AI273" s="12">
        <v>0</v>
      </c>
      <c r="AJ273" s="12">
        <v>0</v>
      </c>
      <c r="AK273" s="12">
        <v>0</v>
      </c>
      <c r="AL273" s="12">
        <v>0</v>
      </c>
      <c r="AM273" s="12">
        <v>0</v>
      </c>
      <c r="AN273" s="12">
        <v>0</v>
      </c>
      <c r="AO273" s="12">
        <v>0</v>
      </c>
      <c r="AP273" s="12">
        <v>0</v>
      </c>
      <c r="AQ273" s="12">
        <v>0</v>
      </c>
      <c r="AR273" s="12">
        <v>0</v>
      </c>
      <c r="AS273" s="12">
        <v>0</v>
      </c>
      <c r="AT273" s="12">
        <v>0</v>
      </c>
      <c r="AU273" s="12">
        <v>0</v>
      </c>
      <c r="AV273" s="12">
        <v>0</v>
      </c>
      <c r="AW273" s="12">
        <v>72.14</v>
      </c>
      <c r="AX273" s="12">
        <v>0</v>
      </c>
      <c r="AY273" s="12">
        <v>0</v>
      </c>
      <c r="AZ273" s="12">
        <v>0</v>
      </c>
      <c r="BA273" s="12">
        <v>0</v>
      </c>
      <c r="BB273" s="12">
        <v>0</v>
      </c>
      <c r="BC273" s="12">
        <v>0</v>
      </c>
      <c r="BD273" s="12">
        <v>0</v>
      </c>
      <c r="BE273" s="12">
        <v>0</v>
      </c>
      <c r="BF273" s="12">
        <v>0</v>
      </c>
      <c r="BG273" s="12">
        <v>72.14</v>
      </c>
    </row>
    <row r="274" spans="1:59" x14ac:dyDescent="0.2">
      <c r="A274">
        <f t="shared" si="9"/>
        <v>1.2209090909090909</v>
      </c>
      <c r="B274">
        <f t="shared" si="10"/>
        <v>9.054504152881341</v>
      </c>
      <c r="C274" s="14" t="s">
        <v>332</v>
      </c>
      <c r="D274" s="12">
        <v>0</v>
      </c>
      <c r="E274" s="12">
        <v>0</v>
      </c>
      <c r="F274" s="12">
        <v>0</v>
      </c>
      <c r="G274" s="12">
        <v>0</v>
      </c>
      <c r="H274" s="12">
        <v>0</v>
      </c>
      <c r="I274" s="12">
        <v>0</v>
      </c>
      <c r="J274" s="12">
        <v>0</v>
      </c>
      <c r="K274" s="12">
        <v>67.150000000000006</v>
      </c>
      <c r="L274" s="12">
        <v>0</v>
      </c>
      <c r="M274" s="12">
        <v>0</v>
      </c>
      <c r="N274" s="12">
        <v>0</v>
      </c>
      <c r="O274" s="12">
        <v>0</v>
      </c>
      <c r="P274" s="12">
        <v>0</v>
      </c>
      <c r="Q274" s="12">
        <v>0</v>
      </c>
      <c r="R274" s="12">
        <v>0</v>
      </c>
      <c r="S274" s="12">
        <v>0</v>
      </c>
      <c r="T274" s="12">
        <v>0</v>
      </c>
      <c r="U274" s="12">
        <v>0</v>
      </c>
      <c r="V274" s="12">
        <v>0</v>
      </c>
      <c r="W274" s="12">
        <v>0</v>
      </c>
      <c r="X274" s="12">
        <v>0</v>
      </c>
      <c r="Y274" s="12">
        <v>0</v>
      </c>
      <c r="Z274" s="12">
        <v>0</v>
      </c>
      <c r="AA274" s="12">
        <v>0</v>
      </c>
      <c r="AB274" s="12">
        <v>0</v>
      </c>
      <c r="AC274" s="12">
        <v>0</v>
      </c>
      <c r="AD274" s="12">
        <v>0</v>
      </c>
      <c r="AE274" s="12">
        <v>0</v>
      </c>
      <c r="AF274" s="12">
        <v>0</v>
      </c>
      <c r="AG274" s="12">
        <v>0</v>
      </c>
      <c r="AH274" s="12">
        <v>0</v>
      </c>
      <c r="AI274" s="12">
        <v>0</v>
      </c>
      <c r="AJ274" s="12">
        <v>0</v>
      </c>
      <c r="AK274" s="12">
        <v>0</v>
      </c>
      <c r="AL274" s="12">
        <v>0</v>
      </c>
      <c r="AM274" s="12">
        <v>0</v>
      </c>
      <c r="AN274" s="12">
        <v>0</v>
      </c>
      <c r="AO274" s="12">
        <v>0</v>
      </c>
      <c r="AP274" s="12">
        <v>0</v>
      </c>
      <c r="AQ274" s="12">
        <v>0</v>
      </c>
      <c r="AR274" s="12">
        <v>0</v>
      </c>
      <c r="AS274" s="12">
        <v>0</v>
      </c>
      <c r="AT274" s="12">
        <v>0</v>
      </c>
      <c r="AU274" s="12">
        <v>0</v>
      </c>
      <c r="AV274" s="12">
        <v>0</v>
      </c>
      <c r="AW274" s="12">
        <v>0</v>
      </c>
      <c r="AX274" s="12">
        <v>0</v>
      </c>
      <c r="AY274" s="12">
        <v>0</v>
      </c>
      <c r="AZ274" s="12">
        <v>0</v>
      </c>
      <c r="BA274" s="12">
        <v>0</v>
      </c>
      <c r="BB274" s="12">
        <v>0</v>
      </c>
      <c r="BC274" s="12">
        <v>0</v>
      </c>
      <c r="BD274" s="12">
        <v>0</v>
      </c>
      <c r="BE274" s="12">
        <v>0</v>
      </c>
      <c r="BF274" s="12">
        <v>0</v>
      </c>
      <c r="BG274" s="12">
        <v>67.150000000000006</v>
      </c>
    </row>
    <row r="275" spans="1:59" x14ac:dyDescent="0.2">
      <c r="A275">
        <f t="shared" si="9"/>
        <v>1.0092727272727273</v>
      </c>
      <c r="B275">
        <f t="shared" si="10"/>
        <v>7.484966873066913</v>
      </c>
      <c r="C275" s="14" t="s">
        <v>68</v>
      </c>
      <c r="D275" s="12">
        <v>0</v>
      </c>
      <c r="E275" s="12">
        <v>0</v>
      </c>
      <c r="F275" s="12">
        <v>0</v>
      </c>
      <c r="G275" s="12">
        <v>0</v>
      </c>
      <c r="H275" s="12">
        <v>0</v>
      </c>
      <c r="I275" s="12">
        <v>55.51</v>
      </c>
      <c r="J275" s="12">
        <v>0</v>
      </c>
      <c r="K275" s="12">
        <v>0</v>
      </c>
      <c r="L275" s="12">
        <v>0</v>
      </c>
      <c r="M275" s="12">
        <v>0</v>
      </c>
      <c r="N275" s="12">
        <v>0</v>
      </c>
      <c r="O275" s="12">
        <v>0</v>
      </c>
      <c r="P275" s="12">
        <v>0</v>
      </c>
      <c r="Q275" s="12">
        <v>0</v>
      </c>
      <c r="R275" s="12">
        <v>0</v>
      </c>
      <c r="S275" s="12">
        <v>0</v>
      </c>
      <c r="T275" s="12">
        <v>0</v>
      </c>
      <c r="U275" s="12">
        <v>0</v>
      </c>
      <c r="V275" s="12">
        <v>0</v>
      </c>
      <c r="W275" s="12">
        <v>0</v>
      </c>
      <c r="X275" s="12">
        <v>0</v>
      </c>
      <c r="Y275" s="12">
        <v>0</v>
      </c>
      <c r="Z275" s="12">
        <v>0</v>
      </c>
      <c r="AA275" s="12">
        <v>0</v>
      </c>
      <c r="AB275" s="12">
        <v>0</v>
      </c>
      <c r="AC275" s="12">
        <v>0</v>
      </c>
      <c r="AD275" s="12">
        <v>0</v>
      </c>
      <c r="AE275" s="12">
        <v>0</v>
      </c>
      <c r="AF275" s="12">
        <v>0</v>
      </c>
      <c r="AG275" s="12">
        <v>0</v>
      </c>
      <c r="AH275" s="12">
        <v>0</v>
      </c>
      <c r="AI275" s="12">
        <v>0</v>
      </c>
      <c r="AJ275" s="12">
        <v>0</v>
      </c>
      <c r="AK275" s="12">
        <v>0</v>
      </c>
      <c r="AL275" s="12">
        <v>0</v>
      </c>
      <c r="AM275" s="12">
        <v>0</v>
      </c>
      <c r="AN275" s="12">
        <v>0</v>
      </c>
      <c r="AO275" s="12">
        <v>0</v>
      </c>
      <c r="AP275" s="12">
        <v>0</v>
      </c>
      <c r="AQ275" s="12">
        <v>0</v>
      </c>
      <c r="AR275" s="12">
        <v>0</v>
      </c>
      <c r="AS275" s="12">
        <v>0</v>
      </c>
      <c r="AT275" s="12">
        <v>0</v>
      </c>
      <c r="AU275" s="12">
        <v>0</v>
      </c>
      <c r="AV275" s="12">
        <v>0</v>
      </c>
      <c r="AW275" s="12">
        <v>0</v>
      </c>
      <c r="AX275" s="12">
        <v>0</v>
      </c>
      <c r="AY275" s="12">
        <v>0</v>
      </c>
      <c r="AZ275" s="12">
        <v>0</v>
      </c>
      <c r="BA275" s="12">
        <v>0</v>
      </c>
      <c r="BB275" s="12">
        <v>0</v>
      </c>
      <c r="BC275" s="12">
        <v>0</v>
      </c>
      <c r="BD275" s="12">
        <v>0</v>
      </c>
      <c r="BE275" s="12">
        <v>0</v>
      </c>
      <c r="BF275" s="12">
        <v>0</v>
      </c>
      <c r="BG275" s="12">
        <v>55.51</v>
      </c>
    </row>
    <row r="276" spans="1:59" x14ac:dyDescent="0.2">
      <c r="A276">
        <f t="shared" si="9"/>
        <v>0.89618181818181819</v>
      </c>
      <c r="B276">
        <f t="shared" si="10"/>
        <v>6.6462622441626413</v>
      </c>
      <c r="C276" s="14" t="s">
        <v>375</v>
      </c>
      <c r="D276" s="12">
        <v>0</v>
      </c>
      <c r="E276" s="12">
        <v>0</v>
      </c>
      <c r="F276" s="12">
        <v>0</v>
      </c>
      <c r="G276" s="12">
        <v>0</v>
      </c>
      <c r="H276" s="12">
        <v>0</v>
      </c>
      <c r="I276" s="12">
        <v>0</v>
      </c>
      <c r="J276" s="12">
        <v>0</v>
      </c>
      <c r="K276" s="12">
        <v>0</v>
      </c>
      <c r="L276" s="12">
        <v>0</v>
      </c>
      <c r="M276" s="12">
        <v>0</v>
      </c>
      <c r="N276" s="12">
        <v>0</v>
      </c>
      <c r="O276" s="12">
        <v>0</v>
      </c>
      <c r="P276" s="12">
        <v>0</v>
      </c>
      <c r="Q276" s="12">
        <v>0</v>
      </c>
      <c r="R276" s="12">
        <v>0</v>
      </c>
      <c r="S276" s="12">
        <v>0</v>
      </c>
      <c r="T276" s="12">
        <v>0</v>
      </c>
      <c r="U276" s="12">
        <v>0</v>
      </c>
      <c r="V276" s="12">
        <v>0</v>
      </c>
      <c r="W276" s="12">
        <v>0</v>
      </c>
      <c r="X276" s="12">
        <v>0</v>
      </c>
      <c r="Y276" s="12">
        <v>0</v>
      </c>
      <c r="Z276" s="12">
        <v>0</v>
      </c>
      <c r="AA276" s="12">
        <v>0</v>
      </c>
      <c r="AB276" s="12">
        <v>0</v>
      </c>
      <c r="AC276" s="12">
        <v>0</v>
      </c>
      <c r="AD276" s="12">
        <v>0</v>
      </c>
      <c r="AE276" s="12">
        <v>0</v>
      </c>
      <c r="AF276" s="12">
        <v>0</v>
      </c>
      <c r="AG276" s="12">
        <v>0</v>
      </c>
      <c r="AH276" s="12">
        <v>0</v>
      </c>
      <c r="AI276" s="12">
        <v>0</v>
      </c>
      <c r="AJ276" s="12">
        <v>0</v>
      </c>
      <c r="AK276" s="12">
        <v>0</v>
      </c>
      <c r="AL276" s="12">
        <v>0</v>
      </c>
      <c r="AM276" s="12">
        <v>0</v>
      </c>
      <c r="AN276" s="12">
        <v>0</v>
      </c>
      <c r="AO276" s="12">
        <v>0</v>
      </c>
      <c r="AP276" s="12">
        <v>0</v>
      </c>
      <c r="AQ276" s="12">
        <v>0</v>
      </c>
      <c r="AR276" s="12">
        <v>0</v>
      </c>
      <c r="AS276" s="12">
        <v>0</v>
      </c>
      <c r="AT276" s="12">
        <v>0</v>
      </c>
      <c r="AU276" s="12">
        <v>0</v>
      </c>
      <c r="AV276" s="12">
        <v>0</v>
      </c>
      <c r="AW276" s="12">
        <v>0</v>
      </c>
      <c r="AX276" s="12">
        <v>0</v>
      </c>
      <c r="AY276" s="12">
        <v>0</v>
      </c>
      <c r="AZ276" s="12">
        <v>0</v>
      </c>
      <c r="BA276" s="12">
        <v>49.29</v>
      </c>
      <c r="BB276" s="12">
        <v>0</v>
      </c>
      <c r="BC276" s="12">
        <v>0</v>
      </c>
      <c r="BD276" s="12">
        <v>0</v>
      </c>
      <c r="BE276" s="12">
        <v>0</v>
      </c>
      <c r="BF276" s="12">
        <v>0</v>
      </c>
      <c r="BG276" s="12">
        <v>49.29</v>
      </c>
    </row>
    <row r="277" spans="1:59" x14ac:dyDescent="0.2">
      <c r="A277">
        <f t="shared" si="9"/>
        <v>0.85109090909090912</v>
      </c>
      <c r="B277">
        <f t="shared" si="10"/>
        <v>6.3118591123808718</v>
      </c>
      <c r="C277" s="14" t="s">
        <v>37</v>
      </c>
      <c r="D277" s="12">
        <v>0</v>
      </c>
      <c r="E277" s="12">
        <v>0</v>
      </c>
      <c r="F277" s="12">
        <v>0</v>
      </c>
      <c r="G277" s="12">
        <v>0</v>
      </c>
      <c r="H277" s="12">
        <v>0</v>
      </c>
      <c r="I277" s="12">
        <v>46.81</v>
      </c>
      <c r="J277" s="12">
        <v>0</v>
      </c>
      <c r="K277" s="12">
        <v>0</v>
      </c>
      <c r="L277" s="12">
        <v>0</v>
      </c>
      <c r="M277" s="12">
        <v>0</v>
      </c>
      <c r="N277" s="12">
        <v>0</v>
      </c>
      <c r="O277" s="12">
        <v>0</v>
      </c>
      <c r="P277" s="12">
        <v>0</v>
      </c>
      <c r="Q277" s="12">
        <v>0</v>
      </c>
      <c r="R277" s="12">
        <v>0</v>
      </c>
      <c r="S277" s="12">
        <v>0</v>
      </c>
      <c r="T277" s="12">
        <v>0</v>
      </c>
      <c r="U277" s="12">
        <v>0</v>
      </c>
      <c r="V277" s="12">
        <v>0</v>
      </c>
      <c r="W277" s="12">
        <v>0</v>
      </c>
      <c r="X277" s="12">
        <v>0</v>
      </c>
      <c r="Y277" s="12">
        <v>0</v>
      </c>
      <c r="Z277" s="12">
        <v>0</v>
      </c>
      <c r="AA277" s="12">
        <v>0</v>
      </c>
      <c r="AB277" s="12">
        <v>0</v>
      </c>
      <c r="AC277" s="12">
        <v>0</v>
      </c>
      <c r="AD277" s="12">
        <v>0</v>
      </c>
      <c r="AE277" s="12">
        <v>0</v>
      </c>
      <c r="AF277" s="12">
        <v>0</v>
      </c>
      <c r="AG277" s="12">
        <v>0</v>
      </c>
      <c r="AH277" s="12">
        <v>0</v>
      </c>
      <c r="AI277" s="12">
        <v>0</v>
      </c>
      <c r="AJ277" s="12">
        <v>0</v>
      </c>
      <c r="AK277" s="12">
        <v>0</v>
      </c>
      <c r="AL277" s="12">
        <v>0</v>
      </c>
      <c r="AM277" s="12">
        <v>0</v>
      </c>
      <c r="AN277" s="12">
        <v>0</v>
      </c>
      <c r="AO277" s="12">
        <v>0</v>
      </c>
      <c r="AP277" s="12">
        <v>0</v>
      </c>
      <c r="AQ277" s="12">
        <v>0</v>
      </c>
      <c r="AR277" s="12">
        <v>0</v>
      </c>
      <c r="AS277" s="12">
        <v>0</v>
      </c>
      <c r="AT277" s="12">
        <v>0</v>
      </c>
      <c r="AU277" s="12">
        <v>0</v>
      </c>
      <c r="AV277" s="12">
        <v>0</v>
      </c>
      <c r="AW277" s="12">
        <v>0</v>
      </c>
      <c r="AX277" s="12">
        <v>0</v>
      </c>
      <c r="AY277" s="12">
        <v>0</v>
      </c>
      <c r="AZ277" s="12">
        <v>0</v>
      </c>
      <c r="BA277" s="12">
        <v>0</v>
      </c>
      <c r="BB277" s="12">
        <v>0</v>
      </c>
      <c r="BC277" s="12">
        <v>0</v>
      </c>
      <c r="BD277" s="12">
        <v>0</v>
      </c>
      <c r="BE277" s="12">
        <v>0</v>
      </c>
      <c r="BF277" s="12">
        <v>0</v>
      </c>
      <c r="BG277" s="12">
        <v>46.81</v>
      </c>
    </row>
    <row r="278" spans="1:59" x14ac:dyDescent="0.2">
      <c r="A278">
        <f t="shared" si="9"/>
        <v>0.68090909090909091</v>
      </c>
      <c r="B278">
        <f t="shared" si="10"/>
        <v>5.0497569698496836</v>
      </c>
      <c r="C278" s="14" t="s">
        <v>49</v>
      </c>
      <c r="D278" s="12">
        <v>0</v>
      </c>
      <c r="E278" s="12">
        <v>0</v>
      </c>
      <c r="F278" s="12">
        <v>0</v>
      </c>
      <c r="G278" s="12">
        <v>0</v>
      </c>
      <c r="H278" s="12">
        <v>0</v>
      </c>
      <c r="I278" s="12">
        <v>37.450000000000003</v>
      </c>
      <c r="J278" s="12">
        <v>0</v>
      </c>
      <c r="K278" s="12">
        <v>0</v>
      </c>
      <c r="L278" s="12">
        <v>0</v>
      </c>
      <c r="M278" s="12">
        <v>0</v>
      </c>
      <c r="N278" s="12">
        <v>0</v>
      </c>
      <c r="O278" s="12">
        <v>0</v>
      </c>
      <c r="P278" s="12">
        <v>0</v>
      </c>
      <c r="Q278" s="12">
        <v>0</v>
      </c>
      <c r="R278" s="12">
        <v>0</v>
      </c>
      <c r="S278" s="12">
        <v>0</v>
      </c>
      <c r="T278" s="12">
        <v>0</v>
      </c>
      <c r="U278" s="12">
        <v>0</v>
      </c>
      <c r="V278" s="12">
        <v>0</v>
      </c>
      <c r="W278" s="12">
        <v>0</v>
      </c>
      <c r="X278" s="12">
        <v>0</v>
      </c>
      <c r="Y278" s="12">
        <v>0</v>
      </c>
      <c r="Z278" s="12">
        <v>0</v>
      </c>
      <c r="AA278" s="12">
        <v>0</v>
      </c>
      <c r="AB278" s="12">
        <v>0</v>
      </c>
      <c r="AC278" s="12">
        <v>0</v>
      </c>
      <c r="AD278" s="12">
        <v>0</v>
      </c>
      <c r="AE278" s="12">
        <v>0</v>
      </c>
      <c r="AF278" s="12">
        <v>0</v>
      </c>
      <c r="AG278" s="12">
        <v>0</v>
      </c>
      <c r="AH278" s="12">
        <v>0</v>
      </c>
      <c r="AI278" s="12">
        <v>0</v>
      </c>
      <c r="AJ278" s="12">
        <v>0</v>
      </c>
      <c r="AK278" s="12">
        <v>0</v>
      </c>
      <c r="AL278" s="12">
        <v>0</v>
      </c>
      <c r="AM278" s="12">
        <v>0</v>
      </c>
      <c r="AN278" s="12">
        <v>0</v>
      </c>
      <c r="AO278" s="12">
        <v>0</v>
      </c>
      <c r="AP278" s="12">
        <v>0</v>
      </c>
      <c r="AQ278" s="12">
        <v>0</v>
      </c>
      <c r="AR278" s="12">
        <v>0</v>
      </c>
      <c r="AS278" s="12">
        <v>0</v>
      </c>
      <c r="AT278" s="12">
        <v>0</v>
      </c>
      <c r="AU278" s="12">
        <v>0</v>
      </c>
      <c r="AV278" s="12">
        <v>0</v>
      </c>
      <c r="AW278" s="12">
        <v>0</v>
      </c>
      <c r="AX278" s="12">
        <v>0</v>
      </c>
      <c r="AY278" s="12">
        <v>0</v>
      </c>
      <c r="AZ278" s="12">
        <v>0</v>
      </c>
      <c r="BA278" s="12">
        <v>0</v>
      </c>
      <c r="BB278" s="12">
        <v>0</v>
      </c>
      <c r="BC278" s="12">
        <v>0</v>
      </c>
      <c r="BD278" s="12">
        <v>0</v>
      </c>
      <c r="BE278" s="12">
        <v>0</v>
      </c>
      <c r="BF278" s="12">
        <v>0</v>
      </c>
      <c r="BG278" s="12">
        <v>37.450000000000003</v>
      </c>
    </row>
    <row r="279" spans="1:59" x14ac:dyDescent="0.2">
      <c r="A279">
        <f t="shared" si="9"/>
        <v>0.5301818181818182</v>
      </c>
      <c r="B279">
        <f t="shared" si="10"/>
        <v>3.931933597885628</v>
      </c>
      <c r="C279" s="14" t="s">
        <v>372</v>
      </c>
      <c r="D279" s="12">
        <v>0</v>
      </c>
      <c r="E279" s="12">
        <v>0</v>
      </c>
      <c r="F279" s="12">
        <v>0</v>
      </c>
      <c r="G279" s="12">
        <v>0</v>
      </c>
      <c r="H279" s="12">
        <v>0</v>
      </c>
      <c r="I279" s="12">
        <v>0</v>
      </c>
      <c r="J279" s="12">
        <v>0</v>
      </c>
      <c r="K279" s="12">
        <v>0</v>
      </c>
      <c r="L279" s="12">
        <v>0</v>
      </c>
      <c r="M279" s="12">
        <v>0</v>
      </c>
      <c r="N279" s="12">
        <v>29.16</v>
      </c>
      <c r="O279" s="12">
        <v>0</v>
      </c>
      <c r="P279" s="12">
        <v>0</v>
      </c>
      <c r="Q279" s="12">
        <v>0</v>
      </c>
      <c r="R279" s="12">
        <v>0</v>
      </c>
      <c r="S279" s="12">
        <v>0</v>
      </c>
      <c r="T279" s="12">
        <v>0</v>
      </c>
      <c r="U279" s="12">
        <v>0</v>
      </c>
      <c r="V279" s="12">
        <v>0</v>
      </c>
      <c r="W279" s="12">
        <v>0</v>
      </c>
      <c r="X279" s="12">
        <v>0</v>
      </c>
      <c r="Y279" s="12">
        <v>0</v>
      </c>
      <c r="Z279" s="12">
        <v>0</v>
      </c>
      <c r="AA279" s="12">
        <v>0</v>
      </c>
      <c r="AB279" s="12">
        <v>0</v>
      </c>
      <c r="AC279" s="12">
        <v>0</v>
      </c>
      <c r="AD279" s="12">
        <v>0</v>
      </c>
      <c r="AE279" s="12">
        <v>0</v>
      </c>
      <c r="AF279" s="12">
        <v>0</v>
      </c>
      <c r="AG279" s="12">
        <v>0</v>
      </c>
      <c r="AH279" s="12">
        <v>0</v>
      </c>
      <c r="AI279" s="12">
        <v>0</v>
      </c>
      <c r="AJ279" s="12">
        <v>0</v>
      </c>
      <c r="AK279" s="12">
        <v>0</v>
      </c>
      <c r="AL279" s="12">
        <v>0</v>
      </c>
      <c r="AM279" s="12">
        <v>0</v>
      </c>
      <c r="AN279" s="12">
        <v>0</v>
      </c>
      <c r="AO279" s="12">
        <v>0</v>
      </c>
      <c r="AP279" s="12">
        <v>0</v>
      </c>
      <c r="AQ279" s="12">
        <v>0</v>
      </c>
      <c r="AR279" s="12">
        <v>0</v>
      </c>
      <c r="AS279" s="12">
        <v>0</v>
      </c>
      <c r="AT279" s="12">
        <v>0</v>
      </c>
      <c r="AU279" s="12">
        <v>0</v>
      </c>
      <c r="AV279" s="12">
        <v>0</v>
      </c>
      <c r="AW279" s="12">
        <v>0</v>
      </c>
      <c r="AX279" s="12">
        <v>0</v>
      </c>
      <c r="AY279" s="12">
        <v>0</v>
      </c>
      <c r="AZ279" s="12">
        <v>0</v>
      </c>
      <c r="BA279" s="12">
        <v>0</v>
      </c>
      <c r="BB279" s="12">
        <v>0</v>
      </c>
      <c r="BC279" s="12">
        <v>0</v>
      </c>
      <c r="BD279" s="12">
        <v>0</v>
      </c>
      <c r="BE279" s="12">
        <v>0</v>
      </c>
      <c r="BF279" s="12">
        <v>0</v>
      </c>
      <c r="BG279" s="12">
        <v>29.16</v>
      </c>
    </row>
    <row r="280" spans="1:59" x14ac:dyDescent="0.2">
      <c r="A280">
        <f t="shared" si="9"/>
        <v>0.45581818181818184</v>
      </c>
      <c r="B280">
        <f t="shared" si="10"/>
        <v>3.380438110390696</v>
      </c>
      <c r="C280" s="14" t="s">
        <v>196</v>
      </c>
      <c r="D280" s="12">
        <v>0</v>
      </c>
      <c r="E280" s="12">
        <v>0</v>
      </c>
      <c r="F280" s="12">
        <v>0</v>
      </c>
      <c r="G280" s="12">
        <v>0</v>
      </c>
      <c r="H280" s="12">
        <v>0</v>
      </c>
      <c r="I280" s="12">
        <v>0</v>
      </c>
      <c r="J280" s="12">
        <v>0</v>
      </c>
      <c r="K280" s="12">
        <v>0</v>
      </c>
      <c r="L280" s="12">
        <v>25.07</v>
      </c>
      <c r="M280" s="12">
        <v>0</v>
      </c>
      <c r="N280" s="12">
        <v>0</v>
      </c>
      <c r="O280" s="12">
        <v>0</v>
      </c>
      <c r="P280" s="12">
        <v>0</v>
      </c>
      <c r="Q280" s="12">
        <v>0</v>
      </c>
      <c r="R280" s="12">
        <v>0</v>
      </c>
      <c r="S280" s="12">
        <v>0</v>
      </c>
      <c r="T280" s="12">
        <v>0</v>
      </c>
      <c r="U280" s="12">
        <v>0</v>
      </c>
      <c r="V280" s="12">
        <v>0</v>
      </c>
      <c r="W280" s="12">
        <v>0</v>
      </c>
      <c r="X280" s="12">
        <v>0</v>
      </c>
      <c r="Y280" s="12">
        <v>0</v>
      </c>
      <c r="Z280" s="12">
        <v>0</v>
      </c>
      <c r="AA280" s="12">
        <v>0</v>
      </c>
      <c r="AB280" s="12">
        <v>0</v>
      </c>
      <c r="AC280" s="12">
        <v>0</v>
      </c>
      <c r="AD280" s="12">
        <v>0</v>
      </c>
      <c r="AE280" s="12">
        <v>0</v>
      </c>
      <c r="AF280" s="12">
        <v>0</v>
      </c>
      <c r="AG280" s="12">
        <v>0</v>
      </c>
      <c r="AH280" s="12">
        <v>0</v>
      </c>
      <c r="AI280" s="12">
        <v>0</v>
      </c>
      <c r="AJ280" s="12">
        <v>0</v>
      </c>
      <c r="AK280" s="12">
        <v>0</v>
      </c>
      <c r="AL280" s="12">
        <v>0</v>
      </c>
      <c r="AM280" s="12">
        <v>0</v>
      </c>
      <c r="AN280" s="12">
        <v>0</v>
      </c>
      <c r="AO280" s="12">
        <v>0</v>
      </c>
      <c r="AP280" s="12">
        <v>0</v>
      </c>
      <c r="AQ280" s="12">
        <v>0</v>
      </c>
      <c r="AR280" s="12">
        <v>0</v>
      </c>
      <c r="AS280" s="12">
        <v>0</v>
      </c>
      <c r="AT280" s="12">
        <v>0</v>
      </c>
      <c r="AU280" s="12">
        <v>0</v>
      </c>
      <c r="AV280" s="12">
        <v>0</v>
      </c>
      <c r="AW280" s="12">
        <v>0</v>
      </c>
      <c r="AX280" s="12">
        <v>0</v>
      </c>
      <c r="AY280" s="12">
        <v>0</v>
      </c>
      <c r="AZ280" s="12">
        <v>0</v>
      </c>
      <c r="BA280" s="12">
        <v>0</v>
      </c>
      <c r="BB280" s="12">
        <v>0</v>
      </c>
      <c r="BC280" s="12">
        <v>0</v>
      </c>
      <c r="BD280" s="12">
        <v>0</v>
      </c>
      <c r="BE280" s="12">
        <v>0</v>
      </c>
      <c r="BF280" s="12">
        <v>0</v>
      </c>
      <c r="BG280" s="12">
        <v>25.07</v>
      </c>
    </row>
    <row r="281" spans="1:59" x14ac:dyDescent="0.2">
      <c r="A281">
        <f t="shared" si="9"/>
        <v>0</v>
      </c>
      <c r="B281">
        <f t="shared" si="10"/>
        <v>0</v>
      </c>
      <c r="C281" s="14" t="s">
        <v>2327</v>
      </c>
      <c r="D281" s="12">
        <v>0</v>
      </c>
      <c r="E281" s="12">
        <v>0</v>
      </c>
      <c r="F281" s="12">
        <v>0</v>
      </c>
      <c r="G281" s="12">
        <v>0</v>
      </c>
      <c r="H281" s="12">
        <v>0</v>
      </c>
      <c r="I281" s="12">
        <v>0</v>
      </c>
      <c r="J281" s="12">
        <v>0</v>
      </c>
      <c r="K281" s="12">
        <v>0</v>
      </c>
      <c r="L281" s="12">
        <v>0</v>
      </c>
      <c r="M281" s="12">
        <v>0</v>
      </c>
      <c r="N281" s="12">
        <v>0</v>
      </c>
      <c r="O281" s="12">
        <v>0</v>
      </c>
      <c r="P281" s="12">
        <v>0</v>
      </c>
      <c r="Q281" s="12">
        <v>0</v>
      </c>
      <c r="R281" s="12">
        <v>0</v>
      </c>
      <c r="S281" s="12">
        <v>0</v>
      </c>
      <c r="T281" s="12">
        <v>0</v>
      </c>
      <c r="U281" s="12">
        <v>0</v>
      </c>
      <c r="V281" s="12">
        <v>0</v>
      </c>
      <c r="W281" s="12">
        <v>0</v>
      </c>
      <c r="X281" s="12">
        <v>0</v>
      </c>
      <c r="Y281" s="12">
        <v>0</v>
      </c>
      <c r="Z281" s="12">
        <v>0</v>
      </c>
      <c r="AA281" s="12">
        <v>0</v>
      </c>
      <c r="AB281" s="12">
        <v>0</v>
      </c>
      <c r="AC281" s="12">
        <v>0</v>
      </c>
      <c r="AD281" s="12">
        <v>0</v>
      </c>
      <c r="AE281" s="12">
        <v>0</v>
      </c>
      <c r="AF281" s="12">
        <v>0</v>
      </c>
      <c r="AG281" s="12">
        <v>0</v>
      </c>
      <c r="AH281" s="12">
        <v>0</v>
      </c>
      <c r="AI281" s="12">
        <v>0</v>
      </c>
      <c r="AJ281" s="12">
        <v>0</v>
      </c>
      <c r="AK281" s="12">
        <v>0</v>
      </c>
      <c r="AL281" s="12">
        <v>0</v>
      </c>
      <c r="AM281" s="12">
        <v>0</v>
      </c>
      <c r="AN281" s="12">
        <v>0</v>
      </c>
      <c r="AO281" s="12">
        <v>0</v>
      </c>
      <c r="AP281" s="12">
        <v>0</v>
      </c>
      <c r="AQ281" s="12">
        <v>0</v>
      </c>
      <c r="AR281" s="12">
        <v>0</v>
      </c>
      <c r="AS281" s="12">
        <v>0</v>
      </c>
      <c r="AT281" s="12">
        <v>0</v>
      </c>
      <c r="AU281" s="12">
        <v>0</v>
      </c>
      <c r="AV281" s="12">
        <v>0</v>
      </c>
      <c r="AW281" s="12">
        <v>0</v>
      </c>
      <c r="AX281" s="12">
        <v>0</v>
      </c>
      <c r="AY281" s="12">
        <v>0</v>
      </c>
      <c r="AZ281" s="12">
        <v>0</v>
      </c>
      <c r="BA281" s="12">
        <v>0</v>
      </c>
      <c r="BB281" s="12">
        <v>0</v>
      </c>
      <c r="BC281" s="12">
        <v>0</v>
      </c>
      <c r="BD281" s="12">
        <v>0</v>
      </c>
      <c r="BE281" s="12">
        <v>0</v>
      </c>
      <c r="BF281" s="12">
        <v>0</v>
      </c>
      <c r="BG281" s="12">
        <v>0</v>
      </c>
    </row>
    <row r="282" spans="1:59" x14ac:dyDescent="0.2">
      <c r="A282">
        <f t="shared" si="9"/>
        <v>0</v>
      </c>
      <c r="B282">
        <f t="shared" si="10"/>
        <v>0</v>
      </c>
      <c r="C282" s="14" t="s">
        <v>2326</v>
      </c>
      <c r="D282" s="12">
        <v>0</v>
      </c>
      <c r="E282" s="12">
        <v>0</v>
      </c>
      <c r="F282" s="12">
        <v>0</v>
      </c>
      <c r="G282" s="12">
        <v>0</v>
      </c>
      <c r="H282" s="12">
        <v>0</v>
      </c>
      <c r="I282" s="12">
        <v>0</v>
      </c>
      <c r="J282" s="12">
        <v>0</v>
      </c>
      <c r="K282" s="12">
        <v>0</v>
      </c>
      <c r="L282" s="12">
        <v>0</v>
      </c>
      <c r="M282" s="12">
        <v>0</v>
      </c>
      <c r="N282" s="12">
        <v>0</v>
      </c>
      <c r="O282" s="12">
        <v>0</v>
      </c>
      <c r="P282" s="12">
        <v>0</v>
      </c>
      <c r="Q282" s="12">
        <v>0</v>
      </c>
      <c r="R282" s="12">
        <v>0</v>
      </c>
      <c r="S282" s="12">
        <v>0</v>
      </c>
      <c r="T282" s="12">
        <v>0</v>
      </c>
      <c r="U282" s="12">
        <v>0</v>
      </c>
      <c r="V282" s="12">
        <v>0</v>
      </c>
      <c r="W282" s="12">
        <v>0</v>
      </c>
      <c r="X282" s="12">
        <v>0</v>
      </c>
      <c r="Y282" s="12">
        <v>0</v>
      </c>
      <c r="Z282" s="12">
        <v>0</v>
      </c>
      <c r="AA282" s="12">
        <v>0</v>
      </c>
      <c r="AB282" s="12">
        <v>0</v>
      </c>
      <c r="AC282" s="12">
        <v>0</v>
      </c>
      <c r="AD282" s="12">
        <v>0</v>
      </c>
      <c r="AE282" s="12">
        <v>0</v>
      </c>
      <c r="AF282" s="12">
        <v>0</v>
      </c>
      <c r="AG282" s="12">
        <v>0</v>
      </c>
      <c r="AH282" s="12">
        <v>0</v>
      </c>
      <c r="AI282" s="12">
        <v>0</v>
      </c>
      <c r="AJ282" s="12">
        <v>0</v>
      </c>
      <c r="AK282" s="12">
        <v>0</v>
      </c>
      <c r="AL282" s="12">
        <v>0</v>
      </c>
      <c r="AM282" s="12">
        <v>0</v>
      </c>
      <c r="AN282" s="12">
        <v>0</v>
      </c>
      <c r="AO282" s="12">
        <v>0</v>
      </c>
      <c r="AP282" s="12">
        <v>0</v>
      </c>
      <c r="AQ282" s="12">
        <v>0</v>
      </c>
      <c r="AR282" s="12">
        <v>0</v>
      </c>
      <c r="AS282" s="12">
        <v>0</v>
      </c>
      <c r="AT282" s="12">
        <v>0</v>
      </c>
      <c r="AU282" s="12">
        <v>0</v>
      </c>
      <c r="AV282" s="12">
        <v>0</v>
      </c>
      <c r="AW282" s="12">
        <v>0</v>
      </c>
      <c r="AX282" s="12">
        <v>0</v>
      </c>
      <c r="AY282" s="12">
        <v>0</v>
      </c>
      <c r="AZ282" s="12">
        <v>0</v>
      </c>
      <c r="BA282" s="12">
        <v>0</v>
      </c>
      <c r="BB282" s="12">
        <v>0</v>
      </c>
      <c r="BC282" s="12">
        <v>0</v>
      </c>
      <c r="BD282" s="12">
        <v>0</v>
      </c>
      <c r="BE282" s="12">
        <v>0</v>
      </c>
      <c r="BF282" s="12">
        <v>0</v>
      </c>
      <c r="BG282" s="12">
        <v>0</v>
      </c>
    </row>
    <row r="283" spans="1:59" x14ac:dyDescent="0.2">
      <c r="A283">
        <f t="shared" si="9"/>
        <v>0</v>
      </c>
      <c r="B283">
        <f t="shared" si="10"/>
        <v>0</v>
      </c>
      <c r="C283" s="14" t="s">
        <v>218</v>
      </c>
      <c r="D283" s="12">
        <v>0</v>
      </c>
      <c r="E283" s="12">
        <v>0</v>
      </c>
      <c r="F283" s="12">
        <v>0</v>
      </c>
      <c r="G283" s="12">
        <v>0</v>
      </c>
      <c r="H283" s="12">
        <v>0</v>
      </c>
      <c r="I283" s="12">
        <v>0</v>
      </c>
      <c r="J283" s="12">
        <v>0</v>
      </c>
      <c r="K283" s="12">
        <v>0</v>
      </c>
      <c r="L283" s="12">
        <v>0</v>
      </c>
      <c r="M283" s="12">
        <v>0</v>
      </c>
      <c r="N283" s="12">
        <v>0</v>
      </c>
      <c r="O283" s="12">
        <v>0</v>
      </c>
      <c r="P283" s="12">
        <v>0</v>
      </c>
      <c r="Q283" s="12">
        <v>0</v>
      </c>
      <c r="R283" s="12">
        <v>0</v>
      </c>
      <c r="S283" s="12">
        <v>0</v>
      </c>
      <c r="T283" s="12">
        <v>0</v>
      </c>
      <c r="U283" s="12">
        <v>0</v>
      </c>
      <c r="V283" s="12">
        <v>0</v>
      </c>
      <c r="W283" s="12">
        <v>0</v>
      </c>
      <c r="X283" s="12">
        <v>0</v>
      </c>
      <c r="Y283" s="12">
        <v>0</v>
      </c>
      <c r="Z283" s="12">
        <v>0</v>
      </c>
      <c r="AA283" s="12">
        <v>0</v>
      </c>
      <c r="AB283" s="12">
        <v>0</v>
      </c>
      <c r="AC283" s="12">
        <v>0</v>
      </c>
      <c r="AD283" s="12">
        <v>0</v>
      </c>
      <c r="AE283" s="12">
        <v>0</v>
      </c>
      <c r="AF283" s="12">
        <v>0</v>
      </c>
      <c r="AG283" s="12">
        <v>0</v>
      </c>
      <c r="AH283" s="12">
        <v>0</v>
      </c>
      <c r="AI283" s="12">
        <v>0</v>
      </c>
      <c r="AJ283" s="12">
        <v>0</v>
      </c>
      <c r="AK283" s="12">
        <v>0</v>
      </c>
      <c r="AL283" s="12">
        <v>0</v>
      </c>
      <c r="AM283" s="12">
        <v>0</v>
      </c>
      <c r="AN283" s="12">
        <v>0</v>
      </c>
      <c r="AO283" s="12">
        <v>0</v>
      </c>
      <c r="AP283" s="12">
        <v>0</v>
      </c>
      <c r="AQ283" s="12">
        <v>0</v>
      </c>
      <c r="AR283" s="12">
        <v>0</v>
      </c>
      <c r="AS283" s="12">
        <v>0</v>
      </c>
      <c r="AT283" s="12">
        <v>0</v>
      </c>
      <c r="AU283" s="12">
        <v>0</v>
      </c>
      <c r="AV283" s="12">
        <v>0</v>
      </c>
      <c r="AW283" s="12">
        <v>0</v>
      </c>
      <c r="AX283" s="12">
        <v>0</v>
      </c>
      <c r="AY283" s="12">
        <v>0</v>
      </c>
      <c r="AZ283" s="12">
        <v>0</v>
      </c>
      <c r="BA283" s="12">
        <v>0</v>
      </c>
      <c r="BB283" s="12">
        <v>0</v>
      </c>
      <c r="BC283" s="12">
        <v>0</v>
      </c>
      <c r="BD283" s="12">
        <v>0</v>
      </c>
      <c r="BE283" s="12">
        <v>0</v>
      </c>
      <c r="BF283" s="12">
        <v>0</v>
      </c>
      <c r="BG283" s="12">
        <v>0</v>
      </c>
    </row>
    <row r="284" spans="1:59" x14ac:dyDescent="0.2">
      <c r="A284">
        <f t="shared" si="9"/>
        <v>0</v>
      </c>
      <c r="B284">
        <f t="shared" si="10"/>
        <v>0</v>
      </c>
      <c r="C284" s="14" t="s">
        <v>663</v>
      </c>
      <c r="D284" s="12">
        <v>0</v>
      </c>
      <c r="E284" s="12">
        <v>0</v>
      </c>
      <c r="F284" s="12">
        <v>0</v>
      </c>
      <c r="G284" s="12">
        <v>0</v>
      </c>
      <c r="H284" s="12">
        <v>0</v>
      </c>
      <c r="I284" s="12">
        <v>0</v>
      </c>
      <c r="J284" s="12">
        <v>0</v>
      </c>
      <c r="K284" s="12">
        <v>0</v>
      </c>
      <c r="L284" s="12">
        <v>0</v>
      </c>
      <c r="M284" s="12">
        <v>0</v>
      </c>
      <c r="N284" s="12">
        <v>0</v>
      </c>
      <c r="O284" s="12">
        <v>0</v>
      </c>
      <c r="P284" s="12">
        <v>0</v>
      </c>
      <c r="Q284" s="12">
        <v>0</v>
      </c>
      <c r="R284" s="12">
        <v>0</v>
      </c>
      <c r="S284" s="12">
        <v>0</v>
      </c>
      <c r="T284" s="12">
        <v>0</v>
      </c>
      <c r="U284" s="12">
        <v>0</v>
      </c>
      <c r="V284" s="12">
        <v>0</v>
      </c>
      <c r="W284" s="12">
        <v>0</v>
      </c>
      <c r="X284" s="12">
        <v>0</v>
      </c>
      <c r="Y284" s="12">
        <v>0</v>
      </c>
      <c r="Z284" s="12">
        <v>0</v>
      </c>
      <c r="AA284" s="12">
        <v>0</v>
      </c>
      <c r="AB284" s="12">
        <v>0</v>
      </c>
      <c r="AC284" s="12">
        <v>0</v>
      </c>
      <c r="AD284" s="12">
        <v>0</v>
      </c>
      <c r="AE284" s="12">
        <v>0</v>
      </c>
      <c r="AF284" s="12">
        <v>0</v>
      </c>
      <c r="AG284" s="12">
        <v>0</v>
      </c>
      <c r="AH284" s="12">
        <v>0</v>
      </c>
      <c r="AI284" s="12">
        <v>0</v>
      </c>
      <c r="AJ284" s="12">
        <v>0</v>
      </c>
      <c r="AK284" s="12">
        <v>0</v>
      </c>
      <c r="AL284" s="12">
        <v>0</v>
      </c>
      <c r="AM284" s="12">
        <v>0</v>
      </c>
      <c r="AN284" s="12">
        <v>0</v>
      </c>
      <c r="AO284" s="12">
        <v>0</v>
      </c>
      <c r="AP284" s="12">
        <v>0</v>
      </c>
      <c r="AQ284" s="12">
        <v>0</v>
      </c>
      <c r="AR284" s="12">
        <v>0</v>
      </c>
      <c r="AS284" s="12">
        <v>0</v>
      </c>
      <c r="AT284" s="12">
        <v>0</v>
      </c>
      <c r="AU284" s="12">
        <v>0</v>
      </c>
      <c r="AV284" s="12">
        <v>0</v>
      </c>
      <c r="AW284" s="12">
        <v>0</v>
      </c>
      <c r="AX284" s="12">
        <v>0</v>
      </c>
      <c r="AY284" s="12">
        <v>0</v>
      </c>
      <c r="AZ284" s="12">
        <v>0</v>
      </c>
      <c r="BA284" s="12">
        <v>0</v>
      </c>
      <c r="BB284" s="12">
        <v>0</v>
      </c>
      <c r="BC284" s="12">
        <v>0</v>
      </c>
      <c r="BD284" s="12">
        <v>0</v>
      </c>
      <c r="BE284" s="12">
        <v>0</v>
      </c>
      <c r="BF284" s="12">
        <v>0</v>
      </c>
      <c r="BG284" s="12">
        <v>0</v>
      </c>
    </row>
    <row r="285" spans="1:59" x14ac:dyDescent="0.2">
      <c r="A285">
        <f t="shared" si="9"/>
        <v>0</v>
      </c>
      <c r="B285">
        <f t="shared" si="10"/>
        <v>0</v>
      </c>
      <c r="C285" s="14" t="s">
        <v>2325</v>
      </c>
      <c r="D285" s="12">
        <v>0</v>
      </c>
      <c r="E285" s="12">
        <v>0</v>
      </c>
      <c r="F285" s="12">
        <v>0</v>
      </c>
      <c r="G285" s="12">
        <v>0</v>
      </c>
      <c r="H285" s="12">
        <v>0</v>
      </c>
      <c r="I285" s="12">
        <v>0</v>
      </c>
      <c r="J285" s="12">
        <v>0</v>
      </c>
      <c r="K285" s="12">
        <v>0</v>
      </c>
      <c r="L285" s="12">
        <v>0</v>
      </c>
      <c r="M285" s="12">
        <v>0</v>
      </c>
      <c r="N285" s="12">
        <v>0</v>
      </c>
      <c r="O285" s="12">
        <v>0</v>
      </c>
      <c r="P285" s="12">
        <v>0</v>
      </c>
      <c r="Q285" s="12">
        <v>0</v>
      </c>
      <c r="R285" s="12">
        <v>0</v>
      </c>
      <c r="S285" s="12">
        <v>0</v>
      </c>
      <c r="T285" s="12">
        <v>0</v>
      </c>
      <c r="U285" s="12">
        <v>0</v>
      </c>
      <c r="V285" s="12">
        <v>0</v>
      </c>
      <c r="W285" s="12">
        <v>0</v>
      </c>
      <c r="X285" s="12">
        <v>0</v>
      </c>
      <c r="Y285" s="12">
        <v>0</v>
      </c>
      <c r="Z285" s="12">
        <v>0</v>
      </c>
      <c r="AA285" s="12">
        <v>0</v>
      </c>
      <c r="AB285" s="12">
        <v>0</v>
      </c>
      <c r="AC285" s="12">
        <v>0</v>
      </c>
      <c r="AD285" s="12">
        <v>0</v>
      </c>
      <c r="AE285" s="12">
        <v>0</v>
      </c>
      <c r="AF285" s="12">
        <v>0</v>
      </c>
      <c r="AG285" s="12">
        <v>0</v>
      </c>
      <c r="AH285" s="12">
        <v>0</v>
      </c>
      <c r="AI285" s="12">
        <v>0</v>
      </c>
      <c r="AJ285" s="12">
        <v>0</v>
      </c>
      <c r="AK285" s="12">
        <v>0</v>
      </c>
      <c r="AL285" s="12">
        <v>0</v>
      </c>
      <c r="AM285" s="12">
        <v>0</v>
      </c>
      <c r="AN285" s="12">
        <v>0</v>
      </c>
      <c r="AO285" s="12">
        <v>0</v>
      </c>
      <c r="AP285" s="12">
        <v>0</v>
      </c>
      <c r="AQ285" s="12">
        <v>0</v>
      </c>
      <c r="AR285" s="12">
        <v>0</v>
      </c>
      <c r="AS285" s="12">
        <v>0</v>
      </c>
      <c r="AT285" s="12">
        <v>0</v>
      </c>
      <c r="AU285" s="12">
        <v>0</v>
      </c>
      <c r="AV285" s="12">
        <v>0</v>
      </c>
      <c r="AW285" s="12">
        <v>0</v>
      </c>
      <c r="AX285" s="12">
        <v>0</v>
      </c>
      <c r="AY285" s="12">
        <v>0</v>
      </c>
      <c r="AZ285" s="12">
        <v>0</v>
      </c>
      <c r="BA285" s="12">
        <v>0</v>
      </c>
      <c r="BB285" s="12">
        <v>0</v>
      </c>
      <c r="BC285" s="12">
        <v>0</v>
      </c>
      <c r="BD285" s="12">
        <v>0</v>
      </c>
      <c r="BE285" s="12">
        <v>0</v>
      </c>
      <c r="BF285" s="12">
        <v>0</v>
      </c>
      <c r="BG285" s="12">
        <v>0</v>
      </c>
    </row>
    <row r="286" spans="1:59" x14ac:dyDescent="0.2">
      <c r="A286">
        <f t="shared" si="9"/>
        <v>0</v>
      </c>
      <c r="B286">
        <f t="shared" si="10"/>
        <v>0</v>
      </c>
      <c r="C286" s="14" t="s">
        <v>93</v>
      </c>
      <c r="D286" s="12">
        <v>0</v>
      </c>
      <c r="E286" s="12">
        <v>0</v>
      </c>
      <c r="F286" s="12">
        <v>0</v>
      </c>
      <c r="G286" s="12">
        <v>0</v>
      </c>
      <c r="H286" s="12">
        <v>0</v>
      </c>
      <c r="I286" s="12">
        <v>0</v>
      </c>
      <c r="J286" s="12">
        <v>0</v>
      </c>
      <c r="K286" s="12">
        <v>0</v>
      </c>
      <c r="L286" s="12">
        <v>0</v>
      </c>
      <c r="M286" s="12">
        <v>0</v>
      </c>
      <c r="N286" s="12">
        <v>0</v>
      </c>
      <c r="O286" s="12">
        <v>0</v>
      </c>
      <c r="P286" s="12">
        <v>0</v>
      </c>
      <c r="Q286" s="12">
        <v>0</v>
      </c>
      <c r="R286" s="12">
        <v>0</v>
      </c>
      <c r="S286" s="12">
        <v>0</v>
      </c>
      <c r="T286" s="12">
        <v>0</v>
      </c>
      <c r="U286" s="12">
        <v>0</v>
      </c>
      <c r="V286" s="12">
        <v>0</v>
      </c>
      <c r="W286" s="12">
        <v>0</v>
      </c>
      <c r="X286" s="12">
        <v>0</v>
      </c>
      <c r="Y286" s="12">
        <v>0</v>
      </c>
      <c r="Z286" s="12">
        <v>0</v>
      </c>
      <c r="AA286" s="12">
        <v>0</v>
      </c>
      <c r="AB286" s="12">
        <v>0</v>
      </c>
      <c r="AC286" s="12">
        <v>0</v>
      </c>
      <c r="AD286" s="12">
        <v>0</v>
      </c>
      <c r="AE286" s="12">
        <v>0</v>
      </c>
      <c r="AF286" s="12">
        <v>0</v>
      </c>
      <c r="AG286" s="12">
        <v>0</v>
      </c>
      <c r="AH286" s="12">
        <v>0</v>
      </c>
      <c r="AI286" s="12">
        <v>0</v>
      </c>
      <c r="AJ286" s="12">
        <v>0</v>
      </c>
      <c r="AK286" s="12">
        <v>0</v>
      </c>
      <c r="AL286" s="12">
        <v>0</v>
      </c>
      <c r="AM286" s="12">
        <v>0</v>
      </c>
      <c r="AN286" s="12">
        <v>0</v>
      </c>
      <c r="AO286" s="12">
        <v>0</v>
      </c>
      <c r="AP286" s="12">
        <v>0</v>
      </c>
      <c r="AQ286" s="12">
        <v>0</v>
      </c>
      <c r="AR286" s="12">
        <v>0</v>
      </c>
      <c r="AS286" s="12">
        <v>0</v>
      </c>
      <c r="AT286" s="12">
        <v>0</v>
      </c>
      <c r="AU286" s="12">
        <v>0</v>
      </c>
      <c r="AV286" s="12">
        <v>0</v>
      </c>
      <c r="AW286" s="12">
        <v>0</v>
      </c>
      <c r="AX286" s="12">
        <v>0</v>
      </c>
      <c r="AY286" s="12">
        <v>0</v>
      </c>
      <c r="AZ286" s="12">
        <v>0</v>
      </c>
      <c r="BA286" s="12">
        <v>0</v>
      </c>
      <c r="BB286" s="12">
        <v>0</v>
      </c>
      <c r="BC286" s="12">
        <v>0</v>
      </c>
      <c r="BD286" s="12">
        <v>0</v>
      </c>
      <c r="BE286" s="12">
        <v>0</v>
      </c>
      <c r="BF286" s="12">
        <v>0</v>
      </c>
      <c r="BG286" s="12">
        <v>0</v>
      </c>
    </row>
    <row r="287" spans="1:59" x14ac:dyDescent="0.2">
      <c r="A287">
        <f t="shared" si="9"/>
        <v>0</v>
      </c>
      <c r="B287">
        <f t="shared" si="10"/>
        <v>0</v>
      </c>
      <c r="C287" s="14" t="s">
        <v>59</v>
      </c>
      <c r="D287" s="12">
        <v>0</v>
      </c>
      <c r="E287" s="12">
        <v>0</v>
      </c>
      <c r="F287" s="12">
        <v>0</v>
      </c>
      <c r="G287" s="12">
        <v>0</v>
      </c>
      <c r="H287" s="12">
        <v>0</v>
      </c>
      <c r="I287" s="12">
        <v>0</v>
      </c>
      <c r="J287" s="12">
        <v>0</v>
      </c>
      <c r="K287" s="12">
        <v>0</v>
      </c>
      <c r="L287" s="12">
        <v>0</v>
      </c>
      <c r="M287" s="12">
        <v>0</v>
      </c>
      <c r="N287" s="12">
        <v>0</v>
      </c>
      <c r="O287" s="12">
        <v>0</v>
      </c>
      <c r="P287" s="12">
        <v>0</v>
      </c>
      <c r="Q287" s="12">
        <v>0</v>
      </c>
      <c r="R287" s="12">
        <v>0</v>
      </c>
      <c r="S287" s="12">
        <v>0</v>
      </c>
      <c r="T287" s="12">
        <v>0</v>
      </c>
      <c r="U287" s="12">
        <v>0</v>
      </c>
      <c r="V287" s="12">
        <v>0</v>
      </c>
      <c r="W287" s="12">
        <v>0</v>
      </c>
      <c r="X287" s="12">
        <v>0</v>
      </c>
      <c r="Y287" s="12">
        <v>0</v>
      </c>
      <c r="Z287" s="12">
        <v>0</v>
      </c>
      <c r="AA287" s="12">
        <v>0</v>
      </c>
      <c r="AB287" s="12">
        <v>0</v>
      </c>
      <c r="AC287" s="12">
        <v>0</v>
      </c>
      <c r="AD287" s="12">
        <v>0</v>
      </c>
      <c r="AE287" s="12">
        <v>0</v>
      </c>
      <c r="AF287" s="12">
        <v>0</v>
      </c>
      <c r="AG287" s="12">
        <v>0</v>
      </c>
      <c r="AH287" s="12">
        <v>0</v>
      </c>
      <c r="AI287" s="12">
        <v>0</v>
      </c>
      <c r="AJ287" s="12">
        <v>0</v>
      </c>
      <c r="AK287" s="12">
        <v>0</v>
      </c>
      <c r="AL287" s="12">
        <v>0</v>
      </c>
      <c r="AM287" s="12">
        <v>0</v>
      </c>
      <c r="AN287" s="12">
        <v>0</v>
      </c>
      <c r="AO287" s="12">
        <v>0</v>
      </c>
      <c r="AP287" s="12">
        <v>0</v>
      </c>
      <c r="AQ287" s="12">
        <v>0</v>
      </c>
      <c r="AR287" s="12">
        <v>0</v>
      </c>
      <c r="AS287" s="12">
        <v>0</v>
      </c>
      <c r="AT287" s="12">
        <v>0</v>
      </c>
      <c r="AU287" s="12">
        <v>0</v>
      </c>
      <c r="AV287" s="12">
        <v>0</v>
      </c>
      <c r="AW287" s="12">
        <v>0</v>
      </c>
      <c r="AX287" s="12">
        <v>0</v>
      </c>
      <c r="AY287" s="12">
        <v>0</v>
      </c>
      <c r="AZ287" s="12">
        <v>0</v>
      </c>
      <c r="BA287" s="12">
        <v>0</v>
      </c>
      <c r="BB287" s="12">
        <v>0</v>
      </c>
      <c r="BC287" s="12">
        <v>0</v>
      </c>
      <c r="BD287" s="12">
        <v>0</v>
      </c>
      <c r="BE287" s="12">
        <v>0</v>
      </c>
      <c r="BF287" s="12">
        <v>0</v>
      </c>
      <c r="BG287" s="12">
        <v>0</v>
      </c>
    </row>
    <row r="288" spans="1:59" x14ac:dyDescent="0.2">
      <c r="A288">
        <f t="shared" si="9"/>
        <v>0</v>
      </c>
      <c r="B288">
        <f t="shared" si="10"/>
        <v>0</v>
      </c>
      <c r="C288" s="14" t="s">
        <v>99</v>
      </c>
      <c r="D288" s="12">
        <v>0</v>
      </c>
      <c r="E288" s="12">
        <v>0</v>
      </c>
      <c r="F288" s="12">
        <v>0</v>
      </c>
      <c r="G288" s="12">
        <v>0</v>
      </c>
      <c r="H288" s="12">
        <v>0</v>
      </c>
      <c r="I288" s="12">
        <v>0</v>
      </c>
      <c r="J288" s="12">
        <v>0</v>
      </c>
      <c r="K288" s="12">
        <v>0</v>
      </c>
      <c r="L288" s="12">
        <v>0</v>
      </c>
      <c r="M288" s="12">
        <v>0</v>
      </c>
      <c r="N288" s="12">
        <v>0</v>
      </c>
      <c r="O288" s="12">
        <v>0</v>
      </c>
      <c r="P288" s="12">
        <v>0</v>
      </c>
      <c r="Q288" s="12">
        <v>0</v>
      </c>
      <c r="R288" s="12">
        <v>0</v>
      </c>
      <c r="S288" s="12">
        <v>0</v>
      </c>
      <c r="T288" s="12">
        <v>0</v>
      </c>
      <c r="U288" s="12">
        <v>0</v>
      </c>
      <c r="V288" s="12">
        <v>0</v>
      </c>
      <c r="W288" s="12">
        <v>0</v>
      </c>
      <c r="X288" s="12">
        <v>0</v>
      </c>
      <c r="Y288" s="12">
        <v>0</v>
      </c>
      <c r="Z288" s="12">
        <v>0</v>
      </c>
      <c r="AA288" s="12">
        <v>0</v>
      </c>
      <c r="AB288" s="12">
        <v>0</v>
      </c>
      <c r="AC288" s="12">
        <v>0</v>
      </c>
      <c r="AD288" s="12">
        <v>0</v>
      </c>
      <c r="AE288" s="12">
        <v>0</v>
      </c>
      <c r="AF288" s="12">
        <v>0</v>
      </c>
      <c r="AG288" s="12">
        <v>0</v>
      </c>
      <c r="AH288" s="12">
        <v>0</v>
      </c>
      <c r="AI288" s="12">
        <v>0</v>
      </c>
      <c r="AJ288" s="12">
        <v>0</v>
      </c>
      <c r="AK288" s="12">
        <v>0</v>
      </c>
      <c r="AL288" s="12">
        <v>0</v>
      </c>
      <c r="AM288" s="12">
        <v>0</v>
      </c>
      <c r="AN288" s="12">
        <v>0</v>
      </c>
      <c r="AO288" s="12">
        <v>0</v>
      </c>
      <c r="AP288" s="12">
        <v>0</v>
      </c>
      <c r="AQ288" s="12">
        <v>0</v>
      </c>
      <c r="AR288" s="12">
        <v>0</v>
      </c>
      <c r="AS288" s="12">
        <v>0</v>
      </c>
      <c r="AT288" s="12">
        <v>0</v>
      </c>
      <c r="AU288" s="12">
        <v>0</v>
      </c>
      <c r="AV288" s="12">
        <v>0</v>
      </c>
      <c r="AW288" s="12">
        <v>0</v>
      </c>
      <c r="AX288" s="12">
        <v>0</v>
      </c>
      <c r="AY288" s="12">
        <v>0</v>
      </c>
      <c r="AZ288" s="12">
        <v>0</v>
      </c>
      <c r="BA288" s="12">
        <v>0</v>
      </c>
      <c r="BB288" s="12">
        <v>0</v>
      </c>
      <c r="BC288" s="12">
        <v>0</v>
      </c>
      <c r="BD288" s="12">
        <v>0</v>
      </c>
      <c r="BE288" s="12">
        <v>0</v>
      </c>
      <c r="BF288" s="12">
        <v>0</v>
      </c>
      <c r="BG288" s="12">
        <v>0</v>
      </c>
    </row>
    <row r="289" spans="1:59" x14ac:dyDescent="0.2">
      <c r="A289">
        <f t="shared" si="9"/>
        <v>0</v>
      </c>
      <c r="B289">
        <f t="shared" si="10"/>
        <v>0</v>
      </c>
      <c r="C289" s="14" t="s">
        <v>106</v>
      </c>
      <c r="D289" s="12">
        <v>0</v>
      </c>
      <c r="E289" s="12">
        <v>0</v>
      </c>
      <c r="F289" s="12">
        <v>0</v>
      </c>
      <c r="G289" s="12">
        <v>0</v>
      </c>
      <c r="H289" s="12">
        <v>0</v>
      </c>
      <c r="I289" s="12">
        <v>0</v>
      </c>
      <c r="J289" s="12">
        <v>0</v>
      </c>
      <c r="K289" s="12">
        <v>0</v>
      </c>
      <c r="L289" s="12">
        <v>0</v>
      </c>
      <c r="M289" s="12">
        <v>0</v>
      </c>
      <c r="N289" s="12">
        <v>0</v>
      </c>
      <c r="O289" s="12">
        <v>0</v>
      </c>
      <c r="P289" s="12">
        <v>0</v>
      </c>
      <c r="Q289" s="12">
        <v>0</v>
      </c>
      <c r="R289" s="12">
        <v>0</v>
      </c>
      <c r="S289" s="12">
        <v>0</v>
      </c>
      <c r="T289" s="12">
        <v>0</v>
      </c>
      <c r="U289" s="12">
        <v>0</v>
      </c>
      <c r="V289" s="12">
        <v>0</v>
      </c>
      <c r="W289" s="12">
        <v>0</v>
      </c>
      <c r="X289" s="12">
        <v>0</v>
      </c>
      <c r="Y289" s="12">
        <v>0</v>
      </c>
      <c r="Z289" s="12">
        <v>0</v>
      </c>
      <c r="AA289" s="12">
        <v>0</v>
      </c>
      <c r="AB289" s="12">
        <v>0</v>
      </c>
      <c r="AC289" s="12">
        <v>0</v>
      </c>
      <c r="AD289" s="12">
        <v>0</v>
      </c>
      <c r="AE289" s="12">
        <v>0</v>
      </c>
      <c r="AF289" s="12">
        <v>0</v>
      </c>
      <c r="AG289" s="12">
        <v>0</v>
      </c>
      <c r="AH289" s="12">
        <v>0</v>
      </c>
      <c r="AI289" s="12">
        <v>0</v>
      </c>
      <c r="AJ289" s="12">
        <v>0</v>
      </c>
      <c r="AK289" s="12">
        <v>0</v>
      </c>
      <c r="AL289" s="12">
        <v>0</v>
      </c>
      <c r="AM289" s="12">
        <v>0</v>
      </c>
      <c r="AN289" s="12">
        <v>0</v>
      </c>
      <c r="AO289" s="12">
        <v>0</v>
      </c>
      <c r="AP289" s="12">
        <v>0</v>
      </c>
      <c r="AQ289" s="12">
        <v>0</v>
      </c>
      <c r="AR289" s="12">
        <v>0</v>
      </c>
      <c r="AS289" s="12">
        <v>0</v>
      </c>
      <c r="AT289" s="12">
        <v>0</v>
      </c>
      <c r="AU289" s="12">
        <v>0</v>
      </c>
      <c r="AV289" s="12">
        <v>0</v>
      </c>
      <c r="AW289" s="12">
        <v>0</v>
      </c>
      <c r="AX289" s="12">
        <v>0</v>
      </c>
      <c r="AY289" s="12">
        <v>0</v>
      </c>
      <c r="AZ289" s="12">
        <v>0</v>
      </c>
      <c r="BA289" s="12">
        <v>0</v>
      </c>
      <c r="BB289" s="12">
        <v>0</v>
      </c>
      <c r="BC289" s="12">
        <v>0</v>
      </c>
      <c r="BD289" s="12">
        <v>0</v>
      </c>
      <c r="BE289" s="12">
        <v>0</v>
      </c>
      <c r="BF289" s="12">
        <v>0</v>
      </c>
      <c r="BG289" s="12">
        <v>0</v>
      </c>
    </row>
    <row r="290" spans="1:59" x14ac:dyDescent="0.2">
      <c r="A290">
        <f t="shared" si="9"/>
        <v>0</v>
      </c>
      <c r="B290">
        <f t="shared" si="10"/>
        <v>0</v>
      </c>
      <c r="C290" s="14" t="s">
        <v>103</v>
      </c>
      <c r="D290" s="12">
        <v>0</v>
      </c>
      <c r="E290" s="12">
        <v>0</v>
      </c>
      <c r="F290" s="12">
        <v>0</v>
      </c>
      <c r="G290" s="12">
        <v>0</v>
      </c>
      <c r="H290" s="12">
        <v>0</v>
      </c>
      <c r="I290" s="12">
        <v>0</v>
      </c>
      <c r="J290" s="12">
        <v>0</v>
      </c>
      <c r="K290" s="12">
        <v>0</v>
      </c>
      <c r="L290" s="12">
        <v>0</v>
      </c>
      <c r="M290" s="12">
        <v>0</v>
      </c>
      <c r="N290" s="12">
        <v>0</v>
      </c>
      <c r="O290" s="12">
        <v>0</v>
      </c>
      <c r="P290" s="12">
        <v>0</v>
      </c>
      <c r="Q290" s="12">
        <v>0</v>
      </c>
      <c r="R290" s="12">
        <v>0</v>
      </c>
      <c r="S290" s="12">
        <v>0</v>
      </c>
      <c r="T290" s="12">
        <v>0</v>
      </c>
      <c r="U290" s="12">
        <v>0</v>
      </c>
      <c r="V290" s="12">
        <v>0</v>
      </c>
      <c r="W290" s="12">
        <v>0</v>
      </c>
      <c r="X290" s="12">
        <v>0</v>
      </c>
      <c r="Y290" s="12">
        <v>0</v>
      </c>
      <c r="Z290" s="12">
        <v>0</v>
      </c>
      <c r="AA290" s="12">
        <v>0</v>
      </c>
      <c r="AB290" s="12">
        <v>0</v>
      </c>
      <c r="AC290" s="12">
        <v>0</v>
      </c>
      <c r="AD290" s="12">
        <v>0</v>
      </c>
      <c r="AE290" s="12">
        <v>0</v>
      </c>
      <c r="AF290" s="12">
        <v>0</v>
      </c>
      <c r="AG290" s="12">
        <v>0</v>
      </c>
      <c r="AH290" s="12">
        <v>0</v>
      </c>
      <c r="AI290" s="12">
        <v>0</v>
      </c>
      <c r="AJ290" s="12">
        <v>0</v>
      </c>
      <c r="AK290" s="12">
        <v>0</v>
      </c>
      <c r="AL290" s="12">
        <v>0</v>
      </c>
      <c r="AM290" s="12">
        <v>0</v>
      </c>
      <c r="AN290" s="12">
        <v>0</v>
      </c>
      <c r="AO290" s="12">
        <v>0</v>
      </c>
      <c r="AP290" s="12">
        <v>0</v>
      </c>
      <c r="AQ290" s="12">
        <v>0</v>
      </c>
      <c r="AR290" s="12">
        <v>0</v>
      </c>
      <c r="AS290" s="12">
        <v>0</v>
      </c>
      <c r="AT290" s="12">
        <v>0</v>
      </c>
      <c r="AU290" s="12">
        <v>0</v>
      </c>
      <c r="AV290" s="12">
        <v>0</v>
      </c>
      <c r="AW290" s="12">
        <v>0</v>
      </c>
      <c r="AX290" s="12">
        <v>0</v>
      </c>
      <c r="AY290" s="12">
        <v>0</v>
      </c>
      <c r="AZ290" s="12">
        <v>0</v>
      </c>
      <c r="BA290" s="12">
        <v>0</v>
      </c>
      <c r="BB290" s="12">
        <v>0</v>
      </c>
      <c r="BC290" s="12">
        <v>0</v>
      </c>
      <c r="BD290" s="12">
        <v>0</v>
      </c>
      <c r="BE290" s="12">
        <v>0</v>
      </c>
      <c r="BF290" s="12">
        <v>0</v>
      </c>
      <c r="BG290" s="12">
        <v>0</v>
      </c>
    </row>
    <row r="291" spans="1:59" x14ac:dyDescent="0.2">
      <c r="A291">
        <f t="shared" si="9"/>
        <v>0</v>
      </c>
      <c r="B291">
        <f t="shared" si="10"/>
        <v>0</v>
      </c>
      <c r="C291" s="14" t="s">
        <v>124</v>
      </c>
      <c r="D291" s="12">
        <v>0</v>
      </c>
      <c r="E291" s="12">
        <v>0</v>
      </c>
      <c r="F291" s="12">
        <v>0</v>
      </c>
      <c r="G291" s="12">
        <v>0</v>
      </c>
      <c r="H291" s="12">
        <v>0</v>
      </c>
      <c r="I291" s="12">
        <v>0</v>
      </c>
      <c r="J291" s="12">
        <v>0</v>
      </c>
      <c r="K291" s="12">
        <v>0</v>
      </c>
      <c r="L291" s="12">
        <v>0</v>
      </c>
      <c r="M291" s="12">
        <v>0</v>
      </c>
      <c r="N291" s="12">
        <v>0</v>
      </c>
      <c r="O291" s="12">
        <v>0</v>
      </c>
      <c r="P291" s="12">
        <v>0</v>
      </c>
      <c r="Q291" s="12">
        <v>0</v>
      </c>
      <c r="R291" s="12">
        <v>0</v>
      </c>
      <c r="S291" s="12">
        <v>0</v>
      </c>
      <c r="T291" s="12">
        <v>0</v>
      </c>
      <c r="U291" s="12">
        <v>0</v>
      </c>
      <c r="V291" s="12">
        <v>0</v>
      </c>
      <c r="W291" s="12">
        <v>0</v>
      </c>
      <c r="X291" s="12">
        <v>0</v>
      </c>
      <c r="Y291" s="12">
        <v>0</v>
      </c>
      <c r="Z291" s="12">
        <v>0</v>
      </c>
      <c r="AA291" s="12">
        <v>0</v>
      </c>
      <c r="AB291" s="12">
        <v>0</v>
      </c>
      <c r="AC291" s="12">
        <v>0</v>
      </c>
      <c r="AD291" s="12">
        <v>0</v>
      </c>
      <c r="AE291" s="12">
        <v>0</v>
      </c>
      <c r="AF291" s="12">
        <v>0</v>
      </c>
      <c r="AG291" s="12">
        <v>0</v>
      </c>
      <c r="AH291" s="12">
        <v>0</v>
      </c>
      <c r="AI291" s="12">
        <v>0</v>
      </c>
      <c r="AJ291" s="12">
        <v>0</v>
      </c>
      <c r="AK291" s="12">
        <v>0</v>
      </c>
      <c r="AL291" s="12">
        <v>0</v>
      </c>
      <c r="AM291" s="12">
        <v>0</v>
      </c>
      <c r="AN291" s="12">
        <v>0</v>
      </c>
      <c r="AO291" s="12">
        <v>0</v>
      </c>
      <c r="AP291" s="12">
        <v>0</v>
      </c>
      <c r="AQ291" s="12">
        <v>0</v>
      </c>
      <c r="AR291" s="12">
        <v>0</v>
      </c>
      <c r="AS291" s="12">
        <v>0</v>
      </c>
      <c r="AT291" s="12">
        <v>0</v>
      </c>
      <c r="AU291" s="12">
        <v>0</v>
      </c>
      <c r="AV291" s="12">
        <v>0</v>
      </c>
      <c r="AW291" s="12">
        <v>0</v>
      </c>
      <c r="AX291" s="12">
        <v>0</v>
      </c>
      <c r="AY291" s="12">
        <v>0</v>
      </c>
      <c r="AZ291" s="12">
        <v>0</v>
      </c>
      <c r="BA291" s="12">
        <v>0</v>
      </c>
      <c r="BB291" s="12">
        <v>0</v>
      </c>
      <c r="BC291" s="12">
        <v>0</v>
      </c>
      <c r="BD291" s="12">
        <v>0</v>
      </c>
      <c r="BE291" s="12">
        <v>0</v>
      </c>
      <c r="BF291" s="12">
        <v>0</v>
      </c>
      <c r="BG291" s="12">
        <v>0</v>
      </c>
    </row>
    <row r="292" spans="1:59" x14ac:dyDescent="0.2">
      <c r="A292">
        <f t="shared" si="9"/>
        <v>0</v>
      </c>
      <c r="B292">
        <f t="shared" si="10"/>
        <v>0</v>
      </c>
      <c r="C292" s="14" t="s">
        <v>305</v>
      </c>
      <c r="D292" s="12">
        <v>0</v>
      </c>
      <c r="E292" s="12">
        <v>0</v>
      </c>
      <c r="F292" s="12">
        <v>0</v>
      </c>
      <c r="G292" s="12">
        <v>0</v>
      </c>
      <c r="H292" s="12">
        <v>0</v>
      </c>
      <c r="I292" s="12">
        <v>0</v>
      </c>
      <c r="J292" s="12">
        <v>0</v>
      </c>
      <c r="K292" s="12">
        <v>0</v>
      </c>
      <c r="L292" s="12">
        <v>0</v>
      </c>
      <c r="M292" s="12">
        <v>0</v>
      </c>
      <c r="N292" s="12">
        <v>0</v>
      </c>
      <c r="O292" s="12">
        <v>0</v>
      </c>
      <c r="P292" s="12">
        <v>0</v>
      </c>
      <c r="Q292" s="12">
        <v>0</v>
      </c>
      <c r="R292" s="12">
        <v>0</v>
      </c>
      <c r="S292" s="12">
        <v>0</v>
      </c>
      <c r="T292" s="12">
        <v>0</v>
      </c>
      <c r="U292" s="12">
        <v>0</v>
      </c>
      <c r="V292" s="12">
        <v>0</v>
      </c>
      <c r="W292" s="12">
        <v>0</v>
      </c>
      <c r="X292" s="12">
        <v>0</v>
      </c>
      <c r="Y292" s="12">
        <v>0</v>
      </c>
      <c r="Z292" s="12">
        <v>0</v>
      </c>
      <c r="AA292" s="12">
        <v>0</v>
      </c>
      <c r="AB292" s="12">
        <v>0</v>
      </c>
      <c r="AC292" s="12">
        <v>0</v>
      </c>
      <c r="AD292" s="12">
        <v>0</v>
      </c>
      <c r="AE292" s="12">
        <v>0</v>
      </c>
      <c r="AF292" s="12">
        <v>0</v>
      </c>
      <c r="AG292" s="12">
        <v>0</v>
      </c>
      <c r="AH292" s="12">
        <v>0</v>
      </c>
      <c r="AI292" s="12">
        <v>0</v>
      </c>
      <c r="AJ292" s="12">
        <v>0</v>
      </c>
      <c r="AK292" s="12">
        <v>0</v>
      </c>
      <c r="AL292" s="12">
        <v>0</v>
      </c>
      <c r="AM292" s="12">
        <v>0</v>
      </c>
      <c r="AN292" s="12">
        <v>0</v>
      </c>
      <c r="AO292" s="12">
        <v>0</v>
      </c>
      <c r="AP292" s="12">
        <v>0</v>
      </c>
      <c r="AQ292" s="12">
        <v>0</v>
      </c>
      <c r="AR292" s="12">
        <v>0</v>
      </c>
      <c r="AS292" s="12">
        <v>0</v>
      </c>
      <c r="AT292" s="12">
        <v>0</v>
      </c>
      <c r="AU292" s="12">
        <v>0</v>
      </c>
      <c r="AV292" s="12">
        <v>0</v>
      </c>
      <c r="AW292" s="12">
        <v>0</v>
      </c>
      <c r="AX292" s="12">
        <v>0</v>
      </c>
      <c r="AY292" s="12">
        <v>0</v>
      </c>
      <c r="AZ292" s="12">
        <v>0</v>
      </c>
      <c r="BA292" s="12">
        <v>0</v>
      </c>
      <c r="BB292" s="12">
        <v>0</v>
      </c>
      <c r="BC292" s="12">
        <v>0</v>
      </c>
      <c r="BD292" s="12">
        <v>0</v>
      </c>
      <c r="BE292" s="12">
        <v>0</v>
      </c>
      <c r="BF292" s="12">
        <v>0</v>
      </c>
      <c r="BG292" s="12">
        <v>0</v>
      </c>
    </row>
    <row r="293" spans="1:59" x14ac:dyDescent="0.2">
      <c r="A293">
        <f t="shared" si="9"/>
        <v>0</v>
      </c>
      <c r="B293">
        <f t="shared" si="10"/>
        <v>0</v>
      </c>
      <c r="C293" s="14" t="s">
        <v>102</v>
      </c>
      <c r="D293" s="12">
        <v>0</v>
      </c>
      <c r="E293" s="12">
        <v>0</v>
      </c>
      <c r="F293" s="12">
        <v>0</v>
      </c>
      <c r="G293" s="12">
        <v>0</v>
      </c>
      <c r="H293" s="12">
        <v>0</v>
      </c>
      <c r="I293" s="12">
        <v>0</v>
      </c>
      <c r="J293" s="12">
        <v>0</v>
      </c>
      <c r="K293" s="12">
        <v>0</v>
      </c>
      <c r="L293" s="12">
        <v>0</v>
      </c>
      <c r="M293" s="12">
        <v>0</v>
      </c>
      <c r="N293" s="12">
        <v>0</v>
      </c>
      <c r="O293" s="12">
        <v>0</v>
      </c>
      <c r="P293" s="12">
        <v>0</v>
      </c>
      <c r="Q293" s="12">
        <v>0</v>
      </c>
      <c r="R293" s="12">
        <v>0</v>
      </c>
      <c r="S293" s="12">
        <v>0</v>
      </c>
      <c r="T293" s="12">
        <v>0</v>
      </c>
      <c r="U293" s="12">
        <v>0</v>
      </c>
      <c r="V293" s="12">
        <v>0</v>
      </c>
      <c r="W293" s="12">
        <v>0</v>
      </c>
      <c r="X293" s="12">
        <v>0</v>
      </c>
      <c r="Y293" s="12">
        <v>0</v>
      </c>
      <c r="Z293" s="12">
        <v>0</v>
      </c>
      <c r="AA293" s="12">
        <v>0</v>
      </c>
      <c r="AB293" s="12">
        <v>0</v>
      </c>
      <c r="AC293" s="12">
        <v>0</v>
      </c>
      <c r="AD293" s="12">
        <v>0</v>
      </c>
      <c r="AE293" s="12">
        <v>0</v>
      </c>
      <c r="AF293" s="12">
        <v>0</v>
      </c>
      <c r="AG293" s="12">
        <v>0</v>
      </c>
      <c r="AH293" s="12">
        <v>0</v>
      </c>
      <c r="AI293" s="12">
        <v>0</v>
      </c>
      <c r="AJ293" s="12">
        <v>0</v>
      </c>
      <c r="AK293" s="12">
        <v>0</v>
      </c>
      <c r="AL293" s="12">
        <v>0</v>
      </c>
      <c r="AM293" s="12">
        <v>0</v>
      </c>
      <c r="AN293" s="12">
        <v>0</v>
      </c>
      <c r="AO293" s="12">
        <v>0</v>
      </c>
      <c r="AP293" s="12">
        <v>0</v>
      </c>
      <c r="AQ293" s="12">
        <v>0</v>
      </c>
      <c r="AR293" s="12">
        <v>0</v>
      </c>
      <c r="AS293" s="12">
        <v>0</v>
      </c>
      <c r="AT293" s="12">
        <v>0</v>
      </c>
      <c r="AU293" s="12">
        <v>0</v>
      </c>
      <c r="AV293" s="12">
        <v>0</v>
      </c>
      <c r="AW293" s="12">
        <v>0</v>
      </c>
      <c r="AX293" s="12">
        <v>0</v>
      </c>
      <c r="AY293" s="12">
        <v>0</v>
      </c>
      <c r="AZ293" s="12">
        <v>0</v>
      </c>
      <c r="BA293" s="12">
        <v>0</v>
      </c>
      <c r="BB293" s="12">
        <v>0</v>
      </c>
      <c r="BC293" s="12">
        <v>0</v>
      </c>
      <c r="BD293" s="12">
        <v>0</v>
      </c>
      <c r="BE293" s="12">
        <v>0</v>
      </c>
      <c r="BF293" s="12">
        <v>0</v>
      </c>
      <c r="BG293" s="12">
        <v>0</v>
      </c>
    </row>
    <row r="294" spans="1:59" x14ac:dyDescent="0.2">
      <c r="C294" s="14" t="s">
        <v>2347</v>
      </c>
      <c r="D294" s="12">
        <v>66536.280000000013</v>
      </c>
      <c r="E294" s="12">
        <v>287128.52999999991</v>
      </c>
      <c r="F294" s="12">
        <v>156035.70000000001</v>
      </c>
      <c r="G294" s="12">
        <v>283028.04000000004</v>
      </c>
      <c r="H294" s="12">
        <v>266426.94999999984</v>
      </c>
      <c r="I294" s="12">
        <v>315735.74000000005</v>
      </c>
      <c r="J294" s="12">
        <v>352479.16000000003</v>
      </c>
      <c r="K294" s="12">
        <v>553011.41</v>
      </c>
      <c r="L294" s="12">
        <v>312475.07999999996</v>
      </c>
      <c r="M294" s="12">
        <v>168543.20999999993</v>
      </c>
      <c r="N294" s="12">
        <v>246711.95000000013</v>
      </c>
      <c r="O294" s="12">
        <v>308264.82000000007</v>
      </c>
      <c r="P294" s="12">
        <v>183446.80000000008</v>
      </c>
      <c r="Q294" s="12">
        <v>97070.619999999966</v>
      </c>
      <c r="R294" s="12">
        <v>150435.75999999995</v>
      </c>
      <c r="S294" s="12">
        <v>51864.609999999993</v>
      </c>
      <c r="T294" s="12">
        <v>100606.8</v>
      </c>
      <c r="U294" s="12">
        <v>106724.04000000002</v>
      </c>
      <c r="V294" s="12">
        <v>60777.209999999992</v>
      </c>
      <c r="W294" s="12">
        <v>83060.579999999987</v>
      </c>
      <c r="X294" s="12">
        <v>86468.999999999985</v>
      </c>
      <c r="Y294" s="12">
        <v>97442.349999999962</v>
      </c>
      <c r="Z294" s="12">
        <v>190083.53000000009</v>
      </c>
      <c r="AA294" s="12">
        <v>173280.36999999994</v>
      </c>
      <c r="AB294" s="12">
        <v>58038.119999999995</v>
      </c>
      <c r="AC294" s="12">
        <v>210194.71</v>
      </c>
      <c r="AD294" s="12">
        <v>34571.19</v>
      </c>
      <c r="AE294" s="12">
        <v>237603.84000000003</v>
      </c>
      <c r="AF294" s="12">
        <v>49529.11</v>
      </c>
      <c r="AG294" s="12">
        <v>146889.46999999997</v>
      </c>
      <c r="AH294" s="12">
        <v>150544.02000000005</v>
      </c>
      <c r="AI294" s="12">
        <v>181980.11</v>
      </c>
      <c r="AJ294" s="12">
        <v>118805.32</v>
      </c>
      <c r="AK294" s="12">
        <v>141766.54000000007</v>
      </c>
      <c r="AL294" s="12">
        <v>212806.37999999998</v>
      </c>
      <c r="AM294" s="12">
        <v>165611.04999999996</v>
      </c>
      <c r="AN294" s="12">
        <v>131015.38999999998</v>
      </c>
      <c r="AO294" s="12">
        <v>148582.34</v>
      </c>
      <c r="AP294" s="12">
        <v>142055.99</v>
      </c>
      <c r="AQ294" s="12">
        <v>166653.08000000005</v>
      </c>
      <c r="AR294" s="12">
        <v>210405.10999999993</v>
      </c>
      <c r="AS294" s="12">
        <v>162880.23000000001</v>
      </c>
      <c r="AT294" s="12">
        <v>165071.22</v>
      </c>
      <c r="AU294" s="12">
        <v>187229.2</v>
      </c>
      <c r="AV294" s="12">
        <v>130444.70999999996</v>
      </c>
      <c r="AW294" s="12">
        <v>110987.06999999996</v>
      </c>
      <c r="AX294" s="12">
        <v>236342.39999999997</v>
      </c>
      <c r="AY294" s="12">
        <v>153235.09</v>
      </c>
      <c r="AZ294" s="12">
        <v>308681.03999999998</v>
      </c>
      <c r="BA294" s="12">
        <v>111964.56000000001</v>
      </c>
      <c r="BB294" s="12">
        <v>177274.75</v>
      </c>
      <c r="BC294" s="12">
        <v>226285.30000000005</v>
      </c>
      <c r="BD294" s="12">
        <v>284929.77</v>
      </c>
      <c r="BE294" s="12">
        <v>91567.859999999986</v>
      </c>
      <c r="BF294" s="12">
        <v>173291.45000000004</v>
      </c>
      <c r="BG294" s="12">
        <v>9724874.9599999972</v>
      </c>
    </row>
  </sheetData>
  <pageMargins left="0.7" right="0.7" top="0.75" bottom="0.75" header="0.3" footer="0.3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CB723-F5CA-3849-89FA-7DAA17C600FF}">
  <sheetPr>
    <tabColor rgb="FF92D050"/>
  </sheetPr>
  <dimension ref="A3:BH294"/>
  <sheetViews>
    <sheetView topLeftCell="A267" workbookViewId="0">
      <selection activeCell="C300" sqref="C300"/>
    </sheetView>
  </sheetViews>
  <sheetFormatPr baseColWidth="10" defaultRowHeight="15" x14ac:dyDescent="0.2"/>
  <cols>
    <col min="1" max="1" width="15.1640625" customWidth="1"/>
    <col min="4" max="4" width="25.1640625" bestFit="1" customWidth="1"/>
    <col min="5" max="5" width="14.83203125" bestFit="1" customWidth="1"/>
    <col min="6" max="6" width="7.1640625" bestFit="1" customWidth="1"/>
    <col min="7" max="8" width="6.1640625" bestFit="1" customWidth="1"/>
    <col min="9" max="12" width="7.1640625" bestFit="1" customWidth="1"/>
    <col min="13" max="14" width="6.1640625" bestFit="1" customWidth="1"/>
    <col min="15" max="16" width="7.1640625" bestFit="1" customWidth="1"/>
    <col min="17" max="26" width="6.1640625" bestFit="1" customWidth="1"/>
    <col min="27" max="27" width="7.1640625" bestFit="1" customWidth="1"/>
    <col min="28" max="31" width="6.1640625" bestFit="1" customWidth="1"/>
    <col min="32" max="32" width="7.1640625" bestFit="1" customWidth="1"/>
    <col min="33" max="33" width="6.1640625" bestFit="1" customWidth="1"/>
    <col min="34" max="34" width="7.1640625" bestFit="1" customWidth="1"/>
    <col min="35" max="50" width="6.1640625" bestFit="1" customWidth="1"/>
    <col min="51" max="51" width="7.1640625" bestFit="1" customWidth="1"/>
    <col min="52" max="52" width="6.1640625" bestFit="1" customWidth="1"/>
    <col min="53" max="53" width="7.1640625" bestFit="1" customWidth="1"/>
    <col min="54" max="56" width="6.1640625" bestFit="1" customWidth="1"/>
    <col min="57" max="57" width="7.1640625" bestFit="1" customWidth="1"/>
    <col min="58" max="59" width="6.1640625" bestFit="1" customWidth="1"/>
    <col min="60" max="60" width="10" bestFit="1" customWidth="1"/>
    <col min="61" max="66" width="7.1640625" bestFit="1" customWidth="1"/>
    <col min="67" max="127" width="8.1640625" bestFit="1" customWidth="1"/>
    <col min="128" max="162" width="9.6640625" bestFit="1" customWidth="1"/>
    <col min="163" max="169" width="10.6640625" bestFit="1" customWidth="1"/>
    <col min="170" max="170" width="7.1640625" bestFit="1" customWidth="1"/>
    <col min="171" max="173" width="6.1640625" bestFit="1" customWidth="1"/>
    <col min="174" max="188" width="7.1640625" bestFit="1" customWidth="1"/>
    <col min="189" max="247" width="8.1640625" bestFit="1" customWidth="1"/>
    <col min="248" max="270" width="9.6640625" bestFit="1" customWidth="1"/>
    <col min="271" max="272" width="10.6640625" bestFit="1" customWidth="1"/>
    <col min="273" max="273" width="6.33203125" bestFit="1" customWidth="1"/>
    <col min="274" max="274" width="6.1640625" bestFit="1" customWidth="1"/>
    <col min="275" max="286" width="7.1640625" bestFit="1" customWidth="1"/>
    <col min="287" max="333" width="8.1640625" bestFit="1" customWidth="1"/>
    <col min="334" max="373" width="9.6640625" bestFit="1" customWidth="1"/>
    <col min="374" max="377" width="10.6640625" bestFit="1" customWidth="1"/>
    <col min="378" max="378" width="6.33203125" bestFit="1" customWidth="1"/>
    <col min="379" max="380" width="6.1640625" bestFit="1" customWidth="1"/>
    <col min="381" max="406" width="7.1640625" bestFit="1" customWidth="1"/>
    <col min="407" max="455" width="8.1640625" bestFit="1" customWidth="1"/>
    <col min="456" max="497" width="9.6640625" bestFit="1" customWidth="1"/>
    <col min="498" max="501" width="10.6640625" bestFit="1" customWidth="1"/>
    <col min="502" max="502" width="7.1640625" bestFit="1" customWidth="1"/>
    <col min="503" max="508" width="6.1640625" bestFit="1" customWidth="1"/>
    <col min="509" max="531" width="7.1640625" bestFit="1" customWidth="1"/>
    <col min="532" max="593" width="8.1640625" bestFit="1" customWidth="1"/>
    <col min="594" max="632" width="9.6640625" bestFit="1" customWidth="1"/>
    <col min="633" max="639" width="10.6640625" bestFit="1" customWidth="1"/>
    <col min="640" max="640" width="7.1640625" bestFit="1" customWidth="1"/>
    <col min="641" max="643" width="6.1640625" bestFit="1" customWidth="1"/>
    <col min="644" max="660" width="7.1640625" bestFit="1" customWidth="1"/>
    <col min="661" max="710" width="8.1640625" bestFit="1" customWidth="1"/>
    <col min="711" max="743" width="9.6640625" bestFit="1" customWidth="1"/>
    <col min="744" max="751" width="10.6640625" bestFit="1" customWidth="1"/>
    <col min="752" max="752" width="7.1640625" bestFit="1" customWidth="1"/>
    <col min="753" max="753" width="6.1640625" bestFit="1" customWidth="1"/>
    <col min="754" max="769" width="7.1640625" bestFit="1" customWidth="1"/>
    <col min="770" max="825" width="8.1640625" bestFit="1" customWidth="1"/>
    <col min="826" max="861" width="9.6640625" bestFit="1" customWidth="1"/>
    <col min="862" max="871" width="10.6640625" bestFit="1" customWidth="1"/>
    <col min="872" max="872" width="7.1640625" bestFit="1" customWidth="1"/>
    <col min="873" max="874" width="6.1640625" bestFit="1" customWidth="1"/>
    <col min="875" max="900" width="7.1640625" bestFit="1" customWidth="1"/>
    <col min="901" max="959" width="8.1640625" bestFit="1" customWidth="1"/>
    <col min="960" max="1000" width="9.6640625" bestFit="1" customWidth="1"/>
    <col min="1001" max="1006" width="10.6640625" bestFit="1" customWidth="1"/>
    <col min="1007" max="1007" width="6.33203125" bestFit="1" customWidth="1"/>
    <col min="1008" max="1011" width="6.1640625" bestFit="1" customWidth="1"/>
    <col min="1012" max="1030" width="7.1640625" bestFit="1" customWidth="1"/>
    <col min="1031" max="1067" width="8.1640625" bestFit="1" customWidth="1"/>
    <col min="1068" max="1092" width="9.6640625" bestFit="1" customWidth="1"/>
    <col min="1093" max="1095" width="10.6640625" bestFit="1" customWidth="1"/>
    <col min="1096" max="1096" width="7.33203125" bestFit="1" customWidth="1"/>
    <col min="1097" max="1097" width="6.1640625" bestFit="1" customWidth="1"/>
    <col min="1098" max="1107" width="7.1640625" bestFit="1" customWidth="1"/>
    <col min="1108" max="1153" width="8.1640625" bestFit="1" customWidth="1"/>
    <col min="1154" max="1187" width="9.6640625" bestFit="1" customWidth="1"/>
    <col min="1188" max="1191" width="10.6640625" bestFit="1" customWidth="1"/>
    <col min="1192" max="1192" width="7.33203125" bestFit="1" customWidth="1"/>
    <col min="1193" max="1193" width="6.1640625" bestFit="1" customWidth="1"/>
    <col min="1194" max="1202" width="7.1640625" bestFit="1" customWidth="1"/>
    <col min="1203" max="1233" width="8.1640625" bestFit="1" customWidth="1"/>
    <col min="1234" max="1270" width="9.6640625" bestFit="1" customWidth="1"/>
    <col min="1271" max="1278" width="10.6640625" bestFit="1" customWidth="1"/>
    <col min="1279" max="1279" width="7.33203125" bestFit="1" customWidth="1"/>
    <col min="1280" max="1281" width="6.1640625" bestFit="1" customWidth="1"/>
    <col min="1282" max="1295" width="7.1640625" bestFit="1" customWidth="1"/>
    <col min="1296" max="1334" width="8.1640625" bestFit="1" customWidth="1"/>
    <col min="1335" max="1373" width="9.6640625" bestFit="1" customWidth="1"/>
    <col min="1374" max="1377" width="10.6640625" bestFit="1" customWidth="1"/>
    <col min="1378" max="1378" width="7.33203125" bestFit="1" customWidth="1"/>
    <col min="1379" max="1379" width="6.1640625" bestFit="1" customWidth="1"/>
    <col min="1380" max="1385" width="7.1640625" bestFit="1" customWidth="1"/>
    <col min="1386" max="1400" width="8.1640625" bestFit="1" customWidth="1"/>
    <col min="1401" max="1412" width="9.6640625" bestFit="1" customWidth="1"/>
    <col min="1413" max="1414" width="10.6640625" bestFit="1" customWidth="1"/>
    <col min="1415" max="1415" width="7.33203125" bestFit="1" customWidth="1"/>
    <col min="1416" max="1417" width="6.1640625" bestFit="1" customWidth="1"/>
    <col min="1418" max="1422" width="7.1640625" bestFit="1" customWidth="1"/>
    <col min="1423" max="1437" width="8.1640625" bestFit="1" customWidth="1"/>
    <col min="1438" max="1448" width="9.6640625" bestFit="1" customWidth="1"/>
    <col min="1449" max="1449" width="7.33203125" bestFit="1" customWidth="1"/>
    <col min="1450" max="1450" width="6.1640625" bestFit="1" customWidth="1"/>
    <col min="1451" max="1454" width="7.1640625" bestFit="1" customWidth="1"/>
    <col min="1455" max="1466" width="8.1640625" bestFit="1" customWidth="1"/>
    <col min="1467" max="1475" width="9.6640625" bestFit="1" customWidth="1"/>
    <col min="1476" max="1476" width="10.6640625" bestFit="1" customWidth="1"/>
    <col min="1477" max="1477" width="7.33203125" bestFit="1" customWidth="1"/>
    <col min="1478" max="1478" width="6.1640625" bestFit="1" customWidth="1"/>
    <col min="1479" max="1485" width="7.1640625" bestFit="1" customWidth="1"/>
    <col min="1486" max="1513" width="8.1640625" bestFit="1" customWidth="1"/>
    <col min="1514" max="1532" width="9.6640625" bestFit="1" customWidth="1"/>
    <col min="1533" max="1534" width="10.6640625" bestFit="1" customWidth="1"/>
    <col min="1535" max="1535" width="7.33203125" bestFit="1" customWidth="1"/>
    <col min="1536" max="1536" width="6.1640625" bestFit="1" customWidth="1"/>
    <col min="1537" max="1548" width="7.1640625" bestFit="1" customWidth="1"/>
    <col min="1549" max="1576" width="8.1640625" bestFit="1" customWidth="1"/>
    <col min="1577" max="1602" width="9.6640625" bestFit="1" customWidth="1"/>
    <col min="1603" max="1603" width="10.6640625" bestFit="1" customWidth="1"/>
    <col min="1604" max="1604" width="7.33203125" bestFit="1" customWidth="1"/>
    <col min="1605" max="1605" width="6.1640625" bestFit="1" customWidth="1"/>
    <col min="1606" max="1611" width="7.1640625" bestFit="1" customWidth="1"/>
    <col min="1612" max="1631" width="8.1640625" bestFit="1" customWidth="1"/>
    <col min="1632" max="1644" width="9.6640625" bestFit="1" customWidth="1"/>
    <col min="1645" max="1645" width="7.33203125" bestFit="1" customWidth="1"/>
    <col min="1646" max="1646" width="6.1640625" bestFit="1" customWidth="1"/>
    <col min="1647" max="1648" width="7.1640625" bestFit="1" customWidth="1"/>
    <col min="1649" max="1663" width="8.1640625" bestFit="1" customWidth="1"/>
    <col min="1664" max="1679" width="9.6640625" bestFit="1" customWidth="1"/>
    <col min="1680" max="1681" width="10.6640625" bestFit="1" customWidth="1"/>
    <col min="1682" max="1682" width="7.33203125" bestFit="1" customWidth="1"/>
    <col min="1683" max="1684" width="6.1640625" bestFit="1" customWidth="1"/>
    <col min="1685" max="1687" width="7.1640625" bestFit="1" customWidth="1"/>
    <col min="1688" max="1711" width="8.1640625" bestFit="1" customWidth="1"/>
    <col min="1712" max="1728" width="9.6640625" bestFit="1" customWidth="1"/>
    <col min="1729" max="1729" width="10.6640625" bestFit="1" customWidth="1"/>
    <col min="1730" max="1730" width="7.33203125" bestFit="1" customWidth="1"/>
    <col min="1731" max="1731" width="6.1640625" bestFit="1" customWidth="1"/>
    <col min="1732" max="1738" width="7.1640625" bestFit="1" customWidth="1"/>
    <col min="1739" max="1765" width="8.1640625" bestFit="1" customWidth="1"/>
    <col min="1766" max="1783" width="9.6640625" bestFit="1" customWidth="1"/>
    <col min="1784" max="1784" width="10.6640625" bestFit="1" customWidth="1"/>
    <col min="1785" max="1785" width="7.33203125" bestFit="1" customWidth="1"/>
    <col min="1786" max="1786" width="6.1640625" bestFit="1" customWidth="1"/>
    <col min="1787" max="1793" width="7.1640625" bestFit="1" customWidth="1"/>
    <col min="1794" max="1826" width="8.1640625" bestFit="1" customWidth="1"/>
    <col min="1827" max="1852" width="9.6640625" bestFit="1" customWidth="1"/>
    <col min="1853" max="1854" width="10.6640625" bestFit="1" customWidth="1"/>
    <col min="1855" max="1855" width="7.33203125" bestFit="1" customWidth="1"/>
    <col min="1856" max="1856" width="6.1640625" bestFit="1" customWidth="1"/>
    <col min="1857" max="1861" width="7.1640625" bestFit="1" customWidth="1"/>
    <col min="1862" max="1893" width="8.1640625" bestFit="1" customWidth="1"/>
    <col min="1894" max="1916" width="9.6640625" bestFit="1" customWidth="1"/>
    <col min="1917" max="1918" width="10.6640625" bestFit="1" customWidth="1"/>
    <col min="1919" max="1919" width="7.33203125" bestFit="1" customWidth="1"/>
    <col min="1920" max="1920" width="6.1640625" bestFit="1" customWidth="1"/>
    <col min="1921" max="1926" width="7.1640625" bestFit="1" customWidth="1"/>
    <col min="1927" max="1950" width="8.1640625" bestFit="1" customWidth="1"/>
    <col min="1951" max="1967" width="9.6640625" bestFit="1" customWidth="1"/>
    <col min="1968" max="1968" width="7.33203125" bestFit="1" customWidth="1"/>
    <col min="1969" max="1970" width="6.1640625" bestFit="1" customWidth="1"/>
    <col min="1971" max="1981" width="7.1640625" bestFit="1" customWidth="1"/>
    <col min="1982" max="2023" width="8.1640625" bestFit="1" customWidth="1"/>
    <col min="2024" max="2060" width="9.6640625" bestFit="1" customWidth="1"/>
    <col min="2061" max="2063" width="10.6640625" bestFit="1" customWidth="1"/>
    <col min="2064" max="2064" width="7.33203125" bestFit="1" customWidth="1"/>
    <col min="2065" max="2065" width="6.1640625" bestFit="1" customWidth="1"/>
    <col min="2066" max="2068" width="7.1640625" bestFit="1" customWidth="1"/>
    <col min="2069" max="2078" width="8.1640625" bestFit="1" customWidth="1"/>
    <col min="2079" max="2084" width="9.6640625" bestFit="1" customWidth="1"/>
    <col min="2085" max="2085" width="10.6640625" bestFit="1" customWidth="1"/>
    <col min="2086" max="2086" width="7.33203125" bestFit="1" customWidth="1"/>
    <col min="2087" max="2089" width="6.1640625" bestFit="1" customWidth="1"/>
    <col min="2090" max="2097" width="7.1640625" bestFit="1" customWidth="1"/>
    <col min="2098" max="2136" width="8.1640625" bestFit="1" customWidth="1"/>
    <col min="2137" max="2169" width="9.6640625" bestFit="1" customWidth="1"/>
    <col min="2170" max="2172" width="10.6640625" bestFit="1" customWidth="1"/>
    <col min="2173" max="2173" width="7.33203125" bestFit="1" customWidth="1"/>
    <col min="2174" max="2174" width="6.1640625" bestFit="1" customWidth="1"/>
    <col min="2175" max="2179" width="7.1640625" bestFit="1" customWidth="1"/>
    <col min="2180" max="2197" width="8.1640625" bestFit="1" customWidth="1"/>
    <col min="2198" max="2212" width="9.6640625" bestFit="1" customWidth="1"/>
    <col min="2213" max="2213" width="7.33203125" bestFit="1" customWidth="1"/>
    <col min="2214" max="2214" width="6.1640625" bestFit="1" customWidth="1"/>
    <col min="2215" max="2221" width="7.1640625" bestFit="1" customWidth="1"/>
    <col min="2222" max="2246" width="8.1640625" bestFit="1" customWidth="1"/>
    <col min="2247" max="2278" width="9.6640625" bestFit="1" customWidth="1"/>
    <col min="2279" max="2279" width="10.6640625" bestFit="1" customWidth="1"/>
    <col min="2280" max="2280" width="7.33203125" bestFit="1" customWidth="1"/>
    <col min="2281" max="2281" width="6.1640625" bestFit="1" customWidth="1"/>
    <col min="2282" max="2289" width="7.1640625" bestFit="1" customWidth="1"/>
    <col min="2290" max="2329" width="8.1640625" bestFit="1" customWidth="1"/>
    <col min="2330" max="2355" width="9.6640625" bestFit="1" customWidth="1"/>
    <col min="2356" max="2359" width="10.6640625" bestFit="1" customWidth="1"/>
    <col min="2360" max="2360" width="7.33203125" bestFit="1" customWidth="1"/>
    <col min="2361" max="2363" width="6.1640625" bestFit="1" customWidth="1"/>
    <col min="2364" max="2371" width="7.1640625" bestFit="1" customWidth="1"/>
    <col min="2372" max="2394" width="8.1640625" bestFit="1" customWidth="1"/>
    <col min="2395" max="2430" width="9.6640625" bestFit="1" customWidth="1"/>
    <col min="2431" max="2432" width="10.6640625" bestFit="1" customWidth="1"/>
    <col min="2433" max="2433" width="7.33203125" bestFit="1" customWidth="1"/>
    <col min="2434" max="2434" width="6.1640625" bestFit="1" customWidth="1"/>
    <col min="2435" max="2435" width="7.1640625" bestFit="1" customWidth="1"/>
    <col min="2436" max="2458" width="8.1640625" bestFit="1" customWidth="1"/>
    <col min="2459" max="2479" width="9.6640625" bestFit="1" customWidth="1"/>
    <col min="2480" max="2481" width="10.6640625" bestFit="1" customWidth="1"/>
    <col min="2482" max="2482" width="7.33203125" bestFit="1" customWidth="1"/>
    <col min="2483" max="2483" width="6.1640625" bestFit="1" customWidth="1"/>
    <col min="2484" max="2487" width="7.1640625" bestFit="1" customWidth="1"/>
    <col min="2488" max="2511" width="8.1640625" bestFit="1" customWidth="1"/>
    <col min="2512" max="2534" width="9.6640625" bestFit="1" customWidth="1"/>
    <col min="2535" max="2537" width="10.6640625" bestFit="1" customWidth="1"/>
    <col min="2538" max="2538" width="7.33203125" bestFit="1" customWidth="1"/>
    <col min="2539" max="2539" width="6.1640625" bestFit="1" customWidth="1"/>
    <col min="2540" max="2554" width="7.1640625" bestFit="1" customWidth="1"/>
    <col min="2555" max="2589" width="8.1640625" bestFit="1" customWidth="1"/>
    <col min="2590" max="2631" width="9.6640625" bestFit="1" customWidth="1"/>
    <col min="2632" max="2636" width="10.6640625" bestFit="1" customWidth="1"/>
    <col min="2637" max="2637" width="7.33203125" bestFit="1" customWidth="1"/>
    <col min="2638" max="2638" width="6.1640625" bestFit="1" customWidth="1"/>
    <col min="2639" max="2642" width="7.1640625" bestFit="1" customWidth="1"/>
    <col min="2643" max="2672" width="8.1640625" bestFit="1" customWidth="1"/>
    <col min="2673" max="2702" width="9.6640625" bestFit="1" customWidth="1"/>
    <col min="2703" max="2705" width="10.6640625" bestFit="1" customWidth="1"/>
    <col min="2706" max="2706" width="7.33203125" bestFit="1" customWidth="1"/>
    <col min="2707" max="2707" width="6.1640625" bestFit="1" customWidth="1"/>
    <col min="2708" max="2712" width="7.1640625" bestFit="1" customWidth="1"/>
    <col min="2713" max="2727" width="8.1640625" bestFit="1" customWidth="1"/>
    <col min="2728" max="2751" width="9.6640625" bestFit="1" customWidth="1"/>
    <col min="2752" max="2753" width="10.6640625" bestFit="1" customWidth="1"/>
    <col min="2754" max="2754" width="7.33203125" bestFit="1" customWidth="1"/>
    <col min="2755" max="2755" width="6.1640625" bestFit="1" customWidth="1"/>
    <col min="2756" max="2762" width="7.1640625" bestFit="1" customWidth="1"/>
    <col min="2763" max="2798" width="8.1640625" bestFit="1" customWidth="1"/>
    <col min="2799" max="2835" width="9.6640625" bestFit="1" customWidth="1"/>
    <col min="2836" max="2836" width="10.6640625" bestFit="1" customWidth="1"/>
    <col min="2837" max="2837" width="7.33203125" bestFit="1" customWidth="1"/>
    <col min="2838" max="2838" width="6.1640625" bestFit="1" customWidth="1"/>
    <col min="2839" max="2843" width="7.1640625" bestFit="1" customWidth="1"/>
    <col min="2844" max="2862" width="8.1640625" bestFit="1" customWidth="1"/>
    <col min="2863" max="2889" width="9.6640625" bestFit="1" customWidth="1"/>
    <col min="2890" max="2891" width="10.6640625" bestFit="1" customWidth="1"/>
    <col min="2892" max="2892" width="7.33203125" bestFit="1" customWidth="1"/>
    <col min="2893" max="2893" width="6.1640625" bestFit="1" customWidth="1"/>
    <col min="2894" max="2900" width="7.1640625" bestFit="1" customWidth="1"/>
    <col min="2901" max="2926" width="8.1640625" bestFit="1" customWidth="1"/>
    <col min="2927" max="2964" width="9.6640625" bestFit="1" customWidth="1"/>
    <col min="2965" max="2965" width="10.6640625" bestFit="1" customWidth="1"/>
    <col min="2966" max="2966" width="7.33203125" bestFit="1" customWidth="1"/>
    <col min="2967" max="2967" width="6.1640625" bestFit="1" customWidth="1"/>
    <col min="2968" max="2975" width="7.1640625" bestFit="1" customWidth="1"/>
    <col min="2976" max="3002" width="8.1640625" bestFit="1" customWidth="1"/>
    <col min="3003" max="3032" width="9.6640625" bestFit="1" customWidth="1"/>
    <col min="3033" max="3035" width="10.6640625" bestFit="1" customWidth="1"/>
    <col min="3036" max="3036" width="7.33203125" bestFit="1" customWidth="1"/>
    <col min="3037" max="3037" width="6.1640625" bestFit="1" customWidth="1"/>
    <col min="3038" max="3044" width="7.1640625" bestFit="1" customWidth="1"/>
    <col min="3045" max="3076" width="8.1640625" bestFit="1" customWidth="1"/>
    <col min="3077" max="3105" width="9.6640625" bestFit="1" customWidth="1"/>
    <col min="3106" max="3107" width="10.6640625" bestFit="1" customWidth="1"/>
    <col min="3108" max="3108" width="7.33203125" bestFit="1" customWidth="1"/>
    <col min="3109" max="3109" width="6.1640625" bestFit="1" customWidth="1"/>
    <col min="3110" max="3115" width="7.1640625" bestFit="1" customWidth="1"/>
    <col min="3116" max="3144" width="8.1640625" bestFit="1" customWidth="1"/>
    <col min="3145" max="3170" width="9.6640625" bestFit="1" customWidth="1"/>
    <col min="3171" max="3173" width="10.6640625" bestFit="1" customWidth="1"/>
    <col min="3174" max="3174" width="7.33203125" bestFit="1" customWidth="1"/>
    <col min="3175" max="3175" width="6.1640625" bestFit="1" customWidth="1"/>
    <col min="3176" max="3181" width="7.1640625" bestFit="1" customWidth="1"/>
    <col min="3182" max="3215" width="8.1640625" bestFit="1" customWidth="1"/>
    <col min="3216" max="3252" width="9.6640625" bestFit="1" customWidth="1"/>
    <col min="3253" max="3254" width="10.6640625" bestFit="1" customWidth="1"/>
    <col min="3255" max="3255" width="7.33203125" bestFit="1" customWidth="1"/>
    <col min="3256" max="3256" width="6.1640625" bestFit="1" customWidth="1"/>
    <col min="3257" max="3262" width="7.1640625" bestFit="1" customWidth="1"/>
    <col min="3263" max="3287" width="8.1640625" bestFit="1" customWidth="1"/>
    <col min="3288" max="3316" width="9.6640625" bestFit="1" customWidth="1"/>
    <col min="3317" max="3317" width="10.6640625" bestFit="1" customWidth="1"/>
    <col min="3318" max="3318" width="7.33203125" bestFit="1" customWidth="1"/>
    <col min="3319" max="3320" width="6.1640625" bestFit="1" customWidth="1"/>
    <col min="3321" max="3332" width="7.1640625" bestFit="1" customWidth="1"/>
    <col min="3333" max="3366" width="8.1640625" bestFit="1" customWidth="1"/>
    <col min="3367" max="3394" width="9.6640625" bestFit="1" customWidth="1"/>
    <col min="3395" max="3395" width="7.33203125" bestFit="1" customWidth="1"/>
    <col min="3396" max="3396" width="6.1640625" bestFit="1" customWidth="1"/>
    <col min="3397" max="3402" width="7.1640625" bestFit="1" customWidth="1"/>
    <col min="3403" max="3433" width="8.1640625" bestFit="1" customWidth="1"/>
    <col min="3434" max="3463" width="9.6640625" bestFit="1" customWidth="1"/>
    <col min="3464" max="3469" width="10.6640625" bestFit="1" customWidth="1"/>
    <col min="3470" max="3470" width="7.33203125" bestFit="1" customWidth="1"/>
    <col min="3471" max="3471" width="6.1640625" bestFit="1" customWidth="1"/>
    <col min="3472" max="3472" width="7.1640625" bestFit="1" customWidth="1"/>
    <col min="3473" max="3494" width="8.1640625" bestFit="1" customWidth="1"/>
    <col min="3495" max="3514" width="9.6640625" bestFit="1" customWidth="1"/>
    <col min="3515" max="3516" width="10.6640625" bestFit="1" customWidth="1"/>
    <col min="3517" max="3517" width="7.33203125" bestFit="1" customWidth="1"/>
    <col min="3518" max="3518" width="6.1640625" bestFit="1" customWidth="1"/>
    <col min="3519" max="3521" width="7.1640625" bestFit="1" customWidth="1"/>
    <col min="3522" max="3548" width="8.1640625" bestFit="1" customWidth="1"/>
    <col min="3549" max="3580" width="9.6640625" bestFit="1" customWidth="1"/>
    <col min="3581" max="3585" width="10.6640625" bestFit="1" customWidth="1"/>
    <col min="3586" max="3586" width="7.33203125" bestFit="1" customWidth="1"/>
    <col min="3587" max="3587" width="6.1640625" bestFit="1" customWidth="1"/>
    <col min="3588" max="3597" width="7.1640625" bestFit="1" customWidth="1"/>
    <col min="3598" max="3617" width="8.1640625" bestFit="1" customWidth="1"/>
    <col min="3618" max="3641" width="9.6640625" bestFit="1" customWidth="1"/>
    <col min="3642" max="3642" width="10.6640625" bestFit="1" customWidth="1"/>
    <col min="3643" max="3643" width="7.33203125" bestFit="1" customWidth="1"/>
    <col min="3644" max="3644" width="6.1640625" bestFit="1" customWidth="1"/>
    <col min="3645" max="3658" width="7.1640625" bestFit="1" customWidth="1"/>
    <col min="3659" max="3709" width="8.1640625" bestFit="1" customWidth="1"/>
    <col min="3710" max="3752" width="9.6640625" bestFit="1" customWidth="1"/>
    <col min="3753" max="3753" width="7.33203125" bestFit="1" customWidth="1"/>
    <col min="3754" max="3754" width="6.1640625" bestFit="1" customWidth="1"/>
    <col min="3755" max="3758" width="7.1640625" bestFit="1" customWidth="1"/>
    <col min="3759" max="3779" width="8.1640625" bestFit="1" customWidth="1"/>
    <col min="3780" max="3796" width="9.6640625" bestFit="1" customWidth="1"/>
    <col min="3797" max="3802" width="10.6640625" bestFit="1" customWidth="1"/>
    <col min="3803" max="3803" width="7.33203125" bestFit="1" customWidth="1"/>
    <col min="3804" max="3804" width="6.1640625" bestFit="1" customWidth="1"/>
    <col min="3805" max="3809" width="7.1640625" bestFit="1" customWidth="1"/>
    <col min="3810" max="3857" width="8.1640625" bestFit="1" customWidth="1"/>
    <col min="3858" max="3891" width="9.6640625" bestFit="1" customWidth="1"/>
    <col min="3892" max="3896" width="10.6640625" bestFit="1" customWidth="1"/>
    <col min="3897" max="3897" width="7.33203125" bestFit="1" customWidth="1"/>
    <col min="3898" max="3898" width="6.1640625" bestFit="1" customWidth="1"/>
    <col min="3899" max="3908" width="7.1640625" bestFit="1" customWidth="1"/>
    <col min="3909" max="3959" width="8.1640625" bestFit="1" customWidth="1"/>
    <col min="3960" max="3984" width="9.6640625" bestFit="1" customWidth="1"/>
    <col min="3985" max="3985" width="7.33203125" bestFit="1" customWidth="1"/>
    <col min="3986" max="3986" width="6.1640625" bestFit="1" customWidth="1"/>
    <col min="3987" max="3998" width="7.1640625" bestFit="1" customWidth="1"/>
    <col min="3999" max="4029" width="8.1640625" bestFit="1" customWidth="1"/>
    <col min="4030" max="4047" width="9.6640625" bestFit="1" customWidth="1"/>
    <col min="4048" max="4050" width="10.6640625" bestFit="1" customWidth="1"/>
    <col min="4051" max="4051" width="7.33203125" bestFit="1" customWidth="1"/>
    <col min="4052" max="4052" width="10" bestFit="1" customWidth="1"/>
  </cols>
  <sheetData>
    <row r="3" spans="1:60" x14ac:dyDescent="0.2">
      <c r="D3" s="13" t="s">
        <v>2350</v>
      </c>
      <c r="E3" s="13" t="s">
        <v>2348</v>
      </c>
    </row>
    <row r="4" spans="1:60" x14ac:dyDescent="0.2">
      <c r="A4" t="s">
        <v>2351</v>
      </c>
      <c r="B4" t="s">
        <v>2342</v>
      </c>
      <c r="C4" t="s">
        <v>2343</v>
      </c>
      <c r="D4" s="13" t="s">
        <v>2345</v>
      </c>
      <c r="E4">
        <v>1</v>
      </c>
      <c r="F4">
        <v>2</v>
      </c>
      <c r="G4">
        <v>3</v>
      </c>
      <c r="H4">
        <v>4</v>
      </c>
      <c r="I4">
        <v>5</v>
      </c>
      <c r="J4">
        <v>6</v>
      </c>
      <c r="K4">
        <v>7</v>
      </c>
      <c r="L4">
        <v>8</v>
      </c>
      <c r="M4">
        <v>9</v>
      </c>
      <c r="N4">
        <v>10</v>
      </c>
      <c r="O4">
        <v>11</v>
      </c>
      <c r="P4">
        <v>12</v>
      </c>
      <c r="Q4">
        <v>13</v>
      </c>
      <c r="R4">
        <v>14</v>
      </c>
      <c r="S4">
        <v>15</v>
      </c>
      <c r="T4">
        <v>16</v>
      </c>
      <c r="U4">
        <v>17</v>
      </c>
      <c r="V4">
        <v>18</v>
      </c>
      <c r="W4">
        <v>19</v>
      </c>
      <c r="X4">
        <v>20</v>
      </c>
      <c r="Y4">
        <v>21</v>
      </c>
      <c r="Z4">
        <v>22</v>
      </c>
      <c r="AA4">
        <v>23</v>
      </c>
      <c r="AB4">
        <v>24</v>
      </c>
      <c r="AC4">
        <v>25</v>
      </c>
      <c r="AD4">
        <v>26</v>
      </c>
      <c r="AE4">
        <v>27</v>
      </c>
      <c r="AF4">
        <v>28</v>
      </c>
      <c r="AG4">
        <v>29</v>
      </c>
      <c r="AH4">
        <v>30</v>
      </c>
      <c r="AI4">
        <v>31</v>
      </c>
      <c r="AJ4">
        <v>32</v>
      </c>
      <c r="AK4">
        <v>33</v>
      </c>
      <c r="AL4">
        <v>34</v>
      </c>
      <c r="AM4">
        <v>35</v>
      </c>
      <c r="AN4">
        <v>36</v>
      </c>
      <c r="AO4">
        <v>37</v>
      </c>
      <c r="AP4">
        <v>38</v>
      </c>
      <c r="AQ4">
        <v>39</v>
      </c>
      <c r="AR4">
        <v>40</v>
      </c>
      <c r="AS4">
        <v>41</v>
      </c>
      <c r="AT4">
        <v>42</v>
      </c>
      <c r="AU4">
        <v>43</v>
      </c>
      <c r="AV4">
        <v>44</v>
      </c>
      <c r="AW4">
        <v>45</v>
      </c>
      <c r="AX4">
        <v>46</v>
      </c>
      <c r="AY4">
        <v>47</v>
      </c>
      <c r="AZ4">
        <v>48</v>
      </c>
      <c r="BA4">
        <v>49</v>
      </c>
      <c r="BB4">
        <v>50</v>
      </c>
      <c r="BC4">
        <v>51</v>
      </c>
      <c r="BD4">
        <v>52</v>
      </c>
      <c r="BE4">
        <v>53</v>
      </c>
      <c r="BF4">
        <v>54</v>
      </c>
      <c r="BG4">
        <v>55</v>
      </c>
      <c r="BH4" t="s">
        <v>2347</v>
      </c>
    </row>
    <row r="5" spans="1:60" x14ac:dyDescent="0.2">
      <c r="A5" t="str">
        <f t="shared" ref="A5:A68" si="0">D5</f>
        <v>ACHADPTHBR01PSH01MD</v>
      </c>
      <c r="B5">
        <f t="shared" ref="B5:B68" si="1">AVERAGE(E5:BG5)</f>
        <v>28.327272727272728</v>
      </c>
      <c r="C5">
        <f t="shared" ref="C5:C68" si="2">_xlfn.STDEV.S(E5:BG5)</f>
        <v>80.113820545672652</v>
      </c>
      <c r="D5" s="14" t="s">
        <v>397</v>
      </c>
      <c r="E5" s="12">
        <v>0</v>
      </c>
      <c r="F5" s="12">
        <v>7</v>
      </c>
      <c r="G5" s="12">
        <v>124</v>
      </c>
      <c r="H5" s="12">
        <v>86</v>
      </c>
      <c r="I5" s="12">
        <v>0</v>
      </c>
      <c r="J5" s="12">
        <v>0</v>
      </c>
      <c r="K5" s="12">
        <v>7</v>
      </c>
      <c r="L5" s="12">
        <v>413</v>
      </c>
      <c r="M5" s="12">
        <v>13</v>
      </c>
      <c r="N5" s="12">
        <v>10</v>
      </c>
      <c r="O5" s="12">
        <v>200</v>
      </c>
      <c r="P5" s="12">
        <v>152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145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329</v>
      </c>
      <c r="AI5" s="12">
        <v>0</v>
      </c>
      <c r="AJ5" s="12">
        <v>0</v>
      </c>
      <c r="AK5" s="12">
        <v>0</v>
      </c>
      <c r="AL5" s="12">
        <v>0</v>
      </c>
      <c r="AM5" s="12">
        <v>0</v>
      </c>
      <c r="AN5" s="12">
        <v>0</v>
      </c>
      <c r="AO5" s="12">
        <v>0</v>
      </c>
      <c r="AP5" s="12">
        <v>68</v>
      </c>
      <c r="AQ5" s="12">
        <v>0</v>
      </c>
      <c r="AR5" s="12">
        <v>0</v>
      </c>
      <c r="AS5" s="12">
        <v>0</v>
      </c>
      <c r="AT5" s="12">
        <v>0</v>
      </c>
      <c r="AU5" s="12">
        <v>0</v>
      </c>
      <c r="AV5" s="12">
        <v>0</v>
      </c>
      <c r="AW5" s="12">
        <v>0</v>
      </c>
      <c r="AX5" s="12">
        <v>4</v>
      </c>
      <c r="AY5" s="12">
        <v>0</v>
      </c>
      <c r="AZ5" s="12">
        <v>0</v>
      </c>
      <c r="BA5" s="12">
        <v>0</v>
      </c>
      <c r="BB5" s="12">
        <v>0</v>
      </c>
      <c r="BC5" s="12">
        <v>0</v>
      </c>
      <c r="BD5" s="12">
        <v>0</v>
      </c>
      <c r="BE5" s="12">
        <v>0</v>
      </c>
      <c r="BF5" s="12">
        <v>0</v>
      </c>
      <c r="BG5" s="12">
        <v>0</v>
      </c>
      <c r="BH5" s="12">
        <v>1558</v>
      </c>
    </row>
    <row r="6" spans="1:60" x14ac:dyDescent="0.2">
      <c r="A6" t="str">
        <f t="shared" si="0"/>
        <v>ACHEPLGH00H3HBOXZH1</v>
      </c>
      <c r="B6">
        <f t="shared" si="1"/>
        <v>7.4</v>
      </c>
      <c r="C6">
        <f t="shared" si="2"/>
        <v>25.481729111630521</v>
      </c>
      <c r="D6" s="14" t="s">
        <v>36</v>
      </c>
      <c r="E6" s="12">
        <v>0</v>
      </c>
      <c r="F6" s="12">
        <v>0</v>
      </c>
      <c r="G6" s="12">
        <v>26</v>
      </c>
      <c r="H6" s="12">
        <v>0</v>
      </c>
      <c r="I6" s="12">
        <v>31</v>
      </c>
      <c r="J6" s="12">
        <v>12</v>
      </c>
      <c r="K6" s="12">
        <v>10</v>
      </c>
      <c r="L6" s="12">
        <v>80</v>
      </c>
      <c r="M6" s="12">
        <v>154</v>
      </c>
      <c r="N6" s="12">
        <v>7</v>
      </c>
      <c r="O6" s="12">
        <v>0</v>
      </c>
      <c r="P6" s="12">
        <v>0</v>
      </c>
      <c r="Q6" s="12">
        <v>77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>
        <v>10</v>
      </c>
      <c r="AK6" s="12">
        <v>0</v>
      </c>
      <c r="AL6" s="12">
        <v>0</v>
      </c>
      <c r="AM6" s="12">
        <v>0</v>
      </c>
      <c r="AN6" s="12">
        <v>0</v>
      </c>
      <c r="AO6" s="12">
        <v>0</v>
      </c>
      <c r="AP6" s="12">
        <v>0</v>
      </c>
      <c r="AQ6" s="12">
        <v>0</v>
      </c>
      <c r="AR6" s="12">
        <v>0</v>
      </c>
      <c r="AS6" s="12">
        <v>0</v>
      </c>
      <c r="AT6" s="12">
        <v>0</v>
      </c>
      <c r="AU6" s="12">
        <v>0</v>
      </c>
      <c r="AV6" s="12">
        <v>0</v>
      </c>
      <c r="AW6" s="12">
        <v>0</v>
      </c>
      <c r="AX6" s="12">
        <v>0</v>
      </c>
      <c r="AY6" s="12">
        <v>0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407</v>
      </c>
    </row>
    <row r="7" spans="1:60" x14ac:dyDescent="0.2">
      <c r="A7" t="str">
        <f t="shared" si="0"/>
        <v>ACHEPLGH00H3HBR01H1</v>
      </c>
      <c r="B7">
        <f t="shared" si="1"/>
        <v>18.872727272727271</v>
      </c>
      <c r="C7">
        <f t="shared" si="2"/>
        <v>77.135535968131506</v>
      </c>
      <c r="D7" s="14" t="s">
        <v>399</v>
      </c>
      <c r="E7" s="12">
        <v>0</v>
      </c>
      <c r="F7" s="12">
        <v>62</v>
      </c>
      <c r="G7" s="12">
        <v>191</v>
      </c>
      <c r="H7" s="12">
        <v>0</v>
      </c>
      <c r="I7" s="12">
        <v>31</v>
      </c>
      <c r="J7" s="12">
        <v>0</v>
      </c>
      <c r="K7" s="12">
        <v>0</v>
      </c>
      <c r="L7" s="12">
        <v>160</v>
      </c>
      <c r="M7" s="12">
        <v>5</v>
      </c>
      <c r="N7" s="12">
        <v>0</v>
      </c>
      <c r="O7" s="12">
        <v>0</v>
      </c>
      <c r="P7" s="12">
        <v>0</v>
      </c>
      <c r="Q7" s="12">
        <v>522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>
        <v>31</v>
      </c>
      <c r="AI7" s="12">
        <v>16</v>
      </c>
      <c r="AJ7" s="12">
        <v>0</v>
      </c>
      <c r="AK7" s="12">
        <v>0</v>
      </c>
      <c r="AL7" s="12">
        <v>0</v>
      </c>
      <c r="AM7" s="12">
        <v>16</v>
      </c>
      <c r="AN7" s="12">
        <v>0</v>
      </c>
      <c r="AO7" s="12">
        <v>0</v>
      </c>
      <c r="AP7" s="12">
        <v>0</v>
      </c>
      <c r="AQ7" s="12">
        <v>0</v>
      </c>
      <c r="AR7" s="12">
        <v>0</v>
      </c>
      <c r="AS7" s="12">
        <v>0</v>
      </c>
      <c r="AT7" s="12">
        <v>0</v>
      </c>
      <c r="AU7" s="12">
        <v>0</v>
      </c>
      <c r="AV7" s="12">
        <v>0</v>
      </c>
      <c r="AW7" s="12">
        <v>0</v>
      </c>
      <c r="AX7" s="12">
        <v>4</v>
      </c>
      <c r="AY7" s="12">
        <v>0</v>
      </c>
      <c r="AZ7" s="12">
        <v>0</v>
      </c>
      <c r="BA7" s="12">
        <v>0</v>
      </c>
      <c r="BB7" s="12">
        <v>0</v>
      </c>
      <c r="BC7" s="12">
        <v>0</v>
      </c>
      <c r="BD7" s="12">
        <v>0</v>
      </c>
      <c r="BE7" s="12">
        <v>0</v>
      </c>
      <c r="BF7" s="12">
        <v>0</v>
      </c>
      <c r="BG7" s="12">
        <v>0</v>
      </c>
      <c r="BH7" s="12">
        <v>1038</v>
      </c>
    </row>
    <row r="8" spans="1:60" x14ac:dyDescent="0.2">
      <c r="A8" t="str">
        <f t="shared" si="0"/>
        <v>ACHJUMPH18H3HBR01H1</v>
      </c>
      <c r="B8">
        <f t="shared" si="1"/>
        <v>29.6</v>
      </c>
      <c r="C8">
        <f t="shared" si="2"/>
        <v>112.52894277901558</v>
      </c>
      <c r="D8" s="14" t="s">
        <v>402</v>
      </c>
      <c r="E8" s="12">
        <v>0</v>
      </c>
      <c r="F8" s="12">
        <v>35</v>
      </c>
      <c r="G8" s="12">
        <v>246</v>
      </c>
      <c r="H8" s="12">
        <v>80</v>
      </c>
      <c r="I8" s="12">
        <v>0</v>
      </c>
      <c r="J8" s="12">
        <v>0</v>
      </c>
      <c r="K8" s="12">
        <v>0</v>
      </c>
      <c r="L8" s="12">
        <v>0</v>
      </c>
      <c r="M8" s="12">
        <v>5</v>
      </c>
      <c r="N8" s="12">
        <v>160</v>
      </c>
      <c r="O8" s="12">
        <v>0</v>
      </c>
      <c r="P8" s="12">
        <v>160</v>
      </c>
      <c r="Q8" s="12">
        <v>766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160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16</v>
      </c>
      <c r="AI8" s="12">
        <v>0</v>
      </c>
      <c r="AJ8" s="12">
        <v>0</v>
      </c>
      <c r="AK8" s="12">
        <v>0</v>
      </c>
      <c r="AL8" s="12">
        <v>0</v>
      </c>
      <c r="AM8" s="12">
        <v>0</v>
      </c>
      <c r="AN8" s="12">
        <v>0</v>
      </c>
      <c r="AO8" s="12">
        <v>0</v>
      </c>
      <c r="AP8" s="12">
        <v>0</v>
      </c>
      <c r="AQ8" s="12">
        <v>0</v>
      </c>
      <c r="AR8" s="12">
        <v>0</v>
      </c>
      <c r="AS8" s="12">
        <v>0</v>
      </c>
      <c r="AT8" s="12">
        <v>0</v>
      </c>
      <c r="AU8" s="12">
        <v>0</v>
      </c>
      <c r="AV8" s="12">
        <v>0</v>
      </c>
      <c r="AW8" s="12">
        <v>0</v>
      </c>
      <c r="AX8" s="12">
        <v>0</v>
      </c>
      <c r="AY8" s="12">
        <v>0</v>
      </c>
      <c r="AZ8" s="12">
        <v>0</v>
      </c>
      <c r="BA8" s="12">
        <v>0</v>
      </c>
      <c r="BB8" s="12">
        <v>0</v>
      </c>
      <c r="BC8" s="12">
        <v>0</v>
      </c>
      <c r="BD8" s="12">
        <v>0</v>
      </c>
      <c r="BE8" s="12">
        <v>0</v>
      </c>
      <c r="BF8" s="12">
        <v>0</v>
      </c>
      <c r="BG8" s="12">
        <v>0</v>
      </c>
      <c r="BH8" s="12">
        <v>1628</v>
      </c>
    </row>
    <row r="9" spans="1:60" x14ac:dyDescent="0.2">
      <c r="A9" t="str">
        <f t="shared" si="0"/>
        <v>ACHJUMPH36H3HBR01H1</v>
      </c>
      <c r="B9">
        <f t="shared" si="1"/>
        <v>3.5454545454545454</v>
      </c>
      <c r="C9">
        <f t="shared" si="2"/>
        <v>15.566842946679952</v>
      </c>
      <c r="D9" s="14" t="s">
        <v>405</v>
      </c>
      <c r="E9" s="12">
        <v>0</v>
      </c>
      <c r="F9" s="12">
        <v>0</v>
      </c>
      <c r="G9" s="12">
        <v>80</v>
      </c>
      <c r="H9" s="12">
        <v>0</v>
      </c>
      <c r="I9" s="12">
        <v>0</v>
      </c>
      <c r="J9" s="12">
        <v>0</v>
      </c>
      <c r="K9" s="12">
        <v>0</v>
      </c>
      <c r="L9" s="12">
        <v>80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12">
        <v>31</v>
      </c>
      <c r="AI9" s="12">
        <v>0</v>
      </c>
      <c r="AJ9" s="12">
        <v>0</v>
      </c>
      <c r="AK9" s="12">
        <v>0</v>
      </c>
      <c r="AL9" s="12">
        <v>0</v>
      </c>
      <c r="AM9" s="12">
        <v>0</v>
      </c>
      <c r="AN9" s="12">
        <v>0</v>
      </c>
      <c r="AO9" s="12">
        <v>0</v>
      </c>
      <c r="AP9" s="12">
        <v>0</v>
      </c>
      <c r="AQ9" s="12">
        <v>0</v>
      </c>
      <c r="AR9" s="12">
        <v>0</v>
      </c>
      <c r="AS9" s="12">
        <v>0</v>
      </c>
      <c r="AT9" s="12">
        <v>0</v>
      </c>
      <c r="AU9" s="12">
        <v>0</v>
      </c>
      <c r="AV9" s="12">
        <v>0</v>
      </c>
      <c r="AW9" s="12">
        <v>0</v>
      </c>
      <c r="AX9" s="12">
        <v>4</v>
      </c>
      <c r="AY9" s="12">
        <v>0</v>
      </c>
      <c r="AZ9" s="12">
        <v>0</v>
      </c>
      <c r="BA9" s="12">
        <v>0</v>
      </c>
      <c r="BB9" s="12">
        <v>0</v>
      </c>
      <c r="BC9" s="12">
        <v>0</v>
      </c>
      <c r="BD9" s="12">
        <v>0</v>
      </c>
      <c r="BE9" s="12">
        <v>0</v>
      </c>
      <c r="BF9" s="12">
        <v>0</v>
      </c>
      <c r="BG9" s="12">
        <v>0</v>
      </c>
      <c r="BH9" s="12">
        <v>195</v>
      </c>
    </row>
    <row r="10" spans="1:60" x14ac:dyDescent="0.2">
      <c r="A10" t="str">
        <f t="shared" si="0"/>
        <v>ACHLNRZH01H1HPSHRHA</v>
      </c>
      <c r="B10">
        <f t="shared" si="1"/>
        <v>0.18181818181818182</v>
      </c>
      <c r="C10">
        <f t="shared" si="2"/>
        <v>1.1070633340460814</v>
      </c>
      <c r="D10" s="14" t="s">
        <v>37</v>
      </c>
      <c r="E10" s="12">
        <v>0</v>
      </c>
      <c r="F10" s="12">
        <v>0</v>
      </c>
      <c r="G10" s="12">
        <v>0</v>
      </c>
      <c r="H10" s="12">
        <v>0</v>
      </c>
      <c r="I10" s="12">
        <v>0</v>
      </c>
      <c r="J10" s="12">
        <v>8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0</v>
      </c>
      <c r="AC10" s="12">
        <v>0</v>
      </c>
      <c r="AD10" s="12">
        <v>0</v>
      </c>
      <c r="AE10" s="12">
        <v>0</v>
      </c>
      <c r="AF10" s="12">
        <v>0</v>
      </c>
      <c r="AG10" s="12">
        <v>0</v>
      </c>
      <c r="AH10" s="12">
        <v>0</v>
      </c>
      <c r="AI10" s="12">
        <v>0</v>
      </c>
      <c r="AJ10" s="12">
        <v>0</v>
      </c>
      <c r="AK10" s="12">
        <v>0</v>
      </c>
      <c r="AL10" s="12">
        <v>0</v>
      </c>
      <c r="AM10" s="12">
        <v>0</v>
      </c>
      <c r="AN10" s="12">
        <v>0</v>
      </c>
      <c r="AO10" s="12">
        <v>0</v>
      </c>
      <c r="AP10" s="12">
        <v>0</v>
      </c>
      <c r="AQ10" s="12">
        <v>0</v>
      </c>
      <c r="AR10" s="12">
        <v>0</v>
      </c>
      <c r="AS10" s="12">
        <v>0</v>
      </c>
      <c r="AT10" s="12">
        <v>0</v>
      </c>
      <c r="AU10" s="12">
        <v>0</v>
      </c>
      <c r="AV10" s="12">
        <v>0</v>
      </c>
      <c r="AW10" s="12">
        <v>2</v>
      </c>
      <c r="AX10" s="12">
        <v>0</v>
      </c>
      <c r="AY10" s="12">
        <v>0</v>
      </c>
      <c r="AZ10" s="12">
        <v>0</v>
      </c>
      <c r="BA10" s="12">
        <v>0</v>
      </c>
      <c r="BB10" s="12">
        <v>0</v>
      </c>
      <c r="BC10" s="12">
        <v>0</v>
      </c>
      <c r="BD10" s="12">
        <v>0</v>
      </c>
      <c r="BE10" s="12">
        <v>0</v>
      </c>
      <c r="BF10" s="12">
        <v>0</v>
      </c>
      <c r="BG10" s="12">
        <v>0</v>
      </c>
      <c r="BH10" s="12">
        <v>10</v>
      </c>
    </row>
    <row r="11" spans="1:60" x14ac:dyDescent="0.2">
      <c r="A11" t="str">
        <f t="shared" si="0"/>
        <v>ACHLNRZHHZHMHCLRHA</v>
      </c>
      <c r="B11">
        <f t="shared" si="1"/>
        <v>6.6909090909090905</v>
      </c>
      <c r="C11">
        <f t="shared" si="2"/>
        <v>34.371539005443054</v>
      </c>
      <c r="D11" s="14" t="s">
        <v>48</v>
      </c>
      <c r="E11" s="12">
        <v>0</v>
      </c>
      <c r="F11" s="12">
        <v>0</v>
      </c>
      <c r="G11" s="12">
        <v>0</v>
      </c>
      <c r="H11" s="12">
        <v>0</v>
      </c>
      <c r="I11" s="12">
        <v>0</v>
      </c>
      <c r="J11" s="12">
        <v>221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131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0</v>
      </c>
      <c r="AC11" s="12">
        <v>0</v>
      </c>
      <c r="AD11" s="12">
        <v>0</v>
      </c>
      <c r="AE11" s="12">
        <v>0</v>
      </c>
      <c r="AF11" s="12">
        <v>0</v>
      </c>
      <c r="AG11" s="12">
        <v>0</v>
      </c>
      <c r="AH11" s="12">
        <v>0</v>
      </c>
      <c r="AI11" s="12">
        <v>0</v>
      </c>
      <c r="AJ11" s="12">
        <v>0</v>
      </c>
      <c r="AK11" s="12">
        <v>0</v>
      </c>
      <c r="AL11" s="12">
        <v>0</v>
      </c>
      <c r="AM11" s="12">
        <v>0</v>
      </c>
      <c r="AN11" s="12">
        <v>0</v>
      </c>
      <c r="AO11" s="12">
        <v>0</v>
      </c>
      <c r="AP11" s="12">
        <v>0</v>
      </c>
      <c r="AQ11" s="12">
        <v>0</v>
      </c>
      <c r="AR11" s="12">
        <v>0</v>
      </c>
      <c r="AS11" s="12">
        <v>0</v>
      </c>
      <c r="AT11" s="12">
        <v>0</v>
      </c>
      <c r="AU11" s="12">
        <v>0</v>
      </c>
      <c r="AV11" s="12">
        <v>0</v>
      </c>
      <c r="AW11" s="12">
        <v>16</v>
      </c>
      <c r="AX11" s="12">
        <v>0</v>
      </c>
      <c r="AY11" s="12">
        <v>0</v>
      </c>
      <c r="AZ11" s="12">
        <v>0</v>
      </c>
      <c r="BA11" s="12">
        <v>0</v>
      </c>
      <c r="BB11" s="12">
        <v>0</v>
      </c>
      <c r="BC11" s="12">
        <v>0</v>
      </c>
      <c r="BD11" s="12">
        <v>0</v>
      </c>
      <c r="BE11" s="12">
        <v>0</v>
      </c>
      <c r="BF11" s="12">
        <v>0</v>
      </c>
      <c r="BG11" s="12">
        <v>0</v>
      </c>
      <c r="BH11" s="12">
        <v>368</v>
      </c>
    </row>
    <row r="12" spans="1:60" x14ac:dyDescent="0.2">
      <c r="A12" t="str">
        <f t="shared" si="0"/>
        <v>ACHLNRZHPSHHHKITHA</v>
      </c>
      <c r="B12">
        <f t="shared" si="1"/>
        <v>0.12727272727272726</v>
      </c>
      <c r="C12">
        <f t="shared" si="2"/>
        <v>0.94387980744853894</v>
      </c>
      <c r="D12" s="14" t="s">
        <v>49</v>
      </c>
      <c r="E12" s="12">
        <v>0</v>
      </c>
      <c r="F12" s="12">
        <v>0</v>
      </c>
      <c r="G12" s="12">
        <v>0</v>
      </c>
      <c r="H12" s="12">
        <v>0</v>
      </c>
      <c r="I12" s="12">
        <v>0</v>
      </c>
      <c r="J12" s="12">
        <v>7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0</v>
      </c>
      <c r="AB12" s="12">
        <v>0</v>
      </c>
      <c r="AC12" s="12">
        <v>0</v>
      </c>
      <c r="AD12" s="12">
        <v>0</v>
      </c>
      <c r="AE12" s="12">
        <v>0</v>
      </c>
      <c r="AF12" s="12">
        <v>0</v>
      </c>
      <c r="AG12" s="12">
        <v>0</v>
      </c>
      <c r="AH12" s="12">
        <v>0</v>
      </c>
      <c r="AI12" s="12">
        <v>0</v>
      </c>
      <c r="AJ12" s="12">
        <v>0</v>
      </c>
      <c r="AK12" s="12">
        <v>0</v>
      </c>
      <c r="AL12" s="12">
        <v>0</v>
      </c>
      <c r="AM12" s="12">
        <v>0</v>
      </c>
      <c r="AN12" s="12">
        <v>0</v>
      </c>
      <c r="AO12" s="12">
        <v>0</v>
      </c>
      <c r="AP12" s="12">
        <v>0</v>
      </c>
      <c r="AQ12" s="12">
        <v>0</v>
      </c>
      <c r="AR12" s="12">
        <v>0</v>
      </c>
      <c r="AS12" s="12">
        <v>0</v>
      </c>
      <c r="AT12" s="12">
        <v>0</v>
      </c>
      <c r="AU12" s="12">
        <v>0</v>
      </c>
      <c r="AV12" s="12">
        <v>0</v>
      </c>
      <c r="AW12" s="12">
        <v>0</v>
      </c>
      <c r="AX12" s="12">
        <v>0</v>
      </c>
      <c r="AY12" s="12">
        <v>0</v>
      </c>
      <c r="AZ12" s="12">
        <v>0</v>
      </c>
      <c r="BA12" s="12">
        <v>0</v>
      </c>
      <c r="BB12" s="12">
        <v>0</v>
      </c>
      <c r="BC12" s="12">
        <v>0</v>
      </c>
      <c r="BD12" s="12">
        <v>0</v>
      </c>
      <c r="BE12" s="12">
        <v>0</v>
      </c>
      <c r="BF12" s="12">
        <v>0</v>
      </c>
      <c r="BG12" s="12">
        <v>0</v>
      </c>
      <c r="BH12" s="12">
        <v>7</v>
      </c>
    </row>
    <row r="13" spans="1:60" x14ac:dyDescent="0.2">
      <c r="A13" t="str">
        <f t="shared" si="0"/>
        <v>KPHAPEXH14KHG3</v>
      </c>
      <c r="B13">
        <f t="shared" si="1"/>
        <v>0.83636363636363631</v>
      </c>
      <c r="C13">
        <f t="shared" si="2"/>
        <v>6.2026387346618268</v>
      </c>
      <c r="D13" s="14" t="s">
        <v>437</v>
      </c>
      <c r="E13" s="12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46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E13" s="12">
        <v>0</v>
      </c>
      <c r="BF13" s="12">
        <v>0</v>
      </c>
      <c r="BG13" s="12">
        <v>0</v>
      </c>
      <c r="BH13" s="12">
        <v>46</v>
      </c>
    </row>
    <row r="14" spans="1:60" x14ac:dyDescent="0.2">
      <c r="A14" t="str">
        <f t="shared" si="0"/>
        <v>KPHAPEXH41KHG1</v>
      </c>
      <c r="B14">
        <f t="shared" si="1"/>
        <v>29.254545454545454</v>
      </c>
      <c r="C14">
        <f t="shared" si="2"/>
        <v>206.64347703067378</v>
      </c>
      <c r="D14" s="14" t="s">
        <v>444</v>
      </c>
      <c r="E14" s="12">
        <v>0</v>
      </c>
      <c r="F14" s="12">
        <v>0</v>
      </c>
      <c r="G14" s="12">
        <v>0</v>
      </c>
      <c r="H14" s="12">
        <v>0</v>
      </c>
      <c r="I14" s="12">
        <v>0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v>77</v>
      </c>
      <c r="S14" s="12">
        <v>0</v>
      </c>
      <c r="T14" s="12">
        <v>0</v>
      </c>
      <c r="U14" s="12">
        <v>0</v>
      </c>
      <c r="V14" s="12">
        <v>1532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0</v>
      </c>
      <c r="AC14" s="12">
        <v>0</v>
      </c>
      <c r="AD14" s="12">
        <v>0</v>
      </c>
      <c r="AE14" s="12">
        <v>0</v>
      </c>
      <c r="AF14" s="12">
        <v>0</v>
      </c>
      <c r="AG14" s="12">
        <v>0</v>
      </c>
      <c r="AH14" s="12">
        <v>0</v>
      </c>
      <c r="AI14" s="12">
        <v>0</v>
      </c>
      <c r="AJ14" s="12">
        <v>0</v>
      </c>
      <c r="AK14" s="12">
        <v>0</v>
      </c>
      <c r="AL14" s="12">
        <v>0</v>
      </c>
      <c r="AM14" s="12">
        <v>0</v>
      </c>
      <c r="AN14" s="12">
        <v>0</v>
      </c>
      <c r="AO14" s="12">
        <v>0</v>
      </c>
      <c r="AP14" s="12">
        <v>0</v>
      </c>
      <c r="AQ14" s="12">
        <v>0</v>
      </c>
      <c r="AR14" s="12">
        <v>0</v>
      </c>
      <c r="AS14" s="12">
        <v>0</v>
      </c>
      <c r="AT14" s="12">
        <v>0</v>
      </c>
      <c r="AU14" s="12">
        <v>0</v>
      </c>
      <c r="AV14" s="12">
        <v>0</v>
      </c>
      <c r="AW14" s="12">
        <v>0</v>
      </c>
      <c r="AX14" s="12">
        <v>0</v>
      </c>
      <c r="AY14" s="12">
        <v>0</v>
      </c>
      <c r="AZ14" s="12">
        <v>0</v>
      </c>
      <c r="BA14" s="12">
        <v>0</v>
      </c>
      <c r="BB14" s="12">
        <v>0</v>
      </c>
      <c r="BC14" s="12">
        <v>0</v>
      </c>
      <c r="BD14" s="12">
        <v>0</v>
      </c>
      <c r="BE14" s="12">
        <v>0</v>
      </c>
      <c r="BF14" s="12">
        <v>0</v>
      </c>
      <c r="BG14" s="12">
        <v>0</v>
      </c>
      <c r="BH14" s="12">
        <v>1609</v>
      </c>
    </row>
    <row r="15" spans="1:60" x14ac:dyDescent="0.2">
      <c r="A15" t="str">
        <f t="shared" si="0"/>
        <v>KPHAPEXH69KHG1B</v>
      </c>
      <c r="B15">
        <f t="shared" si="1"/>
        <v>172.70909090909092</v>
      </c>
      <c r="C15">
        <f t="shared" si="2"/>
        <v>1280.8448987076674</v>
      </c>
      <c r="D15" s="14" t="s">
        <v>462</v>
      </c>
      <c r="E15" s="12">
        <v>0</v>
      </c>
      <c r="F15" s="12">
        <v>0</v>
      </c>
      <c r="G15" s="12">
        <v>0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9499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>
        <v>0</v>
      </c>
      <c r="AC15" s="12">
        <v>0</v>
      </c>
      <c r="AD15" s="12">
        <v>0</v>
      </c>
      <c r="AE15" s="12">
        <v>0</v>
      </c>
      <c r="AF15" s="12">
        <v>0</v>
      </c>
      <c r="AG15" s="12">
        <v>0</v>
      </c>
      <c r="AH15" s="12">
        <v>0</v>
      </c>
      <c r="AI15" s="12">
        <v>0</v>
      </c>
      <c r="AJ15" s="12">
        <v>0</v>
      </c>
      <c r="AK15" s="12">
        <v>0</v>
      </c>
      <c r="AL15" s="12">
        <v>0</v>
      </c>
      <c r="AM15" s="12">
        <v>0</v>
      </c>
      <c r="AN15" s="12">
        <v>0</v>
      </c>
      <c r="AO15" s="12">
        <v>0</v>
      </c>
      <c r="AP15" s="12">
        <v>0</v>
      </c>
      <c r="AQ15" s="12">
        <v>0</v>
      </c>
      <c r="AR15" s="12">
        <v>0</v>
      </c>
      <c r="AS15" s="12">
        <v>0</v>
      </c>
      <c r="AT15" s="12">
        <v>0</v>
      </c>
      <c r="AU15" s="12">
        <v>0</v>
      </c>
      <c r="AV15" s="12">
        <v>0</v>
      </c>
      <c r="AW15" s="12">
        <v>0</v>
      </c>
      <c r="AX15" s="12">
        <v>0</v>
      </c>
      <c r="AY15" s="12">
        <v>0</v>
      </c>
      <c r="AZ15" s="12">
        <v>0</v>
      </c>
      <c r="BA15" s="12">
        <v>0</v>
      </c>
      <c r="BB15" s="12">
        <v>0</v>
      </c>
      <c r="BC15" s="12">
        <v>0</v>
      </c>
      <c r="BD15" s="12">
        <v>0</v>
      </c>
      <c r="BE15" s="12">
        <v>0</v>
      </c>
      <c r="BF15" s="12">
        <v>0</v>
      </c>
      <c r="BG15" s="12">
        <v>0</v>
      </c>
      <c r="BH15" s="12">
        <v>9499</v>
      </c>
    </row>
    <row r="16" spans="1:60" x14ac:dyDescent="0.2">
      <c r="A16" t="str">
        <f t="shared" si="0"/>
        <v>KPHAPEXH90KHG1B</v>
      </c>
      <c r="B16">
        <f t="shared" si="1"/>
        <v>3.6363636363636362</v>
      </c>
      <c r="C16">
        <f t="shared" si="2"/>
        <v>26.967994498529684</v>
      </c>
      <c r="D16" s="14" t="s">
        <v>454</v>
      </c>
      <c r="E16" s="12">
        <v>0</v>
      </c>
      <c r="F16" s="12">
        <v>200</v>
      </c>
      <c r="G16" s="12">
        <v>0</v>
      </c>
      <c r="H16" s="12">
        <v>0</v>
      </c>
      <c r="I16" s="12">
        <v>0</v>
      </c>
      <c r="J16" s="12">
        <v>0</v>
      </c>
      <c r="K16" s="12">
        <v>0</v>
      </c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0</v>
      </c>
      <c r="AC16" s="12">
        <v>0</v>
      </c>
      <c r="AD16" s="12">
        <v>0</v>
      </c>
      <c r="AE16" s="12">
        <v>0</v>
      </c>
      <c r="AF16" s="12">
        <v>0</v>
      </c>
      <c r="AG16" s="12">
        <v>0</v>
      </c>
      <c r="AH16" s="12">
        <v>0</v>
      </c>
      <c r="AI16" s="12">
        <v>0</v>
      </c>
      <c r="AJ16" s="12">
        <v>0</v>
      </c>
      <c r="AK16" s="12">
        <v>0</v>
      </c>
      <c r="AL16" s="12">
        <v>0</v>
      </c>
      <c r="AM16" s="12">
        <v>0</v>
      </c>
      <c r="AN16" s="12">
        <v>0</v>
      </c>
      <c r="AO16" s="12">
        <v>0</v>
      </c>
      <c r="AP16" s="12">
        <v>0</v>
      </c>
      <c r="AQ16" s="12">
        <v>0</v>
      </c>
      <c r="AR16" s="12">
        <v>0</v>
      </c>
      <c r="AS16" s="12">
        <v>0</v>
      </c>
      <c r="AT16" s="12">
        <v>0</v>
      </c>
      <c r="AU16" s="12">
        <v>0</v>
      </c>
      <c r="AV16" s="12">
        <v>0</v>
      </c>
      <c r="AW16" s="12">
        <v>0</v>
      </c>
      <c r="AX16" s="12">
        <v>0</v>
      </c>
      <c r="AY16" s="12">
        <v>0</v>
      </c>
      <c r="AZ16" s="12">
        <v>0</v>
      </c>
      <c r="BA16" s="12">
        <v>0</v>
      </c>
      <c r="BB16" s="12">
        <v>0</v>
      </c>
      <c r="BC16" s="12">
        <v>0</v>
      </c>
      <c r="BD16" s="12">
        <v>0</v>
      </c>
      <c r="BE16" s="12">
        <v>0</v>
      </c>
      <c r="BF16" s="12">
        <v>0</v>
      </c>
      <c r="BG16" s="12">
        <v>0</v>
      </c>
      <c r="BH16" s="12">
        <v>200</v>
      </c>
    </row>
    <row r="17" spans="1:60" x14ac:dyDescent="0.2">
      <c r="A17" t="str">
        <f t="shared" si="0"/>
        <v>KPHAPEXHASVHG1</v>
      </c>
      <c r="B17">
        <f t="shared" si="1"/>
        <v>5.6</v>
      </c>
      <c r="C17">
        <f t="shared" si="2"/>
        <v>41.530711527735711</v>
      </c>
      <c r="D17" s="14" t="s">
        <v>465</v>
      </c>
      <c r="E17" s="12">
        <v>0</v>
      </c>
      <c r="F17" s="12">
        <v>0</v>
      </c>
      <c r="G17" s="12">
        <v>308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>
        <v>0</v>
      </c>
      <c r="AC17" s="12">
        <v>0</v>
      </c>
      <c r="AD17" s="12">
        <v>0</v>
      </c>
      <c r="AE17" s="12">
        <v>0</v>
      </c>
      <c r="AF17" s="12">
        <v>0</v>
      </c>
      <c r="AG17" s="12">
        <v>0</v>
      </c>
      <c r="AH17" s="12">
        <v>0</v>
      </c>
      <c r="AI17" s="12">
        <v>0</v>
      </c>
      <c r="AJ17" s="12">
        <v>0</v>
      </c>
      <c r="AK17" s="12">
        <v>0</v>
      </c>
      <c r="AL17" s="12">
        <v>0</v>
      </c>
      <c r="AM17" s="12">
        <v>0</v>
      </c>
      <c r="AN17" s="12">
        <v>0</v>
      </c>
      <c r="AO17" s="12">
        <v>0</v>
      </c>
      <c r="AP17" s="12">
        <v>0</v>
      </c>
      <c r="AQ17" s="12">
        <v>0</v>
      </c>
      <c r="AR17" s="12">
        <v>0</v>
      </c>
      <c r="AS17" s="12">
        <v>0</v>
      </c>
      <c r="AT17" s="12">
        <v>0</v>
      </c>
      <c r="AU17" s="12">
        <v>0</v>
      </c>
      <c r="AV17" s="12">
        <v>0</v>
      </c>
      <c r="AW17" s="12">
        <v>0</v>
      </c>
      <c r="AX17" s="12">
        <v>0</v>
      </c>
      <c r="AY17" s="12">
        <v>0</v>
      </c>
      <c r="AZ17" s="12">
        <v>0</v>
      </c>
      <c r="BA17" s="12">
        <v>0</v>
      </c>
      <c r="BB17" s="12">
        <v>0</v>
      </c>
      <c r="BC17" s="12">
        <v>0</v>
      </c>
      <c r="BD17" s="12">
        <v>0</v>
      </c>
      <c r="BE17" s="12">
        <v>0</v>
      </c>
      <c r="BF17" s="12">
        <v>0</v>
      </c>
      <c r="BG17" s="12">
        <v>0</v>
      </c>
      <c r="BH17" s="12">
        <v>308</v>
      </c>
    </row>
    <row r="18" spans="1:60" x14ac:dyDescent="0.2">
      <c r="A18" t="str">
        <f t="shared" si="0"/>
        <v>KPHBASEHASVHG1B</v>
      </c>
      <c r="B18">
        <f t="shared" si="1"/>
        <v>5.581818181818182</v>
      </c>
      <c r="C18">
        <f t="shared" si="2"/>
        <v>41.395871555243069</v>
      </c>
      <c r="D18" s="14" t="s">
        <v>484</v>
      </c>
      <c r="E18" s="12">
        <v>0</v>
      </c>
      <c r="F18" s="12">
        <v>0</v>
      </c>
      <c r="G18" s="12">
        <v>0</v>
      </c>
      <c r="H18" s="12">
        <v>0</v>
      </c>
      <c r="I18" s="12">
        <v>0</v>
      </c>
      <c r="J18" s="12">
        <v>0</v>
      </c>
      <c r="K18" s="12">
        <v>0</v>
      </c>
      <c r="L18" s="12">
        <v>0</v>
      </c>
      <c r="M18" s="12">
        <v>0</v>
      </c>
      <c r="N18" s="12">
        <v>0</v>
      </c>
      <c r="O18" s="12">
        <v>0</v>
      </c>
      <c r="P18" s="12">
        <v>307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0</v>
      </c>
      <c r="AE18" s="12">
        <v>0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0</v>
      </c>
      <c r="AM18" s="12">
        <v>0</v>
      </c>
      <c r="AN18" s="12">
        <v>0</v>
      </c>
      <c r="AO18" s="12">
        <v>0</v>
      </c>
      <c r="AP18" s="12">
        <v>0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0</v>
      </c>
      <c r="AW18" s="12">
        <v>0</v>
      </c>
      <c r="AX18" s="12">
        <v>0</v>
      </c>
      <c r="AY18" s="12">
        <v>0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0</v>
      </c>
      <c r="BH18" s="12">
        <v>307</v>
      </c>
    </row>
    <row r="19" spans="1:60" x14ac:dyDescent="0.2">
      <c r="A19" t="str">
        <f t="shared" si="0"/>
        <v>KPHBOX400H41KH1B3</v>
      </c>
      <c r="B19">
        <f t="shared" si="1"/>
        <v>5.3818181818181818</v>
      </c>
      <c r="C19">
        <f t="shared" si="2"/>
        <v>29.507369392828778</v>
      </c>
      <c r="D19" s="14" t="s">
        <v>73</v>
      </c>
      <c r="E19" s="12">
        <v>0</v>
      </c>
      <c r="F19" s="12">
        <v>0</v>
      </c>
      <c r="G19" s="12">
        <v>0</v>
      </c>
      <c r="H19" s="12">
        <v>0</v>
      </c>
      <c r="I19" s="12">
        <v>0</v>
      </c>
      <c r="J19" s="12">
        <v>0</v>
      </c>
      <c r="K19" s="12">
        <v>197</v>
      </c>
      <c r="L19" s="12">
        <v>0</v>
      </c>
      <c r="M19" s="12">
        <v>0</v>
      </c>
      <c r="N19" s="12">
        <v>0</v>
      </c>
      <c r="O19" s="12">
        <v>0</v>
      </c>
      <c r="P19" s="12">
        <v>99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0</v>
      </c>
      <c r="AB19" s="12">
        <v>0</v>
      </c>
      <c r="AC19" s="12">
        <v>0</v>
      </c>
      <c r="AD19" s="12">
        <v>0</v>
      </c>
      <c r="AE19" s="12">
        <v>0</v>
      </c>
      <c r="AF19" s="12">
        <v>0</v>
      </c>
      <c r="AG19" s="12">
        <v>0</v>
      </c>
      <c r="AH19" s="12">
        <v>0</v>
      </c>
      <c r="AI19" s="12">
        <v>0</v>
      </c>
      <c r="AJ19" s="12">
        <v>0</v>
      </c>
      <c r="AK19" s="12">
        <v>0</v>
      </c>
      <c r="AL19" s="12">
        <v>0</v>
      </c>
      <c r="AM19" s="12">
        <v>0</v>
      </c>
      <c r="AN19" s="12">
        <v>0</v>
      </c>
      <c r="AO19" s="12">
        <v>0</v>
      </c>
      <c r="AP19" s="12">
        <v>0</v>
      </c>
      <c r="AQ19" s="12">
        <v>0</v>
      </c>
      <c r="AR19" s="12">
        <v>0</v>
      </c>
      <c r="AS19" s="12">
        <v>0</v>
      </c>
      <c r="AT19" s="12">
        <v>0</v>
      </c>
      <c r="AU19" s="12">
        <v>0</v>
      </c>
      <c r="AV19" s="12">
        <v>0</v>
      </c>
      <c r="AW19" s="12">
        <v>0</v>
      </c>
      <c r="AX19" s="12">
        <v>0</v>
      </c>
      <c r="AY19" s="12">
        <v>0</v>
      </c>
      <c r="AZ19" s="12">
        <v>0</v>
      </c>
      <c r="BA19" s="12">
        <v>0</v>
      </c>
      <c r="BB19" s="12">
        <v>0</v>
      </c>
      <c r="BC19" s="12">
        <v>0</v>
      </c>
      <c r="BD19" s="12">
        <v>0</v>
      </c>
      <c r="BE19" s="12">
        <v>0</v>
      </c>
      <c r="BF19" s="12">
        <v>0</v>
      </c>
      <c r="BG19" s="12">
        <v>0</v>
      </c>
      <c r="BH19" s="12">
        <v>296</v>
      </c>
    </row>
    <row r="20" spans="1:60" x14ac:dyDescent="0.2">
      <c r="A20" t="str">
        <f t="shared" si="0"/>
        <v>KPHBOX400H41KH3B3</v>
      </c>
      <c r="B20">
        <f t="shared" si="1"/>
        <v>13.381818181818181</v>
      </c>
      <c r="C20">
        <f t="shared" si="2"/>
        <v>71.741173391546639</v>
      </c>
      <c r="D20" s="14" t="s">
        <v>490</v>
      </c>
      <c r="E20" s="12">
        <v>0</v>
      </c>
      <c r="F20" s="12">
        <v>0</v>
      </c>
      <c r="G20" s="12">
        <v>0</v>
      </c>
      <c r="H20" s="12">
        <v>0</v>
      </c>
      <c r="I20" s="12">
        <v>0</v>
      </c>
      <c r="J20" s="12">
        <v>0</v>
      </c>
      <c r="K20" s="12">
        <v>276</v>
      </c>
      <c r="L20" s="12">
        <v>0</v>
      </c>
      <c r="M20" s="12">
        <v>0</v>
      </c>
      <c r="N20" s="12">
        <v>0</v>
      </c>
      <c r="O20" s="12">
        <v>0</v>
      </c>
      <c r="P20" s="12">
        <v>460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2">
        <v>0</v>
      </c>
      <c r="Y20" s="12">
        <v>0</v>
      </c>
      <c r="Z20" s="12">
        <v>0</v>
      </c>
      <c r="AA20" s="12">
        <v>0</v>
      </c>
      <c r="AB20" s="12">
        <v>0</v>
      </c>
      <c r="AC20" s="12">
        <v>0</v>
      </c>
      <c r="AD20" s="12">
        <v>0</v>
      </c>
      <c r="AE20" s="12">
        <v>0</v>
      </c>
      <c r="AF20" s="12">
        <v>0</v>
      </c>
      <c r="AG20" s="12">
        <v>0</v>
      </c>
      <c r="AH20" s="12">
        <v>0</v>
      </c>
      <c r="AI20" s="12">
        <v>0</v>
      </c>
      <c r="AJ20" s="12">
        <v>0</v>
      </c>
      <c r="AK20" s="12">
        <v>0</v>
      </c>
      <c r="AL20" s="12">
        <v>0</v>
      </c>
      <c r="AM20" s="12">
        <v>0</v>
      </c>
      <c r="AN20" s="12">
        <v>0</v>
      </c>
      <c r="AO20" s="12">
        <v>0</v>
      </c>
      <c r="AP20" s="12">
        <v>0</v>
      </c>
      <c r="AQ20" s="12">
        <v>0</v>
      </c>
      <c r="AR20" s="12">
        <v>0</v>
      </c>
      <c r="AS20" s="12">
        <v>0</v>
      </c>
      <c r="AT20" s="12">
        <v>0</v>
      </c>
      <c r="AU20" s="12">
        <v>0</v>
      </c>
      <c r="AV20" s="12">
        <v>0</v>
      </c>
      <c r="AW20" s="12">
        <v>0</v>
      </c>
      <c r="AX20" s="12">
        <v>0</v>
      </c>
      <c r="AY20" s="12">
        <v>0</v>
      </c>
      <c r="AZ20" s="12">
        <v>0</v>
      </c>
      <c r="BA20" s="12">
        <v>0</v>
      </c>
      <c r="BB20" s="12">
        <v>0</v>
      </c>
      <c r="BC20" s="12">
        <v>0</v>
      </c>
      <c r="BD20" s="12">
        <v>0</v>
      </c>
      <c r="BE20" s="12">
        <v>0</v>
      </c>
      <c r="BF20" s="12">
        <v>0</v>
      </c>
      <c r="BG20" s="12">
        <v>0</v>
      </c>
      <c r="BH20" s="12">
        <v>736</v>
      </c>
    </row>
    <row r="21" spans="1:60" x14ac:dyDescent="0.2">
      <c r="A21" t="str">
        <f t="shared" si="0"/>
        <v>KPHBOX400H90KH1B3B</v>
      </c>
      <c r="B21">
        <f t="shared" si="1"/>
        <v>72.36363636363636</v>
      </c>
      <c r="C21">
        <f t="shared" si="2"/>
        <v>364.39916878164559</v>
      </c>
      <c r="D21" s="14" t="s">
        <v>492</v>
      </c>
      <c r="E21" s="12">
        <v>0</v>
      </c>
      <c r="F21" s="12">
        <v>0</v>
      </c>
      <c r="G21" s="12">
        <v>0</v>
      </c>
      <c r="H21" s="12">
        <v>0</v>
      </c>
      <c r="I21" s="12">
        <v>7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2501</v>
      </c>
      <c r="AE21" s="12">
        <v>0</v>
      </c>
      <c r="AF21" s="12">
        <v>0</v>
      </c>
      <c r="AG21" s="12">
        <v>0</v>
      </c>
      <c r="AH21" s="12">
        <v>491</v>
      </c>
      <c r="AI21" s="12">
        <v>0</v>
      </c>
      <c r="AJ21" s="12">
        <v>0</v>
      </c>
      <c r="AK21" s="12">
        <v>0</v>
      </c>
      <c r="AL21" s="12">
        <v>0</v>
      </c>
      <c r="AM21" s="12">
        <v>0</v>
      </c>
      <c r="AN21" s="12">
        <v>981</v>
      </c>
      <c r="AO21" s="12">
        <v>0</v>
      </c>
      <c r="AP21" s="12">
        <v>0</v>
      </c>
      <c r="AQ21" s="12">
        <v>0</v>
      </c>
      <c r="AR21" s="12">
        <v>0</v>
      </c>
      <c r="AS21" s="12">
        <v>0</v>
      </c>
      <c r="AT21" s="12">
        <v>0</v>
      </c>
      <c r="AU21" s="12">
        <v>0</v>
      </c>
      <c r="AV21" s="12">
        <v>0</v>
      </c>
      <c r="AW21" s="12">
        <v>0</v>
      </c>
      <c r="AX21" s="12">
        <v>0</v>
      </c>
      <c r="AY21" s="12">
        <v>0</v>
      </c>
      <c r="AZ21" s="12">
        <v>0</v>
      </c>
      <c r="BA21" s="12">
        <v>0</v>
      </c>
      <c r="BB21" s="12">
        <v>0</v>
      </c>
      <c r="BC21" s="12">
        <v>0</v>
      </c>
      <c r="BD21" s="12">
        <v>0</v>
      </c>
      <c r="BE21" s="12">
        <v>0</v>
      </c>
      <c r="BF21" s="12">
        <v>0</v>
      </c>
      <c r="BG21" s="12">
        <v>0</v>
      </c>
      <c r="BH21" s="12">
        <v>3980</v>
      </c>
    </row>
    <row r="22" spans="1:60" x14ac:dyDescent="0.2">
      <c r="A22" t="str">
        <f t="shared" si="0"/>
        <v>KPHBOX400H90KH3B3B</v>
      </c>
      <c r="B22">
        <f t="shared" si="1"/>
        <v>134.01818181818183</v>
      </c>
      <c r="C22">
        <f t="shared" si="2"/>
        <v>417.94557021614628</v>
      </c>
      <c r="D22" s="14" t="s">
        <v>495</v>
      </c>
      <c r="E22" s="12">
        <v>0</v>
      </c>
      <c r="F22" s="12">
        <v>0</v>
      </c>
      <c r="G22" s="12">
        <v>0</v>
      </c>
      <c r="H22" s="12">
        <v>0</v>
      </c>
      <c r="I22" s="12">
        <v>106</v>
      </c>
      <c r="J22" s="12">
        <v>0</v>
      </c>
      <c r="K22" s="12">
        <v>0</v>
      </c>
      <c r="L22" s="12">
        <v>0</v>
      </c>
      <c r="M22" s="12">
        <v>644</v>
      </c>
      <c r="N22" s="12">
        <v>368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644</v>
      </c>
      <c r="Z22" s="12">
        <v>0</v>
      </c>
      <c r="AA22" s="12">
        <v>644</v>
      </c>
      <c r="AB22" s="12">
        <v>0</v>
      </c>
      <c r="AC22" s="12">
        <v>0</v>
      </c>
      <c r="AD22" s="12">
        <v>2391</v>
      </c>
      <c r="AE22" s="12">
        <v>0</v>
      </c>
      <c r="AF22" s="12">
        <v>0</v>
      </c>
      <c r="AG22" s="12">
        <v>0</v>
      </c>
      <c r="AH22" s="12">
        <v>1287</v>
      </c>
      <c r="AI22" s="12">
        <v>0</v>
      </c>
      <c r="AJ22" s="12">
        <v>0</v>
      </c>
      <c r="AK22" s="12">
        <v>0</v>
      </c>
      <c r="AL22" s="12">
        <v>0</v>
      </c>
      <c r="AM22" s="12">
        <v>0</v>
      </c>
      <c r="AN22" s="12">
        <v>1287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0</v>
      </c>
      <c r="AW22" s="12">
        <v>0</v>
      </c>
      <c r="AX22" s="12">
        <v>0</v>
      </c>
      <c r="AY22" s="12">
        <v>0</v>
      </c>
      <c r="AZ22" s="12">
        <v>0</v>
      </c>
      <c r="BA22" s="12">
        <v>0</v>
      </c>
      <c r="BB22" s="12">
        <v>0</v>
      </c>
      <c r="BC22" s="12">
        <v>0</v>
      </c>
      <c r="BD22" s="12">
        <v>0</v>
      </c>
      <c r="BE22" s="12">
        <v>0</v>
      </c>
      <c r="BF22" s="12">
        <v>0</v>
      </c>
      <c r="BG22" s="12">
        <v>0</v>
      </c>
      <c r="BH22" s="12">
        <v>7371</v>
      </c>
    </row>
    <row r="23" spans="1:60" x14ac:dyDescent="0.2">
      <c r="A23" t="str">
        <f t="shared" si="0"/>
        <v>KPHBOX400HDLVH1B3</v>
      </c>
      <c r="B23">
        <f t="shared" si="1"/>
        <v>7.6181818181818182</v>
      </c>
      <c r="C23">
        <f t="shared" si="2"/>
        <v>42.936857562864766</v>
      </c>
      <c r="D23" s="14" t="s">
        <v>75</v>
      </c>
      <c r="E23" s="12">
        <v>0</v>
      </c>
      <c r="F23" s="12">
        <v>0</v>
      </c>
      <c r="G23" s="12">
        <v>0</v>
      </c>
      <c r="H23" s="12">
        <v>0</v>
      </c>
      <c r="I23" s="12">
        <v>0</v>
      </c>
      <c r="J23" s="12">
        <v>0</v>
      </c>
      <c r="K23" s="12">
        <v>0</v>
      </c>
      <c r="L23" s="12">
        <v>123</v>
      </c>
      <c r="M23" s="12">
        <v>0</v>
      </c>
      <c r="N23" s="12">
        <v>0</v>
      </c>
      <c r="O23" s="12">
        <v>0</v>
      </c>
      <c r="P23" s="12">
        <v>296</v>
      </c>
      <c r="Q23" s="12">
        <v>0</v>
      </c>
      <c r="R23" s="12">
        <v>0</v>
      </c>
      <c r="S23" s="12">
        <v>0</v>
      </c>
      <c r="T23" s="12">
        <v>0</v>
      </c>
      <c r="U23" s="12">
        <v>0</v>
      </c>
      <c r="V23" s="12">
        <v>0</v>
      </c>
      <c r="W23" s="12">
        <v>0</v>
      </c>
      <c r="X23" s="12">
        <v>0</v>
      </c>
      <c r="Y23" s="12">
        <v>0</v>
      </c>
      <c r="Z23" s="12">
        <v>0</v>
      </c>
      <c r="AA23" s="12">
        <v>0</v>
      </c>
      <c r="AB23" s="12">
        <v>0</v>
      </c>
      <c r="AC23" s="12">
        <v>0</v>
      </c>
      <c r="AD23" s="12">
        <v>0</v>
      </c>
      <c r="AE23" s="12">
        <v>0</v>
      </c>
      <c r="AF23" s="12">
        <v>0</v>
      </c>
      <c r="AG23" s="12">
        <v>0</v>
      </c>
      <c r="AH23" s="12">
        <v>0</v>
      </c>
      <c r="AI23" s="12">
        <v>0</v>
      </c>
      <c r="AJ23" s="12">
        <v>0</v>
      </c>
      <c r="AK23" s="12">
        <v>0</v>
      </c>
      <c r="AL23" s="12">
        <v>0</v>
      </c>
      <c r="AM23" s="12">
        <v>0</v>
      </c>
      <c r="AN23" s="12">
        <v>0</v>
      </c>
      <c r="AO23" s="12">
        <v>0</v>
      </c>
      <c r="AP23" s="12">
        <v>0</v>
      </c>
      <c r="AQ23" s="12">
        <v>0</v>
      </c>
      <c r="AR23" s="12">
        <v>0</v>
      </c>
      <c r="AS23" s="12">
        <v>0</v>
      </c>
      <c r="AT23" s="12">
        <v>0</v>
      </c>
      <c r="AU23" s="12">
        <v>0</v>
      </c>
      <c r="AV23" s="12">
        <v>0</v>
      </c>
      <c r="AW23" s="12">
        <v>0</v>
      </c>
      <c r="AX23" s="12">
        <v>0</v>
      </c>
      <c r="AY23" s="12">
        <v>0</v>
      </c>
      <c r="AZ23" s="12">
        <v>0</v>
      </c>
      <c r="BA23" s="12">
        <v>0</v>
      </c>
      <c r="BB23" s="12">
        <v>0</v>
      </c>
      <c r="BC23" s="12">
        <v>0</v>
      </c>
      <c r="BD23" s="12">
        <v>0</v>
      </c>
      <c r="BE23" s="12">
        <v>0</v>
      </c>
      <c r="BF23" s="12">
        <v>0</v>
      </c>
      <c r="BG23" s="12">
        <v>0</v>
      </c>
      <c r="BH23" s="12">
        <v>419</v>
      </c>
    </row>
    <row r="24" spans="1:60" x14ac:dyDescent="0.2">
      <c r="A24" t="str">
        <f t="shared" si="0"/>
        <v>KPHBOX400HDLVH1B3A</v>
      </c>
      <c r="B24">
        <f t="shared" si="1"/>
        <v>27.709090909090911</v>
      </c>
      <c r="C24">
        <f t="shared" si="2"/>
        <v>83.36170022242267</v>
      </c>
      <c r="D24" s="14" t="s">
        <v>501</v>
      </c>
      <c r="E24" s="12">
        <v>0</v>
      </c>
      <c r="F24" s="12">
        <v>0</v>
      </c>
      <c r="G24" s="12">
        <v>247</v>
      </c>
      <c r="H24" s="12">
        <v>0</v>
      </c>
      <c r="I24" s="12">
        <v>0</v>
      </c>
      <c r="J24" s="12">
        <v>394</v>
      </c>
      <c r="K24" s="12">
        <v>4</v>
      </c>
      <c r="L24" s="12">
        <v>0</v>
      </c>
      <c r="M24" s="12">
        <v>0</v>
      </c>
      <c r="N24" s="12">
        <v>13</v>
      </c>
      <c r="O24" s="12">
        <v>368</v>
      </c>
      <c r="P24" s="12">
        <v>0</v>
      </c>
      <c r="Q24" s="12">
        <v>0</v>
      </c>
      <c r="R24" s="12">
        <v>0</v>
      </c>
      <c r="S24" s="12">
        <v>0</v>
      </c>
      <c r="T24" s="12">
        <v>0</v>
      </c>
      <c r="U24" s="12">
        <v>0</v>
      </c>
      <c r="V24" s="12">
        <v>0</v>
      </c>
      <c r="W24" s="12">
        <v>0</v>
      </c>
      <c r="X24" s="12">
        <v>0</v>
      </c>
      <c r="Y24" s="12">
        <v>0</v>
      </c>
      <c r="Z24" s="12">
        <v>0</v>
      </c>
      <c r="AA24" s="12">
        <v>0</v>
      </c>
      <c r="AB24" s="12">
        <v>0</v>
      </c>
      <c r="AC24" s="12">
        <v>0</v>
      </c>
      <c r="AD24" s="12">
        <v>0</v>
      </c>
      <c r="AE24" s="12">
        <v>0</v>
      </c>
      <c r="AF24" s="12">
        <v>0</v>
      </c>
      <c r="AG24" s="12">
        <v>0</v>
      </c>
      <c r="AH24" s="12">
        <v>0</v>
      </c>
      <c r="AI24" s="12">
        <v>0</v>
      </c>
      <c r="AJ24" s="12">
        <v>4</v>
      </c>
      <c r="AK24" s="12">
        <v>0</v>
      </c>
      <c r="AL24" s="12">
        <v>25</v>
      </c>
      <c r="AM24" s="12">
        <v>25</v>
      </c>
      <c r="AN24" s="12">
        <v>0</v>
      </c>
      <c r="AO24" s="12">
        <v>0</v>
      </c>
      <c r="AP24" s="12">
        <v>0</v>
      </c>
      <c r="AQ24" s="12">
        <v>123</v>
      </c>
      <c r="AR24" s="12">
        <v>0</v>
      </c>
      <c r="AS24" s="12">
        <v>0</v>
      </c>
      <c r="AT24" s="12">
        <v>0</v>
      </c>
      <c r="AU24" s="12">
        <v>0</v>
      </c>
      <c r="AV24" s="12">
        <v>0</v>
      </c>
      <c r="AW24" s="12">
        <v>197</v>
      </c>
      <c r="AX24" s="12">
        <v>99</v>
      </c>
      <c r="AY24" s="12">
        <v>0</v>
      </c>
      <c r="AZ24" s="12">
        <v>0</v>
      </c>
      <c r="BA24" s="12">
        <v>0</v>
      </c>
      <c r="BB24" s="12">
        <v>0</v>
      </c>
      <c r="BC24" s="12">
        <v>0</v>
      </c>
      <c r="BD24" s="12">
        <v>0</v>
      </c>
      <c r="BE24" s="12">
        <v>25</v>
      </c>
      <c r="BF24" s="12">
        <v>0</v>
      </c>
      <c r="BG24" s="12">
        <v>0</v>
      </c>
      <c r="BH24" s="12">
        <v>1524</v>
      </c>
    </row>
    <row r="25" spans="1:60" x14ac:dyDescent="0.2">
      <c r="A25" t="str">
        <f t="shared" si="0"/>
        <v>KPHBOX400HDLVH3B3A</v>
      </c>
      <c r="B25">
        <f t="shared" si="1"/>
        <v>81.63636363636364</v>
      </c>
      <c r="C25">
        <f t="shared" si="2"/>
        <v>364.42930339328802</v>
      </c>
      <c r="D25" s="14" t="s">
        <v>502</v>
      </c>
      <c r="E25" s="12">
        <v>0</v>
      </c>
      <c r="F25" s="12">
        <v>0</v>
      </c>
      <c r="G25" s="12">
        <v>111</v>
      </c>
      <c r="H25" s="12">
        <v>0</v>
      </c>
      <c r="I25" s="12">
        <v>368</v>
      </c>
      <c r="J25" s="12">
        <v>2336</v>
      </c>
      <c r="K25" s="12">
        <v>120</v>
      </c>
      <c r="L25" s="12">
        <v>0</v>
      </c>
      <c r="M25" s="12">
        <v>0</v>
      </c>
      <c r="N25" s="12">
        <v>56</v>
      </c>
      <c r="O25" s="12">
        <v>1379</v>
      </c>
      <c r="P25" s="12">
        <v>0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0</v>
      </c>
      <c r="AA25" s="12">
        <v>0</v>
      </c>
      <c r="AB25" s="12">
        <v>0</v>
      </c>
      <c r="AC25" s="12">
        <v>0</v>
      </c>
      <c r="AD25" s="12">
        <v>0</v>
      </c>
      <c r="AE25" s="12">
        <v>0</v>
      </c>
      <c r="AF25" s="12">
        <v>0</v>
      </c>
      <c r="AG25" s="12">
        <v>0</v>
      </c>
      <c r="AH25" s="12">
        <v>0</v>
      </c>
      <c r="AI25" s="12">
        <v>0</v>
      </c>
      <c r="AJ25" s="12">
        <v>120</v>
      </c>
      <c r="AK25" s="12">
        <v>0</v>
      </c>
      <c r="AL25" s="12">
        <v>0</v>
      </c>
      <c r="AM25" s="12">
        <v>0</v>
      </c>
      <c r="AN25" s="12">
        <v>0</v>
      </c>
      <c r="AO25" s="12">
        <v>0</v>
      </c>
      <c r="AP25" s="12">
        <v>0</v>
      </c>
      <c r="AQ25" s="12">
        <v>0</v>
      </c>
      <c r="AR25" s="12">
        <v>0</v>
      </c>
      <c r="AS25" s="12">
        <v>0</v>
      </c>
      <c r="AT25" s="12">
        <v>0</v>
      </c>
      <c r="AU25" s="12">
        <v>0</v>
      </c>
      <c r="AV25" s="12">
        <v>0</v>
      </c>
      <c r="AW25" s="12">
        <v>0</v>
      </c>
      <c r="AX25" s="12">
        <v>0</v>
      </c>
      <c r="AY25" s="12">
        <v>0</v>
      </c>
      <c r="AZ25" s="12">
        <v>0</v>
      </c>
      <c r="BA25" s="12">
        <v>0</v>
      </c>
      <c r="BB25" s="12">
        <v>0</v>
      </c>
      <c r="BC25" s="12">
        <v>0</v>
      </c>
      <c r="BD25" s="12">
        <v>0</v>
      </c>
      <c r="BE25" s="12">
        <v>0</v>
      </c>
      <c r="BF25" s="12">
        <v>0</v>
      </c>
      <c r="BG25" s="12">
        <v>0</v>
      </c>
      <c r="BH25" s="12">
        <v>4490</v>
      </c>
    </row>
    <row r="26" spans="1:60" x14ac:dyDescent="0.2">
      <c r="A26" t="str">
        <f t="shared" si="0"/>
        <v>KPHBOXZACHEPLG</v>
      </c>
      <c r="B26">
        <f t="shared" si="1"/>
        <v>2.2727272727272729</v>
      </c>
      <c r="C26">
        <f t="shared" si="2"/>
        <v>9.6541193385010633</v>
      </c>
      <c r="D26" s="14" t="s">
        <v>77</v>
      </c>
      <c r="E26" s="12">
        <v>0</v>
      </c>
      <c r="F26" s="12">
        <v>0</v>
      </c>
      <c r="G26" s="12">
        <v>0</v>
      </c>
      <c r="H26" s="12">
        <v>0</v>
      </c>
      <c r="I26" s="12">
        <v>31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62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0</v>
      </c>
      <c r="AI26" s="12">
        <v>16</v>
      </c>
      <c r="AJ26" s="12">
        <v>0</v>
      </c>
      <c r="AK26" s="12">
        <v>0</v>
      </c>
      <c r="AL26" s="12">
        <v>0</v>
      </c>
      <c r="AM26" s="12">
        <v>16</v>
      </c>
      <c r="AN26" s="12">
        <v>0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0</v>
      </c>
      <c r="AU26" s="12">
        <v>0</v>
      </c>
      <c r="AV26" s="12">
        <v>0</v>
      </c>
      <c r="AW26" s="12">
        <v>0</v>
      </c>
      <c r="AX26" s="12">
        <v>0</v>
      </c>
      <c r="AY26" s="12">
        <v>0</v>
      </c>
      <c r="AZ26" s="12">
        <v>0</v>
      </c>
      <c r="BA26" s="12">
        <v>0</v>
      </c>
      <c r="BB26" s="12">
        <v>0</v>
      </c>
      <c r="BC26" s="12">
        <v>0</v>
      </c>
      <c r="BD26" s="12">
        <v>0</v>
      </c>
      <c r="BE26" s="12">
        <v>0</v>
      </c>
      <c r="BF26" s="12">
        <v>0</v>
      </c>
      <c r="BG26" s="12">
        <v>0</v>
      </c>
      <c r="BH26" s="12">
        <v>125</v>
      </c>
    </row>
    <row r="27" spans="1:60" x14ac:dyDescent="0.2">
      <c r="A27" t="str">
        <f t="shared" si="0"/>
        <v>KPHBOXZACHJUMPH18</v>
      </c>
      <c r="B27">
        <f t="shared" si="1"/>
        <v>7.6545454545454543</v>
      </c>
      <c r="C27">
        <f t="shared" si="2"/>
        <v>27.552117739280803</v>
      </c>
      <c r="D27" s="14" t="s">
        <v>78</v>
      </c>
      <c r="E27" s="12">
        <v>0</v>
      </c>
      <c r="F27" s="12">
        <v>0</v>
      </c>
      <c r="G27" s="12">
        <v>4</v>
      </c>
      <c r="H27" s="12">
        <v>0</v>
      </c>
      <c r="I27" s="12">
        <v>47</v>
      </c>
      <c r="J27" s="12">
        <v>179</v>
      </c>
      <c r="K27" s="12">
        <v>4</v>
      </c>
      <c r="L27" s="12">
        <v>40</v>
      </c>
      <c r="M27" s="12">
        <v>77</v>
      </c>
      <c r="N27" s="12">
        <v>4</v>
      </c>
      <c r="O27" s="12">
        <v>0</v>
      </c>
      <c r="P27" s="12">
        <v>0</v>
      </c>
      <c r="Q27" s="12">
        <v>46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</v>
      </c>
      <c r="AI27" s="12">
        <v>0</v>
      </c>
      <c r="AJ27" s="12">
        <v>4</v>
      </c>
      <c r="AK27" s="12">
        <v>0</v>
      </c>
      <c r="AL27" s="12">
        <v>0</v>
      </c>
      <c r="AM27" s="12">
        <v>16</v>
      </c>
      <c r="AN27" s="12">
        <v>0</v>
      </c>
      <c r="AO27" s="12">
        <v>0</v>
      </c>
      <c r="AP27" s="12">
        <v>0</v>
      </c>
      <c r="AQ27" s="12">
        <v>0</v>
      </c>
      <c r="AR27" s="12">
        <v>0</v>
      </c>
      <c r="AS27" s="12">
        <v>0</v>
      </c>
      <c r="AT27" s="12">
        <v>0</v>
      </c>
      <c r="AU27" s="12">
        <v>0</v>
      </c>
      <c r="AV27" s="12">
        <v>0</v>
      </c>
      <c r="AW27" s="12">
        <v>0</v>
      </c>
      <c r="AX27" s="12">
        <v>0</v>
      </c>
      <c r="AY27" s="12">
        <v>0</v>
      </c>
      <c r="AZ27" s="12">
        <v>0</v>
      </c>
      <c r="BA27" s="12">
        <v>0</v>
      </c>
      <c r="BB27" s="12">
        <v>0</v>
      </c>
      <c r="BC27" s="12">
        <v>0</v>
      </c>
      <c r="BD27" s="12">
        <v>0</v>
      </c>
      <c r="BE27" s="12">
        <v>0</v>
      </c>
      <c r="BF27" s="12">
        <v>0</v>
      </c>
      <c r="BG27" s="12">
        <v>0</v>
      </c>
      <c r="BH27" s="12">
        <v>421</v>
      </c>
    </row>
    <row r="28" spans="1:60" x14ac:dyDescent="0.2">
      <c r="A28" t="str">
        <f t="shared" si="0"/>
        <v>KPHBOXZACHJUMPH36</v>
      </c>
      <c r="B28">
        <f t="shared" si="1"/>
        <v>4.7636363636363637</v>
      </c>
      <c r="C28">
        <f t="shared" si="2"/>
        <v>14.335870106734776</v>
      </c>
      <c r="D28" s="14" t="s">
        <v>79</v>
      </c>
      <c r="E28" s="12">
        <v>0</v>
      </c>
      <c r="F28" s="12">
        <v>0</v>
      </c>
      <c r="G28" s="12">
        <v>0</v>
      </c>
      <c r="H28" s="12">
        <v>0</v>
      </c>
      <c r="I28" s="12">
        <v>47</v>
      </c>
      <c r="J28" s="12">
        <v>50</v>
      </c>
      <c r="K28" s="12">
        <v>0</v>
      </c>
      <c r="L28" s="12">
        <v>0</v>
      </c>
      <c r="M28" s="12">
        <v>55</v>
      </c>
      <c r="N28" s="12">
        <v>0</v>
      </c>
      <c r="O28" s="12">
        <v>0</v>
      </c>
      <c r="P28" s="12">
        <v>0</v>
      </c>
      <c r="Q28" s="12">
        <v>62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0</v>
      </c>
      <c r="AI28" s="12">
        <v>16</v>
      </c>
      <c r="AJ28" s="12">
        <v>0</v>
      </c>
      <c r="AK28" s="12">
        <v>0</v>
      </c>
      <c r="AL28" s="12">
        <v>0</v>
      </c>
      <c r="AM28" s="12">
        <v>16</v>
      </c>
      <c r="AN28" s="12">
        <v>0</v>
      </c>
      <c r="AO28" s="12">
        <v>0</v>
      </c>
      <c r="AP28" s="12">
        <v>0</v>
      </c>
      <c r="AQ28" s="12">
        <v>0</v>
      </c>
      <c r="AR28" s="12">
        <v>0</v>
      </c>
      <c r="AS28" s="12">
        <v>0</v>
      </c>
      <c r="AT28" s="12">
        <v>0</v>
      </c>
      <c r="AU28" s="12">
        <v>0</v>
      </c>
      <c r="AV28" s="12">
        <v>0</v>
      </c>
      <c r="AW28" s="12">
        <v>16</v>
      </c>
      <c r="AX28" s="12">
        <v>0</v>
      </c>
      <c r="AY28" s="12">
        <v>0</v>
      </c>
      <c r="AZ28" s="12">
        <v>0</v>
      </c>
      <c r="BA28" s="12">
        <v>0</v>
      </c>
      <c r="BB28" s="12">
        <v>0</v>
      </c>
      <c r="BC28" s="12">
        <v>0</v>
      </c>
      <c r="BD28" s="12">
        <v>0</v>
      </c>
      <c r="BE28" s="12">
        <v>0</v>
      </c>
      <c r="BF28" s="12">
        <v>0</v>
      </c>
      <c r="BG28" s="12">
        <v>0</v>
      </c>
      <c r="BH28" s="12">
        <v>262</v>
      </c>
    </row>
    <row r="29" spans="1:60" x14ac:dyDescent="0.2">
      <c r="A29" t="str">
        <f t="shared" si="0"/>
        <v>KPHBR01H69K1B4H409A</v>
      </c>
      <c r="B29">
        <f t="shared" si="1"/>
        <v>42.6</v>
      </c>
      <c r="C29">
        <f t="shared" si="2"/>
        <v>109.11081692650995</v>
      </c>
      <c r="D29" s="14" t="s">
        <v>528</v>
      </c>
      <c r="E29" s="12">
        <v>0</v>
      </c>
      <c r="F29" s="12">
        <v>0</v>
      </c>
      <c r="G29" s="12">
        <v>198</v>
      </c>
      <c r="H29" s="12">
        <v>99</v>
      </c>
      <c r="I29" s="12">
        <v>0</v>
      </c>
      <c r="J29" s="12">
        <v>0</v>
      </c>
      <c r="K29" s="12">
        <v>99</v>
      </c>
      <c r="L29" s="12">
        <v>296</v>
      </c>
      <c r="M29" s="12">
        <v>44</v>
      </c>
      <c r="N29" s="12">
        <v>0</v>
      </c>
      <c r="O29" s="12">
        <v>0</v>
      </c>
      <c r="P29" s="12">
        <v>393</v>
      </c>
      <c r="Q29" s="12">
        <v>40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19</v>
      </c>
      <c r="Z29" s="12">
        <v>0</v>
      </c>
      <c r="AA29" s="12">
        <v>0</v>
      </c>
      <c r="AB29" s="12">
        <v>492</v>
      </c>
      <c r="AC29" s="12">
        <v>0</v>
      </c>
      <c r="AD29" s="12">
        <v>2</v>
      </c>
      <c r="AE29" s="12">
        <v>0</v>
      </c>
      <c r="AF29" s="12">
        <v>0</v>
      </c>
      <c r="AG29" s="12">
        <v>0</v>
      </c>
      <c r="AH29" s="12">
        <v>394</v>
      </c>
      <c r="AI29" s="12">
        <v>28</v>
      </c>
      <c r="AJ29" s="12">
        <v>0</v>
      </c>
      <c r="AK29" s="12">
        <v>0</v>
      </c>
      <c r="AL29" s="12">
        <v>0</v>
      </c>
      <c r="AM29" s="12">
        <v>31</v>
      </c>
      <c r="AN29" s="12">
        <v>0</v>
      </c>
      <c r="AO29" s="12">
        <v>0</v>
      </c>
      <c r="AP29" s="12">
        <v>197</v>
      </c>
      <c r="AQ29" s="12">
        <v>0</v>
      </c>
      <c r="AR29" s="12">
        <v>0</v>
      </c>
      <c r="AS29" s="12">
        <v>0</v>
      </c>
      <c r="AT29" s="12">
        <v>0</v>
      </c>
      <c r="AU29" s="12">
        <v>0</v>
      </c>
      <c r="AV29" s="12">
        <v>0</v>
      </c>
      <c r="AW29" s="12">
        <v>0</v>
      </c>
      <c r="AX29" s="12">
        <v>7</v>
      </c>
      <c r="AY29" s="12">
        <v>0</v>
      </c>
      <c r="AZ29" s="12">
        <v>0</v>
      </c>
      <c r="BA29" s="12">
        <v>0</v>
      </c>
      <c r="BB29" s="12">
        <v>0</v>
      </c>
      <c r="BC29" s="12">
        <v>0</v>
      </c>
      <c r="BD29" s="12">
        <v>4</v>
      </c>
      <c r="BE29" s="12">
        <v>0</v>
      </c>
      <c r="BF29" s="12">
        <v>0</v>
      </c>
      <c r="BG29" s="12">
        <v>0</v>
      </c>
      <c r="BH29" s="12">
        <v>2343</v>
      </c>
    </row>
    <row r="30" spans="1:60" x14ac:dyDescent="0.2">
      <c r="A30" t="str">
        <f t="shared" si="0"/>
        <v>KPHBR01H69K4B4H409A</v>
      </c>
      <c r="B30">
        <f t="shared" si="1"/>
        <v>112.2</v>
      </c>
      <c r="C30">
        <f t="shared" si="2"/>
        <v>243.98333276407769</v>
      </c>
      <c r="D30" s="14" t="s">
        <v>529</v>
      </c>
      <c r="E30" s="12">
        <v>256</v>
      </c>
      <c r="F30" s="12">
        <v>0</v>
      </c>
      <c r="G30" s="12">
        <v>320</v>
      </c>
      <c r="H30" s="12">
        <v>1275</v>
      </c>
      <c r="I30" s="12">
        <v>256</v>
      </c>
      <c r="J30" s="12">
        <v>0</v>
      </c>
      <c r="K30" s="12">
        <v>0</v>
      </c>
      <c r="L30" s="12">
        <v>884</v>
      </c>
      <c r="M30" s="12">
        <v>124</v>
      </c>
      <c r="N30" s="12">
        <v>0</v>
      </c>
      <c r="O30" s="12">
        <v>0</v>
      </c>
      <c r="P30" s="12">
        <v>0</v>
      </c>
      <c r="Q30" s="12">
        <v>651</v>
      </c>
      <c r="R30" s="12">
        <v>0</v>
      </c>
      <c r="S30" s="12">
        <v>0</v>
      </c>
      <c r="T30" s="12">
        <v>0</v>
      </c>
      <c r="U30" s="12">
        <v>148</v>
      </c>
      <c r="V30" s="12">
        <v>0</v>
      </c>
      <c r="W30" s="12">
        <v>0</v>
      </c>
      <c r="X30" s="12">
        <v>0</v>
      </c>
      <c r="Y30" s="12">
        <v>197</v>
      </c>
      <c r="Z30" s="12">
        <v>0</v>
      </c>
      <c r="AA30" s="12">
        <v>0</v>
      </c>
      <c r="AB30" s="12">
        <v>393</v>
      </c>
      <c r="AC30" s="12">
        <v>0</v>
      </c>
      <c r="AD30" s="12">
        <v>13</v>
      </c>
      <c r="AE30" s="12">
        <v>0</v>
      </c>
      <c r="AF30" s="12">
        <v>50</v>
      </c>
      <c r="AG30" s="12">
        <v>0</v>
      </c>
      <c r="AH30" s="12">
        <v>344</v>
      </c>
      <c r="AI30" s="12">
        <v>86</v>
      </c>
      <c r="AJ30" s="12">
        <v>0</v>
      </c>
      <c r="AK30" s="12">
        <v>0</v>
      </c>
      <c r="AL30" s="12">
        <v>0</v>
      </c>
      <c r="AM30" s="12">
        <v>148</v>
      </c>
      <c r="AN30" s="12">
        <v>0</v>
      </c>
      <c r="AO30" s="12">
        <v>466</v>
      </c>
      <c r="AP30" s="12">
        <v>492</v>
      </c>
      <c r="AQ30" s="12">
        <v>0</v>
      </c>
      <c r="AR30" s="12">
        <v>0</v>
      </c>
      <c r="AS30" s="12">
        <v>0</v>
      </c>
      <c r="AT30" s="12">
        <v>0</v>
      </c>
      <c r="AU30" s="12">
        <v>0</v>
      </c>
      <c r="AV30" s="12">
        <v>0</v>
      </c>
      <c r="AW30" s="12">
        <v>0</v>
      </c>
      <c r="AX30" s="12">
        <v>25</v>
      </c>
      <c r="AY30" s="12">
        <v>0</v>
      </c>
      <c r="AZ30" s="12">
        <v>0</v>
      </c>
      <c r="BA30" s="12">
        <v>0</v>
      </c>
      <c r="BB30" s="12">
        <v>0</v>
      </c>
      <c r="BC30" s="12">
        <v>0</v>
      </c>
      <c r="BD30" s="12">
        <v>43</v>
      </c>
      <c r="BE30" s="12">
        <v>0</v>
      </c>
      <c r="BF30" s="12">
        <v>0</v>
      </c>
      <c r="BG30" s="12">
        <v>0</v>
      </c>
      <c r="BH30" s="12">
        <v>6171</v>
      </c>
    </row>
    <row r="31" spans="1:60" x14ac:dyDescent="0.2">
      <c r="A31" t="str">
        <f t="shared" si="0"/>
        <v>KPHBR01H90K1B4H409A</v>
      </c>
      <c r="B31">
        <f t="shared" si="1"/>
        <v>34</v>
      </c>
      <c r="C31">
        <f t="shared" si="2"/>
        <v>107.39525474033171</v>
      </c>
      <c r="D31" s="14" t="s">
        <v>524</v>
      </c>
      <c r="E31" s="12">
        <v>0</v>
      </c>
      <c r="F31" s="12">
        <v>0</v>
      </c>
      <c r="G31" s="12">
        <v>99</v>
      </c>
      <c r="H31" s="12">
        <v>0</v>
      </c>
      <c r="I31" s="12">
        <v>0</v>
      </c>
      <c r="J31" s="12">
        <v>0</v>
      </c>
      <c r="K31" s="12">
        <v>0</v>
      </c>
      <c r="L31" s="12">
        <v>99</v>
      </c>
      <c r="M31" s="12">
        <v>197</v>
      </c>
      <c r="N31" s="12">
        <v>589</v>
      </c>
      <c r="O31" s="12">
        <v>0</v>
      </c>
      <c r="P31" s="12">
        <v>0</v>
      </c>
      <c r="Q31" s="12">
        <v>0</v>
      </c>
      <c r="R31" s="12">
        <v>0</v>
      </c>
      <c r="S31" s="12">
        <v>0</v>
      </c>
      <c r="T31" s="12">
        <v>0</v>
      </c>
      <c r="U31" s="12">
        <v>0</v>
      </c>
      <c r="V31" s="12">
        <v>0</v>
      </c>
      <c r="W31" s="12">
        <v>0</v>
      </c>
      <c r="X31" s="12">
        <v>0</v>
      </c>
      <c r="Y31" s="12">
        <v>0</v>
      </c>
      <c r="Z31" s="12">
        <v>0</v>
      </c>
      <c r="AA31" s="12">
        <v>0</v>
      </c>
      <c r="AB31" s="12">
        <v>197</v>
      </c>
      <c r="AC31" s="12">
        <v>0</v>
      </c>
      <c r="AD31" s="12">
        <v>0</v>
      </c>
      <c r="AE31" s="12">
        <v>0</v>
      </c>
      <c r="AF31" s="12">
        <v>0</v>
      </c>
      <c r="AG31" s="12">
        <v>394</v>
      </c>
      <c r="AH31" s="12">
        <v>0</v>
      </c>
      <c r="AI31" s="12">
        <v>0</v>
      </c>
      <c r="AJ31" s="12">
        <v>0</v>
      </c>
      <c r="AK31" s="12">
        <v>0</v>
      </c>
      <c r="AL31" s="12">
        <v>0</v>
      </c>
      <c r="AM31" s="12">
        <v>0</v>
      </c>
      <c r="AN31" s="12">
        <v>0</v>
      </c>
      <c r="AO31" s="12">
        <v>0</v>
      </c>
      <c r="AP31" s="12">
        <v>295</v>
      </c>
      <c r="AQ31" s="12">
        <v>0</v>
      </c>
      <c r="AR31" s="12">
        <v>0</v>
      </c>
      <c r="AS31" s="12">
        <v>0</v>
      </c>
      <c r="AT31" s="12">
        <v>0</v>
      </c>
      <c r="AU31" s="12">
        <v>0</v>
      </c>
      <c r="AV31" s="12">
        <v>0</v>
      </c>
      <c r="AW31" s="12">
        <v>0</v>
      </c>
      <c r="AX31" s="12">
        <v>0</v>
      </c>
      <c r="AY31" s="12">
        <v>0</v>
      </c>
      <c r="AZ31" s="12">
        <v>0</v>
      </c>
      <c r="BA31" s="12">
        <v>0</v>
      </c>
      <c r="BB31" s="12">
        <v>0</v>
      </c>
      <c r="BC31" s="12">
        <v>0</v>
      </c>
      <c r="BD31" s="12">
        <v>0</v>
      </c>
      <c r="BE31" s="12">
        <v>0</v>
      </c>
      <c r="BF31" s="12">
        <v>0</v>
      </c>
      <c r="BG31" s="12">
        <v>0</v>
      </c>
      <c r="BH31" s="12">
        <v>1870</v>
      </c>
    </row>
    <row r="32" spans="1:60" x14ac:dyDescent="0.2">
      <c r="A32" t="str">
        <f t="shared" si="0"/>
        <v>KPHBR01H90K4B4H409A</v>
      </c>
      <c r="B32">
        <f t="shared" si="1"/>
        <v>82.181818181818187</v>
      </c>
      <c r="C32">
        <f t="shared" si="2"/>
        <v>270.06762465264489</v>
      </c>
      <c r="D32" s="14" t="s">
        <v>525</v>
      </c>
      <c r="E32" s="12">
        <v>0</v>
      </c>
      <c r="F32" s="12">
        <v>25</v>
      </c>
      <c r="G32" s="12">
        <v>173</v>
      </c>
      <c r="H32" s="12">
        <v>0</v>
      </c>
      <c r="I32" s="12">
        <v>0</v>
      </c>
      <c r="J32" s="12">
        <v>0</v>
      </c>
      <c r="K32" s="12">
        <v>0</v>
      </c>
      <c r="L32" s="12">
        <v>1276</v>
      </c>
      <c r="M32" s="12">
        <v>0</v>
      </c>
      <c r="N32" s="12">
        <v>0</v>
      </c>
      <c r="O32" s="12">
        <v>0</v>
      </c>
      <c r="P32" s="12">
        <v>786</v>
      </c>
      <c r="Q32" s="12">
        <v>0</v>
      </c>
      <c r="R32" s="12">
        <v>0</v>
      </c>
      <c r="S32" s="12">
        <v>0</v>
      </c>
      <c r="T32" s="12">
        <v>0</v>
      </c>
      <c r="U32" s="12">
        <v>0</v>
      </c>
      <c r="V32" s="12">
        <v>0</v>
      </c>
      <c r="W32" s="12">
        <v>0</v>
      </c>
      <c r="X32" s="12">
        <v>0</v>
      </c>
      <c r="Y32" s="12">
        <v>197</v>
      </c>
      <c r="Z32" s="12">
        <v>0</v>
      </c>
      <c r="AA32" s="12">
        <v>0</v>
      </c>
      <c r="AB32" s="12">
        <v>99</v>
      </c>
      <c r="AC32" s="12">
        <v>0</v>
      </c>
      <c r="AD32" s="12">
        <v>0</v>
      </c>
      <c r="AE32" s="12">
        <v>0</v>
      </c>
      <c r="AF32" s="12">
        <v>0</v>
      </c>
      <c r="AG32" s="12">
        <v>1276</v>
      </c>
      <c r="AH32" s="12">
        <v>0</v>
      </c>
      <c r="AI32" s="12">
        <v>0</v>
      </c>
      <c r="AJ32" s="12">
        <v>0</v>
      </c>
      <c r="AK32" s="12">
        <v>0</v>
      </c>
      <c r="AL32" s="12">
        <v>0</v>
      </c>
      <c r="AM32" s="12">
        <v>0</v>
      </c>
      <c r="AN32" s="12">
        <v>99</v>
      </c>
      <c r="AO32" s="12">
        <v>0</v>
      </c>
      <c r="AP32" s="12">
        <v>589</v>
      </c>
      <c r="AQ32" s="12">
        <v>0</v>
      </c>
      <c r="AR32" s="12">
        <v>0</v>
      </c>
      <c r="AS32" s="12">
        <v>0</v>
      </c>
      <c r="AT32" s="12">
        <v>0</v>
      </c>
      <c r="AU32" s="12">
        <v>0</v>
      </c>
      <c r="AV32" s="12">
        <v>0</v>
      </c>
      <c r="AW32" s="12">
        <v>0</v>
      </c>
      <c r="AX32" s="12">
        <v>0</v>
      </c>
      <c r="AY32" s="12">
        <v>0</v>
      </c>
      <c r="AZ32" s="12">
        <v>0</v>
      </c>
      <c r="BA32" s="12">
        <v>0</v>
      </c>
      <c r="BB32" s="12">
        <v>0</v>
      </c>
      <c r="BC32" s="12">
        <v>0</v>
      </c>
      <c r="BD32" s="12">
        <v>0</v>
      </c>
      <c r="BE32" s="12">
        <v>0</v>
      </c>
      <c r="BF32" s="12">
        <v>0</v>
      </c>
      <c r="BG32" s="12">
        <v>0</v>
      </c>
      <c r="BH32" s="12">
        <v>4520</v>
      </c>
    </row>
    <row r="33" spans="1:60" x14ac:dyDescent="0.2">
      <c r="A33" t="str">
        <f t="shared" si="0"/>
        <v>KPHBRB3H69KHB409HA</v>
      </c>
      <c r="B33">
        <f t="shared" si="1"/>
        <v>247.29090909090908</v>
      </c>
      <c r="C33">
        <f t="shared" si="2"/>
        <v>805.82510446740173</v>
      </c>
      <c r="D33" s="14" t="s">
        <v>531</v>
      </c>
      <c r="E33" s="12"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28</v>
      </c>
      <c r="AJ33" s="12">
        <v>301</v>
      </c>
      <c r="AK33" s="12">
        <v>0</v>
      </c>
      <c r="AL33" s="12">
        <v>2158</v>
      </c>
      <c r="AM33" s="12">
        <v>0</v>
      </c>
      <c r="AN33" s="12">
        <v>0</v>
      </c>
      <c r="AO33" s="12">
        <v>0</v>
      </c>
      <c r="AP33" s="12">
        <v>2158</v>
      </c>
      <c r="AQ33" s="12">
        <v>148</v>
      </c>
      <c r="AR33" s="12">
        <v>0</v>
      </c>
      <c r="AS33" s="12">
        <v>766</v>
      </c>
      <c r="AT33" s="12">
        <v>0</v>
      </c>
      <c r="AU33" s="12">
        <v>0</v>
      </c>
      <c r="AV33" s="12">
        <v>393</v>
      </c>
      <c r="AW33" s="12">
        <v>25</v>
      </c>
      <c r="AX33" s="12">
        <v>0</v>
      </c>
      <c r="AY33" s="12">
        <v>10</v>
      </c>
      <c r="AZ33" s="12">
        <v>0</v>
      </c>
      <c r="BA33" s="12">
        <v>344</v>
      </c>
      <c r="BB33" s="12">
        <v>0</v>
      </c>
      <c r="BC33" s="12">
        <v>25</v>
      </c>
      <c r="BD33" s="12">
        <v>2649</v>
      </c>
      <c r="BE33" s="12">
        <v>0</v>
      </c>
      <c r="BF33" s="12">
        <v>0</v>
      </c>
      <c r="BG33" s="12">
        <v>4596</v>
      </c>
      <c r="BH33" s="12">
        <v>13601</v>
      </c>
    </row>
    <row r="34" spans="1:60" x14ac:dyDescent="0.2">
      <c r="A34" t="str">
        <f t="shared" si="0"/>
        <v>KPHBRB3H90KHB409HA</v>
      </c>
      <c r="B34">
        <f t="shared" si="1"/>
        <v>23.254545454545454</v>
      </c>
      <c r="C34">
        <f t="shared" si="2"/>
        <v>103.53425237157708</v>
      </c>
      <c r="D34" s="14" t="s">
        <v>530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 s="12">
        <v>0</v>
      </c>
      <c r="AE34" s="12">
        <v>0</v>
      </c>
      <c r="AF34" s="12">
        <v>0</v>
      </c>
      <c r="AG34" s="12">
        <v>0</v>
      </c>
      <c r="AH34" s="12">
        <v>0</v>
      </c>
      <c r="AI34" s="12">
        <v>0</v>
      </c>
      <c r="AJ34" s="12">
        <v>0</v>
      </c>
      <c r="AK34" s="12">
        <v>0</v>
      </c>
      <c r="AL34" s="12">
        <v>0</v>
      </c>
      <c r="AM34" s="12">
        <v>0</v>
      </c>
      <c r="AN34" s="12">
        <v>0</v>
      </c>
      <c r="AO34" s="12">
        <v>0</v>
      </c>
      <c r="AP34" s="12">
        <v>0</v>
      </c>
      <c r="AQ34" s="12">
        <v>0</v>
      </c>
      <c r="AR34" s="12">
        <v>0</v>
      </c>
      <c r="AS34" s="12">
        <v>0</v>
      </c>
      <c r="AT34" s="12">
        <v>0</v>
      </c>
      <c r="AU34" s="12">
        <v>0</v>
      </c>
      <c r="AV34" s="12">
        <v>492</v>
      </c>
      <c r="AW34" s="12">
        <v>0</v>
      </c>
      <c r="AX34" s="12">
        <v>0</v>
      </c>
      <c r="AY34" s="12">
        <v>0</v>
      </c>
      <c r="AZ34" s="12">
        <v>99</v>
      </c>
      <c r="BA34" s="12">
        <v>0</v>
      </c>
      <c r="BB34" s="12">
        <v>0</v>
      </c>
      <c r="BC34" s="12">
        <v>0</v>
      </c>
      <c r="BD34" s="12">
        <v>0</v>
      </c>
      <c r="BE34" s="12">
        <v>99</v>
      </c>
      <c r="BF34" s="12">
        <v>0</v>
      </c>
      <c r="BG34" s="12">
        <v>589</v>
      </c>
      <c r="BH34" s="12">
        <v>1279</v>
      </c>
    </row>
    <row r="35" spans="1:60" x14ac:dyDescent="0.2">
      <c r="A35" t="str">
        <f t="shared" si="0"/>
        <v>KPHBRE3H69KHE309HA</v>
      </c>
      <c r="B35">
        <f t="shared" si="1"/>
        <v>29.654545454545456</v>
      </c>
      <c r="C35">
        <f t="shared" si="2"/>
        <v>188.24296929292069</v>
      </c>
      <c r="D35" s="14" t="s">
        <v>537</v>
      </c>
      <c r="E35" s="12"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148</v>
      </c>
      <c r="AC35" s="12">
        <v>0</v>
      </c>
      <c r="AD35" s="12">
        <v>1392</v>
      </c>
      <c r="AE35" s="12">
        <v>0</v>
      </c>
      <c r="AF35" s="12">
        <v>0</v>
      </c>
      <c r="AG35" s="12">
        <v>0</v>
      </c>
      <c r="AH35" s="12">
        <v>0</v>
      </c>
      <c r="AI35" s="12">
        <v>31</v>
      </c>
      <c r="AJ35" s="12">
        <v>0</v>
      </c>
      <c r="AK35" s="12">
        <v>0</v>
      </c>
      <c r="AL35" s="12">
        <v>25</v>
      </c>
      <c r="AM35" s="12">
        <v>0</v>
      </c>
      <c r="AN35" s="12">
        <v>0</v>
      </c>
      <c r="AO35" s="12">
        <v>0</v>
      </c>
      <c r="AP35" s="12">
        <v>0</v>
      </c>
      <c r="AQ35" s="12">
        <v>0</v>
      </c>
      <c r="AR35" s="12">
        <v>0</v>
      </c>
      <c r="AS35" s="12">
        <v>0</v>
      </c>
      <c r="AT35" s="12">
        <v>0</v>
      </c>
      <c r="AU35" s="12">
        <v>0</v>
      </c>
      <c r="AV35" s="12">
        <v>0</v>
      </c>
      <c r="AW35" s="12">
        <v>0</v>
      </c>
      <c r="AX35" s="12">
        <v>0</v>
      </c>
      <c r="AY35" s="12">
        <v>10</v>
      </c>
      <c r="AZ35" s="12">
        <v>0</v>
      </c>
      <c r="BA35" s="12">
        <v>0</v>
      </c>
      <c r="BB35" s="12">
        <v>0</v>
      </c>
      <c r="BC35" s="12">
        <v>25</v>
      </c>
      <c r="BD35" s="12">
        <v>0</v>
      </c>
      <c r="BE35" s="12">
        <v>0</v>
      </c>
      <c r="BF35" s="12">
        <v>0</v>
      </c>
      <c r="BG35" s="12">
        <v>0</v>
      </c>
      <c r="BH35" s="12">
        <v>1631</v>
      </c>
    </row>
    <row r="36" spans="1:60" x14ac:dyDescent="0.2">
      <c r="A36" t="str">
        <f t="shared" si="0"/>
        <v>KPHCOLORHBLHG1</v>
      </c>
      <c r="B36">
        <f t="shared" si="1"/>
        <v>1986.4363636363637</v>
      </c>
      <c r="C36">
        <f t="shared" si="2"/>
        <v>3308.029063890172</v>
      </c>
      <c r="D36" s="14" t="s">
        <v>539</v>
      </c>
      <c r="E36" s="12">
        <v>0</v>
      </c>
      <c r="F36" s="12">
        <v>616</v>
      </c>
      <c r="G36" s="12">
        <v>154</v>
      </c>
      <c r="H36" s="12">
        <v>0</v>
      </c>
      <c r="I36" s="12">
        <v>2452</v>
      </c>
      <c r="J36" s="12">
        <v>14402</v>
      </c>
      <c r="K36" s="12">
        <v>0</v>
      </c>
      <c r="L36" s="12">
        <v>0</v>
      </c>
      <c r="M36" s="12">
        <v>5210</v>
      </c>
      <c r="N36" s="12">
        <v>0</v>
      </c>
      <c r="O36" s="12">
        <v>0</v>
      </c>
      <c r="P36" s="12">
        <v>0</v>
      </c>
      <c r="Q36" s="12">
        <v>5516</v>
      </c>
      <c r="R36" s="12">
        <v>0</v>
      </c>
      <c r="S36" s="12">
        <v>0</v>
      </c>
      <c r="T36" s="12">
        <v>0</v>
      </c>
      <c r="U36" s="12">
        <v>0</v>
      </c>
      <c r="V36" s="12">
        <v>3679</v>
      </c>
      <c r="W36" s="12">
        <v>614</v>
      </c>
      <c r="X36" s="12">
        <v>6128</v>
      </c>
      <c r="Y36" s="12">
        <v>0</v>
      </c>
      <c r="Z36" s="12">
        <v>4290</v>
      </c>
      <c r="AA36" s="12">
        <v>6436</v>
      </c>
      <c r="AB36" s="12">
        <v>307</v>
      </c>
      <c r="AC36" s="12">
        <v>0</v>
      </c>
      <c r="AD36" s="12">
        <v>15322</v>
      </c>
      <c r="AE36" s="12">
        <v>0</v>
      </c>
      <c r="AF36" s="12">
        <v>920</v>
      </c>
      <c r="AG36" s="12">
        <v>77</v>
      </c>
      <c r="AH36" s="12">
        <v>0</v>
      </c>
      <c r="AI36" s="12">
        <v>2758</v>
      </c>
      <c r="AJ36" s="12">
        <v>6358</v>
      </c>
      <c r="AK36" s="12">
        <v>0</v>
      </c>
      <c r="AL36" s="12">
        <v>0</v>
      </c>
      <c r="AM36" s="12">
        <v>5823</v>
      </c>
      <c r="AN36" s="12">
        <v>4596</v>
      </c>
      <c r="AO36" s="12">
        <v>0</v>
      </c>
      <c r="AP36" s="12">
        <v>0</v>
      </c>
      <c r="AQ36" s="12">
        <v>0</v>
      </c>
      <c r="AR36" s="12">
        <v>3678</v>
      </c>
      <c r="AS36" s="12">
        <v>0</v>
      </c>
      <c r="AT36" s="12">
        <v>0</v>
      </c>
      <c r="AU36" s="12">
        <v>4903</v>
      </c>
      <c r="AV36" s="12">
        <v>0</v>
      </c>
      <c r="AW36" s="12">
        <v>3064</v>
      </c>
      <c r="AX36" s="12">
        <v>0</v>
      </c>
      <c r="AY36" s="12">
        <v>4290</v>
      </c>
      <c r="AZ36" s="12">
        <v>0</v>
      </c>
      <c r="BA36" s="12">
        <v>3064</v>
      </c>
      <c r="BB36" s="12">
        <v>0</v>
      </c>
      <c r="BC36" s="12">
        <v>1533</v>
      </c>
      <c r="BD36" s="12">
        <v>0</v>
      </c>
      <c r="BE36" s="12">
        <v>3064</v>
      </c>
      <c r="BF36" s="12">
        <v>0</v>
      </c>
      <c r="BG36" s="12">
        <v>0</v>
      </c>
      <c r="BH36" s="12">
        <v>109254</v>
      </c>
    </row>
    <row r="37" spans="1:60" x14ac:dyDescent="0.2">
      <c r="A37" t="str">
        <f t="shared" si="0"/>
        <v>KPHCOLORHGRHG1</v>
      </c>
      <c r="B37">
        <f t="shared" si="1"/>
        <v>39.018181818181816</v>
      </c>
      <c r="C37">
        <f t="shared" si="2"/>
        <v>213.08096973521512</v>
      </c>
      <c r="D37" s="14" t="s">
        <v>541</v>
      </c>
      <c r="E37" s="12">
        <v>307</v>
      </c>
      <c r="F37" s="12">
        <v>0</v>
      </c>
      <c r="G37" s="12">
        <v>0</v>
      </c>
      <c r="H37" s="12">
        <v>1532</v>
      </c>
      <c r="I37" s="12">
        <v>0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  <c r="O37" s="12">
        <v>0</v>
      </c>
      <c r="P37" s="12">
        <v>0</v>
      </c>
      <c r="Q37" s="12">
        <v>0</v>
      </c>
      <c r="R37" s="12">
        <v>0</v>
      </c>
      <c r="S37" s="12">
        <v>0</v>
      </c>
      <c r="T37" s="12">
        <v>0</v>
      </c>
      <c r="U37" s="12">
        <v>0</v>
      </c>
      <c r="V37" s="12">
        <v>0</v>
      </c>
      <c r="W37" s="12">
        <v>0</v>
      </c>
      <c r="X37" s="12">
        <v>0</v>
      </c>
      <c r="Y37" s="12">
        <v>0</v>
      </c>
      <c r="Z37" s="12">
        <v>0</v>
      </c>
      <c r="AA37" s="12">
        <v>0</v>
      </c>
      <c r="AB37" s="12">
        <v>0</v>
      </c>
      <c r="AC37" s="12">
        <v>0</v>
      </c>
      <c r="AD37" s="12">
        <v>0</v>
      </c>
      <c r="AE37" s="12">
        <v>0</v>
      </c>
      <c r="AF37" s="12">
        <v>0</v>
      </c>
      <c r="AG37" s="12">
        <v>0</v>
      </c>
      <c r="AH37" s="12">
        <v>0</v>
      </c>
      <c r="AI37" s="12">
        <v>0</v>
      </c>
      <c r="AJ37" s="12">
        <v>0</v>
      </c>
      <c r="AK37" s="12">
        <v>0</v>
      </c>
      <c r="AL37" s="12">
        <v>0</v>
      </c>
      <c r="AM37" s="12">
        <v>307</v>
      </c>
      <c r="AN37" s="12">
        <v>0</v>
      </c>
      <c r="AO37" s="12">
        <v>0</v>
      </c>
      <c r="AP37" s="12">
        <v>0</v>
      </c>
      <c r="AQ37" s="12">
        <v>0</v>
      </c>
      <c r="AR37" s="12">
        <v>0</v>
      </c>
      <c r="AS37" s="12">
        <v>0</v>
      </c>
      <c r="AT37" s="12">
        <v>0</v>
      </c>
      <c r="AU37" s="12">
        <v>0</v>
      </c>
      <c r="AV37" s="12">
        <v>0</v>
      </c>
      <c r="AW37" s="12">
        <v>0</v>
      </c>
      <c r="AX37" s="12">
        <v>0</v>
      </c>
      <c r="AY37" s="12">
        <v>0</v>
      </c>
      <c r="AZ37" s="12">
        <v>0</v>
      </c>
      <c r="BA37" s="12">
        <v>0</v>
      </c>
      <c r="BB37" s="12">
        <v>0</v>
      </c>
      <c r="BC37" s="12">
        <v>0</v>
      </c>
      <c r="BD37" s="12">
        <v>0</v>
      </c>
      <c r="BE37" s="12">
        <v>0</v>
      </c>
      <c r="BF37" s="12">
        <v>0</v>
      </c>
      <c r="BG37" s="12">
        <v>0</v>
      </c>
      <c r="BH37" s="12">
        <v>2146</v>
      </c>
    </row>
    <row r="38" spans="1:60" x14ac:dyDescent="0.2">
      <c r="A38" t="str">
        <f t="shared" si="0"/>
        <v>KPHCOLORHORHG1</v>
      </c>
      <c r="B38">
        <f t="shared" si="1"/>
        <v>99.472727272727269</v>
      </c>
      <c r="C38">
        <f t="shared" si="2"/>
        <v>309.12749704225507</v>
      </c>
      <c r="D38" s="14" t="s">
        <v>542</v>
      </c>
      <c r="E38" s="12">
        <v>0</v>
      </c>
      <c r="F38" s="12">
        <v>0</v>
      </c>
      <c r="G38" s="12">
        <v>629</v>
      </c>
      <c r="H38" s="12">
        <v>0</v>
      </c>
      <c r="I38" s="12">
        <v>1000</v>
      </c>
      <c r="J38" s="12">
        <v>0</v>
      </c>
      <c r="K38" s="12">
        <v>0</v>
      </c>
      <c r="L38" s="12">
        <v>308</v>
      </c>
      <c r="M38" s="12">
        <v>0</v>
      </c>
      <c r="N38" s="12">
        <v>1308</v>
      </c>
      <c r="O38" s="12">
        <v>0</v>
      </c>
      <c r="P38" s="12">
        <v>0</v>
      </c>
      <c r="Q38" s="12">
        <v>1000</v>
      </c>
      <c r="R38" s="12">
        <v>0</v>
      </c>
      <c r="S38" s="12">
        <v>0</v>
      </c>
      <c r="T38" s="12">
        <v>0</v>
      </c>
      <c r="U38" s="12">
        <v>0</v>
      </c>
      <c r="V38" s="12">
        <v>0</v>
      </c>
      <c r="W38" s="12">
        <v>0</v>
      </c>
      <c r="X38" s="12">
        <v>0</v>
      </c>
      <c r="Y38" s="12">
        <v>0</v>
      </c>
      <c r="Z38" s="12">
        <v>0</v>
      </c>
      <c r="AA38" s="12">
        <v>0</v>
      </c>
      <c r="AB38" s="12">
        <v>0</v>
      </c>
      <c r="AC38" s="12">
        <v>0</v>
      </c>
      <c r="AD38" s="12">
        <v>0</v>
      </c>
      <c r="AE38" s="12">
        <v>0</v>
      </c>
      <c r="AF38" s="12">
        <v>0</v>
      </c>
      <c r="AG38" s="12">
        <v>0</v>
      </c>
      <c r="AH38" s="12">
        <v>0</v>
      </c>
      <c r="AI38" s="12">
        <v>0</v>
      </c>
      <c r="AJ38" s="12">
        <v>0</v>
      </c>
      <c r="AK38" s="12">
        <v>0</v>
      </c>
      <c r="AL38" s="12">
        <v>0</v>
      </c>
      <c r="AM38" s="12">
        <v>1226</v>
      </c>
      <c r="AN38" s="12">
        <v>0</v>
      </c>
      <c r="AO38" s="12">
        <v>0</v>
      </c>
      <c r="AP38" s="12">
        <v>0</v>
      </c>
      <c r="AQ38" s="12">
        <v>0</v>
      </c>
      <c r="AR38" s="12">
        <v>0</v>
      </c>
      <c r="AS38" s="12">
        <v>0</v>
      </c>
      <c r="AT38" s="12">
        <v>0</v>
      </c>
      <c r="AU38" s="12">
        <v>0</v>
      </c>
      <c r="AV38" s="12">
        <v>0</v>
      </c>
      <c r="AW38" s="12">
        <v>0</v>
      </c>
      <c r="AX38" s="12">
        <v>0</v>
      </c>
      <c r="AY38" s="12">
        <v>0</v>
      </c>
      <c r="AZ38" s="12">
        <v>0</v>
      </c>
      <c r="BA38" s="12">
        <v>0</v>
      </c>
      <c r="BB38" s="12">
        <v>0</v>
      </c>
      <c r="BC38" s="12">
        <v>0</v>
      </c>
      <c r="BD38" s="12">
        <v>0</v>
      </c>
      <c r="BE38" s="12">
        <v>0</v>
      </c>
      <c r="BF38" s="12">
        <v>0</v>
      </c>
      <c r="BG38" s="12">
        <v>0</v>
      </c>
      <c r="BH38" s="12">
        <v>5471</v>
      </c>
    </row>
    <row r="39" spans="1:60" x14ac:dyDescent="0.2">
      <c r="A39" t="str">
        <f t="shared" si="0"/>
        <v>KPHCOLORHRRHG1</v>
      </c>
      <c r="B39">
        <f t="shared" si="1"/>
        <v>635.10909090909092</v>
      </c>
      <c r="C39">
        <f t="shared" si="2"/>
        <v>2621.8200256955183</v>
      </c>
      <c r="D39" s="14" t="s">
        <v>543</v>
      </c>
      <c r="E39" s="12">
        <v>12256</v>
      </c>
      <c r="F39" s="12">
        <v>12563</v>
      </c>
      <c r="G39" s="12">
        <v>0</v>
      </c>
      <c r="H39" s="12">
        <v>9192</v>
      </c>
      <c r="I39" s="12">
        <v>0</v>
      </c>
      <c r="J39" s="12">
        <v>0</v>
      </c>
      <c r="K39" s="12">
        <v>0</v>
      </c>
      <c r="L39" s="12">
        <v>0</v>
      </c>
      <c r="M39" s="12">
        <v>0</v>
      </c>
      <c r="N39" s="12">
        <v>0</v>
      </c>
      <c r="O39" s="12">
        <v>0</v>
      </c>
      <c r="P39" s="12">
        <v>0</v>
      </c>
      <c r="Q39" s="12">
        <v>0</v>
      </c>
      <c r="R39" s="12">
        <v>0</v>
      </c>
      <c r="S39" s="12">
        <v>0</v>
      </c>
      <c r="T39" s="12">
        <v>0</v>
      </c>
      <c r="U39" s="12">
        <v>0</v>
      </c>
      <c r="V39" s="12">
        <v>0</v>
      </c>
      <c r="W39" s="12">
        <v>0</v>
      </c>
      <c r="X39" s="12">
        <v>0</v>
      </c>
      <c r="Y39" s="12">
        <v>0</v>
      </c>
      <c r="Z39" s="12">
        <v>0</v>
      </c>
      <c r="AA39" s="12">
        <v>0</v>
      </c>
      <c r="AB39" s="12">
        <v>0</v>
      </c>
      <c r="AC39" s="12">
        <v>0</v>
      </c>
      <c r="AD39" s="12">
        <v>0</v>
      </c>
      <c r="AE39" s="12">
        <v>0</v>
      </c>
      <c r="AF39" s="12">
        <v>0</v>
      </c>
      <c r="AG39" s="12">
        <v>0</v>
      </c>
      <c r="AH39" s="12">
        <v>0</v>
      </c>
      <c r="AI39" s="12">
        <v>0</v>
      </c>
      <c r="AJ39" s="12">
        <v>0</v>
      </c>
      <c r="AK39" s="12">
        <v>0</v>
      </c>
      <c r="AL39" s="12">
        <v>0</v>
      </c>
      <c r="AM39" s="12">
        <v>0</v>
      </c>
      <c r="AN39" s="12">
        <v>0</v>
      </c>
      <c r="AO39" s="12">
        <v>0</v>
      </c>
      <c r="AP39" s="12">
        <v>0</v>
      </c>
      <c r="AQ39" s="12">
        <v>0</v>
      </c>
      <c r="AR39" s="12">
        <v>0</v>
      </c>
      <c r="AS39" s="12">
        <v>920</v>
      </c>
      <c r="AT39" s="12">
        <v>0</v>
      </c>
      <c r="AU39" s="12">
        <v>0</v>
      </c>
      <c r="AV39" s="12">
        <v>0</v>
      </c>
      <c r="AW39" s="12">
        <v>0</v>
      </c>
      <c r="AX39" s="12">
        <v>0</v>
      </c>
      <c r="AY39" s="12">
        <v>0</v>
      </c>
      <c r="AZ39" s="12">
        <v>0</v>
      </c>
      <c r="BA39" s="12">
        <v>0</v>
      </c>
      <c r="BB39" s="12">
        <v>0</v>
      </c>
      <c r="BC39" s="12">
        <v>0</v>
      </c>
      <c r="BD39" s="12">
        <v>0</v>
      </c>
      <c r="BE39" s="12">
        <v>0</v>
      </c>
      <c r="BF39" s="12">
        <v>0</v>
      </c>
      <c r="BG39" s="12">
        <v>0</v>
      </c>
      <c r="BH39" s="12">
        <v>34931</v>
      </c>
    </row>
    <row r="40" spans="1:60" x14ac:dyDescent="0.2">
      <c r="A40" t="str">
        <f t="shared" si="0"/>
        <v>KPHCOLORHTRHG1</v>
      </c>
      <c r="B40">
        <f t="shared" si="1"/>
        <v>973.83636363636367</v>
      </c>
      <c r="C40">
        <f t="shared" si="2"/>
        <v>1682.6758646037167</v>
      </c>
      <c r="D40" s="14" t="s">
        <v>544</v>
      </c>
      <c r="E40" s="12">
        <v>3064</v>
      </c>
      <c r="F40" s="12">
        <v>0</v>
      </c>
      <c r="G40" s="12">
        <v>384</v>
      </c>
      <c r="H40" s="12">
        <v>0</v>
      </c>
      <c r="I40" s="12">
        <v>2146</v>
      </c>
      <c r="J40" s="12">
        <v>0</v>
      </c>
      <c r="K40" s="12">
        <v>9192</v>
      </c>
      <c r="L40" s="12">
        <v>3064</v>
      </c>
      <c r="M40" s="12">
        <v>1840</v>
      </c>
      <c r="N40" s="12">
        <v>3064</v>
      </c>
      <c r="O40" s="12">
        <v>0</v>
      </c>
      <c r="P40" s="12">
        <v>0</v>
      </c>
      <c r="Q40" s="12">
        <v>4290</v>
      </c>
      <c r="R40" s="12">
        <v>1532</v>
      </c>
      <c r="S40" s="12">
        <v>0</v>
      </c>
      <c r="T40" s="12">
        <v>0</v>
      </c>
      <c r="U40" s="12">
        <v>0</v>
      </c>
      <c r="V40" s="12">
        <v>997</v>
      </c>
      <c r="W40" s="12">
        <v>0</v>
      </c>
      <c r="X40" s="12">
        <v>0</v>
      </c>
      <c r="Y40" s="12">
        <v>0</v>
      </c>
      <c r="Z40" s="12">
        <v>308</v>
      </c>
      <c r="AA40" s="12">
        <v>1532</v>
      </c>
      <c r="AB40" s="12">
        <v>154</v>
      </c>
      <c r="AC40" s="12">
        <v>0</v>
      </c>
      <c r="AD40" s="12">
        <v>3984</v>
      </c>
      <c r="AE40" s="12">
        <v>0</v>
      </c>
      <c r="AF40" s="12">
        <v>0</v>
      </c>
      <c r="AG40" s="12">
        <v>77</v>
      </c>
      <c r="AH40" s="12">
        <v>0</v>
      </c>
      <c r="AI40" s="12">
        <v>1840</v>
      </c>
      <c r="AJ40" s="12">
        <v>77</v>
      </c>
      <c r="AK40" s="12">
        <v>0</v>
      </c>
      <c r="AL40" s="12">
        <v>0</v>
      </c>
      <c r="AM40" s="12">
        <v>3756</v>
      </c>
      <c r="AN40" s="12">
        <v>3064</v>
      </c>
      <c r="AO40" s="12">
        <v>0</v>
      </c>
      <c r="AP40" s="12">
        <v>0</v>
      </c>
      <c r="AQ40" s="12">
        <v>920</v>
      </c>
      <c r="AR40" s="12">
        <v>0</v>
      </c>
      <c r="AS40" s="12">
        <v>0</v>
      </c>
      <c r="AT40" s="12">
        <v>0</v>
      </c>
      <c r="AU40" s="12">
        <v>2145</v>
      </c>
      <c r="AV40" s="12">
        <v>0</v>
      </c>
      <c r="AW40" s="12">
        <v>1839</v>
      </c>
      <c r="AX40" s="12">
        <v>0</v>
      </c>
      <c r="AY40" s="12">
        <v>2452</v>
      </c>
      <c r="AZ40" s="12">
        <v>0</v>
      </c>
      <c r="BA40" s="12">
        <v>1532</v>
      </c>
      <c r="BB40" s="12">
        <v>0</v>
      </c>
      <c r="BC40" s="12">
        <v>308</v>
      </c>
      <c r="BD40" s="12">
        <v>0</v>
      </c>
      <c r="BE40" s="12">
        <v>0</v>
      </c>
      <c r="BF40" s="12">
        <v>0</v>
      </c>
      <c r="BG40" s="12">
        <v>0</v>
      </c>
      <c r="BH40" s="12">
        <v>53561</v>
      </c>
    </row>
    <row r="41" spans="1:60" x14ac:dyDescent="0.2">
      <c r="A41" t="str">
        <f t="shared" si="0"/>
        <v>KPHCOLORHYEHG1</v>
      </c>
      <c r="B41">
        <f t="shared" si="1"/>
        <v>5.6</v>
      </c>
      <c r="C41">
        <f t="shared" si="2"/>
        <v>41.530711527735711</v>
      </c>
      <c r="D41" s="14" t="s">
        <v>545</v>
      </c>
      <c r="E41" s="12">
        <v>0</v>
      </c>
      <c r="F41" s="12">
        <v>0</v>
      </c>
      <c r="G41" s="12">
        <v>0</v>
      </c>
      <c r="H41" s="12">
        <v>0</v>
      </c>
      <c r="I41" s="12">
        <v>308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  <c r="AO41" s="12">
        <v>0</v>
      </c>
      <c r="AP41" s="12">
        <v>0</v>
      </c>
      <c r="AQ41" s="12">
        <v>0</v>
      </c>
      <c r="AR41" s="12">
        <v>0</v>
      </c>
      <c r="AS41" s="12">
        <v>0</v>
      </c>
      <c r="AT41" s="12">
        <v>0</v>
      </c>
      <c r="AU41" s="12">
        <v>0</v>
      </c>
      <c r="AV41" s="12">
        <v>0</v>
      </c>
      <c r="AW41" s="12">
        <v>0</v>
      </c>
      <c r="AX41" s="12">
        <v>0</v>
      </c>
      <c r="AY41" s="12">
        <v>0</v>
      </c>
      <c r="AZ41" s="12">
        <v>0</v>
      </c>
      <c r="BA41" s="12">
        <v>0</v>
      </c>
      <c r="BB41" s="12">
        <v>0</v>
      </c>
      <c r="BC41" s="12">
        <v>0</v>
      </c>
      <c r="BD41" s="12">
        <v>0</v>
      </c>
      <c r="BE41" s="12">
        <v>0</v>
      </c>
      <c r="BF41" s="12">
        <v>0</v>
      </c>
      <c r="BG41" s="12">
        <v>0</v>
      </c>
      <c r="BH41" s="12">
        <v>308</v>
      </c>
    </row>
    <row r="42" spans="1:60" x14ac:dyDescent="0.2">
      <c r="A42" t="str">
        <f t="shared" si="0"/>
        <v>KPHCOREH14KHG3</v>
      </c>
      <c r="B42">
        <f t="shared" si="1"/>
        <v>15.454545454545455</v>
      </c>
      <c r="C42">
        <f t="shared" si="2"/>
        <v>65.879187457552476</v>
      </c>
      <c r="D42" s="14" t="s">
        <v>547</v>
      </c>
      <c r="E42" s="12">
        <v>0</v>
      </c>
      <c r="F42" s="12">
        <v>0</v>
      </c>
      <c r="G42" s="12">
        <v>0</v>
      </c>
      <c r="H42" s="12">
        <v>0</v>
      </c>
      <c r="I42" s="12">
        <v>250</v>
      </c>
      <c r="J42" s="12">
        <v>350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250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  <c r="AO42" s="12">
        <v>0</v>
      </c>
      <c r="AP42" s="12">
        <v>0</v>
      </c>
      <c r="AQ42" s="12">
        <v>0</v>
      </c>
      <c r="AR42" s="12">
        <v>0</v>
      </c>
      <c r="AS42" s="12">
        <v>0</v>
      </c>
      <c r="AT42" s="12">
        <v>0</v>
      </c>
      <c r="AU42" s="12">
        <v>0</v>
      </c>
      <c r="AV42" s="12">
        <v>0</v>
      </c>
      <c r="AW42" s="12">
        <v>0</v>
      </c>
      <c r="AX42" s="12">
        <v>0</v>
      </c>
      <c r="AY42" s="12">
        <v>0</v>
      </c>
      <c r="AZ42" s="12">
        <v>0</v>
      </c>
      <c r="BA42" s="12">
        <v>0</v>
      </c>
      <c r="BB42" s="12">
        <v>0</v>
      </c>
      <c r="BC42" s="12">
        <v>0</v>
      </c>
      <c r="BD42" s="12">
        <v>0</v>
      </c>
      <c r="BE42" s="12">
        <v>0</v>
      </c>
      <c r="BF42" s="12">
        <v>0</v>
      </c>
      <c r="BG42" s="12">
        <v>0</v>
      </c>
      <c r="BH42" s="12">
        <v>850</v>
      </c>
    </row>
    <row r="43" spans="1:60" x14ac:dyDescent="0.2">
      <c r="A43" t="str">
        <f t="shared" si="0"/>
        <v>KPHCOREH41KHG1</v>
      </c>
      <c r="B43">
        <f t="shared" si="1"/>
        <v>2.7272727272727271</v>
      </c>
      <c r="C43">
        <f t="shared" si="2"/>
        <v>20.225995873897265</v>
      </c>
      <c r="D43" s="14" t="s">
        <v>557</v>
      </c>
      <c r="E43" s="12"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150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  <c r="AO43" s="12">
        <v>0</v>
      </c>
      <c r="AP43" s="12">
        <v>0</v>
      </c>
      <c r="AQ43" s="12">
        <v>0</v>
      </c>
      <c r="AR43" s="12">
        <v>0</v>
      </c>
      <c r="AS43" s="12">
        <v>0</v>
      </c>
      <c r="AT43" s="12">
        <v>0</v>
      </c>
      <c r="AU43" s="12">
        <v>0</v>
      </c>
      <c r="AV43" s="12">
        <v>0</v>
      </c>
      <c r="AW43" s="12">
        <v>0</v>
      </c>
      <c r="AX43" s="12">
        <v>0</v>
      </c>
      <c r="AY43" s="12">
        <v>0</v>
      </c>
      <c r="AZ43" s="12">
        <v>0</v>
      </c>
      <c r="BA43" s="12">
        <v>0</v>
      </c>
      <c r="BB43" s="12">
        <v>0</v>
      </c>
      <c r="BC43" s="12">
        <v>0</v>
      </c>
      <c r="BD43" s="12">
        <v>0</v>
      </c>
      <c r="BE43" s="12">
        <v>0</v>
      </c>
      <c r="BF43" s="12">
        <v>0</v>
      </c>
      <c r="BG43" s="12">
        <v>0</v>
      </c>
      <c r="BH43" s="12">
        <v>150</v>
      </c>
    </row>
    <row r="44" spans="1:60" x14ac:dyDescent="0.2">
      <c r="A44" t="str">
        <f t="shared" si="0"/>
        <v>KPHCOREH49KHG1B</v>
      </c>
      <c r="B44">
        <f t="shared" si="1"/>
        <v>75.309090909090912</v>
      </c>
      <c r="C44">
        <f t="shared" si="2"/>
        <v>328.26597576013091</v>
      </c>
      <c r="D44" s="14" t="s">
        <v>562</v>
      </c>
      <c r="E44" s="12"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462</v>
      </c>
      <c r="M44" s="12">
        <v>462</v>
      </c>
      <c r="N44" s="12">
        <v>2298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0</v>
      </c>
      <c r="AO44" s="12">
        <v>0</v>
      </c>
      <c r="AP44" s="12">
        <v>0</v>
      </c>
      <c r="AQ44" s="12">
        <v>0</v>
      </c>
      <c r="AR44" s="12">
        <v>0</v>
      </c>
      <c r="AS44" s="12">
        <v>0</v>
      </c>
      <c r="AT44" s="12">
        <v>0</v>
      </c>
      <c r="AU44" s="12">
        <v>0</v>
      </c>
      <c r="AV44" s="12">
        <v>460</v>
      </c>
      <c r="AW44" s="12">
        <v>0</v>
      </c>
      <c r="AX44" s="12">
        <v>460</v>
      </c>
      <c r="AY44" s="12">
        <v>0</v>
      </c>
      <c r="AZ44" s="12">
        <v>0</v>
      </c>
      <c r="BA44" s="12">
        <v>0</v>
      </c>
      <c r="BB44" s="12">
        <v>0</v>
      </c>
      <c r="BC44" s="12">
        <v>0</v>
      </c>
      <c r="BD44" s="12">
        <v>0</v>
      </c>
      <c r="BE44" s="12">
        <v>0</v>
      </c>
      <c r="BF44" s="12">
        <v>0</v>
      </c>
      <c r="BG44" s="12">
        <v>0</v>
      </c>
      <c r="BH44" s="12">
        <v>4142</v>
      </c>
    </row>
    <row r="45" spans="1:60" x14ac:dyDescent="0.2">
      <c r="A45" t="str">
        <f t="shared" si="0"/>
        <v>KPHCOREH69KHG1B</v>
      </c>
      <c r="B45">
        <f t="shared" si="1"/>
        <v>264</v>
      </c>
      <c r="C45">
        <f t="shared" si="2"/>
        <v>1880.3744307982918</v>
      </c>
      <c r="D45" s="14" t="s">
        <v>574</v>
      </c>
      <c r="E45" s="12">
        <v>0</v>
      </c>
      <c r="F45" s="12">
        <v>13944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576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  <c r="AO45" s="12">
        <v>0</v>
      </c>
      <c r="AP45" s="12">
        <v>0</v>
      </c>
      <c r="AQ45" s="12">
        <v>0</v>
      </c>
      <c r="AR45" s="12">
        <v>0</v>
      </c>
      <c r="AS45" s="12">
        <v>0</v>
      </c>
      <c r="AT45" s="12">
        <v>0</v>
      </c>
      <c r="AU45" s="12">
        <v>0</v>
      </c>
      <c r="AV45" s="12">
        <v>0</v>
      </c>
      <c r="AW45" s="12">
        <v>0</v>
      </c>
      <c r="AX45" s="12">
        <v>0</v>
      </c>
      <c r="AY45" s="12">
        <v>0</v>
      </c>
      <c r="AZ45" s="12">
        <v>0</v>
      </c>
      <c r="BA45" s="12">
        <v>0</v>
      </c>
      <c r="BB45" s="12">
        <v>0</v>
      </c>
      <c r="BC45" s="12">
        <v>0</v>
      </c>
      <c r="BD45" s="12">
        <v>0</v>
      </c>
      <c r="BE45" s="12">
        <v>0</v>
      </c>
      <c r="BF45" s="12">
        <v>0</v>
      </c>
      <c r="BG45" s="12">
        <v>0</v>
      </c>
      <c r="BH45" s="12">
        <v>14520</v>
      </c>
    </row>
    <row r="46" spans="1:60" x14ac:dyDescent="0.2">
      <c r="A46" t="str">
        <f t="shared" si="0"/>
        <v>KPHCOREH69KHG3B</v>
      </c>
      <c r="B46">
        <f t="shared" si="1"/>
        <v>11.145454545454545</v>
      </c>
      <c r="C46">
        <f t="shared" si="2"/>
        <v>82.656903137993481</v>
      </c>
      <c r="D46" s="14" t="s">
        <v>576</v>
      </c>
      <c r="E46" s="12"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613</v>
      </c>
      <c r="AG46" s="12">
        <v>0</v>
      </c>
      <c r="AH46" s="12">
        <v>0</v>
      </c>
      <c r="AI46" s="12">
        <v>0</v>
      </c>
      <c r="AJ46" s="12">
        <v>0</v>
      </c>
      <c r="AK46" s="12">
        <v>0</v>
      </c>
      <c r="AL46" s="12">
        <v>0</v>
      </c>
      <c r="AM46" s="12">
        <v>0</v>
      </c>
      <c r="AN46" s="12">
        <v>0</v>
      </c>
      <c r="AO46" s="12">
        <v>0</v>
      </c>
      <c r="AP46" s="12">
        <v>0</v>
      </c>
      <c r="AQ46" s="12">
        <v>0</v>
      </c>
      <c r="AR46" s="12">
        <v>0</v>
      </c>
      <c r="AS46" s="12">
        <v>0</v>
      </c>
      <c r="AT46" s="12">
        <v>0</v>
      </c>
      <c r="AU46" s="12">
        <v>0</v>
      </c>
      <c r="AV46" s="12">
        <v>0</v>
      </c>
      <c r="AW46" s="12">
        <v>0</v>
      </c>
      <c r="AX46" s="12">
        <v>0</v>
      </c>
      <c r="AY46" s="12">
        <v>0</v>
      </c>
      <c r="AZ46" s="12">
        <v>0</v>
      </c>
      <c r="BA46" s="12">
        <v>0</v>
      </c>
      <c r="BB46" s="12">
        <v>0</v>
      </c>
      <c r="BC46" s="12">
        <v>0</v>
      </c>
      <c r="BD46" s="12">
        <v>0</v>
      </c>
      <c r="BE46" s="12">
        <v>0</v>
      </c>
      <c r="BF46" s="12">
        <v>0</v>
      </c>
      <c r="BG46" s="12">
        <v>0</v>
      </c>
      <c r="BH46" s="12">
        <v>613</v>
      </c>
    </row>
    <row r="47" spans="1:60" x14ac:dyDescent="0.2">
      <c r="A47" t="str">
        <f t="shared" si="0"/>
        <v>KPHCOREHASVHG1B</v>
      </c>
      <c r="B47">
        <f t="shared" si="1"/>
        <v>37.618181818181817</v>
      </c>
      <c r="C47">
        <f t="shared" si="2"/>
        <v>236.22685980414948</v>
      </c>
      <c r="D47" s="14" t="s">
        <v>579</v>
      </c>
      <c r="E47" s="12"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345</v>
      </c>
      <c r="R47" s="12">
        <v>1724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  <c r="AO47" s="12">
        <v>0</v>
      </c>
      <c r="AP47" s="12">
        <v>0</v>
      </c>
      <c r="AQ47" s="12">
        <v>0</v>
      </c>
      <c r="AR47" s="12">
        <v>0</v>
      </c>
      <c r="AS47" s="12">
        <v>0</v>
      </c>
      <c r="AT47" s="12">
        <v>0</v>
      </c>
      <c r="AU47" s="12">
        <v>0</v>
      </c>
      <c r="AV47" s="12">
        <v>0</v>
      </c>
      <c r="AW47" s="12">
        <v>0</v>
      </c>
      <c r="AX47" s="12">
        <v>0</v>
      </c>
      <c r="AY47" s="12">
        <v>0</v>
      </c>
      <c r="AZ47" s="12">
        <v>0</v>
      </c>
      <c r="BA47" s="12">
        <v>0</v>
      </c>
      <c r="BB47" s="12">
        <v>0</v>
      </c>
      <c r="BC47" s="12">
        <v>0</v>
      </c>
      <c r="BD47" s="12">
        <v>0</v>
      </c>
      <c r="BE47" s="12">
        <v>0</v>
      </c>
      <c r="BF47" s="12">
        <v>0</v>
      </c>
      <c r="BG47" s="12">
        <v>0</v>
      </c>
      <c r="BH47" s="12">
        <v>2069</v>
      </c>
    </row>
    <row r="48" spans="1:60" x14ac:dyDescent="0.2">
      <c r="A48" t="str">
        <f t="shared" si="0"/>
        <v>KPHLRZ1H49KHB119HA</v>
      </c>
      <c r="B48">
        <f t="shared" si="1"/>
        <v>61.581818181818178</v>
      </c>
      <c r="C48">
        <f t="shared" si="2"/>
        <v>414.41666681900443</v>
      </c>
      <c r="D48" s="14" t="s">
        <v>96</v>
      </c>
      <c r="E48" s="12">
        <v>3064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  <c r="AO48" s="12">
        <v>0</v>
      </c>
      <c r="AP48" s="12">
        <v>0</v>
      </c>
      <c r="AQ48" s="12">
        <v>0</v>
      </c>
      <c r="AR48" s="12">
        <v>0</v>
      </c>
      <c r="AS48" s="12">
        <v>0</v>
      </c>
      <c r="AT48" s="12">
        <v>16</v>
      </c>
      <c r="AU48" s="12">
        <v>307</v>
      </c>
      <c r="AV48" s="12">
        <v>0</v>
      </c>
      <c r="AW48" s="12">
        <v>0</v>
      </c>
      <c r="AX48" s="12">
        <v>0</v>
      </c>
      <c r="AY48" s="12">
        <v>0</v>
      </c>
      <c r="AZ48" s="12">
        <v>0</v>
      </c>
      <c r="BA48" s="12">
        <v>0</v>
      </c>
      <c r="BB48" s="12">
        <v>0</v>
      </c>
      <c r="BC48" s="12">
        <v>0</v>
      </c>
      <c r="BD48" s="12">
        <v>0</v>
      </c>
      <c r="BE48" s="12">
        <v>0</v>
      </c>
      <c r="BF48" s="12">
        <v>0</v>
      </c>
      <c r="BG48" s="12">
        <v>0</v>
      </c>
      <c r="BH48" s="12">
        <v>3387</v>
      </c>
    </row>
    <row r="49" spans="1:60" x14ac:dyDescent="0.2">
      <c r="A49" t="str">
        <f t="shared" si="0"/>
        <v>KPHLRZ1H49KHB149HA</v>
      </c>
      <c r="B49">
        <f t="shared" si="1"/>
        <v>1234.909090909091</v>
      </c>
      <c r="C49">
        <f t="shared" si="2"/>
        <v>4841.8863490904469</v>
      </c>
      <c r="D49" s="14" t="s">
        <v>101</v>
      </c>
      <c r="E49" s="12">
        <v>0</v>
      </c>
      <c r="F49" s="12">
        <v>0</v>
      </c>
      <c r="G49" s="12">
        <v>16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2452</v>
      </c>
      <c r="O49" s="12">
        <v>11254</v>
      </c>
      <c r="P49" s="12">
        <v>0</v>
      </c>
      <c r="Q49" s="12">
        <v>0</v>
      </c>
      <c r="R49" s="12">
        <v>24512</v>
      </c>
      <c r="S49" s="12">
        <v>31</v>
      </c>
      <c r="T49" s="12">
        <v>16</v>
      </c>
      <c r="U49" s="12">
        <v>31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AF49" s="12">
        <v>2452</v>
      </c>
      <c r="AG49" s="12">
        <v>31</v>
      </c>
      <c r="AH49" s="12">
        <v>0</v>
      </c>
      <c r="AI49" s="12">
        <v>0</v>
      </c>
      <c r="AJ49" s="12">
        <v>0</v>
      </c>
      <c r="AK49" s="12">
        <v>31</v>
      </c>
      <c r="AL49" s="12">
        <v>154</v>
      </c>
      <c r="AM49" s="12">
        <v>0</v>
      </c>
      <c r="AN49" s="12">
        <v>0</v>
      </c>
      <c r="AO49" s="12">
        <v>0</v>
      </c>
      <c r="AP49" s="12">
        <v>0</v>
      </c>
      <c r="AQ49" s="12">
        <v>308</v>
      </c>
      <c r="AR49" s="12">
        <v>154</v>
      </c>
      <c r="AS49" s="12">
        <v>31</v>
      </c>
      <c r="AT49" s="12">
        <v>16</v>
      </c>
      <c r="AU49" s="12">
        <v>154</v>
      </c>
      <c r="AV49" s="12">
        <v>154</v>
      </c>
      <c r="AW49" s="12">
        <v>24666</v>
      </c>
      <c r="AX49" s="12">
        <v>0</v>
      </c>
      <c r="AY49" s="12">
        <v>154</v>
      </c>
      <c r="AZ49" s="12">
        <v>0</v>
      </c>
      <c r="BA49" s="12">
        <v>0</v>
      </c>
      <c r="BB49" s="12">
        <v>1303</v>
      </c>
      <c r="BC49" s="12">
        <v>0</v>
      </c>
      <c r="BD49" s="12">
        <v>0</v>
      </c>
      <c r="BE49" s="12">
        <v>0</v>
      </c>
      <c r="BF49" s="12">
        <v>0</v>
      </c>
      <c r="BG49" s="12">
        <v>0</v>
      </c>
      <c r="BH49" s="12">
        <v>67920</v>
      </c>
    </row>
    <row r="50" spans="1:60" x14ac:dyDescent="0.2">
      <c r="A50" t="str">
        <f t="shared" si="0"/>
        <v>KPHLRZ1H69KHB149HA</v>
      </c>
      <c r="B50">
        <f t="shared" si="1"/>
        <v>4.2</v>
      </c>
      <c r="C50">
        <f t="shared" si="2"/>
        <v>23.043758695464913</v>
      </c>
      <c r="D50" s="14" t="s">
        <v>99</v>
      </c>
      <c r="E50" s="12">
        <v>0</v>
      </c>
      <c r="F50" s="12">
        <v>0</v>
      </c>
      <c r="G50" s="12">
        <v>0</v>
      </c>
      <c r="H50" s="12">
        <v>0</v>
      </c>
      <c r="I50" s="12">
        <v>0</v>
      </c>
      <c r="J50" s="12">
        <v>0</v>
      </c>
      <c r="K50" s="12">
        <v>0</v>
      </c>
      <c r="L50" s="12">
        <v>0</v>
      </c>
      <c r="M50" s="12">
        <v>0</v>
      </c>
      <c r="N50" s="12">
        <v>0</v>
      </c>
      <c r="O50" s="12">
        <v>0</v>
      </c>
      <c r="P50" s="12">
        <v>0</v>
      </c>
      <c r="Q50" s="12">
        <v>0</v>
      </c>
      <c r="R50" s="12">
        <v>0</v>
      </c>
      <c r="S50" s="12">
        <v>0</v>
      </c>
      <c r="T50" s="12">
        <v>0</v>
      </c>
      <c r="U50" s="12">
        <v>0</v>
      </c>
      <c r="V50" s="12">
        <v>0</v>
      </c>
      <c r="W50" s="12">
        <v>0</v>
      </c>
      <c r="X50" s="12">
        <v>0</v>
      </c>
      <c r="Y50" s="12">
        <v>0</v>
      </c>
      <c r="Z50" s="12">
        <v>0</v>
      </c>
      <c r="AA50" s="12">
        <v>0</v>
      </c>
      <c r="AB50" s="12">
        <v>0</v>
      </c>
      <c r="AC50" s="12">
        <v>0</v>
      </c>
      <c r="AD50" s="12">
        <v>0</v>
      </c>
      <c r="AE50" s="12">
        <v>0</v>
      </c>
      <c r="AF50" s="12">
        <v>0</v>
      </c>
      <c r="AG50" s="12">
        <v>0</v>
      </c>
      <c r="AH50" s="12">
        <v>0</v>
      </c>
      <c r="AI50" s="12">
        <v>0</v>
      </c>
      <c r="AJ50" s="12">
        <v>0</v>
      </c>
      <c r="AK50" s="12">
        <v>0</v>
      </c>
      <c r="AL50" s="12">
        <v>0</v>
      </c>
      <c r="AM50" s="12">
        <v>0</v>
      </c>
      <c r="AN50" s="12">
        <v>0</v>
      </c>
      <c r="AO50" s="12">
        <v>0</v>
      </c>
      <c r="AP50" s="12">
        <v>0</v>
      </c>
      <c r="AQ50" s="12">
        <v>0</v>
      </c>
      <c r="AR50" s="12">
        <v>0</v>
      </c>
      <c r="AS50" s="12">
        <v>0</v>
      </c>
      <c r="AT50" s="12">
        <v>0</v>
      </c>
      <c r="AU50" s="12">
        <v>0</v>
      </c>
      <c r="AV50" s="12">
        <v>0</v>
      </c>
      <c r="AW50" s="12">
        <v>0</v>
      </c>
      <c r="AX50" s="12">
        <v>0</v>
      </c>
      <c r="AY50" s="12">
        <v>0</v>
      </c>
      <c r="AZ50" s="12">
        <v>0</v>
      </c>
      <c r="BA50" s="12">
        <v>0</v>
      </c>
      <c r="BB50" s="12">
        <v>77</v>
      </c>
      <c r="BC50" s="12">
        <v>154</v>
      </c>
      <c r="BD50" s="12">
        <v>0</v>
      </c>
      <c r="BE50" s="12">
        <v>0</v>
      </c>
      <c r="BF50" s="12">
        <v>0</v>
      </c>
      <c r="BG50" s="12">
        <v>0</v>
      </c>
      <c r="BH50" s="12">
        <v>231</v>
      </c>
    </row>
    <row r="51" spans="1:60" x14ac:dyDescent="0.2">
      <c r="A51" t="str">
        <f t="shared" si="0"/>
        <v>KPHLRZ1H90KHB119HA</v>
      </c>
      <c r="B51">
        <f t="shared" si="1"/>
        <v>0.29090909090909089</v>
      </c>
      <c r="C51">
        <f t="shared" si="2"/>
        <v>2.1574395598823748</v>
      </c>
      <c r="D51" s="14" t="s">
        <v>93</v>
      </c>
      <c r="E51" s="12">
        <v>0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12">
        <v>0</v>
      </c>
      <c r="R51" s="12">
        <v>0</v>
      </c>
      <c r="S51" s="12">
        <v>0</v>
      </c>
      <c r="T51" s="12">
        <v>0</v>
      </c>
      <c r="U51" s="12">
        <v>0</v>
      </c>
      <c r="V51" s="12">
        <v>0</v>
      </c>
      <c r="W51" s="12">
        <v>0</v>
      </c>
      <c r="X51" s="12">
        <v>0</v>
      </c>
      <c r="Y51" s="12">
        <v>0</v>
      </c>
      <c r="Z51" s="12">
        <v>0</v>
      </c>
      <c r="AA51" s="12">
        <v>0</v>
      </c>
      <c r="AB51" s="12">
        <v>0</v>
      </c>
      <c r="AC51" s="12">
        <v>0</v>
      </c>
      <c r="AD51" s="12">
        <v>0</v>
      </c>
      <c r="AE51" s="12">
        <v>0</v>
      </c>
      <c r="AF51" s="12">
        <v>0</v>
      </c>
      <c r="AG51" s="12">
        <v>0</v>
      </c>
      <c r="AH51" s="12">
        <v>0</v>
      </c>
      <c r="AI51" s="12">
        <v>0</v>
      </c>
      <c r="AJ51" s="12">
        <v>0</v>
      </c>
      <c r="AK51" s="12">
        <v>0</v>
      </c>
      <c r="AL51" s="12">
        <v>0</v>
      </c>
      <c r="AM51" s="12">
        <v>0</v>
      </c>
      <c r="AN51" s="12">
        <v>0</v>
      </c>
      <c r="AO51" s="12">
        <v>0</v>
      </c>
      <c r="AP51" s="12">
        <v>0</v>
      </c>
      <c r="AQ51" s="12">
        <v>0</v>
      </c>
      <c r="AR51" s="12">
        <v>0</v>
      </c>
      <c r="AS51" s="12">
        <v>0</v>
      </c>
      <c r="AT51" s="12">
        <v>16</v>
      </c>
      <c r="AU51" s="12">
        <v>0</v>
      </c>
      <c r="AV51" s="12">
        <v>0</v>
      </c>
      <c r="AW51" s="12">
        <v>0</v>
      </c>
      <c r="AX51" s="12">
        <v>0</v>
      </c>
      <c r="AY51" s="12">
        <v>0</v>
      </c>
      <c r="AZ51" s="12">
        <v>0</v>
      </c>
      <c r="BA51" s="12">
        <v>0</v>
      </c>
      <c r="BB51" s="12">
        <v>0</v>
      </c>
      <c r="BC51" s="12">
        <v>0</v>
      </c>
      <c r="BD51" s="12">
        <v>0</v>
      </c>
      <c r="BE51" s="12">
        <v>0</v>
      </c>
      <c r="BF51" s="12">
        <v>0</v>
      </c>
      <c r="BG51" s="12">
        <v>0</v>
      </c>
      <c r="BH51" s="12">
        <v>16</v>
      </c>
    </row>
    <row r="52" spans="1:60" x14ac:dyDescent="0.2">
      <c r="A52" t="str">
        <f t="shared" si="0"/>
        <v>KPHLRZ1H90KHB149HA</v>
      </c>
      <c r="B52">
        <f t="shared" si="1"/>
        <v>1292.7636363636364</v>
      </c>
      <c r="C52">
        <f t="shared" si="2"/>
        <v>9501.0918241276377</v>
      </c>
      <c r="D52" s="14" t="s">
        <v>98</v>
      </c>
      <c r="E52" s="12">
        <v>0</v>
      </c>
      <c r="F52" s="12">
        <v>0</v>
      </c>
      <c r="G52" s="12">
        <v>0</v>
      </c>
      <c r="H52" s="12">
        <v>0</v>
      </c>
      <c r="I52" s="12">
        <v>0</v>
      </c>
      <c r="J52" s="12">
        <v>0</v>
      </c>
      <c r="K52" s="12">
        <v>0</v>
      </c>
      <c r="L52" s="12">
        <v>0</v>
      </c>
      <c r="M52" s="12">
        <v>0</v>
      </c>
      <c r="N52" s="12">
        <v>0</v>
      </c>
      <c r="O52" s="12">
        <v>0</v>
      </c>
      <c r="P52" s="12">
        <v>0</v>
      </c>
      <c r="Q52" s="12">
        <v>0</v>
      </c>
      <c r="R52" s="12">
        <v>0</v>
      </c>
      <c r="S52" s="12">
        <v>0</v>
      </c>
      <c r="T52" s="12">
        <v>0</v>
      </c>
      <c r="U52" s="12">
        <v>0</v>
      </c>
      <c r="V52" s="12">
        <v>0</v>
      </c>
      <c r="W52" s="12">
        <v>0</v>
      </c>
      <c r="X52" s="12">
        <v>0</v>
      </c>
      <c r="Y52" s="12">
        <v>0</v>
      </c>
      <c r="Z52" s="12">
        <v>0</v>
      </c>
      <c r="AA52" s="12">
        <v>0</v>
      </c>
      <c r="AB52" s="12">
        <v>0</v>
      </c>
      <c r="AC52" s="12">
        <v>0</v>
      </c>
      <c r="AD52" s="12">
        <v>0</v>
      </c>
      <c r="AE52" s="12">
        <v>0</v>
      </c>
      <c r="AF52" s="12">
        <v>0</v>
      </c>
      <c r="AG52" s="12">
        <v>0</v>
      </c>
      <c r="AH52" s="12">
        <v>70472</v>
      </c>
      <c r="AI52" s="12">
        <v>0</v>
      </c>
      <c r="AJ52" s="12">
        <v>0</v>
      </c>
      <c r="AK52" s="12">
        <v>0</v>
      </c>
      <c r="AL52" s="12">
        <v>0</v>
      </c>
      <c r="AM52" s="12">
        <v>0</v>
      </c>
      <c r="AN52" s="12">
        <v>0</v>
      </c>
      <c r="AO52" s="12">
        <v>0</v>
      </c>
      <c r="AP52" s="12">
        <v>0</v>
      </c>
      <c r="AQ52" s="12">
        <v>0</v>
      </c>
      <c r="AR52" s="12">
        <v>0</v>
      </c>
      <c r="AS52" s="12">
        <v>0</v>
      </c>
      <c r="AT52" s="12">
        <v>16</v>
      </c>
      <c r="AU52" s="12">
        <v>0</v>
      </c>
      <c r="AV52" s="12">
        <v>0</v>
      </c>
      <c r="AW52" s="12">
        <v>0</v>
      </c>
      <c r="AX52" s="12">
        <v>154</v>
      </c>
      <c r="AY52" s="12">
        <v>0</v>
      </c>
      <c r="AZ52" s="12">
        <v>460</v>
      </c>
      <c r="BA52" s="12">
        <v>0</v>
      </c>
      <c r="BB52" s="12">
        <v>0</v>
      </c>
      <c r="BC52" s="12">
        <v>0</v>
      </c>
      <c r="BD52" s="12">
        <v>0</v>
      </c>
      <c r="BE52" s="12">
        <v>0</v>
      </c>
      <c r="BF52" s="12">
        <v>0</v>
      </c>
      <c r="BG52" s="12">
        <v>0</v>
      </c>
      <c r="BH52" s="12">
        <v>71102</v>
      </c>
    </row>
    <row r="53" spans="1:60" x14ac:dyDescent="0.2">
      <c r="A53" t="str">
        <f t="shared" si="0"/>
        <v>KPHLRZ1HBLUHB149HA</v>
      </c>
      <c r="B53">
        <f t="shared" si="1"/>
        <v>3.0909090909090908</v>
      </c>
      <c r="C53">
        <f t="shared" si="2"/>
        <v>20.837353147539787</v>
      </c>
      <c r="D53" s="14" t="s">
        <v>102</v>
      </c>
      <c r="E53" s="12">
        <v>0</v>
      </c>
      <c r="F53" s="12">
        <v>0</v>
      </c>
      <c r="G53" s="12">
        <v>0</v>
      </c>
      <c r="H53" s="12">
        <v>0</v>
      </c>
      <c r="I53" s="12">
        <v>0</v>
      </c>
      <c r="J53" s="12">
        <v>0</v>
      </c>
      <c r="K53" s="12">
        <v>0</v>
      </c>
      <c r="L53" s="12">
        <v>0</v>
      </c>
      <c r="M53" s="12">
        <v>0</v>
      </c>
      <c r="N53" s="12">
        <v>0</v>
      </c>
      <c r="O53" s="12">
        <v>0</v>
      </c>
      <c r="P53" s="12">
        <v>0</v>
      </c>
      <c r="Q53" s="12">
        <v>0</v>
      </c>
      <c r="R53" s="12">
        <v>0</v>
      </c>
      <c r="S53" s="12">
        <v>0</v>
      </c>
      <c r="T53" s="12">
        <v>0</v>
      </c>
      <c r="U53" s="12">
        <v>0</v>
      </c>
      <c r="V53" s="12">
        <v>0</v>
      </c>
      <c r="W53" s="12">
        <v>0</v>
      </c>
      <c r="X53" s="12">
        <v>0</v>
      </c>
      <c r="Y53" s="12">
        <v>0</v>
      </c>
      <c r="Z53" s="12">
        <v>0</v>
      </c>
      <c r="AA53" s="12">
        <v>0</v>
      </c>
      <c r="AB53" s="12">
        <v>0</v>
      </c>
      <c r="AC53" s="12">
        <v>0</v>
      </c>
      <c r="AD53" s="12">
        <v>0</v>
      </c>
      <c r="AE53" s="12">
        <v>0</v>
      </c>
      <c r="AF53" s="12">
        <v>0</v>
      </c>
      <c r="AG53" s="12">
        <v>0</v>
      </c>
      <c r="AH53" s="12">
        <v>0</v>
      </c>
      <c r="AI53" s="12">
        <v>0</v>
      </c>
      <c r="AJ53" s="12">
        <v>0</v>
      </c>
      <c r="AK53" s="12">
        <v>0</v>
      </c>
      <c r="AL53" s="12">
        <v>0</v>
      </c>
      <c r="AM53" s="12">
        <v>0</v>
      </c>
      <c r="AN53" s="12">
        <v>16</v>
      </c>
      <c r="AO53" s="12">
        <v>0</v>
      </c>
      <c r="AP53" s="12">
        <v>0</v>
      </c>
      <c r="AQ53" s="12">
        <v>0</v>
      </c>
      <c r="AR53" s="12">
        <v>0</v>
      </c>
      <c r="AS53" s="12">
        <v>0</v>
      </c>
      <c r="AT53" s="12">
        <v>0</v>
      </c>
      <c r="AU53" s="12">
        <v>0</v>
      </c>
      <c r="AV53" s="12">
        <v>0</v>
      </c>
      <c r="AW53" s="12">
        <v>154</v>
      </c>
      <c r="AX53" s="12">
        <v>0</v>
      </c>
      <c r="AY53" s="12">
        <v>0</v>
      </c>
      <c r="AZ53" s="12">
        <v>0</v>
      </c>
      <c r="BA53" s="12">
        <v>0</v>
      </c>
      <c r="BB53" s="12">
        <v>0</v>
      </c>
      <c r="BC53" s="12">
        <v>0</v>
      </c>
      <c r="BD53" s="12">
        <v>0</v>
      </c>
      <c r="BE53" s="12">
        <v>0</v>
      </c>
      <c r="BF53" s="12">
        <v>0</v>
      </c>
      <c r="BG53" s="12">
        <v>0</v>
      </c>
      <c r="BH53" s="12">
        <v>170</v>
      </c>
    </row>
    <row r="54" spans="1:60" x14ac:dyDescent="0.2">
      <c r="A54" t="str">
        <f t="shared" si="0"/>
        <v>KPHLRZ1HGRNHB149HA</v>
      </c>
      <c r="B54">
        <f t="shared" si="1"/>
        <v>3.0909090909090908</v>
      </c>
      <c r="C54">
        <f t="shared" si="2"/>
        <v>20.837353147539787</v>
      </c>
      <c r="D54" s="14" t="s">
        <v>103</v>
      </c>
      <c r="E54" s="12">
        <v>0</v>
      </c>
      <c r="F54" s="12">
        <v>0</v>
      </c>
      <c r="G54" s="12">
        <v>0</v>
      </c>
      <c r="H54" s="12">
        <v>0</v>
      </c>
      <c r="I54" s="12">
        <v>0</v>
      </c>
      <c r="J54" s="12">
        <v>0</v>
      </c>
      <c r="K54" s="12">
        <v>0</v>
      </c>
      <c r="L54" s="12">
        <v>0</v>
      </c>
      <c r="M54" s="12">
        <v>0</v>
      </c>
      <c r="N54" s="12">
        <v>0</v>
      </c>
      <c r="O54" s="12">
        <v>0</v>
      </c>
      <c r="P54" s="12">
        <v>0</v>
      </c>
      <c r="Q54" s="12">
        <v>0</v>
      </c>
      <c r="R54" s="12">
        <v>0</v>
      </c>
      <c r="S54" s="12">
        <v>0</v>
      </c>
      <c r="T54" s="12">
        <v>0</v>
      </c>
      <c r="U54" s="12">
        <v>0</v>
      </c>
      <c r="V54" s="12">
        <v>0</v>
      </c>
      <c r="W54" s="12">
        <v>0</v>
      </c>
      <c r="X54" s="12">
        <v>0</v>
      </c>
      <c r="Y54" s="12">
        <v>0</v>
      </c>
      <c r="Z54" s="12">
        <v>0</v>
      </c>
      <c r="AA54" s="12">
        <v>0</v>
      </c>
      <c r="AB54" s="12">
        <v>0</v>
      </c>
      <c r="AC54" s="12">
        <v>0</v>
      </c>
      <c r="AD54" s="12">
        <v>0</v>
      </c>
      <c r="AE54" s="12">
        <v>0</v>
      </c>
      <c r="AF54" s="12">
        <v>0</v>
      </c>
      <c r="AG54" s="12">
        <v>0</v>
      </c>
      <c r="AH54" s="12">
        <v>0</v>
      </c>
      <c r="AI54" s="12">
        <v>0</v>
      </c>
      <c r="AJ54" s="12">
        <v>0</v>
      </c>
      <c r="AK54" s="12">
        <v>0</v>
      </c>
      <c r="AL54" s="12">
        <v>0</v>
      </c>
      <c r="AM54" s="12">
        <v>0</v>
      </c>
      <c r="AN54" s="12">
        <v>16</v>
      </c>
      <c r="AO54" s="12">
        <v>0</v>
      </c>
      <c r="AP54" s="12">
        <v>0</v>
      </c>
      <c r="AQ54" s="12">
        <v>0</v>
      </c>
      <c r="AR54" s="12">
        <v>0</v>
      </c>
      <c r="AS54" s="12">
        <v>0</v>
      </c>
      <c r="AT54" s="12">
        <v>0</v>
      </c>
      <c r="AU54" s="12">
        <v>0</v>
      </c>
      <c r="AV54" s="12">
        <v>0</v>
      </c>
      <c r="AW54" s="12">
        <v>154</v>
      </c>
      <c r="AX54" s="12">
        <v>0</v>
      </c>
      <c r="AY54" s="12">
        <v>0</v>
      </c>
      <c r="AZ54" s="12">
        <v>0</v>
      </c>
      <c r="BA54" s="12">
        <v>0</v>
      </c>
      <c r="BB54" s="12">
        <v>0</v>
      </c>
      <c r="BC54" s="12">
        <v>0</v>
      </c>
      <c r="BD54" s="12">
        <v>0</v>
      </c>
      <c r="BE54" s="12">
        <v>0</v>
      </c>
      <c r="BF54" s="12">
        <v>0</v>
      </c>
      <c r="BG54" s="12">
        <v>0</v>
      </c>
      <c r="BH54" s="12">
        <v>170</v>
      </c>
    </row>
    <row r="55" spans="1:60" x14ac:dyDescent="0.2">
      <c r="A55" t="str">
        <f t="shared" si="0"/>
        <v>KPHLRZ1HREDHB149HA</v>
      </c>
      <c r="B55">
        <f t="shared" si="1"/>
        <v>50.472727272727276</v>
      </c>
      <c r="C55">
        <f t="shared" si="2"/>
        <v>331.10028997299599</v>
      </c>
      <c r="D55" s="14" t="s">
        <v>104</v>
      </c>
      <c r="E55" s="12"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16</v>
      </c>
      <c r="AO55" s="12">
        <v>0</v>
      </c>
      <c r="AP55" s="12">
        <v>0</v>
      </c>
      <c r="AQ55" s="12">
        <v>0</v>
      </c>
      <c r="AR55" s="12">
        <v>0</v>
      </c>
      <c r="AS55" s="12">
        <v>0</v>
      </c>
      <c r="AT55" s="12">
        <v>0</v>
      </c>
      <c r="AU55" s="12">
        <v>154</v>
      </c>
      <c r="AV55" s="12">
        <v>0</v>
      </c>
      <c r="AW55" s="12">
        <v>154</v>
      </c>
      <c r="AX55" s="12">
        <v>0</v>
      </c>
      <c r="AY55" s="12">
        <v>0</v>
      </c>
      <c r="AZ55" s="12">
        <v>0</v>
      </c>
      <c r="BA55" s="12">
        <v>0</v>
      </c>
      <c r="BB55" s="12">
        <v>0</v>
      </c>
      <c r="BC55" s="12">
        <v>0</v>
      </c>
      <c r="BD55" s="12">
        <v>0</v>
      </c>
      <c r="BE55" s="12">
        <v>2452</v>
      </c>
      <c r="BF55" s="12">
        <v>0</v>
      </c>
      <c r="BG55" s="12">
        <v>0</v>
      </c>
      <c r="BH55" s="12">
        <v>2776</v>
      </c>
    </row>
    <row r="56" spans="1:60" x14ac:dyDescent="0.2">
      <c r="A56" t="str">
        <f t="shared" si="0"/>
        <v>KPHLRZ3H49KHB100HA</v>
      </c>
      <c r="B56">
        <f t="shared" si="1"/>
        <v>406.6</v>
      </c>
      <c r="C56">
        <f t="shared" si="2"/>
        <v>1244.5670762989866</v>
      </c>
      <c r="D56" s="14" t="s">
        <v>108</v>
      </c>
      <c r="E56" s="12">
        <v>0</v>
      </c>
      <c r="F56" s="12">
        <v>0</v>
      </c>
      <c r="G56" s="12">
        <v>16</v>
      </c>
      <c r="H56" s="12">
        <v>0</v>
      </c>
      <c r="I56" s="12">
        <v>0</v>
      </c>
      <c r="J56" s="12">
        <v>960</v>
      </c>
      <c r="K56" s="12">
        <v>0</v>
      </c>
      <c r="L56" s="12">
        <v>0</v>
      </c>
      <c r="M56" s="12">
        <v>0</v>
      </c>
      <c r="N56" s="12">
        <v>0</v>
      </c>
      <c r="O56" s="12">
        <v>3092</v>
      </c>
      <c r="P56" s="12">
        <v>0</v>
      </c>
      <c r="Q56" s="12">
        <v>0</v>
      </c>
      <c r="R56" s="12">
        <v>0</v>
      </c>
      <c r="S56" s="12">
        <v>31</v>
      </c>
      <c r="T56" s="12">
        <v>0</v>
      </c>
      <c r="U56" s="12">
        <v>31</v>
      </c>
      <c r="V56" s="12">
        <v>6555</v>
      </c>
      <c r="W56" s="12">
        <v>0</v>
      </c>
      <c r="X56" s="12">
        <v>3677</v>
      </c>
      <c r="Y56" s="12">
        <v>0</v>
      </c>
      <c r="Z56" s="12">
        <v>0</v>
      </c>
      <c r="AA56" s="12">
        <v>0</v>
      </c>
      <c r="AB56" s="12">
        <v>0</v>
      </c>
      <c r="AC56" s="12">
        <v>0</v>
      </c>
      <c r="AD56" s="12">
        <v>0</v>
      </c>
      <c r="AE56" s="12">
        <v>0</v>
      </c>
      <c r="AF56" s="12">
        <v>0</v>
      </c>
      <c r="AG56" s="12">
        <v>0</v>
      </c>
      <c r="AH56" s="12">
        <v>0</v>
      </c>
      <c r="AI56" s="12">
        <v>0</v>
      </c>
      <c r="AJ56" s="12">
        <v>0</v>
      </c>
      <c r="AK56" s="12">
        <v>0</v>
      </c>
      <c r="AL56" s="12">
        <v>92</v>
      </c>
      <c r="AM56" s="12">
        <v>0</v>
      </c>
      <c r="AN56" s="12">
        <v>0</v>
      </c>
      <c r="AO56" s="12">
        <v>0</v>
      </c>
      <c r="AP56" s="12">
        <v>0</v>
      </c>
      <c r="AQ56" s="12">
        <v>4780</v>
      </c>
      <c r="AR56" s="12">
        <v>0</v>
      </c>
      <c r="AS56" s="12">
        <v>31</v>
      </c>
      <c r="AT56" s="12">
        <v>16</v>
      </c>
      <c r="AU56" s="12">
        <v>92</v>
      </c>
      <c r="AV56" s="12">
        <v>1012</v>
      </c>
      <c r="AW56" s="12">
        <v>1012</v>
      </c>
      <c r="AX56" s="12">
        <v>0</v>
      </c>
      <c r="AY56" s="12">
        <v>0</v>
      </c>
      <c r="AZ56" s="12">
        <v>0</v>
      </c>
      <c r="BA56" s="12">
        <v>0</v>
      </c>
      <c r="BB56" s="12">
        <v>46</v>
      </c>
      <c r="BC56" s="12">
        <v>920</v>
      </c>
      <c r="BD56" s="12">
        <v>0</v>
      </c>
      <c r="BE56" s="12">
        <v>0</v>
      </c>
      <c r="BF56" s="12">
        <v>0</v>
      </c>
      <c r="BG56" s="12">
        <v>0</v>
      </c>
      <c r="BH56" s="12">
        <v>22363</v>
      </c>
    </row>
    <row r="57" spans="1:60" x14ac:dyDescent="0.2">
      <c r="A57" t="str">
        <f t="shared" si="0"/>
        <v>KPHLRZ3H69KHB100HA</v>
      </c>
      <c r="B57">
        <f t="shared" si="1"/>
        <v>0.83636363636363631</v>
      </c>
      <c r="C57">
        <f t="shared" si="2"/>
        <v>6.2026387346618268</v>
      </c>
      <c r="D57" s="14" t="s">
        <v>106</v>
      </c>
      <c r="E57" s="12">
        <v>0</v>
      </c>
      <c r="F57" s="12">
        <v>0</v>
      </c>
      <c r="G57" s="12">
        <v>0</v>
      </c>
      <c r="H57" s="12">
        <v>0</v>
      </c>
      <c r="I57" s="12">
        <v>0</v>
      </c>
      <c r="J57" s="12">
        <v>0</v>
      </c>
      <c r="K57" s="12">
        <v>0</v>
      </c>
      <c r="L57" s="12">
        <v>0</v>
      </c>
      <c r="M57" s="12">
        <v>0</v>
      </c>
      <c r="N57" s="12">
        <v>0</v>
      </c>
      <c r="O57" s="12">
        <v>0</v>
      </c>
      <c r="P57" s="12">
        <v>0</v>
      </c>
      <c r="Q57" s="12">
        <v>0</v>
      </c>
      <c r="R57" s="12">
        <v>0</v>
      </c>
      <c r="S57" s="12">
        <v>0</v>
      </c>
      <c r="T57" s="12">
        <v>0</v>
      </c>
      <c r="U57" s="12">
        <v>0</v>
      </c>
      <c r="V57" s="12">
        <v>0</v>
      </c>
      <c r="W57" s="12">
        <v>0</v>
      </c>
      <c r="X57" s="12">
        <v>0</v>
      </c>
      <c r="Y57" s="12">
        <v>0</v>
      </c>
      <c r="Z57" s="12">
        <v>0</v>
      </c>
      <c r="AA57" s="12">
        <v>0</v>
      </c>
      <c r="AB57" s="12">
        <v>0</v>
      </c>
      <c r="AC57" s="12">
        <v>0</v>
      </c>
      <c r="AD57" s="12">
        <v>0</v>
      </c>
      <c r="AE57" s="12">
        <v>0</v>
      </c>
      <c r="AF57" s="12">
        <v>0</v>
      </c>
      <c r="AG57" s="12">
        <v>0</v>
      </c>
      <c r="AH57" s="12">
        <v>0</v>
      </c>
      <c r="AI57" s="12">
        <v>0</v>
      </c>
      <c r="AJ57" s="12">
        <v>0</v>
      </c>
      <c r="AK57" s="12">
        <v>0</v>
      </c>
      <c r="AL57" s="12">
        <v>0</v>
      </c>
      <c r="AM57" s="12">
        <v>0</v>
      </c>
      <c r="AN57" s="12">
        <v>0</v>
      </c>
      <c r="AO57" s="12">
        <v>0</v>
      </c>
      <c r="AP57" s="12">
        <v>0</v>
      </c>
      <c r="AQ57" s="12">
        <v>0</v>
      </c>
      <c r="AR57" s="12">
        <v>0</v>
      </c>
      <c r="AS57" s="12">
        <v>0</v>
      </c>
      <c r="AT57" s="12">
        <v>0</v>
      </c>
      <c r="AU57" s="12">
        <v>0</v>
      </c>
      <c r="AV57" s="12">
        <v>0</v>
      </c>
      <c r="AW57" s="12">
        <v>0</v>
      </c>
      <c r="AX57" s="12">
        <v>0</v>
      </c>
      <c r="AY57" s="12">
        <v>0</v>
      </c>
      <c r="AZ57" s="12">
        <v>0</v>
      </c>
      <c r="BA57" s="12">
        <v>0</v>
      </c>
      <c r="BB57" s="12">
        <v>46</v>
      </c>
      <c r="BC57" s="12">
        <v>0</v>
      </c>
      <c r="BD57" s="12">
        <v>0</v>
      </c>
      <c r="BE57" s="12">
        <v>0</v>
      </c>
      <c r="BF57" s="12">
        <v>0</v>
      </c>
      <c r="BG57" s="12">
        <v>0</v>
      </c>
      <c r="BH57" s="12">
        <v>46</v>
      </c>
    </row>
    <row r="58" spans="1:60" x14ac:dyDescent="0.2">
      <c r="A58" t="str">
        <f t="shared" si="0"/>
        <v>KPHLRZ3HGRNHB100HA</v>
      </c>
      <c r="B58">
        <f t="shared" si="1"/>
        <v>1.6727272727272726</v>
      </c>
      <c r="C58">
        <f t="shared" si="2"/>
        <v>12.405277469323654</v>
      </c>
      <c r="D58" s="14" t="s">
        <v>110</v>
      </c>
      <c r="E58" s="12">
        <v>0</v>
      </c>
      <c r="F58" s="12">
        <v>0</v>
      </c>
      <c r="G58" s="12">
        <v>0</v>
      </c>
      <c r="H58" s="12">
        <v>0</v>
      </c>
      <c r="I58" s="12">
        <v>0</v>
      </c>
      <c r="J58" s="12">
        <v>0</v>
      </c>
      <c r="K58" s="12">
        <v>0</v>
      </c>
      <c r="L58" s="12">
        <v>0</v>
      </c>
      <c r="M58" s="12">
        <v>0</v>
      </c>
      <c r="N58" s="12">
        <v>0</v>
      </c>
      <c r="O58" s="12">
        <v>0</v>
      </c>
      <c r="P58" s="12">
        <v>0</v>
      </c>
      <c r="Q58" s="12">
        <v>0</v>
      </c>
      <c r="R58" s="12">
        <v>0</v>
      </c>
      <c r="S58" s="12">
        <v>0</v>
      </c>
      <c r="T58" s="12">
        <v>0</v>
      </c>
      <c r="U58" s="12">
        <v>0</v>
      </c>
      <c r="V58" s="12">
        <v>0</v>
      </c>
      <c r="W58" s="12">
        <v>0</v>
      </c>
      <c r="X58" s="12">
        <v>0</v>
      </c>
      <c r="Y58" s="12">
        <v>0</v>
      </c>
      <c r="Z58" s="12">
        <v>0</v>
      </c>
      <c r="AA58" s="12">
        <v>0</v>
      </c>
      <c r="AB58" s="12">
        <v>0</v>
      </c>
      <c r="AC58" s="12">
        <v>0</v>
      </c>
      <c r="AD58" s="12">
        <v>0</v>
      </c>
      <c r="AE58" s="12">
        <v>0</v>
      </c>
      <c r="AF58" s="12">
        <v>0</v>
      </c>
      <c r="AG58" s="12">
        <v>0</v>
      </c>
      <c r="AH58" s="12">
        <v>0</v>
      </c>
      <c r="AI58" s="12">
        <v>0</v>
      </c>
      <c r="AJ58" s="12">
        <v>0</v>
      </c>
      <c r="AK58" s="12">
        <v>0</v>
      </c>
      <c r="AL58" s="12">
        <v>0</v>
      </c>
      <c r="AM58" s="12">
        <v>0</v>
      </c>
      <c r="AN58" s="12">
        <v>0</v>
      </c>
      <c r="AO58" s="12">
        <v>0</v>
      </c>
      <c r="AP58" s="12">
        <v>0</v>
      </c>
      <c r="AQ58" s="12">
        <v>0</v>
      </c>
      <c r="AR58" s="12">
        <v>0</v>
      </c>
      <c r="AS58" s="12">
        <v>0</v>
      </c>
      <c r="AT58" s="12">
        <v>0</v>
      </c>
      <c r="AU58" s="12">
        <v>0</v>
      </c>
      <c r="AV58" s="12">
        <v>0</v>
      </c>
      <c r="AW58" s="12">
        <v>0</v>
      </c>
      <c r="AX58" s="12">
        <v>92</v>
      </c>
      <c r="AY58" s="12">
        <v>0</v>
      </c>
      <c r="AZ58" s="12">
        <v>0</v>
      </c>
      <c r="BA58" s="12">
        <v>0</v>
      </c>
      <c r="BB58" s="12">
        <v>0</v>
      </c>
      <c r="BC58" s="12">
        <v>0</v>
      </c>
      <c r="BD58" s="12">
        <v>0</v>
      </c>
      <c r="BE58" s="12">
        <v>0</v>
      </c>
      <c r="BF58" s="12">
        <v>0</v>
      </c>
      <c r="BG58" s="12">
        <v>0</v>
      </c>
      <c r="BH58" s="12">
        <v>92</v>
      </c>
    </row>
    <row r="59" spans="1:60" x14ac:dyDescent="0.2">
      <c r="A59" t="str">
        <f t="shared" si="0"/>
        <v>KPHLRZ3HREDHB100HA</v>
      </c>
      <c r="B59">
        <f t="shared" si="1"/>
        <v>10.036363636363637</v>
      </c>
      <c r="C59">
        <f t="shared" si="2"/>
        <v>63.029083127278</v>
      </c>
      <c r="D59" s="14" t="s">
        <v>111</v>
      </c>
      <c r="E59" s="12"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0</v>
      </c>
      <c r="AA59" s="12">
        <v>0</v>
      </c>
      <c r="AB59" s="12">
        <v>0</v>
      </c>
      <c r="AC59" s="12">
        <v>0</v>
      </c>
      <c r="AD59" s="12">
        <v>0</v>
      </c>
      <c r="AE59" s="12">
        <v>0</v>
      </c>
      <c r="AF59" s="12">
        <v>0</v>
      </c>
      <c r="AG59" s="12">
        <v>0</v>
      </c>
      <c r="AH59" s="12">
        <v>0</v>
      </c>
      <c r="AI59" s="12">
        <v>0</v>
      </c>
      <c r="AJ59" s="12">
        <v>0</v>
      </c>
      <c r="AK59" s="12">
        <v>0</v>
      </c>
      <c r="AL59" s="12">
        <v>0</v>
      </c>
      <c r="AM59" s="12">
        <v>0</v>
      </c>
      <c r="AN59" s="12">
        <v>0</v>
      </c>
      <c r="AO59" s="12">
        <v>0</v>
      </c>
      <c r="AP59" s="12">
        <v>0</v>
      </c>
      <c r="AQ59" s="12">
        <v>0</v>
      </c>
      <c r="AR59" s="12">
        <v>0</v>
      </c>
      <c r="AS59" s="12">
        <v>0</v>
      </c>
      <c r="AT59" s="12">
        <v>0</v>
      </c>
      <c r="AU59" s="12">
        <v>92</v>
      </c>
      <c r="AV59" s="12">
        <v>0</v>
      </c>
      <c r="AW59" s="12">
        <v>0</v>
      </c>
      <c r="AX59" s="12">
        <v>0</v>
      </c>
      <c r="AY59" s="12">
        <v>0</v>
      </c>
      <c r="AZ59" s="12">
        <v>0</v>
      </c>
      <c r="BA59" s="12">
        <v>460</v>
      </c>
      <c r="BB59" s="12">
        <v>0</v>
      </c>
      <c r="BC59" s="12">
        <v>0</v>
      </c>
      <c r="BD59" s="12">
        <v>0</v>
      </c>
      <c r="BE59" s="12">
        <v>0</v>
      </c>
      <c r="BF59" s="12">
        <v>0</v>
      </c>
      <c r="BG59" s="12">
        <v>0</v>
      </c>
      <c r="BH59" s="12">
        <v>552</v>
      </c>
    </row>
    <row r="60" spans="1:60" x14ac:dyDescent="0.2">
      <c r="A60" t="str">
        <f t="shared" si="0"/>
        <v>KPHLRZ3HRGBHB100HA</v>
      </c>
      <c r="B60">
        <f t="shared" si="1"/>
        <v>493.54545454545456</v>
      </c>
      <c r="C60">
        <f t="shared" si="2"/>
        <v>3078.2089959740588</v>
      </c>
      <c r="D60" s="14" t="s">
        <v>112</v>
      </c>
      <c r="E60" s="12">
        <v>0</v>
      </c>
      <c r="F60" s="12">
        <v>0</v>
      </c>
      <c r="G60" s="12">
        <v>0</v>
      </c>
      <c r="H60" s="12">
        <v>0</v>
      </c>
      <c r="I60" s="12">
        <v>0</v>
      </c>
      <c r="J60" s="12">
        <v>0</v>
      </c>
      <c r="K60" s="12">
        <v>0</v>
      </c>
      <c r="L60" s="12">
        <v>0</v>
      </c>
      <c r="M60" s="12">
        <v>0</v>
      </c>
      <c r="N60" s="12">
        <v>0</v>
      </c>
      <c r="O60" s="12">
        <v>0</v>
      </c>
      <c r="P60" s="12">
        <v>0</v>
      </c>
      <c r="Q60" s="12">
        <v>0</v>
      </c>
      <c r="R60" s="12">
        <v>0</v>
      </c>
      <c r="S60" s="12">
        <v>0</v>
      </c>
      <c r="T60" s="12">
        <v>0</v>
      </c>
      <c r="U60" s="12">
        <v>0</v>
      </c>
      <c r="V60" s="12">
        <v>0</v>
      </c>
      <c r="W60" s="12">
        <v>0</v>
      </c>
      <c r="X60" s="12">
        <v>0</v>
      </c>
      <c r="Y60" s="12">
        <v>0</v>
      </c>
      <c r="Z60" s="12">
        <v>0</v>
      </c>
      <c r="AA60" s="12">
        <v>0</v>
      </c>
      <c r="AB60" s="12">
        <v>0</v>
      </c>
      <c r="AC60" s="12">
        <v>613</v>
      </c>
      <c r="AD60" s="12">
        <v>0</v>
      </c>
      <c r="AE60" s="12">
        <v>0</v>
      </c>
      <c r="AF60" s="12">
        <v>0</v>
      </c>
      <c r="AG60" s="12">
        <v>0</v>
      </c>
      <c r="AH60" s="12">
        <v>307</v>
      </c>
      <c r="AI60" s="12">
        <v>0</v>
      </c>
      <c r="AJ60" s="12">
        <v>0</v>
      </c>
      <c r="AK60" s="12">
        <v>0</v>
      </c>
      <c r="AL60" s="12">
        <v>0</v>
      </c>
      <c r="AM60" s="12">
        <v>0</v>
      </c>
      <c r="AN60" s="12">
        <v>0</v>
      </c>
      <c r="AO60" s="12">
        <v>0</v>
      </c>
      <c r="AP60" s="12">
        <v>154</v>
      </c>
      <c r="AQ60" s="12">
        <v>154</v>
      </c>
      <c r="AR60" s="12">
        <v>460</v>
      </c>
      <c r="AS60" s="12">
        <v>23</v>
      </c>
      <c r="AT60" s="12">
        <v>0</v>
      </c>
      <c r="AU60" s="12">
        <v>1686</v>
      </c>
      <c r="AV60" s="12">
        <v>613</v>
      </c>
      <c r="AW60" s="12">
        <v>0</v>
      </c>
      <c r="AX60" s="12">
        <v>154</v>
      </c>
      <c r="AY60" s="12">
        <v>22827</v>
      </c>
      <c r="AZ60" s="12">
        <v>0</v>
      </c>
      <c r="BA60" s="12">
        <v>0</v>
      </c>
      <c r="BB60" s="12">
        <v>0</v>
      </c>
      <c r="BC60" s="12">
        <v>0</v>
      </c>
      <c r="BD60" s="12">
        <v>0</v>
      </c>
      <c r="BE60" s="12">
        <v>0</v>
      </c>
      <c r="BF60" s="12">
        <v>0</v>
      </c>
      <c r="BG60" s="12">
        <v>154</v>
      </c>
      <c r="BH60" s="12">
        <v>27145</v>
      </c>
    </row>
    <row r="61" spans="1:60" x14ac:dyDescent="0.2">
      <c r="A61" t="str">
        <f t="shared" si="0"/>
        <v>KPHLRZ4H49KHB100HA</v>
      </c>
      <c r="B61">
        <f t="shared" si="1"/>
        <v>4.2</v>
      </c>
      <c r="C61">
        <f t="shared" si="2"/>
        <v>23.043758695464913</v>
      </c>
      <c r="D61" s="14" t="s">
        <v>117</v>
      </c>
      <c r="E61" s="12">
        <v>0</v>
      </c>
      <c r="F61" s="12">
        <v>0</v>
      </c>
      <c r="G61" s="12">
        <v>0</v>
      </c>
      <c r="H61" s="12">
        <v>0</v>
      </c>
      <c r="I61" s="12">
        <v>0</v>
      </c>
      <c r="J61" s="12">
        <v>0</v>
      </c>
      <c r="K61" s="12">
        <v>0</v>
      </c>
      <c r="L61" s="12">
        <v>0</v>
      </c>
      <c r="M61" s="12">
        <v>0</v>
      </c>
      <c r="N61" s="12">
        <v>0</v>
      </c>
      <c r="O61" s="12">
        <v>0</v>
      </c>
      <c r="P61" s="12">
        <v>0</v>
      </c>
      <c r="Q61" s="12">
        <v>0</v>
      </c>
      <c r="R61" s="12">
        <v>0</v>
      </c>
      <c r="S61" s="12">
        <v>0</v>
      </c>
      <c r="T61" s="12">
        <v>0</v>
      </c>
      <c r="U61" s="12">
        <v>0</v>
      </c>
      <c r="V61" s="12">
        <v>0</v>
      </c>
      <c r="W61" s="12">
        <v>0</v>
      </c>
      <c r="X61" s="12">
        <v>0</v>
      </c>
      <c r="Y61" s="12">
        <v>0</v>
      </c>
      <c r="Z61" s="12">
        <v>0</v>
      </c>
      <c r="AA61" s="12">
        <v>0</v>
      </c>
      <c r="AB61" s="12">
        <v>0</v>
      </c>
      <c r="AC61" s="12">
        <v>0</v>
      </c>
      <c r="AD61" s="12">
        <v>0</v>
      </c>
      <c r="AE61" s="12">
        <v>0</v>
      </c>
      <c r="AF61" s="12">
        <v>0</v>
      </c>
      <c r="AG61" s="12">
        <v>0</v>
      </c>
      <c r="AH61" s="12">
        <v>0</v>
      </c>
      <c r="AI61" s="12">
        <v>0</v>
      </c>
      <c r="AJ61" s="12">
        <v>0</v>
      </c>
      <c r="AK61" s="12">
        <v>0</v>
      </c>
      <c r="AL61" s="12">
        <v>0</v>
      </c>
      <c r="AM61" s="12">
        <v>0</v>
      </c>
      <c r="AN61" s="12">
        <v>0</v>
      </c>
      <c r="AO61" s="12">
        <v>0</v>
      </c>
      <c r="AP61" s="12">
        <v>0</v>
      </c>
      <c r="AQ61" s="12">
        <v>0</v>
      </c>
      <c r="AR61" s="12">
        <v>0</v>
      </c>
      <c r="AS61" s="12">
        <v>0</v>
      </c>
      <c r="AT61" s="12">
        <v>0</v>
      </c>
      <c r="AU61" s="12">
        <v>77</v>
      </c>
      <c r="AV61" s="12">
        <v>0</v>
      </c>
      <c r="AW61" s="12">
        <v>0</v>
      </c>
      <c r="AX61" s="12">
        <v>0</v>
      </c>
      <c r="AY61" s="12">
        <v>0</v>
      </c>
      <c r="AZ61" s="12">
        <v>0</v>
      </c>
      <c r="BA61" s="12">
        <v>0</v>
      </c>
      <c r="BB61" s="12">
        <v>154</v>
      </c>
      <c r="BC61" s="12">
        <v>0</v>
      </c>
      <c r="BD61" s="12">
        <v>0</v>
      </c>
      <c r="BE61" s="12">
        <v>0</v>
      </c>
      <c r="BF61" s="12">
        <v>0</v>
      </c>
      <c r="BG61" s="12">
        <v>0</v>
      </c>
      <c r="BH61" s="12">
        <v>231</v>
      </c>
    </row>
    <row r="62" spans="1:60" x14ac:dyDescent="0.2">
      <c r="A62" t="str">
        <f t="shared" si="0"/>
        <v>KPHLRZMH49KHL39HA</v>
      </c>
      <c r="B62">
        <f t="shared" si="1"/>
        <v>4.4727272727272727</v>
      </c>
      <c r="C62">
        <f t="shared" si="2"/>
        <v>23.990626676895467</v>
      </c>
      <c r="D62" s="14" t="s">
        <v>124</v>
      </c>
      <c r="E62" s="12">
        <v>0</v>
      </c>
      <c r="F62" s="12">
        <v>0</v>
      </c>
      <c r="G62" s="12">
        <v>0</v>
      </c>
      <c r="H62" s="12">
        <v>0</v>
      </c>
      <c r="I62" s="12">
        <v>0</v>
      </c>
      <c r="J62" s="12">
        <v>0</v>
      </c>
      <c r="K62" s="12">
        <v>0</v>
      </c>
      <c r="L62" s="12">
        <v>0</v>
      </c>
      <c r="M62" s="12">
        <v>0</v>
      </c>
      <c r="N62" s="12">
        <v>0</v>
      </c>
      <c r="O62" s="12">
        <v>0</v>
      </c>
      <c r="P62" s="12">
        <v>0</v>
      </c>
      <c r="Q62" s="12">
        <v>0</v>
      </c>
      <c r="R62" s="12">
        <v>0</v>
      </c>
      <c r="S62" s="12">
        <v>0</v>
      </c>
      <c r="T62" s="12">
        <v>0</v>
      </c>
      <c r="U62" s="12">
        <v>0</v>
      </c>
      <c r="V62" s="12">
        <v>0</v>
      </c>
      <c r="W62" s="12">
        <v>0</v>
      </c>
      <c r="X62" s="12">
        <v>0</v>
      </c>
      <c r="Y62" s="12">
        <v>0</v>
      </c>
      <c r="Z62" s="12">
        <v>0</v>
      </c>
      <c r="AA62" s="12">
        <v>0</v>
      </c>
      <c r="AB62" s="12">
        <v>0</v>
      </c>
      <c r="AC62" s="12">
        <v>0</v>
      </c>
      <c r="AD62" s="12">
        <v>0</v>
      </c>
      <c r="AE62" s="12">
        <v>0</v>
      </c>
      <c r="AF62" s="12">
        <v>0</v>
      </c>
      <c r="AG62" s="12">
        <v>0</v>
      </c>
      <c r="AH62" s="12">
        <v>0</v>
      </c>
      <c r="AI62" s="12">
        <v>0</v>
      </c>
      <c r="AJ62" s="12">
        <v>0</v>
      </c>
      <c r="AK62" s="12">
        <v>0</v>
      </c>
      <c r="AL62" s="12">
        <v>0</v>
      </c>
      <c r="AM62" s="12">
        <v>0</v>
      </c>
      <c r="AN62" s="12">
        <v>0</v>
      </c>
      <c r="AO62" s="12">
        <v>0</v>
      </c>
      <c r="AP62" s="12">
        <v>0</v>
      </c>
      <c r="AQ62" s="12">
        <v>0</v>
      </c>
      <c r="AR62" s="12">
        <v>0</v>
      </c>
      <c r="AS62" s="12">
        <v>0</v>
      </c>
      <c r="AT62" s="12">
        <v>0</v>
      </c>
      <c r="AU62" s="12">
        <v>0</v>
      </c>
      <c r="AV62" s="12">
        <v>0</v>
      </c>
      <c r="AW62" s="12">
        <v>92</v>
      </c>
      <c r="AX62" s="12">
        <v>0</v>
      </c>
      <c r="AY62" s="12">
        <v>0</v>
      </c>
      <c r="AZ62" s="12">
        <v>0</v>
      </c>
      <c r="BA62" s="12">
        <v>0</v>
      </c>
      <c r="BB62" s="12">
        <v>0</v>
      </c>
      <c r="BC62" s="12">
        <v>0</v>
      </c>
      <c r="BD62" s="12">
        <v>0</v>
      </c>
      <c r="BE62" s="12">
        <v>0</v>
      </c>
      <c r="BF62" s="12">
        <v>154</v>
      </c>
      <c r="BG62" s="12">
        <v>0</v>
      </c>
      <c r="BH62" s="12">
        <v>246</v>
      </c>
    </row>
    <row r="63" spans="1:60" x14ac:dyDescent="0.2">
      <c r="A63" t="str">
        <f t="shared" si="0"/>
        <v>KPHLRZMH49KHL90HA</v>
      </c>
      <c r="B63">
        <f t="shared" si="1"/>
        <v>23.163636363636364</v>
      </c>
      <c r="C63">
        <f t="shared" si="2"/>
        <v>109.26331830615766</v>
      </c>
      <c r="D63" s="14" t="s">
        <v>125</v>
      </c>
      <c r="E63" s="12"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200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154</v>
      </c>
      <c r="AO63" s="12">
        <v>0</v>
      </c>
      <c r="AP63" s="12">
        <v>0</v>
      </c>
      <c r="AQ63" s="12">
        <v>0</v>
      </c>
      <c r="AR63" s="12">
        <v>0</v>
      </c>
      <c r="AS63" s="12">
        <v>766</v>
      </c>
      <c r="AT63" s="12">
        <v>0</v>
      </c>
      <c r="AU63" s="12">
        <v>154</v>
      </c>
      <c r="AV63" s="12">
        <v>0</v>
      </c>
      <c r="AW63" s="12">
        <v>0</v>
      </c>
      <c r="AX63" s="12">
        <v>0</v>
      </c>
      <c r="AY63" s="12">
        <v>0</v>
      </c>
      <c r="AZ63" s="12">
        <v>0</v>
      </c>
      <c r="BA63" s="12">
        <v>0</v>
      </c>
      <c r="BB63" s="12">
        <v>0</v>
      </c>
      <c r="BC63" s="12">
        <v>0</v>
      </c>
      <c r="BD63" s="12">
        <v>0</v>
      </c>
      <c r="BE63" s="12">
        <v>0</v>
      </c>
      <c r="BF63" s="12">
        <v>0</v>
      </c>
      <c r="BG63" s="12">
        <v>0</v>
      </c>
      <c r="BH63" s="12">
        <v>1274</v>
      </c>
    </row>
    <row r="64" spans="1:60" x14ac:dyDescent="0.2">
      <c r="A64" t="str">
        <f t="shared" si="0"/>
        <v>KPHLRZMH69KHL39HA</v>
      </c>
      <c r="B64">
        <f t="shared" si="1"/>
        <v>54.654545454545456</v>
      </c>
      <c r="C64">
        <f t="shared" si="2"/>
        <v>229.18803683647241</v>
      </c>
      <c r="D64" s="14" t="s">
        <v>130</v>
      </c>
      <c r="E64" s="12"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400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  <c r="AO64" s="12">
        <v>0</v>
      </c>
      <c r="AP64" s="12">
        <v>0</v>
      </c>
      <c r="AQ64" s="12">
        <v>0</v>
      </c>
      <c r="AR64" s="12">
        <v>0</v>
      </c>
      <c r="AS64" s="12">
        <v>0</v>
      </c>
      <c r="AT64" s="12">
        <v>0</v>
      </c>
      <c r="AU64" s="12">
        <v>0</v>
      </c>
      <c r="AV64" s="12">
        <v>0</v>
      </c>
      <c r="AW64" s="12">
        <v>0</v>
      </c>
      <c r="AX64" s="12">
        <v>0</v>
      </c>
      <c r="AY64" s="12">
        <v>0</v>
      </c>
      <c r="AZ64" s="12">
        <v>307</v>
      </c>
      <c r="BA64" s="12">
        <v>0</v>
      </c>
      <c r="BB64" s="12">
        <v>613</v>
      </c>
      <c r="BC64" s="12">
        <v>1532</v>
      </c>
      <c r="BD64" s="12">
        <v>0</v>
      </c>
      <c r="BE64" s="12">
        <v>0</v>
      </c>
      <c r="BF64" s="12">
        <v>0</v>
      </c>
      <c r="BG64" s="12">
        <v>154</v>
      </c>
      <c r="BH64" s="12">
        <v>3006</v>
      </c>
    </row>
    <row r="65" spans="1:60" x14ac:dyDescent="0.2">
      <c r="A65" t="str">
        <f t="shared" si="0"/>
        <v>KPHLRZMHGRNHL90HA</v>
      </c>
      <c r="B65">
        <f t="shared" si="1"/>
        <v>2.8</v>
      </c>
      <c r="C65">
        <f t="shared" si="2"/>
        <v>20.765355763867856</v>
      </c>
      <c r="D65" s="14" t="s">
        <v>135</v>
      </c>
      <c r="E65" s="12"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  <c r="AO65" s="12">
        <v>0</v>
      </c>
      <c r="AP65" s="12">
        <v>0</v>
      </c>
      <c r="AQ65" s="12">
        <v>0</v>
      </c>
      <c r="AR65" s="12">
        <v>0</v>
      </c>
      <c r="AS65" s="12">
        <v>0</v>
      </c>
      <c r="AT65" s="12">
        <v>0</v>
      </c>
      <c r="AU65" s="12">
        <v>0</v>
      </c>
      <c r="AV65" s="12">
        <v>154</v>
      </c>
      <c r="AW65" s="12">
        <v>0</v>
      </c>
      <c r="AX65" s="12">
        <v>0</v>
      </c>
      <c r="AY65" s="12">
        <v>0</v>
      </c>
      <c r="AZ65" s="12">
        <v>0</v>
      </c>
      <c r="BA65" s="12">
        <v>0</v>
      </c>
      <c r="BB65" s="12">
        <v>0</v>
      </c>
      <c r="BC65" s="12">
        <v>0</v>
      </c>
      <c r="BD65" s="12">
        <v>0</v>
      </c>
      <c r="BE65" s="12">
        <v>0</v>
      </c>
      <c r="BF65" s="12">
        <v>0</v>
      </c>
      <c r="BG65" s="12">
        <v>0</v>
      </c>
      <c r="BH65" s="12">
        <v>154</v>
      </c>
    </row>
    <row r="66" spans="1:60" x14ac:dyDescent="0.2">
      <c r="A66" t="str">
        <f t="shared" si="0"/>
        <v>KPHLRZMHTRDHL39HA</v>
      </c>
      <c r="B66">
        <f t="shared" si="1"/>
        <v>22.290909090909089</v>
      </c>
      <c r="C66">
        <f t="shared" si="2"/>
        <v>165.31380627598696</v>
      </c>
      <c r="D66" s="14" t="s">
        <v>136</v>
      </c>
      <c r="E66" s="12">
        <v>0</v>
      </c>
      <c r="F66" s="12">
        <v>0</v>
      </c>
      <c r="G66" s="12">
        <v>0</v>
      </c>
      <c r="H66" s="12">
        <v>0</v>
      </c>
      <c r="I66" s="12">
        <v>0</v>
      </c>
      <c r="J66" s="12">
        <v>0</v>
      </c>
      <c r="K66" s="12">
        <v>0</v>
      </c>
      <c r="L66" s="12">
        <v>0</v>
      </c>
      <c r="M66" s="12">
        <v>0</v>
      </c>
      <c r="N66" s="12">
        <v>0</v>
      </c>
      <c r="O66" s="12">
        <v>0</v>
      </c>
      <c r="P66" s="12">
        <v>0</v>
      </c>
      <c r="Q66" s="12">
        <v>0</v>
      </c>
      <c r="R66" s="12">
        <v>0</v>
      </c>
      <c r="S66" s="12">
        <v>0</v>
      </c>
      <c r="T66" s="12">
        <v>0</v>
      </c>
      <c r="U66" s="12">
        <v>0</v>
      </c>
      <c r="V66" s="12">
        <v>0</v>
      </c>
      <c r="W66" s="12">
        <v>0</v>
      </c>
      <c r="X66" s="12">
        <v>0</v>
      </c>
      <c r="Y66" s="12">
        <v>0</v>
      </c>
      <c r="Z66" s="12">
        <v>0</v>
      </c>
      <c r="AA66" s="12">
        <v>0</v>
      </c>
      <c r="AB66" s="12">
        <v>0</v>
      </c>
      <c r="AC66" s="12">
        <v>0</v>
      </c>
      <c r="AD66" s="12">
        <v>0</v>
      </c>
      <c r="AE66" s="12">
        <v>0</v>
      </c>
      <c r="AF66" s="12">
        <v>0</v>
      </c>
      <c r="AG66" s="12">
        <v>0</v>
      </c>
      <c r="AH66" s="12">
        <v>0</v>
      </c>
      <c r="AI66" s="12">
        <v>0</v>
      </c>
      <c r="AJ66" s="12">
        <v>0</v>
      </c>
      <c r="AK66" s="12">
        <v>0</v>
      </c>
      <c r="AL66" s="12">
        <v>0</v>
      </c>
      <c r="AM66" s="12">
        <v>0</v>
      </c>
      <c r="AN66" s="12">
        <v>0</v>
      </c>
      <c r="AO66" s="12">
        <v>0</v>
      </c>
      <c r="AP66" s="12">
        <v>0</v>
      </c>
      <c r="AQ66" s="12">
        <v>0</v>
      </c>
      <c r="AR66" s="12">
        <v>0</v>
      </c>
      <c r="AS66" s="12">
        <v>0</v>
      </c>
      <c r="AT66" s="12">
        <v>0</v>
      </c>
      <c r="AU66" s="12">
        <v>0</v>
      </c>
      <c r="AV66" s="12">
        <v>0</v>
      </c>
      <c r="AW66" s="12">
        <v>0</v>
      </c>
      <c r="AX66" s="12">
        <v>0</v>
      </c>
      <c r="AY66" s="12">
        <v>0</v>
      </c>
      <c r="AZ66" s="12">
        <v>0</v>
      </c>
      <c r="BA66" s="12">
        <v>0</v>
      </c>
      <c r="BB66" s="12">
        <v>0</v>
      </c>
      <c r="BC66" s="12">
        <v>0</v>
      </c>
      <c r="BD66" s="12">
        <v>0</v>
      </c>
      <c r="BE66" s="12">
        <v>0</v>
      </c>
      <c r="BF66" s="12">
        <v>1226</v>
      </c>
      <c r="BG66" s="12">
        <v>0</v>
      </c>
      <c r="BH66" s="12">
        <v>1226</v>
      </c>
    </row>
    <row r="67" spans="1:60" x14ac:dyDescent="0.2">
      <c r="A67" t="str">
        <f t="shared" si="0"/>
        <v>KPHRTRZ4H014H41KHG3</v>
      </c>
      <c r="B67">
        <f t="shared" si="1"/>
        <v>0.5636363636363636</v>
      </c>
      <c r="C67">
        <f t="shared" si="2"/>
        <v>4.180039147272101</v>
      </c>
      <c r="D67" s="14" t="s">
        <v>798</v>
      </c>
      <c r="E67" s="12">
        <v>0</v>
      </c>
      <c r="F67" s="12">
        <v>0</v>
      </c>
      <c r="G67" s="12">
        <v>0</v>
      </c>
      <c r="H67" s="12">
        <v>0</v>
      </c>
      <c r="I67" s="12">
        <v>0</v>
      </c>
      <c r="J67" s="12">
        <v>0</v>
      </c>
      <c r="K67" s="12">
        <v>0</v>
      </c>
      <c r="L67" s="12">
        <v>0</v>
      </c>
      <c r="M67" s="12">
        <v>0</v>
      </c>
      <c r="N67" s="12">
        <v>0</v>
      </c>
      <c r="O67" s="12">
        <v>0</v>
      </c>
      <c r="P67" s="12">
        <v>0</v>
      </c>
      <c r="Q67" s="12">
        <v>0</v>
      </c>
      <c r="R67" s="12">
        <v>0</v>
      </c>
      <c r="S67" s="12">
        <v>0</v>
      </c>
      <c r="T67" s="12">
        <v>0</v>
      </c>
      <c r="U67" s="12">
        <v>0</v>
      </c>
      <c r="V67" s="12">
        <v>0</v>
      </c>
      <c r="W67" s="12">
        <v>0</v>
      </c>
      <c r="X67" s="12">
        <v>0</v>
      </c>
      <c r="Y67" s="12">
        <v>0</v>
      </c>
      <c r="Z67" s="12">
        <v>0</v>
      </c>
      <c r="AA67" s="12">
        <v>31</v>
      </c>
      <c r="AB67" s="12">
        <v>0</v>
      </c>
      <c r="AC67" s="12">
        <v>0</v>
      </c>
      <c r="AD67" s="12">
        <v>0</v>
      </c>
      <c r="AE67" s="12">
        <v>0</v>
      </c>
      <c r="AF67" s="12">
        <v>0</v>
      </c>
      <c r="AG67" s="12">
        <v>0</v>
      </c>
      <c r="AH67" s="12">
        <v>0</v>
      </c>
      <c r="AI67" s="12">
        <v>0</v>
      </c>
      <c r="AJ67" s="12">
        <v>0</v>
      </c>
      <c r="AK67" s="12">
        <v>0</v>
      </c>
      <c r="AL67" s="12">
        <v>0</v>
      </c>
      <c r="AM67" s="12">
        <v>0</v>
      </c>
      <c r="AN67" s="12">
        <v>0</v>
      </c>
      <c r="AO67" s="12">
        <v>0</v>
      </c>
      <c r="AP67" s="12">
        <v>0</v>
      </c>
      <c r="AQ67" s="12">
        <v>0</v>
      </c>
      <c r="AR67" s="12">
        <v>0</v>
      </c>
      <c r="AS67" s="12">
        <v>0</v>
      </c>
      <c r="AT67" s="12">
        <v>0</v>
      </c>
      <c r="AU67" s="12">
        <v>0</v>
      </c>
      <c r="AV67" s="12">
        <v>0</v>
      </c>
      <c r="AW67" s="12">
        <v>0</v>
      </c>
      <c r="AX67" s="12">
        <v>0</v>
      </c>
      <c r="AY67" s="12">
        <v>0</v>
      </c>
      <c r="AZ67" s="12">
        <v>0</v>
      </c>
      <c r="BA67" s="12">
        <v>0</v>
      </c>
      <c r="BB67" s="12">
        <v>0</v>
      </c>
      <c r="BC67" s="12">
        <v>0</v>
      </c>
      <c r="BD67" s="12">
        <v>0</v>
      </c>
      <c r="BE67" s="12">
        <v>0</v>
      </c>
      <c r="BF67" s="12">
        <v>0</v>
      </c>
      <c r="BG67" s="12">
        <v>0</v>
      </c>
      <c r="BH67" s="12">
        <v>31</v>
      </c>
    </row>
    <row r="68" spans="1:60" x14ac:dyDescent="0.2">
      <c r="A68" t="str">
        <f t="shared" si="0"/>
        <v>KPHRTRZ4H014H69KH1DS</v>
      </c>
      <c r="B68">
        <f t="shared" si="1"/>
        <v>0.18181818181818182</v>
      </c>
      <c r="C68">
        <f t="shared" si="2"/>
        <v>1.3483997249264843</v>
      </c>
      <c r="D68" s="14" t="s">
        <v>801</v>
      </c>
      <c r="E68" s="12">
        <v>0</v>
      </c>
      <c r="F68" s="12">
        <v>0</v>
      </c>
      <c r="G68" s="12">
        <v>0</v>
      </c>
      <c r="H68" s="12">
        <v>0</v>
      </c>
      <c r="I68" s="12">
        <v>0</v>
      </c>
      <c r="J68" s="12">
        <v>0</v>
      </c>
      <c r="K68" s="12">
        <v>0</v>
      </c>
      <c r="L68" s="12">
        <v>0</v>
      </c>
      <c r="M68" s="12">
        <v>0</v>
      </c>
      <c r="N68" s="12">
        <v>0</v>
      </c>
      <c r="O68" s="12">
        <v>0</v>
      </c>
      <c r="P68" s="12">
        <v>0</v>
      </c>
      <c r="Q68" s="12">
        <v>0</v>
      </c>
      <c r="R68" s="12">
        <v>0</v>
      </c>
      <c r="S68" s="12">
        <v>0</v>
      </c>
      <c r="T68" s="12">
        <v>0</v>
      </c>
      <c r="U68" s="12">
        <v>0</v>
      </c>
      <c r="V68" s="12">
        <v>0</v>
      </c>
      <c r="W68" s="12">
        <v>0</v>
      </c>
      <c r="X68" s="12">
        <v>0</v>
      </c>
      <c r="Y68" s="12">
        <v>0</v>
      </c>
      <c r="Z68" s="12">
        <v>0</v>
      </c>
      <c r="AA68" s="12">
        <v>0</v>
      </c>
      <c r="AB68" s="12">
        <v>0</v>
      </c>
      <c r="AC68" s="12">
        <v>0</v>
      </c>
      <c r="AD68" s="12">
        <v>0</v>
      </c>
      <c r="AE68" s="12">
        <v>0</v>
      </c>
      <c r="AF68" s="12">
        <v>0</v>
      </c>
      <c r="AG68" s="12">
        <v>0</v>
      </c>
      <c r="AH68" s="12">
        <v>0</v>
      </c>
      <c r="AI68" s="12">
        <v>0</v>
      </c>
      <c r="AJ68" s="12">
        <v>0</v>
      </c>
      <c r="AK68" s="12">
        <v>0</v>
      </c>
      <c r="AL68" s="12">
        <v>0</v>
      </c>
      <c r="AM68" s="12">
        <v>0</v>
      </c>
      <c r="AN68" s="12">
        <v>0</v>
      </c>
      <c r="AO68" s="12">
        <v>0</v>
      </c>
      <c r="AP68" s="12">
        <v>0</v>
      </c>
      <c r="AQ68" s="12">
        <v>0</v>
      </c>
      <c r="AR68" s="12">
        <v>0</v>
      </c>
      <c r="AS68" s="12">
        <v>0</v>
      </c>
      <c r="AT68" s="12">
        <v>0</v>
      </c>
      <c r="AU68" s="12">
        <v>0</v>
      </c>
      <c r="AV68" s="12">
        <v>0</v>
      </c>
      <c r="AW68" s="12">
        <v>0</v>
      </c>
      <c r="AX68" s="12">
        <v>0</v>
      </c>
      <c r="AY68" s="12">
        <v>0</v>
      </c>
      <c r="AZ68" s="12">
        <v>0</v>
      </c>
      <c r="BA68" s="12">
        <v>10</v>
      </c>
      <c r="BB68" s="12">
        <v>0</v>
      </c>
      <c r="BC68" s="12">
        <v>0</v>
      </c>
      <c r="BD68" s="12">
        <v>0</v>
      </c>
      <c r="BE68" s="12">
        <v>0</v>
      </c>
      <c r="BF68" s="12">
        <v>0</v>
      </c>
      <c r="BG68" s="12">
        <v>0</v>
      </c>
      <c r="BH68" s="12">
        <v>10</v>
      </c>
    </row>
    <row r="69" spans="1:60" x14ac:dyDescent="0.2">
      <c r="A69" t="str">
        <f t="shared" ref="A69:A132" si="3">D69</f>
        <v>KPHRTRZ4H030H69KH1DS</v>
      </c>
      <c r="B69">
        <f t="shared" ref="B69:B132" si="4">AVERAGE(E69:BG69)</f>
        <v>1.1272727272727272</v>
      </c>
      <c r="C69">
        <f t="shared" ref="C69:C132" si="5">_xlfn.STDEV.S(E69:BG69)</f>
        <v>3.8827946476853854</v>
      </c>
      <c r="D69" s="14" t="s">
        <v>809</v>
      </c>
      <c r="E69" s="12">
        <v>0</v>
      </c>
      <c r="F69" s="12">
        <v>0</v>
      </c>
      <c r="G69" s="12">
        <v>0</v>
      </c>
      <c r="H69" s="12">
        <v>0</v>
      </c>
      <c r="I69" s="12">
        <v>0</v>
      </c>
      <c r="J69" s="12">
        <v>0</v>
      </c>
      <c r="K69" s="12">
        <v>0</v>
      </c>
      <c r="L69" s="12">
        <v>0</v>
      </c>
      <c r="M69" s="12">
        <v>0</v>
      </c>
      <c r="N69" s="12">
        <v>0</v>
      </c>
      <c r="O69" s="12">
        <v>0</v>
      </c>
      <c r="P69" s="12">
        <v>0</v>
      </c>
      <c r="Q69" s="12">
        <v>0</v>
      </c>
      <c r="R69" s="12">
        <v>0</v>
      </c>
      <c r="S69" s="12">
        <v>0</v>
      </c>
      <c r="T69" s="12">
        <v>0</v>
      </c>
      <c r="U69" s="12">
        <v>0</v>
      </c>
      <c r="V69" s="12">
        <v>0</v>
      </c>
      <c r="W69" s="12">
        <v>7</v>
      </c>
      <c r="X69" s="12">
        <v>0</v>
      </c>
      <c r="Y69" s="12">
        <v>7</v>
      </c>
      <c r="Z69" s="12">
        <v>0</v>
      </c>
      <c r="AA69" s="12">
        <v>0</v>
      </c>
      <c r="AB69" s="12">
        <v>0</v>
      </c>
      <c r="AC69" s="12">
        <v>0</v>
      </c>
      <c r="AD69" s="12">
        <v>0</v>
      </c>
      <c r="AE69" s="12">
        <v>0</v>
      </c>
      <c r="AF69" s="12">
        <v>0</v>
      </c>
      <c r="AG69" s="12">
        <v>0</v>
      </c>
      <c r="AH69" s="12">
        <v>0</v>
      </c>
      <c r="AI69" s="12">
        <v>13</v>
      </c>
      <c r="AJ69" s="12">
        <v>0</v>
      </c>
      <c r="AK69" s="12">
        <v>0</v>
      </c>
      <c r="AL69" s="12">
        <v>0</v>
      </c>
      <c r="AM69" s="12">
        <v>0</v>
      </c>
      <c r="AN69" s="12">
        <v>0</v>
      </c>
      <c r="AO69" s="12">
        <v>0</v>
      </c>
      <c r="AP69" s="12">
        <v>0</v>
      </c>
      <c r="AQ69" s="12">
        <v>0</v>
      </c>
      <c r="AR69" s="12">
        <v>0</v>
      </c>
      <c r="AS69" s="12">
        <v>0</v>
      </c>
      <c r="AT69" s="12">
        <v>0</v>
      </c>
      <c r="AU69" s="12">
        <v>0</v>
      </c>
      <c r="AV69" s="12">
        <v>0</v>
      </c>
      <c r="AW69" s="12">
        <v>0</v>
      </c>
      <c r="AX69" s="12">
        <v>0</v>
      </c>
      <c r="AY69" s="12">
        <v>0</v>
      </c>
      <c r="AZ69" s="12">
        <v>0</v>
      </c>
      <c r="BA69" s="12">
        <v>19</v>
      </c>
      <c r="BB69" s="12">
        <v>0</v>
      </c>
      <c r="BC69" s="12">
        <v>0</v>
      </c>
      <c r="BD69" s="12">
        <v>0</v>
      </c>
      <c r="BE69" s="12">
        <v>0</v>
      </c>
      <c r="BF69" s="12">
        <v>16</v>
      </c>
      <c r="BG69" s="12">
        <v>0</v>
      </c>
      <c r="BH69" s="12">
        <v>62</v>
      </c>
    </row>
    <row r="70" spans="1:60" x14ac:dyDescent="0.2">
      <c r="A70" t="str">
        <f t="shared" si="3"/>
        <v>KPHRTRZ4H030H69KH1SS</v>
      </c>
      <c r="B70">
        <f t="shared" si="4"/>
        <v>0.12727272727272726</v>
      </c>
      <c r="C70">
        <f t="shared" si="5"/>
        <v>0.94387980744853894</v>
      </c>
      <c r="D70" s="14" t="s">
        <v>810</v>
      </c>
      <c r="E70" s="12">
        <v>0</v>
      </c>
      <c r="F70" s="12">
        <v>0</v>
      </c>
      <c r="G70" s="12">
        <v>0</v>
      </c>
      <c r="H70" s="12">
        <v>0</v>
      </c>
      <c r="I70" s="12">
        <v>7</v>
      </c>
      <c r="J70" s="12">
        <v>0</v>
      </c>
      <c r="K70" s="12">
        <v>0</v>
      </c>
      <c r="L70" s="12">
        <v>0</v>
      </c>
      <c r="M70" s="12">
        <v>0</v>
      </c>
      <c r="N70" s="12">
        <v>0</v>
      </c>
      <c r="O70" s="12">
        <v>0</v>
      </c>
      <c r="P70" s="12">
        <v>0</v>
      </c>
      <c r="Q70" s="12">
        <v>0</v>
      </c>
      <c r="R70" s="12">
        <v>0</v>
      </c>
      <c r="S70" s="12">
        <v>0</v>
      </c>
      <c r="T70" s="12">
        <v>0</v>
      </c>
      <c r="U70" s="12">
        <v>0</v>
      </c>
      <c r="V70" s="12">
        <v>0</v>
      </c>
      <c r="W70" s="12">
        <v>0</v>
      </c>
      <c r="X70" s="12">
        <v>0</v>
      </c>
      <c r="Y70" s="12">
        <v>0</v>
      </c>
      <c r="Z70" s="12">
        <v>0</v>
      </c>
      <c r="AA70" s="12">
        <v>0</v>
      </c>
      <c r="AB70" s="12">
        <v>0</v>
      </c>
      <c r="AC70" s="12">
        <v>0</v>
      </c>
      <c r="AD70" s="12">
        <v>0</v>
      </c>
      <c r="AE70" s="12">
        <v>0</v>
      </c>
      <c r="AF70" s="12">
        <v>0</v>
      </c>
      <c r="AG70" s="12">
        <v>0</v>
      </c>
      <c r="AH70" s="12">
        <v>0</v>
      </c>
      <c r="AI70" s="12">
        <v>0</v>
      </c>
      <c r="AJ70" s="12">
        <v>0</v>
      </c>
      <c r="AK70" s="12">
        <v>0</v>
      </c>
      <c r="AL70" s="12">
        <v>0</v>
      </c>
      <c r="AM70" s="12">
        <v>0</v>
      </c>
      <c r="AN70" s="12">
        <v>0</v>
      </c>
      <c r="AO70" s="12">
        <v>0</v>
      </c>
      <c r="AP70" s="12">
        <v>0</v>
      </c>
      <c r="AQ70" s="12">
        <v>0</v>
      </c>
      <c r="AR70" s="12">
        <v>0</v>
      </c>
      <c r="AS70" s="12">
        <v>0</v>
      </c>
      <c r="AT70" s="12">
        <v>0</v>
      </c>
      <c r="AU70" s="12">
        <v>0</v>
      </c>
      <c r="AV70" s="12">
        <v>0</v>
      </c>
      <c r="AW70" s="12">
        <v>0</v>
      </c>
      <c r="AX70" s="12">
        <v>0</v>
      </c>
      <c r="AY70" s="12">
        <v>0</v>
      </c>
      <c r="AZ70" s="12">
        <v>0</v>
      </c>
      <c r="BA70" s="12">
        <v>0</v>
      </c>
      <c r="BB70" s="12">
        <v>0</v>
      </c>
      <c r="BC70" s="12">
        <v>0</v>
      </c>
      <c r="BD70" s="12">
        <v>0</v>
      </c>
      <c r="BE70" s="12">
        <v>0</v>
      </c>
      <c r="BF70" s="12">
        <v>0</v>
      </c>
      <c r="BG70" s="12">
        <v>0</v>
      </c>
      <c r="BH70" s="12">
        <v>7</v>
      </c>
    </row>
    <row r="71" spans="1:60" x14ac:dyDescent="0.2">
      <c r="A71" t="str">
        <f t="shared" si="3"/>
        <v>KPHRTRZ4H036H69KH1DS</v>
      </c>
      <c r="B71">
        <f t="shared" si="4"/>
        <v>2.7272727272727271</v>
      </c>
      <c r="C71">
        <f t="shared" si="5"/>
        <v>10.688267270191986</v>
      </c>
      <c r="D71" s="14" t="s">
        <v>818</v>
      </c>
      <c r="E71" s="12">
        <v>0</v>
      </c>
      <c r="F71" s="12">
        <v>0</v>
      </c>
      <c r="G71" s="12">
        <v>0</v>
      </c>
      <c r="H71" s="12">
        <v>0</v>
      </c>
      <c r="I71" s="12">
        <v>0</v>
      </c>
      <c r="J71" s="12">
        <v>0</v>
      </c>
      <c r="K71" s="12">
        <v>0</v>
      </c>
      <c r="L71" s="12">
        <v>0</v>
      </c>
      <c r="M71" s="12">
        <v>0</v>
      </c>
      <c r="N71" s="12">
        <v>0</v>
      </c>
      <c r="O71" s="12">
        <v>0</v>
      </c>
      <c r="P71" s="12">
        <v>0</v>
      </c>
      <c r="Q71" s="12">
        <v>0</v>
      </c>
      <c r="R71" s="12">
        <v>0</v>
      </c>
      <c r="S71" s="12">
        <v>0</v>
      </c>
      <c r="T71" s="12">
        <v>0</v>
      </c>
      <c r="U71" s="12">
        <v>0</v>
      </c>
      <c r="V71" s="12">
        <v>0</v>
      </c>
      <c r="W71" s="12">
        <v>0</v>
      </c>
      <c r="X71" s="12">
        <v>0</v>
      </c>
      <c r="Y71" s="12">
        <v>0</v>
      </c>
      <c r="Z71" s="12">
        <v>0</v>
      </c>
      <c r="AA71" s="12">
        <v>0</v>
      </c>
      <c r="AB71" s="12">
        <v>65</v>
      </c>
      <c r="AC71" s="12">
        <v>37</v>
      </c>
      <c r="AD71" s="12">
        <v>0</v>
      </c>
      <c r="AE71" s="12">
        <v>0</v>
      </c>
      <c r="AF71" s="12">
        <v>0</v>
      </c>
      <c r="AG71" s="12">
        <v>0</v>
      </c>
      <c r="AH71" s="12">
        <v>0</v>
      </c>
      <c r="AI71" s="12">
        <v>0</v>
      </c>
      <c r="AJ71" s="12">
        <v>0</v>
      </c>
      <c r="AK71" s="12">
        <v>0</v>
      </c>
      <c r="AL71" s="12">
        <v>10</v>
      </c>
      <c r="AM71" s="12">
        <v>0</v>
      </c>
      <c r="AN71" s="12">
        <v>0</v>
      </c>
      <c r="AO71" s="12">
        <v>0</v>
      </c>
      <c r="AP71" s="12">
        <v>0</v>
      </c>
      <c r="AQ71" s="12">
        <v>0</v>
      </c>
      <c r="AR71" s="12">
        <v>0</v>
      </c>
      <c r="AS71" s="12">
        <v>0</v>
      </c>
      <c r="AT71" s="12">
        <v>28</v>
      </c>
      <c r="AU71" s="12">
        <v>0</v>
      </c>
      <c r="AV71" s="12">
        <v>0</v>
      </c>
      <c r="AW71" s="12">
        <v>0</v>
      </c>
      <c r="AX71" s="12">
        <v>0</v>
      </c>
      <c r="AY71" s="12">
        <v>0</v>
      </c>
      <c r="AZ71" s="12">
        <v>0</v>
      </c>
      <c r="BA71" s="12">
        <v>10</v>
      </c>
      <c r="BB71" s="12">
        <v>0</v>
      </c>
      <c r="BC71" s="12">
        <v>0</v>
      </c>
      <c r="BD71" s="12">
        <v>0</v>
      </c>
      <c r="BE71" s="12">
        <v>0</v>
      </c>
      <c r="BF71" s="12">
        <v>0</v>
      </c>
      <c r="BG71" s="12">
        <v>0</v>
      </c>
      <c r="BH71" s="12">
        <v>150</v>
      </c>
    </row>
    <row r="72" spans="1:60" x14ac:dyDescent="0.2">
      <c r="A72" t="str">
        <f t="shared" si="3"/>
        <v>KPHRTRZ4H036H90KH1SS</v>
      </c>
      <c r="B72">
        <f t="shared" si="4"/>
        <v>0.23636363636363636</v>
      </c>
      <c r="C72">
        <f t="shared" si="5"/>
        <v>1.7529196424044293</v>
      </c>
      <c r="D72" s="14" t="s">
        <v>816</v>
      </c>
      <c r="E72" s="12"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13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0</v>
      </c>
      <c r="AB72" s="12">
        <v>0</v>
      </c>
      <c r="AC72" s="12">
        <v>0</v>
      </c>
      <c r="AD72" s="12">
        <v>0</v>
      </c>
      <c r="AE72" s="12">
        <v>0</v>
      </c>
      <c r="AF72" s="12">
        <v>0</v>
      </c>
      <c r="AG72" s="12">
        <v>0</v>
      </c>
      <c r="AH72" s="12">
        <v>0</v>
      </c>
      <c r="AI72" s="12">
        <v>0</v>
      </c>
      <c r="AJ72" s="12">
        <v>0</v>
      </c>
      <c r="AK72" s="12">
        <v>0</v>
      </c>
      <c r="AL72" s="12">
        <v>0</v>
      </c>
      <c r="AM72" s="12">
        <v>0</v>
      </c>
      <c r="AN72" s="12">
        <v>0</v>
      </c>
      <c r="AO72" s="12">
        <v>0</v>
      </c>
      <c r="AP72" s="12">
        <v>0</v>
      </c>
      <c r="AQ72" s="12">
        <v>0</v>
      </c>
      <c r="AR72" s="12">
        <v>0</v>
      </c>
      <c r="AS72" s="12">
        <v>0</v>
      </c>
      <c r="AT72" s="12">
        <v>0</v>
      </c>
      <c r="AU72" s="12">
        <v>0</v>
      </c>
      <c r="AV72" s="12">
        <v>0</v>
      </c>
      <c r="AW72" s="12">
        <v>0</v>
      </c>
      <c r="AX72" s="12">
        <v>0</v>
      </c>
      <c r="AY72" s="12">
        <v>0</v>
      </c>
      <c r="AZ72" s="12">
        <v>0</v>
      </c>
      <c r="BA72" s="12">
        <v>0</v>
      </c>
      <c r="BB72" s="12">
        <v>0</v>
      </c>
      <c r="BC72" s="12">
        <v>0</v>
      </c>
      <c r="BD72" s="12">
        <v>0</v>
      </c>
      <c r="BE72" s="12">
        <v>0</v>
      </c>
      <c r="BF72" s="12">
        <v>0</v>
      </c>
      <c r="BG72" s="12">
        <v>0</v>
      </c>
      <c r="BH72" s="12">
        <v>13</v>
      </c>
    </row>
    <row r="73" spans="1:60" x14ac:dyDescent="0.2">
      <c r="A73" t="str">
        <f t="shared" si="3"/>
        <v>KPHRTRZ4H041H69KH1DS</v>
      </c>
      <c r="B73">
        <f t="shared" si="4"/>
        <v>0.52727272727272723</v>
      </c>
      <c r="C73">
        <f t="shared" si="5"/>
        <v>2.7544882260059467</v>
      </c>
      <c r="D73" s="14" t="s">
        <v>827</v>
      </c>
      <c r="E73" s="12"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16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13</v>
      </c>
      <c r="AO73" s="12">
        <v>0</v>
      </c>
      <c r="AP73" s="12">
        <v>0</v>
      </c>
      <c r="AQ73" s="12">
        <v>0</v>
      </c>
      <c r="AR73" s="12">
        <v>0</v>
      </c>
      <c r="AS73" s="12">
        <v>0</v>
      </c>
      <c r="AT73" s="12">
        <v>0</v>
      </c>
      <c r="AU73" s="12">
        <v>0</v>
      </c>
      <c r="AV73" s="12">
        <v>0</v>
      </c>
      <c r="AW73" s="12">
        <v>0</v>
      </c>
      <c r="AX73" s="12">
        <v>0</v>
      </c>
      <c r="AY73" s="12">
        <v>0</v>
      </c>
      <c r="AZ73" s="12">
        <v>0</v>
      </c>
      <c r="BA73" s="12">
        <v>0</v>
      </c>
      <c r="BB73" s="12">
        <v>0</v>
      </c>
      <c r="BC73" s="12">
        <v>0</v>
      </c>
      <c r="BD73" s="12">
        <v>0</v>
      </c>
      <c r="BE73" s="12">
        <v>0</v>
      </c>
      <c r="BF73" s="12">
        <v>0</v>
      </c>
      <c r="BG73" s="12">
        <v>0</v>
      </c>
      <c r="BH73" s="12">
        <v>29</v>
      </c>
    </row>
    <row r="74" spans="1:60" x14ac:dyDescent="0.2">
      <c r="A74" t="str">
        <f t="shared" si="3"/>
        <v>KPHRTRZ4H041H69KH1SS</v>
      </c>
      <c r="B74">
        <f t="shared" si="4"/>
        <v>0.23636363636363636</v>
      </c>
      <c r="C74">
        <f t="shared" si="5"/>
        <v>1.7529196424044293</v>
      </c>
      <c r="D74" s="14" t="s">
        <v>828</v>
      </c>
      <c r="E74" s="12">
        <v>0</v>
      </c>
      <c r="F74" s="12">
        <v>0</v>
      </c>
      <c r="G74" s="12">
        <v>0</v>
      </c>
      <c r="H74" s="12">
        <v>0</v>
      </c>
      <c r="I74" s="12">
        <v>0</v>
      </c>
      <c r="J74" s="12">
        <v>0</v>
      </c>
      <c r="K74" s="12">
        <v>0</v>
      </c>
      <c r="L74" s="12">
        <v>0</v>
      </c>
      <c r="M74" s="12">
        <v>0</v>
      </c>
      <c r="N74" s="12">
        <v>0</v>
      </c>
      <c r="O74" s="12">
        <v>0</v>
      </c>
      <c r="P74" s="12">
        <v>0</v>
      </c>
      <c r="Q74" s="12">
        <v>0</v>
      </c>
      <c r="R74" s="12">
        <v>0</v>
      </c>
      <c r="S74" s="12">
        <v>0</v>
      </c>
      <c r="T74" s="12">
        <v>0</v>
      </c>
      <c r="U74" s="12">
        <v>0</v>
      </c>
      <c r="V74" s="12">
        <v>0</v>
      </c>
      <c r="W74" s="12">
        <v>0</v>
      </c>
      <c r="X74" s="12">
        <v>0</v>
      </c>
      <c r="Y74" s="12">
        <v>0</v>
      </c>
      <c r="Z74" s="12">
        <v>0</v>
      </c>
      <c r="AA74" s="12">
        <v>0</v>
      </c>
      <c r="AB74" s="12">
        <v>0</v>
      </c>
      <c r="AC74" s="12">
        <v>0</v>
      </c>
      <c r="AD74" s="12">
        <v>0</v>
      </c>
      <c r="AE74" s="12">
        <v>0</v>
      </c>
      <c r="AF74" s="12">
        <v>0</v>
      </c>
      <c r="AG74" s="12">
        <v>0</v>
      </c>
      <c r="AH74" s="12">
        <v>0</v>
      </c>
      <c r="AI74" s="12">
        <v>0</v>
      </c>
      <c r="AJ74" s="12">
        <v>0</v>
      </c>
      <c r="AK74" s="12">
        <v>0</v>
      </c>
      <c r="AL74" s="12">
        <v>0</v>
      </c>
      <c r="AM74" s="12">
        <v>0</v>
      </c>
      <c r="AN74" s="12">
        <v>0</v>
      </c>
      <c r="AO74" s="12">
        <v>0</v>
      </c>
      <c r="AP74" s="12">
        <v>0</v>
      </c>
      <c r="AQ74" s="12">
        <v>0</v>
      </c>
      <c r="AR74" s="12">
        <v>0</v>
      </c>
      <c r="AS74" s="12">
        <v>0</v>
      </c>
      <c r="AT74" s="12">
        <v>0</v>
      </c>
      <c r="AU74" s="12">
        <v>0</v>
      </c>
      <c r="AV74" s="12">
        <v>0</v>
      </c>
      <c r="AW74" s="12">
        <v>0</v>
      </c>
      <c r="AX74" s="12">
        <v>0</v>
      </c>
      <c r="AY74" s="12">
        <v>13</v>
      </c>
      <c r="AZ74" s="12">
        <v>0</v>
      </c>
      <c r="BA74" s="12">
        <v>0</v>
      </c>
      <c r="BB74" s="12">
        <v>0</v>
      </c>
      <c r="BC74" s="12">
        <v>0</v>
      </c>
      <c r="BD74" s="12">
        <v>0</v>
      </c>
      <c r="BE74" s="12">
        <v>0</v>
      </c>
      <c r="BF74" s="12">
        <v>0</v>
      </c>
      <c r="BG74" s="12">
        <v>0</v>
      </c>
      <c r="BH74" s="12">
        <v>13</v>
      </c>
    </row>
    <row r="75" spans="1:60" x14ac:dyDescent="0.2">
      <c r="A75" t="str">
        <f t="shared" si="3"/>
        <v>KPHRTRZ4H041H90KH1DS</v>
      </c>
      <c r="B75">
        <f t="shared" si="4"/>
        <v>11.945454545454545</v>
      </c>
      <c r="C75">
        <f t="shared" si="5"/>
        <v>22.199781598707297</v>
      </c>
      <c r="D75" s="14" t="s">
        <v>824</v>
      </c>
      <c r="E75" s="12">
        <v>31</v>
      </c>
      <c r="F75" s="12">
        <v>0</v>
      </c>
      <c r="G75" s="12">
        <v>0</v>
      </c>
      <c r="H75" s="12">
        <v>31</v>
      </c>
      <c r="I75" s="12">
        <v>7</v>
      </c>
      <c r="J75" s="12">
        <v>0</v>
      </c>
      <c r="K75" s="12">
        <v>31</v>
      </c>
      <c r="L75" s="12">
        <v>0</v>
      </c>
      <c r="M75" s="12">
        <v>31</v>
      </c>
      <c r="N75" s="12">
        <v>0</v>
      </c>
      <c r="O75" s="12">
        <v>93</v>
      </c>
      <c r="P75" s="12">
        <v>0</v>
      </c>
      <c r="Q75" s="12">
        <v>0</v>
      </c>
      <c r="R75" s="12">
        <v>0</v>
      </c>
      <c r="S75" s="12">
        <v>0</v>
      </c>
      <c r="T75" s="12">
        <v>31</v>
      </c>
      <c r="U75" s="12">
        <v>0</v>
      </c>
      <c r="V75" s="12">
        <v>31</v>
      </c>
      <c r="W75" s="12">
        <v>0</v>
      </c>
      <c r="X75" s="12">
        <v>0</v>
      </c>
      <c r="Y75" s="12">
        <v>47</v>
      </c>
      <c r="Z75" s="12">
        <v>0</v>
      </c>
      <c r="AA75" s="12">
        <v>0</v>
      </c>
      <c r="AB75" s="12">
        <v>46</v>
      </c>
      <c r="AC75" s="12">
        <v>0</v>
      </c>
      <c r="AD75" s="12">
        <v>0</v>
      </c>
      <c r="AE75" s="12">
        <v>0</v>
      </c>
      <c r="AF75" s="12">
        <v>0</v>
      </c>
      <c r="AG75" s="12">
        <v>0</v>
      </c>
      <c r="AH75" s="12">
        <v>92</v>
      </c>
      <c r="AI75" s="12">
        <v>0</v>
      </c>
      <c r="AJ75" s="12">
        <v>0</v>
      </c>
      <c r="AK75" s="12">
        <v>0</v>
      </c>
      <c r="AL75" s="12">
        <v>31</v>
      </c>
      <c r="AM75" s="12">
        <v>0</v>
      </c>
      <c r="AN75" s="12">
        <v>31</v>
      </c>
      <c r="AO75" s="12">
        <v>0</v>
      </c>
      <c r="AP75" s="12">
        <v>0</v>
      </c>
      <c r="AQ75" s="12">
        <v>0</v>
      </c>
      <c r="AR75" s="12">
        <v>31</v>
      </c>
      <c r="AS75" s="12">
        <v>0</v>
      </c>
      <c r="AT75" s="12">
        <v>47</v>
      </c>
      <c r="AU75" s="12">
        <v>46</v>
      </c>
      <c r="AV75" s="12">
        <v>0</v>
      </c>
      <c r="AW75" s="12">
        <v>0</v>
      </c>
      <c r="AX75" s="12">
        <v>0</v>
      </c>
      <c r="AY75" s="12">
        <v>0</v>
      </c>
      <c r="AZ75" s="12">
        <v>0</v>
      </c>
      <c r="BA75" s="12">
        <v>0</v>
      </c>
      <c r="BB75" s="12">
        <v>0</v>
      </c>
      <c r="BC75" s="12">
        <v>0</v>
      </c>
      <c r="BD75" s="12">
        <v>0</v>
      </c>
      <c r="BE75" s="12">
        <v>0</v>
      </c>
      <c r="BF75" s="12">
        <v>0</v>
      </c>
      <c r="BG75" s="12">
        <v>0</v>
      </c>
      <c r="BH75" s="12">
        <v>657</v>
      </c>
    </row>
    <row r="76" spans="1:60" x14ac:dyDescent="0.2">
      <c r="A76" t="str">
        <f t="shared" si="3"/>
        <v>KPHRTRZ4H041H90KHG3</v>
      </c>
      <c r="B76">
        <f t="shared" si="4"/>
        <v>1.9818181818181819</v>
      </c>
      <c r="C76">
        <f t="shared" si="5"/>
        <v>7.3572612383476592</v>
      </c>
      <c r="D76" s="14" t="s">
        <v>826</v>
      </c>
      <c r="E76" s="12">
        <v>0</v>
      </c>
      <c r="F76" s="12">
        <v>0</v>
      </c>
      <c r="G76" s="12">
        <v>0</v>
      </c>
      <c r="H76" s="12">
        <v>0</v>
      </c>
      <c r="I76" s="12">
        <v>0</v>
      </c>
      <c r="J76" s="12">
        <v>0</v>
      </c>
      <c r="K76" s="12">
        <v>31</v>
      </c>
      <c r="L76" s="12">
        <v>0</v>
      </c>
      <c r="M76" s="12">
        <v>0</v>
      </c>
      <c r="N76" s="12">
        <v>0</v>
      </c>
      <c r="O76" s="12">
        <v>0</v>
      </c>
      <c r="P76" s="12">
        <v>0</v>
      </c>
      <c r="Q76" s="12">
        <v>0</v>
      </c>
      <c r="R76" s="12">
        <v>0</v>
      </c>
      <c r="S76" s="12">
        <v>0</v>
      </c>
      <c r="T76" s="12">
        <v>0</v>
      </c>
      <c r="U76" s="12">
        <v>0</v>
      </c>
      <c r="V76" s="12">
        <v>0</v>
      </c>
      <c r="W76" s="12">
        <v>0</v>
      </c>
      <c r="X76" s="12">
        <v>0</v>
      </c>
      <c r="Y76" s="12">
        <v>0</v>
      </c>
      <c r="Z76" s="12">
        <v>0</v>
      </c>
      <c r="AA76" s="12">
        <v>0</v>
      </c>
      <c r="AB76" s="12">
        <v>0</v>
      </c>
      <c r="AC76" s="12">
        <v>0</v>
      </c>
      <c r="AD76" s="12">
        <v>0</v>
      </c>
      <c r="AE76" s="12">
        <v>0</v>
      </c>
      <c r="AF76" s="12">
        <v>0</v>
      </c>
      <c r="AG76" s="12">
        <v>0</v>
      </c>
      <c r="AH76" s="12">
        <v>0</v>
      </c>
      <c r="AI76" s="12">
        <v>0</v>
      </c>
      <c r="AJ76" s="12">
        <v>0</v>
      </c>
      <c r="AK76" s="12">
        <v>0</v>
      </c>
      <c r="AL76" s="12">
        <v>0</v>
      </c>
      <c r="AM76" s="12">
        <v>0</v>
      </c>
      <c r="AN76" s="12">
        <v>0</v>
      </c>
      <c r="AO76" s="12">
        <v>0</v>
      </c>
      <c r="AP76" s="12">
        <v>0</v>
      </c>
      <c r="AQ76" s="12">
        <v>0</v>
      </c>
      <c r="AR76" s="12">
        <v>0</v>
      </c>
      <c r="AS76" s="12">
        <v>0</v>
      </c>
      <c r="AT76" s="12">
        <v>0</v>
      </c>
      <c r="AU76" s="12">
        <v>0</v>
      </c>
      <c r="AV76" s="12">
        <v>0</v>
      </c>
      <c r="AW76" s="12">
        <v>0</v>
      </c>
      <c r="AX76" s="12">
        <v>0</v>
      </c>
      <c r="AY76" s="12">
        <v>31</v>
      </c>
      <c r="AZ76" s="12">
        <v>0</v>
      </c>
      <c r="BA76" s="12">
        <v>0</v>
      </c>
      <c r="BB76" s="12">
        <v>0</v>
      </c>
      <c r="BC76" s="12">
        <v>31</v>
      </c>
      <c r="BD76" s="12">
        <v>0</v>
      </c>
      <c r="BE76" s="12">
        <v>0</v>
      </c>
      <c r="BF76" s="12">
        <v>16</v>
      </c>
      <c r="BG76" s="12">
        <v>0</v>
      </c>
      <c r="BH76" s="12">
        <v>109</v>
      </c>
    </row>
    <row r="77" spans="1:60" x14ac:dyDescent="0.2">
      <c r="A77" t="str">
        <f t="shared" si="3"/>
        <v>KPHRTRZ4H048H69KH1DS</v>
      </c>
      <c r="B77">
        <f t="shared" si="4"/>
        <v>1.0181818181818181</v>
      </c>
      <c r="C77">
        <f t="shared" si="5"/>
        <v>6.0261495263956162</v>
      </c>
      <c r="D77" s="14" t="s">
        <v>836</v>
      </c>
      <c r="E77" s="12">
        <v>0</v>
      </c>
      <c r="F77" s="12">
        <v>0</v>
      </c>
      <c r="G77" s="12">
        <v>0</v>
      </c>
      <c r="H77" s="12">
        <v>0</v>
      </c>
      <c r="I77" s="12">
        <v>0</v>
      </c>
      <c r="J77" s="12">
        <v>0</v>
      </c>
      <c r="K77" s="12">
        <v>0</v>
      </c>
      <c r="L77" s="12">
        <v>0</v>
      </c>
      <c r="M77" s="12">
        <v>0</v>
      </c>
      <c r="N77" s="12">
        <v>0</v>
      </c>
      <c r="O77" s="12">
        <v>0</v>
      </c>
      <c r="P77" s="12">
        <v>0</v>
      </c>
      <c r="Q77" s="12">
        <v>0</v>
      </c>
      <c r="R77" s="12">
        <v>0</v>
      </c>
      <c r="S77" s="12">
        <v>0</v>
      </c>
      <c r="T77" s="12">
        <v>0</v>
      </c>
      <c r="U77" s="12">
        <v>0</v>
      </c>
      <c r="V77" s="12">
        <v>0</v>
      </c>
      <c r="W77" s="12">
        <v>0</v>
      </c>
      <c r="X77" s="12">
        <v>0</v>
      </c>
      <c r="Y77" s="12">
        <v>0</v>
      </c>
      <c r="Z77" s="12">
        <v>0</v>
      </c>
      <c r="AA77" s="12">
        <v>0</v>
      </c>
      <c r="AB77" s="12">
        <v>13</v>
      </c>
      <c r="AC77" s="12">
        <v>0</v>
      </c>
      <c r="AD77" s="12">
        <v>0</v>
      </c>
      <c r="AE77" s="12">
        <v>0</v>
      </c>
      <c r="AF77" s="12">
        <v>0</v>
      </c>
      <c r="AG77" s="12">
        <v>0</v>
      </c>
      <c r="AH77" s="12">
        <v>0</v>
      </c>
      <c r="AI77" s="12">
        <v>0</v>
      </c>
      <c r="AJ77" s="12">
        <v>0</v>
      </c>
      <c r="AK77" s="12">
        <v>0</v>
      </c>
      <c r="AL77" s="12">
        <v>0</v>
      </c>
      <c r="AM77" s="12">
        <v>0</v>
      </c>
      <c r="AN77" s="12">
        <v>0</v>
      </c>
      <c r="AO77" s="12">
        <v>0</v>
      </c>
      <c r="AP77" s="12">
        <v>0</v>
      </c>
      <c r="AQ77" s="12">
        <v>0</v>
      </c>
      <c r="AR77" s="12">
        <v>0</v>
      </c>
      <c r="AS77" s="12">
        <v>0</v>
      </c>
      <c r="AT77" s="12">
        <v>0</v>
      </c>
      <c r="AU77" s="12">
        <v>0</v>
      </c>
      <c r="AV77" s="12">
        <v>0</v>
      </c>
      <c r="AW77" s="12">
        <v>0</v>
      </c>
      <c r="AX77" s="12">
        <v>0</v>
      </c>
      <c r="AY77" s="12">
        <v>0</v>
      </c>
      <c r="AZ77" s="12">
        <v>0</v>
      </c>
      <c r="BA77" s="12">
        <v>43</v>
      </c>
      <c r="BB77" s="12">
        <v>0</v>
      </c>
      <c r="BC77" s="12">
        <v>0</v>
      </c>
      <c r="BD77" s="12">
        <v>0</v>
      </c>
      <c r="BE77" s="12">
        <v>0</v>
      </c>
      <c r="BF77" s="12">
        <v>0</v>
      </c>
      <c r="BG77" s="12">
        <v>0</v>
      </c>
      <c r="BH77" s="12">
        <v>56</v>
      </c>
    </row>
    <row r="78" spans="1:60" x14ac:dyDescent="0.2">
      <c r="A78" t="str">
        <f t="shared" si="3"/>
        <v>KPHRTRZ4H048H69KH1SS</v>
      </c>
      <c r="B78">
        <f t="shared" si="4"/>
        <v>0.5636363636363636</v>
      </c>
      <c r="C78">
        <f t="shared" si="5"/>
        <v>4.180039147272101</v>
      </c>
      <c r="D78" s="14" t="s">
        <v>837</v>
      </c>
      <c r="E78" s="12">
        <v>0</v>
      </c>
      <c r="F78" s="12">
        <v>0</v>
      </c>
      <c r="G78" s="12">
        <v>0</v>
      </c>
      <c r="H78" s="12">
        <v>0</v>
      </c>
      <c r="I78" s="12">
        <v>0</v>
      </c>
      <c r="J78" s="12">
        <v>0</v>
      </c>
      <c r="K78" s="12">
        <v>0</v>
      </c>
      <c r="L78" s="12">
        <v>0</v>
      </c>
      <c r="M78" s="12">
        <v>0</v>
      </c>
      <c r="N78" s="12">
        <v>0</v>
      </c>
      <c r="O78" s="12">
        <v>0</v>
      </c>
      <c r="P78" s="12">
        <v>0</v>
      </c>
      <c r="Q78" s="12">
        <v>0</v>
      </c>
      <c r="R78" s="12">
        <v>0</v>
      </c>
      <c r="S78" s="12">
        <v>0</v>
      </c>
      <c r="T78" s="12">
        <v>0</v>
      </c>
      <c r="U78" s="12">
        <v>0</v>
      </c>
      <c r="V78" s="12">
        <v>0</v>
      </c>
      <c r="W78" s="12">
        <v>0</v>
      </c>
      <c r="X78" s="12">
        <v>0</v>
      </c>
      <c r="Y78" s="12">
        <v>0</v>
      </c>
      <c r="Z78" s="12">
        <v>0</v>
      </c>
      <c r="AA78" s="12">
        <v>0</v>
      </c>
      <c r="AB78" s="12">
        <v>0</v>
      </c>
      <c r="AC78" s="12">
        <v>0</v>
      </c>
      <c r="AD78" s="12">
        <v>0</v>
      </c>
      <c r="AE78" s="12">
        <v>0</v>
      </c>
      <c r="AF78" s="12">
        <v>0</v>
      </c>
      <c r="AG78" s="12">
        <v>0</v>
      </c>
      <c r="AH78" s="12">
        <v>31</v>
      </c>
      <c r="AI78" s="12">
        <v>0</v>
      </c>
      <c r="AJ78" s="12">
        <v>0</v>
      </c>
      <c r="AK78" s="12">
        <v>0</v>
      </c>
      <c r="AL78" s="12">
        <v>0</v>
      </c>
      <c r="AM78" s="12">
        <v>0</v>
      </c>
      <c r="AN78" s="12">
        <v>0</v>
      </c>
      <c r="AO78" s="12">
        <v>0</v>
      </c>
      <c r="AP78" s="12">
        <v>0</v>
      </c>
      <c r="AQ78" s="12">
        <v>0</v>
      </c>
      <c r="AR78" s="12">
        <v>0</v>
      </c>
      <c r="AS78" s="12">
        <v>0</v>
      </c>
      <c r="AT78" s="12">
        <v>0</v>
      </c>
      <c r="AU78" s="12">
        <v>0</v>
      </c>
      <c r="AV78" s="12">
        <v>0</v>
      </c>
      <c r="AW78" s="12">
        <v>0</v>
      </c>
      <c r="AX78" s="12">
        <v>0</v>
      </c>
      <c r="AY78" s="12">
        <v>0</v>
      </c>
      <c r="AZ78" s="12">
        <v>0</v>
      </c>
      <c r="BA78" s="12">
        <v>0</v>
      </c>
      <c r="BB78" s="12">
        <v>0</v>
      </c>
      <c r="BC78" s="12">
        <v>0</v>
      </c>
      <c r="BD78" s="12">
        <v>0</v>
      </c>
      <c r="BE78" s="12">
        <v>0</v>
      </c>
      <c r="BF78" s="12">
        <v>0</v>
      </c>
      <c r="BG78" s="12">
        <v>0</v>
      </c>
      <c r="BH78" s="12">
        <v>31</v>
      </c>
    </row>
    <row r="79" spans="1:60" x14ac:dyDescent="0.2">
      <c r="A79" t="str">
        <f t="shared" si="3"/>
        <v>KPHRTRZ4H048H90KH1DS</v>
      </c>
      <c r="B79">
        <f t="shared" si="4"/>
        <v>7.2727272727272724E-2</v>
      </c>
      <c r="C79">
        <f t="shared" si="5"/>
        <v>0.5393598899705937</v>
      </c>
      <c r="D79" s="14" t="s">
        <v>833</v>
      </c>
      <c r="E79" s="12">
        <v>0</v>
      </c>
      <c r="F79" s="12">
        <v>0</v>
      </c>
      <c r="G79" s="12">
        <v>0</v>
      </c>
      <c r="H79" s="12">
        <v>0</v>
      </c>
      <c r="I79" s="12">
        <v>4</v>
      </c>
      <c r="J79" s="12">
        <v>0</v>
      </c>
      <c r="K79" s="12">
        <v>0</v>
      </c>
      <c r="L79" s="12">
        <v>0</v>
      </c>
      <c r="M79" s="12">
        <v>0</v>
      </c>
      <c r="N79" s="12">
        <v>0</v>
      </c>
      <c r="O79" s="12">
        <v>0</v>
      </c>
      <c r="P79" s="12">
        <v>0</v>
      </c>
      <c r="Q79" s="12">
        <v>0</v>
      </c>
      <c r="R79" s="12">
        <v>0</v>
      </c>
      <c r="S79" s="12">
        <v>0</v>
      </c>
      <c r="T79" s="12">
        <v>0</v>
      </c>
      <c r="U79" s="12">
        <v>0</v>
      </c>
      <c r="V79" s="12">
        <v>0</v>
      </c>
      <c r="W79" s="12">
        <v>0</v>
      </c>
      <c r="X79" s="12">
        <v>0</v>
      </c>
      <c r="Y79" s="12">
        <v>0</v>
      </c>
      <c r="Z79" s="12">
        <v>0</v>
      </c>
      <c r="AA79" s="12">
        <v>0</v>
      </c>
      <c r="AB79" s="12">
        <v>0</v>
      </c>
      <c r="AC79" s="12">
        <v>0</v>
      </c>
      <c r="AD79" s="12">
        <v>0</v>
      </c>
      <c r="AE79" s="12">
        <v>0</v>
      </c>
      <c r="AF79" s="12">
        <v>0</v>
      </c>
      <c r="AG79" s="12">
        <v>0</v>
      </c>
      <c r="AH79" s="12">
        <v>0</v>
      </c>
      <c r="AI79" s="12">
        <v>0</v>
      </c>
      <c r="AJ79" s="12">
        <v>0</v>
      </c>
      <c r="AK79" s="12">
        <v>0</v>
      </c>
      <c r="AL79" s="12">
        <v>0</v>
      </c>
      <c r="AM79" s="12">
        <v>0</v>
      </c>
      <c r="AN79" s="12">
        <v>0</v>
      </c>
      <c r="AO79" s="12">
        <v>0</v>
      </c>
      <c r="AP79" s="12">
        <v>0</v>
      </c>
      <c r="AQ79" s="12">
        <v>0</v>
      </c>
      <c r="AR79" s="12">
        <v>0</v>
      </c>
      <c r="AS79" s="12">
        <v>0</v>
      </c>
      <c r="AT79" s="12">
        <v>0</v>
      </c>
      <c r="AU79" s="12">
        <v>0</v>
      </c>
      <c r="AV79" s="12">
        <v>0</v>
      </c>
      <c r="AW79" s="12">
        <v>0</v>
      </c>
      <c r="AX79" s="12">
        <v>0</v>
      </c>
      <c r="AY79" s="12">
        <v>0</v>
      </c>
      <c r="AZ79" s="12">
        <v>0</v>
      </c>
      <c r="BA79" s="12">
        <v>0</v>
      </c>
      <c r="BB79" s="12">
        <v>0</v>
      </c>
      <c r="BC79" s="12">
        <v>0</v>
      </c>
      <c r="BD79" s="12">
        <v>0</v>
      </c>
      <c r="BE79" s="12">
        <v>0</v>
      </c>
      <c r="BF79" s="12">
        <v>0</v>
      </c>
      <c r="BG79" s="12">
        <v>0</v>
      </c>
      <c r="BH79" s="12">
        <v>4</v>
      </c>
    </row>
    <row r="80" spans="1:60" x14ac:dyDescent="0.2">
      <c r="A80" t="str">
        <f t="shared" si="3"/>
        <v>KPHRTRZ4H060H69KH1SS</v>
      </c>
      <c r="B80">
        <f t="shared" si="4"/>
        <v>1.2</v>
      </c>
      <c r="C80">
        <f t="shared" si="5"/>
        <v>5.2683541600347592</v>
      </c>
      <c r="D80" s="14" t="s">
        <v>846</v>
      </c>
      <c r="E80" s="12">
        <v>0</v>
      </c>
      <c r="F80" s="12">
        <v>0</v>
      </c>
      <c r="G80" s="12">
        <v>0</v>
      </c>
      <c r="H80" s="12">
        <v>0</v>
      </c>
      <c r="I80" s="12">
        <v>0</v>
      </c>
      <c r="J80" s="12">
        <v>0</v>
      </c>
      <c r="K80" s="12">
        <v>0</v>
      </c>
      <c r="L80" s="12">
        <v>0</v>
      </c>
      <c r="M80" s="12">
        <v>0</v>
      </c>
      <c r="N80" s="12">
        <v>0</v>
      </c>
      <c r="O80" s="12">
        <v>0</v>
      </c>
      <c r="P80" s="12">
        <v>0</v>
      </c>
      <c r="Q80" s="12">
        <v>0</v>
      </c>
      <c r="R80" s="12">
        <v>0</v>
      </c>
      <c r="S80" s="12">
        <v>0</v>
      </c>
      <c r="T80" s="12">
        <v>0</v>
      </c>
      <c r="U80" s="12">
        <v>0</v>
      </c>
      <c r="V80" s="12">
        <v>0</v>
      </c>
      <c r="W80" s="12">
        <v>0</v>
      </c>
      <c r="X80" s="12">
        <v>0</v>
      </c>
      <c r="Y80" s="12">
        <v>0</v>
      </c>
      <c r="Z80" s="12">
        <v>0</v>
      </c>
      <c r="AA80" s="12">
        <v>0</v>
      </c>
      <c r="AB80" s="12">
        <v>16</v>
      </c>
      <c r="AC80" s="12">
        <v>31</v>
      </c>
      <c r="AD80" s="12">
        <v>0</v>
      </c>
      <c r="AE80" s="12">
        <v>0</v>
      </c>
      <c r="AF80" s="12">
        <v>0</v>
      </c>
      <c r="AG80" s="12">
        <v>0</v>
      </c>
      <c r="AH80" s="12">
        <v>0</v>
      </c>
      <c r="AI80" s="12">
        <v>0</v>
      </c>
      <c r="AJ80" s="12">
        <v>0</v>
      </c>
      <c r="AK80" s="12">
        <v>0</v>
      </c>
      <c r="AL80" s="12">
        <v>0</v>
      </c>
      <c r="AM80" s="12">
        <v>0</v>
      </c>
      <c r="AN80" s="12">
        <v>19</v>
      </c>
      <c r="AO80" s="12">
        <v>0</v>
      </c>
      <c r="AP80" s="12">
        <v>0</v>
      </c>
      <c r="AQ80" s="12">
        <v>0</v>
      </c>
      <c r="AR80" s="12">
        <v>0</v>
      </c>
      <c r="AS80" s="12">
        <v>0</v>
      </c>
      <c r="AT80" s="12">
        <v>0</v>
      </c>
      <c r="AU80" s="12">
        <v>0</v>
      </c>
      <c r="AV80" s="12">
        <v>0</v>
      </c>
      <c r="AW80" s="12">
        <v>0</v>
      </c>
      <c r="AX80" s="12">
        <v>0</v>
      </c>
      <c r="AY80" s="12">
        <v>0</v>
      </c>
      <c r="AZ80" s="12">
        <v>0</v>
      </c>
      <c r="BA80" s="12">
        <v>0</v>
      </c>
      <c r="BB80" s="12">
        <v>0</v>
      </c>
      <c r="BC80" s="12">
        <v>0</v>
      </c>
      <c r="BD80" s="12">
        <v>0</v>
      </c>
      <c r="BE80" s="12">
        <v>0</v>
      </c>
      <c r="BF80" s="12">
        <v>0</v>
      </c>
      <c r="BG80" s="12">
        <v>0</v>
      </c>
      <c r="BH80" s="12">
        <v>66</v>
      </c>
    </row>
    <row r="81" spans="1:60" x14ac:dyDescent="0.2">
      <c r="A81" t="str">
        <f t="shared" si="3"/>
        <v>KPHRTRZ4H060H90KH1DS</v>
      </c>
      <c r="B81">
        <f t="shared" si="4"/>
        <v>12.672727272727272</v>
      </c>
      <c r="C81">
        <f t="shared" si="5"/>
        <v>24.190642930422609</v>
      </c>
      <c r="D81" s="14" t="s">
        <v>842</v>
      </c>
      <c r="E81" s="12">
        <v>31</v>
      </c>
      <c r="F81" s="12">
        <v>0</v>
      </c>
      <c r="G81" s="12">
        <v>62</v>
      </c>
      <c r="H81" s="12">
        <v>31</v>
      </c>
      <c r="I81" s="12">
        <v>0</v>
      </c>
      <c r="J81" s="12">
        <v>0</v>
      </c>
      <c r="K81" s="12">
        <v>16</v>
      </c>
      <c r="L81" s="12">
        <v>0</v>
      </c>
      <c r="M81" s="12">
        <v>31</v>
      </c>
      <c r="N81" s="12">
        <v>0</v>
      </c>
      <c r="O81" s="12">
        <v>93</v>
      </c>
      <c r="P81" s="12">
        <v>0</v>
      </c>
      <c r="Q81" s="12">
        <v>0</v>
      </c>
      <c r="R81" s="12">
        <v>0</v>
      </c>
      <c r="S81" s="12">
        <v>0</v>
      </c>
      <c r="T81" s="12">
        <v>0</v>
      </c>
      <c r="U81" s="12">
        <v>0</v>
      </c>
      <c r="V81" s="12">
        <v>0</v>
      </c>
      <c r="W81" s="12">
        <v>0</v>
      </c>
      <c r="X81" s="12">
        <v>0</v>
      </c>
      <c r="Y81" s="12">
        <v>31</v>
      </c>
      <c r="Z81" s="12">
        <v>0</v>
      </c>
      <c r="AA81" s="12">
        <v>0</v>
      </c>
      <c r="AB81" s="12">
        <v>31</v>
      </c>
      <c r="AC81" s="12">
        <v>31</v>
      </c>
      <c r="AD81" s="12">
        <v>0</v>
      </c>
      <c r="AE81" s="12">
        <v>0</v>
      </c>
      <c r="AF81" s="12">
        <v>0</v>
      </c>
      <c r="AG81" s="12">
        <v>0</v>
      </c>
      <c r="AH81" s="12">
        <v>92</v>
      </c>
      <c r="AI81" s="12">
        <v>62</v>
      </c>
      <c r="AJ81" s="12">
        <v>0</v>
      </c>
      <c r="AK81" s="12">
        <v>0</v>
      </c>
      <c r="AL81" s="12">
        <v>0</v>
      </c>
      <c r="AM81" s="12">
        <v>0</v>
      </c>
      <c r="AN81" s="12">
        <v>62</v>
      </c>
      <c r="AO81" s="12">
        <v>62</v>
      </c>
      <c r="AP81" s="12">
        <v>0</v>
      </c>
      <c r="AQ81" s="12">
        <v>0</v>
      </c>
      <c r="AR81" s="12">
        <v>31</v>
      </c>
      <c r="AS81" s="12">
        <v>0</v>
      </c>
      <c r="AT81" s="12">
        <v>31</v>
      </c>
      <c r="AU81" s="12">
        <v>0</v>
      </c>
      <c r="AV81" s="12">
        <v>0</v>
      </c>
      <c r="AW81" s="12">
        <v>0</v>
      </c>
      <c r="AX81" s="12">
        <v>0</v>
      </c>
      <c r="AY81" s="12">
        <v>0</v>
      </c>
      <c r="AZ81" s="12">
        <v>0</v>
      </c>
      <c r="BA81" s="12">
        <v>0</v>
      </c>
      <c r="BB81" s="12">
        <v>0</v>
      </c>
      <c r="BC81" s="12">
        <v>0</v>
      </c>
      <c r="BD81" s="12">
        <v>0</v>
      </c>
      <c r="BE81" s="12">
        <v>0</v>
      </c>
      <c r="BF81" s="12">
        <v>0</v>
      </c>
      <c r="BG81" s="12">
        <v>0</v>
      </c>
      <c r="BH81" s="12">
        <v>697</v>
      </c>
    </row>
    <row r="82" spans="1:60" x14ac:dyDescent="0.2">
      <c r="A82" t="str">
        <f t="shared" si="3"/>
        <v>KPHRTRZ4H060H90KHG3</v>
      </c>
      <c r="B82">
        <f t="shared" si="4"/>
        <v>2.8181818181818183</v>
      </c>
      <c r="C82">
        <f t="shared" si="5"/>
        <v>10.792814669253266</v>
      </c>
      <c r="D82" s="14" t="s">
        <v>844</v>
      </c>
      <c r="E82" s="12">
        <v>0</v>
      </c>
      <c r="F82" s="12">
        <v>0</v>
      </c>
      <c r="G82" s="12">
        <v>0</v>
      </c>
      <c r="H82" s="12">
        <v>0</v>
      </c>
      <c r="I82" s="12">
        <v>0</v>
      </c>
      <c r="J82" s="12">
        <v>0</v>
      </c>
      <c r="K82" s="12">
        <v>0</v>
      </c>
      <c r="L82" s="12">
        <v>0</v>
      </c>
      <c r="M82" s="12">
        <v>0</v>
      </c>
      <c r="N82" s="12">
        <v>0</v>
      </c>
      <c r="O82" s="12">
        <v>0</v>
      </c>
      <c r="P82" s="12">
        <v>0</v>
      </c>
      <c r="Q82" s="12">
        <v>0</v>
      </c>
      <c r="R82" s="12">
        <v>0</v>
      </c>
      <c r="S82" s="12">
        <v>0</v>
      </c>
      <c r="T82" s="12">
        <v>0</v>
      </c>
      <c r="U82" s="12">
        <v>0</v>
      </c>
      <c r="V82" s="12">
        <v>0</v>
      </c>
      <c r="W82" s="12">
        <v>0</v>
      </c>
      <c r="X82" s="12">
        <v>0</v>
      </c>
      <c r="Y82" s="12">
        <v>0</v>
      </c>
      <c r="Z82" s="12">
        <v>0</v>
      </c>
      <c r="AA82" s="12">
        <v>0</v>
      </c>
      <c r="AB82" s="12">
        <v>0</v>
      </c>
      <c r="AC82" s="12">
        <v>0</v>
      </c>
      <c r="AD82" s="12">
        <v>0</v>
      </c>
      <c r="AE82" s="12">
        <v>0</v>
      </c>
      <c r="AF82" s="12">
        <v>0</v>
      </c>
      <c r="AG82" s="12">
        <v>0</v>
      </c>
      <c r="AH82" s="12">
        <v>0</v>
      </c>
      <c r="AI82" s="12">
        <v>0</v>
      </c>
      <c r="AJ82" s="12">
        <v>0</v>
      </c>
      <c r="AK82" s="12">
        <v>0</v>
      </c>
      <c r="AL82" s="12">
        <v>0</v>
      </c>
      <c r="AM82" s="12">
        <v>0</v>
      </c>
      <c r="AN82" s="12">
        <v>0</v>
      </c>
      <c r="AO82" s="12">
        <v>0</v>
      </c>
      <c r="AP82" s="12">
        <v>0</v>
      </c>
      <c r="AQ82" s="12">
        <v>0</v>
      </c>
      <c r="AR82" s="12">
        <v>0</v>
      </c>
      <c r="AS82" s="12">
        <v>0</v>
      </c>
      <c r="AT82" s="12">
        <v>0</v>
      </c>
      <c r="AU82" s="12">
        <v>0</v>
      </c>
      <c r="AV82" s="12">
        <v>0</v>
      </c>
      <c r="AW82" s="12">
        <v>0</v>
      </c>
      <c r="AX82" s="12">
        <v>0</v>
      </c>
      <c r="AY82" s="12">
        <v>0</v>
      </c>
      <c r="AZ82" s="12">
        <v>0</v>
      </c>
      <c r="BA82" s="12">
        <v>0</v>
      </c>
      <c r="BB82" s="12">
        <v>62</v>
      </c>
      <c r="BC82" s="12">
        <v>31</v>
      </c>
      <c r="BD82" s="12">
        <v>0</v>
      </c>
      <c r="BE82" s="12">
        <v>31</v>
      </c>
      <c r="BF82" s="12">
        <v>31</v>
      </c>
      <c r="BG82" s="12">
        <v>0</v>
      </c>
      <c r="BH82" s="12">
        <v>155</v>
      </c>
    </row>
    <row r="83" spans="1:60" x14ac:dyDescent="0.2">
      <c r="A83" t="str">
        <f t="shared" si="3"/>
        <v>KPHRTRZ4H064H69KH1DS</v>
      </c>
      <c r="B83">
        <f t="shared" si="4"/>
        <v>0.90909090909090906</v>
      </c>
      <c r="C83">
        <f t="shared" si="5"/>
        <v>4.9675716076134897</v>
      </c>
      <c r="D83" s="14" t="s">
        <v>854</v>
      </c>
      <c r="E83" s="12">
        <v>0</v>
      </c>
      <c r="F83" s="12">
        <v>0</v>
      </c>
      <c r="G83" s="12">
        <v>0</v>
      </c>
      <c r="H83" s="12">
        <v>0</v>
      </c>
      <c r="I83" s="12">
        <v>0</v>
      </c>
      <c r="J83" s="12">
        <v>0</v>
      </c>
      <c r="K83" s="12">
        <v>0</v>
      </c>
      <c r="L83" s="12">
        <v>33</v>
      </c>
      <c r="M83" s="12">
        <v>0</v>
      </c>
      <c r="N83" s="12">
        <v>17</v>
      </c>
      <c r="O83" s="12">
        <v>0</v>
      </c>
      <c r="P83" s="12">
        <v>0</v>
      </c>
      <c r="Q83" s="12">
        <v>0</v>
      </c>
      <c r="R83" s="12">
        <v>0</v>
      </c>
      <c r="S83" s="12">
        <v>0</v>
      </c>
      <c r="T83" s="12">
        <v>0</v>
      </c>
      <c r="U83" s="12">
        <v>0</v>
      </c>
      <c r="V83" s="12">
        <v>0</v>
      </c>
      <c r="W83" s="12">
        <v>0</v>
      </c>
      <c r="X83" s="12">
        <v>0</v>
      </c>
      <c r="Y83" s="12">
        <v>0</v>
      </c>
      <c r="Z83" s="12">
        <v>0</v>
      </c>
      <c r="AA83" s="12">
        <v>0</v>
      </c>
      <c r="AB83" s="12">
        <v>0</v>
      </c>
      <c r="AC83" s="12">
        <v>0</v>
      </c>
      <c r="AD83" s="12">
        <v>0</v>
      </c>
      <c r="AE83" s="12">
        <v>0</v>
      </c>
      <c r="AF83" s="12">
        <v>0</v>
      </c>
      <c r="AG83" s="12">
        <v>0</v>
      </c>
      <c r="AH83" s="12">
        <v>0</v>
      </c>
      <c r="AI83" s="12">
        <v>0</v>
      </c>
      <c r="AJ83" s="12">
        <v>0</v>
      </c>
      <c r="AK83" s="12">
        <v>0</v>
      </c>
      <c r="AL83" s="12">
        <v>0</v>
      </c>
      <c r="AM83" s="12">
        <v>0</v>
      </c>
      <c r="AN83" s="12">
        <v>0</v>
      </c>
      <c r="AO83" s="12">
        <v>0</v>
      </c>
      <c r="AP83" s="12">
        <v>0</v>
      </c>
      <c r="AQ83" s="12">
        <v>0</v>
      </c>
      <c r="AR83" s="12">
        <v>0</v>
      </c>
      <c r="AS83" s="12">
        <v>0</v>
      </c>
      <c r="AT83" s="12">
        <v>0</v>
      </c>
      <c r="AU83" s="12">
        <v>0</v>
      </c>
      <c r="AV83" s="12">
        <v>0</v>
      </c>
      <c r="AW83" s="12">
        <v>0</v>
      </c>
      <c r="AX83" s="12">
        <v>0</v>
      </c>
      <c r="AY83" s="12">
        <v>0</v>
      </c>
      <c r="AZ83" s="12">
        <v>0</v>
      </c>
      <c r="BA83" s="12">
        <v>0</v>
      </c>
      <c r="BB83" s="12">
        <v>0</v>
      </c>
      <c r="BC83" s="12">
        <v>0</v>
      </c>
      <c r="BD83" s="12">
        <v>0</v>
      </c>
      <c r="BE83" s="12">
        <v>0</v>
      </c>
      <c r="BF83" s="12">
        <v>0</v>
      </c>
      <c r="BG83" s="12">
        <v>0</v>
      </c>
      <c r="BH83" s="12">
        <v>50</v>
      </c>
    </row>
    <row r="84" spans="1:60" x14ac:dyDescent="0.2">
      <c r="A84" t="str">
        <f t="shared" si="3"/>
        <v>KPHRTRZ4H084H69KH1DS</v>
      </c>
      <c r="B84">
        <f t="shared" si="4"/>
        <v>0.12727272727272726</v>
      </c>
      <c r="C84">
        <f t="shared" si="5"/>
        <v>0.94387980744853894</v>
      </c>
      <c r="D84" s="14" t="s">
        <v>863</v>
      </c>
      <c r="E84" s="12">
        <v>0</v>
      </c>
      <c r="F84" s="12">
        <v>0</v>
      </c>
      <c r="G84" s="12">
        <v>0</v>
      </c>
      <c r="H84" s="12">
        <v>0</v>
      </c>
      <c r="I84" s="12">
        <v>0</v>
      </c>
      <c r="J84" s="12">
        <v>0</v>
      </c>
      <c r="K84" s="12">
        <v>0</v>
      </c>
      <c r="L84" s="12">
        <v>0</v>
      </c>
      <c r="M84" s="12">
        <v>0</v>
      </c>
      <c r="N84" s="12">
        <v>0</v>
      </c>
      <c r="O84" s="12">
        <v>0</v>
      </c>
      <c r="P84" s="12">
        <v>0</v>
      </c>
      <c r="Q84" s="12">
        <v>0</v>
      </c>
      <c r="R84" s="12">
        <v>0</v>
      </c>
      <c r="S84" s="12">
        <v>0</v>
      </c>
      <c r="T84" s="12">
        <v>0</v>
      </c>
      <c r="U84" s="12">
        <v>0</v>
      </c>
      <c r="V84" s="12">
        <v>0</v>
      </c>
      <c r="W84" s="12">
        <v>0</v>
      </c>
      <c r="X84" s="12">
        <v>0</v>
      </c>
      <c r="Y84" s="12">
        <v>0</v>
      </c>
      <c r="Z84" s="12">
        <v>0</v>
      </c>
      <c r="AA84" s="12">
        <v>0</v>
      </c>
      <c r="AB84" s="12">
        <v>0</v>
      </c>
      <c r="AC84" s="12">
        <v>0</v>
      </c>
      <c r="AD84" s="12">
        <v>0</v>
      </c>
      <c r="AE84" s="12">
        <v>0</v>
      </c>
      <c r="AF84" s="12">
        <v>0</v>
      </c>
      <c r="AG84" s="12">
        <v>0</v>
      </c>
      <c r="AH84" s="12">
        <v>0</v>
      </c>
      <c r="AI84" s="12">
        <v>0</v>
      </c>
      <c r="AJ84" s="12">
        <v>0</v>
      </c>
      <c r="AK84" s="12">
        <v>0</v>
      </c>
      <c r="AL84" s="12">
        <v>0</v>
      </c>
      <c r="AM84" s="12">
        <v>0</v>
      </c>
      <c r="AN84" s="12">
        <v>0</v>
      </c>
      <c r="AO84" s="12">
        <v>0</v>
      </c>
      <c r="AP84" s="12">
        <v>0</v>
      </c>
      <c r="AQ84" s="12">
        <v>0</v>
      </c>
      <c r="AR84" s="12">
        <v>0</v>
      </c>
      <c r="AS84" s="12">
        <v>0</v>
      </c>
      <c r="AT84" s="12">
        <v>0</v>
      </c>
      <c r="AU84" s="12">
        <v>0</v>
      </c>
      <c r="AV84" s="12">
        <v>0</v>
      </c>
      <c r="AW84" s="12">
        <v>0</v>
      </c>
      <c r="AX84" s="12">
        <v>0</v>
      </c>
      <c r="AY84" s="12">
        <v>0</v>
      </c>
      <c r="AZ84" s="12">
        <v>0</v>
      </c>
      <c r="BA84" s="12">
        <v>7</v>
      </c>
      <c r="BB84" s="12">
        <v>0</v>
      </c>
      <c r="BC84" s="12">
        <v>0</v>
      </c>
      <c r="BD84" s="12">
        <v>0</v>
      </c>
      <c r="BE84" s="12">
        <v>0</v>
      </c>
      <c r="BF84" s="12">
        <v>0</v>
      </c>
      <c r="BG84" s="12">
        <v>0</v>
      </c>
      <c r="BH84" s="12">
        <v>7</v>
      </c>
    </row>
    <row r="85" spans="1:60" x14ac:dyDescent="0.2">
      <c r="A85" t="str">
        <f t="shared" si="3"/>
        <v>KPHRTRZ4H084H90KH1DS</v>
      </c>
      <c r="B85">
        <f t="shared" si="4"/>
        <v>5.163636363636364</v>
      </c>
      <c r="C85">
        <f t="shared" si="5"/>
        <v>12.082683716428473</v>
      </c>
      <c r="D85" s="14" t="s">
        <v>860</v>
      </c>
      <c r="E85" s="12">
        <v>0</v>
      </c>
      <c r="F85" s="12">
        <v>0</v>
      </c>
      <c r="G85" s="12">
        <v>0</v>
      </c>
      <c r="H85" s="12">
        <v>16</v>
      </c>
      <c r="I85" s="12">
        <v>0</v>
      </c>
      <c r="J85" s="12">
        <v>0</v>
      </c>
      <c r="K85" s="12">
        <v>62</v>
      </c>
      <c r="L85" s="12">
        <v>0</v>
      </c>
      <c r="M85" s="12">
        <v>16</v>
      </c>
      <c r="N85" s="12">
        <v>0</v>
      </c>
      <c r="O85" s="12">
        <v>32</v>
      </c>
      <c r="P85" s="12">
        <v>0</v>
      </c>
      <c r="Q85" s="12">
        <v>0</v>
      </c>
      <c r="R85" s="12">
        <v>0</v>
      </c>
      <c r="S85" s="12">
        <v>0</v>
      </c>
      <c r="T85" s="12">
        <v>0</v>
      </c>
      <c r="U85" s="12">
        <v>0</v>
      </c>
      <c r="V85" s="12">
        <v>0</v>
      </c>
      <c r="W85" s="12">
        <v>0</v>
      </c>
      <c r="X85" s="12">
        <v>0</v>
      </c>
      <c r="Y85" s="12">
        <v>0</v>
      </c>
      <c r="Z85" s="12">
        <v>0</v>
      </c>
      <c r="AA85" s="12">
        <v>0</v>
      </c>
      <c r="AB85" s="12">
        <v>0</v>
      </c>
      <c r="AC85" s="12">
        <v>0</v>
      </c>
      <c r="AD85" s="12">
        <v>0</v>
      </c>
      <c r="AE85" s="12">
        <v>0</v>
      </c>
      <c r="AF85" s="12">
        <v>0</v>
      </c>
      <c r="AG85" s="12">
        <v>0</v>
      </c>
      <c r="AH85" s="12">
        <v>32</v>
      </c>
      <c r="AI85" s="12">
        <v>0</v>
      </c>
      <c r="AJ85" s="12">
        <v>0</v>
      </c>
      <c r="AK85" s="12">
        <v>16</v>
      </c>
      <c r="AL85" s="12">
        <v>16</v>
      </c>
      <c r="AM85" s="12">
        <v>0</v>
      </c>
      <c r="AN85" s="12">
        <v>16</v>
      </c>
      <c r="AO85" s="12">
        <v>31</v>
      </c>
      <c r="AP85" s="12">
        <v>0</v>
      </c>
      <c r="AQ85" s="12">
        <v>0</v>
      </c>
      <c r="AR85" s="12">
        <v>16</v>
      </c>
      <c r="AS85" s="12">
        <v>0</v>
      </c>
      <c r="AT85" s="12">
        <v>31</v>
      </c>
      <c r="AU85" s="12">
        <v>0</v>
      </c>
      <c r="AV85" s="12">
        <v>0</v>
      </c>
      <c r="AW85" s="12">
        <v>0</v>
      </c>
      <c r="AX85" s="12">
        <v>0</v>
      </c>
      <c r="AY85" s="12">
        <v>0</v>
      </c>
      <c r="AZ85" s="12">
        <v>0</v>
      </c>
      <c r="BA85" s="12">
        <v>0</v>
      </c>
      <c r="BB85" s="12">
        <v>0</v>
      </c>
      <c r="BC85" s="12">
        <v>0</v>
      </c>
      <c r="BD85" s="12">
        <v>0</v>
      </c>
      <c r="BE85" s="12">
        <v>0</v>
      </c>
      <c r="BF85" s="12">
        <v>0</v>
      </c>
      <c r="BG85" s="12">
        <v>0</v>
      </c>
      <c r="BH85" s="12">
        <v>284</v>
      </c>
    </row>
    <row r="86" spans="1:60" x14ac:dyDescent="0.2">
      <c r="A86" t="str">
        <f t="shared" si="3"/>
        <v>KPHRTRZ4H084H90KHG3</v>
      </c>
      <c r="B86">
        <f t="shared" si="4"/>
        <v>0.58181818181818179</v>
      </c>
      <c r="C86">
        <f t="shared" si="5"/>
        <v>3.022697526498531</v>
      </c>
      <c r="D86" s="14" t="s">
        <v>862</v>
      </c>
      <c r="E86" s="12">
        <v>0</v>
      </c>
      <c r="F86" s="12">
        <v>0</v>
      </c>
      <c r="G86" s="12">
        <v>0</v>
      </c>
      <c r="H86" s="12">
        <v>0</v>
      </c>
      <c r="I86" s="12">
        <v>0</v>
      </c>
      <c r="J86" s="12">
        <v>0</v>
      </c>
      <c r="K86" s="12">
        <v>0</v>
      </c>
      <c r="L86" s="12">
        <v>0</v>
      </c>
      <c r="M86" s="12">
        <v>0</v>
      </c>
      <c r="N86" s="12">
        <v>0</v>
      </c>
      <c r="O86" s="12">
        <v>0</v>
      </c>
      <c r="P86" s="12">
        <v>0</v>
      </c>
      <c r="Q86" s="12">
        <v>0</v>
      </c>
      <c r="R86" s="12">
        <v>0</v>
      </c>
      <c r="S86" s="12">
        <v>0</v>
      </c>
      <c r="T86" s="12">
        <v>0</v>
      </c>
      <c r="U86" s="12">
        <v>0</v>
      </c>
      <c r="V86" s="12">
        <v>0</v>
      </c>
      <c r="W86" s="12">
        <v>0</v>
      </c>
      <c r="X86" s="12">
        <v>0</v>
      </c>
      <c r="Y86" s="12">
        <v>0</v>
      </c>
      <c r="Z86" s="12">
        <v>0</v>
      </c>
      <c r="AA86" s="12">
        <v>0</v>
      </c>
      <c r="AB86" s="12">
        <v>0</v>
      </c>
      <c r="AC86" s="12">
        <v>0</v>
      </c>
      <c r="AD86" s="12">
        <v>0</v>
      </c>
      <c r="AE86" s="12">
        <v>0</v>
      </c>
      <c r="AF86" s="12">
        <v>0</v>
      </c>
      <c r="AG86" s="12">
        <v>0</v>
      </c>
      <c r="AH86" s="12">
        <v>0</v>
      </c>
      <c r="AI86" s="12">
        <v>0</v>
      </c>
      <c r="AJ86" s="12">
        <v>0</v>
      </c>
      <c r="AK86" s="12">
        <v>0</v>
      </c>
      <c r="AL86" s="12">
        <v>0</v>
      </c>
      <c r="AM86" s="12">
        <v>0</v>
      </c>
      <c r="AN86" s="12">
        <v>0</v>
      </c>
      <c r="AO86" s="12">
        <v>0</v>
      </c>
      <c r="AP86" s="12">
        <v>0</v>
      </c>
      <c r="AQ86" s="12">
        <v>0</v>
      </c>
      <c r="AR86" s="12">
        <v>0</v>
      </c>
      <c r="AS86" s="12">
        <v>0</v>
      </c>
      <c r="AT86" s="12">
        <v>0</v>
      </c>
      <c r="AU86" s="12">
        <v>0</v>
      </c>
      <c r="AV86" s="12">
        <v>0</v>
      </c>
      <c r="AW86" s="12">
        <v>0</v>
      </c>
      <c r="AX86" s="12">
        <v>0</v>
      </c>
      <c r="AY86" s="12">
        <v>0</v>
      </c>
      <c r="AZ86" s="12">
        <v>0</v>
      </c>
      <c r="BA86" s="12">
        <v>0</v>
      </c>
      <c r="BB86" s="12">
        <v>16</v>
      </c>
      <c r="BC86" s="12">
        <v>0</v>
      </c>
      <c r="BD86" s="12">
        <v>0</v>
      </c>
      <c r="BE86" s="12">
        <v>0</v>
      </c>
      <c r="BF86" s="12">
        <v>16</v>
      </c>
      <c r="BG86" s="12">
        <v>0</v>
      </c>
      <c r="BH86" s="12">
        <v>32</v>
      </c>
    </row>
    <row r="87" spans="1:60" x14ac:dyDescent="0.2">
      <c r="A87" t="str">
        <f t="shared" si="3"/>
        <v>KPHRTRZ4H096H69KH1DS</v>
      </c>
      <c r="B87">
        <f t="shared" si="4"/>
        <v>2.6909090909090909</v>
      </c>
      <c r="C87">
        <f t="shared" si="5"/>
        <v>13.979976060055705</v>
      </c>
      <c r="D87" s="14" t="s">
        <v>872</v>
      </c>
      <c r="E87" s="12">
        <v>0</v>
      </c>
      <c r="F87" s="12">
        <v>0</v>
      </c>
      <c r="G87" s="12">
        <v>0</v>
      </c>
      <c r="H87" s="12">
        <v>74</v>
      </c>
      <c r="I87" s="12">
        <v>0</v>
      </c>
      <c r="J87" s="12">
        <v>0</v>
      </c>
      <c r="K87" s="12">
        <v>0</v>
      </c>
      <c r="L87" s="12">
        <v>0</v>
      </c>
      <c r="M87" s="12">
        <v>74</v>
      </c>
      <c r="N87" s="12">
        <v>0</v>
      </c>
      <c r="O87" s="12">
        <v>0</v>
      </c>
      <c r="P87" s="12">
        <v>0</v>
      </c>
      <c r="Q87" s="12">
        <v>0</v>
      </c>
      <c r="R87" s="12">
        <v>0</v>
      </c>
      <c r="S87" s="12">
        <v>0</v>
      </c>
      <c r="T87" s="12">
        <v>0</v>
      </c>
      <c r="U87" s="12">
        <v>0</v>
      </c>
      <c r="V87" s="12">
        <v>0</v>
      </c>
      <c r="W87" s="12">
        <v>0</v>
      </c>
      <c r="X87" s="12">
        <v>0</v>
      </c>
      <c r="Y87" s="12">
        <v>0</v>
      </c>
      <c r="Z87" s="12">
        <v>0</v>
      </c>
      <c r="AA87" s="12">
        <v>0</v>
      </c>
      <c r="AB87" s="12">
        <v>0</v>
      </c>
      <c r="AC87" s="12">
        <v>0</v>
      </c>
      <c r="AD87" s="12">
        <v>0</v>
      </c>
      <c r="AE87" s="12">
        <v>0</v>
      </c>
      <c r="AF87" s="12">
        <v>0</v>
      </c>
      <c r="AG87" s="12">
        <v>0</v>
      </c>
      <c r="AH87" s="12">
        <v>0</v>
      </c>
      <c r="AI87" s="12">
        <v>0</v>
      </c>
      <c r="AJ87" s="12">
        <v>0</v>
      </c>
      <c r="AK87" s="12">
        <v>0</v>
      </c>
      <c r="AL87" s="12">
        <v>0</v>
      </c>
      <c r="AM87" s="12">
        <v>0</v>
      </c>
      <c r="AN87" s="12">
        <v>0</v>
      </c>
      <c r="AO87" s="12">
        <v>0</v>
      </c>
      <c r="AP87" s="12">
        <v>0</v>
      </c>
      <c r="AQ87" s="12">
        <v>0</v>
      </c>
      <c r="AR87" s="12">
        <v>0</v>
      </c>
      <c r="AS87" s="12">
        <v>0</v>
      </c>
      <c r="AT87" s="12">
        <v>0</v>
      </c>
      <c r="AU87" s="12">
        <v>0</v>
      </c>
      <c r="AV87" s="12">
        <v>0</v>
      </c>
      <c r="AW87" s="12">
        <v>0</v>
      </c>
      <c r="AX87" s="12">
        <v>0</v>
      </c>
      <c r="AY87" s="12">
        <v>0</v>
      </c>
      <c r="AZ87" s="12">
        <v>0</v>
      </c>
      <c r="BA87" s="12">
        <v>0</v>
      </c>
      <c r="BB87" s="12">
        <v>0</v>
      </c>
      <c r="BC87" s="12">
        <v>0</v>
      </c>
      <c r="BD87" s="12">
        <v>0</v>
      </c>
      <c r="BE87" s="12">
        <v>0</v>
      </c>
      <c r="BF87" s="12">
        <v>0</v>
      </c>
      <c r="BG87" s="12">
        <v>0</v>
      </c>
      <c r="BH87" s="12">
        <v>148</v>
      </c>
    </row>
    <row r="88" spans="1:60" x14ac:dyDescent="0.2">
      <c r="A88" t="str">
        <f t="shared" si="3"/>
        <v>KPHRTRZ4H114H69KH1DS</v>
      </c>
      <c r="B88">
        <f t="shared" si="4"/>
        <v>0.67272727272727273</v>
      </c>
      <c r="C88">
        <f t="shared" si="5"/>
        <v>4.9890789822279915</v>
      </c>
      <c r="D88" s="14" t="s">
        <v>890</v>
      </c>
      <c r="E88" s="12">
        <v>0</v>
      </c>
      <c r="F88" s="12">
        <v>0</v>
      </c>
      <c r="G88" s="12">
        <v>0</v>
      </c>
      <c r="H88" s="12">
        <v>0</v>
      </c>
      <c r="I88" s="12">
        <v>0</v>
      </c>
      <c r="J88" s="12">
        <v>0</v>
      </c>
      <c r="K88" s="12">
        <v>0</v>
      </c>
      <c r="L88" s="12">
        <v>0</v>
      </c>
      <c r="M88" s="12">
        <v>37</v>
      </c>
      <c r="N88" s="12">
        <v>0</v>
      </c>
      <c r="O88" s="12">
        <v>0</v>
      </c>
      <c r="P88" s="12">
        <v>0</v>
      </c>
      <c r="Q88" s="12">
        <v>0</v>
      </c>
      <c r="R88" s="12">
        <v>0</v>
      </c>
      <c r="S88" s="12">
        <v>0</v>
      </c>
      <c r="T88" s="12">
        <v>0</v>
      </c>
      <c r="U88" s="12">
        <v>0</v>
      </c>
      <c r="V88" s="12">
        <v>0</v>
      </c>
      <c r="W88" s="12">
        <v>0</v>
      </c>
      <c r="X88" s="12">
        <v>0</v>
      </c>
      <c r="Y88" s="12">
        <v>0</v>
      </c>
      <c r="Z88" s="12">
        <v>0</v>
      </c>
      <c r="AA88" s="12">
        <v>0</v>
      </c>
      <c r="AB88" s="12">
        <v>0</v>
      </c>
      <c r="AC88" s="12">
        <v>0</v>
      </c>
      <c r="AD88" s="12">
        <v>0</v>
      </c>
      <c r="AE88" s="12">
        <v>0</v>
      </c>
      <c r="AF88" s="12">
        <v>0</v>
      </c>
      <c r="AG88" s="12">
        <v>0</v>
      </c>
      <c r="AH88" s="12">
        <v>0</v>
      </c>
      <c r="AI88" s="12">
        <v>0</v>
      </c>
      <c r="AJ88" s="12">
        <v>0</v>
      </c>
      <c r="AK88" s="12">
        <v>0</v>
      </c>
      <c r="AL88" s="12">
        <v>0</v>
      </c>
      <c r="AM88" s="12">
        <v>0</v>
      </c>
      <c r="AN88" s="12">
        <v>0</v>
      </c>
      <c r="AO88" s="12">
        <v>0</v>
      </c>
      <c r="AP88" s="12">
        <v>0</v>
      </c>
      <c r="AQ88" s="12">
        <v>0</v>
      </c>
      <c r="AR88" s="12">
        <v>0</v>
      </c>
      <c r="AS88" s="12">
        <v>0</v>
      </c>
      <c r="AT88" s="12">
        <v>0</v>
      </c>
      <c r="AU88" s="12">
        <v>0</v>
      </c>
      <c r="AV88" s="12">
        <v>0</v>
      </c>
      <c r="AW88" s="12">
        <v>0</v>
      </c>
      <c r="AX88" s="12">
        <v>0</v>
      </c>
      <c r="AY88" s="12">
        <v>0</v>
      </c>
      <c r="AZ88" s="12">
        <v>0</v>
      </c>
      <c r="BA88" s="12">
        <v>0</v>
      </c>
      <c r="BB88" s="12">
        <v>0</v>
      </c>
      <c r="BC88" s="12">
        <v>0</v>
      </c>
      <c r="BD88" s="12">
        <v>0</v>
      </c>
      <c r="BE88" s="12">
        <v>0</v>
      </c>
      <c r="BF88" s="12">
        <v>0</v>
      </c>
      <c r="BG88" s="12">
        <v>0</v>
      </c>
      <c r="BH88" s="12">
        <v>37</v>
      </c>
    </row>
    <row r="89" spans="1:60" x14ac:dyDescent="0.2">
      <c r="A89" t="str">
        <f t="shared" si="3"/>
        <v>KPHRTRZ9H014H41KHG3</v>
      </c>
      <c r="B89">
        <f t="shared" si="4"/>
        <v>0.5636363636363636</v>
      </c>
      <c r="C89">
        <f t="shared" si="5"/>
        <v>4.180039147272101</v>
      </c>
      <c r="D89" s="14" t="s">
        <v>668</v>
      </c>
      <c r="E89" s="12">
        <v>0</v>
      </c>
      <c r="F89" s="12">
        <v>0</v>
      </c>
      <c r="G89" s="12">
        <v>0</v>
      </c>
      <c r="H89" s="12">
        <v>0</v>
      </c>
      <c r="I89" s="12">
        <v>0</v>
      </c>
      <c r="J89" s="12">
        <v>0</v>
      </c>
      <c r="K89" s="12">
        <v>0</v>
      </c>
      <c r="L89" s="12">
        <v>0</v>
      </c>
      <c r="M89" s="12">
        <v>0</v>
      </c>
      <c r="N89" s="12">
        <v>0</v>
      </c>
      <c r="O89" s="12">
        <v>0</v>
      </c>
      <c r="P89" s="12">
        <v>0</v>
      </c>
      <c r="Q89" s="12">
        <v>0</v>
      </c>
      <c r="R89" s="12">
        <v>0</v>
      </c>
      <c r="S89" s="12">
        <v>0</v>
      </c>
      <c r="T89" s="12">
        <v>0</v>
      </c>
      <c r="U89" s="12">
        <v>0</v>
      </c>
      <c r="V89" s="12">
        <v>0</v>
      </c>
      <c r="W89" s="12">
        <v>0</v>
      </c>
      <c r="X89" s="12">
        <v>0</v>
      </c>
      <c r="Y89" s="12">
        <v>0</v>
      </c>
      <c r="Z89" s="12">
        <v>0</v>
      </c>
      <c r="AA89" s="12">
        <v>0</v>
      </c>
      <c r="AB89" s="12">
        <v>0</v>
      </c>
      <c r="AC89" s="12">
        <v>0</v>
      </c>
      <c r="AD89" s="12">
        <v>0</v>
      </c>
      <c r="AE89" s="12">
        <v>0</v>
      </c>
      <c r="AF89" s="12">
        <v>0</v>
      </c>
      <c r="AG89" s="12">
        <v>0</v>
      </c>
      <c r="AH89" s="12">
        <v>0</v>
      </c>
      <c r="AI89" s="12">
        <v>0</v>
      </c>
      <c r="AJ89" s="12">
        <v>0</v>
      </c>
      <c r="AK89" s="12">
        <v>0</v>
      </c>
      <c r="AL89" s="12">
        <v>0</v>
      </c>
      <c r="AM89" s="12">
        <v>0</v>
      </c>
      <c r="AN89" s="12">
        <v>0</v>
      </c>
      <c r="AO89" s="12">
        <v>0</v>
      </c>
      <c r="AP89" s="12">
        <v>0</v>
      </c>
      <c r="AQ89" s="12">
        <v>0</v>
      </c>
      <c r="AR89" s="12">
        <v>0</v>
      </c>
      <c r="AS89" s="12">
        <v>0</v>
      </c>
      <c r="AT89" s="12">
        <v>0</v>
      </c>
      <c r="AU89" s="12">
        <v>0</v>
      </c>
      <c r="AV89" s="12">
        <v>0</v>
      </c>
      <c r="AW89" s="12">
        <v>0</v>
      </c>
      <c r="AX89" s="12">
        <v>0</v>
      </c>
      <c r="AY89" s="12">
        <v>0</v>
      </c>
      <c r="AZ89" s="12">
        <v>0</v>
      </c>
      <c r="BA89" s="12">
        <v>0</v>
      </c>
      <c r="BB89" s="12">
        <v>0</v>
      </c>
      <c r="BC89" s="12">
        <v>0</v>
      </c>
      <c r="BD89" s="12">
        <v>0</v>
      </c>
      <c r="BE89" s="12">
        <v>0</v>
      </c>
      <c r="BF89" s="12">
        <v>31</v>
      </c>
      <c r="BG89" s="12">
        <v>0</v>
      </c>
      <c r="BH89" s="12">
        <v>31</v>
      </c>
    </row>
    <row r="90" spans="1:60" x14ac:dyDescent="0.2">
      <c r="A90" t="str">
        <f t="shared" si="3"/>
        <v>KPHRTRZ9H014H69KH1DS</v>
      </c>
      <c r="B90">
        <f t="shared" si="4"/>
        <v>0.14545454545454545</v>
      </c>
      <c r="C90">
        <f t="shared" si="5"/>
        <v>0.75567438162463274</v>
      </c>
      <c r="D90" s="14" t="s">
        <v>671</v>
      </c>
      <c r="E90" s="12">
        <v>0</v>
      </c>
      <c r="F90" s="12">
        <v>0</v>
      </c>
      <c r="G90" s="12">
        <v>0</v>
      </c>
      <c r="H90" s="12">
        <v>4</v>
      </c>
      <c r="I90" s="12">
        <v>0</v>
      </c>
      <c r="J90" s="12">
        <v>0</v>
      </c>
      <c r="K90" s="12">
        <v>0</v>
      </c>
      <c r="L90" s="12">
        <v>0</v>
      </c>
      <c r="M90" s="12">
        <v>0</v>
      </c>
      <c r="N90" s="12">
        <v>0</v>
      </c>
      <c r="O90" s="12">
        <v>0</v>
      </c>
      <c r="P90" s="12">
        <v>0</v>
      </c>
      <c r="Q90" s="12">
        <v>0</v>
      </c>
      <c r="R90" s="12">
        <v>0</v>
      </c>
      <c r="S90" s="12">
        <v>0</v>
      </c>
      <c r="T90" s="12">
        <v>0</v>
      </c>
      <c r="U90" s="12">
        <v>0</v>
      </c>
      <c r="V90" s="12">
        <v>0</v>
      </c>
      <c r="W90" s="12">
        <v>0</v>
      </c>
      <c r="X90" s="12">
        <v>0</v>
      </c>
      <c r="Y90" s="12">
        <v>0</v>
      </c>
      <c r="Z90" s="12">
        <v>0</v>
      </c>
      <c r="AA90" s="12">
        <v>0</v>
      </c>
      <c r="AB90" s="12">
        <v>0</v>
      </c>
      <c r="AC90" s="12">
        <v>0</v>
      </c>
      <c r="AD90" s="12">
        <v>0</v>
      </c>
      <c r="AE90" s="12">
        <v>0</v>
      </c>
      <c r="AF90" s="12">
        <v>0</v>
      </c>
      <c r="AG90" s="12">
        <v>0</v>
      </c>
      <c r="AH90" s="12">
        <v>0</v>
      </c>
      <c r="AI90" s="12">
        <v>0</v>
      </c>
      <c r="AJ90" s="12">
        <v>0</v>
      </c>
      <c r="AK90" s="12">
        <v>0</v>
      </c>
      <c r="AL90" s="12">
        <v>0</v>
      </c>
      <c r="AM90" s="12">
        <v>0</v>
      </c>
      <c r="AN90" s="12">
        <v>0</v>
      </c>
      <c r="AO90" s="12">
        <v>0</v>
      </c>
      <c r="AP90" s="12">
        <v>0</v>
      </c>
      <c r="AQ90" s="12">
        <v>0</v>
      </c>
      <c r="AR90" s="12">
        <v>0</v>
      </c>
      <c r="AS90" s="12">
        <v>0</v>
      </c>
      <c r="AT90" s="12">
        <v>0</v>
      </c>
      <c r="AU90" s="12">
        <v>0</v>
      </c>
      <c r="AV90" s="12">
        <v>0</v>
      </c>
      <c r="AW90" s="12">
        <v>0</v>
      </c>
      <c r="AX90" s="12">
        <v>0</v>
      </c>
      <c r="AY90" s="12">
        <v>0</v>
      </c>
      <c r="AZ90" s="12">
        <v>0</v>
      </c>
      <c r="BA90" s="12">
        <v>0</v>
      </c>
      <c r="BB90" s="12">
        <v>0</v>
      </c>
      <c r="BC90" s="12">
        <v>0</v>
      </c>
      <c r="BD90" s="12">
        <v>0</v>
      </c>
      <c r="BE90" s="12">
        <v>4</v>
      </c>
      <c r="BF90" s="12">
        <v>0</v>
      </c>
      <c r="BG90" s="12">
        <v>0</v>
      </c>
      <c r="BH90" s="12">
        <v>8</v>
      </c>
    </row>
    <row r="91" spans="1:60" x14ac:dyDescent="0.2">
      <c r="A91" t="str">
        <f t="shared" si="3"/>
        <v>KPHRTRZ9H014H69KH1SS</v>
      </c>
      <c r="B91">
        <f t="shared" si="4"/>
        <v>0.72727272727272729</v>
      </c>
      <c r="C91">
        <f t="shared" si="5"/>
        <v>3.6840725525416262</v>
      </c>
      <c r="D91" s="14" t="s">
        <v>672</v>
      </c>
      <c r="E91" s="12">
        <v>0</v>
      </c>
      <c r="F91" s="12">
        <v>0</v>
      </c>
      <c r="G91" s="12">
        <v>0</v>
      </c>
      <c r="H91" s="12">
        <v>0</v>
      </c>
      <c r="I91" s="12">
        <v>0</v>
      </c>
      <c r="J91" s="12">
        <v>0</v>
      </c>
      <c r="K91" s="12">
        <v>11</v>
      </c>
      <c r="L91" s="12">
        <v>0</v>
      </c>
      <c r="M91" s="12">
        <v>0</v>
      </c>
      <c r="N91" s="12">
        <v>0</v>
      </c>
      <c r="O91" s="12">
        <v>0</v>
      </c>
      <c r="P91" s="12">
        <v>0</v>
      </c>
      <c r="Q91" s="12">
        <v>0</v>
      </c>
      <c r="R91" s="12">
        <v>0</v>
      </c>
      <c r="S91" s="12">
        <v>0</v>
      </c>
      <c r="T91" s="12">
        <v>0</v>
      </c>
      <c r="U91" s="12">
        <v>4</v>
      </c>
      <c r="V91" s="12">
        <v>0</v>
      </c>
      <c r="W91" s="12">
        <v>0</v>
      </c>
      <c r="X91" s="12">
        <v>0</v>
      </c>
      <c r="Y91" s="12">
        <v>0</v>
      </c>
      <c r="Z91" s="12">
        <v>25</v>
      </c>
      <c r="AA91" s="12">
        <v>0</v>
      </c>
      <c r="AB91" s="12">
        <v>0</v>
      </c>
      <c r="AC91" s="12">
        <v>0</v>
      </c>
      <c r="AD91" s="12">
        <v>0</v>
      </c>
      <c r="AE91" s="12">
        <v>0</v>
      </c>
      <c r="AF91" s="12">
        <v>0</v>
      </c>
      <c r="AG91" s="12">
        <v>0</v>
      </c>
      <c r="AH91" s="12">
        <v>0</v>
      </c>
      <c r="AI91" s="12">
        <v>0</v>
      </c>
      <c r="AJ91" s="12">
        <v>0</v>
      </c>
      <c r="AK91" s="12">
        <v>0</v>
      </c>
      <c r="AL91" s="12">
        <v>0</v>
      </c>
      <c r="AM91" s="12">
        <v>0</v>
      </c>
      <c r="AN91" s="12">
        <v>0</v>
      </c>
      <c r="AO91" s="12">
        <v>0</v>
      </c>
      <c r="AP91" s="12">
        <v>0</v>
      </c>
      <c r="AQ91" s="12">
        <v>0</v>
      </c>
      <c r="AR91" s="12">
        <v>0</v>
      </c>
      <c r="AS91" s="12">
        <v>0</v>
      </c>
      <c r="AT91" s="12">
        <v>0</v>
      </c>
      <c r="AU91" s="12">
        <v>0</v>
      </c>
      <c r="AV91" s="12">
        <v>0</v>
      </c>
      <c r="AW91" s="12">
        <v>0</v>
      </c>
      <c r="AX91" s="12">
        <v>0</v>
      </c>
      <c r="AY91" s="12">
        <v>0</v>
      </c>
      <c r="AZ91" s="12">
        <v>0</v>
      </c>
      <c r="BA91" s="12">
        <v>0</v>
      </c>
      <c r="BB91" s="12">
        <v>0</v>
      </c>
      <c r="BC91" s="12">
        <v>0</v>
      </c>
      <c r="BD91" s="12">
        <v>0</v>
      </c>
      <c r="BE91" s="12">
        <v>0</v>
      </c>
      <c r="BF91" s="12">
        <v>0</v>
      </c>
      <c r="BG91" s="12">
        <v>0</v>
      </c>
      <c r="BH91" s="12">
        <v>40</v>
      </c>
    </row>
    <row r="92" spans="1:60" x14ac:dyDescent="0.2">
      <c r="A92" t="str">
        <f t="shared" si="3"/>
        <v>KPHRTRZ9H014H90KH1DS</v>
      </c>
      <c r="B92">
        <f t="shared" si="4"/>
        <v>1.6909090909090909</v>
      </c>
      <c r="C92">
        <f t="shared" si="5"/>
        <v>9.2773573968754857</v>
      </c>
      <c r="D92" s="14" t="s">
        <v>669</v>
      </c>
      <c r="E92" s="12">
        <v>0</v>
      </c>
      <c r="F92" s="12">
        <v>31</v>
      </c>
      <c r="G92" s="12">
        <v>0</v>
      </c>
      <c r="H92" s="12">
        <v>0</v>
      </c>
      <c r="I92" s="12">
        <v>0</v>
      </c>
      <c r="J92" s="12">
        <v>0</v>
      </c>
      <c r="K92" s="12">
        <v>0</v>
      </c>
      <c r="L92" s="12">
        <v>0</v>
      </c>
      <c r="M92" s="12">
        <v>0</v>
      </c>
      <c r="N92" s="12">
        <v>0</v>
      </c>
      <c r="O92" s="12">
        <v>0</v>
      </c>
      <c r="P92" s="12">
        <v>0</v>
      </c>
      <c r="Q92" s="12">
        <v>0</v>
      </c>
      <c r="R92" s="12">
        <v>0</v>
      </c>
      <c r="S92" s="12">
        <v>0</v>
      </c>
      <c r="T92" s="12">
        <v>0</v>
      </c>
      <c r="U92" s="12">
        <v>0</v>
      </c>
      <c r="V92" s="12">
        <v>0</v>
      </c>
      <c r="W92" s="12">
        <v>0</v>
      </c>
      <c r="X92" s="12">
        <v>0</v>
      </c>
      <c r="Y92" s="12">
        <v>0</v>
      </c>
      <c r="Z92" s="12">
        <v>0</v>
      </c>
      <c r="AA92" s="12">
        <v>0</v>
      </c>
      <c r="AB92" s="12">
        <v>0</v>
      </c>
      <c r="AC92" s="12">
        <v>0</v>
      </c>
      <c r="AD92" s="12">
        <v>0</v>
      </c>
      <c r="AE92" s="12">
        <v>0</v>
      </c>
      <c r="AF92" s="12">
        <v>0</v>
      </c>
      <c r="AG92" s="12">
        <v>0</v>
      </c>
      <c r="AH92" s="12">
        <v>62</v>
      </c>
      <c r="AI92" s="12">
        <v>0</v>
      </c>
      <c r="AJ92" s="12">
        <v>0</v>
      </c>
      <c r="AK92" s="12">
        <v>0</v>
      </c>
      <c r="AL92" s="12">
        <v>0</v>
      </c>
      <c r="AM92" s="12">
        <v>0</v>
      </c>
      <c r="AN92" s="12">
        <v>0</v>
      </c>
      <c r="AO92" s="12">
        <v>0</v>
      </c>
      <c r="AP92" s="12">
        <v>0</v>
      </c>
      <c r="AQ92" s="12">
        <v>0</v>
      </c>
      <c r="AR92" s="12">
        <v>0</v>
      </c>
      <c r="AS92" s="12">
        <v>0</v>
      </c>
      <c r="AT92" s="12">
        <v>0</v>
      </c>
      <c r="AU92" s="12">
        <v>0</v>
      </c>
      <c r="AV92" s="12">
        <v>0</v>
      </c>
      <c r="AW92" s="12">
        <v>0</v>
      </c>
      <c r="AX92" s="12">
        <v>0</v>
      </c>
      <c r="AY92" s="12">
        <v>0</v>
      </c>
      <c r="AZ92" s="12">
        <v>0</v>
      </c>
      <c r="BA92" s="12">
        <v>0</v>
      </c>
      <c r="BB92" s="12">
        <v>0</v>
      </c>
      <c r="BC92" s="12">
        <v>0</v>
      </c>
      <c r="BD92" s="12">
        <v>0</v>
      </c>
      <c r="BE92" s="12">
        <v>0</v>
      </c>
      <c r="BF92" s="12">
        <v>0</v>
      </c>
      <c r="BG92" s="12">
        <v>0</v>
      </c>
      <c r="BH92" s="12">
        <v>93</v>
      </c>
    </row>
    <row r="93" spans="1:60" x14ac:dyDescent="0.2">
      <c r="A93" t="str">
        <f t="shared" si="3"/>
        <v>KPHRTRZ9H014H90KH1SS</v>
      </c>
      <c r="B93">
        <f t="shared" si="4"/>
        <v>0.29090909090909089</v>
      </c>
      <c r="C93">
        <f t="shared" si="5"/>
        <v>2.1574395598823748</v>
      </c>
      <c r="D93" s="14" t="s">
        <v>670</v>
      </c>
      <c r="E93" s="12">
        <v>0</v>
      </c>
      <c r="F93" s="12">
        <v>0</v>
      </c>
      <c r="G93" s="12">
        <v>0</v>
      </c>
      <c r="H93" s="12">
        <v>0</v>
      </c>
      <c r="I93" s="12">
        <v>0</v>
      </c>
      <c r="J93" s="12">
        <v>0</v>
      </c>
      <c r="K93" s="12">
        <v>0</v>
      </c>
      <c r="L93" s="12">
        <v>0</v>
      </c>
      <c r="M93" s="12">
        <v>0</v>
      </c>
      <c r="N93" s="12">
        <v>0</v>
      </c>
      <c r="O93" s="12">
        <v>0</v>
      </c>
      <c r="P93" s="12">
        <v>0</v>
      </c>
      <c r="Q93" s="12">
        <v>0</v>
      </c>
      <c r="R93" s="12">
        <v>0</v>
      </c>
      <c r="S93" s="12">
        <v>0</v>
      </c>
      <c r="T93" s="12">
        <v>0</v>
      </c>
      <c r="U93" s="12">
        <v>0</v>
      </c>
      <c r="V93" s="12">
        <v>0</v>
      </c>
      <c r="W93" s="12">
        <v>0</v>
      </c>
      <c r="X93" s="12">
        <v>0</v>
      </c>
      <c r="Y93" s="12">
        <v>0</v>
      </c>
      <c r="Z93" s="12">
        <v>0</v>
      </c>
      <c r="AA93" s="12">
        <v>0</v>
      </c>
      <c r="AB93" s="12">
        <v>0</v>
      </c>
      <c r="AC93" s="12">
        <v>0</v>
      </c>
      <c r="AD93" s="12">
        <v>0</v>
      </c>
      <c r="AE93" s="12">
        <v>0</v>
      </c>
      <c r="AF93" s="12">
        <v>0</v>
      </c>
      <c r="AG93" s="12">
        <v>0</v>
      </c>
      <c r="AH93" s="12">
        <v>0</v>
      </c>
      <c r="AI93" s="12">
        <v>0</v>
      </c>
      <c r="AJ93" s="12">
        <v>0</v>
      </c>
      <c r="AK93" s="12">
        <v>0</v>
      </c>
      <c r="AL93" s="12">
        <v>0</v>
      </c>
      <c r="AM93" s="12">
        <v>0</v>
      </c>
      <c r="AN93" s="12">
        <v>0</v>
      </c>
      <c r="AO93" s="12">
        <v>0</v>
      </c>
      <c r="AP93" s="12">
        <v>0</v>
      </c>
      <c r="AQ93" s="12">
        <v>0</v>
      </c>
      <c r="AR93" s="12">
        <v>0</v>
      </c>
      <c r="AS93" s="12">
        <v>0</v>
      </c>
      <c r="AT93" s="12">
        <v>0</v>
      </c>
      <c r="AU93" s="12">
        <v>0</v>
      </c>
      <c r="AV93" s="12">
        <v>0</v>
      </c>
      <c r="AW93" s="12">
        <v>0</v>
      </c>
      <c r="AX93" s="12">
        <v>0</v>
      </c>
      <c r="AY93" s="12">
        <v>0</v>
      </c>
      <c r="AZ93" s="12">
        <v>0</v>
      </c>
      <c r="BA93" s="12">
        <v>0</v>
      </c>
      <c r="BB93" s="12">
        <v>0</v>
      </c>
      <c r="BC93" s="12">
        <v>0</v>
      </c>
      <c r="BD93" s="12">
        <v>0</v>
      </c>
      <c r="BE93" s="12">
        <v>16</v>
      </c>
      <c r="BF93" s="12">
        <v>0</v>
      </c>
      <c r="BG93" s="12">
        <v>0</v>
      </c>
      <c r="BH93" s="12">
        <v>16</v>
      </c>
    </row>
    <row r="94" spans="1:60" x14ac:dyDescent="0.2">
      <c r="A94" t="str">
        <f t="shared" si="3"/>
        <v>KPHRTRZ9H014H90KHG3</v>
      </c>
      <c r="B94">
        <f t="shared" si="4"/>
        <v>0.5636363636363636</v>
      </c>
      <c r="C94">
        <f t="shared" si="5"/>
        <v>4.180039147272101</v>
      </c>
      <c r="D94" s="14" t="s">
        <v>653</v>
      </c>
      <c r="E94" s="12">
        <v>0</v>
      </c>
      <c r="F94" s="12">
        <v>0</v>
      </c>
      <c r="G94" s="12">
        <v>0</v>
      </c>
      <c r="H94" s="12">
        <v>0</v>
      </c>
      <c r="I94" s="12">
        <v>0</v>
      </c>
      <c r="J94" s="12">
        <v>0</v>
      </c>
      <c r="K94" s="12">
        <v>0</v>
      </c>
      <c r="L94" s="12">
        <v>0</v>
      </c>
      <c r="M94" s="12">
        <v>0</v>
      </c>
      <c r="N94" s="12">
        <v>0</v>
      </c>
      <c r="O94" s="12">
        <v>0</v>
      </c>
      <c r="P94" s="12">
        <v>0</v>
      </c>
      <c r="Q94" s="12">
        <v>0</v>
      </c>
      <c r="R94" s="12">
        <v>0</v>
      </c>
      <c r="S94" s="12">
        <v>0</v>
      </c>
      <c r="T94" s="12">
        <v>0</v>
      </c>
      <c r="U94" s="12">
        <v>0</v>
      </c>
      <c r="V94" s="12">
        <v>0</v>
      </c>
      <c r="W94" s="12">
        <v>0</v>
      </c>
      <c r="X94" s="12">
        <v>0</v>
      </c>
      <c r="Y94" s="12">
        <v>0</v>
      </c>
      <c r="Z94" s="12">
        <v>0</v>
      </c>
      <c r="AA94" s="12">
        <v>0</v>
      </c>
      <c r="AB94" s="12">
        <v>0</v>
      </c>
      <c r="AC94" s="12">
        <v>0</v>
      </c>
      <c r="AD94" s="12">
        <v>0</v>
      </c>
      <c r="AE94" s="12">
        <v>0</v>
      </c>
      <c r="AF94" s="12">
        <v>0</v>
      </c>
      <c r="AG94" s="12">
        <v>0</v>
      </c>
      <c r="AH94" s="12">
        <v>0</v>
      </c>
      <c r="AI94" s="12">
        <v>0</v>
      </c>
      <c r="AJ94" s="12">
        <v>0</v>
      </c>
      <c r="AK94" s="12">
        <v>0</v>
      </c>
      <c r="AL94" s="12">
        <v>0</v>
      </c>
      <c r="AM94" s="12">
        <v>0</v>
      </c>
      <c r="AN94" s="12">
        <v>0</v>
      </c>
      <c r="AO94" s="12">
        <v>0</v>
      </c>
      <c r="AP94" s="12">
        <v>0</v>
      </c>
      <c r="AQ94" s="12">
        <v>0</v>
      </c>
      <c r="AR94" s="12">
        <v>0</v>
      </c>
      <c r="AS94" s="12">
        <v>0</v>
      </c>
      <c r="AT94" s="12">
        <v>0</v>
      </c>
      <c r="AU94" s="12">
        <v>0</v>
      </c>
      <c r="AV94" s="12">
        <v>0</v>
      </c>
      <c r="AW94" s="12">
        <v>0</v>
      </c>
      <c r="AX94" s="12">
        <v>31</v>
      </c>
      <c r="AY94" s="12">
        <v>0</v>
      </c>
      <c r="AZ94" s="12">
        <v>0</v>
      </c>
      <c r="BA94" s="12">
        <v>0</v>
      </c>
      <c r="BB94" s="12">
        <v>0</v>
      </c>
      <c r="BC94" s="12">
        <v>0</v>
      </c>
      <c r="BD94" s="12">
        <v>0</v>
      </c>
      <c r="BE94" s="12">
        <v>0</v>
      </c>
      <c r="BF94" s="12">
        <v>0</v>
      </c>
      <c r="BG94" s="12">
        <v>0</v>
      </c>
      <c r="BH94" s="12">
        <v>31</v>
      </c>
    </row>
    <row r="95" spans="1:60" x14ac:dyDescent="0.2">
      <c r="A95" t="str">
        <f t="shared" si="3"/>
        <v>KPHRTRZ9H018H69KH1DS</v>
      </c>
      <c r="B95">
        <f t="shared" si="4"/>
        <v>7.2727272727272724E-2</v>
      </c>
      <c r="C95">
        <f t="shared" si="5"/>
        <v>0.37783719081231637</v>
      </c>
      <c r="D95" s="14" t="s">
        <v>663</v>
      </c>
      <c r="E95" s="12">
        <v>0</v>
      </c>
      <c r="F95" s="12">
        <v>0</v>
      </c>
      <c r="G95" s="12">
        <v>0</v>
      </c>
      <c r="H95" s="12">
        <v>0</v>
      </c>
      <c r="I95" s="12">
        <v>0</v>
      </c>
      <c r="J95" s="12">
        <v>0</v>
      </c>
      <c r="K95" s="12">
        <v>0</v>
      </c>
      <c r="L95" s="12">
        <v>0</v>
      </c>
      <c r="M95" s="12">
        <v>0</v>
      </c>
      <c r="N95" s="12">
        <v>0</v>
      </c>
      <c r="O95" s="12">
        <v>0</v>
      </c>
      <c r="P95" s="12">
        <v>0</v>
      </c>
      <c r="Q95" s="12">
        <v>0</v>
      </c>
      <c r="R95" s="12">
        <v>0</v>
      </c>
      <c r="S95" s="12">
        <v>0</v>
      </c>
      <c r="T95" s="12">
        <v>0</v>
      </c>
      <c r="U95" s="12">
        <v>0</v>
      </c>
      <c r="V95" s="12">
        <v>0</v>
      </c>
      <c r="W95" s="12">
        <v>0</v>
      </c>
      <c r="X95" s="12">
        <v>2</v>
      </c>
      <c r="Y95" s="12">
        <v>0</v>
      </c>
      <c r="Z95" s="12">
        <v>0</v>
      </c>
      <c r="AA95" s="12">
        <v>0</v>
      </c>
      <c r="AB95" s="12">
        <v>0</v>
      </c>
      <c r="AC95" s="12">
        <v>0</v>
      </c>
      <c r="AD95" s="12">
        <v>0</v>
      </c>
      <c r="AE95" s="12">
        <v>0</v>
      </c>
      <c r="AF95" s="12">
        <v>0</v>
      </c>
      <c r="AG95" s="12">
        <v>0</v>
      </c>
      <c r="AH95" s="12">
        <v>0</v>
      </c>
      <c r="AI95" s="12">
        <v>0</v>
      </c>
      <c r="AJ95" s="12">
        <v>0</v>
      </c>
      <c r="AK95" s="12">
        <v>0</v>
      </c>
      <c r="AL95" s="12">
        <v>2</v>
      </c>
      <c r="AM95" s="12">
        <v>0</v>
      </c>
      <c r="AN95" s="12">
        <v>0</v>
      </c>
      <c r="AO95" s="12">
        <v>0</v>
      </c>
      <c r="AP95" s="12">
        <v>0</v>
      </c>
      <c r="AQ95" s="12">
        <v>0</v>
      </c>
      <c r="AR95" s="12">
        <v>0</v>
      </c>
      <c r="AS95" s="12">
        <v>0</v>
      </c>
      <c r="AT95" s="12">
        <v>0</v>
      </c>
      <c r="AU95" s="12">
        <v>0</v>
      </c>
      <c r="AV95" s="12">
        <v>0</v>
      </c>
      <c r="AW95" s="12">
        <v>0</v>
      </c>
      <c r="AX95" s="12">
        <v>0</v>
      </c>
      <c r="AY95" s="12">
        <v>0</v>
      </c>
      <c r="AZ95" s="12">
        <v>0</v>
      </c>
      <c r="BA95" s="12">
        <v>0</v>
      </c>
      <c r="BB95" s="12">
        <v>0</v>
      </c>
      <c r="BC95" s="12">
        <v>0</v>
      </c>
      <c r="BD95" s="12">
        <v>0</v>
      </c>
      <c r="BE95" s="12">
        <v>0</v>
      </c>
      <c r="BF95" s="12">
        <v>0</v>
      </c>
      <c r="BG95" s="12">
        <v>0</v>
      </c>
      <c r="BH95" s="12">
        <v>4</v>
      </c>
    </row>
    <row r="96" spans="1:60" x14ac:dyDescent="0.2">
      <c r="A96" t="str">
        <f t="shared" si="3"/>
        <v>KPHRTRZ9H018H90KH1DS</v>
      </c>
      <c r="B96">
        <f t="shared" si="4"/>
        <v>2.2363636363636363</v>
      </c>
      <c r="C96">
        <f t="shared" si="5"/>
        <v>13.01703106100226</v>
      </c>
      <c r="D96" s="14" t="s">
        <v>659</v>
      </c>
      <c r="E96" s="12">
        <v>0</v>
      </c>
      <c r="F96" s="12">
        <v>31</v>
      </c>
      <c r="G96" s="12">
        <v>92</v>
      </c>
      <c r="H96" s="12">
        <v>0</v>
      </c>
      <c r="I96" s="12">
        <v>0</v>
      </c>
      <c r="J96" s="12">
        <v>0</v>
      </c>
      <c r="K96" s="12">
        <v>0</v>
      </c>
      <c r="L96" s="12">
        <v>0</v>
      </c>
      <c r="M96" s="12">
        <v>0</v>
      </c>
      <c r="N96" s="12">
        <v>0</v>
      </c>
      <c r="O96" s="12">
        <v>0</v>
      </c>
      <c r="P96" s="12">
        <v>0</v>
      </c>
      <c r="Q96" s="12">
        <v>0</v>
      </c>
      <c r="R96" s="12">
        <v>0</v>
      </c>
      <c r="S96" s="12">
        <v>0</v>
      </c>
      <c r="T96" s="12">
        <v>0</v>
      </c>
      <c r="U96" s="12">
        <v>0</v>
      </c>
      <c r="V96" s="12">
        <v>0</v>
      </c>
      <c r="W96" s="12">
        <v>0</v>
      </c>
      <c r="X96" s="12">
        <v>0</v>
      </c>
      <c r="Y96" s="12">
        <v>0</v>
      </c>
      <c r="Z96" s="12">
        <v>0</v>
      </c>
      <c r="AA96" s="12">
        <v>0</v>
      </c>
      <c r="AB96" s="12">
        <v>0</v>
      </c>
      <c r="AC96" s="12">
        <v>0</v>
      </c>
      <c r="AD96" s="12">
        <v>0</v>
      </c>
      <c r="AE96" s="12">
        <v>0</v>
      </c>
      <c r="AF96" s="12">
        <v>0</v>
      </c>
      <c r="AG96" s="12">
        <v>0</v>
      </c>
      <c r="AH96" s="12">
        <v>0</v>
      </c>
      <c r="AI96" s="12">
        <v>0</v>
      </c>
      <c r="AJ96" s="12">
        <v>0</v>
      </c>
      <c r="AK96" s="12">
        <v>0</v>
      </c>
      <c r="AL96" s="12">
        <v>0</v>
      </c>
      <c r="AM96" s="12">
        <v>0</v>
      </c>
      <c r="AN96" s="12">
        <v>0</v>
      </c>
      <c r="AO96" s="12">
        <v>0</v>
      </c>
      <c r="AP96" s="12">
        <v>0</v>
      </c>
      <c r="AQ96" s="12">
        <v>0</v>
      </c>
      <c r="AR96" s="12">
        <v>0</v>
      </c>
      <c r="AS96" s="12">
        <v>0</v>
      </c>
      <c r="AT96" s="12">
        <v>0</v>
      </c>
      <c r="AU96" s="12">
        <v>0</v>
      </c>
      <c r="AV96" s="12">
        <v>0</v>
      </c>
      <c r="AW96" s="12">
        <v>0</v>
      </c>
      <c r="AX96" s="12">
        <v>0</v>
      </c>
      <c r="AY96" s="12">
        <v>0</v>
      </c>
      <c r="AZ96" s="12">
        <v>0</v>
      </c>
      <c r="BA96" s="12">
        <v>0</v>
      </c>
      <c r="BB96" s="12">
        <v>0</v>
      </c>
      <c r="BC96" s="12">
        <v>0</v>
      </c>
      <c r="BD96" s="12">
        <v>0</v>
      </c>
      <c r="BE96" s="12">
        <v>0</v>
      </c>
      <c r="BF96" s="12">
        <v>0</v>
      </c>
      <c r="BG96" s="12">
        <v>0</v>
      </c>
      <c r="BH96" s="12">
        <v>123</v>
      </c>
    </row>
    <row r="97" spans="1:60" x14ac:dyDescent="0.2">
      <c r="A97" t="str">
        <f t="shared" si="3"/>
        <v>KPHRTRZ9H030H69KH1DS</v>
      </c>
      <c r="B97">
        <f t="shared" si="4"/>
        <v>3.1818181818181817</v>
      </c>
      <c r="C97">
        <f t="shared" si="5"/>
        <v>14.941975313278572</v>
      </c>
      <c r="D97" s="14" t="s">
        <v>680</v>
      </c>
      <c r="E97" s="12">
        <v>0</v>
      </c>
      <c r="F97" s="12">
        <v>0</v>
      </c>
      <c r="G97" s="12">
        <v>0</v>
      </c>
      <c r="H97" s="12">
        <v>0</v>
      </c>
      <c r="I97" s="12">
        <v>0</v>
      </c>
      <c r="J97" s="12">
        <v>0</v>
      </c>
      <c r="K97" s="12">
        <v>0</v>
      </c>
      <c r="L97" s="12">
        <v>0</v>
      </c>
      <c r="M97" s="12">
        <v>0</v>
      </c>
      <c r="N97" s="12">
        <v>0</v>
      </c>
      <c r="O97" s="12">
        <v>0</v>
      </c>
      <c r="P97" s="12">
        <v>0</v>
      </c>
      <c r="Q97" s="12">
        <v>62</v>
      </c>
      <c r="R97" s="12">
        <v>0</v>
      </c>
      <c r="S97" s="12">
        <v>0</v>
      </c>
      <c r="T97" s="12">
        <v>0</v>
      </c>
      <c r="U97" s="12">
        <v>0</v>
      </c>
      <c r="V97" s="12">
        <v>0</v>
      </c>
      <c r="W97" s="12">
        <v>0</v>
      </c>
      <c r="X97" s="12">
        <v>0</v>
      </c>
      <c r="Y97" s="12">
        <v>0</v>
      </c>
      <c r="Z97" s="12">
        <v>0</v>
      </c>
      <c r="AA97" s="12">
        <v>0</v>
      </c>
      <c r="AB97" s="12">
        <v>0</v>
      </c>
      <c r="AC97" s="12">
        <v>92</v>
      </c>
      <c r="AD97" s="12">
        <v>0</v>
      </c>
      <c r="AE97" s="12">
        <v>0</v>
      </c>
      <c r="AF97" s="12">
        <v>0</v>
      </c>
      <c r="AG97" s="12">
        <v>0</v>
      </c>
      <c r="AH97" s="12">
        <v>0</v>
      </c>
      <c r="AI97" s="12">
        <v>0</v>
      </c>
      <c r="AJ97" s="12">
        <v>0</v>
      </c>
      <c r="AK97" s="12">
        <v>0</v>
      </c>
      <c r="AL97" s="12">
        <v>0</v>
      </c>
      <c r="AM97" s="12">
        <v>0</v>
      </c>
      <c r="AN97" s="12">
        <v>0</v>
      </c>
      <c r="AO97" s="12">
        <v>0</v>
      </c>
      <c r="AP97" s="12">
        <v>0</v>
      </c>
      <c r="AQ97" s="12">
        <v>0</v>
      </c>
      <c r="AR97" s="12">
        <v>0</v>
      </c>
      <c r="AS97" s="12">
        <v>0</v>
      </c>
      <c r="AT97" s="12">
        <v>0</v>
      </c>
      <c r="AU97" s="12">
        <v>0</v>
      </c>
      <c r="AV97" s="12">
        <v>0</v>
      </c>
      <c r="AW97" s="12">
        <v>0</v>
      </c>
      <c r="AX97" s="12">
        <v>0</v>
      </c>
      <c r="AY97" s="12">
        <v>0</v>
      </c>
      <c r="AZ97" s="12">
        <v>0</v>
      </c>
      <c r="BA97" s="12">
        <v>0</v>
      </c>
      <c r="BB97" s="12">
        <v>0</v>
      </c>
      <c r="BC97" s="12">
        <v>0</v>
      </c>
      <c r="BD97" s="12">
        <v>0</v>
      </c>
      <c r="BE97" s="12">
        <v>4</v>
      </c>
      <c r="BF97" s="12">
        <v>0</v>
      </c>
      <c r="BG97" s="12">
        <v>17</v>
      </c>
      <c r="BH97" s="12">
        <v>175</v>
      </c>
    </row>
    <row r="98" spans="1:60" x14ac:dyDescent="0.2">
      <c r="A98" t="str">
        <f t="shared" si="3"/>
        <v>KPHRTRZ9H030H69KHG3</v>
      </c>
      <c r="B98">
        <f t="shared" si="4"/>
        <v>1.1272727272727272</v>
      </c>
      <c r="C98">
        <f t="shared" si="5"/>
        <v>8.360078294544202</v>
      </c>
      <c r="D98" s="14" t="s">
        <v>682</v>
      </c>
      <c r="E98" s="12">
        <v>0</v>
      </c>
      <c r="F98" s="12">
        <v>0</v>
      </c>
      <c r="G98" s="12">
        <v>0</v>
      </c>
      <c r="H98" s="12">
        <v>62</v>
      </c>
      <c r="I98" s="12">
        <v>0</v>
      </c>
      <c r="J98" s="12">
        <v>0</v>
      </c>
      <c r="K98" s="12">
        <v>0</v>
      </c>
      <c r="L98" s="12">
        <v>0</v>
      </c>
      <c r="M98" s="12">
        <v>0</v>
      </c>
      <c r="N98" s="12">
        <v>0</v>
      </c>
      <c r="O98" s="12">
        <v>0</v>
      </c>
      <c r="P98" s="12">
        <v>0</v>
      </c>
      <c r="Q98" s="12">
        <v>0</v>
      </c>
      <c r="R98" s="12">
        <v>0</v>
      </c>
      <c r="S98" s="12">
        <v>0</v>
      </c>
      <c r="T98" s="12">
        <v>0</v>
      </c>
      <c r="U98" s="12">
        <v>0</v>
      </c>
      <c r="V98" s="12">
        <v>0</v>
      </c>
      <c r="W98" s="12">
        <v>0</v>
      </c>
      <c r="X98" s="12">
        <v>0</v>
      </c>
      <c r="Y98" s="12">
        <v>0</v>
      </c>
      <c r="Z98" s="12">
        <v>0</v>
      </c>
      <c r="AA98" s="12">
        <v>0</v>
      </c>
      <c r="AB98" s="12">
        <v>0</v>
      </c>
      <c r="AC98" s="12">
        <v>0</v>
      </c>
      <c r="AD98" s="12">
        <v>0</v>
      </c>
      <c r="AE98" s="12">
        <v>0</v>
      </c>
      <c r="AF98" s="12">
        <v>0</v>
      </c>
      <c r="AG98" s="12">
        <v>0</v>
      </c>
      <c r="AH98" s="12">
        <v>0</v>
      </c>
      <c r="AI98" s="12">
        <v>0</v>
      </c>
      <c r="AJ98" s="12">
        <v>0</v>
      </c>
      <c r="AK98" s="12">
        <v>0</v>
      </c>
      <c r="AL98" s="12">
        <v>0</v>
      </c>
      <c r="AM98" s="12">
        <v>0</v>
      </c>
      <c r="AN98" s="12">
        <v>0</v>
      </c>
      <c r="AO98" s="12">
        <v>0</v>
      </c>
      <c r="AP98" s="12">
        <v>0</v>
      </c>
      <c r="AQ98" s="12">
        <v>0</v>
      </c>
      <c r="AR98" s="12">
        <v>0</v>
      </c>
      <c r="AS98" s="12">
        <v>0</v>
      </c>
      <c r="AT98" s="12">
        <v>0</v>
      </c>
      <c r="AU98" s="12">
        <v>0</v>
      </c>
      <c r="AV98" s="12">
        <v>0</v>
      </c>
      <c r="AW98" s="12">
        <v>0</v>
      </c>
      <c r="AX98" s="12">
        <v>0</v>
      </c>
      <c r="AY98" s="12">
        <v>0</v>
      </c>
      <c r="AZ98" s="12">
        <v>0</v>
      </c>
      <c r="BA98" s="12">
        <v>0</v>
      </c>
      <c r="BB98" s="12">
        <v>0</v>
      </c>
      <c r="BC98" s="12">
        <v>0</v>
      </c>
      <c r="BD98" s="12">
        <v>0</v>
      </c>
      <c r="BE98" s="12">
        <v>0</v>
      </c>
      <c r="BF98" s="12">
        <v>0</v>
      </c>
      <c r="BG98" s="12">
        <v>0</v>
      </c>
      <c r="BH98" s="12">
        <v>62</v>
      </c>
    </row>
    <row r="99" spans="1:60" x14ac:dyDescent="0.2">
      <c r="A99" t="str">
        <f t="shared" si="3"/>
        <v>KPHRTRZ9H030H90KH1DS</v>
      </c>
      <c r="B99">
        <f t="shared" si="4"/>
        <v>1.1272727272727272</v>
      </c>
      <c r="C99">
        <f t="shared" si="5"/>
        <v>8.360078294544202</v>
      </c>
      <c r="D99" s="14" t="s">
        <v>676</v>
      </c>
      <c r="E99" s="12">
        <v>0</v>
      </c>
      <c r="F99" s="12">
        <v>62</v>
      </c>
      <c r="G99" s="12">
        <v>0</v>
      </c>
      <c r="H99" s="12">
        <v>0</v>
      </c>
      <c r="I99" s="12">
        <v>0</v>
      </c>
      <c r="J99" s="12">
        <v>0</v>
      </c>
      <c r="K99" s="12">
        <v>0</v>
      </c>
      <c r="L99" s="12">
        <v>0</v>
      </c>
      <c r="M99" s="12">
        <v>0</v>
      </c>
      <c r="N99" s="12">
        <v>0</v>
      </c>
      <c r="O99" s="12">
        <v>0</v>
      </c>
      <c r="P99" s="12">
        <v>0</v>
      </c>
      <c r="Q99" s="12">
        <v>0</v>
      </c>
      <c r="R99" s="12">
        <v>0</v>
      </c>
      <c r="S99" s="12">
        <v>0</v>
      </c>
      <c r="T99" s="12">
        <v>0</v>
      </c>
      <c r="U99" s="12">
        <v>0</v>
      </c>
      <c r="V99" s="12">
        <v>0</v>
      </c>
      <c r="W99" s="12">
        <v>0</v>
      </c>
      <c r="X99" s="12">
        <v>0</v>
      </c>
      <c r="Y99" s="12">
        <v>0</v>
      </c>
      <c r="Z99" s="12">
        <v>0</v>
      </c>
      <c r="AA99" s="12">
        <v>0</v>
      </c>
      <c r="AB99" s="12">
        <v>0</v>
      </c>
      <c r="AC99" s="12">
        <v>0</v>
      </c>
      <c r="AD99" s="12">
        <v>0</v>
      </c>
      <c r="AE99" s="12">
        <v>0</v>
      </c>
      <c r="AF99" s="12">
        <v>0</v>
      </c>
      <c r="AG99" s="12">
        <v>0</v>
      </c>
      <c r="AH99" s="12">
        <v>0</v>
      </c>
      <c r="AI99" s="12">
        <v>0</v>
      </c>
      <c r="AJ99" s="12">
        <v>0</v>
      </c>
      <c r="AK99" s="12">
        <v>0</v>
      </c>
      <c r="AL99" s="12">
        <v>0</v>
      </c>
      <c r="AM99" s="12">
        <v>0</v>
      </c>
      <c r="AN99" s="12">
        <v>0</v>
      </c>
      <c r="AO99" s="12">
        <v>0</v>
      </c>
      <c r="AP99" s="12">
        <v>0</v>
      </c>
      <c r="AQ99" s="12">
        <v>0</v>
      </c>
      <c r="AR99" s="12">
        <v>0</v>
      </c>
      <c r="AS99" s="12">
        <v>0</v>
      </c>
      <c r="AT99" s="12">
        <v>0</v>
      </c>
      <c r="AU99" s="12">
        <v>0</v>
      </c>
      <c r="AV99" s="12">
        <v>0</v>
      </c>
      <c r="AW99" s="12">
        <v>0</v>
      </c>
      <c r="AX99" s="12">
        <v>0</v>
      </c>
      <c r="AY99" s="12">
        <v>0</v>
      </c>
      <c r="AZ99" s="12">
        <v>0</v>
      </c>
      <c r="BA99" s="12">
        <v>0</v>
      </c>
      <c r="BB99" s="12">
        <v>0</v>
      </c>
      <c r="BC99" s="12">
        <v>0</v>
      </c>
      <c r="BD99" s="12">
        <v>0</v>
      </c>
      <c r="BE99" s="12">
        <v>0</v>
      </c>
      <c r="BF99" s="12">
        <v>0</v>
      </c>
      <c r="BG99" s="12">
        <v>0</v>
      </c>
      <c r="BH99" s="12">
        <v>62</v>
      </c>
    </row>
    <row r="100" spans="1:60" x14ac:dyDescent="0.2">
      <c r="A100" t="str">
        <f t="shared" si="3"/>
        <v>KPHRTRZ9H036H69KH1DS</v>
      </c>
      <c r="B100">
        <f t="shared" si="4"/>
        <v>13.109090909090909</v>
      </c>
      <c r="C100">
        <f t="shared" si="5"/>
        <v>25.922728999622684</v>
      </c>
      <c r="D100" s="14" t="s">
        <v>692</v>
      </c>
      <c r="E100" s="12">
        <v>0</v>
      </c>
      <c r="F100" s="12">
        <v>31</v>
      </c>
      <c r="G100" s="12">
        <v>0</v>
      </c>
      <c r="H100" s="12">
        <v>7</v>
      </c>
      <c r="I100" s="12">
        <v>19</v>
      </c>
      <c r="J100" s="12">
        <v>92</v>
      </c>
      <c r="K100" s="12">
        <v>92</v>
      </c>
      <c r="L100" s="12">
        <v>0</v>
      </c>
      <c r="M100" s="12">
        <v>30</v>
      </c>
      <c r="N100" s="12">
        <v>0</v>
      </c>
      <c r="O100" s="12">
        <v>93</v>
      </c>
      <c r="P100" s="12">
        <v>0</v>
      </c>
      <c r="Q100" s="12">
        <v>16</v>
      </c>
      <c r="R100" s="12">
        <v>0</v>
      </c>
      <c r="S100" s="12">
        <v>93</v>
      </c>
      <c r="T100" s="12">
        <v>0</v>
      </c>
      <c r="U100" s="12">
        <v>62</v>
      </c>
      <c r="V100" s="12">
        <v>31</v>
      </c>
      <c r="W100" s="12">
        <v>0</v>
      </c>
      <c r="X100" s="12">
        <v>0</v>
      </c>
      <c r="Y100" s="12">
        <v>0</v>
      </c>
      <c r="Z100" s="12">
        <v>0</v>
      </c>
      <c r="AA100" s="12">
        <v>0</v>
      </c>
      <c r="AB100" s="12">
        <v>0</v>
      </c>
      <c r="AC100" s="12">
        <v>0</v>
      </c>
      <c r="AD100" s="12">
        <v>0</v>
      </c>
      <c r="AE100" s="12">
        <v>0</v>
      </c>
      <c r="AF100" s="12">
        <v>31</v>
      </c>
      <c r="AG100" s="12">
        <v>0</v>
      </c>
      <c r="AH100" s="12">
        <v>0</v>
      </c>
      <c r="AI100" s="12">
        <v>0</v>
      </c>
      <c r="AJ100" s="12">
        <v>0</v>
      </c>
      <c r="AK100" s="12">
        <v>0</v>
      </c>
      <c r="AL100" s="12">
        <v>0</v>
      </c>
      <c r="AM100" s="12">
        <v>0</v>
      </c>
      <c r="AN100" s="12">
        <v>31</v>
      </c>
      <c r="AO100" s="12">
        <v>0</v>
      </c>
      <c r="AP100" s="12">
        <v>31</v>
      </c>
      <c r="AQ100" s="12">
        <v>4</v>
      </c>
      <c r="AR100" s="12">
        <v>0</v>
      </c>
      <c r="AS100" s="12">
        <v>31</v>
      </c>
      <c r="AT100" s="12">
        <v>0</v>
      </c>
      <c r="AU100" s="12">
        <v>16</v>
      </c>
      <c r="AV100" s="12">
        <v>0</v>
      </c>
      <c r="AW100" s="12">
        <v>0</v>
      </c>
      <c r="AX100" s="12">
        <v>7</v>
      </c>
      <c r="AY100" s="12">
        <v>4</v>
      </c>
      <c r="AZ100" s="12">
        <v>0</v>
      </c>
      <c r="BA100" s="12">
        <v>0</v>
      </c>
      <c r="BB100" s="12">
        <v>0</v>
      </c>
      <c r="BC100" s="12">
        <v>0</v>
      </c>
      <c r="BD100" s="12">
        <v>0</v>
      </c>
      <c r="BE100" s="12">
        <v>0</v>
      </c>
      <c r="BF100" s="12">
        <v>0</v>
      </c>
      <c r="BG100" s="12">
        <v>0</v>
      </c>
      <c r="BH100" s="12">
        <v>721</v>
      </c>
    </row>
    <row r="101" spans="1:60" x14ac:dyDescent="0.2">
      <c r="A101" t="str">
        <f t="shared" si="3"/>
        <v>KPHRTRZ9H036H69KH1SS</v>
      </c>
      <c r="B101">
        <f t="shared" si="4"/>
        <v>0.6</v>
      </c>
      <c r="C101">
        <f t="shared" si="5"/>
        <v>2.2574977954133857</v>
      </c>
      <c r="D101" s="14" t="s">
        <v>693</v>
      </c>
      <c r="E101" s="12">
        <v>0</v>
      </c>
      <c r="F101" s="12">
        <v>0</v>
      </c>
      <c r="G101" s="12">
        <v>0</v>
      </c>
      <c r="H101" s="12">
        <v>0</v>
      </c>
      <c r="I101" s="12">
        <v>0</v>
      </c>
      <c r="J101" s="12">
        <v>0</v>
      </c>
      <c r="K101" s="12">
        <v>7</v>
      </c>
      <c r="L101" s="12">
        <v>0</v>
      </c>
      <c r="M101" s="12">
        <v>0</v>
      </c>
      <c r="N101" s="12">
        <v>0</v>
      </c>
      <c r="O101" s="12">
        <v>0</v>
      </c>
      <c r="P101" s="12">
        <v>0</v>
      </c>
      <c r="Q101" s="12">
        <v>0</v>
      </c>
      <c r="R101" s="12">
        <v>0</v>
      </c>
      <c r="S101" s="12">
        <v>0</v>
      </c>
      <c r="T101" s="12">
        <v>0</v>
      </c>
      <c r="U101" s="12">
        <v>11</v>
      </c>
      <c r="V101" s="12">
        <v>0</v>
      </c>
      <c r="W101" s="12">
        <v>0</v>
      </c>
      <c r="X101" s="12">
        <v>0</v>
      </c>
      <c r="Y101" s="12">
        <v>0</v>
      </c>
      <c r="Z101" s="12">
        <v>10</v>
      </c>
      <c r="AA101" s="12">
        <v>0</v>
      </c>
      <c r="AB101" s="12">
        <v>0</v>
      </c>
      <c r="AC101" s="12">
        <v>0</v>
      </c>
      <c r="AD101" s="12">
        <v>0</v>
      </c>
      <c r="AE101" s="12">
        <v>0</v>
      </c>
      <c r="AF101" s="12">
        <v>0</v>
      </c>
      <c r="AG101" s="12">
        <v>0</v>
      </c>
      <c r="AH101" s="12">
        <v>0</v>
      </c>
      <c r="AI101" s="12">
        <v>0</v>
      </c>
      <c r="AJ101" s="12">
        <v>0</v>
      </c>
      <c r="AK101" s="12">
        <v>0</v>
      </c>
      <c r="AL101" s="12">
        <v>0</v>
      </c>
      <c r="AM101" s="12">
        <v>0</v>
      </c>
      <c r="AN101" s="12">
        <v>0</v>
      </c>
      <c r="AO101" s="12">
        <v>0</v>
      </c>
      <c r="AP101" s="12">
        <v>0</v>
      </c>
      <c r="AQ101" s="12">
        <v>0</v>
      </c>
      <c r="AR101" s="12">
        <v>0</v>
      </c>
      <c r="AS101" s="12">
        <v>0</v>
      </c>
      <c r="AT101" s="12">
        <v>0</v>
      </c>
      <c r="AU101" s="12">
        <v>0</v>
      </c>
      <c r="AV101" s="12">
        <v>0</v>
      </c>
      <c r="AW101" s="12">
        <v>0</v>
      </c>
      <c r="AX101" s="12">
        <v>0</v>
      </c>
      <c r="AY101" s="12">
        <v>0</v>
      </c>
      <c r="AZ101" s="12">
        <v>0</v>
      </c>
      <c r="BA101" s="12">
        <v>0</v>
      </c>
      <c r="BB101" s="12">
        <v>5</v>
      </c>
      <c r="BC101" s="12">
        <v>0</v>
      </c>
      <c r="BD101" s="12">
        <v>0</v>
      </c>
      <c r="BE101" s="12">
        <v>0</v>
      </c>
      <c r="BF101" s="12">
        <v>0</v>
      </c>
      <c r="BG101" s="12">
        <v>0</v>
      </c>
      <c r="BH101" s="12">
        <v>33</v>
      </c>
    </row>
    <row r="102" spans="1:60" x14ac:dyDescent="0.2">
      <c r="A102" t="str">
        <f t="shared" si="3"/>
        <v>KPHRTRZ9H036H69KHG3</v>
      </c>
      <c r="B102">
        <f t="shared" si="4"/>
        <v>1.6909090909090909</v>
      </c>
      <c r="C102">
        <f t="shared" si="5"/>
        <v>9.2773573968754857</v>
      </c>
      <c r="D102" s="14" t="s">
        <v>694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  <c r="O102" s="12">
        <v>0</v>
      </c>
      <c r="P102" s="12">
        <v>0</v>
      </c>
      <c r="Q102" s="12">
        <v>0</v>
      </c>
      <c r="R102" s="12">
        <v>0</v>
      </c>
      <c r="S102" s="12">
        <v>0</v>
      </c>
      <c r="T102" s="12">
        <v>0</v>
      </c>
      <c r="U102" s="12">
        <v>0</v>
      </c>
      <c r="V102" s="12">
        <v>0</v>
      </c>
      <c r="W102" s="12">
        <v>0</v>
      </c>
      <c r="X102" s="12">
        <v>0</v>
      </c>
      <c r="Y102" s="12">
        <v>0</v>
      </c>
      <c r="Z102" s="12">
        <v>0</v>
      </c>
      <c r="AA102" s="12">
        <v>0</v>
      </c>
      <c r="AB102" s="12">
        <v>0</v>
      </c>
      <c r="AC102" s="12">
        <v>0</v>
      </c>
      <c r="AD102" s="12">
        <v>0</v>
      </c>
      <c r="AE102" s="12">
        <v>0</v>
      </c>
      <c r="AF102" s="12">
        <v>0</v>
      </c>
      <c r="AG102" s="12">
        <v>0</v>
      </c>
      <c r="AH102" s="12">
        <v>0</v>
      </c>
      <c r="AI102" s="12">
        <v>0</v>
      </c>
      <c r="AJ102" s="12">
        <v>0</v>
      </c>
      <c r="AK102" s="12">
        <v>0</v>
      </c>
      <c r="AL102" s="12">
        <v>0</v>
      </c>
      <c r="AM102" s="12">
        <v>0</v>
      </c>
      <c r="AN102" s="12">
        <v>0</v>
      </c>
      <c r="AO102" s="12">
        <v>0</v>
      </c>
      <c r="AP102" s="12">
        <v>0</v>
      </c>
      <c r="AQ102" s="12">
        <v>0</v>
      </c>
      <c r="AR102" s="12">
        <v>0</v>
      </c>
      <c r="AS102" s="12">
        <v>0</v>
      </c>
      <c r="AT102" s="12">
        <v>0</v>
      </c>
      <c r="AU102" s="12">
        <v>0</v>
      </c>
      <c r="AV102" s="12">
        <v>0</v>
      </c>
      <c r="AW102" s="12">
        <v>0</v>
      </c>
      <c r="AX102" s="12">
        <v>0</v>
      </c>
      <c r="AY102" s="12">
        <v>0</v>
      </c>
      <c r="AZ102" s="12">
        <v>31</v>
      </c>
      <c r="BA102" s="12">
        <v>0</v>
      </c>
      <c r="BB102" s="12">
        <v>0</v>
      </c>
      <c r="BC102" s="12">
        <v>0</v>
      </c>
      <c r="BD102" s="12">
        <v>0</v>
      </c>
      <c r="BE102" s="12">
        <v>0</v>
      </c>
      <c r="BF102" s="12">
        <v>62</v>
      </c>
      <c r="BG102" s="12">
        <v>0</v>
      </c>
      <c r="BH102" s="12">
        <v>93</v>
      </c>
    </row>
    <row r="103" spans="1:60" x14ac:dyDescent="0.2">
      <c r="A103" t="str">
        <f t="shared" si="3"/>
        <v>KPHRTRZ9H036H90KH1DS</v>
      </c>
      <c r="B103">
        <f t="shared" si="4"/>
        <v>5.9090909090909092</v>
      </c>
      <c r="C103">
        <f t="shared" si="5"/>
        <v>14.120214990589604</v>
      </c>
      <c r="D103" s="14" t="s">
        <v>687</v>
      </c>
      <c r="E103" s="12">
        <v>0</v>
      </c>
      <c r="F103" s="12">
        <v>31</v>
      </c>
      <c r="G103" s="12">
        <v>0</v>
      </c>
      <c r="H103" s="12">
        <v>0</v>
      </c>
      <c r="I103" s="12">
        <v>0</v>
      </c>
      <c r="J103" s="12">
        <v>0</v>
      </c>
      <c r="K103" s="12">
        <v>0</v>
      </c>
      <c r="L103" s="12">
        <v>0</v>
      </c>
      <c r="M103" s="12">
        <v>46</v>
      </c>
      <c r="N103" s="12">
        <v>0</v>
      </c>
      <c r="O103" s="12">
        <v>62</v>
      </c>
      <c r="P103" s="12">
        <v>0</v>
      </c>
      <c r="Q103" s="12">
        <v>31</v>
      </c>
      <c r="R103" s="12">
        <v>0</v>
      </c>
      <c r="S103" s="12">
        <v>0</v>
      </c>
      <c r="T103" s="12">
        <v>0</v>
      </c>
      <c r="U103" s="12">
        <v>0</v>
      </c>
      <c r="V103" s="12">
        <v>0</v>
      </c>
      <c r="W103" s="12">
        <v>0</v>
      </c>
      <c r="X103" s="12">
        <v>0</v>
      </c>
      <c r="Y103" s="12">
        <v>0</v>
      </c>
      <c r="Z103" s="12">
        <v>0</v>
      </c>
      <c r="AA103" s="12">
        <v>0</v>
      </c>
      <c r="AB103" s="12">
        <v>0</v>
      </c>
      <c r="AC103" s="12">
        <v>0</v>
      </c>
      <c r="AD103" s="12">
        <v>31</v>
      </c>
      <c r="AE103" s="12">
        <v>0</v>
      </c>
      <c r="AF103" s="12">
        <v>31</v>
      </c>
      <c r="AG103" s="12">
        <v>0</v>
      </c>
      <c r="AH103" s="12">
        <v>0</v>
      </c>
      <c r="AI103" s="12">
        <v>0</v>
      </c>
      <c r="AJ103" s="12">
        <v>0</v>
      </c>
      <c r="AK103" s="12">
        <v>0</v>
      </c>
      <c r="AL103" s="12">
        <v>0</v>
      </c>
      <c r="AM103" s="12">
        <v>31</v>
      </c>
      <c r="AN103" s="12">
        <v>0</v>
      </c>
      <c r="AO103" s="12">
        <v>0</v>
      </c>
      <c r="AP103" s="12">
        <v>31</v>
      </c>
      <c r="AQ103" s="12">
        <v>0</v>
      </c>
      <c r="AR103" s="12">
        <v>31</v>
      </c>
      <c r="AS103" s="12">
        <v>0</v>
      </c>
      <c r="AT103" s="12">
        <v>0</v>
      </c>
      <c r="AU103" s="12">
        <v>0</v>
      </c>
      <c r="AV103" s="12">
        <v>0</v>
      </c>
      <c r="AW103" s="12">
        <v>0</v>
      </c>
      <c r="AX103" s="12">
        <v>0</v>
      </c>
      <c r="AY103" s="12">
        <v>0</v>
      </c>
      <c r="AZ103" s="12">
        <v>0</v>
      </c>
      <c r="BA103" s="12">
        <v>0</v>
      </c>
      <c r="BB103" s="12">
        <v>0</v>
      </c>
      <c r="BC103" s="12">
        <v>0</v>
      </c>
      <c r="BD103" s="12">
        <v>0</v>
      </c>
      <c r="BE103" s="12">
        <v>0</v>
      </c>
      <c r="BF103" s="12">
        <v>0</v>
      </c>
      <c r="BG103" s="12">
        <v>0</v>
      </c>
      <c r="BH103" s="12">
        <v>325</v>
      </c>
    </row>
    <row r="104" spans="1:60" x14ac:dyDescent="0.2">
      <c r="A104" t="str">
        <f t="shared" si="3"/>
        <v>KPHRTRZ9H036H90KHG3</v>
      </c>
      <c r="B104">
        <f t="shared" si="4"/>
        <v>3.3818181818181818</v>
      </c>
      <c r="C104">
        <f t="shared" si="5"/>
        <v>11.433367199643573</v>
      </c>
      <c r="D104" s="14" t="s">
        <v>689</v>
      </c>
      <c r="E104" s="12">
        <v>0</v>
      </c>
      <c r="F104" s="12">
        <v>0</v>
      </c>
      <c r="G104" s="12">
        <v>0</v>
      </c>
      <c r="H104" s="12">
        <v>0</v>
      </c>
      <c r="I104" s="12">
        <v>0</v>
      </c>
      <c r="J104" s="12">
        <v>0</v>
      </c>
      <c r="K104" s="12">
        <v>31</v>
      </c>
      <c r="L104" s="12">
        <v>0</v>
      </c>
      <c r="M104" s="12">
        <v>0</v>
      </c>
      <c r="N104" s="12">
        <v>0</v>
      </c>
      <c r="O104" s="12">
        <v>0</v>
      </c>
      <c r="P104" s="12">
        <v>0</v>
      </c>
      <c r="Q104" s="12">
        <v>0</v>
      </c>
      <c r="R104" s="12">
        <v>0</v>
      </c>
      <c r="S104" s="12">
        <v>0</v>
      </c>
      <c r="T104" s="12">
        <v>0</v>
      </c>
      <c r="U104" s="12">
        <v>0</v>
      </c>
      <c r="V104" s="12">
        <v>0</v>
      </c>
      <c r="W104" s="12">
        <v>0</v>
      </c>
      <c r="X104" s="12">
        <v>0</v>
      </c>
      <c r="Y104" s="12">
        <v>0</v>
      </c>
      <c r="Z104" s="12">
        <v>0</v>
      </c>
      <c r="AA104" s="12">
        <v>0</v>
      </c>
      <c r="AB104" s="12">
        <v>0</v>
      </c>
      <c r="AC104" s="12">
        <v>0</v>
      </c>
      <c r="AD104" s="12">
        <v>0</v>
      </c>
      <c r="AE104" s="12">
        <v>0</v>
      </c>
      <c r="AF104" s="12">
        <v>0</v>
      </c>
      <c r="AG104" s="12">
        <v>0</v>
      </c>
      <c r="AH104" s="12">
        <v>0</v>
      </c>
      <c r="AI104" s="12">
        <v>0</v>
      </c>
      <c r="AJ104" s="12">
        <v>0</v>
      </c>
      <c r="AK104" s="12">
        <v>0</v>
      </c>
      <c r="AL104" s="12">
        <v>0</v>
      </c>
      <c r="AM104" s="12">
        <v>0</v>
      </c>
      <c r="AN104" s="12">
        <v>0</v>
      </c>
      <c r="AO104" s="12">
        <v>0</v>
      </c>
      <c r="AP104" s="12">
        <v>0</v>
      </c>
      <c r="AQ104" s="12">
        <v>0</v>
      </c>
      <c r="AR104" s="12">
        <v>0</v>
      </c>
      <c r="AS104" s="12">
        <v>0</v>
      </c>
      <c r="AT104" s="12">
        <v>0</v>
      </c>
      <c r="AU104" s="12">
        <v>0</v>
      </c>
      <c r="AV104" s="12">
        <v>0</v>
      </c>
      <c r="AW104" s="12">
        <v>0</v>
      </c>
      <c r="AX104" s="12">
        <v>31</v>
      </c>
      <c r="AY104" s="12">
        <v>31</v>
      </c>
      <c r="AZ104" s="12">
        <v>0</v>
      </c>
      <c r="BA104" s="12">
        <v>0</v>
      </c>
      <c r="BB104" s="12">
        <v>31</v>
      </c>
      <c r="BC104" s="12">
        <v>0</v>
      </c>
      <c r="BD104" s="12">
        <v>0</v>
      </c>
      <c r="BE104" s="12">
        <v>62</v>
      </c>
      <c r="BF104" s="12">
        <v>0</v>
      </c>
      <c r="BG104" s="12">
        <v>0</v>
      </c>
      <c r="BH104" s="12">
        <v>186</v>
      </c>
    </row>
    <row r="105" spans="1:60" x14ac:dyDescent="0.2">
      <c r="A105" t="str">
        <f t="shared" si="3"/>
        <v>KPHRTRZ9H041H41KH1SS</v>
      </c>
      <c r="B105">
        <f t="shared" si="4"/>
        <v>0.29090909090909089</v>
      </c>
      <c r="C105">
        <f t="shared" si="5"/>
        <v>2.1574395598823748</v>
      </c>
      <c r="D105" s="14" t="s">
        <v>696</v>
      </c>
      <c r="E105" s="12">
        <v>0</v>
      </c>
      <c r="F105" s="12">
        <v>0</v>
      </c>
      <c r="G105" s="12">
        <v>0</v>
      </c>
      <c r="H105" s="12">
        <v>0</v>
      </c>
      <c r="I105" s="12">
        <v>0</v>
      </c>
      <c r="J105" s="12">
        <v>0</v>
      </c>
      <c r="K105" s="12">
        <v>0</v>
      </c>
      <c r="L105" s="12">
        <v>0</v>
      </c>
      <c r="M105" s="12">
        <v>0</v>
      </c>
      <c r="N105" s="12">
        <v>0</v>
      </c>
      <c r="O105" s="12">
        <v>0</v>
      </c>
      <c r="P105" s="12">
        <v>0</v>
      </c>
      <c r="Q105" s="12">
        <v>0</v>
      </c>
      <c r="R105" s="12">
        <v>0</v>
      </c>
      <c r="S105" s="12">
        <v>0</v>
      </c>
      <c r="T105" s="12">
        <v>0</v>
      </c>
      <c r="U105" s="12">
        <v>0</v>
      </c>
      <c r="V105" s="12">
        <v>0</v>
      </c>
      <c r="W105" s="12">
        <v>0</v>
      </c>
      <c r="X105" s="12">
        <v>0</v>
      </c>
      <c r="Y105" s="12">
        <v>0</v>
      </c>
      <c r="Z105" s="12">
        <v>0</v>
      </c>
      <c r="AA105" s="12">
        <v>0</v>
      </c>
      <c r="AB105" s="12">
        <v>0</v>
      </c>
      <c r="AC105" s="12">
        <v>0</v>
      </c>
      <c r="AD105" s="12">
        <v>16</v>
      </c>
      <c r="AE105" s="12">
        <v>0</v>
      </c>
      <c r="AF105" s="12">
        <v>0</v>
      </c>
      <c r="AG105" s="12">
        <v>0</v>
      </c>
      <c r="AH105" s="12">
        <v>0</v>
      </c>
      <c r="AI105" s="12">
        <v>0</v>
      </c>
      <c r="AJ105" s="12">
        <v>0</v>
      </c>
      <c r="AK105" s="12">
        <v>0</v>
      </c>
      <c r="AL105" s="12">
        <v>0</v>
      </c>
      <c r="AM105" s="12">
        <v>0</v>
      </c>
      <c r="AN105" s="12">
        <v>0</v>
      </c>
      <c r="AO105" s="12">
        <v>0</v>
      </c>
      <c r="AP105" s="12">
        <v>0</v>
      </c>
      <c r="AQ105" s="12">
        <v>0</v>
      </c>
      <c r="AR105" s="12">
        <v>0</v>
      </c>
      <c r="AS105" s="12">
        <v>0</v>
      </c>
      <c r="AT105" s="12">
        <v>0</v>
      </c>
      <c r="AU105" s="12">
        <v>0</v>
      </c>
      <c r="AV105" s="12">
        <v>0</v>
      </c>
      <c r="AW105" s="12">
        <v>0</v>
      </c>
      <c r="AX105" s="12">
        <v>0</v>
      </c>
      <c r="AY105" s="12">
        <v>0</v>
      </c>
      <c r="AZ105" s="12">
        <v>0</v>
      </c>
      <c r="BA105" s="12">
        <v>0</v>
      </c>
      <c r="BB105" s="12">
        <v>0</v>
      </c>
      <c r="BC105" s="12">
        <v>0</v>
      </c>
      <c r="BD105" s="12">
        <v>0</v>
      </c>
      <c r="BE105" s="12">
        <v>0</v>
      </c>
      <c r="BF105" s="12">
        <v>0</v>
      </c>
      <c r="BG105" s="12">
        <v>0</v>
      </c>
      <c r="BH105" s="12">
        <v>16</v>
      </c>
    </row>
    <row r="106" spans="1:60" x14ac:dyDescent="0.2">
      <c r="A106" t="str">
        <f t="shared" si="3"/>
        <v>KPHRTRZ9H041H69KH1DS</v>
      </c>
      <c r="B106">
        <f t="shared" si="4"/>
        <v>48.872727272727275</v>
      </c>
      <c r="C106">
        <f t="shared" si="5"/>
        <v>65.486231107359245</v>
      </c>
      <c r="D106" s="14" t="s">
        <v>702</v>
      </c>
      <c r="E106" s="12">
        <v>0</v>
      </c>
      <c r="F106" s="12">
        <v>108</v>
      </c>
      <c r="G106" s="12">
        <v>138</v>
      </c>
      <c r="H106" s="12">
        <v>216</v>
      </c>
      <c r="I106" s="12">
        <v>11</v>
      </c>
      <c r="J106" s="12">
        <v>92</v>
      </c>
      <c r="K106" s="12">
        <v>0</v>
      </c>
      <c r="L106" s="12">
        <v>31</v>
      </c>
      <c r="M106" s="12">
        <v>138</v>
      </c>
      <c r="N106" s="12">
        <v>0</v>
      </c>
      <c r="O106" s="12">
        <v>0</v>
      </c>
      <c r="P106" s="12">
        <v>138</v>
      </c>
      <c r="Q106" s="12">
        <v>77</v>
      </c>
      <c r="R106" s="12">
        <v>0</v>
      </c>
      <c r="S106" s="12">
        <v>169</v>
      </c>
      <c r="T106" s="12">
        <v>0</v>
      </c>
      <c r="U106" s="12">
        <v>138</v>
      </c>
      <c r="V106" s="12">
        <v>31</v>
      </c>
      <c r="W106" s="12">
        <v>0</v>
      </c>
      <c r="X106" s="12">
        <v>0</v>
      </c>
      <c r="Y106" s="12">
        <v>0</v>
      </c>
      <c r="Z106" s="12">
        <v>138</v>
      </c>
      <c r="AA106" s="12">
        <v>154</v>
      </c>
      <c r="AB106" s="12">
        <v>26</v>
      </c>
      <c r="AC106" s="12">
        <v>0</v>
      </c>
      <c r="AD106" s="12">
        <v>138</v>
      </c>
      <c r="AE106" s="12">
        <v>0</v>
      </c>
      <c r="AF106" s="12">
        <v>138</v>
      </c>
      <c r="AG106" s="12">
        <v>0</v>
      </c>
      <c r="AH106" s="12">
        <v>0</v>
      </c>
      <c r="AI106" s="12">
        <v>16</v>
      </c>
      <c r="AJ106" s="12">
        <v>216</v>
      </c>
      <c r="AK106" s="12">
        <v>163</v>
      </c>
      <c r="AL106" s="12">
        <v>0</v>
      </c>
      <c r="AM106" s="12">
        <v>79</v>
      </c>
      <c r="AN106" s="12">
        <v>7</v>
      </c>
      <c r="AO106" s="12">
        <v>0</v>
      </c>
      <c r="AP106" s="12">
        <v>0</v>
      </c>
      <c r="AQ106" s="12">
        <v>7</v>
      </c>
      <c r="AR106" s="12">
        <v>0</v>
      </c>
      <c r="AS106" s="12">
        <v>99</v>
      </c>
      <c r="AT106" s="12">
        <v>0</v>
      </c>
      <c r="AU106" s="12">
        <v>31</v>
      </c>
      <c r="AV106" s="12">
        <v>8</v>
      </c>
      <c r="AW106" s="12">
        <v>0</v>
      </c>
      <c r="AX106" s="12">
        <v>25</v>
      </c>
      <c r="AY106" s="12">
        <v>0</v>
      </c>
      <c r="AZ106" s="12">
        <v>0</v>
      </c>
      <c r="BA106" s="12">
        <v>31</v>
      </c>
      <c r="BB106" s="12">
        <v>96</v>
      </c>
      <c r="BC106" s="12">
        <v>20</v>
      </c>
      <c r="BD106" s="12">
        <v>0</v>
      </c>
      <c r="BE106" s="12">
        <v>9</v>
      </c>
      <c r="BF106" s="12">
        <v>0</v>
      </c>
      <c r="BG106" s="12">
        <v>0</v>
      </c>
      <c r="BH106" s="12">
        <v>2688</v>
      </c>
    </row>
    <row r="107" spans="1:60" x14ac:dyDescent="0.2">
      <c r="A107" t="str">
        <f t="shared" si="3"/>
        <v>KPHRTRZ9H041H69KH1SS</v>
      </c>
      <c r="B107">
        <f t="shared" si="4"/>
        <v>4.1454545454545455</v>
      </c>
      <c r="C107">
        <f t="shared" si="5"/>
        <v>19.840491875080058</v>
      </c>
      <c r="D107" s="14" t="s">
        <v>703</v>
      </c>
      <c r="E107" s="12">
        <v>0</v>
      </c>
      <c r="F107" s="12">
        <v>0</v>
      </c>
      <c r="G107" s="12">
        <v>0</v>
      </c>
      <c r="H107" s="12">
        <v>0</v>
      </c>
      <c r="I107" s="12">
        <v>0</v>
      </c>
      <c r="J107" s="12">
        <v>16</v>
      </c>
      <c r="K107" s="12">
        <v>0</v>
      </c>
      <c r="L107" s="12">
        <v>0</v>
      </c>
      <c r="M107" s="12">
        <v>0</v>
      </c>
      <c r="N107" s="12">
        <v>0</v>
      </c>
      <c r="O107" s="12">
        <v>31</v>
      </c>
      <c r="P107" s="12">
        <v>0</v>
      </c>
      <c r="Q107" s="12">
        <v>0</v>
      </c>
      <c r="R107" s="12">
        <v>0</v>
      </c>
      <c r="S107" s="12">
        <v>0</v>
      </c>
      <c r="T107" s="12">
        <v>0</v>
      </c>
      <c r="U107" s="12">
        <v>0</v>
      </c>
      <c r="V107" s="12">
        <v>0</v>
      </c>
      <c r="W107" s="12">
        <v>0</v>
      </c>
      <c r="X107" s="12">
        <v>0</v>
      </c>
      <c r="Y107" s="12">
        <v>0</v>
      </c>
      <c r="Z107" s="12">
        <v>0</v>
      </c>
      <c r="AA107" s="12">
        <v>0</v>
      </c>
      <c r="AB107" s="12">
        <v>0</v>
      </c>
      <c r="AC107" s="12">
        <v>0</v>
      </c>
      <c r="AD107" s="12">
        <v>0</v>
      </c>
      <c r="AE107" s="12">
        <v>0</v>
      </c>
      <c r="AF107" s="12">
        <v>0</v>
      </c>
      <c r="AG107" s="12">
        <v>0</v>
      </c>
      <c r="AH107" s="12">
        <v>0</v>
      </c>
      <c r="AI107" s="12">
        <v>0</v>
      </c>
      <c r="AJ107" s="12">
        <v>0</v>
      </c>
      <c r="AK107" s="12">
        <v>0</v>
      </c>
      <c r="AL107" s="12">
        <v>0</v>
      </c>
      <c r="AM107" s="12">
        <v>0</v>
      </c>
      <c r="AN107" s="12">
        <v>0</v>
      </c>
      <c r="AO107" s="12">
        <v>0</v>
      </c>
      <c r="AP107" s="12">
        <v>0</v>
      </c>
      <c r="AQ107" s="12">
        <v>140</v>
      </c>
      <c r="AR107" s="12">
        <v>0</v>
      </c>
      <c r="AS107" s="12">
        <v>0</v>
      </c>
      <c r="AT107" s="12">
        <v>37</v>
      </c>
      <c r="AU107" s="12">
        <v>0</v>
      </c>
      <c r="AV107" s="12">
        <v>0</v>
      </c>
      <c r="AW107" s="12">
        <v>0</v>
      </c>
      <c r="AX107" s="12">
        <v>0</v>
      </c>
      <c r="AY107" s="12">
        <v>0</v>
      </c>
      <c r="AZ107" s="12">
        <v>0</v>
      </c>
      <c r="BA107" s="12">
        <v>0</v>
      </c>
      <c r="BB107" s="12">
        <v>4</v>
      </c>
      <c r="BC107" s="12">
        <v>0</v>
      </c>
      <c r="BD107" s="12">
        <v>0</v>
      </c>
      <c r="BE107" s="12">
        <v>0</v>
      </c>
      <c r="BF107" s="12">
        <v>0</v>
      </c>
      <c r="BG107" s="12">
        <v>0</v>
      </c>
      <c r="BH107" s="12">
        <v>228</v>
      </c>
    </row>
    <row r="108" spans="1:60" x14ac:dyDescent="0.2">
      <c r="A108" t="str">
        <f t="shared" si="3"/>
        <v>KPHRTRZ9H041H69KHG3</v>
      </c>
      <c r="B108">
        <f t="shared" si="4"/>
        <v>12.272727272727273</v>
      </c>
      <c r="C108">
        <f t="shared" si="5"/>
        <v>40.848615981565736</v>
      </c>
      <c r="D108" s="14" t="s">
        <v>704</v>
      </c>
      <c r="E108" s="12">
        <v>0</v>
      </c>
      <c r="F108" s="12">
        <v>0</v>
      </c>
      <c r="G108" s="12">
        <v>0</v>
      </c>
      <c r="H108" s="12">
        <v>0</v>
      </c>
      <c r="I108" s="12">
        <v>0</v>
      </c>
      <c r="J108" s="12">
        <v>169</v>
      </c>
      <c r="K108" s="12">
        <v>0</v>
      </c>
      <c r="L108" s="12">
        <v>0</v>
      </c>
      <c r="M108" s="12">
        <v>0</v>
      </c>
      <c r="N108" s="12">
        <v>0</v>
      </c>
      <c r="O108" s="12">
        <v>0</v>
      </c>
      <c r="P108" s="12">
        <v>0</v>
      </c>
      <c r="Q108" s="12">
        <v>0</v>
      </c>
      <c r="R108" s="12">
        <v>0</v>
      </c>
      <c r="S108" s="12">
        <v>0</v>
      </c>
      <c r="T108" s="12">
        <v>0</v>
      </c>
      <c r="U108" s="12">
        <v>0</v>
      </c>
      <c r="V108" s="12">
        <v>0</v>
      </c>
      <c r="W108" s="12">
        <v>0</v>
      </c>
      <c r="X108" s="12">
        <v>0</v>
      </c>
      <c r="Y108" s="12">
        <v>0</v>
      </c>
      <c r="Z108" s="12">
        <v>0</v>
      </c>
      <c r="AA108" s="12">
        <v>0</v>
      </c>
      <c r="AB108" s="12">
        <v>0</v>
      </c>
      <c r="AC108" s="12">
        <v>0</v>
      </c>
      <c r="AD108" s="12">
        <v>0</v>
      </c>
      <c r="AE108" s="12">
        <v>0</v>
      </c>
      <c r="AF108" s="12">
        <v>0</v>
      </c>
      <c r="AG108" s="12">
        <v>0</v>
      </c>
      <c r="AH108" s="12">
        <v>0</v>
      </c>
      <c r="AI108" s="12">
        <v>0</v>
      </c>
      <c r="AJ108" s="12">
        <v>0</v>
      </c>
      <c r="AK108" s="12">
        <v>0</v>
      </c>
      <c r="AL108" s="12">
        <v>0</v>
      </c>
      <c r="AM108" s="12">
        <v>0</v>
      </c>
      <c r="AN108" s="12">
        <v>0</v>
      </c>
      <c r="AO108" s="12">
        <v>0</v>
      </c>
      <c r="AP108" s="12">
        <v>0</v>
      </c>
      <c r="AQ108" s="12">
        <v>0</v>
      </c>
      <c r="AR108" s="12">
        <v>0</v>
      </c>
      <c r="AS108" s="12">
        <v>0</v>
      </c>
      <c r="AT108" s="12">
        <v>0</v>
      </c>
      <c r="AU108" s="12">
        <v>0</v>
      </c>
      <c r="AV108" s="12">
        <v>138</v>
      </c>
      <c r="AW108" s="12">
        <v>0</v>
      </c>
      <c r="AX108" s="12">
        <v>0</v>
      </c>
      <c r="AY108" s="12">
        <v>0</v>
      </c>
      <c r="AZ108" s="12">
        <v>92</v>
      </c>
      <c r="BA108" s="12">
        <v>0</v>
      </c>
      <c r="BB108" s="12">
        <v>0</v>
      </c>
      <c r="BC108" s="12">
        <v>184</v>
      </c>
      <c r="BD108" s="12">
        <v>0</v>
      </c>
      <c r="BE108" s="12">
        <v>0</v>
      </c>
      <c r="BF108" s="12">
        <v>92</v>
      </c>
      <c r="BG108" s="12">
        <v>0</v>
      </c>
      <c r="BH108" s="12">
        <v>675</v>
      </c>
    </row>
    <row r="109" spans="1:60" x14ac:dyDescent="0.2">
      <c r="A109" t="str">
        <f t="shared" si="3"/>
        <v>KPHRTRZ9H041H90KH1DS</v>
      </c>
      <c r="B109">
        <f t="shared" si="4"/>
        <v>24.672727272727272</v>
      </c>
      <c r="C109">
        <f t="shared" si="5"/>
        <v>36.539199927107482</v>
      </c>
      <c r="D109" s="14" t="s">
        <v>698</v>
      </c>
      <c r="E109" s="12">
        <v>0</v>
      </c>
      <c r="F109" s="12">
        <v>93</v>
      </c>
      <c r="G109" s="12">
        <v>78</v>
      </c>
      <c r="H109" s="12">
        <v>0</v>
      </c>
      <c r="I109" s="12">
        <v>0</v>
      </c>
      <c r="J109" s="12">
        <v>31</v>
      </c>
      <c r="K109" s="12">
        <v>0</v>
      </c>
      <c r="L109" s="12">
        <v>0</v>
      </c>
      <c r="M109" s="12">
        <v>62</v>
      </c>
      <c r="N109" s="12">
        <v>0</v>
      </c>
      <c r="O109" s="12">
        <v>94</v>
      </c>
      <c r="P109" s="12">
        <v>0</v>
      </c>
      <c r="Q109" s="12">
        <v>31</v>
      </c>
      <c r="R109" s="12">
        <v>0</v>
      </c>
      <c r="S109" s="12">
        <v>31</v>
      </c>
      <c r="T109" s="12">
        <v>31</v>
      </c>
      <c r="U109" s="12">
        <v>16</v>
      </c>
      <c r="V109" s="12">
        <v>0</v>
      </c>
      <c r="W109" s="12">
        <v>0</v>
      </c>
      <c r="X109" s="12">
        <v>0</v>
      </c>
      <c r="Y109" s="12">
        <v>31</v>
      </c>
      <c r="Z109" s="12">
        <v>0</v>
      </c>
      <c r="AA109" s="12">
        <v>62</v>
      </c>
      <c r="AB109" s="12">
        <v>0</v>
      </c>
      <c r="AC109" s="12">
        <v>0</v>
      </c>
      <c r="AD109" s="12">
        <v>77</v>
      </c>
      <c r="AE109" s="12">
        <v>0</v>
      </c>
      <c r="AF109" s="12">
        <v>47</v>
      </c>
      <c r="AG109" s="12">
        <v>0</v>
      </c>
      <c r="AH109" s="12">
        <v>32</v>
      </c>
      <c r="AI109" s="12">
        <v>16</v>
      </c>
      <c r="AJ109" s="12">
        <v>0</v>
      </c>
      <c r="AK109" s="12">
        <v>155</v>
      </c>
      <c r="AL109" s="12">
        <v>16</v>
      </c>
      <c r="AM109" s="12">
        <v>108</v>
      </c>
      <c r="AN109" s="12">
        <v>62</v>
      </c>
      <c r="AO109" s="12">
        <v>16</v>
      </c>
      <c r="AP109" s="12">
        <v>108</v>
      </c>
      <c r="AQ109" s="12">
        <v>77</v>
      </c>
      <c r="AR109" s="12">
        <v>16</v>
      </c>
      <c r="AS109" s="12">
        <v>0</v>
      </c>
      <c r="AT109" s="12">
        <v>0</v>
      </c>
      <c r="AU109" s="12">
        <v>31</v>
      </c>
      <c r="AV109" s="12">
        <v>0</v>
      </c>
      <c r="AW109" s="12">
        <v>0</v>
      </c>
      <c r="AX109" s="12">
        <v>5</v>
      </c>
      <c r="AY109" s="12">
        <v>31</v>
      </c>
      <c r="AZ109" s="12">
        <v>0</v>
      </c>
      <c r="BA109" s="12">
        <v>0</v>
      </c>
      <c r="BB109" s="12">
        <v>0</v>
      </c>
      <c r="BC109" s="12">
        <v>0</v>
      </c>
      <c r="BD109" s="12">
        <v>0</v>
      </c>
      <c r="BE109" s="12">
        <v>0</v>
      </c>
      <c r="BF109" s="12">
        <v>0</v>
      </c>
      <c r="BG109" s="12">
        <v>0</v>
      </c>
      <c r="BH109" s="12">
        <v>1357</v>
      </c>
    </row>
    <row r="110" spans="1:60" x14ac:dyDescent="0.2">
      <c r="A110" t="str">
        <f t="shared" si="3"/>
        <v>KPHRTRZ9H041H90KH1SS</v>
      </c>
      <c r="B110">
        <f t="shared" si="4"/>
        <v>5.872727272727273</v>
      </c>
      <c r="C110">
        <f t="shared" si="5"/>
        <v>15.804423367519551</v>
      </c>
      <c r="D110" s="14" t="s">
        <v>699</v>
      </c>
      <c r="E110" s="12">
        <v>0</v>
      </c>
      <c r="F110" s="12">
        <v>0</v>
      </c>
      <c r="G110" s="12">
        <v>0</v>
      </c>
      <c r="H110" s="12">
        <v>0</v>
      </c>
      <c r="I110" s="12">
        <v>0</v>
      </c>
      <c r="J110" s="12">
        <v>0</v>
      </c>
      <c r="K110" s="12">
        <v>0</v>
      </c>
      <c r="L110" s="12">
        <v>0</v>
      </c>
      <c r="M110" s="12">
        <v>0</v>
      </c>
      <c r="N110" s="12">
        <v>0</v>
      </c>
      <c r="O110" s="12">
        <v>0</v>
      </c>
      <c r="P110" s="12">
        <v>0</v>
      </c>
      <c r="Q110" s="12">
        <v>0</v>
      </c>
      <c r="R110" s="12">
        <v>0</v>
      </c>
      <c r="S110" s="12">
        <v>0</v>
      </c>
      <c r="T110" s="12">
        <v>0</v>
      </c>
      <c r="U110" s="12">
        <v>0</v>
      </c>
      <c r="V110" s="12">
        <v>0</v>
      </c>
      <c r="W110" s="12">
        <v>0</v>
      </c>
      <c r="X110" s="12">
        <v>0</v>
      </c>
      <c r="Y110" s="12">
        <v>0</v>
      </c>
      <c r="Z110" s="12">
        <v>0</v>
      </c>
      <c r="AA110" s="12">
        <v>0</v>
      </c>
      <c r="AB110" s="12">
        <v>0</v>
      </c>
      <c r="AC110" s="12">
        <v>0</v>
      </c>
      <c r="AD110" s="12">
        <v>0</v>
      </c>
      <c r="AE110" s="12">
        <v>0</v>
      </c>
      <c r="AF110" s="12">
        <v>46</v>
      </c>
      <c r="AG110" s="12">
        <v>0</v>
      </c>
      <c r="AH110" s="12">
        <v>0</v>
      </c>
      <c r="AI110" s="12">
        <v>0</v>
      </c>
      <c r="AJ110" s="12">
        <v>0</v>
      </c>
      <c r="AK110" s="12">
        <v>31</v>
      </c>
      <c r="AL110" s="12">
        <v>0</v>
      </c>
      <c r="AM110" s="12">
        <v>62</v>
      </c>
      <c r="AN110" s="12">
        <v>0</v>
      </c>
      <c r="AO110" s="12">
        <v>0</v>
      </c>
      <c r="AP110" s="12">
        <v>0</v>
      </c>
      <c r="AQ110" s="12">
        <v>0</v>
      </c>
      <c r="AR110" s="12">
        <v>0</v>
      </c>
      <c r="AS110" s="12">
        <v>0</v>
      </c>
      <c r="AT110" s="12">
        <v>0</v>
      </c>
      <c r="AU110" s="12">
        <v>0</v>
      </c>
      <c r="AV110" s="12">
        <v>46</v>
      </c>
      <c r="AW110" s="12">
        <v>0</v>
      </c>
      <c r="AX110" s="12">
        <v>0</v>
      </c>
      <c r="AY110" s="12">
        <v>0</v>
      </c>
      <c r="AZ110" s="12">
        <v>0</v>
      </c>
      <c r="BA110" s="12">
        <v>46</v>
      </c>
      <c r="BB110" s="12">
        <v>0</v>
      </c>
      <c r="BC110" s="12">
        <v>0</v>
      </c>
      <c r="BD110" s="12">
        <v>0</v>
      </c>
      <c r="BE110" s="12">
        <v>46</v>
      </c>
      <c r="BF110" s="12">
        <v>0</v>
      </c>
      <c r="BG110" s="12">
        <v>46</v>
      </c>
      <c r="BH110" s="12">
        <v>323</v>
      </c>
    </row>
    <row r="111" spans="1:60" x14ac:dyDescent="0.2">
      <c r="A111" t="str">
        <f t="shared" si="3"/>
        <v>KPHRTRZ9H041H90KHG3</v>
      </c>
      <c r="B111">
        <f t="shared" si="4"/>
        <v>8.709090909090909</v>
      </c>
      <c r="C111">
        <f t="shared" si="5"/>
        <v>22.189981662797429</v>
      </c>
      <c r="D111" s="14" t="s">
        <v>700</v>
      </c>
      <c r="E111" s="12">
        <v>0</v>
      </c>
      <c r="F111" s="12">
        <v>0</v>
      </c>
      <c r="G111" s="12">
        <v>0</v>
      </c>
      <c r="H111" s="12">
        <v>0</v>
      </c>
      <c r="I111" s="12">
        <v>31</v>
      </c>
      <c r="J111" s="12">
        <v>77</v>
      </c>
      <c r="K111" s="12">
        <v>0</v>
      </c>
      <c r="L111" s="12">
        <v>0</v>
      </c>
      <c r="M111" s="12">
        <v>0</v>
      </c>
      <c r="N111" s="12">
        <v>0</v>
      </c>
      <c r="O111" s="12">
        <v>0</v>
      </c>
      <c r="P111" s="12">
        <v>0</v>
      </c>
      <c r="Q111" s="12">
        <v>0</v>
      </c>
      <c r="R111" s="12">
        <v>0</v>
      </c>
      <c r="S111" s="12">
        <v>0</v>
      </c>
      <c r="T111" s="12">
        <v>0</v>
      </c>
      <c r="U111" s="12">
        <v>0</v>
      </c>
      <c r="V111" s="12">
        <v>0</v>
      </c>
      <c r="W111" s="12">
        <v>0</v>
      </c>
      <c r="X111" s="12">
        <v>0</v>
      </c>
      <c r="Y111" s="12">
        <v>0</v>
      </c>
      <c r="Z111" s="12">
        <v>0</v>
      </c>
      <c r="AA111" s="12">
        <v>0</v>
      </c>
      <c r="AB111" s="12">
        <v>0</v>
      </c>
      <c r="AC111" s="12">
        <v>0</v>
      </c>
      <c r="AD111" s="12">
        <v>0</v>
      </c>
      <c r="AE111" s="12">
        <v>0</v>
      </c>
      <c r="AF111" s="12">
        <v>0</v>
      </c>
      <c r="AG111" s="12">
        <v>0</v>
      </c>
      <c r="AH111" s="12">
        <v>0</v>
      </c>
      <c r="AI111" s="12">
        <v>0</v>
      </c>
      <c r="AJ111" s="12">
        <v>0</v>
      </c>
      <c r="AK111" s="12">
        <v>0</v>
      </c>
      <c r="AL111" s="12">
        <v>0</v>
      </c>
      <c r="AM111" s="12">
        <v>0</v>
      </c>
      <c r="AN111" s="12">
        <v>0</v>
      </c>
      <c r="AO111" s="12">
        <v>0</v>
      </c>
      <c r="AP111" s="12">
        <v>0</v>
      </c>
      <c r="AQ111" s="12">
        <v>0</v>
      </c>
      <c r="AR111" s="12">
        <v>0</v>
      </c>
      <c r="AS111" s="12">
        <v>0</v>
      </c>
      <c r="AT111" s="12">
        <v>0</v>
      </c>
      <c r="AU111" s="12">
        <v>0</v>
      </c>
      <c r="AV111" s="12">
        <v>46</v>
      </c>
      <c r="AW111" s="12">
        <v>62</v>
      </c>
      <c r="AX111" s="12">
        <v>0</v>
      </c>
      <c r="AY111" s="12">
        <v>0</v>
      </c>
      <c r="AZ111" s="12">
        <v>0</v>
      </c>
      <c r="BA111" s="12">
        <v>0</v>
      </c>
      <c r="BB111" s="12">
        <v>93</v>
      </c>
      <c r="BC111" s="12">
        <v>77</v>
      </c>
      <c r="BD111" s="12">
        <v>16</v>
      </c>
      <c r="BE111" s="12">
        <v>31</v>
      </c>
      <c r="BF111" s="12">
        <v>46</v>
      </c>
      <c r="BG111" s="12">
        <v>0</v>
      </c>
      <c r="BH111" s="12">
        <v>479</v>
      </c>
    </row>
    <row r="112" spans="1:60" x14ac:dyDescent="0.2">
      <c r="A112" t="str">
        <f t="shared" si="3"/>
        <v>KPHRTRZ9H048H69KH1DS</v>
      </c>
      <c r="B112">
        <f t="shared" si="4"/>
        <v>15.2</v>
      </c>
      <c r="C112">
        <f t="shared" si="5"/>
        <v>26.638457301566984</v>
      </c>
      <c r="D112" s="14" t="s">
        <v>712</v>
      </c>
      <c r="E112" s="12">
        <v>0</v>
      </c>
      <c r="F112" s="12">
        <v>0</v>
      </c>
      <c r="G112" s="12">
        <v>0</v>
      </c>
      <c r="H112" s="12">
        <v>10</v>
      </c>
      <c r="I112" s="12">
        <v>13</v>
      </c>
      <c r="J112" s="12">
        <v>0</v>
      </c>
      <c r="K112" s="12">
        <v>92</v>
      </c>
      <c r="L112" s="12">
        <v>46</v>
      </c>
      <c r="M112" s="12">
        <v>0</v>
      </c>
      <c r="N112" s="12">
        <v>0</v>
      </c>
      <c r="O112" s="12">
        <v>31</v>
      </c>
      <c r="P112" s="12">
        <v>81</v>
      </c>
      <c r="Q112" s="12">
        <v>93</v>
      </c>
      <c r="R112" s="12">
        <v>0</v>
      </c>
      <c r="S112" s="12">
        <v>0</v>
      </c>
      <c r="T112" s="12">
        <v>0</v>
      </c>
      <c r="U112" s="12">
        <v>0</v>
      </c>
      <c r="V112" s="12">
        <v>0</v>
      </c>
      <c r="W112" s="12">
        <v>20</v>
      </c>
      <c r="X112" s="12">
        <v>0</v>
      </c>
      <c r="Y112" s="12">
        <v>0</v>
      </c>
      <c r="Z112" s="12">
        <v>0</v>
      </c>
      <c r="AA112" s="12">
        <v>0</v>
      </c>
      <c r="AB112" s="12">
        <v>62</v>
      </c>
      <c r="AC112" s="12">
        <v>0</v>
      </c>
      <c r="AD112" s="12">
        <v>0</v>
      </c>
      <c r="AE112" s="12">
        <v>0</v>
      </c>
      <c r="AF112" s="12">
        <v>62</v>
      </c>
      <c r="AG112" s="12">
        <v>0</v>
      </c>
      <c r="AH112" s="12">
        <v>8</v>
      </c>
      <c r="AI112" s="12">
        <v>41</v>
      </c>
      <c r="AJ112" s="12">
        <v>62</v>
      </c>
      <c r="AK112" s="12">
        <v>0</v>
      </c>
      <c r="AL112" s="12">
        <v>0</v>
      </c>
      <c r="AM112" s="12">
        <v>56</v>
      </c>
      <c r="AN112" s="12">
        <v>0</v>
      </c>
      <c r="AO112" s="12">
        <v>0</v>
      </c>
      <c r="AP112" s="12">
        <v>31</v>
      </c>
      <c r="AQ112" s="12">
        <v>62</v>
      </c>
      <c r="AR112" s="12">
        <v>0</v>
      </c>
      <c r="AS112" s="12">
        <v>4</v>
      </c>
      <c r="AT112" s="12">
        <v>46</v>
      </c>
      <c r="AU112" s="12">
        <v>0</v>
      </c>
      <c r="AV112" s="12">
        <v>0</v>
      </c>
      <c r="AW112" s="12">
        <v>0</v>
      </c>
      <c r="AX112" s="12">
        <v>0</v>
      </c>
      <c r="AY112" s="12">
        <v>16</v>
      </c>
      <c r="AZ112" s="12">
        <v>0</v>
      </c>
      <c r="BA112" s="12">
        <v>0</v>
      </c>
      <c r="BB112" s="12">
        <v>0</v>
      </c>
      <c r="BC112" s="12">
        <v>0</v>
      </c>
      <c r="BD112" s="12">
        <v>0</v>
      </c>
      <c r="BE112" s="12">
        <v>0</v>
      </c>
      <c r="BF112" s="12">
        <v>0</v>
      </c>
      <c r="BG112" s="12">
        <v>0</v>
      </c>
      <c r="BH112" s="12">
        <v>836</v>
      </c>
    </row>
    <row r="113" spans="1:60" x14ac:dyDescent="0.2">
      <c r="A113" t="str">
        <f t="shared" si="3"/>
        <v>KPHRTRZ9H048H69KH1SS</v>
      </c>
      <c r="B113">
        <f t="shared" si="4"/>
        <v>1.3090909090909091</v>
      </c>
      <c r="C113">
        <f t="shared" si="5"/>
        <v>5.2700155571937328</v>
      </c>
      <c r="D113" s="14" t="s">
        <v>713</v>
      </c>
      <c r="E113" s="12">
        <v>0</v>
      </c>
      <c r="F113" s="12">
        <v>0</v>
      </c>
      <c r="G113" s="12">
        <v>0</v>
      </c>
      <c r="H113" s="12">
        <v>0</v>
      </c>
      <c r="I113" s="12">
        <v>0</v>
      </c>
      <c r="J113" s="12">
        <v>0</v>
      </c>
      <c r="K113" s="12">
        <v>13</v>
      </c>
      <c r="L113" s="12">
        <v>0</v>
      </c>
      <c r="M113" s="12">
        <v>0</v>
      </c>
      <c r="N113" s="12">
        <v>0</v>
      </c>
      <c r="O113" s="12">
        <v>31</v>
      </c>
      <c r="P113" s="12">
        <v>0</v>
      </c>
      <c r="Q113" s="12">
        <v>0</v>
      </c>
      <c r="R113" s="12">
        <v>0</v>
      </c>
      <c r="S113" s="12">
        <v>0</v>
      </c>
      <c r="T113" s="12">
        <v>0</v>
      </c>
      <c r="U113" s="12">
        <v>8</v>
      </c>
      <c r="V113" s="12">
        <v>0</v>
      </c>
      <c r="W113" s="12">
        <v>0</v>
      </c>
      <c r="X113" s="12">
        <v>0</v>
      </c>
      <c r="Y113" s="12">
        <v>0</v>
      </c>
      <c r="Z113" s="12">
        <v>20</v>
      </c>
      <c r="AA113" s="12">
        <v>0</v>
      </c>
      <c r="AB113" s="12">
        <v>0</v>
      </c>
      <c r="AC113" s="12">
        <v>0</v>
      </c>
      <c r="AD113" s="12">
        <v>0</v>
      </c>
      <c r="AE113" s="12">
        <v>0</v>
      </c>
      <c r="AF113" s="12">
        <v>0</v>
      </c>
      <c r="AG113" s="12">
        <v>0</v>
      </c>
      <c r="AH113" s="12">
        <v>0</v>
      </c>
      <c r="AI113" s="12">
        <v>0</v>
      </c>
      <c r="AJ113" s="12">
        <v>0</v>
      </c>
      <c r="AK113" s="12">
        <v>0</v>
      </c>
      <c r="AL113" s="12">
        <v>0</v>
      </c>
      <c r="AM113" s="12">
        <v>0</v>
      </c>
      <c r="AN113" s="12">
        <v>0</v>
      </c>
      <c r="AO113" s="12">
        <v>0</v>
      </c>
      <c r="AP113" s="12">
        <v>0</v>
      </c>
      <c r="AQ113" s="12">
        <v>0</v>
      </c>
      <c r="AR113" s="12">
        <v>0</v>
      </c>
      <c r="AS113" s="12">
        <v>0</v>
      </c>
      <c r="AT113" s="12">
        <v>0</v>
      </c>
      <c r="AU113" s="12">
        <v>0</v>
      </c>
      <c r="AV113" s="12">
        <v>0</v>
      </c>
      <c r="AW113" s="12">
        <v>0</v>
      </c>
      <c r="AX113" s="12">
        <v>0</v>
      </c>
      <c r="AY113" s="12">
        <v>0</v>
      </c>
      <c r="AZ113" s="12">
        <v>0</v>
      </c>
      <c r="BA113" s="12">
        <v>0</v>
      </c>
      <c r="BB113" s="12">
        <v>0</v>
      </c>
      <c r="BC113" s="12">
        <v>0</v>
      </c>
      <c r="BD113" s="12">
        <v>0</v>
      </c>
      <c r="BE113" s="12">
        <v>0</v>
      </c>
      <c r="BF113" s="12">
        <v>0</v>
      </c>
      <c r="BG113" s="12">
        <v>0</v>
      </c>
      <c r="BH113" s="12">
        <v>72</v>
      </c>
    </row>
    <row r="114" spans="1:60" x14ac:dyDescent="0.2">
      <c r="A114" t="str">
        <f t="shared" si="3"/>
        <v>KPHRTRZ9H048H69KHG3</v>
      </c>
      <c r="B114">
        <f t="shared" si="4"/>
        <v>2.2363636363636363</v>
      </c>
      <c r="C114">
        <f t="shared" si="5"/>
        <v>9.543203197707113</v>
      </c>
      <c r="D114" s="14" t="s">
        <v>714</v>
      </c>
      <c r="E114" s="12">
        <v>0</v>
      </c>
      <c r="F114" s="12">
        <v>0</v>
      </c>
      <c r="G114" s="12">
        <v>0</v>
      </c>
      <c r="H114" s="12">
        <v>0</v>
      </c>
      <c r="I114" s="12">
        <v>0</v>
      </c>
      <c r="J114" s="12">
        <v>0</v>
      </c>
      <c r="K114" s="12">
        <v>0</v>
      </c>
      <c r="L114" s="12">
        <v>0</v>
      </c>
      <c r="M114" s="12">
        <v>0</v>
      </c>
      <c r="N114" s="12">
        <v>0</v>
      </c>
      <c r="O114" s="12">
        <v>0</v>
      </c>
      <c r="P114" s="12">
        <v>0</v>
      </c>
      <c r="Q114" s="12">
        <v>0</v>
      </c>
      <c r="R114" s="12">
        <v>0</v>
      </c>
      <c r="S114" s="12">
        <v>0</v>
      </c>
      <c r="T114" s="12">
        <v>0</v>
      </c>
      <c r="U114" s="12">
        <v>0</v>
      </c>
      <c r="V114" s="12">
        <v>0</v>
      </c>
      <c r="W114" s="12">
        <v>0</v>
      </c>
      <c r="X114" s="12">
        <v>0</v>
      </c>
      <c r="Y114" s="12">
        <v>0</v>
      </c>
      <c r="Z114" s="12">
        <v>0</v>
      </c>
      <c r="AA114" s="12">
        <v>0</v>
      </c>
      <c r="AB114" s="12">
        <v>0</v>
      </c>
      <c r="AC114" s="12">
        <v>0</v>
      </c>
      <c r="AD114" s="12">
        <v>0</v>
      </c>
      <c r="AE114" s="12">
        <v>0</v>
      </c>
      <c r="AF114" s="12">
        <v>0</v>
      </c>
      <c r="AG114" s="12">
        <v>0</v>
      </c>
      <c r="AH114" s="12">
        <v>0</v>
      </c>
      <c r="AI114" s="12">
        <v>0</v>
      </c>
      <c r="AJ114" s="12">
        <v>0</v>
      </c>
      <c r="AK114" s="12">
        <v>0</v>
      </c>
      <c r="AL114" s="12">
        <v>0</v>
      </c>
      <c r="AM114" s="12">
        <v>0</v>
      </c>
      <c r="AN114" s="12">
        <v>0</v>
      </c>
      <c r="AO114" s="12">
        <v>0</v>
      </c>
      <c r="AP114" s="12">
        <v>0</v>
      </c>
      <c r="AQ114" s="12">
        <v>0</v>
      </c>
      <c r="AR114" s="12">
        <v>0</v>
      </c>
      <c r="AS114" s="12">
        <v>0</v>
      </c>
      <c r="AT114" s="12">
        <v>0</v>
      </c>
      <c r="AU114" s="12">
        <v>0</v>
      </c>
      <c r="AV114" s="12">
        <v>0</v>
      </c>
      <c r="AW114" s="12">
        <v>46</v>
      </c>
      <c r="AX114" s="12">
        <v>0</v>
      </c>
      <c r="AY114" s="12">
        <v>0</v>
      </c>
      <c r="AZ114" s="12">
        <v>31</v>
      </c>
      <c r="BA114" s="12">
        <v>0</v>
      </c>
      <c r="BB114" s="12">
        <v>0</v>
      </c>
      <c r="BC114" s="12">
        <v>46</v>
      </c>
      <c r="BD114" s="12">
        <v>0</v>
      </c>
      <c r="BE114" s="12">
        <v>0</v>
      </c>
      <c r="BF114" s="12">
        <v>0</v>
      </c>
      <c r="BG114" s="12">
        <v>0</v>
      </c>
      <c r="BH114" s="12">
        <v>123</v>
      </c>
    </row>
    <row r="115" spans="1:60" x14ac:dyDescent="0.2">
      <c r="A115" t="str">
        <f t="shared" si="3"/>
        <v>KPHRTRZ9H048H90KH1DS</v>
      </c>
      <c r="B115">
        <f t="shared" si="4"/>
        <v>23.072727272727274</v>
      </c>
      <c r="C115">
        <f t="shared" si="5"/>
        <v>37.261764011370389</v>
      </c>
      <c r="D115" s="14" t="s">
        <v>708</v>
      </c>
      <c r="E115" s="12">
        <v>0</v>
      </c>
      <c r="F115" s="12">
        <v>31</v>
      </c>
      <c r="G115" s="12">
        <v>93</v>
      </c>
      <c r="H115" s="12">
        <v>93</v>
      </c>
      <c r="I115" s="12">
        <v>92</v>
      </c>
      <c r="J115" s="12">
        <v>62</v>
      </c>
      <c r="K115" s="12">
        <v>31</v>
      </c>
      <c r="L115" s="12">
        <v>0</v>
      </c>
      <c r="M115" s="12">
        <v>154</v>
      </c>
      <c r="N115" s="12">
        <v>0</v>
      </c>
      <c r="O115" s="12">
        <v>62</v>
      </c>
      <c r="P115" s="12">
        <v>0</v>
      </c>
      <c r="Q115" s="12">
        <v>31</v>
      </c>
      <c r="R115" s="12">
        <v>31</v>
      </c>
      <c r="S115" s="12">
        <v>0</v>
      </c>
      <c r="T115" s="12">
        <v>0</v>
      </c>
      <c r="U115" s="12">
        <v>0</v>
      </c>
      <c r="V115" s="12">
        <v>0</v>
      </c>
      <c r="W115" s="12">
        <v>0</v>
      </c>
      <c r="X115" s="12">
        <v>0</v>
      </c>
      <c r="Y115" s="12">
        <v>31</v>
      </c>
      <c r="Z115" s="12">
        <v>0</v>
      </c>
      <c r="AA115" s="12">
        <v>0</v>
      </c>
      <c r="AB115" s="12">
        <v>0</v>
      </c>
      <c r="AC115" s="12">
        <v>0</v>
      </c>
      <c r="AD115" s="12">
        <v>31</v>
      </c>
      <c r="AE115" s="12">
        <v>0</v>
      </c>
      <c r="AF115" s="12">
        <v>62</v>
      </c>
      <c r="AG115" s="12">
        <v>0</v>
      </c>
      <c r="AH115" s="12">
        <v>62</v>
      </c>
      <c r="AI115" s="12">
        <v>31</v>
      </c>
      <c r="AJ115" s="12">
        <v>62</v>
      </c>
      <c r="AK115" s="12">
        <v>124</v>
      </c>
      <c r="AL115" s="12">
        <v>31</v>
      </c>
      <c r="AM115" s="12">
        <v>0</v>
      </c>
      <c r="AN115" s="12">
        <v>0</v>
      </c>
      <c r="AO115" s="12">
        <v>0</v>
      </c>
      <c r="AP115" s="12">
        <v>0</v>
      </c>
      <c r="AQ115" s="12">
        <v>0</v>
      </c>
      <c r="AR115" s="12">
        <v>93</v>
      </c>
      <c r="AS115" s="12">
        <v>0</v>
      </c>
      <c r="AT115" s="12">
        <v>0</v>
      </c>
      <c r="AU115" s="12">
        <v>62</v>
      </c>
      <c r="AV115" s="12">
        <v>0</v>
      </c>
      <c r="AW115" s="12">
        <v>0</v>
      </c>
      <c r="AX115" s="12">
        <v>0</v>
      </c>
      <c r="AY115" s="12">
        <v>0</v>
      </c>
      <c r="AZ115" s="12">
        <v>0</v>
      </c>
      <c r="BA115" s="12">
        <v>0</v>
      </c>
      <c r="BB115" s="12">
        <v>0</v>
      </c>
      <c r="BC115" s="12">
        <v>0</v>
      </c>
      <c r="BD115" s="12">
        <v>0</v>
      </c>
      <c r="BE115" s="12">
        <v>0</v>
      </c>
      <c r="BF115" s="12">
        <v>0</v>
      </c>
      <c r="BG115" s="12">
        <v>0</v>
      </c>
      <c r="BH115" s="12">
        <v>1269</v>
      </c>
    </row>
    <row r="116" spans="1:60" x14ac:dyDescent="0.2">
      <c r="A116" t="str">
        <f t="shared" si="3"/>
        <v>KPHRTRZ9H048H90KHG3</v>
      </c>
      <c r="B116">
        <f t="shared" si="4"/>
        <v>6.4727272727272727</v>
      </c>
      <c r="C116">
        <f t="shared" si="5"/>
        <v>17.800181590266561</v>
      </c>
      <c r="D116" s="14" t="s">
        <v>710</v>
      </c>
      <c r="E116" s="12">
        <v>0</v>
      </c>
      <c r="F116" s="12">
        <v>0</v>
      </c>
      <c r="G116" s="12">
        <v>0</v>
      </c>
      <c r="H116" s="12">
        <v>0</v>
      </c>
      <c r="I116" s="12">
        <v>0</v>
      </c>
      <c r="J116" s="12">
        <v>31</v>
      </c>
      <c r="K116" s="12">
        <v>62</v>
      </c>
      <c r="L116" s="12">
        <v>0</v>
      </c>
      <c r="M116" s="12">
        <v>0</v>
      </c>
      <c r="N116" s="12">
        <v>0</v>
      </c>
      <c r="O116" s="12">
        <v>0</v>
      </c>
      <c r="P116" s="12">
        <v>0</v>
      </c>
      <c r="Q116" s="12">
        <v>0</v>
      </c>
      <c r="R116" s="12">
        <v>0</v>
      </c>
      <c r="S116" s="12">
        <v>0</v>
      </c>
      <c r="T116" s="12">
        <v>0</v>
      </c>
      <c r="U116" s="12">
        <v>0</v>
      </c>
      <c r="V116" s="12">
        <v>0</v>
      </c>
      <c r="W116" s="12">
        <v>0</v>
      </c>
      <c r="X116" s="12">
        <v>0</v>
      </c>
      <c r="Y116" s="12">
        <v>0</v>
      </c>
      <c r="Z116" s="12">
        <v>0</v>
      </c>
      <c r="AA116" s="12">
        <v>0</v>
      </c>
      <c r="AB116" s="12">
        <v>0</v>
      </c>
      <c r="AC116" s="12">
        <v>0</v>
      </c>
      <c r="AD116" s="12">
        <v>0</v>
      </c>
      <c r="AE116" s="12">
        <v>0</v>
      </c>
      <c r="AF116" s="12">
        <v>0</v>
      </c>
      <c r="AG116" s="12">
        <v>0</v>
      </c>
      <c r="AH116" s="12">
        <v>0</v>
      </c>
      <c r="AI116" s="12">
        <v>0</v>
      </c>
      <c r="AJ116" s="12">
        <v>0</v>
      </c>
      <c r="AK116" s="12">
        <v>0</v>
      </c>
      <c r="AL116" s="12">
        <v>0</v>
      </c>
      <c r="AM116" s="12">
        <v>0</v>
      </c>
      <c r="AN116" s="12">
        <v>0</v>
      </c>
      <c r="AO116" s="12">
        <v>0</v>
      </c>
      <c r="AP116" s="12">
        <v>0</v>
      </c>
      <c r="AQ116" s="12">
        <v>0</v>
      </c>
      <c r="AR116" s="12">
        <v>0</v>
      </c>
      <c r="AS116" s="12">
        <v>0</v>
      </c>
      <c r="AT116" s="12">
        <v>0</v>
      </c>
      <c r="AU116" s="12">
        <v>0</v>
      </c>
      <c r="AV116" s="12">
        <v>0</v>
      </c>
      <c r="AW116" s="12">
        <v>0</v>
      </c>
      <c r="AX116" s="12">
        <v>62</v>
      </c>
      <c r="AY116" s="12">
        <v>62</v>
      </c>
      <c r="AZ116" s="12">
        <v>46</v>
      </c>
      <c r="BA116" s="12">
        <v>0</v>
      </c>
      <c r="BB116" s="12">
        <v>31</v>
      </c>
      <c r="BC116" s="12">
        <v>0</v>
      </c>
      <c r="BD116" s="12">
        <v>0</v>
      </c>
      <c r="BE116" s="12">
        <v>62</v>
      </c>
      <c r="BF116" s="12">
        <v>0</v>
      </c>
      <c r="BG116" s="12">
        <v>0</v>
      </c>
      <c r="BH116" s="12">
        <v>356</v>
      </c>
    </row>
    <row r="117" spans="1:60" x14ac:dyDescent="0.2">
      <c r="A117" t="str">
        <f t="shared" si="3"/>
        <v>KPHRTRZ9H060H69KH1DS</v>
      </c>
      <c r="B117">
        <f t="shared" si="4"/>
        <v>24.418181818181818</v>
      </c>
      <c r="C117">
        <f t="shared" si="5"/>
        <v>37.76471550764996</v>
      </c>
      <c r="D117" s="14" t="s">
        <v>722</v>
      </c>
      <c r="E117" s="12">
        <v>0</v>
      </c>
      <c r="F117" s="12">
        <v>0</v>
      </c>
      <c r="G117" s="12">
        <v>0</v>
      </c>
      <c r="H117" s="12">
        <v>46</v>
      </c>
      <c r="I117" s="12">
        <v>8</v>
      </c>
      <c r="J117" s="12">
        <v>31</v>
      </c>
      <c r="K117" s="12">
        <v>0</v>
      </c>
      <c r="L117" s="12">
        <v>46</v>
      </c>
      <c r="M117" s="12">
        <v>0</v>
      </c>
      <c r="N117" s="12">
        <v>38</v>
      </c>
      <c r="O117" s="12">
        <v>0</v>
      </c>
      <c r="P117" s="12">
        <v>92</v>
      </c>
      <c r="Q117" s="12">
        <v>0</v>
      </c>
      <c r="R117" s="12">
        <v>0</v>
      </c>
      <c r="S117" s="12">
        <v>0</v>
      </c>
      <c r="T117" s="12">
        <v>0</v>
      </c>
      <c r="U117" s="12">
        <v>92</v>
      </c>
      <c r="V117" s="12">
        <v>0</v>
      </c>
      <c r="W117" s="12">
        <v>0</v>
      </c>
      <c r="X117" s="12">
        <v>92</v>
      </c>
      <c r="Y117" s="12">
        <v>0</v>
      </c>
      <c r="Z117" s="12">
        <v>0</v>
      </c>
      <c r="AA117" s="12">
        <v>0</v>
      </c>
      <c r="AB117" s="12">
        <v>92</v>
      </c>
      <c r="AC117" s="12">
        <v>0</v>
      </c>
      <c r="AD117" s="12">
        <v>0</v>
      </c>
      <c r="AE117" s="12">
        <v>0</v>
      </c>
      <c r="AF117" s="12">
        <v>92</v>
      </c>
      <c r="AG117" s="12">
        <v>0</v>
      </c>
      <c r="AH117" s="12">
        <v>138</v>
      </c>
      <c r="AI117" s="12">
        <v>29</v>
      </c>
      <c r="AJ117" s="12">
        <v>0</v>
      </c>
      <c r="AK117" s="12">
        <v>92</v>
      </c>
      <c r="AL117" s="12">
        <v>0</v>
      </c>
      <c r="AM117" s="12">
        <v>138</v>
      </c>
      <c r="AN117" s="12">
        <v>7</v>
      </c>
      <c r="AO117" s="12">
        <v>0</v>
      </c>
      <c r="AP117" s="12">
        <v>0</v>
      </c>
      <c r="AQ117" s="12">
        <v>0</v>
      </c>
      <c r="AR117" s="12">
        <v>46</v>
      </c>
      <c r="AS117" s="12">
        <v>53</v>
      </c>
      <c r="AT117" s="12">
        <v>0</v>
      </c>
      <c r="AU117" s="12">
        <v>31</v>
      </c>
      <c r="AV117" s="12">
        <v>32</v>
      </c>
      <c r="AW117" s="12">
        <v>0</v>
      </c>
      <c r="AX117" s="12">
        <v>50</v>
      </c>
      <c r="AY117" s="12">
        <v>37</v>
      </c>
      <c r="AZ117" s="12">
        <v>0</v>
      </c>
      <c r="BA117" s="12">
        <v>0</v>
      </c>
      <c r="BB117" s="12">
        <v>50</v>
      </c>
      <c r="BC117" s="12">
        <v>4</v>
      </c>
      <c r="BD117" s="12">
        <v>0</v>
      </c>
      <c r="BE117" s="12">
        <v>7</v>
      </c>
      <c r="BF117" s="12">
        <v>0</v>
      </c>
      <c r="BG117" s="12">
        <v>0</v>
      </c>
      <c r="BH117" s="12">
        <v>1343</v>
      </c>
    </row>
    <row r="118" spans="1:60" x14ac:dyDescent="0.2">
      <c r="A118" t="str">
        <f t="shared" si="3"/>
        <v>KPHRTRZ9H060H69KH1SS</v>
      </c>
      <c r="B118">
        <f t="shared" si="4"/>
        <v>0.29090909090909089</v>
      </c>
      <c r="C118">
        <f t="shared" si="5"/>
        <v>2.1574395598823748</v>
      </c>
      <c r="D118" s="14" t="s">
        <v>723</v>
      </c>
      <c r="E118" s="12">
        <v>0</v>
      </c>
      <c r="F118" s="12">
        <v>0</v>
      </c>
      <c r="G118" s="12">
        <v>0</v>
      </c>
      <c r="H118" s="12">
        <v>0</v>
      </c>
      <c r="I118" s="12">
        <v>0</v>
      </c>
      <c r="J118" s="12">
        <v>16</v>
      </c>
      <c r="K118" s="12">
        <v>0</v>
      </c>
      <c r="L118" s="12">
        <v>0</v>
      </c>
      <c r="M118" s="12">
        <v>0</v>
      </c>
      <c r="N118" s="12">
        <v>0</v>
      </c>
      <c r="O118" s="12">
        <v>0</v>
      </c>
      <c r="P118" s="12">
        <v>0</v>
      </c>
      <c r="Q118" s="12">
        <v>0</v>
      </c>
      <c r="R118" s="12">
        <v>0</v>
      </c>
      <c r="S118" s="12">
        <v>0</v>
      </c>
      <c r="T118" s="12">
        <v>0</v>
      </c>
      <c r="U118" s="12">
        <v>0</v>
      </c>
      <c r="V118" s="12">
        <v>0</v>
      </c>
      <c r="W118" s="12">
        <v>0</v>
      </c>
      <c r="X118" s="12">
        <v>0</v>
      </c>
      <c r="Y118" s="12">
        <v>0</v>
      </c>
      <c r="Z118" s="12">
        <v>0</v>
      </c>
      <c r="AA118" s="12">
        <v>0</v>
      </c>
      <c r="AB118" s="12">
        <v>0</v>
      </c>
      <c r="AC118" s="12">
        <v>0</v>
      </c>
      <c r="AD118" s="12">
        <v>0</v>
      </c>
      <c r="AE118" s="12">
        <v>0</v>
      </c>
      <c r="AF118" s="12">
        <v>0</v>
      </c>
      <c r="AG118" s="12">
        <v>0</v>
      </c>
      <c r="AH118" s="12">
        <v>0</v>
      </c>
      <c r="AI118" s="12">
        <v>0</v>
      </c>
      <c r="AJ118" s="12">
        <v>0</v>
      </c>
      <c r="AK118" s="12">
        <v>0</v>
      </c>
      <c r="AL118" s="12">
        <v>0</v>
      </c>
      <c r="AM118" s="12">
        <v>0</v>
      </c>
      <c r="AN118" s="12">
        <v>0</v>
      </c>
      <c r="AO118" s="12">
        <v>0</v>
      </c>
      <c r="AP118" s="12">
        <v>0</v>
      </c>
      <c r="AQ118" s="12">
        <v>0</v>
      </c>
      <c r="AR118" s="12">
        <v>0</v>
      </c>
      <c r="AS118" s="12">
        <v>0</v>
      </c>
      <c r="AT118" s="12">
        <v>0</v>
      </c>
      <c r="AU118" s="12">
        <v>0</v>
      </c>
      <c r="AV118" s="12">
        <v>0</v>
      </c>
      <c r="AW118" s="12">
        <v>0</v>
      </c>
      <c r="AX118" s="12">
        <v>0</v>
      </c>
      <c r="AY118" s="12">
        <v>0</v>
      </c>
      <c r="AZ118" s="12">
        <v>0</v>
      </c>
      <c r="BA118" s="12">
        <v>0</v>
      </c>
      <c r="BB118" s="12">
        <v>0</v>
      </c>
      <c r="BC118" s="12">
        <v>0</v>
      </c>
      <c r="BD118" s="12">
        <v>0</v>
      </c>
      <c r="BE118" s="12">
        <v>0</v>
      </c>
      <c r="BF118" s="12">
        <v>0</v>
      </c>
      <c r="BG118" s="12">
        <v>0</v>
      </c>
      <c r="BH118" s="12">
        <v>16</v>
      </c>
    </row>
    <row r="119" spans="1:60" x14ac:dyDescent="0.2">
      <c r="A119" t="str">
        <f t="shared" si="3"/>
        <v>KPHRTRZ9H060H69KHG3</v>
      </c>
      <c r="B119">
        <f t="shared" si="4"/>
        <v>9.1999999999999993</v>
      </c>
      <c r="C119">
        <f t="shared" si="5"/>
        <v>39.984441418576246</v>
      </c>
      <c r="D119" s="14" t="s">
        <v>724</v>
      </c>
      <c r="E119" s="12">
        <v>0</v>
      </c>
      <c r="F119" s="12">
        <v>0</v>
      </c>
      <c r="G119" s="12">
        <v>0</v>
      </c>
      <c r="H119" s="12">
        <v>0</v>
      </c>
      <c r="I119" s="12">
        <v>0</v>
      </c>
      <c r="J119" s="12">
        <v>46</v>
      </c>
      <c r="K119" s="12">
        <v>0</v>
      </c>
      <c r="L119" s="12">
        <v>0</v>
      </c>
      <c r="M119" s="12">
        <v>0</v>
      </c>
      <c r="N119" s="12">
        <v>0</v>
      </c>
      <c r="O119" s="12">
        <v>0</v>
      </c>
      <c r="P119" s="12">
        <v>0</v>
      </c>
      <c r="Q119" s="12">
        <v>0</v>
      </c>
      <c r="R119" s="12">
        <v>0</v>
      </c>
      <c r="S119" s="12">
        <v>0</v>
      </c>
      <c r="T119" s="12">
        <v>0</v>
      </c>
      <c r="U119" s="12">
        <v>0</v>
      </c>
      <c r="V119" s="12">
        <v>0</v>
      </c>
      <c r="W119" s="12">
        <v>0</v>
      </c>
      <c r="X119" s="12">
        <v>0</v>
      </c>
      <c r="Y119" s="12">
        <v>0</v>
      </c>
      <c r="Z119" s="12">
        <v>0</v>
      </c>
      <c r="AA119" s="12">
        <v>0</v>
      </c>
      <c r="AB119" s="12">
        <v>0</v>
      </c>
      <c r="AC119" s="12">
        <v>0</v>
      </c>
      <c r="AD119" s="12">
        <v>0</v>
      </c>
      <c r="AE119" s="12">
        <v>0</v>
      </c>
      <c r="AF119" s="12">
        <v>0</v>
      </c>
      <c r="AG119" s="12">
        <v>0</v>
      </c>
      <c r="AH119" s="12">
        <v>0</v>
      </c>
      <c r="AI119" s="12">
        <v>0</v>
      </c>
      <c r="AJ119" s="12">
        <v>0</v>
      </c>
      <c r="AK119" s="12">
        <v>0</v>
      </c>
      <c r="AL119" s="12">
        <v>0</v>
      </c>
      <c r="AM119" s="12">
        <v>0</v>
      </c>
      <c r="AN119" s="12">
        <v>0</v>
      </c>
      <c r="AO119" s="12">
        <v>0</v>
      </c>
      <c r="AP119" s="12">
        <v>0</v>
      </c>
      <c r="AQ119" s="12">
        <v>0</v>
      </c>
      <c r="AR119" s="12">
        <v>0</v>
      </c>
      <c r="AS119" s="12">
        <v>0</v>
      </c>
      <c r="AT119" s="12">
        <v>0</v>
      </c>
      <c r="AU119" s="12">
        <v>0</v>
      </c>
      <c r="AV119" s="12">
        <v>46</v>
      </c>
      <c r="AW119" s="12">
        <v>46</v>
      </c>
      <c r="AX119" s="12">
        <v>0</v>
      </c>
      <c r="AY119" s="12">
        <v>0</v>
      </c>
      <c r="AZ119" s="12">
        <v>0</v>
      </c>
      <c r="BA119" s="12">
        <v>0</v>
      </c>
      <c r="BB119" s="12">
        <v>92</v>
      </c>
      <c r="BC119" s="12">
        <v>276</v>
      </c>
      <c r="BD119" s="12">
        <v>0</v>
      </c>
      <c r="BE119" s="12">
        <v>0</v>
      </c>
      <c r="BF119" s="12">
        <v>0</v>
      </c>
      <c r="BG119" s="12">
        <v>0</v>
      </c>
      <c r="BH119" s="12">
        <v>506</v>
      </c>
    </row>
    <row r="120" spans="1:60" x14ac:dyDescent="0.2">
      <c r="A120" t="str">
        <f t="shared" si="3"/>
        <v>KPHRTRZ9H060H90KH1DS</v>
      </c>
      <c r="B120">
        <f t="shared" si="4"/>
        <v>16.581818181818182</v>
      </c>
      <c r="C120">
        <f t="shared" si="5"/>
        <v>26.525104048450874</v>
      </c>
      <c r="D120" s="14" t="s">
        <v>718</v>
      </c>
      <c r="E120" s="12">
        <v>31</v>
      </c>
      <c r="F120" s="12">
        <v>31</v>
      </c>
      <c r="G120" s="12">
        <v>77</v>
      </c>
      <c r="H120" s="12">
        <v>62</v>
      </c>
      <c r="I120" s="12">
        <v>0</v>
      </c>
      <c r="J120" s="12">
        <v>0</v>
      </c>
      <c r="K120" s="12">
        <v>0</v>
      </c>
      <c r="L120" s="12">
        <v>46</v>
      </c>
      <c r="M120" s="12">
        <v>0</v>
      </c>
      <c r="N120" s="12">
        <v>0</v>
      </c>
      <c r="O120" s="12">
        <v>0</v>
      </c>
      <c r="P120" s="12">
        <v>46</v>
      </c>
      <c r="Q120" s="12">
        <v>0</v>
      </c>
      <c r="R120" s="12">
        <v>0</v>
      </c>
      <c r="S120" s="12">
        <v>0</v>
      </c>
      <c r="T120" s="12">
        <v>0</v>
      </c>
      <c r="U120" s="12">
        <v>0</v>
      </c>
      <c r="V120" s="12">
        <v>0</v>
      </c>
      <c r="W120" s="12">
        <v>0</v>
      </c>
      <c r="X120" s="12">
        <v>0</v>
      </c>
      <c r="Y120" s="12">
        <v>93</v>
      </c>
      <c r="Z120" s="12">
        <v>0</v>
      </c>
      <c r="AA120" s="12">
        <v>0</v>
      </c>
      <c r="AB120" s="12">
        <v>77</v>
      </c>
      <c r="AC120" s="12">
        <v>0</v>
      </c>
      <c r="AD120" s="12">
        <v>46</v>
      </c>
      <c r="AE120" s="12">
        <v>0</v>
      </c>
      <c r="AF120" s="12">
        <v>0</v>
      </c>
      <c r="AG120" s="12">
        <v>0</v>
      </c>
      <c r="AH120" s="12">
        <v>62</v>
      </c>
      <c r="AI120" s="12">
        <v>31</v>
      </c>
      <c r="AJ120" s="12">
        <v>0</v>
      </c>
      <c r="AK120" s="12">
        <v>0</v>
      </c>
      <c r="AL120" s="12">
        <v>31</v>
      </c>
      <c r="AM120" s="12">
        <v>46</v>
      </c>
      <c r="AN120" s="12">
        <v>46</v>
      </c>
      <c r="AO120" s="12">
        <v>0</v>
      </c>
      <c r="AP120" s="12">
        <v>75</v>
      </c>
      <c r="AQ120" s="12">
        <v>0</v>
      </c>
      <c r="AR120" s="12">
        <v>50</v>
      </c>
      <c r="AS120" s="12">
        <v>0</v>
      </c>
      <c r="AT120" s="12">
        <v>0</v>
      </c>
      <c r="AU120" s="12">
        <v>46</v>
      </c>
      <c r="AV120" s="12">
        <v>16</v>
      </c>
      <c r="AW120" s="12">
        <v>0</v>
      </c>
      <c r="AX120" s="12">
        <v>0</v>
      </c>
      <c r="AY120" s="12">
        <v>0</v>
      </c>
      <c r="AZ120" s="12">
        <v>0</v>
      </c>
      <c r="BA120" s="12">
        <v>0</v>
      </c>
      <c r="BB120" s="12">
        <v>0</v>
      </c>
      <c r="BC120" s="12">
        <v>0</v>
      </c>
      <c r="BD120" s="12">
        <v>0</v>
      </c>
      <c r="BE120" s="12">
        <v>0</v>
      </c>
      <c r="BF120" s="12">
        <v>0</v>
      </c>
      <c r="BG120" s="12">
        <v>0</v>
      </c>
      <c r="BH120" s="12">
        <v>912</v>
      </c>
    </row>
    <row r="121" spans="1:60" x14ac:dyDescent="0.2">
      <c r="A121" t="str">
        <f t="shared" si="3"/>
        <v>KPHRTRZ9H060H90KHG3</v>
      </c>
      <c r="B121">
        <f t="shared" si="4"/>
        <v>4.7636363636363637</v>
      </c>
      <c r="C121">
        <f t="shared" si="5"/>
        <v>15.620456241693237</v>
      </c>
      <c r="D121" s="14" t="s">
        <v>720</v>
      </c>
      <c r="E121" s="12">
        <v>0</v>
      </c>
      <c r="F121" s="12">
        <v>0</v>
      </c>
      <c r="G121" s="12">
        <v>0</v>
      </c>
      <c r="H121" s="12">
        <v>0</v>
      </c>
      <c r="I121" s="12">
        <v>0</v>
      </c>
      <c r="J121" s="12">
        <v>0</v>
      </c>
      <c r="K121" s="12">
        <v>0</v>
      </c>
      <c r="L121" s="12">
        <v>0</v>
      </c>
      <c r="M121" s="12">
        <v>0</v>
      </c>
      <c r="N121" s="12">
        <v>0</v>
      </c>
      <c r="O121" s="12">
        <v>0</v>
      </c>
      <c r="P121" s="12">
        <v>0</v>
      </c>
      <c r="Q121" s="12">
        <v>0</v>
      </c>
      <c r="R121" s="12">
        <v>0</v>
      </c>
      <c r="S121" s="12">
        <v>0</v>
      </c>
      <c r="T121" s="12">
        <v>0</v>
      </c>
      <c r="U121" s="12">
        <v>0</v>
      </c>
      <c r="V121" s="12">
        <v>0</v>
      </c>
      <c r="W121" s="12">
        <v>0</v>
      </c>
      <c r="X121" s="12">
        <v>0</v>
      </c>
      <c r="Y121" s="12">
        <v>0</v>
      </c>
      <c r="Z121" s="12">
        <v>0</v>
      </c>
      <c r="AA121" s="12">
        <v>0</v>
      </c>
      <c r="AB121" s="12">
        <v>0</v>
      </c>
      <c r="AC121" s="12">
        <v>0</v>
      </c>
      <c r="AD121" s="12">
        <v>0</v>
      </c>
      <c r="AE121" s="12">
        <v>0</v>
      </c>
      <c r="AF121" s="12">
        <v>0</v>
      </c>
      <c r="AG121" s="12">
        <v>0</v>
      </c>
      <c r="AH121" s="12">
        <v>0</v>
      </c>
      <c r="AI121" s="12">
        <v>0</v>
      </c>
      <c r="AJ121" s="12">
        <v>0</v>
      </c>
      <c r="AK121" s="12">
        <v>0</v>
      </c>
      <c r="AL121" s="12">
        <v>0</v>
      </c>
      <c r="AM121" s="12">
        <v>0</v>
      </c>
      <c r="AN121" s="12">
        <v>0</v>
      </c>
      <c r="AO121" s="12">
        <v>0</v>
      </c>
      <c r="AP121" s="12">
        <v>0</v>
      </c>
      <c r="AQ121" s="12">
        <v>0</v>
      </c>
      <c r="AR121" s="12">
        <v>0</v>
      </c>
      <c r="AS121" s="12">
        <v>0</v>
      </c>
      <c r="AT121" s="12">
        <v>0</v>
      </c>
      <c r="AU121" s="12">
        <v>0</v>
      </c>
      <c r="AV121" s="12">
        <v>92</v>
      </c>
      <c r="AW121" s="12">
        <v>0</v>
      </c>
      <c r="AX121" s="12">
        <v>31</v>
      </c>
      <c r="AY121" s="12">
        <v>31</v>
      </c>
      <c r="AZ121" s="12">
        <v>0</v>
      </c>
      <c r="BA121" s="12">
        <v>0</v>
      </c>
      <c r="BB121" s="12">
        <v>0</v>
      </c>
      <c r="BC121" s="12">
        <v>31</v>
      </c>
      <c r="BD121" s="12">
        <v>0</v>
      </c>
      <c r="BE121" s="12">
        <v>31</v>
      </c>
      <c r="BF121" s="12">
        <v>46</v>
      </c>
      <c r="BG121" s="12">
        <v>0</v>
      </c>
      <c r="BH121" s="12">
        <v>262</v>
      </c>
    </row>
    <row r="122" spans="1:60" x14ac:dyDescent="0.2">
      <c r="A122" t="str">
        <f t="shared" si="3"/>
        <v>KPHRTRZ9H064H69KH1DS</v>
      </c>
      <c r="B122">
        <f t="shared" si="4"/>
        <v>6.2181818181818178</v>
      </c>
      <c r="C122">
        <f t="shared" si="5"/>
        <v>18.931348594222218</v>
      </c>
      <c r="D122" s="14" t="s">
        <v>732</v>
      </c>
      <c r="E122" s="12">
        <v>0</v>
      </c>
      <c r="F122" s="12">
        <v>25</v>
      </c>
      <c r="G122" s="12">
        <v>0</v>
      </c>
      <c r="H122" s="12">
        <v>92</v>
      </c>
      <c r="I122" s="12">
        <v>13</v>
      </c>
      <c r="J122" s="12">
        <v>0</v>
      </c>
      <c r="K122" s="12">
        <v>0</v>
      </c>
      <c r="L122" s="12">
        <v>0</v>
      </c>
      <c r="M122" s="12">
        <v>0</v>
      </c>
      <c r="N122" s="12">
        <v>0</v>
      </c>
      <c r="O122" s="12">
        <v>0</v>
      </c>
      <c r="P122" s="12">
        <v>0</v>
      </c>
      <c r="Q122" s="12">
        <v>0</v>
      </c>
      <c r="R122" s="12">
        <v>0</v>
      </c>
      <c r="S122" s="12">
        <v>46</v>
      </c>
      <c r="T122" s="12">
        <v>0</v>
      </c>
      <c r="U122" s="12">
        <v>0</v>
      </c>
      <c r="V122" s="12">
        <v>0</v>
      </c>
      <c r="W122" s="12">
        <v>19</v>
      </c>
      <c r="X122" s="12">
        <v>0</v>
      </c>
      <c r="Y122" s="12">
        <v>0</v>
      </c>
      <c r="Z122" s="12">
        <v>0</v>
      </c>
      <c r="AA122" s="12">
        <v>0</v>
      </c>
      <c r="AB122" s="12">
        <v>0</v>
      </c>
      <c r="AC122" s="12">
        <v>0</v>
      </c>
      <c r="AD122" s="12">
        <v>0</v>
      </c>
      <c r="AE122" s="12">
        <v>0</v>
      </c>
      <c r="AF122" s="12">
        <v>0</v>
      </c>
      <c r="AG122" s="12">
        <v>0</v>
      </c>
      <c r="AH122" s="12">
        <v>0</v>
      </c>
      <c r="AI122" s="12">
        <v>16</v>
      </c>
      <c r="AJ122" s="12">
        <v>0</v>
      </c>
      <c r="AK122" s="12">
        <v>0</v>
      </c>
      <c r="AL122" s="12">
        <v>0</v>
      </c>
      <c r="AM122" s="12">
        <v>0</v>
      </c>
      <c r="AN122" s="12">
        <v>0</v>
      </c>
      <c r="AO122" s="12">
        <v>0</v>
      </c>
      <c r="AP122" s="12">
        <v>0</v>
      </c>
      <c r="AQ122" s="12">
        <v>0</v>
      </c>
      <c r="AR122" s="12">
        <v>0</v>
      </c>
      <c r="AS122" s="12">
        <v>0</v>
      </c>
      <c r="AT122" s="12">
        <v>0</v>
      </c>
      <c r="AU122" s="12">
        <v>0</v>
      </c>
      <c r="AV122" s="12">
        <v>0</v>
      </c>
      <c r="AW122" s="12">
        <v>0</v>
      </c>
      <c r="AX122" s="12">
        <v>0</v>
      </c>
      <c r="AY122" s="12">
        <v>0</v>
      </c>
      <c r="AZ122" s="12">
        <v>0</v>
      </c>
      <c r="BA122" s="12">
        <v>31</v>
      </c>
      <c r="BB122" s="12">
        <v>92</v>
      </c>
      <c r="BC122" s="12">
        <v>0</v>
      </c>
      <c r="BD122" s="12">
        <v>0</v>
      </c>
      <c r="BE122" s="12">
        <v>8</v>
      </c>
      <c r="BF122" s="12">
        <v>0</v>
      </c>
      <c r="BG122" s="12">
        <v>0</v>
      </c>
      <c r="BH122" s="12">
        <v>342</v>
      </c>
    </row>
    <row r="123" spans="1:60" x14ac:dyDescent="0.2">
      <c r="A123" t="str">
        <f t="shared" si="3"/>
        <v>KPHRTRZ9H064H69KHG3</v>
      </c>
      <c r="B123">
        <f t="shared" si="4"/>
        <v>1.6727272727272726</v>
      </c>
      <c r="C123">
        <f t="shared" si="5"/>
        <v>8.6902553886832763</v>
      </c>
      <c r="D123" s="14" t="s">
        <v>734</v>
      </c>
      <c r="E123" s="12">
        <v>0</v>
      </c>
      <c r="F123" s="12">
        <v>0</v>
      </c>
      <c r="G123" s="12">
        <v>0</v>
      </c>
      <c r="H123" s="12">
        <v>0</v>
      </c>
      <c r="I123" s="12">
        <v>0</v>
      </c>
      <c r="J123" s="12">
        <v>0</v>
      </c>
      <c r="K123" s="12">
        <v>0</v>
      </c>
      <c r="L123" s="12">
        <v>0</v>
      </c>
      <c r="M123" s="12">
        <v>0</v>
      </c>
      <c r="N123" s="12">
        <v>0</v>
      </c>
      <c r="O123" s="12">
        <v>0</v>
      </c>
      <c r="P123" s="12">
        <v>0</v>
      </c>
      <c r="Q123" s="12">
        <v>0</v>
      </c>
      <c r="R123" s="12">
        <v>0</v>
      </c>
      <c r="S123" s="12">
        <v>0</v>
      </c>
      <c r="T123" s="12">
        <v>0</v>
      </c>
      <c r="U123" s="12">
        <v>0</v>
      </c>
      <c r="V123" s="12">
        <v>0</v>
      </c>
      <c r="W123" s="12">
        <v>0</v>
      </c>
      <c r="X123" s="12">
        <v>0</v>
      </c>
      <c r="Y123" s="12">
        <v>0</v>
      </c>
      <c r="Z123" s="12">
        <v>0</v>
      </c>
      <c r="AA123" s="12">
        <v>0</v>
      </c>
      <c r="AB123" s="12">
        <v>0</v>
      </c>
      <c r="AC123" s="12">
        <v>0</v>
      </c>
      <c r="AD123" s="12">
        <v>0</v>
      </c>
      <c r="AE123" s="12">
        <v>0</v>
      </c>
      <c r="AF123" s="12">
        <v>0</v>
      </c>
      <c r="AG123" s="12">
        <v>0</v>
      </c>
      <c r="AH123" s="12">
        <v>0</v>
      </c>
      <c r="AI123" s="12">
        <v>0</v>
      </c>
      <c r="AJ123" s="12">
        <v>0</v>
      </c>
      <c r="AK123" s="12">
        <v>0</v>
      </c>
      <c r="AL123" s="12">
        <v>0</v>
      </c>
      <c r="AM123" s="12">
        <v>0</v>
      </c>
      <c r="AN123" s="12">
        <v>0</v>
      </c>
      <c r="AO123" s="12">
        <v>0</v>
      </c>
      <c r="AP123" s="12">
        <v>0</v>
      </c>
      <c r="AQ123" s="12">
        <v>0</v>
      </c>
      <c r="AR123" s="12">
        <v>0</v>
      </c>
      <c r="AS123" s="12">
        <v>0</v>
      </c>
      <c r="AT123" s="12">
        <v>0</v>
      </c>
      <c r="AU123" s="12">
        <v>0</v>
      </c>
      <c r="AV123" s="12">
        <v>46</v>
      </c>
      <c r="AW123" s="12">
        <v>46</v>
      </c>
      <c r="AX123" s="12">
        <v>0</v>
      </c>
      <c r="AY123" s="12">
        <v>0</v>
      </c>
      <c r="AZ123" s="12">
        <v>0</v>
      </c>
      <c r="BA123" s="12">
        <v>0</v>
      </c>
      <c r="BB123" s="12">
        <v>0</v>
      </c>
      <c r="BC123" s="12">
        <v>0</v>
      </c>
      <c r="BD123" s="12">
        <v>0</v>
      </c>
      <c r="BE123" s="12">
        <v>0</v>
      </c>
      <c r="BF123" s="12">
        <v>0</v>
      </c>
      <c r="BG123" s="12">
        <v>0</v>
      </c>
      <c r="BH123" s="12">
        <v>92</v>
      </c>
    </row>
    <row r="124" spans="1:60" x14ac:dyDescent="0.2">
      <c r="A124" t="str">
        <f t="shared" si="3"/>
        <v>KPHRTRZ9H064H90KH1DS</v>
      </c>
      <c r="B124">
        <f t="shared" si="4"/>
        <v>10.727272727272727</v>
      </c>
      <c r="C124">
        <f t="shared" si="5"/>
        <v>19.915985153802076</v>
      </c>
      <c r="D124" s="14" t="s">
        <v>728</v>
      </c>
      <c r="E124" s="12">
        <v>0</v>
      </c>
      <c r="F124" s="12">
        <v>31</v>
      </c>
      <c r="G124" s="12">
        <v>93</v>
      </c>
      <c r="H124" s="12">
        <v>46</v>
      </c>
      <c r="I124" s="12">
        <v>0</v>
      </c>
      <c r="J124" s="12">
        <v>0</v>
      </c>
      <c r="K124" s="12">
        <v>0</v>
      </c>
      <c r="L124" s="12">
        <v>31</v>
      </c>
      <c r="M124" s="12">
        <v>0</v>
      </c>
      <c r="N124" s="12">
        <v>0</v>
      </c>
      <c r="O124" s="12">
        <v>31</v>
      </c>
      <c r="P124" s="12">
        <v>0</v>
      </c>
      <c r="Q124" s="12">
        <v>46</v>
      </c>
      <c r="R124" s="12">
        <v>0</v>
      </c>
      <c r="S124" s="12">
        <v>0</v>
      </c>
      <c r="T124" s="12">
        <v>0</v>
      </c>
      <c r="U124" s="12">
        <v>0</v>
      </c>
      <c r="V124" s="12">
        <v>0</v>
      </c>
      <c r="W124" s="12">
        <v>0</v>
      </c>
      <c r="X124" s="12">
        <v>0</v>
      </c>
      <c r="Y124" s="12">
        <v>0</v>
      </c>
      <c r="Z124" s="12">
        <v>0</v>
      </c>
      <c r="AA124" s="12">
        <v>0</v>
      </c>
      <c r="AB124" s="12">
        <v>0</v>
      </c>
      <c r="AC124" s="12">
        <v>0</v>
      </c>
      <c r="AD124" s="12">
        <v>0</v>
      </c>
      <c r="AE124" s="12">
        <v>0</v>
      </c>
      <c r="AF124" s="12">
        <v>16</v>
      </c>
      <c r="AG124" s="12">
        <v>0</v>
      </c>
      <c r="AH124" s="12">
        <v>62</v>
      </c>
      <c r="AI124" s="12">
        <v>16</v>
      </c>
      <c r="AJ124" s="12">
        <v>46</v>
      </c>
      <c r="AK124" s="12">
        <v>16</v>
      </c>
      <c r="AL124" s="12">
        <v>16</v>
      </c>
      <c r="AM124" s="12">
        <v>0</v>
      </c>
      <c r="AN124" s="12">
        <v>16</v>
      </c>
      <c r="AO124" s="12">
        <v>16</v>
      </c>
      <c r="AP124" s="12">
        <v>16</v>
      </c>
      <c r="AQ124" s="12">
        <v>46</v>
      </c>
      <c r="AR124" s="12">
        <v>0</v>
      </c>
      <c r="AS124" s="12">
        <v>0</v>
      </c>
      <c r="AT124" s="12">
        <v>0</v>
      </c>
      <c r="AU124" s="12">
        <v>46</v>
      </c>
      <c r="AV124" s="12">
        <v>0</v>
      </c>
      <c r="AW124" s="12">
        <v>0</v>
      </c>
      <c r="AX124" s="12">
        <v>0</v>
      </c>
      <c r="AY124" s="12">
        <v>0</v>
      </c>
      <c r="AZ124" s="12">
        <v>0</v>
      </c>
      <c r="BA124" s="12">
        <v>0</v>
      </c>
      <c r="BB124" s="12">
        <v>0</v>
      </c>
      <c r="BC124" s="12">
        <v>0</v>
      </c>
      <c r="BD124" s="12">
        <v>0</v>
      </c>
      <c r="BE124" s="12">
        <v>0</v>
      </c>
      <c r="BF124" s="12">
        <v>0</v>
      </c>
      <c r="BG124" s="12">
        <v>0</v>
      </c>
      <c r="BH124" s="12">
        <v>590</v>
      </c>
    </row>
    <row r="125" spans="1:60" x14ac:dyDescent="0.2">
      <c r="A125" t="str">
        <f t="shared" si="3"/>
        <v>KPHRTRZ9H064H90KHG3</v>
      </c>
      <c r="B125">
        <f t="shared" si="4"/>
        <v>3.6363636363636362</v>
      </c>
      <c r="C125">
        <f t="shared" si="5"/>
        <v>11.81863505994388</v>
      </c>
      <c r="D125" s="14" t="s">
        <v>730</v>
      </c>
      <c r="E125" s="12">
        <v>0</v>
      </c>
      <c r="F125" s="12">
        <v>0</v>
      </c>
      <c r="G125" s="12">
        <v>31</v>
      </c>
      <c r="H125" s="12">
        <v>0</v>
      </c>
      <c r="I125" s="12">
        <v>0</v>
      </c>
      <c r="J125" s="12">
        <v>0</v>
      </c>
      <c r="K125" s="12">
        <v>0</v>
      </c>
      <c r="L125" s="12">
        <v>0</v>
      </c>
      <c r="M125" s="12">
        <v>0</v>
      </c>
      <c r="N125" s="12">
        <v>0</v>
      </c>
      <c r="O125" s="12">
        <v>0</v>
      </c>
      <c r="P125" s="12">
        <v>0</v>
      </c>
      <c r="Q125" s="12">
        <v>0</v>
      </c>
      <c r="R125" s="12">
        <v>0</v>
      </c>
      <c r="S125" s="12">
        <v>0</v>
      </c>
      <c r="T125" s="12">
        <v>0</v>
      </c>
      <c r="U125" s="12">
        <v>0</v>
      </c>
      <c r="V125" s="12">
        <v>0</v>
      </c>
      <c r="W125" s="12">
        <v>0</v>
      </c>
      <c r="X125" s="12">
        <v>0</v>
      </c>
      <c r="Y125" s="12">
        <v>0</v>
      </c>
      <c r="Z125" s="12">
        <v>0</v>
      </c>
      <c r="AA125" s="12">
        <v>0</v>
      </c>
      <c r="AB125" s="12">
        <v>0</v>
      </c>
      <c r="AC125" s="12">
        <v>0</v>
      </c>
      <c r="AD125" s="12">
        <v>0</v>
      </c>
      <c r="AE125" s="12">
        <v>0</v>
      </c>
      <c r="AF125" s="12">
        <v>0</v>
      </c>
      <c r="AG125" s="12">
        <v>0</v>
      </c>
      <c r="AH125" s="12">
        <v>0</v>
      </c>
      <c r="AI125" s="12">
        <v>0</v>
      </c>
      <c r="AJ125" s="12">
        <v>0</v>
      </c>
      <c r="AK125" s="12">
        <v>0</v>
      </c>
      <c r="AL125" s="12">
        <v>0</v>
      </c>
      <c r="AM125" s="12">
        <v>0</v>
      </c>
      <c r="AN125" s="12">
        <v>0</v>
      </c>
      <c r="AO125" s="12">
        <v>0</v>
      </c>
      <c r="AP125" s="12">
        <v>0</v>
      </c>
      <c r="AQ125" s="12">
        <v>0</v>
      </c>
      <c r="AR125" s="12">
        <v>0</v>
      </c>
      <c r="AS125" s="12">
        <v>0</v>
      </c>
      <c r="AT125" s="12">
        <v>0</v>
      </c>
      <c r="AU125" s="12">
        <v>0</v>
      </c>
      <c r="AV125" s="12">
        <v>0</v>
      </c>
      <c r="AW125" s="12">
        <v>0</v>
      </c>
      <c r="AX125" s="12">
        <v>46</v>
      </c>
      <c r="AY125" s="12">
        <v>31</v>
      </c>
      <c r="AZ125" s="12">
        <v>46</v>
      </c>
      <c r="BA125" s="12">
        <v>0</v>
      </c>
      <c r="BB125" s="12">
        <v>0</v>
      </c>
      <c r="BC125" s="12">
        <v>0</v>
      </c>
      <c r="BD125" s="12">
        <v>0</v>
      </c>
      <c r="BE125" s="12">
        <v>0</v>
      </c>
      <c r="BF125" s="12">
        <v>46</v>
      </c>
      <c r="BG125" s="12">
        <v>0</v>
      </c>
      <c r="BH125" s="12">
        <v>200</v>
      </c>
    </row>
    <row r="126" spans="1:60" x14ac:dyDescent="0.2">
      <c r="A126" t="str">
        <f t="shared" si="3"/>
        <v>KPHRTRZ9H084H41KH1SS</v>
      </c>
      <c r="B126">
        <f t="shared" si="4"/>
        <v>0.29090909090909089</v>
      </c>
      <c r="C126">
        <f t="shared" si="5"/>
        <v>2.1574395598823748</v>
      </c>
      <c r="D126" s="14" t="s">
        <v>736</v>
      </c>
      <c r="E126" s="12">
        <v>0</v>
      </c>
      <c r="F126" s="12">
        <v>0</v>
      </c>
      <c r="G126" s="12">
        <v>0</v>
      </c>
      <c r="H126" s="12">
        <v>0</v>
      </c>
      <c r="I126" s="12">
        <v>0</v>
      </c>
      <c r="J126" s="12">
        <v>0</v>
      </c>
      <c r="K126" s="12">
        <v>0</v>
      </c>
      <c r="L126" s="12">
        <v>0</v>
      </c>
      <c r="M126" s="12">
        <v>0</v>
      </c>
      <c r="N126" s="12">
        <v>0</v>
      </c>
      <c r="O126" s="12">
        <v>0</v>
      </c>
      <c r="P126" s="12">
        <v>0</v>
      </c>
      <c r="Q126" s="12">
        <v>0</v>
      </c>
      <c r="R126" s="12">
        <v>0</v>
      </c>
      <c r="S126" s="12">
        <v>0</v>
      </c>
      <c r="T126" s="12">
        <v>0</v>
      </c>
      <c r="U126" s="12">
        <v>0</v>
      </c>
      <c r="V126" s="12">
        <v>0</v>
      </c>
      <c r="W126" s="12">
        <v>0</v>
      </c>
      <c r="X126" s="12">
        <v>0</v>
      </c>
      <c r="Y126" s="12">
        <v>0</v>
      </c>
      <c r="Z126" s="12">
        <v>0</v>
      </c>
      <c r="AA126" s="12">
        <v>0</v>
      </c>
      <c r="AB126" s="12">
        <v>0</v>
      </c>
      <c r="AC126" s="12">
        <v>0</v>
      </c>
      <c r="AD126" s="12">
        <v>16</v>
      </c>
      <c r="AE126" s="12">
        <v>0</v>
      </c>
      <c r="AF126" s="12">
        <v>0</v>
      </c>
      <c r="AG126" s="12">
        <v>0</v>
      </c>
      <c r="AH126" s="12">
        <v>0</v>
      </c>
      <c r="AI126" s="12">
        <v>0</v>
      </c>
      <c r="AJ126" s="12">
        <v>0</v>
      </c>
      <c r="AK126" s="12">
        <v>0</v>
      </c>
      <c r="AL126" s="12">
        <v>0</v>
      </c>
      <c r="AM126" s="12">
        <v>0</v>
      </c>
      <c r="AN126" s="12">
        <v>0</v>
      </c>
      <c r="AO126" s="12">
        <v>0</v>
      </c>
      <c r="AP126" s="12">
        <v>0</v>
      </c>
      <c r="AQ126" s="12">
        <v>0</v>
      </c>
      <c r="AR126" s="12">
        <v>0</v>
      </c>
      <c r="AS126" s="12">
        <v>0</v>
      </c>
      <c r="AT126" s="12">
        <v>0</v>
      </c>
      <c r="AU126" s="12">
        <v>0</v>
      </c>
      <c r="AV126" s="12">
        <v>0</v>
      </c>
      <c r="AW126" s="12">
        <v>0</v>
      </c>
      <c r="AX126" s="12">
        <v>0</v>
      </c>
      <c r="AY126" s="12">
        <v>0</v>
      </c>
      <c r="AZ126" s="12">
        <v>0</v>
      </c>
      <c r="BA126" s="12">
        <v>0</v>
      </c>
      <c r="BB126" s="12">
        <v>0</v>
      </c>
      <c r="BC126" s="12">
        <v>0</v>
      </c>
      <c r="BD126" s="12">
        <v>0</v>
      </c>
      <c r="BE126" s="12">
        <v>0</v>
      </c>
      <c r="BF126" s="12">
        <v>0</v>
      </c>
      <c r="BG126" s="12">
        <v>0</v>
      </c>
      <c r="BH126" s="12">
        <v>16</v>
      </c>
    </row>
    <row r="127" spans="1:60" x14ac:dyDescent="0.2">
      <c r="A127" t="str">
        <f t="shared" si="3"/>
        <v>KPHRTRZ9H084H69KH1DS</v>
      </c>
      <c r="B127">
        <f t="shared" si="4"/>
        <v>41.781818181818181</v>
      </c>
      <c r="C127">
        <f t="shared" si="5"/>
        <v>53.815422169668643</v>
      </c>
      <c r="D127" s="14" t="s">
        <v>742</v>
      </c>
      <c r="E127" s="12">
        <v>0</v>
      </c>
      <c r="F127" s="12">
        <v>0</v>
      </c>
      <c r="G127" s="12">
        <v>0</v>
      </c>
      <c r="H127" s="12">
        <v>46</v>
      </c>
      <c r="I127" s="12">
        <v>0</v>
      </c>
      <c r="J127" s="12">
        <v>138</v>
      </c>
      <c r="K127" s="12">
        <v>90</v>
      </c>
      <c r="L127" s="12">
        <v>0</v>
      </c>
      <c r="M127" s="12">
        <v>148</v>
      </c>
      <c r="N127" s="12">
        <v>0</v>
      </c>
      <c r="O127" s="12">
        <v>0</v>
      </c>
      <c r="P127" s="12">
        <v>138</v>
      </c>
      <c r="Q127" s="12">
        <v>46</v>
      </c>
      <c r="R127" s="12">
        <v>10</v>
      </c>
      <c r="S127" s="12">
        <v>0</v>
      </c>
      <c r="T127" s="12">
        <v>0</v>
      </c>
      <c r="U127" s="12">
        <v>51</v>
      </c>
      <c r="V127" s="12">
        <v>46</v>
      </c>
      <c r="W127" s="12">
        <v>25</v>
      </c>
      <c r="X127" s="12">
        <v>92</v>
      </c>
      <c r="Y127" s="12">
        <v>0</v>
      </c>
      <c r="Z127" s="12">
        <v>138</v>
      </c>
      <c r="AA127" s="12">
        <v>0</v>
      </c>
      <c r="AB127" s="12">
        <v>92</v>
      </c>
      <c r="AC127" s="12">
        <v>0</v>
      </c>
      <c r="AD127" s="12">
        <v>0</v>
      </c>
      <c r="AE127" s="12">
        <v>0</v>
      </c>
      <c r="AF127" s="12">
        <v>138</v>
      </c>
      <c r="AG127" s="12">
        <v>0</v>
      </c>
      <c r="AH127" s="12">
        <v>138</v>
      </c>
      <c r="AI127" s="12">
        <v>31</v>
      </c>
      <c r="AJ127" s="12">
        <v>92</v>
      </c>
      <c r="AK127" s="12">
        <v>138</v>
      </c>
      <c r="AL127" s="12">
        <v>0</v>
      </c>
      <c r="AM127" s="12">
        <v>5</v>
      </c>
      <c r="AN127" s="12">
        <v>0</v>
      </c>
      <c r="AO127" s="12">
        <v>0</v>
      </c>
      <c r="AP127" s="12">
        <v>138</v>
      </c>
      <c r="AQ127" s="12">
        <v>20</v>
      </c>
      <c r="AR127" s="12">
        <v>138</v>
      </c>
      <c r="AS127" s="12">
        <v>92</v>
      </c>
      <c r="AT127" s="12">
        <v>138</v>
      </c>
      <c r="AU127" s="12">
        <v>16</v>
      </c>
      <c r="AV127" s="12">
        <v>62</v>
      </c>
      <c r="AW127" s="12">
        <v>19</v>
      </c>
      <c r="AX127" s="12">
        <v>19</v>
      </c>
      <c r="AY127" s="12">
        <v>0</v>
      </c>
      <c r="AZ127" s="12">
        <v>0</v>
      </c>
      <c r="BA127" s="12">
        <v>0</v>
      </c>
      <c r="BB127" s="12">
        <v>0</v>
      </c>
      <c r="BC127" s="12">
        <v>0</v>
      </c>
      <c r="BD127" s="12">
        <v>7</v>
      </c>
      <c r="BE127" s="12">
        <v>0</v>
      </c>
      <c r="BF127" s="12">
        <v>31</v>
      </c>
      <c r="BG127" s="12">
        <v>16</v>
      </c>
      <c r="BH127" s="12">
        <v>2298</v>
      </c>
    </row>
    <row r="128" spans="1:60" x14ac:dyDescent="0.2">
      <c r="A128" t="str">
        <f t="shared" si="3"/>
        <v>KPHRTRZ9H084H69KH1SS</v>
      </c>
      <c r="B128">
        <f t="shared" si="4"/>
        <v>3.8</v>
      </c>
      <c r="C128">
        <f t="shared" si="5"/>
        <v>24.85468880423884</v>
      </c>
      <c r="D128" s="14" t="s">
        <v>743</v>
      </c>
      <c r="E128" s="12">
        <v>0</v>
      </c>
      <c r="F128" s="12">
        <v>0</v>
      </c>
      <c r="G128" s="12">
        <v>0</v>
      </c>
      <c r="H128" s="12">
        <v>0</v>
      </c>
      <c r="I128" s="12">
        <v>0</v>
      </c>
      <c r="J128" s="12">
        <v>0</v>
      </c>
      <c r="K128" s="12">
        <v>0</v>
      </c>
      <c r="L128" s="12">
        <v>0</v>
      </c>
      <c r="M128" s="12">
        <v>0</v>
      </c>
      <c r="N128" s="12">
        <v>0</v>
      </c>
      <c r="O128" s="12">
        <v>16</v>
      </c>
      <c r="P128" s="12">
        <v>0</v>
      </c>
      <c r="Q128" s="12">
        <v>0</v>
      </c>
      <c r="R128" s="12">
        <v>0</v>
      </c>
      <c r="S128" s="12">
        <v>0</v>
      </c>
      <c r="T128" s="12">
        <v>0</v>
      </c>
      <c r="U128" s="12">
        <v>0</v>
      </c>
      <c r="V128" s="12">
        <v>0</v>
      </c>
      <c r="W128" s="12">
        <v>0</v>
      </c>
      <c r="X128" s="12">
        <v>0</v>
      </c>
      <c r="Y128" s="12">
        <v>0</v>
      </c>
      <c r="Z128" s="12">
        <v>0</v>
      </c>
      <c r="AA128" s="12">
        <v>0</v>
      </c>
      <c r="AB128" s="12">
        <v>0</v>
      </c>
      <c r="AC128" s="12">
        <v>0</v>
      </c>
      <c r="AD128" s="12">
        <v>0</v>
      </c>
      <c r="AE128" s="12">
        <v>0</v>
      </c>
      <c r="AF128" s="12">
        <v>0</v>
      </c>
      <c r="AG128" s="12">
        <v>0</v>
      </c>
      <c r="AH128" s="12">
        <v>0</v>
      </c>
      <c r="AI128" s="12">
        <v>0</v>
      </c>
      <c r="AJ128" s="12">
        <v>0</v>
      </c>
      <c r="AK128" s="12">
        <v>0</v>
      </c>
      <c r="AL128" s="12">
        <v>0</v>
      </c>
      <c r="AM128" s="12">
        <v>0</v>
      </c>
      <c r="AN128" s="12">
        <v>0</v>
      </c>
      <c r="AO128" s="12">
        <v>0</v>
      </c>
      <c r="AP128" s="12">
        <v>0</v>
      </c>
      <c r="AQ128" s="12">
        <v>184</v>
      </c>
      <c r="AR128" s="12">
        <v>0</v>
      </c>
      <c r="AS128" s="12">
        <v>0</v>
      </c>
      <c r="AT128" s="12">
        <v>0</v>
      </c>
      <c r="AU128" s="12">
        <v>0</v>
      </c>
      <c r="AV128" s="12">
        <v>0</v>
      </c>
      <c r="AW128" s="12">
        <v>0</v>
      </c>
      <c r="AX128" s="12">
        <v>0</v>
      </c>
      <c r="AY128" s="12">
        <v>0</v>
      </c>
      <c r="AZ128" s="12">
        <v>0</v>
      </c>
      <c r="BA128" s="12">
        <v>0</v>
      </c>
      <c r="BB128" s="12">
        <v>4</v>
      </c>
      <c r="BC128" s="12">
        <v>5</v>
      </c>
      <c r="BD128" s="12">
        <v>0</v>
      </c>
      <c r="BE128" s="12">
        <v>0</v>
      </c>
      <c r="BF128" s="12">
        <v>0</v>
      </c>
      <c r="BG128" s="12">
        <v>0</v>
      </c>
      <c r="BH128" s="12">
        <v>209</v>
      </c>
    </row>
    <row r="129" spans="1:60" x14ac:dyDescent="0.2">
      <c r="A129" t="str">
        <f t="shared" si="3"/>
        <v>KPHRTRZ9H084H69KHG3</v>
      </c>
      <c r="B129">
        <f t="shared" si="4"/>
        <v>10.036363636363637</v>
      </c>
      <c r="C129">
        <f t="shared" si="5"/>
        <v>43.089039440039969</v>
      </c>
      <c r="D129" s="14" t="s">
        <v>744</v>
      </c>
      <c r="E129" s="12">
        <v>0</v>
      </c>
      <c r="F129" s="12">
        <v>0</v>
      </c>
      <c r="G129" s="12">
        <v>0</v>
      </c>
      <c r="H129" s="12">
        <v>0</v>
      </c>
      <c r="I129" s="12">
        <v>0</v>
      </c>
      <c r="J129" s="12">
        <v>138</v>
      </c>
      <c r="K129" s="12">
        <v>0</v>
      </c>
      <c r="L129" s="12">
        <v>0</v>
      </c>
      <c r="M129" s="12">
        <v>0</v>
      </c>
      <c r="N129" s="12">
        <v>0</v>
      </c>
      <c r="O129" s="12">
        <v>0</v>
      </c>
      <c r="P129" s="12">
        <v>0</v>
      </c>
      <c r="Q129" s="12">
        <v>0</v>
      </c>
      <c r="R129" s="12">
        <v>0</v>
      </c>
      <c r="S129" s="12">
        <v>0</v>
      </c>
      <c r="T129" s="12">
        <v>0</v>
      </c>
      <c r="U129" s="12">
        <v>0</v>
      </c>
      <c r="V129" s="12">
        <v>0</v>
      </c>
      <c r="W129" s="12">
        <v>0</v>
      </c>
      <c r="X129" s="12">
        <v>0</v>
      </c>
      <c r="Y129" s="12">
        <v>0</v>
      </c>
      <c r="Z129" s="12">
        <v>0</v>
      </c>
      <c r="AA129" s="12">
        <v>0</v>
      </c>
      <c r="AB129" s="12">
        <v>0</v>
      </c>
      <c r="AC129" s="12">
        <v>0</v>
      </c>
      <c r="AD129" s="12">
        <v>0</v>
      </c>
      <c r="AE129" s="12">
        <v>0</v>
      </c>
      <c r="AF129" s="12">
        <v>0</v>
      </c>
      <c r="AG129" s="12">
        <v>0</v>
      </c>
      <c r="AH129" s="12">
        <v>0</v>
      </c>
      <c r="AI129" s="12">
        <v>0</v>
      </c>
      <c r="AJ129" s="12">
        <v>0</v>
      </c>
      <c r="AK129" s="12">
        <v>0</v>
      </c>
      <c r="AL129" s="12">
        <v>0</v>
      </c>
      <c r="AM129" s="12">
        <v>0</v>
      </c>
      <c r="AN129" s="12">
        <v>0</v>
      </c>
      <c r="AO129" s="12">
        <v>0</v>
      </c>
      <c r="AP129" s="12">
        <v>0</v>
      </c>
      <c r="AQ129" s="12">
        <v>0</v>
      </c>
      <c r="AR129" s="12">
        <v>0</v>
      </c>
      <c r="AS129" s="12">
        <v>0</v>
      </c>
      <c r="AT129" s="12">
        <v>0</v>
      </c>
      <c r="AU129" s="12">
        <v>0</v>
      </c>
      <c r="AV129" s="12">
        <v>0</v>
      </c>
      <c r="AW129" s="12">
        <v>46</v>
      </c>
      <c r="AX129" s="12">
        <v>0</v>
      </c>
      <c r="AY129" s="12">
        <v>0</v>
      </c>
      <c r="AZ129" s="12">
        <v>0</v>
      </c>
      <c r="BA129" s="12">
        <v>0</v>
      </c>
      <c r="BB129" s="12">
        <v>92</v>
      </c>
      <c r="BC129" s="12">
        <v>276</v>
      </c>
      <c r="BD129" s="12">
        <v>0</v>
      </c>
      <c r="BE129" s="12">
        <v>0</v>
      </c>
      <c r="BF129" s="12">
        <v>0</v>
      </c>
      <c r="BG129" s="12">
        <v>0</v>
      </c>
      <c r="BH129" s="12">
        <v>552</v>
      </c>
    </row>
    <row r="130" spans="1:60" x14ac:dyDescent="0.2">
      <c r="A130" t="str">
        <f t="shared" si="3"/>
        <v>KPHRTRZ9H084H90KH1DS</v>
      </c>
      <c r="B130">
        <f t="shared" si="4"/>
        <v>26.254545454545454</v>
      </c>
      <c r="C130">
        <f t="shared" si="5"/>
        <v>37.188816609406665</v>
      </c>
      <c r="D130" s="14" t="s">
        <v>738</v>
      </c>
      <c r="E130" s="12">
        <v>31</v>
      </c>
      <c r="F130" s="12">
        <v>31</v>
      </c>
      <c r="G130" s="12">
        <v>46</v>
      </c>
      <c r="H130" s="12">
        <v>46</v>
      </c>
      <c r="I130" s="12">
        <v>0</v>
      </c>
      <c r="J130" s="12">
        <v>46</v>
      </c>
      <c r="K130" s="12">
        <v>0</v>
      </c>
      <c r="L130" s="12">
        <v>62</v>
      </c>
      <c r="M130" s="12">
        <v>123</v>
      </c>
      <c r="N130" s="12">
        <v>0</v>
      </c>
      <c r="O130" s="12">
        <v>16</v>
      </c>
      <c r="P130" s="12">
        <v>0</v>
      </c>
      <c r="Q130" s="12">
        <v>0</v>
      </c>
      <c r="R130" s="12">
        <v>0</v>
      </c>
      <c r="S130" s="12">
        <v>0</v>
      </c>
      <c r="T130" s="12">
        <v>31</v>
      </c>
      <c r="U130" s="12">
        <v>92</v>
      </c>
      <c r="V130" s="12">
        <v>0</v>
      </c>
      <c r="W130" s="12">
        <v>0</v>
      </c>
      <c r="X130" s="12">
        <v>0</v>
      </c>
      <c r="Y130" s="12">
        <v>0</v>
      </c>
      <c r="Z130" s="12">
        <v>0</v>
      </c>
      <c r="AA130" s="12">
        <v>16</v>
      </c>
      <c r="AB130" s="12">
        <v>92</v>
      </c>
      <c r="AC130" s="12">
        <v>0</v>
      </c>
      <c r="AD130" s="12">
        <v>0</v>
      </c>
      <c r="AE130" s="12">
        <v>0</v>
      </c>
      <c r="AF130" s="12">
        <v>16</v>
      </c>
      <c r="AG130" s="12">
        <v>0</v>
      </c>
      <c r="AH130" s="12">
        <v>92</v>
      </c>
      <c r="AI130" s="12">
        <v>0</v>
      </c>
      <c r="AJ130" s="12">
        <v>108</v>
      </c>
      <c r="AK130" s="12">
        <v>46</v>
      </c>
      <c r="AL130" s="12">
        <v>0</v>
      </c>
      <c r="AM130" s="12">
        <v>46</v>
      </c>
      <c r="AN130" s="12">
        <v>0</v>
      </c>
      <c r="AO130" s="12">
        <v>0</v>
      </c>
      <c r="AP130" s="12">
        <v>92</v>
      </c>
      <c r="AQ130" s="12">
        <v>0</v>
      </c>
      <c r="AR130" s="12">
        <v>46</v>
      </c>
      <c r="AS130" s="12">
        <v>46</v>
      </c>
      <c r="AT130" s="12">
        <v>108</v>
      </c>
      <c r="AU130" s="12">
        <v>0</v>
      </c>
      <c r="AV130" s="12">
        <v>0</v>
      </c>
      <c r="AW130" s="12">
        <v>0</v>
      </c>
      <c r="AX130" s="12">
        <v>0</v>
      </c>
      <c r="AY130" s="12">
        <v>0</v>
      </c>
      <c r="AZ130" s="12">
        <v>31</v>
      </c>
      <c r="BA130" s="12">
        <v>31</v>
      </c>
      <c r="BB130" s="12">
        <v>0</v>
      </c>
      <c r="BC130" s="12">
        <v>0</v>
      </c>
      <c r="BD130" s="12">
        <v>0</v>
      </c>
      <c r="BE130" s="12">
        <v>0</v>
      </c>
      <c r="BF130" s="12">
        <v>124</v>
      </c>
      <c r="BG130" s="12">
        <v>26</v>
      </c>
      <c r="BH130" s="12">
        <v>1444</v>
      </c>
    </row>
    <row r="131" spans="1:60" x14ac:dyDescent="0.2">
      <c r="A131" t="str">
        <f t="shared" si="3"/>
        <v>KPHRTRZ9H084H90KH1SS</v>
      </c>
      <c r="B131">
        <f t="shared" si="4"/>
        <v>1.4181818181818182</v>
      </c>
      <c r="C131">
        <f t="shared" si="5"/>
        <v>8.595198722393862</v>
      </c>
      <c r="D131" s="14" t="s">
        <v>739</v>
      </c>
      <c r="E131" s="12">
        <v>0</v>
      </c>
      <c r="F131" s="12">
        <v>0</v>
      </c>
      <c r="G131" s="12">
        <v>0</v>
      </c>
      <c r="H131" s="12">
        <v>0</v>
      </c>
      <c r="I131" s="12">
        <v>0</v>
      </c>
      <c r="J131" s="12">
        <v>0</v>
      </c>
      <c r="K131" s="12">
        <v>62</v>
      </c>
      <c r="L131" s="12">
        <v>0</v>
      </c>
      <c r="M131" s="12">
        <v>0</v>
      </c>
      <c r="N131" s="12">
        <v>16</v>
      </c>
      <c r="O131" s="12">
        <v>0</v>
      </c>
      <c r="P131" s="12">
        <v>0</v>
      </c>
      <c r="Q131" s="12">
        <v>0</v>
      </c>
      <c r="R131" s="12">
        <v>0</v>
      </c>
      <c r="S131" s="12">
        <v>0</v>
      </c>
      <c r="T131" s="12">
        <v>0</v>
      </c>
      <c r="U131" s="12">
        <v>0</v>
      </c>
      <c r="V131" s="12">
        <v>0</v>
      </c>
      <c r="W131" s="12">
        <v>0</v>
      </c>
      <c r="X131" s="12">
        <v>0</v>
      </c>
      <c r="Y131" s="12">
        <v>0</v>
      </c>
      <c r="Z131" s="12">
        <v>0</v>
      </c>
      <c r="AA131" s="12">
        <v>0</v>
      </c>
      <c r="AB131" s="12">
        <v>0</v>
      </c>
      <c r="AC131" s="12">
        <v>0</v>
      </c>
      <c r="AD131" s="12">
        <v>0</v>
      </c>
      <c r="AE131" s="12">
        <v>0</v>
      </c>
      <c r="AF131" s="12">
        <v>0</v>
      </c>
      <c r="AG131" s="12">
        <v>0</v>
      </c>
      <c r="AH131" s="12">
        <v>0</v>
      </c>
      <c r="AI131" s="12">
        <v>0</v>
      </c>
      <c r="AJ131" s="12">
        <v>0</v>
      </c>
      <c r="AK131" s="12">
        <v>0</v>
      </c>
      <c r="AL131" s="12">
        <v>0</v>
      </c>
      <c r="AM131" s="12">
        <v>0</v>
      </c>
      <c r="AN131" s="12">
        <v>0</v>
      </c>
      <c r="AO131" s="12">
        <v>0</v>
      </c>
      <c r="AP131" s="12">
        <v>0</v>
      </c>
      <c r="AQ131" s="12">
        <v>0</v>
      </c>
      <c r="AR131" s="12">
        <v>0</v>
      </c>
      <c r="AS131" s="12">
        <v>0</v>
      </c>
      <c r="AT131" s="12">
        <v>0</v>
      </c>
      <c r="AU131" s="12">
        <v>0</v>
      </c>
      <c r="AV131" s="12">
        <v>0</v>
      </c>
      <c r="AW131" s="12">
        <v>0</v>
      </c>
      <c r="AX131" s="12">
        <v>0</v>
      </c>
      <c r="AY131" s="12">
        <v>0</v>
      </c>
      <c r="AZ131" s="12">
        <v>0</v>
      </c>
      <c r="BA131" s="12">
        <v>0</v>
      </c>
      <c r="BB131" s="12">
        <v>0</v>
      </c>
      <c r="BC131" s="12">
        <v>0</v>
      </c>
      <c r="BD131" s="12">
        <v>0</v>
      </c>
      <c r="BE131" s="12">
        <v>0</v>
      </c>
      <c r="BF131" s="12">
        <v>0</v>
      </c>
      <c r="BG131" s="12">
        <v>0</v>
      </c>
      <c r="BH131" s="12">
        <v>78</v>
      </c>
    </row>
    <row r="132" spans="1:60" x14ac:dyDescent="0.2">
      <c r="A132" t="str">
        <f t="shared" si="3"/>
        <v>KPHRTRZ9H084H90KHG3</v>
      </c>
      <c r="B132">
        <f t="shared" si="4"/>
        <v>5.8909090909090907</v>
      </c>
      <c r="C132">
        <f t="shared" si="5"/>
        <v>15.532132437213445</v>
      </c>
      <c r="D132" s="14" t="s">
        <v>740</v>
      </c>
      <c r="E132" s="12">
        <v>0</v>
      </c>
      <c r="F132" s="12">
        <v>0</v>
      </c>
      <c r="G132" s="12">
        <v>0</v>
      </c>
      <c r="H132" s="12">
        <v>0</v>
      </c>
      <c r="I132" s="12">
        <v>0</v>
      </c>
      <c r="J132" s="12">
        <v>46</v>
      </c>
      <c r="K132" s="12">
        <v>0</v>
      </c>
      <c r="L132" s="12">
        <v>0</v>
      </c>
      <c r="M132" s="12">
        <v>0</v>
      </c>
      <c r="N132" s="12">
        <v>0</v>
      </c>
      <c r="O132" s="12">
        <v>0</v>
      </c>
      <c r="P132" s="12">
        <v>0</v>
      </c>
      <c r="Q132" s="12">
        <v>0</v>
      </c>
      <c r="R132" s="12">
        <v>0</v>
      </c>
      <c r="S132" s="12">
        <v>0</v>
      </c>
      <c r="T132" s="12">
        <v>0</v>
      </c>
      <c r="U132" s="12">
        <v>0</v>
      </c>
      <c r="V132" s="12">
        <v>0</v>
      </c>
      <c r="W132" s="12">
        <v>0</v>
      </c>
      <c r="X132" s="12">
        <v>0</v>
      </c>
      <c r="Y132" s="12">
        <v>0</v>
      </c>
      <c r="Z132" s="12">
        <v>0</v>
      </c>
      <c r="AA132" s="12">
        <v>0</v>
      </c>
      <c r="AB132" s="12">
        <v>0</v>
      </c>
      <c r="AC132" s="12">
        <v>0</v>
      </c>
      <c r="AD132" s="12">
        <v>0</v>
      </c>
      <c r="AE132" s="12">
        <v>0</v>
      </c>
      <c r="AF132" s="12">
        <v>0</v>
      </c>
      <c r="AG132" s="12">
        <v>0</v>
      </c>
      <c r="AH132" s="12">
        <v>0</v>
      </c>
      <c r="AI132" s="12">
        <v>0</v>
      </c>
      <c r="AJ132" s="12">
        <v>0</v>
      </c>
      <c r="AK132" s="12">
        <v>0</v>
      </c>
      <c r="AL132" s="12">
        <v>0</v>
      </c>
      <c r="AM132" s="12">
        <v>0</v>
      </c>
      <c r="AN132" s="12">
        <v>0</v>
      </c>
      <c r="AO132" s="12">
        <v>0</v>
      </c>
      <c r="AP132" s="12">
        <v>0</v>
      </c>
      <c r="AQ132" s="12">
        <v>0</v>
      </c>
      <c r="AR132" s="12">
        <v>0</v>
      </c>
      <c r="AS132" s="12">
        <v>0</v>
      </c>
      <c r="AT132" s="12">
        <v>0</v>
      </c>
      <c r="AU132" s="12">
        <v>0</v>
      </c>
      <c r="AV132" s="12">
        <v>46</v>
      </c>
      <c r="AW132" s="12">
        <v>46</v>
      </c>
      <c r="AX132" s="12">
        <v>62</v>
      </c>
      <c r="AY132" s="12">
        <v>0</v>
      </c>
      <c r="AZ132" s="12">
        <v>0</v>
      </c>
      <c r="BA132" s="12">
        <v>0</v>
      </c>
      <c r="BB132" s="12">
        <v>0</v>
      </c>
      <c r="BC132" s="12">
        <v>16</v>
      </c>
      <c r="BD132" s="12">
        <v>46</v>
      </c>
      <c r="BE132" s="12">
        <v>16</v>
      </c>
      <c r="BF132" s="12">
        <v>46</v>
      </c>
      <c r="BG132" s="12">
        <v>0</v>
      </c>
      <c r="BH132" s="12">
        <v>324</v>
      </c>
    </row>
    <row r="133" spans="1:60" x14ac:dyDescent="0.2">
      <c r="A133" t="str">
        <f t="shared" ref="A133:A196" si="6">D133</f>
        <v>KPHRTRZ9H096H41KH1SS</v>
      </c>
      <c r="B133">
        <f t="shared" ref="B133:B196" si="7">AVERAGE(E133:BG133)</f>
        <v>0.29090909090909089</v>
      </c>
      <c r="C133">
        <f t="shared" ref="C133:C196" si="8">_xlfn.STDEV.S(E133:BG133)</f>
        <v>2.1574395598823748</v>
      </c>
      <c r="D133" s="14" t="s">
        <v>746</v>
      </c>
      <c r="E133" s="12">
        <v>0</v>
      </c>
      <c r="F133" s="12">
        <v>0</v>
      </c>
      <c r="G133" s="12">
        <v>0</v>
      </c>
      <c r="H133" s="12">
        <v>0</v>
      </c>
      <c r="I133" s="12">
        <v>0</v>
      </c>
      <c r="J133" s="12">
        <v>0</v>
      </c>
      <c r="K133" s="12">
        <v>0</v>
      </c>
      <c r="L133" s="12">
        <v>0</v>
      </c>
      <c r="M133" s="12">
        <v>0</v>
      </c>
      <c r="N133" s="12">
        <v>0</v>
      </c>
      <c r="O133" s="12">
        <v>0</v>
      </c>
      <c r="P133" s="12">
        <v>0</v>
      </c>
      <c r="Q133" s="12">
        <v>0</v>
      </c>
      <c r="R133" s="12">
        <v>0</v>
      </c>
      <c r="S133" s="12">
        <v>0</v>
      </c>
      <c r="T133" s="12">
        <v>0</v>
      </c>
      <c r="U133" s="12">
        <v>0</v>
      </c>
      <c r="V133" s="12">
        <v>0</v>
      </c>
      <c r="W133" s="12">
        <v>0</v>
      </c>
      <c r="X133" s="12">
        <v>0</v>
      </c>
      <c r="Y133" s="12">
        <v>0</v>
      </c>
      <c r="Z133" s="12">
        <v>0</v>
      </c>
      <c r="AA133" s="12">
        <v>0</v>
      </c>
      <c r="AB133" s="12">
        <v>0</v>
      </c>
      <c r="AC133" s="12">
        <v>0</v>
      </c>
      <c r="AD133" s="12">
        <v>16</v>
      </c>
      <c r="AE133" s="12">
        <v>0</v>
      </c>
      <c r="AF133" s="12">
        <v>0</v>
      </c>
      <c r="AG133" s="12">
        <v>0</v>
      </c>
      <c r="AH133" s="12">
        <v>0</v>
      </c>
      <c r="AI133" s="12">
        <v>0</v>
      </c>
      <c r="AJ133" s="12">
        <v>0</v>
      </c>
      <c r="AK133" s="12">
        <v>0</v>
      </c>
      <c r="AL133" s="12">
        <v>0</v>
      </c>
      <c r="AM133" s="12">
        <v>0</v>
      </c>
      <c r="AN133" s="12">
        <v>0</v>
      </c>
      <c r="AO133" s="12">
        <v>0</v>
      </c>
      <c r="AP133" s="12">
        <v>0</v>
      </c>
      <c r="AQ133" s="12">
        <v>0</v>
      </c>
      <c r="AR133" s="12">
        <v>0</v>
      </c>
      <c r="AS133" s="12">
        <v>0</v>
      </c>
      <c r="AT133" s="12">
        <v>0</v>
      </c>
      <c r="AU133" s="12">
        <v>0</v>
      </c>
      <c r="AV133" s="12">
        <v>0</v>
      </c>
      <c r="AW133" s="12">
        <v>0</v>
      </c>
      <c r="AX133" s="12">
        <v>0</v>
      </c>
      <c r="AY133" s="12">
        <v>0</v>
      </c>
      <c r="AZ133" s="12">
        <v>0</v>
      </c>
      <c r="BA133" s="12">
        <v>0</v>
      </c>
      <c r="BB133" s="12">
        <v>0</v>
      </c>
      <c r="BC133" s="12">
        <v>0</v>
      </c>
      <c r="BD133" s="12">
        <v>0</v>
      </c>
      <c r="BE133" s="12">
        <v>0</v>
      </c>
      <c r="BF133" s="12">
        <v>0</v>
      </c>
      <c r="BG133" s="12">
        <v>0</v>
      </c>
      <c r="BH133" s="12">
        <v>16</v>
      </c>
    </row>
    <row r="134" spans="1:60" x14ac:dyDescent="0.2">
      <c r="A134" t="str">
        <f t="shared" si="6"/>
        <v>KPHRTRZ9H096H69KH1DS</v>
      </c>
      <c r="B134">
        <f t="shared" si="7"/>
        <v>55.436363636363637</v>
      </c>
      <c r="C134">
        <f t="shared" si="8"/>
        <v>76.842253913663853</v>
      </c>
      <c r="D134" s="14" t="s">
        <v>752</v>
      </c>
      <c r="E134" s="12">
        <v>0</v>
      </c>
      <c r="F134" s="12">
        <v>161</v>
      </c>
      <c r="G134" s="12">
        <v>0</v>
      </c>
      <c r="H134" s="12">
        <v>216</v>
      </c>
      <c r="I134" s="12">
        <v>13</v>
      </c>
      <c r="J134" s="12">
        <v>169</v>
      </c>
      <c r="K134" s="12">
        <v>0</v>
      </c>
      <c r="L134" s="12">
        <v>92</v>
      </c>
      <c r="M134" s="12">
        <v>167</v>
      </c>
      <c r="N134" s="12">
        <v>0</v>
      </c>
      <c r="O134" s="12">
        <v>16</v>
      </c>
      <c r="P134" s="12">
        <v>138</v>
      </c>
      <c r="Q134" s="12">
        <v>38</v>
      </c>
      <c r="R134" s="12">
        <v>0</v>
      </c>
      <c r="S134" s="12">
        <v>230</v>
      </c>
      <c r="T134" s="12">
        <v>0</v>
      </c>
      <c r="U134" s="12">
        <v>138</v>
      </c>
      <c r="V134" s="12">
        <v>0</v>
      </c>
      <c r="W134" s="12">
        <v>0</v>
      </c>
      <c r="X134" s="12">
        <v>138</v>
      </c>
      <c r="Y134" s="12">
        <v>0</v>
      </c>
      <c r="Z134" s="12">
        <v>138</v>
      </c>
      <c r="AA134" s="12">
        <v>138</v>
      </c>
      <c r="AB134" s="12">
        <v>0</v>
      </c>
      <c r="AC134" s="12">
        <v>0</v>
      </c>
      <c r="AD134" s="12">
        <v>0</v>
      </c>
      <c r="AE134" s="12">
        <v>0</v>
      </c>
      <c r="AF134" s="12">
        <v>108</v>
      </c>
      <c r="AG134" s="12">
        <v>0</v>
      </c>
      <c r="AH134" s="12">
        <v>184</v>
      </c>
      <c r="AI134" s="12">
        <v>47</v>
      </c>
      <c r="AJ134" s="12">
        <v>230</v>
      </c>
      <c r="AK134" s="12">
        <v>138</v>
      </c>
      <c r="AL134" s="12">
        <v>0</v>
      </c>
      <c r="AM134" s="12">
        <v>215</v>
      </c>
      <c r="AN134" s="12">
        <v>0</v>
      </c>
      <c r="AO134" s="12">
        <v>0</v>
      </c>
      <c r="AP134" s="12">
        <v>138</v>
      </c>
      <c r="AQ134" s="12">
        <v>75</v>
      </c>
      <c r="AR134" s="12">
        <v>0</v>
      </c>
      <c r="AS134" s="12">
        <v>20</v>
      </c>
      <c r="AT134" s="12">
        <v>0</v>
      </c>
      <c r="AU134" s="12">
        <v>0</v>
      </c>
      <c r="AV134" s="12">
        <v>0</v>
      </c>
      <c r="AW134" s="12">
        <v>0</v>
      </c>
      <c r="AX134" s="12">
        <v>97</v>
      </c>
      <c r="AY134" s="12">
        <v>0</v>
      </c>
      <c r="AZ134" s="12">
        <v>0</v>
      </c>
      <c r="BA134" s="12">
        <v>0</v>
      </c>
      <c r="BB134" s="12">
        <v>0</v>
      </c>
      <c r="BC134" s="12">
        <v>0</v>
      </c>
      <c r="BD134" s="12">
        <v>0</v>
      </c>
      <c r="BE134" s="12">
        <v>5</v>
      </c>
      <c r="BF134" s="12">
        <v>0</v>
      </c>
      <c r="BG134" s="12">
        <v>0</v>
      </c>
      <c r="BH134" s="12">
        <v>3049</v>
      </c>
    </row>
    <row r="135" spans="1:60" x14ac:dyDescent="0.2">
      <c r="A135" t="str">
        <f t="shared" si="6"/>
        <v>KPHRTRZ9H096H69KH1SS</v>
      </c>
      <c r="B135">
        <f t="shared" si="7"/>
        <v>3.1272727272727274</v>
      </c>
      <c r="C135">
        <f t="shared" si="8"/>
        <v>16.883099752091059</v>
      </c>
      <c r="D135" s="14" t="s">
        <v>753</v>
      </c>
      <c r="E135" s="12">
        <v>0</v>
      </c>
      <c r="F135" s="12">
        <v>0</v>
      </c>
      <c r="G135" s="12">
        <v>0</v>
      </c>
      <c r="H135" s="12">
        <v>0</v>
      </c>
      <c r="I135" s="12">
        <v>0</v>
      </c>
      <c r="J135" s="12">
        <v>16</v>
      </c>
      <c r="K135" s="12">
        <v>0</v>
      </c>
      <c r="L135" s="12">
        <v>0</v>
      </c>
      <c r="M135" s="12">
        <v>0</v>
      </c>
      <c r="N135" s="12">
        <v>0</v>
      </c>
      <c r="O135" s="12">
        <v>16</v>
      </c>
      <c r="P135" s="12">
        <v>0</v>
      </c>
      <c r="Q135" s="12">
        <v>0</v>
      </c>
      <c r="R135" s="12">
        <v>0</v>
      </c>
      <c r="S135" s="12">
        <v>0</v>
      </c>
      <c r="T135" s="12">
        <v>0</v>
      </c>
      <c r="U135" s="12">
        <v>0</v>
      </c>
      <c r="V135" s="12">
        <v>0</v>
      </c>
      <c r="W135" s="12">
        <v>0</v>
      </c>
      <c r="X135" s="12">
        <v>0</v>
      </c>
      <c r="Y135" s="12">
        <v>0</v>
      </c>
      <c r="Z135" s="12">
        <v>0</v>
      </c>
      <c r="AA135" s="12">
        <v>0</v>
      </c>
      <c r="AB135" s="12">
        <v>0</v>
      </c>
      <c r="AC135" s="12">
        <v>0</v>
      </c>
      <c r="AD135" s="12">
        <v>0</v>
      </c>
      <c r="AE135" s="12">
        <v>0</v>
      </c>
      <c r="AF135" s="12">
        <v>0</v>
      </c>
      <c r="AG135" s="12">
        <v>0</v>
      </c>
      <c r="AH135" s="12">
        <v>0</v>
      </c>
      <c r="AI135" s="12">
        <v>0</v>
      </c>
      <c r="AJ135" s="12">
        <v>0</v>
      </c>
      <c r="AK135" s="12">
        <v>0</v>
      </c>
      <c r="AL135" s="12">
        <v>0</v>
      </c>
      <c r="AM135" s="12">
        <v>0</v>
      </c>
      <c r="AN135" s="12">
        <v>0</v>
      </c>
      <c r="AO135" s="12">
        <v>0</v>
      </c>
      <c r="AP135" s="12">
        <v>0</v>
      </c>
      <c r="AQ135" s="12">
        <v>123</v>
      </c>
      <c r="AR135" s="12">
        <v>0</v>
      </c>
      <c r="AS135" s="12">
        <v>0</v>
      </c>
      <c r="AT135" s="12">
        <v>0</v>
      </c>
      <c r="AU135" s="12">
        <v>0</v>
      </c>
      <c r="AV135" s="12">
        <v>0</v>
      </c>
      <c r="AW135" s="12">
        <v>0</v>
      </c>
      <c r="AX135" s="12">
        <v>0</v>
      </c>
      <c r="AY135" s="12">
        <v>0</v>
      </c>
      <c r="AZ135" s="12">
        <v>0</v>
      </c>
      <c r="BA135" s="12">
        <v>0</v>
      </c>
      <c r="BB135" s="12">
        <v>17</v>
      </c>
      <c r="BC135" s="12">
        <v>0</v>
      </c>
      <c r="BD135" s="12">
        <v>0</v>
      </c>
      <c r="BE135" s="12">
        <v>0</v>
      </c>
      <c r="BF135" s="12">
        <v>0</v>
      </c>
      <c r="BG135" s="12">
        <v>0</v>
      </c>
      <c r="BH135" s="12">
        <v>172</v>
      </c>
    </row>
    <row r="136" spans="1:60" x14ac:dyDescent="0.2">
      <c r="A136" t="str">
        <f t="shared" si="6"/>
        <v>KPHRTRZ9H096H69KHG3</v>
      </c>
      <c r="B136">
        <f t="shared" si="7"/>
        <v>10.872727272727273</v>
      </c>
      <c r="C136">
        <f t="shared" si="8"/>
        <v>50.049995206813165</v>
      </c>
      <c r="D136" s="14" t="s">
        <v>754</v>
      </c>
      <c r="E136" s="12">
        <v>0</v>
      </c>
      <c r="F136" s="12">
        <v>0</v>
      </c>
      <c r="G136" s="12">
        <v>0</v>
      </c>
      <c r="H136" s="12">
        <v>0</v>
      </c>
      <c r="I136" s="12">
        <v>0</v>
      </c>
      <c r="J136" s="12">
        <v>138</v>
      </c>
      <c r="K136" s="12">
        <v>0</v>
      </c>
      <c r="L136" s="12">
        <v>0</v>
      </c>
      <c r="M136" s="12">
        <v>0</v>
      </c>
      <c r="N136" s="12">
        <v>0</v>
      </c>
      <c r="O136" s="12">
        <v>0</v>
      </c>
      <c r="P136" s="12">
        <v>0</v>
      </c>
      <c r="Q136" s="12">
        <v>0</v>
      </c>
      <c r="R136" s="12">
        <v>0</v>
      </c>
      <c r="S136" s="12">
        <v>0</v>
      </c>
      <c r="T136" s="12">
        <v>0</v>
      </c>
      <c r="U136" s="12">
        <v>0</v>
      </c>
      <c r="V136" s="12">
        <v>0</v>
      </c>
      <c r="W136" s="12">
        <v>0</v>
      </c>
      <c r="X136" s="12">
        <v>0</v>
      </c>
      <c r="Y136" s="12">
        <v>0</v>
      </c>
      <c r="Z136" s="12">
        <v>0</v>
      </c>
      <c r="AA136" s="12">
        <v>0</v>
      </c>
      <c r="AB136" s="12">
        <v>0</v>
      </c>
      <c r="AC136" s="12">
        <v>0</v>
      </c>
      <c r="AD136" s="12">
        <v>0</v>
      </c>
      <c r="AE136" s="12">
        <v>0</v>
      </c>
      <c r="AF136" s="12">
        <v>0</v>
      </c>
      <c r="AG136" s="12">
        <v>0</v>
      </c>
      <c r="AH136" s="12">
        <v>0</v>
      </c>
      <c r="AI136" s="12">
        <v>0</v>
      </c>
      <c r="AJ136" s="12">
        <v>0</v>
      </c>
      <c r="AK136" s="12">
        <v>0</v>
      </c>
      <c r="AL136" s="12">
        <v>0</v>
      </c>
      <c r="AM136" s="12">
        <v>0</v>
      </c>
      <c r="AN136" s="12">
        <v>0</v>
      </c>
      <c r="AO136" s="12">
        <v>0</v>
      </c>
      <c r="AP136" s="12">
        <v>0</v>
      </c>
      <c r="AQ136" s="12">
        <v>0</v>
      </c>
      <c r="AR136" s="12">
        <v>0</v>
      </c>
      <c r="AS136" s="12">
        <v>0</v>
      </c>
      <c r="AT136" s="12">
        <v>0</v>
      </c>
      <c r="AU136" s="12">
        <v>0</v>
      </c>
      <c r="AV136" s="12">
        <v>138</v>
      </c>
      <c r="AW136" s="12">
        <v>0</v>
      </c>
      <c r="AX136" s="12">
        <v>0</v>
      </c>
      <c r="AY136" s="12">
        <v>0</v>
      </c>
      <c r="AZ136" s="12">
        <v>0</v>
      </c>
      <c r="BA136" s="12">
        <v>0</v>
      </c>
      <c r="BB136" s="12">
        <v>0</v>
      </c>
      <c r="BC136" s="12">
        <v>322</v>
      </c>
      <c r="BD136" s="12">
        <v>0</v>
      </c>
      <c r="BE136" s="12">
        <v>0</v>
      </c>
      <c r="BF136" s="12">
        <v>0</v>
      </c>
      <c r="BG136" s="12">
        <v>0</v>
      </c>
      <c r="BH136" s="12">
        <v>598</v>
      </c>
    </row>
    <row r="137" spans="1:60" x14ac:dyDescent="0.2">
      <c r="A137" t="str">
        <f t="shared" si="6"/>
        <v>KPHRTRZ9H096H90KH1DS</v>
      </c>
      <c r="B137">
        <f t="shared" si="7"/>
        <v>15.418181818181818</v>
      </c>
      <c r="C137">
        <f t="shared" si="8"/>
        <v>25.703214173624644</v>
      </c>
      <c r="D137" s="14" t="s">
        <v>748</v>
      </c>
      <c r="E137" s="12">
        <v>0</v>
      </c>
      <c r="F137" s="12">
        <v>93</v>
      </c>
      <c r="G137" s="12">
        <v>62</v>
      </c>
      <c r="H137" s="12">
        <v>77</v>
      </c>
      <c r="I137" s="12">
        <v>0</v>
      </c>
      <c r="J137" s="12">
        <v>0</v>
      </c>
      <c r="K137" s="12">
        <v>0</v>
      </c>
      <c r="L137" s="12">
        <v>0</v>
      </c>
      <c r="M137" s="12">
        <v>0</v>
      </c>
      <c r="N137" s="12">
        <v>0</v>
      </c>
      <c r="O137" s="12">
        <v>46</v>
      </c>
      <c r="P137" s="12">
        <v>0</v>
      </c>
      <c r="Q137" s="12">
        <v>0</v>
      </c>
      <c r="R137" s="12">
        <v>0</v>
      </c>
      <c r="S137" s="12">
        <v>0</v>
      </c>
      <c r="T137" s="12">
        <v>0</v>
      </c>
      <c r="U137" s="12">
        <v>0</v>
      </c>
      <c r="V137" s="12">
        <v>31</v>
      </c>
      <c r="W137" s="12">
        <v>0</v>
      </c>
      <c r="X137" s="12">
        <v>0</v>
      </c>
      <c r="Y137" s="12">
        <v>0</v>
      </c>
      <c r="Z137" s="12">
        <v>0</v>
      </c>
      <c r="AA137" s="12">
        <v>0</v>
      </c>
      <c r="AB137" s="12">
        <v>46</v>
      </c>
      <c r="AC137" s="12">
        <v>0</v>
      </c>
      <c r="AD137" s="12">
        <v>46</v>
      </c>
      <c r="AE137" s="12">
        <v>0</v>
      </c>
      <c r="AF137" s="12">
        <v>92</v>
      </c>
      <c r="AG137" s="12">
        <v>0</v>
      </c>
      <c r="AH137" s="12">
        <v>0</v>
      </c>
      <c r="AI137" s="12">
        <v>0</v>
      </c>
      <c r="AJ137" s="12">
        <v>16</v>
      </c>
      <c r="AK137" s="12">
        <v>31</v>
      </c>
      <c r="AL137" s="12">
        <v>0</v>
      </c>
      <c r="AM137" s="12">
        <v>16</v>
      </c>
      <c r="AN137" s="12">
        <v>0</v>
      </c>
      <c r="AO137" s="12">
        <v>0</v>
      </c>
      <c r="AP137" s="12">
        <v>62</v>
      </c>
      <c r="AQ137" s="12">
        <v>0</v>
      </c>
      <c r="AR137" s="12">
        <v>0</v>
      </c>
      <c r="AS137" s="12">
        <v>0</v>
      </c>
      <c r="AT137" s="12">
        <v>47</v>
      </c>
      <c r="AU137" s="12">
        <v>16</v>
      </c>
      <c r="AV137" s="12">
        <v>46</v>
      </c>
      <c r="AW137" s="12">
        <v>0</v>
      </c>
      <c r="AX137" s="12">
        <v>13</v>
      </c>
      <c r="AY137" s="12">
        <v>0</v>
      </c>
      <c r="AZ137" s="12">
        <v>46</v>
      </c>
      <c r="BA137" s="12">
        <v>0</v>
      </c>
      <c r="BB137" s="12">
        <v>46</v>
      </c>
      <c r="BC137" s="12">
        <v>16</v>
      </c>
      <c r="BD137" s="12">
        <v>0</v>
      </c>
      <c r="BE137" s="12">
        <v>0</v>
      </c>
      <c r="BF137" s="12">
        <v>0</v>
      </c>
      <c r="BG137" s="12">
        <v>0</v>
      </c>
      <c r="BH137" s="12">
        <v>848</v>
      </c>
    </row>
    <row r="138" spans="1:60" x14ac:dyDescent="0.2">
      <c r="A138" t="str">
        <f t="shared" si="6"/>
        <v>KPHRTRZ9H096H90KH1SS</v>
      </c>
      <c r="B138">
        <f t="shared" si="7"/>
        <v>1.4</v>
      </c>
      <c r="C138">
        <f t="shared" si="8"/>
        <v>7.4151996052153031</v>
      </c>
      <c r="D138" s="14" t="s">
        <v>749</v>
      </c>
      <c r="E138" s="12">
        <v>0</v>
      </c>
      <c r="F138" s="12">
        <v>0</v>
      </c>
      <c r="G138" s="12">
        <v>0</v>
      </c>
      <c r="H138" s="12">
        <v>0</v>
      </c>
      <c r="I138" s="12">
        <v>0</v>
      </c>
      <c r="J138" s="12">
        <v>0</v>
      </c>
      <c r="K138" s="12">
        <v>0</v>
      </c>
      <c r="L138" s="12">
        <v>0</v>
      </c>
      <c r="M138" s="12">
        <v>0</v>
      </c>
      <c r="N138" s="12">
        <v>0</v>
      </c>
      <c r="O138" s="12">
        <v>0</v>
      </c>
      <c r="P138" s="12">
        <v>0</v>
      </c>
      <c r="Q138" s="12">
        <v>0</v>
      </c>
      <c r="R138" s="12">
        <v>0</v>
      </c>
      <c r="S138" s="12">
        <v>0</v>
      </c>
      <c r="T138" s="12">
        <v>0</v>
      </c>
      <c r="U138" s="12">
        <v>0</v>
      </c>
      <c r="V138" s="12">
        <v>0</v>
      </c>
      <c r="W138" s="12">
        <v>0</v>
      </c>
      <c r="X138" s="12">
        <v>0</v>
      </c>
      <c r="Y138" s="12">
        <v>0</v>
      </c>
      <c r="Z138" s="12">
        <v>0</v>
      </c>
      <c r="AA138" s="12">
        <v>0</v>
      </c>
      <c r="AB138" s="12">
        <v>0</v>
      </c>
      <c r="AC138" s="12">
        <v>0</v>
      </c>
      <c r="AD138" s="12">
        <v>0</v>
      </c>
      <c r="AE138" s="12">
        <v>0</v>
      </c>
      <c r="AF138" s="12">
        <v>0</v>
      </c>
      <c r="AG138" s="12">
        <v>0</v>
      </c>
      <c r="AH138" s="12">
        <v>0</v>
      </c>
      <c r="AI138" s="12">
        <v>0</v>
      </c>
      <c r="AJ138" s="12">
        <v>0</v>
      </c>
      <c r="AK138" s="12">
        <v>0</v>
      </c>
      <c r="AL138" s="12">
        <v>0</v>
      </c>
      <c r="AM138" s="12">
        <v>0</v>
      </c>
      <c r="AN138" s="12">
        <v>0</v>
      </c>
      <c r="AO138" s="12">
        <v>31</v>
      </c>
      <c r="AP138" s="12">
        <v>46</v>
      </c>
      <c r="AQ138" s="12">
        <v>0</v>
      </c>
      <c r="AR138" s="12">
        <v>0</v>
      </c>
      <c r="AS138" s="12">
        <v>0</v>
      </c>
      <c r="AT138" s="12">
        <v>0</v>
      </c>
      <c r="AU138" s="12">
        <v>0</v>
      </c>
      <c r="AV138" s="12">
        <v>0</v>
      </c>
      <c r="AW138" s="12">
        <v>0</v>
      </c>
      <c r="AX138" s="12">
        <v>0</v>
      </c>
      <c r="AY138" s="12">
        <v>0</v>
      </c>
      <c r="AZ138" s="12">
        <v>0</v>
      </c>
      <c r="BA138" s="12">
        <v>0</v>
      </c>
      <c r="BB138" s="12">
        <v>0</v>
      </c>
      <c r="BC138" s="12">
        <v>0</v>
      </c>
      <c r="BD138" s="12">
        <v>0</v>
      </c>
      <c r="BE138" s="12">
        <v>0</v>
      </c>
      <c r="BF138" s="12">
        <v>0</v>
      </c>
      <c r="BG138" s="12">
        <v>0</v>
      </c>
      <c r="BH138" s="12">
        <v>77</v>
      </c>
    </row>
    <row r="139" spans="1:60" x14ac:dyDescent="0.2">
      <c r="A139" t="str">
        <f t="shared" si="6"/>
        <v>KPHRTRZ9H096H90KHG3</v>
      </c>
      <c r="B139">
        <f t="shared" si="7"/>
        <v>5.3454545454545457</v>
      </c>
      <c r="C139">
        <f t="shared" si="8"/>
        <v>16.100630516545092</v>
      </c>
      <c r="D139" s="14" t="s">
        <v>750</v>
      </c>
      <c r="E139" s="12">
        <v>0</v>
      </c>
      <c r="F139" s="12">
        <v>0</v>
      </c>
      <c r="G139" s="12">
        <v>0</v>
      </c>
      <c r="H139" s="12">
        <v>0</v>
      </c>
      <c r="I139" s="12">
        <v>0</v>
      </c>
      <c r="J139" s="12">
        <v>0</v>
      </c>
      <c r="K139" s="12">
        <v>0</v>
      </c>
      <c r="L139" s="12">
        <v>0</v>
      </c>
      <c r="M139" s="12">
        <v>0</v>
      </c>
      <c r="N139" s="12">
        <v>0</v>
      </c>
      <c r="O139" s="12">
        <v>0</v>
      </c>
      <c r="P139" s="12">
        <v>0</v>
      </c>
      <c r="Q139" s="12">
        <v>0</v>
      </c>
      <c r="R139" s="12">
        <v>0</v>
      </c>
      <c r="S139" s="12">
        <v>0</v>
      </c>
      <c r="T139" s="12">
        <v>0</v>
      </c>
      <c r="U139" s="12">
        <v>0</v>
      </c>
      <c r="V139" s="12">
        <v>0</v>
      </c>
      <c r="W139" s="12">
        <v>0</v>
      </c>
      <c r="X139" s="12">
        <v>0</v>
      </c>
      <c r="Y139" s="12">
        <v>0</v>
      </c>
      <c r="Z139" s="12">
        <v>0</v>
      </c>
      <c r="AA139" s="12">
        <v>0</v>
      </c>
      <c r="AB139" s="12">
        <v>0</v>
      </c>
      <c r="AC139" s="12">
        <v>0</v>
      </c>
      <c r="AD139" s="12">
        <v>0</v>
      </c>
      <c r="AE139" s="12">
        <v>0</v>
      </c>
      <c r="AF139" s="12">
        <v>0</v>
      </c>
      <c r="AG139" s="12">
        <v>0</v>
      </c>
      <c r="AH139" s="12">
        <v>0</v>
      </c>
      <c r="AI139" s="12">
        <v>0</v>
      </c>
      <c r="AJ139" s="12">
        <v>0</v>
      </c>
      <c r="AK139" s="12">
        <v>0</v>
      </c>
      <c r="AL139" s="12">
        <v>0</v>
      </c>
      <c r="AM139" s="12">
        <v>0</v>
      </c>
      <c r="AN139" s="12">
        <v>0</v>
      </c>
      <c r="AO139" s="12">
        <v>0</v>
      </c>
      <c r="AP139" s="12">
        <v>0</v>
      </c>
      <c r="AQ139" s="12">
        <v>0</v>
      </c>
      <c r="AR139" s="12">
        <v>0</v>
      </c>
      <c r="AS139" s="12">
        <v>0</v>
      </c>
      <c r="AT139" s="12">
        <v>0</v>
      </c>
      <c r="AU139" s="12">
        <v>0</v>
      </c>
      <c r="AV139" s="12">
        <v>31</v>
      </c>
      <c r="AW139" s="12">
        <v>46</v>
      </c>
      <c r="AX139" s="12">
        <v>62</v>
      </c>
      <c r="AY139" s="12">
        <v>0</v>
      </c>
      <c r="AZ139" s="12">
        <v>0</v>
      </c>
      <c r="BA139" s="12">
        <v>0</v>
      </c>
      <c r="BB139" s="12">
        <v>0</v>
      </c>
      <c r="BC139" s="12">
        <v>62</v>
      </c>
      <c r="BD139" s="12">
        <v>62</v>
      </c>
      <c r="BE139" s="12">
        <v>0</v>
      </c>
      <c r="BF139" s="12">
        <v>31</v>
      </c>
      <c r="BG139" s="12">
        <v>0</v>
      </c>
      <c r="BH139" s="12">
        <v>294</v>
      </c>
    </row>
    <row r="140" spans="1:60" x14ac:dyDescent="0.2">
      <c r="A140" t="str">
        <f t="shared" si="6"/>
        <v>KPHRTRZ9H108H69KH1DS</v>
      </c>
      <c r="B140">
        <f t="shared" si="7"/>
        <v>8.1090909090909093</v>
      </c>
      <c r="C140">
        <f t="shared" si="8"/>
        <v>19.714323357765679</v>
      </c>
      <c r="D140" s="14" t="s">
        <v>762</v>
      </c>
      <c r="E140" s="12">
        <v>0</v>
      </c>
      <c r="F140" s="12">
        <v>31</v>
      </c>
      <c r="G140" s="12">
        <v>0</v>
      </c>
      <c r="H140" s="12">
        <v>0</v>
      </c>
      <c r="I140" s="12">
        <v>0</v>
      </c>
      <c r="J140" s="12">
        <v>8</v>
      </c>
      <c r="K140" s="12">
        <v>0</v>
      </c>
      <c r="L140" s="12">
        <v>0</v>
      </c>
      <c r="M140" s="12">
        <v>0</v>
      </c>
      <c r="N140" s="12">
        <v>38</v>
      </c>
      <c r="O140" s="12">
        <v>0</v>
      </c>
      <c r="P140" s="12">
        <v>0</v>
      </c>
      <c r="Q140" s="12">
        <v>76</v>
      </c>
      <c r="R140" s="12">
        <v>0</v>
      </c>
      <c r="S140" s="12">
        <v>0</v>
      </c>
      <c r="T140" s="12">
        <v>0</v>
      </c>
      <c r="U140" s="12">
        <v>46</v>
      </c>
      <c r="V140" s="12">
        <v>0</v>
      </c>
      <c r="W140" s="12">
        <v>0</v>
      </c>
      <c r="X140" s="12">
        <v>86</v>
      </c>
      <c r="Y140" s="12">
        <v>0</v>
      </c>
      <c r="Z140" s="12">
        <v>0</v>
      </c>
      <c r="AA140" s="12">
        <v>0</v>
      </c>
      <c r="AB140" s="12">
        <v>0</v>
      </c>
      <c r="AC140" s="12">
        <v>0</v>
      </c>
      <c r="AD140" s="12">
        <v>0</v>
      </c>
      <c r="AE140" s="12">
        <v>0</v>
      </c>
      <c r="AF140" s="12">
        <v>0</v>
      </c>
      <c r="AG140" s="12">
        <v>0</v>
      </c>
      <c r="AH140" s="12">
        <v>46</v>
      </c>
      <c r="AI140" s="12">
        <v>0</v>
      </c>
      <c r="AJ140" s="12">
        <v>0</v>
      </c>
      <c r="AK140" s="12">
        <v>0</v>
      </c>
      <c r="AL140" s="12">
        <v>0</v>
      </c>
      <c r="AM140" s="12">
        <v>53</v>
      </c>
      <c r="AN140" s="12">
        <v>0</v>
      </c>
      <c r="AO140" s="12">
        <v>0</v>
      </c>
      <c r="AP140" s="12">
        <v>0</v>
      </c>
      <c r="AQ140" s="12">
        <v>0</v>
      </c>
      <c r="AR140" s="12">
        <v>0</v>
      </c>
      <c r="AS140" s="12">
        <v>31</v>
      </c>
      <c r="AT140" s="12">
        <v>0</v>
      </c>
      <c r="AU140" s="12">
        <v>0</v>
      </c>
      <c r="AV140" s="12">
        <v>0</v>
      </c>
      <c r="AW140" s="12">
        <v>0</v>
      </c>
      <c r="AX140" s="12">
        <v>0</v>
      </c>
      <c r="AY140" s="12">
        <v>31</v>
      </c>
      <c r="AZ140" s="12">
        <v>0</v>
      </c>
      <c r="BA140" s="12">
        <v>0</v>
      </c>
      <c r="BB140" s="12">
        <v>0</v>
      </c>
      <c r="BC140" s="12">
        <v>0</v>
      </c>
      <c r="BD140" s="12">
        <v>0</v>
      </c>
      <c r="BE140" s="12">
        <v>0</v>
      </c>
      <c r="BF140" s="12">
        <v>0</v>
      </c>
      <c r="BG140" s="12">
        <v>0</v>
      </c>
      <c r="BH140" s="12">
        <v>446</v>
      </c>
    </row>
    <row r="141" spans="1:60" x14ac:dyDescent="0.2">
      <c r="A141" t="str">
        <f t="shared" si="6"/>
        <v>KPHRTRZ9H108H69KH1SS</v>
      </c>
      <c r="B141">
        <f t="shared" si="7"/>
        <v>0.67272727272727273</v>
      </c>
      <c r="C141">
        <f t="shared" si="8"/>
        <v>4.9890789822279915</v>
      </c>
      <c r="D141" s="14" t="s">
        <v>763</v>
      </c>
      <c r="E141" s="12">
        <v>0</v>
      </c>
      <c r="F141" s="12">
        <v>0</v>
      </c>
      <c r="G141" s="12">
        <v>0</v>
      </c>
      <c r="H141" s="12">
        <v>0</v>
      </c>
      <c r="I141" s="12">
        <v>0</v>
      </c>
      <c r="J141" s="12">
        <v>0</v>
      </c>
      <c r="K141" s="12">
        <v>0</v>
      </c>
      <c r="L141" s="12">
        <v>0</v>
      </c>
      <c r="M141" s="12">
        <v>0</v>
      </c>
      <c r="N141" s="12">
        <v>0</v>
      </c>
      <c r="O141" s="12">
        <v>0</v>
      </c>
      <c r="P141" s="12">
        <v>0</v>
      </c>
      <c r="Q141" s="12">
        <v>0</v>
      </c>
      <c r="R141" s="12">
        <v>0</v>
      </c>
      <c r="S141" s="12">
        <v>0</v>
      </c>
      <c r="T141" s="12">
        <v>0</v>
      </c>
      <c r="U141" s="12">
        <v>0</v>
      </c>
      <c r="V141" s="12">
        <v>0</v>
      </c>
      <c r="W141" s="12">
        <v>0</v>
      </c>
      <c r="X141" s="12">
        <v>0</v>
      </c>
      <c r="Y141" s="12">
        <v>0</v>
      </c>
      <c r="Z141" s="12">
        <v>0</v>
      </c>
      <c r="AA141" s="12">
        <v>0</v>
      </c>
      <c r="AB141" s="12">
        <v>0</v>
      </c>
      <c r="AC141" s="12">
        <v>0</v>
      </c>
      <c r="AD141" s="12">
        <v>0</v>
      </c>
      <c r="AE141" s="12">
        <v>0</v>
      </c>
      <c r="AF141" s="12">
        <v>0</v>
      </c>
      <c r="AG141" s="12">
        <v>0</v>
      </c>
      <c r="AH141" s="12">
        <v>0</v>
      </c>
      <c r="AI141" s="12">
        <v>0</v>
      </c>
      <c r="AJ141" s="12">
        <v>0</v>
      </c>
      <c r="AK141" s="12">
        <v>0</v>
      </c>
      <c r="AL141" s="12">
        <v>0</v>
      </c>
      <c r="AM141" s="12">
        <v>0</v>
      </c>
      <c r="AN141" s="12">
        <v>0</v>
      </c>
      <c r="AO141" s="12">
        <v>0</v>
      </c>
      <c r="AP141" s="12">
        <v>0</v>
      </c>
      <c r="AQ141" s="12">
        <v>37</v>
      </c>
      <c r="AR141" s="12">
        <v>0</v>
      </c>
      <c r="AS141" s="12">
        <v>0</v>
      </c>
      <c r="AT141" s="12">
        <v>0</v>
      </c>
      <c r="AU141" s="12">
        <v>0</v>
      </c>
      <c r="AV141" s="12">
        <v>0</v>
      </c>
      <c r="AW141" s="12">
        <v>0</v>
      </c>
      <c r="AX141" s="12">
        <v>0</v>
      </c>
      <c r="AY141" s="12">
        <v>0</v>
      </c>
      <c r="AZ141" s="12">
        <v>0</v>
      </c>
      <c r="BA141" s="12">
        <v>0</v>
      </c>
      <c r="BB141" s="12">
        <v>0</v>
      </c>
      <c r="BC141" s="12">
        <v>0</v>
      </c>
      <c r="BD141" s="12">
        <v>0</v>
      </c>
      <c r="BE141" s="12">
        <v>0</v>
      </c>
      <c r="BF141" s="12">
        <v>0</v>
      </c>
      <c r="BG141" s="12">
        <v>0</v>
      </c>
      <c r="BH141" s="12">
        <v>37</v>
      </c>
    </row>
    <row r="142" spans="1:60" x14ac:dyDescent="0.2">
      <c r="A142" t="str">
        <f t="shared" si="6"/>
        <v>KPHRTRZ9H108H69KHG3</v>
      </c>
      <c r="B142">
        <f t="shared" si="7"/>
        <v>0.5636363636363636</v>
      </c>
      <c r="C142">
        <f t="shared" si="8"/>
        <v>4.180039147272101</v>
      </c>
      <c r="D142" s="14" t="s">
        <v>764</v>
      </c>
      <c r="E142" s="12">
        <v>0</v>
      </c>
      <c r="F142" s="12">
        <v>0</v>
      </c>
      <c r="G142" s="12">
        <v>0</v>
      </c>
      <c r="H142" s="12">
        <v>0</v>
      </c>
      <c r="I142" s="12">
        <v>0</v>
      </c>
      <c r="J142" s="12">
        <v>0</v>
      </c>
      <c r="K142" s="12">
        <v>0</v>
      </c>
      <c r="L142" s="12">
        <v>0</v>
      </c>
      <c r="M142" s="12">
        <v>0</v>
      </c>
      <c r="N142" s="12">
        <v>0</v>
      </c>
      <c r="O142" s="12">
        <v>0</v>
      </c>
      <c r="P142" s="12">
        <v>0</v>
      </c>
      <c r="Q142" s="12">
        <v>0</v>
      </c>
      <c r="R142" s="12">
        <v>0</v>
      </c>
      <c r="S142" s="12">
        <v>0</v>
      </c>
      <c r="T142" s="12">
        <v>0</v>
      </c>
      <c r="U142" s="12">
        <v>0</v>
      </c>
      <c r="V142" s="12">
        <v>0</v>
      </c>
      <c r="W142" s="12">
        <v>0</v>
      </c>
      <c r="X142" s="12">
        <v>0</v>
      </c>
      <c r="Y142" s="12">
        <v>0</v>
      </c>
      <c r="Z142" s="12">
        <v>0</v>
      </c>
      <c r="AA142" s="12">
        <v>0</v>
      </c>
      <c r="AB142" s="12">
        <v>0</v>
      </c>
      <c r="AC142" s="12">
        <v>0</v>
      </c>
      <c r="AD142" s="12">
        <v>0</v>
      </c>
      <c r="AE142" s="12">
        <v>0</v>
      </c>
      <c r="AF142" s="12">
        <v>0</v>
      </c>
      <c r="AG142" s="12">
        <v>0</v>
      </c>
      <c r="AH142" s="12">
        <v>0</v>
      </c>
      <c r="AI142" s="12">
        <v>0</v>
      </c>
      <c r="AJ142" s="12">
        <v>0</v>
      </c>
      <c r="AK142" s="12">
        <v>0</v>
      </c>
      <c r="AL142" s="12">
        <v>0</v>
      </c>
      <c r="AM142" s="12">
        <v>0</v>
      </c>
      <c r="AN142" s="12">
        <v>0</v>
      </c>
      <c r="AO142" s="12">
        <v>0</v>
      </c>
      <c r="AP142" s="12">
        <v>0</v>
      </c>
      <c r="AQ142" s="12">
        <v>0</v>
      </c>
      <c r="AR142" s="12">
        <v>0</v>
      </c>
      <c r="AS142" s="12">
        <v>0</v>
      </c>
      <c r="AT142" s="12">
        <v>0</v>
      </c>
      <c r="AU142" s="12">
        <v>0</v>
      </c>
      <c r="AV142" s="12">
        <v>0</v>
      </c>
      <c r="AW142" s="12">
        <v>0</v>
      </c>
      <c r="AX142" s="12">
        <v>0</v>
      </c>
      <c r="AY142" s="12">
        <v>0</v>
      </c>
      <c r="AZ142" s="12">
        <v>0</v>
      </c>
      <c r="BA142" s="12">
        <v>0</v>
      </c>
      <c r="BB142" s="12">
        <v>0</v>
      </c>
      <c r="BC142" s="12">
        <v>31</v>
      </c>
      <c r="BD142" s="12">
        <v>0</v>
      </c>
      <c r="BE142" s="12">
        <v>0</v>
      </c>
      <c r="BF142" s="12">
        <v>0</v>
      </c>
      <c r="BG142" s="12">
        <v>0</v>
      </c>
      <c r="BH142" s="12">
        <v>31</v>
      </c>
    </row>
    <row r="143" spans="1:60" x14ac:dyDescent="0.2">
      <c r="A143" t="str">
        <f t="shared" si="6"/>
        <v>KPHRTRZ9H108H90KH1DS</v>
      </c>
      <c r="B143">
        <f t="shared" si="7"/>
        <v>8.745454545454546</v>
      </c>
      <c r="C143">
        <f t="shared" si="8"/>
        <v>17.492028006238836</v>
      </c>
      <c r="D143" s="14" t="s">
        <v>758</v>
      </c>
      <c r="E143" s="12">
        <v>0</v>
      </c>
      <c r="F143" s="12">
        <v>62</v>
      </c>
      <c r="G143" s="12">
        <v>0</v>
      </c>
      <c r="H143" s="12">
        <v>0</v>
      </c>
      <c r="I143" s="12">
        <v>0</v>
      </c>
      <c r="J143" s="12">
        <v>0</v>
      </c>
      <c r="K143" s="12">
        <v>0</v>
      </c>
      <c r="L143" s="12">
        <v>31</v>
      </c>
      <c r="M143" s="12">
        <v>62</v>
      </c>
      <c r="N143" s="12">
        <v>0</v>
      </c>
      <c r="O143" s="12">
        <v>16</v>
      </c>
      <c r="P143" s="12">
        <v>0</v>
      </c>
      <c r="Q143" s="12">
        <v>0</v>
      </c>
      <c r="R143" s="12">
        <v>0</v>
      </c>
      <c r="S143" s="12">
        <v>0</v>
      </c>
      <c r="T143" s="12">
        <v>0</v>
      </c>
      <c r="U143" s="12">
        <v>46</v>
      </c>
      <c r="V143" s="12">
        <v>31</v>
      </c>
      <c r="W143" s="12">
        <v>0</v>
      </c>
      <c r="X143" s="12">
        <v>0</v>
      </c>
      <c r="Y143" s="12">
        <v>0</v>
      </c>
      <c r="Z143" s="12">
        <v>0</v>
      </c>
      <c r="AA143" s="12">
        <v>0</v>
      </c>
      <c r="AB143" s="12">
        <v>0</v>
      </c>
      <c r="AC143" s="12">
        <v>0</v>
      </c>
      <c r="AD143" s="12">
        <v>0</v>
      </c>
      <c r="AE143" s="12">
        <v>0</v>
      </c>
      <c r="AF143" s="12">
        <v>0</v>
      </c>
      <c r="AG143" s="12">
        <v>0</v>
      </c>
      <c r="AH143" s="12">
        <v>46</v>
      </c>
      <c r="AI143" s="12">
        <v>16</v>
      </c>
      <c r="AJ143" s="12">
        <v>23</v>
      </c>
      <c r="AK143" s="12">
        <v>31</v>
      </c>
      <c r="AL143" s="12">
        <v>62</v>
      </c>
      <c r="AM143" s="12">
        <v>0</v>
      </c>
      <c r="AN143" s="12">
        <v>0</v>
      </c>
      <c r="AO143" s="12">
        <v>0</v>
      </c>
      <c r="AP143" s="12">
        <v>16</v>
      </c>
      <c r="AQ143" s="12">
        <v>0</v>
      </c>
      <c r="AR143" s="12">
        <v>23</v>
      </c>
      <c r="AS143" s="12">
        <v>0</v>
      </c>
      <c r="AT143" s="12">
        <v>0</v>
      </c>
      <c r="AU143" s="12">
        <v>16</v>
      </c>
      <c r="AV143" s="12">
        <v>0</v>
      </c>
      <c r="AW143" s="12">
        <v>0</v>
      </c>
      <c r="AX143" s="12">
        <v>0</v>
      </c>
      <c r="AY143" s="12">
        <v>0</v>
      </c>
      <c r="AZ143" s="12">
        <v>0</v>
      </c>
      <c r="BA143" s="12">
        <v>0</v>
      </c>
      <c r="BB143" s="12">
        <v>0</v>
      </c>
      <c r="BC143" s="12">
        <v>0</v>
      </c>
      <c r="BD143" s="12">
        <v>0</v>
      </c>
      <c r="BE143" s="12">
        <v>0</v>
      </c>
      <c r="BF143" s="12">
        <v>0</v>
      </c>
      <c r="BG143" s="12">
        <v>0</v>
      </c>
      <c r="BH143" s="12">
        <v>481</v>
      </c>
    </row>
    <row r="144" spans="1:60" x14ac:dyDescent="0.2">
      <c r="A144" t="str">
        <f t="shared" si="6"/>
        <v>KPHRTRZ9H108H90KHG3</v>
      </c>
      <c r="B144">
        <f t="shared" si="7"/>
        <v>1.9818181818181819</v>
      </c>
      <c r="C144">
        <f t="shared" si="8"/>
        <v>7.3572612383476592</v>
      </c>
      <c r="D144" s="14" t="s">
        <v>760</v>
      </c>
      <c r="E144" s="12">
        <v>0</v>
      </c>
      <c r="F144" s="12">
        <v>0</v>
      </c>
      <c r="G144" s="12">
        <v>0</v>
      </c>
      <c r="H144" s="12">
        <v>0</v>
      </c>
      <c r="I144" s="12">
        <v>0</v>
      </c>
      <c r="J144" s="12">
        <v>0</v>
      </c>
      <c r="K144" s="12">
        <v>0</v>
      </c>
      <c r="L144" s="12">
        <v>0</v>
      </c>
      <c r="M144" s="12">
        <v>0</v>
      </c>
      <c r="N144" s="12">
        <v>0</v>
      </c>
      <c r="O144" s="12">
        <v>0</v>
      </c>
      <c r="P144" s="12">
        <v>0</v>
      </c>
      <c r="Q144" s="12">
        <v>0</v>
      </c>
      <c r="R144" s="12">
        <v>0</v>
      </c>
      <c r="S144" s="12">
        <v>0</v>
      </c>
      <c r="T144" s="12">
        <v>0</v>
      </c>
      <c r="U144" s="12">
        <v>0</v>
      </c>
      <c r="V144" s="12">
        <v>0</v>
      </c>
      <c r="W144" s="12">
        <v>0</v>
      </c>
      <c r="X144" s="12">
        <v>0</v>
      </c>
      <c r="Y144" s="12">
        <v>0</v>
      </c>
      <c r="Z144" s="12">
        <v>0</v>
      </c>
      <c r="AA144" s="12">
        <v>0</v>
      </c>
      <c r="AB144" s="12">
        <v>0</v>
      </c>
      <c r="AC144" s="12">
        <v>0</v>
      </c>
      <c r="AD144" s="12">
        <v>0</v>
      </c>
      <c r="AE144" s="12">
        <v>0</v>
      </c>
      <c r="AF144" s="12">
        <v>0</v>
      </c>
      <c r="AG144" s="12">
        <v>0</v>
      </c>
      <c r="AH144" s="12">
        <v>0</v>
      </c>
      <c r="AI144" s="12">
        <v>0</v>
      </c>
      <c r="AJ144" s="12">
        <v>0</v>
      </c>
      <c r="AK144" s="12">
        <v>0</v>
      </c>
      <c r="AL144" s="12">
        <v>0</v>
      </c>
      <c r="AM144" s="12">
        <v>0</v>
      </c>
      <c r="AN144" s="12">
        <v>0</v>
      </c>
      <c r="AO144" s="12">
        <v>0</v>
      </c>
      <c r="AP144" s="12">
        <v>0</v>
      </c>
      <c r="AQ144" s="12">
        <v>0</v>
      </c>
      <c r="AR144" s="12">
        <v>0</v>
      </c>
      <c r="AS144" s="12">
        <v>0</v>
      </c>
      <c r="AT144" s="12">
        <v>0</v>
      </c>
      <c r="AU144" s="12">
        <v>0</v>
      </c>
      <c r="AV144" s="12">
        <v>0</v>
      </c>
      <c r="AW144" s="12">
        <v>31</v>
      </c>
      <c r="AX144" s="12">
        <v>16</v>
      </c>
      <c r="AY144" s="12">
        <v>0</v>
      </c>
      <c r="AZ144" s="12">
        <v>0</v>
      </c>
      <c r="BA144" s="12">
        <v>0</v>
      </c>
      <c r="BB144" s="12">
        <v>31</v>
      </c>
      <c r="BC144" s="12">
        <v>31</v>
      </c>
      <c r="BD144" s="12">
        <v>0</v>
      </c>
      <c r="BE144" s="12">
        <v>0</v>
      </c>
      <c r="BF144" s="12">
        <v>0</v>
      </c>
      <c r="BG144" s="12">
        <v>0</v>
      </c>
      <c r="BH144" s="12">
        <v>109</v>
      </c>
    </row>
    <row r="145" spans="1:60" x14ac:dyDescent="0.2">
      <c r="A145" t="str">
        <f t="shared" si="6"/>
        <v>KPHRTRZ9H110H69KH1DS</v>
      </c>
      <c r="B145">
        <f t="shared" si="7"/>
        <v>12.2</v>
      </c>
      <c r="C145">
        <f t="shared" si="8"/>
        <v>21.805877563085975</v>
      </c>
      <c r="D145" s="14" t="s">
        <v>782</v>
      </c>
      <c r="E145" s="12">
        <v>2</v>
      </c>
      <c r="F145" s="12">
        <v>13</v>
      </c>
      <c r="G145" s="12">
        <v>0</v>
      </c>
      <c r="H145" s="12">
        <v>31</v>
      </c>
      <c r="I145" s="12">
        <v>0</v>
      </c>
      <c r="J145" s="12">
        <v>0</v>
      </c>
      <c r="K145" s="12">
        <v>0</v>
      </c>
      <c r="L145" s="12">
        <v>92</v>
      </c>
      <c r="M145" s="12">
        <v>0</v>
      </c>
      <c r="N145" s="12">
        <v>0</v>
      </c>
      <c r="O145" s="12">
        <v>23</v>
      </c>
      <c r="P145" s="12">
        <v>0</v>
      </c>
      <c r="Q145" s="12">
        <v>0</v>
      </c>
      <c r="R145" s="12">
        <v>0</v>
      </c>
      <c r="S145" s="12">
        <v>0</v>
      </c>
      <c r="T145" s="12">
        <v>0</v>
      </c>
      <c r="U145" s="12">
        <v>46</v>
      </c>
      <c r="V145" s="12">
        <v>0</v>
      </c>
      <c r="W145" s="12">
        <v>0</v>
      </c>
      <c r="X145" s="12">
        <v>31</v>
      </c>
      <c r="Y145" s="12">
        <v>0</v>
      </c>
      <c r="Z145" s="12">
        <v>46</v>
      </c>
      <c r="AA145" s="12">
        <v>8</v>
      </c>
      <c r="AB145" s="12">
        <v>25</v>
      </c>
      <c r="AC145" s="12">
        <v>0</v>
      </c>
      <c r="AD145" s="12">
        <v>62</v>
      </c>
      <c r="AE145" s="12">
        <v>0</v>
      </c>
      <c r="AF145" s="12">
        <v>46</v>
      </c>
      <c r="AG145" s="12">
        <v>0</v>
      </c>
      <c r="AH145" s="12">
        <v>69</v>
      </c>
      <c r="AI145" s="12">
        <v>23</v>
      </c>
      <c r="AJ145" s="12">
        <v>0</v>
      </c>
      <c r="AK145" s="12">
        <v>0</v>
      </c>
      <c r="AL145" s="12">
        <v>0</v>
      </c>
      <c r="AM145" s="12">
        <v>46</v>
      </c>
      <c r="AN145" s="12">
        <v>0</v>
      </c>
      <c r="AO145" s="12">
        <v>0</v>
      </c>
      <c r="AP145" s="12">
        <v>46</v>
      </c>
      <c r="AQ145" s="12">
        <v>16</v>
      </c>
      <c r="AR145" s="12">
        <v>46</v>
      </c>
      <c r="AS145" s="12">
        <v>0</v>
      </c>
      <c r="AT145" s="12">
        <v>0</v>
      </c>
      <c r="AU145" s="12">
        <v>0</v>
      </c>
      <c r="AV145" s="12">
        <v>0</v>
      </c>
      <c r="AW145" s="12">
        <v>0</v>
      </c>
      <c r="AX145" s="12">
        <v>0</v>
      </c>
      <c r="AY145" s="12">
        <v>0</v>
      </c>
      <c r="AZ145" s="12">
        <v>0</v>
      </c>
      <c r="BA145" s="12">
        <v>0</v>
      </c>
      <c r="BB145" s="12">
        <v>0</v>
      </c>
      <c r="BC145" s="12">
        <v>0</v>
      </c>
      <c r="BD145" s="12">
        <v>0</v>
      </c>
      <c r="BE145" s="12">
        <v>0</v>
      </c>
      <c r="BF145" s="12">
        <v>0</v>
      </c>
      <c r="BG145" s="12">
        <v>0</v>
      </c>
      <c r="BH145" s="12">
        <v>671</v>
      </c>
    </row>
    <row r="146" spans="1:60" x14ac:dyDescent="0.2">
      <c r="A146" t="str">
        <f t="shared" si="6"/>
        <v>KPHRTRZ9H110H69KHG3</v>
      </c>
      <c r="B146">
        <f t="shared" si="7"/>
        <v>1.6727272727272726</v>
      </c>
      <c r="C146">
        <f t="shared" si="8"/>
        <v>8.6902553886832763</v>
      </c>
      <c r="D146" s="14" t="s">
        <v>784</v>
      </c>
      <c r="E146" s="12">
        <v>0</v>
      </c>
      <c r="F146" s="12">
        <v>0</v>
      </c>
      <c r="G146" s="12">
        <v>0</v>
      </c>
      <c r="H146" s="12">
        <v>0</v>
      </c>
      <c r="I146" s="12">
        <v>0</v>
      </c>
      <c r="J146" s="12">
        <v>0</v>
      </c>
      <c r="K146" s="12">
        <v>0</v>
      </c>
      <c r="L146" s="12">
        <v>0</v>
      </c>
      <c r="M146" s="12">
        <v>0</v>
      </c>
      <c r="N146" s="12">
        <v>0</v>
      </c>
      <c r="O146" s="12">
        <v>0</v>
      </c>
      <c r="P146" s="12">
        <v>0</v>
      </c>
      <c r="Q146" s="12">
        <v>0</v>
      </c>
      <c r="R146" s="12">
        <v>0</v>
      </c>
      <c r="S146" s="12">
        <v>0</v>
      </c>
      <c r="T146" s="12">
        <v>0</v>
      </c>
      <c r="U146" s="12">
        <v>0</v>
      </c>
      <c r="V146" s="12">
        <v>0</v>
      </c>
      <c r="W146" s="12">
        <v>0</v>
      </c>
      <c r="X146" s="12">
        <v>0</v>
      </c>
      <c r="Y146" s="12">
        <v>0</v>
      </c>
      <c r="Z146" s="12">
        <v>0</v>
      </c>
      <c r="AA146" s="12">
        <v>0</v>
      </c>
      <c r="AB146" s="12">
        <v>0</v>
      </c>
      <c r="AC146" s="12">
        <v>0</v>
      </c>
      <c r="AD146" s="12">
        <v>0</v>
      </c>
      <c r="AE146" s="12">
        <v>0</v>
      </c>
      <c r="AF146" s="12">
        <v>0</v>
      </c>
      <c r="AG146" s="12">
        <v>0</v>
      </c>
      <c r="AH146" s="12">
        <v>0</v>
      </c>
      <c r="AI146" s="12">
        <v>0</v>
      </c>
      <c r="AJ146" s="12">
        <v>0</v>
      </c>
      <c r="AK146" s="12">
        <v>0</v>
      </c>
      <c r="AL146" s="12">
        <v>0</v>
      </c>
      <c r="AM146" s="12">
        <v>0</v>
      </c>
      <c r="AN146" s="12">
        <v>0</v>
      </c>
      <c r="AO146" s="12">
        <v>0</v>
      </c>
      <c r="AP146" s="12">
        <v>0</v>
      </c>
      <c r="AQ146" s="12">
        <v>0</v>
      </c>
      <c r="AR146" s="12">
        <v>0</v>
      </c>
      <c r="AS146" s="12">
        <v>0</v>
      </c>
      <c r="AT146" s="12">
        <v>0</v>
      </c>
      <c r="AU146" s="12">
        <v>0</v>
      </c>
      <c r="AV146" s="12">
        <v>46</v>
      </c>
      <c r="AW146" s="12">
        <v>0</v>
      </c>
      <c r="AX146" s="12">
        <v>0</v>
      </c>
      <c r="AY146" s="12">
        <v>0</v>
      </c>
      <c r="AZ146" s="12">
        <v>0</v>
      </c>
      <c r="BA146" s="12">
        <v>0</v>
      </c>
      <c r="BB146" s="12">
        <v>0</v>
      </c>
      <c r="BC146" s="12">
        <v>0</v>
      </c>
      <c r="BD146" s="12">
        <v>0</v>
      </c>
      <c r="BE146" s="12">
        <v>0</v>
      </c>
      <c r="BF146" s="12">
        <v>46</v>
      </c>
      <c r="BG146" s="12">
        <v>0</v>
      </c>
      <c r="BH146" s="12">
        <v>92</v>
      </c>
    </row>
    <row r="147" spans="1:60" x14ac:dyDescent="0.2">
      <c r="A147" t="str">
        <f t="shared" si="6"/>
        <v>KPHRTRZ9H110H90KH1DS</v>
      </c>
      <c r="B147">
        <f t="shared" si="7"/>
        <v>10.472727272727273</v>
      </c>
      <c r="C147">
        <f t="shared" si="8"/>
        <v>19.710736447761949</v>
      </c>
      <c r="D147" s="14" t="s">
        <v>778</v>
      </c>
      <c r="E147" s="12">
        <v>0</v>
      </c>
      <c r="F147" s="12">
        <v>31</v>
      </c>
      <c r="G147" s="12">
        <v>0</v>
      </c>
      <c r="H147" s="12">
        <v>0</v>
      </c>
      <c r="I147" s="12">
        <v>0</v>
      </c>
      <c r="J147" s="12">
        <v>0</v>
      </c>
      <c r="K147" s="12">
        <v>31</v>
      </c>
      <c r="L147" s="12">
        <v>31</v>
      </c>
      <c r="M147" s="12">
        <v>62</v>
      </c>
      <c r="N147" s="12">
        <v>0</v>
      </c>
      <c r="O147" s="12">
        <v>77</v>
      </c>
      <c r="P147" s="12">
        <v>0</v>
      </c>
      <c r="Q147" s="12">
        <v>0</v>
      </c>
      <c r="R147" s="12">
        <v>0</v>
      </c>
      <c r="S147" s="12">
        <v>31</v>
      </c>
      <c r="T147" s="12">
        <v>0</v>
      </c>
      <c r="U147" s="12">
        <v>0</v>
      </c>
      <c r="V147" s="12">
        <v>0</v>
      </c>
      <c r="W147" s="12">
        <v>0</v>
      </c>
      <c r="X147" s="12">
        <v>0</v>
      </c>
      <c r="Y147" s="12">
        <v>0</v>
      </c>
      <c r="Z147" s="12">
        <v>0</v>
      </c>
      <c r="AA147" s="12">
        <v>31</v>
      </c>
      <c r="AB147" s="12">
        <v>31</v>
      </c>
      <c r="AC147" s="12">
        <v>31</v>
      </c>
      <c r="AD147" s="12">
        <v>0</v>
      </c>
      <c r="AE147" s="12">
        <v>0</v>
      </c>
      <c r="AF147" s="12">
        <v>0</v>
      </c>
      <c r="AG147" s="12">
        <v>0</v>
      </c>
      <c r="AH147" s="12">
        <v>16</v>
      </c>
      <c r="AI147" s="12">
        <v>0</v>
      </c>
      <c r="AJ147" s="12">
        <v>0</v>
      </c>
      <c r="AK147" s="12">
        <v>16</v>
      </c>
      <c r="AL147" s="12">
        <v>16</v>
      </c>
      <c r="AM147" s="12">
        <v>0</v>
      </c>
      <c r="AN147" s="12">
        <v>0</v>
      </c>
      <c r="AO147" s="12">
        <v>0</v>
      </c>
      <c r="AP147" s="12">
        <v>16</v>
      </c>
      <c r="AQ147" s="12">
        <v>0</v>
      </c>
      <c r="AR147" s="12">
        <v>16</v>
      </c>
      <c r="AS147" s="12">
        <v>0</v>
      </c>
      <c r="AT147" s="12">
        <v>0</v>
      </c>
      <c r="AU147" s="12">
        <v>16</v>
      </c>
      <c r="AV147" s="12">
        <v>0</v>
      </c>
      <c r="AW147" s="12">
        <v>0</v>
      </c>
      <c r="AX147" s="12">
        <v>0</v>
      </c>
      <c r="AY147" s="12">
        <v>16</v>
      </c>
      <c r="AZ147" s="12">
        <v>0</v>
      </c>
      <c r="BA147" s="12">
        <v>0</v>
      </c>
      <c r="BB147" s="12">
        <v>92</v>
      </c>
      <c r="BC147" s="12">
        <v>16</v>
      </c>
      <c r="BD147" s="12">
        <v>0</v>
      </c>
      <c r="BE147" s="12">
        <v>0</v>
      </c>
      <c r="BF147" s="12">
        <v>0</v>
      </c>
      <c r="BG147" s="12">
        <v>0</v>
      </c>
      <c r="BH147" s="12">
        <v>576</v>
      </c>
    </row>
    <row r="148" spans="1:60" x14ac:dyDescent="0.2">
      <c r="A148" t="str">
        <f t="shared" si="6"/>
        <v>KPHRTRZ9H110H90KHG3</v>
      </c>
      <c r="B148">
        <f t="shared" si="7"/>
        <v>3.1454545454545455</v>
      </c>
      <c r="C148">
        <f t="shared" si="8"/>
        <v>11.421905824333024</v>
      </c>
      <c r="D148" s="14" t="s">
        <v>780</v>
      </c>
      <c r="E148" s="12">
        <v>0</v>
      </c>
      <c r="F148" s="12">
        <v>0</v>
      </c>
      <c r="G148" s="12">
        <v>0</v>
      </c>
      <c r="H148" s="12">
        <v>0</v>
      </c>
      <c r="I148" s="12">
        <v>0</v>
      </c>
      <c r="J148" s="12">
        <v>0</v>
      </c>
      <c r="K148" s="12">
        <v>0</v>
      </c>
      <c r="L148" s="12">
        <v>0</v>
      </c>
      <c r="M148" s="12">
        <v>0</v>
      </c>
      <c r="N148" s="12">
        <v>0</v>
      </c>
      <c r="O148" s="12">
        <v>0</v>
      </c>
      <c r="P148" s="12">
        <v>0</v>
      </c>
      <c r="Q148" s="12">
        <v>0</v>
      </c>
      <c r="R148" s="12">
        <v>0</v>
      </c>
      <c r="S148" s="12">
        <v>0</v>
      </c>
      <c r="T148" s="12">
        <v>0</v>
      </c>
      <c r="U148" s="12">
        <v>0</v>
      </c>
      <c r="V148" s="12">
        <v>0</v>
      </c>
      <c r="W148" s="12">
        <v>0</v>
      </c>
      <c r="X148" s="12">
        <v>0</v>
      </c>
      <c r="Y148" s="12">
        <v>0</v>
      </c>
      <c r="Z148" s="12">
        <v>0</v>
      </c>
      <c r="AA148" s="12">
        <v>0</v>
      </c>
      <c r="AB148" s="12">
        <v>0</v>
      </c>
      <c r="AC148" s="12">
        <v>0</v>
      </c>
      <c r="AD148" s="12">
        <v>0</v>
      </c>
      <c r="AE148" s="12">
        <v>0</v>
      </c>
      <c r="AF148" s="12">
        <v>0</v>
      </c>
      <c r="AG148" s="12">
        <v>0</v>
      </c>
      <c r="AH148" s="12">
        <v>0</v>
      </c>
      <c r="AI148" s="12">
        <v>0</v>
      </c>
      <c r="AJ148" s="12">
        <v>0</v>
      </c>
      <c r="AK148" s="12">
        <v>0</v>
      </c>
      <c r="AL148" s="12">
        <v>0</v>
      </c>
      <c r="AM148" s="12">
        <v>0</v>
      </c>
      <c r="AN148" s="12">
        <v>0</v>
      </c>
      <c r="AO148" s="12">
        <v>0</v>
      </c>
      <c r="AP148" s="12">
        <v>0</v>
      </c>
      <c r="AQ148" s="12">
        <v>0</v>
      </c>
      <c r="AR148" s="12">
        <v>0</v>
      </c>
      <c r="AS148" s="12">
        <v>0</v>
      </c>
      <c r="AT148" s="12">
        <v>0</v>
      </c>
      <c r="AU148" s="12">
        <v>0</v>
      </c>
      <c r="AV148" s="12">
        <v>0</v>
      </c>
      <c r="AW148" s="12">
        <v>0</v>
      </c>
      <c r="AX148" s="12">
        <v>47</v>
      </c>
      <c r="AY148" s="12">
        <v>16</v>
      </c>
      <c r="AZ148" s="12">
        <v>16</v>
      </c>
      <c r="BA148" s="12">
        <v>0</v>
      </c>
      <c r="BB148" s="12">
        <v>0</v>
      </c>
      <c r="BC148" s="12">
        <v>0</v>
      </c>
      <c r="BD148" s="12">
        <v>62</v>
      </c>
      <c r="BE148" s="12">
        <v>32</v>
      </c>
      <c r="BF148" s="12">
        <v>0</v>
      </c>
      <c r="BG148" s="12">
        <v>0</v>
      </c>
      <c r="BH148" s="12">
        <v>173</v>
      </c>
    </row>
    <row r="149" spans="1:60" x14ac:dyDescent="0.2">
      <c r="A149" t="str">
        <f t="shared" si="6"/>
        <v>KPHRTRZ9H114H69KH1DS</v>
      </c>
      <c r="B149">
        <f t="shared" si="7"/>
        <v>0.41818181818181815</v>
      </c>
      <c r="C149">
        <f t="shared" si="8"/>
        <v>2.3388103108276375</v>
      </c>
      <c r="D149" s="14" t="s">
        <v>772</v>
      </c>
      <c r="E149" s="12">
        <v>0</v>
      </c>
      <c r="F149" s="12">
        <v>0</v>
      </c>
      <c r="G149" s="12">
        <v>0</v>
      </c>
      <c r="H149" s="12">
        <v>0</v>
      </c>
      <c r="I149" s="12">
        <v>0</v>
      </c>
      <c r="J149" s="12">
        <v>0</v>
      </c>
      <c r="K149" s="12">
        <v>0</v>
      </c>
      <c r="L149" s="12">
        <v>7</v>
      </c>
      <c r="M149" s="12">
        <v>0</v>
      </c>
      <c r="N149" s="12">
        <v>0</v>
      </c>
      <c r="O149" s="12">
        <v>0</v>
      </c>
      <c r="P149" s="12">
        <v>0</v>
      </c>
      <c r="Q149" s="12">
        <v>0</v>
      </c>
      <c r="R149" s="12">
        <v>0</v>
      </c>
      <c r="S149" s="12">
        <v>0</v>
      </c>
      <c r="T149" s="12">
        <v>0</v>
      </c>
      <c r="U149" s="12">
        <v>0</v>
      </c>
      <c r="V149" s="12">
        <v>0</v>
      </c>
      <c r="W149" s="12">
        <v>0</v>
      </c>
      <c r="X149" s="12">
        <v>0</v>
      </c>
      <c r="Y149" s="12">
        <v>0</v>
      </c>
      <c r="Z149" s="12">
        <v>0</v>
      </c>
      <c r="AA149" s="12">
        <v>0</v>
      </c>
      <c r="AB149" s="12">
        <v>0</v>
      </c>
      <c r="AC149" s="12">
        <v>0</v>
      </c>
      <c r="AD149" s="12">
        <v>0</v>
      </c>
      <c r="AE149" s="12">
        <v>0</v>
      </c>
      <c r="AF149" s="12">
        <v>0</v>
      </c>
      <c r="AG149" s="12">
        <v>0</v>
      </c>
      <c r="AH149" s="12">
        <v>0</v>
      </c>
      <c r="AI149" s="12">
        <v>16</v>
      </c>
      <c r="AJ149" s="12">
        <v>0</v>
      </c>
      <c r="AK149" s="12">
        <v>0</v>
      </c>
      <c r="AL149" s="12">
        <v>0</v>
      </c>
      <c r="AM149" s="12">
        <v>0</v>
      </c>
      <c r="AN149" s="12">
        <v>0</v>
      </c>
      <c r="AO149" s="12">
        <v>0</v>
      </c>
      <c r="AP149" s="12">
        <v>0</v>
      </c>
      <c r="AQ149" s="12">
        <v>0</v>
      </c>
      <c r="AR149" s="12">
        <v>0</v>
      </c>
      <c r="AS149" s="12">
        <v>0</v>
      </c>
      <c r="AT149" s="12">
        <v>0</v>
      </c>
      <c r="AU149" s="12">
        <v>0</v>
      </c>
      <c r="AV149" s="12">
        <v>0</v>
      </c>
      <c r="AW149" s="12">
        <v>0</v>
      </c>
      <c r="AX149" s="12">
        <v>0</v>
      </c>
      <c r="AY149" s="12">
        <v>0</v>
      </c>
      <c r="AZ149" s="12">
        <v>0</v>
      </c>
      <c r="BA149" s="12">
        <v>0</v>
      </c>
      <c r="BB149" s="12">
        <v>0</v>
      </c>
      <c r="BC149" s="12">
        <v>0</v>
      </c>
      <c r="BD149" s="12">
        <v>0</v>
      </c>
      <c r="BE149" s="12">
        <v>0</v>
      </c>
      <c r="BF149" s="12">
        <v>0</v>
      </c>
      <c r="BG149" s="12">
        <v>0</v>
      </c>
      <c r="BH149" s="12">
        <v>23</v>
      </c>
    </row>
    <row r="150" spans="1:60" x14ac:dyDescent="0.2">
      <c r="A150" t="str">
        <f t="shared" si="6"/>
        <v>KPHRTRZ9H114H90KH1DS</v>
      </c>
      <c r="B150">
        <f t="shared" si="7"/>
        <v>3.3636363636363638</v>
      </c>
      <c r="C150">
        <f t="shared" si="8"/>
        <v>21.105873885198701</v>
      </c>
      <c r="D150" s="14" t="s">
        <v>768</v>
      </c>
      <c r="E150" s="12">
        <v>0</v>
      </c>
      <c r="F150" s="12">
        <v>31</v>
      </c>
      <c r="G150" s="12">
        <v>0</v>
      </c>
      <c r="H150" s="12">
        <v>0</v>
      </c>
      <c r="I150" s="12">
        <v>0</v>
      </c>
      <c r="J150" s="12">
        <v>0</v>
      </c>
      <c r="K150" s="12">
        <v>0</v>
      </c>
      <c r="L150" s="12">
        <v>0</v>
      </c>
      <c r="M150" s="12">
        <v>0</v>
      </c>
      <c r="N150" s="12">
        <v>0</v>
      </c>
      <c r="O150" s="12">
        <v>0</v>
      </c>
      <c r="P150" s="12">
        <v>0</v>
      </c>
      <c r="Q150" s="12">
        <v>0</v>
      </c>
      <c r="R150" s="12">
        <v>0</v>
      </c>
      <c r="S150" s="12">
        <v>0</v>
      </c>
      <c r="T150" s="12">
        <v>0</v>
      </c>
      <c r="U150" s="12">
        <v>0</v>
      </c>
      <c r="V150" s="12">
        <v>0</v>
      </c>
      <c r="W150" s="12">
        <v>0</v>
      </c>
      <c r="X150" s="12">
        <v>0</v>
      </c>
      <c r="Y150" s="12">
        <v>0</v>
      </c>
      <c r="Z150" s="12">
        <v>0</v>
      </c>
      <c r="AA150" s="12">
        <v>0</v>
      </c>
      <c r="AB150" s="12">
        <v>0</v>
      </c>
      <c r="AC150" s="12">
        <v>0</v>
      </c>
      <c r="AD150" s="12">
        <v>0</v>
      </c>
      <c r="AE150" s="12">
        <v>0</v>
      </c>
      <c r="AF150" s="12">
        <v>0</v>
      </c>
      <c r="AG150" s="12">
        <v>0</v>
      </c>
      <c r="AH150" s="12">
        <v>0</v>
      </c>
      <c r="AI150" s="12">
        <v>0</v>
      </c>
      <c r="AJ150" s="12">
        <v>0</v>
      </c>
      <c r="AK150" s="12">
        <v>0</v>
      </c>
      <c r="AL150" s="12">
        <v>0</v>
      </c>
      <c r="AM150" s="12">
        <v>0</v>
      </c>
      <c r="AN150" s="12">
        <v>0</v>
      </c>
      <c r="AO150" s="12">
        <v>154</v>
      </c>
      <c r="AP150" s="12">
        <v>0</v>
      </c>
      <c r="AQ150" s="12">
        <v>0</v>
      </c>
      <c r="AR150" s="12">
        <v>0</v>
      </c>
      <c r="AS150" s="12">
        <v>0</v>
      </c>
      <c r="AT150" s="12">
        <v>0</v>
      </c>
      <c r="AU150" s="12">
        <v>0</v>
      </c>
      <c r="AV150" s="12">
        <v>0</v>
      </c>
      <c r="AW150" s="12">
        <v>0</v>
      </c>
      <c r="AX150" s="12">
        <v>0</v>
      </c>
      <c r="AY150" s="12">
        <v>0</v>
      </c>
      <c r="AZ150" s="12">
        <v>0</v>
      </c>
      <c r="BA150" s="12">
        <v>0</v>
      </c>
      <c r="BB150" s="12">
        <v>0</v>
      </c>
      <c r="BC150" s="12">
        <v>0</v>
      </c>
      <c r="BD150" s="12">
        <v>0</v>
      </c>
      <c r="BE150" s="12">
        <v>0</v>
      </c>
      <c r="BF150" s="12">
        <v>0</v>
      </c>
      <c r="BG150" s="12">
        <v>0</v>
      </c>
      <c r="BH150" s="12">
        <v>185</v>
      </c>
    </row>
    <row r="151" spans="1:60" x14ac:dyDescent="0.2">
      <c r="A151" t="str">
        <f t="shared" si="6"/>
        <v>KPHRTRZ9H114H90KHG3</v>
      </c>
      <c r="B151">
        <f t="shared" si="7"/>
        <v>0.58181818181818179</v>
      </c>
      <c r="C151">
        <f t="shared" si="8"/>
        <v>3.022697526498531</v>
      </c>
      <c r="D151" s="14" t="s">
        <v>770</v>
      </c>
      <c r="E151" s="12">
        <v>0</v>
      </c>
      <c r="F151" s="12">
        <v>0</v>
      </c>
      <c r="G151" s="12">
        <v>0</v>
      </c>
      <c r="H151" s="12">
        <v>0</v>
      </c>
      <c r="I151" s="12">
        <v>0</v>
      </c>
      <c r="J151" s="12">
        <v>0</v>
      </c>
      <c r="K151" s="12">
        <v>0</v>
      </c>
      <c r="L151" s="12">
        <v>0</v>
      </c>
      <c r="M151" s="12">
        <v>0</v>
      </c>
      <c r="N151" s="12">
        <v>0</v>
      </c>
      <c r="O151" s="12">
        <v>0</v>
      </c>
      <c r="P151" s="12">
        <v>0</v>
      </c>
      <c r="Q151" s="12">
        <v>0</v>
      </c>
      <c r="R151" s="12">
        <v>0</v>
      </c>
      <c r="S151" s="12">
        <v>0</v>
      </c>
      <c r="T151" s="12">
        <v>0</v>
      </c>
      <c r="U151" s="12">
        <v>0</v>
      </c>
      <c r="V151" s="12">
        <v>0</v>
      </c>
      <c r="W151" s="12">
        <v>0</v>
      </c>
      <c r="X151" s="12">
        <v>0</v>
      </c>
      <c r="Y151" s="12">
        <v>0</v>
      </c>
      <c r="Z151" s="12">
        <v>0</v>
      </c>
      <c r="AA151" s="12">
        <v>0</v>
      </c>
      <c r="AB151" s="12">
        <v>0</v>
      </c>
      <c r="AC151" s="12">
        <v>0</v>
      </c>
      <c r="AD151" s="12">
        <v>0</v>
      </c>
      <c r="AE151" s="12">
        <v>0</v>
      </c>
      <c r="AF151" s="12">
        <v>0</v>
      </c>
      <c r="AG151" s="12">
        <v>0</v>
      </c>
      <c r="AH151" s="12">
        <v>0</v>
      </c>
      <c r="AI151" s="12">
        <v>0</v>
      </c>
      <c r="AJ151" s="12">
        <v>0</v>
      </c>
      <c r="AK151" s="12">
        <v>0</v>
      </c>
      <c r="AL151" s="12">
        <v>0</v>
      </c>
      <c r="AM151" s="12">
        <v>0</v>
      </c>
      <c r="AN151" s="12">
        <v>0</v>
      </c>
      <c r="AO151" s="12">
        <v>0</v>
      </c>
      <c r="AP151" s="12">
        <v>0</v>
      </c>
      <c r="AQ151" s="12">
        <v>0</v>
      </c>
      <c r="AR151" s="12">
        <v>0</v>
      </c>
      <c r="AS151" s="12">
        <v>0</v>
      </c>
      <c r="AT151" s="12">
        <v>0</v>
      </c>
      <c r="AU151" s="12">
        <v>0</v>
      </c>
      <c r="AV151" s="12">
        <v>0</v>
      </c>
      <c r="AW151" s="12">
        <v>0</v>
      </c>
      <c r="AX151" s="12">
        <v>0</v>
      </c>
      <c r="AY151" s="12">
        <v>0</v>
      </c>
      <c r="AZ151" s="12">
        <v>0</v>
      </c>
      <c r="BA151" s="12">
        <v>0</v>
      </c>
      <c r="BB151" s="12">
        <v>0</v>
      </c>
      <c r="BC151" s="12">
        <v>16</v>
      </c>
      <c r="BD151" s="12">
        <v>0</v>
      </c>
      <c r="BE151" s="12">
        <v>16</v>
      </c>
      <c r="BF151" s="12">
        <v>0</v>
      </c>
      <c r="BG151" s="12">
        <v>0</v>
      </c>
      <c r="BH151" s="12">
        <v>32</v>
      </c>
    </row>
    <row r="152" spans="1:60" x14ac:dyDescent="0.2">
      <c r="A152" t="str">
        <f t="shared" si="6"/>
        <v>KPHSUP119H30KH1G3</v>
      </c>
      <c r="B152">
        <f t="shared" si="7"/>
        <v>11.163636363636364</v>
      </c>
      <c r="C152">
        <f t="shared" si="8"/>
        <v>57.998008789690566</v>
      </c>
      <c r="D152" s="14" t="s">
        <v>175</v>
      </c>
      <c r="E152" s="12">
        <v>0</v>
      </c>
      <c r="F152" s="12">
        <v>0</v>
      </c>
      <c r="G152" s="12">
        <v>0</v>
      </c>
      <c r="H152" s="12">
        <v>0</v>
      </c>
      <c r="I152" s="12">
        <v>0</v>
      </c>
      <c r="J152" s="12">
        <v>0</v>
      </c>
      <c r="K152" s="12">
        <v>0</v>
      </c>
      <c r="L152" s="12">
        <v>0</v>
      </c>
      <c r="M152" s="12">
        <v>0</v>
      </c>
      <c r="N152" s="12">
        <v>0</v>
      </c>
      <c r="O152" s="12">
        <v>0</v>
      </c>
      <c r="P152" s="12">
        <v>0</v>
      </c>
      <c r="Q152" s="12">
        <v>0</v>
      </c>
      <c r="R152" s="12">
        <v>0</v>
      </c>
      <c r="S152" s="12">
        <v>0</v>
      </c>
      <c r="T152" s="12">
        <v>0</v>
      </c>
      <c r="U152" s="12">
        <v>0</v>
      </c>
      <c r="V152" s="12">
        <v>307</v>
      </c>
      <c r="W152" s="12">
        <v>0</v>
      </c>
      <c r="X152" s="12">
        <v>0</v>
      </c>
      <c r="Y152" s="12">
        <v>0</v>
      </c>
      <c r="Z152" s="12">
        <v>0</v>
      </c>
      <c r="AA152" s="12">
        <v>0</v>
      </c>
      <c r="AB152" s="12">
        <v>0</v>
      </c>
      <c r="AC152" s="12">
        <v>0</v>
      </c>
      <c r="AD152" s="12">
        <v>0</v>
      </c>
      <c r="AE152" s="12">
        <v>0</v>
      </c>
      <c r="AF152" s="12">
        <v>307</v>
      </c>
      <c r="AG152" s="12">
        <v>0</v>
      </c>
      <c r="AH152" s="12">
        <v>0</v>
      </c>
      <c r="AI152" s="12">
        <v>0</v>
      </c>
      <c r="AJ152" s="12">
        <v>0</v>
      </c>
      <c r="AK152" s="12">
        <v>0</v>
      </c>
      <c r="AL152" s="12">
        <v>0</v>
      </c>
      <c r="AM152" s="12">
        <v>0</v>
      </c>
      <c r="AN152" s="12">
        <v>0</v>
      </c>
      <c r="AO152" s="12">
        <v>0</v>
      </c>
      <c r="AP152" s="12">
        <v>0</v>
      </c>
      <c r="AQ152" s="12">
        <v>0</v>
      </c>
      <c r="AR152" s="12">
        <v>0</v>
      </c>
      <c r="AS152" s="12">
        <v>0</v>
      </c>
      <c r="AT152" s="12">
        <v>0</v>
      </c>
      <c r="AU152" s="12">
        <v>0</v>
      </c>
      <c r="AV152" s="12">
        <v>0</v>
      </c>
      <c r="AW152" s="12">
        <v>0</v>
      </c>
      <c r="AX152" s="12">
        <v>0</v>
      </c>
      <c r="AY152" s="12">
        <v>0</v>
      </c>
      <c r="AZ152" s="12">
        <v>0</v>
      </c>
      <c r="BA152" s="12">
        <v>0</v>
      </c>
      <c r="BB152" s="12">
        <v>0</v>
      </c>
      <c r="BC152" s="12">
        <v>0</v>
      </c>
      <c r="BD152" s="12">
        <v>0</v>
      </c>
      <c r="BE152" s="12">
        <v>0</v>
      </c>
      <c r="BF152" s="12">
        <v>0</v>
      </c>
      <c r="BG152" s="12">
        <v>0</v>
      </c>
      <c r="BH152" s="12">
        <v>614</v>
      </c>
    </row>
    <row r="153" spans="1:60" x14ac:dyDescent="0.2">
      <c r="A153" t="str">
        <f t="shared" si="6"/>
        <v>KPHSUP119H41KH1G3</v>
      </c>
      <c r="B153">
        <f t="shared" si="7"/>
        <v>5.581818181818182</v>
      </c>
      <c r="C153">
        <f t="shared" si="8"/>
        <v>41.395871555243069</v>
      </c>
      <c r="D153" s="14" t="s">
        <v>177</v>
      </c>
      <c r="E153" s="12">
        <v>0</v>
      </c>
      <c r="F153" s="12">
        <v>0</v>
      </c>
      <c r="G153" s="12">
        <v>0</v>
      </c>
      <c r="H153" s="12">
        <v>0</v>
      </c>
      <c r="I153" s="12">
        <v>0</v>
      </c>
      <c r="J153" s="12">
        <v>0</v>
      </c>
      <c r="K153" s="12">
        <v>307</v>
      </c>
      <c r="L153" s="12">
        <v>0</v>
      </c>
      <c r="M153" s="12">
        <v>0</v>
      </c>
      <c r="N153" s="12">
        <v>0</v>
      </c>
      <c r="O153" s="12">
        <v>0</v>
      </c>
      <c r="P153" s="12">
        <v>0</v>
      </c>
      <c r="Q153" s="12">
        <v>0</v>
      </c>
      <c r="R153" s="12">
        <v>0</v>
      </c>
      <c r="S153" s="12">
        <v>0</v>
      </c>
      <c r="T153" s="12">
        <v>0</v>
      </c>
      <c r="U153" s="12">
        <v>0</v>
      </c>
      <c r="V153" s="12">
        <v>0</v>
      </c>
      <c r="W153" s="12">
        <v>0</v>
      </c>
      <c r="X153" s="12">
        <v>0</v>
      </c>
      <c r="Y153" s="12">
        <v>0</v>
      </c>
      <c r="Z153" s="12">
        <v>0</v>
      </c>
      <c r="AA153" s="12">
        <v>0</v>
      </c>
      <c r="AB153" s="12">
        <v>0</v>
      </c>
      <c r="AC153" s="12">
        <v>0</v>
      </c>
      <c r="AD153" s="12">
        <v>0</v>
      </c>
      <c r="AE153" s="12">
        <v>0</v>
      </c>
      <c r="AF153" s="12">
        <v>0</v>
      </c>
      <c r="AG153" s="12">
        <v>0</v>
      </c>
      <c r="AH153" s="12">
        <v>0</v>
      </c>
      <c r="AI153" s="12">
        <v>0</v>
      </c>
      <c r="AJ153" s="12">
        <v>0</v>
      </c>
      <c r="AK153" s="12">
        <v>0</v>
      </c>
      <c r="AL153" s="12">
        <v>0</v>
      </c>
      <c r="AM153" s="12">
        <v>0</v>
      </c>
      <c r="AN153" s="12">
        <v>0</v>
      </c>
      <c r="AO153" s="12">
        <v>0</v>
      </c>
      <c r="AP153" s="12">
        <v>0</v>
      </c>
      <c r="AQ153" s="12">
        <v>0</v>
      </c>
      <c r="AR153" s="12">
        <v>0</v>
      </c>
      <c r="AS153" s="12">
        <v>0</v>
      </c>
      <c r="AT153" s="12">
        <v>0</v>
      </c>
      <c r="AU153" s="12">
        <v>0</v>
      </c>
      <c r="AV153" s="12">
        <v>0</v>
      </c>
      <c r="AW153" s="12">
        <v>0</v>
      </c>
      <c r="AX153" s="12">
        <v>0</v>
      </c>
      <c r="AY153" s="12">
        <v>0</v>
      </c>
      <c r="AZ153" s="12">
        <v>0</v>
      </c>
      <c r="BA153" s="12">
        <v>0</v>
      </c>
      <c r="BB153" s="12">
        <v>0</v>
      </c>
      <c r="BC153" s="12">
        <v>0</v>
      </c>
      <c r="BD153" s="12">
        <v>0</v>
      </c>
      <c r="BE153" s="12">
        <v>0</v>
      </c>
      <c r="BF153" s="12">
        <v>0</v>
      </c>
      <c r="BG153" s="12">
        <v>0</v>
      </c>
      <c r="BH153" s="12">
        <v>307</v>
      </c>
    </row>
    <row r="154" spans="1:60" x14ac:dyDescent="0.2">
      <c r="A154" t="str">
        <f t="shared" si="6"/>
        <v>KPHSUP119H69KH1G3</v>
      </c>
      <c r="B154">
        <f t="shared" si="7"/>
        <v>126.32727272727273</v>
      </c>
      <c r="C154">
        <f t="shared" si="8"/>
        <v>332.36459535038364</v>
      </c>
      <c r="D154" s="14" t="s">
        <v>147</v>
      </c>
      <c r="E154" s="12">
        <v>0</v>
      </c>
      <c r="F154" s="12">
        <v>0</v>
      </c>
      <c r="G154" s="12">
        <v>1532</v>
      </c>
      <c r="H154" s="12">
        <v>0</v>
      </c>
      <c r="I154" s="12">
        <v>0</v>
      </c>
      <c r="J154" s="12">
        <v>0</v>
      </c>
      <c r="K154" s="12">
        <v>0</v>
      </c>
      <c r="L154" s="12">
        <v>920</v>
      </c>
      <c r="M154" s="12">
        <v>0</v>
      </c>
      <c r="N154" s="12">
        <v>800</v>
      </c>
      <c r="O154" s="12">
        <v>0</v>
      </c>
      <c r="P154" s="12">
        <v>16</v>
      </c>
      <c r="Q154" s="12">
        <v>0</v>
      </c>
      <c r="R154" s="12">
        <v>920</v>
      </c>
      <c r="S154" s="12">
        <v>0</v>
      </c>
      <c r="T154" s="12">
        <v>0</v>
      </c>
      <c r="U154" s="12">
        <v>920</v>
      </c>
      <c r="V154" s="12">
        <v>0</v>
      </c>
      <c r="W154" s="12">
        <v>0</v>
      </c>
      <c r="X154" s="12">
        <v>0</v>
      </c>
      <c r="Y154" s="12">
        <v>0</v>
      </c>
      <c r="Z154" s="12">
        <v>0</v>
      </c>
      <c r="AA154" s="12">
        <v>0</v>
      </c>
      <c r="AB154" s="12">
        <v>0</v>
      </c>
      <c r="AC154" s="12">
        <v>0</v>
      </c>
      <c r="AD154" s="12">
        <v>0</v>
      </c>
      <c r="AE154" s="12">
        <v>0</v>
      </c>
      <c r="AF154" s="12">
        <v>307</v>
      </c>
      <c r="AG154" s="12">
        <v>0</v>
      </c>
      <c r="AH154" s="12">
        <v>0</v>
      </c>
      <c r="AI154" s="12">
        <v>0</v>
      </c>
      <c r="AJ154" s="12">
        <v>0</v>
      </c>
      <c r="AK154" s="12">
        <v>920</v>
      </c>
      <c r="AL154" s="12">
        <v>0</v>
      </c>
      <c r="AM154" s="12">
        <v>0</v>
      </c>
      <c r="AN154" s="12">
        <v>0</v>
      </c>
      <c r="AO154" s="12">
        <v>0</v>
      </c>
      <c r="AP154" s="12">
        <v>0</v>
      </c>
      <c r="AQ154" s="12">
        <v>0</v>
      </c>
      <c r="AR154" s="12">
        <v>0</v>
      </c>
      <c r="AS154" s="12">
        <v>613</v>
      </c>
      <c r="AT154" s="12">
        <v>0</v>
      </c>
      <c r="AU154" s="12">
        <v>0</v>
      </c>
      <c r="AV154" s="12">
        <v>0</v>
      </c>
      <c r="AW154" s="12">
        <v>0</v>
      </c>
      <c r="AX154" s="12">
        <v>0</v>
      </c>
      <c r="AY154" s="12">
        <v>0</v>
      </c>
      <c r="AZ154" s="12">
        <v>0</v>
      </c>
      <c r="BA154" s="12">
        <v>0</v>
      </c>
      <c r="BB154" s="12">
        <v>0</v>
      </c>
      <c r="BC154" s="12">
        <v>0</v>
      </c>
      <c r="BD154" s="12">
        <v>0</v>
      </c>
      <c r="BE154" s="12">
        <v>0</v>
      </c>
      <c r="BF154" s="12">
        <v>0</v>
      </c>
      <c r="BG154" s="12">
        <v>0</v>
      </c>
      <c r="BH154" s="12">
        <v>6948</v>
      </c>
    </row>
    <row r="155" spans="1:60" x14ac:dyDescent="0.2">
      <c r="A155" t="str">
        <f t="shared" si="6"/>
        <v>KPHSUP119H69KH1G3C</v>
      </c>
      <c r="B155">
        <f t="shared" si="7"/>
        <v>224.5090909090909</v>
      </c>
      <c r="C155">
        <f t="shared" si="8"/>
        <v>1117.1558443079375</v>
      </c>
      <c r="D155" s="14" t="s">
        <v>619</v>
      </c>
      <c r="E155" s="12">
        <v>0</v>
      </c>
      <c r="F155" s="12">
        <v>224</v>
      </c>
      <c r="G155" s="12">
        <v>0</v>
      </c>
      <c r="H155" s="12">
        <v>0</v>
      </c>
      <c r="I155" s="12">
        <v>112</v>
      </c>
      <c r="J155" s="12">
        <v>8079</v>
      </c>
      <c r="K155" s="12">
        <v>112</v>
      </c>
      <c r="L155" s="12">
        <v>112</v>
      </c>
      <c r="M155" s="12">
        <v>0</v>
      </c>
      <c r="N155" s="12">
        <v>0</v>
      </c>
      <c r="O155" s="12">
        <v>112</v>
      </c>
      <c r="P155" s="12">
        <v>0</v>
      </c>
      <c r="Q155" s="12">
        <v>0</v>
      </c>
      <c r="R155" s="12">
        <v>0</v>
      </c>
      <c r="S155" s="12">
        <v>0</v>
      </c>
      <c r="T155" s="12">
        <v>0</v>
      </c>
      <c r="U155" s="12">
        <v>0</v>
      </c>
      <c r="V155" s="12">
        <v>0</v>
      </c>
      <c r="W155" s="12">
        <v>200</v>
      </c>
      <c r="X155" s="12">
        <v>0</v>
      </c>
      <c r="Y155" s="12">
        <v>0</v>
      </c>
      <c r="Z155" s="12">
        <v>0</v>
      </c>
      <c r="AA155" s="12">
        <v>0</v>
      </c>
      <c r="AB155" s="12">
        <v>0</v>
      </c>
      <c r="AC155" s="12">
        <v>0</v>
      </c>
      <c r="AD155" s="12">
        <v>0</v>
      </c>
      <c r="AE155" s="12">
        <v>0</v>
      </c>
      <c r="AF155" s="12">
        <v>0</v>
      </c>
      <c r="AG155" s="12">
        <v>0</v>
      </c>
      <c r="AH155" s="12">
        <v>0</v>
      </c>
      <c r="AI155" s="12">
        <v>0</v>
      </c>
      <c r="AJ155" s="12">
        <v>222</v>
      </c>
      <c r="AK155" s="12">
        <v>0</v>
      </c>
      <c r="AL155" s="12">
        <v>0</v>
      </c>
      <c r="AM155" s="12">
        <v>0</v>
      </c>
      <c r="AN155" s="12">
        <v>0</v>
      </c>
      <c r="AO155" s="12">
        <v>0</v>
      </c>
      <c r="AP155" s="12">
        <v>111</v>
      </c>
      <c r="AQ155" s="12">
        <v>0</v>
      </c>
      <c r="AR155" s="12">
        <v>0</v>
      </c>
      <c r="AS155" s="12">
        <v>0</v>
      </c>
      <c r="AT155" s="12">
        <v>0</v>
      </c>
      <c r="AU155" s="12">
        <v>0</v>
      </c>
      <c r="AV155" s="12">
        <v>0</v>
      </c>
      <c r="AW155" s="12">
        <v>0</v>
      </c>
      <c r="AX155" s="12">
        <v>0</v>
      </c>
      <c r="AY155" s="12">
        <v>0</v>
      </c>
      <c r="AZ155" s="12">
        <v>0</v>
      </c>
      <c r="BA155" s="12">
        <v>0</v>
      </c>
      <c r="BB155" s="12">
        <v>0</v>
      </c>
      <c r="BC155" s="12">
        <v>1532</v>
      </c>
      <c r="BD155" s="12">
        <v>0</v>
      </c>
      <c r="BE155" s="12">
        <v>1532</v>
      </c>
      <c r="BF155" s="12">
        <v>0</v>
      </c>
      <c r="BG155" s="12">
        <v>0</v>
      </c>
      <c r="BH155" s="12">
        <v>12348</v>
      </c>
    </row>
    <row r="156" spans="1:60" x14ac:dyDescent="0.2">
      <c r="A156" t="str">
        <f t="shared" si="6"/>
        <v>KPHSUP119H69KH1L1</v>
      </c>
      <c r="B156">
        <f t="shared" si="7"/>
        <v>143.74545454545455</v>
      </c>
      <c r="C156">
        <f t="shared" si="8"/>
        <v>583.95700685802706</v>
      </c>
      <c r="D156" s="14" t="s">
        <v>148</v>
      </c>
      <c r="E156" s="12">
        <v>2600</v>
      </c>
      <c r="F156" s="12">
        <v>0</v>
      </c>
      <c r="G156" s="12">
        <v>0</v>
      </c>
      <c r="H156" s="12">
        <v>0</v>
      </c>
      <c r="I156" s="12">
        <v>2452</v>
      </c>
      <c r="J156" s="12">
        <v>0</v>
      </c>
      <c r="K156" s="12">
        <v>0</v>
      </c>
      <c r="L156" s="12">
        <v>62</v>
      </c>
      <c r="M156" s="12">
        <v>0</v>
      </c>
      <c r="N156" s="12">
        <v>0</v>
      </c>
      <c r="O156" s="12">
        <v>2600</v>
      </c>
      <c r="P156" s="12">
        <v>0</v>
      </c>
      <c r="Q156" s="12">
        <v>26</v>
      </c>
      <c r="R156" s="12">
        <v>0</v>
      </c>
      <c r="S156" s="12">
        <v>0</v>
      </c>
      <c r="T156" s="12">
        <v>0</v>
      </c>
      <c r="U156" s="12">
        <v>0</v>
      </c>
      <c r="V156" s="12">
        <v>0</v>
      </c>
      <c r="W156" s="12">
        <v>0</v>
      </c>
      <c r="X156" s="12">
        <v>0</v>
      </c>
      <c r="Y156" s="12">
        <v>0</v>
      </c>
      <c r="Z156" s="12">
        <v>0</v>
      </c>
      <c r="AA156" s="12">
        <v>0</v>
      </c>
      <c r="AB156" s="12">
        <v>0</v>
      </c>
      <c r="AC156" s="12">
        <v>74</v>
      </c>
      <c r="AD156" s="12">
        <v>0</v>
      </c>
      <c r="AE156" s="12">
        <v>0</v>
      </c>
      <c r="AF156" s="12">
        <v>92</v>
      </c>
      <c r="AG156" s="12">
        <v>0</v>
      </c>
      <c r="AH156" s="12">
        <v>0</v>
      </c>
      <c r="AI156" s="12">
        <v>0</v>
      </c>
      <c r="AJ156" s="12">
        <v>0</v>
      </c>
      <c r="AK156" s="12">
        <v>0</v>
      </c>
      <c r="AL156" s="12">
        <v>0</v>
      </c>
      <c r="AM156" s="12">
        <v>0</v>
      </c>
      <c r="AN156" s="12">
        <v>0</v>
      </c>
      <c r="AO156" s="12">
        <v>0</v>
      </c>
      <c r="AP156" s="12">
        <v>0</v>
      </c>
      <c r="AQ156" s="12">
        <v>0</v>
      </c>
      <c r="AR156" s="12">
        <v>0</v>
      </c>
      <c r="AS156" s="12">
        <v>0</v>
      </c>
      <c r="AT156" s="12">
        <v>0</v>
      </c>
      <c r="AU156" s="12">
        <v>0</v>
      </c>
      <c r="AV156" s="12">
        <v>0</v>
      </c>
      <c r="AW156" s="12">
        <v>0</v>
      </c>
      <c r="AX156" s="12">
        <v>0</v>
      </c>
      <c r="AY156" s="12">
        <v>0</v>
      </c>
      <c r="AZ156" s="12">
        <v>0</v>
      </c>
      <c r="BA156" s="12">
        <v>0</v>
      </c>
      <c r="BB156" s="12">
        <v>0</v>
      </c>
      <c r="BC156" s="12">
        <v>0</v>
      </c>
      <c r="BD156" s="12">
        <v>0</v>
      </c>
      <c r="BE156" s="12">
        <v>0</v>
      </c>
      <c r="BF156" s="12">
        <v>0</v>
      </c>
      <c r="BG156" s="12">
        <v>0</v>
      </c>
      <c r="BH156" s="12">
        <v>7906</v>
      </c>
    </row>
    <row r="157" spans="1:60" x14ac:dyDescent="0.2">
      <c r="A157" t="str">
        <f t="shared" si="6"/>
        <v>KPHSUP119H90KH1G3C</v>
      </c>
      <c r="B157">
        <f t="shared" si="7"/>
        <v>97.490909090909085</v>
      </c>
      <c r="C157">
        <f t="shared" si="8"/>
        <v>723.01193250558083</v>
      </c>
      <c r="D157" s="14" t="s">
        <v>182</v>
      </c>
      <c r="E157" s="12">
        <v>0</v>
      </c>
      <c r="F157" s="12">
        <v>0</v>
      </c>
      <c r="G157" s="12">
        <v>0</v>
      </c>
      <c r="H157" s="12">
        <v>0</v>
      </c>
      <c r="I157" s="12">
        <v>0</v>
      </c>
      <c r="J157" s="12">
        <v>0</v>
      </c>
      <c r="K157" s="12">
        <v>0</v>
      </c>
      <c r="L157" s="12">
        <v>0</v>
      </c>
      <c r="M157" s="12">
        <v>0</v>
      </c>
      <c r="N157" s="12">
        <v>0</v>
      </c>
      <c r="O157" s="12">
        <v>0</v>
      </c>
      <c r="P157" s="12">
        <v>0</v>
      </c>
      <c r="Q157" s="12">
        <v>0</v>
      </c>
      <c r="R157" s="12">
        <v>0</v>
      </c>
      <c r="S157" s="12">
        <v>0</v>
      </c>
      <c r="T157" s="12">
        <v>0</v>
      </c>
      <c r="U157" s="12">
        <v>0</v>
      </c>
      <c r="V157" s="12">
        <v>5362</v>
      </c>
      <c r="W157" s="12">
        <v>0</v>
      </c>
      <c r="X157" s="12">
        <v>0</v>
      </c>
      <c r="Y157" s="12">
        <v>0</v>
      </c>
      <c r="Z157" s="12">
        <v>0</v>
      </c>
      <c r="AA157" s="12">
        <v>0</v>
      </c>
      <c r="AB157" s="12">
        <v>0</v>
      </c>
      <c r="AC157" s="12">
        <v>0</v>
      </c>
      <c r="AD157" s="12">
        <v>0</v>
      </c>
      <c r="AE157" s="12">
        <v>0</v>
      </c>
      <c r="AF157" s="12">
        <v>0</v>
      </c>
      <c r="AG157" s="12">
        <v>0</v>
      </c>
      <c r="AH157" s="12">
        <v>0</v>
      </c>
      <c r="AI157" s="12">
        <v>0</v>
      </c>
      <c r="AJ157" s="12">
        <v>0</v>
      </c>
      <c r="AK157" s="12">
        <v>0</v>
      </c>
      <c r="AL157" s="12">
        <v>0</v>
      </c>
      <c r="AM157" s="12">
        <v>0</v>
      </c>
      <c r="AN157" s="12">
        <v>0</v>
      </c>
      <c r="AO157" s="12">
        <v>0</v>
      </c>
      <c r="AP157" s="12">
        <v>0</v>
      </c>
      <c r="AQ157" s="12">
        <v>0</v>
      </c>
      <c r="AR157" s="12">
        <v>0</v>
      </c>
      <c r="AS157" s="12">
        <v>0</v>
      </c>
      <c r="AT157" s="12">
        <v>0</v>
      </c>
      <c r="AU157" s="12">
        <v>0</v>
      </c>
      <c r="AV157" s="12">
        <v>0</v>
      </c>
      <c r="AW157" s="12">
        <v>0</v>
      </c>
      <c r="AX157" s="12">
        <v>0</v>
      </c>
      <c r="AY157" s="12">
        <v>0</v>
      </c>
      <c r="AZ157" s="12">
        <v>0</v>
      </c>
      <c r="BA157" s="12">
        <v>0</v>
      </c>
      <c r="BB157" s="12">
        <v>0</v>
      </c>
      <c r="BC157" s="12">
        <v>0</v>
      </c>
      <c r="BD157" s="12">
        <v>0</v>
      </c>
      <c r="BE157" s="12">
        <v>0</v>
      </c>
      <c r="BF157" s="12">
        <v>0</v>
      </c>
      <c r="BG157" s="12">
        <v>0</v>
      </c>
      <c r="BH157" s="12">
        <v>5362</v>
      </c>
    </row>
    <row r="158" spans="1:60" x14ac:dyDescent="0.2">
      <c r="A158" t="str">
        <f t="shared" si="6"/>
        <v>KPHSUP119HASVH1G3</v>
      </c>
      <c r="B158">
        <f t="shared" si="7"/>
        <v>142.98181818181817</v>
      </c>
      <c r="C158">
        <f t="shared" si="8"/>
        <v>491.52037337335008</v>
      </c>
      <c r="D158" s="14" t="s">
        <v>149</v>
      </c>
      <c r="E158" s="12">
        <v>0</v>
      </c>
      <c r="F158" s="12">
        <v>1532</v>
      </c>
      <c r="G158" s="12">
        <v>0</v>
      </c>
      <c r="H158" s="12">
        <v>0</v>
      </c>
      <c r="I158" s="12">
        <v>3064</v>
      </c>
      <c r="J158" s="12">
        <v>0</v>
      </c>
      <c r="K158" s="12">
        <v>0</v>
      </c>
      <c r="L158" s="12">
        <v>0</v>
      </c>
      <c r="M158" s="12">
        <v>920</v>
      </c>
      <c r="N158" s="12">
        <v>0</v>
      </c>
      <c r="O158" s="12">
        <v>0</v>
      </c>
      <c r="P158" s="12">
        <v>16</v>
      </c>
      <c r="Q158" s="12">
        <v>920</v>
      </c>
      <c r="R158" s="12">
        <v>0</v>
      </c>
      <c r="S158" s="12">
        <v>0</v>
      </c>
      <c r="T158" s="12">
        <v>0</v>
      </c>
      <c r="U158" s="12">
        <v>0</v>
      </c>
      <c r="V158" s="12">
        <v>0</v>
      </c>
      <c r="W158" s="12">
        <v>0</v>
      </c>
      <c r="X158" s="12">
        <v>0</v>
      </c>
      <c r="Y158" s="12">
        <v>0</v>
      </c>
      <c r="Z158" s="12">
        <v>614</v>
      </c>
      <c r="AA158" s="12">
        <v>0</v>
      </c>
      <c r="AB158" s="12">
        <v>0</v>
      </c>
      <c r="AC158" s="12">
        <v>0</v>
      </c>
      <c r="AD158" s="12">
        <v>0</v>
      </c>
      <c r="AE158" s="12">
        <v>0</v>
      </c>
      <c r="AF158" s="12">
        <v>246</v>
      </c>
      <c r="AG158" s="12">
        <v>0</v>
      </c>
      <c r="AH158" s="12">
        <v>0</v>
      </c>
      <c r="AI158" s="12">
        <v>552</v>
      </c>
      <c r="AJ158" s="12">
        <v>0</v>
      </c>
      <c r="AK158" s="12">
        <v>0</v>
      </c>
      <c r="AL158" s="12">
        <v>0</v>
      </c>
      <c r="AM158" s="12">
        <v>0</v>
      </c>
      <c r="AN158" s="12">
        <v>0</v>
      </c>
      <c r="AO158" s="12">
        <v>0</v>
      </c>
      <c r="AP158" s="12">
        <v>0</v>
      </c>
      <c r="AQ158" s="12">
        <v>0</v>
      </c>
      <c r="AR158" s="12">
        <v>0</v>
      </c>
      <c r="AS158" s="12">
        <v>0</v>
      </c>
      <c r="AT158" s="12">
        <v>0</v>
      </c>
      <c r="AU158" s="12">
        <v>0</v>
      </c>
      <c r="AV158" s="12">
        <v>0</v>
      </c>
      <c r="AW158" s="12">
        <v>0</v>
      </c>
      <c r="AX158" s="12">
        <v>0</v>
      </c>
      <c r="AY158" s="12">
        <v>0</v>
      </c>
      <c r="AZ158" s="12">
        <v>0</v>
      </c>
      <c r="BA158" s="12">
        <v>0</v>
      </c>
      <c r="BB158" s="12">
        <v>0</v>
      </c>
      <c r="BC158" s="12">
        <v>0</v>
      </c>
      <c r="BD158" s="12">
        <v>0</v>
      </c>
      <c r="BE158" s="12">
        <v>0</v>
      </c>
      <c r="BF158" s="12">
        <v>0</v>
      </c>
      <c r="BG158" s="12">
        <v>0</v>
      </c>
      <c r="BH158" s="12">
        <v>7864</v>
      </c>
    </row>
    <row r="159" spans="1:60" x14ac:dyDescent="0.2">
      <c r="A159" t="str">
        <f t="shared" si="6"/>
        <v>KPHSUP160H14KH1B1C</v>
      </c>
      <c r="B159">
        <f t="shared" si="7"/>
        <v>14.909090909090908</v>
      </c>
      <c r="C159">
        <f t="shared" si="8"/>
        <v>83.667391038757287</v>
      </c>
      <c r="D159" s="14" t="s">
        <v>152</v>
      </c>
      <c r="E159" s="12">
        <v>0</v>
      </c>
      <c r="F159" s="12">
        <v>0</v>
      </c>
      <c r="G159" s="12">
        <v>62</v>
      </c>
      <c r="H159" s="12">
        <v>0</v>
      </c>
      <c r="I159" s="12">
        <v>0</v>
      </c>
      <c r="J159" s="12">
        <v>80</v>
      </c>
      <c r="K159" s="12">
        <v>0</v>
      </c>
      <c r="L159" s="12">
        <v>0</v>
      </c>
      <c r="M159" s="12">
        <v>0</v>
      </c>
      <c r="N159" s="12">
        <v>0</v>
      </c>
      <c r="O159" s="12">
        <v>0</v>
      </c>
      <c r="P159" s="12">
        <v>0</v>
      </c>
      <c r="Q159" s="12">
        <v>0</v>
      </c>
      <c r="R159" s="12">
        <v>0</v>
      </c>
      <c r="S159" s="12">
        <v>0</v>
      </c>
      <c r="T159" s="12">
        <v>0</v>
      </c>
      <c r="U159" s="12">
        <v>0</v>
      </c>
      <c r="V159" s="12">
        <v>0</v>
      </c>
      <c r="W159" s="12">
        <v>0</v>
      </c>
      <c r="X159" s="12">
        <v>0</v>
      </c>
      <c r="Y159" s="12">
        <v>0</v>
      </c>
      <c r="Z159" s="12">
        <v>0</v>
      </c>
      <c r="AA159" s="12">
        <v>0</v>
      </c>
      <c r="AB159" s="12">
        <v>0</v>
      </c>
      <c r="AC159" s="12">
        <v>0</v>
      </c>
      <c r="AD159" s="12">
        <v>0</v>
      </c>
      <c r="AE159" s="12">
        <v>0</v>
      </c>
      <c r="AF159" s="12">
        <v>613</v>
      </c>
      <c r="AG159" s="12">
        <v>0</v>
      </c>
      <c r="AH159" s="12">
        <v>0</v>
      </c>
      <c r="AI159" s="12">
        <v>65</v>
      </c>
      <c r="AJ159" s="12">
        <v>0</v>
      </c>
      <c r="AK159" s="12">
        <v>0</v>
      </c>
      <c r="AL159" s="12">
        <v>0</v>
      </c>
      <c r="AM159" s="12">
        <v>0</v>
      </c>
      <c r="AN159" s="12">
        <v>0</v>
      </c>
      <c r="AO159" s="12">
        <v>0</v>
      </c>
      <c r="AP159" s="12">
        <v>0</v>
      </c>
      <c r="AQ159" s="12">
        <v>0</v>
      </c>
      <c r="AR159" s="12">
        <v>0</v>
      </c>
      <c r="AS159" s="12">
        <v>0</v>
      </c>
      <c r="AT159" s="12">
        <v>0</v>
      </c>
      <c r="AU159" s="12">
        <v>0</v>
      </c>
      <c r="AV159" s="12">
        <v>0</v>
      </c>
      <c r="AW159" s="12">
        <v>0</v>
      </c>
      <c r="AX159" s="12">
        <v>0</v>
      </c>
      <c r="AY159" s="12">
        <v>0</v>
      </c>
      <c r="AZ159" s="12">
        <v>0</v>
      </c>
      <c r="BA159" s="12">
        <v>0</v>
      </c>
      <c r="BB159" s="12">
        <v>0</v>
      </c>
      <c r="BC159" s="12">
        <v>0</v>
      </c>
      <c r="BD159" s="12">
        <v>0</v>
      </c>
      <c r="BE159" s="12">
        <v>0</v>
      </c>
      <c r="BF159" s="12">
        <v>0</v>
      </c>
      <c r="BG159" s="12">
        <v>0</v>
      </c>
      <c r="BH159" s="12">
        <v>820</v>
      </c>
    </row>
    <row r="160" spans="1:60" x14ac:dyDescent="0.2">
      <c r="A160" t="str">
        <f t="shared" si="6"/>
        <v>KPHSUP160H30KH1B1C</v>
      </c>
      <c r="B160">
        <f t="shared" si="7"/>
        <v>15.036363636363637</v>
      </c>
      <c r="C160">
        <f t="shared" si="8"/>
        <v>63.02350050704591</v>
      </c>
      <c r="D160" s="14" t="s">
        <v>155</v>
      </c>
      <c r="E160" s="12">
        <v>0</v>
      </c>
      <c r="F160" s="12">
        <v>0</v>
      </c>
      <c r="G160" s="12">
        <v>0</v>
      </c>
      <c r="H160" s="12">
        <v>0</v>
      </c>
      <c r="I160" s="12">
        <v>0</v>
      </c>
      <c r="J160" s="12">
        <v>0</v>
      </c>
      <c r="K160" s="12">
        <v>0</v>
      </c>
      <c r="L160" s="12">
        <v>200</v>
      </c>
      <c r="M160" s="12">
        <v>0</v>
      </c>
      <c r="N160" s="12">
        <v>0</v>
      </c>
      <c r="O160" s="12">
        <v>0</v>
      </c>
      <c r="P160" s="12">
        <v>16</v>
      </c>
      <c r="Q160" s="12">
        <v>0</v>
      </c>
      <c r="R160" s="12">
        <v>0</v>
      </c>
      <c r="S160" s="12">
        <v>304</v>
      </c>
      <c r="T160" s="12">
        <v>0</v>
      </c>
      <c r="U160" s="12">
        <v>0</v>
      </c>
      <c r="V160" s="12">
        <v>0</v>
      </c>
      <c r="W160" s="12">
        <v>0</v>
      </c>
      <c r="X160" s="12">
        <v>0</v>
      </c>
      <c r="Y160" s="12">
        <v>0</v>
      </c>
      <c r="Z160" s="12">
        <v>0</v>
      </c>
      <c r="AA160" s="12">
        <v>0</v>
      </c>
      <c r="AB160" s="12">
        <v>0</v>
      </c>
      <c r="AC160" s="12">
        <v>0</v>
      </c>
      <c r="AD160" s="12">
        <v>0</v>
      </c>
      <c r="AE160" s="12">
        <v>0</v>
      </c>
      <c r="AF160" s="12">
        <v>0</v>
      </c>
      <c r="AG160" s="12">
        <v>0</v>
      </c>
      <c r="AH160" s="12">
        <v>0</v>
      </c>
      <c r="AI160" s="12">
        <v>307</v>
      </c>
      <c r="AJ160" s="12">
        <v>0</v>
      </c>
      <c r="AK160" s="12">
        <v>0</v>
      </c>
      <c r="AL160" s="12">
        <v>0</v>
      </c>
      <c r="AM160" s="12">
        <v>0</v>
      </c>
      <c r="AN160" s="12">
        <v>0</v>
      </c>
      <c r="AO160" s="12">
        <v>0</v>
      </c>
      <c r="AP160" s="12">
        <v>0</v>
      </c>
      <c r="AQ160" s="12">
        <v>0</v>
      </c>
      <c r="AR160" s="12">
        <v>0</v>
      </c>
      <c r="AS160" s="12">
        <v>0</v>
      </c>
      <c r="AT160" s="12">
        <v>0</v>
      </c>
      <c r="AU160" s="12">
        <v>0</v>
      </c>
      <c r="AV160" s="12">
        <v>0</v>
      </c>
      <c r="AW160" s="12">
        <v>0</v>
      </c>
      <c r="AX160" s="12">
        <v>0</v>
      </c>
      <c r="AY160" s="12">
        <v>0</v>
      </c>
      <c r="AZ160" s="12">
        <v>0</v>
      </c>
      <c r="BA160" s="12">
        <v>0</v>
      </c>
      <c r="BB160" s="12">
        <v>0</v>
      </c>
      <c r="BC160" s="12">
        <v>0</v>
      </c>
      <c r="BD160" s="12">
        <v>0</v>
      </c>
      <c r="BE160" s="12">
        <v>0</v>
      </c>
      <c r="BF160" s="12">
        <v>0</v>
      </c>
      <c r="BG160" s="12">
        <v>0</v>
      </c>
      <c r="BH160" s="12">
        <v>827</v>
      </c>
    </row>
    <row r="161" spans="1:60" x14ac:dyDescent="0.2">
      <c r="A161" t="str">
        <f t="shared" si="6"/>
        <v>KPHSUP160H30KH1G3B</v>
      </c>
      <c r="B161">
        <f t="shared" si="7"/>
        <v>56.6</v>
      </c>
      <c r="C161">
        <f t="shared" si="8"/>
        <v>290.82695631340385</v>
      </c>
      <c r="D161" s="14" t="s">
        <v>186</v>
      </c>
      <c r="E161" s="12">
        <v>0</v>
      </c>
      <c r="F161" s="12">
        <v>0</v>
      </c>
      <c r="G161" s="12">
        <v>0</v>
      </c>
      <c r="H161" s="12">
        <v>0</v>
      </c>
      <c r="I161" s="12">
        <v>0</v>
      </c>
      <c r="J161" s="12">
        <v>2084</v>
      </c>
      <c r="K161" s="12">
        <v>491</v>
      </c>
      <c r="L161" s="12">
        <v>0</v>
      </c>
      <c r="M161" s="12">
        <v>0</v>
      </c>
      <c r="N161" s="12">
        <v>0</v>
      </c>
      <c r="O161" s="12">
        <v>0</v>
      </c>
      <c r="P161" s="12">
        <v>16</v>
      </c>
      <c r="Q161" s="12">
        <v>0</v>
      </c>
      <c r="R161" s="12">
        <v>0</v>
      </c>
      <c r="S161" s="12">
        <v>0</v>
      </c>
      <c r="T161" s="12">
        <v>0</v>
      </c>
      <c r="U161" s="12">
        <v>0</v>
      </c>
      <c r="V161" s="12">
        <v>0</v>
      </c>
      <c r="W161" s="12">
        <v>0</v>
      </c>
      <c r="X161" s="12">
        <v>0</v>
      </c>
      <c r="Y161" s="12">
        <v>0</v>
      </c>
      <c r="Z161" s="12">
        <v>0</v>
      </c>
      <c r="AA161" s="12">
        <v>0</v>
      </c>
      <c r="AB161" s="12">
        <v>0</v>
      </c>
      <c r="AC161" s="12">
        <v>0</v>
      </c>
      <c r="AD161" s="12">
        <v>0</v>
      </c>
      <c r="AE161" s="12">
        <v>0</v>
      </c>
      <c r="AF161" s="12">
        <v>0</v>
      </c>
      <c r="AG161" s="12">
        <v>0</v>
      </c>
      <c r="AH161" s="12">
        <v>0</v>
      </c>
      <c r="AI161" s="12">
        <v>368</v>
      </c>
      <c r="AJ161" s="12">
        <v>0</v>
      </c>
      <c r="AK161" s="12">
        <v>0</v>
      </c>
      <c r="AL161" s="12">
        <v>0</v>
      </c>
      <c r="AM161" s="12">
        <v>0</v>
      </c>
      <c r="AN161" s="12">
        <v>0</v>
      </c>
      <c r="AO161" s="12">
        <v>0</v>
      </c>
      <c r="AP161" s="12">
        <v>0</v>
      </c>
      <c r="AQ161" s="12">
        <v>0</v>
      </c>
      <c r="AR161" s="12">
        <v>0</v>
      </c>
      <c r="AS161" s="12">
        <v>0</v>
      </c>
      <c r="AT161" s="12">
        <v>0</v>
      </c>
      <c r="AU161" s="12">
        <v>0</v>
      </c>
      <c r="AV161" s="12">
        <v>0</v>
      </c>
      <c r="AW161" s="12">
        <v>154</v>
      </c>
      <c r="AX161" s="12">
        <v>0</v>
      </c>
      <c r="AY161" s="12">
        <v>0</v>
      </c>
      <c r="AZ161" s="12">
        <v>0</v>
      </c>
      <c r="BA161" s="12">
        <v>0</v>
      </c>
      <c r="BB161" s="12">
        <v>0</v>
      </c>
      <c r="BC161" s="12">
        <v>0</v>
      </c>
      <c r="BD161" s="12">
        <v>0</v>
      </c>
      <c r="BE161" s="12">
        <v>0</v>
      </c>
      <c r="BF161" s="12">
        <v>0</v>
      </c>
      <c r="BG161" s="12">
        <v>0</v>
      </c>
      <c r="BH161" s="12">
        <v>3113</v>
      </c>
    </row>
    <row r="162" spans="1:60" x14ac:dyDescent="0.2">
      <c r="A162" t="str">
        <f t="shared" si="6"/>
        <v>KPHSUP160H41KH1B1C</v>
      </c>
      <c r="B162">
        <f t="shared" si="7"/>
        <v>396.2</v>
      </c>
      <c r="C162">
        <f t="shared" si="8"/>
        <v>788.96109372224896</v>
      </c>
      <c r="D162" s="14" t="s">
        <v>158</v>
      </c>
      <c r="E162" s="12">
        <v>0</v>
      </c>
      <c r="F162" s="12">
        <v>614</v>
      </c>
      <c r="G162" s="12">
        <v>0</v>
      </c>
      <c r="H162" s="12">
        <v>1546</v>
      </c>
      <c r="I162" s="12">
        <v>0</v>
      </c>
      <c r="J162" s="12">
        <v>614</v>
      </c>
      <c r="K162" s="12">
        <v>0</v>
      </c>
      <c r="L162" s="12">
        <v>3064</v>
      </c>
      <c r="M162" s="12">
        <v>614</v>
      </c>
      <c r="N162" s="12">
        <v>0</v>
      </c>
      <c r="O162" s="12">
        <v>614</v>
      </c>
      <c r="P162" s="12">
        <v>1242</v>
      </c>
      <c r="Q162" s="12">
        <v>0</v>
      </c>
      <c r="R162" s="12">
        <v>0</v>
      </c>
      <c r="S162" s="12">
        <v>0</v>
      </c>
      <c r="T162" s="12">
        <v>0</v>
      </c>
      <c r="U162" s="12">
        <v>0</v>
      </c>
      <c r="V162" s="12">
        <v>0</v>
      </c>
      <c r="W162" s="12">
        <v>3064</v>
      </c>
      <c r="X162" s="12">
        <v>0</v>
      </c>
      <c r="Y162" s="12">
        <v>0</v>
      </c>
      <c r="Z162" s="12">
        <v>0</v>
      </c>
      <c r="AA162" s="12">
        <v>1532</v>
      </c>
      <c r="AB162" s="12">
        <v>0</v>
      </c>
      <c r="AC162" s="12">
        <v>0</v>
      </c>
      <c r="AD162" s="12">
        <v>1532</v>
      </c>
      <c r="AE162" s="12">
        <v>1532</v>
      </c>
      <c r="AF162" s="12">
        <v>0</v>
      </c>
      <c r="AG162" s="12">
        <v>0</v>
      </c>
      <c r="AH162" s="12">
        <v>0</v>
      </c>
      <c r="AI162" s="12">
        <v>0</v>
      </c>
      <c r="AJ162" s="12">
        <v>0</v>
      </c>
      <c r="AK162" s="12">
        <v>0</v>
      </c>
      <c r="AL162" s="12">
        <v>2758</v>
      </c>
      <c r="AM162" s="12">
        <v>0</v>
      </c>
      <c r="AN162" s="12">
        <v>0</v>
      </c>
      <c r="AO162" s="12">
        <v>0</v>
      </c>
      <c r="AP162" s="12">
        <v>0</v>
      </c>
      <c r="AQ162" s="12">
        <v>0</v>
      </c>
      <c r="AR162" s="12">
        <v>0</v>
      </c>
      <c r="AS162" s="12">
        <v>0</v>
      </c>
      <c r="AT162" s="12">
        <v>0</v>
      </c>
      <c r="AU162" s="12">
        <v>0</v>
      </c>
      <c r="AV162" s="12">
        <v>0</v>
      </c>
      <c r="AW162" s="12">
        <v>0</v>
      </c>
      <c r="AX162" s="12">
        <v>1226</v>
      </c>
      <c r="AY162" s="12">
        <v>0</v>
      </c>
      <c r="AZ162" s="12">
        <v>0</v>
      </c>
      <c r="BA162" s="12">
        <v>0</v>
      </c>
      <c r="BB162" s="12">
        <v>613</v>
      </c>
      <c r="BC162" s="12">
        <v>0</v>
      </c>
      <c r="BD162" s="12">
        <v>0</v>
      </c>
      <c r="BE162" s="12">
        <v>1226</v>
      </c>
      <c r="BF162" s="12">
        <v>0</v>
      </c>
      <c r="BG162" s="12">
        <v>0</v>
      </c>
      <c r="BH162" s="12">
        <v>21791</v>
      </c>
    </row>
    <row r="163" spans="1:60" x14ac:dyDescent="0.2">
      <c r="A163" t="str">
        <f t="shared" si="6"/>
        <v>KPHSUP160H41KH1G3B</v>
      </c>
      <c r="B163">
        <f t="shared" si="7"/>
        <v>172</v>
      </c>
      <c r="C163">
        <f t="shared" si="8"/>
        <v>411.52183687165643</v>
      </c>
      <c r="D163" s="14" t="s">
        <v>188</v>
      </c>
      <c r="E163" s="12">
        <v>0</v>
      </c>
      <c r="F163" s="12">
        <v>308</v>
      </c>
      <c r="G163" s="12">
        <v>0</v>
      </c>
      <c r="H163" s="12">
        <v>0</v>
      </c>
      <c r="I163" s="12">
        <v>1226</v>
      </c>
      <c r="J163" s="12">
        <v>0</v>
      </c>
      <c r="K163" s="12">
        <v>0</v>
      </c>
      <c r="L163" s="12">
        <v>0</v>
      </c>
      <c r="M163" s="12">
        <v>1226</v>
      </c>
      <c r="N163" s="12">
        <v>0</v>
      </c>
      <c r="O163" s="12">
        <v>0</v>
      </c>
      <c r="P163" s="12">
        <v>16</v>
      </c>
      <c r="Q163" s="12">
        <v>0</v>
      </c>
      <c r="R163" s="12">
        <v>1226</v>
      </c>
      <c r="S163" s="12">
        <v>0</v>
      </c>
      <c r="T163" s="12">
        <v>308</v>
      </c>
      <c r="U163" s="12">
        <v>0</v>
      </c>
      <c r="V163" s="12">
        <v>0</v>
      </c>
      <c r="W163" s="12">
        <v>0</v>
      </c>
      <c r="X163" s="12">
        <v>1226</v>
      </c>
      <c r="Y163" s="12">
        <v>1226</v>
      </c>
      <c r="Z163" s="12">
        <v>0</v>
      </c>
      <c r="AA163" s="12">
        <v>0</v>
      </c>
      <c r="AB163" s="12">
        <v>0</v>
      </c>
      <c r="AC163" s="12">
        <v>0</v>
      </c>
      <c r="AD163" s="12">
        <v>0</v>
      </c>
      <c r="AE163" s="12">
        <v>0</v>
      </c>
      <c r="AF163" s="12">
        <v>0</v>
      </c>
      <c r="AG163" s="12">
        <v>0</v>
      </c>
      <c r="AH163" s="12">
        <v>0</v>
      </c>
      <c r="AI163" s="12">
        <v>0</v>
      </c>
      <c r="AJ163" s="12">
        <v>0</v>
      </c>
      <c r="AK163" s="12">
        <v>0</v>
      </c>
      <c r="AL163" s="12">
        <v>0</v>
      </c>
      <c r="AM163" s="12">
        <v>0</v>
      </c>
      <c r="AN163" s="12">
        <v>0</v>
      </c>
      <c r="AO163" s="12">
        <v>0</v>
      </c>
      <c r="AP163" s="12">
        <v>0</v>
      </c>
      <c r="AQ163" s="12">
        <v>0</v>
      </c>
      <c r="AR163" s="12">
        <v>0</v>
      </c>
      <c r="AS163" s="12">
        <v>0</v>
      </c>
      <c r="AT163" s="12">
        <v>1226</v>
      </c>
      <c r="AU163" s="12">
        <v>0</v>
      </c>
      <c r="AV163" s="12">
        <v>0</v>
      </c>
      <c r="AW163" s="12">
        <v>0</v>
      </c>
      <c r="AX163" s="12">
        <v>0</v>
      </c>
      <c r="AY163" s="12">
        <v>0</v>
      </c>
      <c r="AZ163" s="12">
        <v>0</v>
      </c>
      <c r="BA163" s="12">
        <v>246</v>
      </c>
      <c r="BB163" s="12">
        <v>1226</v>
      </c>
      <c r="BC163" s="12">
        <v>0</v>
      </c>
      <c r="BD163" s="12">
        <v>0</v>
      </c>
      <c r="BE163" s="12">
        <v>0</v>
      </c>
      <c r="BF163" s="12">
        <v>0</v>
      </c>
      <c r="BG163" s="12">
        <v>0</v>
      </c>
      <c r="BH163" s="12">
        <v>9460</v>
      </c>
    </row>
    <row r="164" spans="1:60" x14ac:dyDescent="0.2">
      <c r="A164" t="str">
        <f t="shared" si="6"/>
        <v>KPHSUP160H49KH1B1C</v>
      </c>
      <c r="B164">
        <f t="shared" si="7"/>
        <v>752.07272727272732</v>
      </c>
      <c r="C164">
        <f t="shared" si="8"/>
        <v>1378.8859681392487</v>
      </c>
      <c r="D164" s="14" t="s">
        <v>161</v>
      </c>
      <c r="E164" s="12">
        <v>0</v>
      </c>
      <c r="F164" s="12">
        <v>0</v>
      </c>
      <c r="G164" s="12">
        <v>0</v>
      </c>
      <c r="H164" s="12">
        <v>1532</v>
      </c>
      <c r="I164" s="12">
        <v>0</v>
      </c>
      <c r="J164" s="12">
        <v>0</v>
      </c>
      <c r="K164" s="12">
        <v>6128</v>
      </c>
      <c r="L164" s="12">
        <v>3064</v>
      </c>
      <c r="M164" s="12">
        <v>0</v>
      </c>
      <c r="N164" s="12">
        <v>0</v>
      </c>
      <c r="O164" s="12">
        <v>0</v>
      </c>
      <c r="P164" s="12">
        <v>0</v>
      </c>
      <c r="Q164" s="12">
        <v>0</v>
      </c>
      <c r="R164" s="12">
        <v>0</v>
      </c>
      <c r="S164" s="12">
        <v>0</v>
      </c>
      <c r="T164" s="12">
        <v>1532</v>
      </c>
      <c r="U164" s="12">
        <v>0</v>
      </c>
      <c r="V164" s="12">
        <v>1532</v>
      </c>
      <c r="W164" s="12">
        <v>0</v>
      </c>
      <c r="X164" s="12">
        <v>0</v>
      </c>
      <c r="Y164" s="12">
        <v>0</v>
      </c>
      <c r="Z164" s="12">
        <v>0</v>
      </c>
      <c r="AA164" s="12">
        <v>1532</v>
      </c>
      <c r="AB164" s="12">
        <v>1532</v>
      </c>
      <c r="AC164" s="12">
        <v>1532</v>
      </c>
      <c r="AD164" s="12">
        <v>1532</v>
      </c>
      <c r="AE164" s="12">
        <v>0</v>
      </c>
      <c r="AF164" s="12">
        <v>6128</v>
      </c>
      <c r="AG164" s="12">
        <v>0</v>
      </c>
      <c r="AH164" s="12">
        <v>0</v>
      </c>
      <c r="AI164" s="12">
        <v>0</v>
      </c>
      <c r="AJ164" s="12">
        <v>0</v>
      </c>
      <c r="AK164" s="12">
        <v>0</v>
      </c>
      <c r="AL164" s="12">
        <v>3064</v>
      </c>
      <c r="AM164" s="12">
        <v>0</v>
      </c>
      <c r="AN164" s="12">
        <v>0</v>
      </c>
      <c r="AO164" s="12">
        <v>0</v>
      </c>
      <c r="AP164" s="12">
        <v>1532</v>
      </c>
      <c r="AQ164" s="12">
        <v>0</v>
      </c>
      <c r="AR164" s="12">
        <v>3064</v>
      </c>
      <c r="AS164" s="12">
        <v>0</v>
      </c>
      <c r="AT164" s="12">
        <v>0</v>
      </c>
      <c r="AU164" s="12">
        <v>1532</v>
      </c>
      <c r="AV164" s="12">
        <v>0</v>
      </c>
      <c r="AW164" s="12">
        <v>1532</v>
      </c>
      <c r="AX164" s="12">
        <v>1532</v>
      </c>
      <c r="AY164" s="12">
        <v>0</v>
      </c>
      <c r="AZ164" s="12">
        <v>0</v>
      </c>
      <c r="BA164" s="12">
        <v>0</v>
      </c>
      <c r="BB164" s="12">
        <v>1532</v>
      </c>
      <c r="BC164" s="12">
        <v>0</v>
      </c>
      <c r="BD164" s="12">
        <v>0</v>
      </c>
      <c r="BE164" s="12">
        <v>0</v>
      </c>
      <c r="BF164" s="12">
        <v>1532</v>
      </c>
      <c r="BG164" s="12">
        <v>0</v>
      </c>
      <c r="BH164" s="12">
        <v>41364</v>
      </c>
    </row>
    <row r="165" spans="1:60" x14ac:dyDescent="0.2">
      <c r="A165" t="str">
        <f t="shared" si="6"/>
        <v>KPHSUP160H69KH1B1</v>
      </c>
      <c r="B165">
        <f t="shared" si="7"/>
        <v>39.018181818181816</v>
      </c>
      <c r="C165">
        <f t="shared" si="8"/>
        <v>289.36658096922349</v>
      </c>
      <c r="D165" s="14" t="s">
        <v>168</v>
      </c>
      <c r="E165" s="12">
        <v>0</v>
      </c>
      <c r="F165" s="12">
        <v>0</v>
      </c>
      <c r="G165" s="12">
        <v>0</v>
      </c>
      <c r="H165" s="12">
        <v>0</v>
      </c>
      <c r="I165" s="12">
        <v>2146</v>
      </c>
      <c r="J165" s="12">
        <v>0</v>
      </c>
      <c r="K165" s="12">
        <v>0</v>
      </c>
      <c r="L165" s="12">
        <v>0</v>
      </c>
      <c r="M165" s="12">
        <v>0</v>
      </c>
      <c r="N165" s="12">
        <v>0</v>
      </c>
      <c r="O165" s="12">
        <v>0</v>
      </c>
      <c r="P165" s="12">
        <v>0</v>
      </c>
      <c r="Q165" s="12">
        <v>0</v>
      </c>
      <c r="R165" s="12">
        <v>0</v>
      </c>
      <c r="S165" s="12">
        <v>0</v>
      </c>
      <c r="T165" s="12">
        <v>0</v>
      </c>
      <c r="U165" s="12">
        <v>0</v>
      </c>
      <c r="V165" s="12">
        <v>0</v>
      </c>
      <c r="W165" s="12">
        <v>0</v>
      </c>
      <c r="X165" s="12">
        <v>0</v>
      </c>
      <c r="Y165" s="12">
        <v>0</v>
      </c>
      <c r="Z165" s="12">
        <v>0</v>
      </c>
      <c r="AA165" s="12">
        <v>0</v>
      </c>
      <c r="AB165" s="12">
        <v>0</v>
      </c>
      <c r="AC165" s="12">
        <v>0</v>
      </c>
      <c r="AD165" s="12">
        <v>0</v>
      </c>
      <c r="AE165" s="12">
        <v>0</v>
      </c>
      <c r="AF165" s="12">
        <v>0</v>
      </c>
      <c r="AG165" s="12">
        <v>0</v>
      </c>
      <c r="AH165" s="12">
        <v>0</v>
      </c>
      <c r="AI165" s="12">
        <v>0</v>
      </c>
      <c r="AJ165" s="12">
        <v>0</v>
      </c>
      <c r="AK165" s="12">
        <v>0</v>
      </c>
      <c r="AL165" s="12">
        <v>0</v>
      </c>
      <c r="AM165" s="12">
        <v>0</v>
      </c>
      <c r="AN165" s="12">
        <v>0</v>
      </c>
      <c r="AO165" s="12">
        <v>0</v>
      </c>
      <c r="AP165" s="12">
        <v>0</v>
      </c>
      <c r="AQ165" s="12">
        <v>0</v>
      </c>
      <c r="AR165" s="12">
        <v>0</v>
      </c>
      <c r="AS165" s="12">
        <v>0</v>
      </c>
      <c r="AT165" s="12">
        <v>0</v>
      </c>
      <c r="AU165" s="12">
        <v>0</v>
      </c>
      <c r="AV165" s="12">
        <v>0</v>
      </c>
      <c r="AW165" s="12">
        <v>0</v>
      </c>
      <c r="AX165" s="12">
        <v>0</v>
      </c>
      <c r="AY165" s="12">
        <v>0</v>
      </c>
      <c r="AZ165" s="12">
        <v>0</v>
      </c>
      <c r="BA165" s="12">
        <v>0</v>
      </c>
      <c r="BB165" s="12">
        <v>0</v>
      </c>
      <c r="BC165" s="12">
        <v>0</v>
      </c>
      <c r="BD165" s="12">
        <v>0</v>
      </c>
      <c r="BE165" s="12">
        <v>0</v>
      </c>
      <c r="BF165" s="12">
        <v>0</v>
      </c>
      <c r="BG165" s="12">
        <v>0</v>
      </c>
      <c r="BH165" s="12">
        <v>2146</v>
      </c>
    </row>
    <row r="166" spans="1:60" x14ac:dyDescent="0.2">
      <c r="A166" t="str">
        <f t="shared" si="6"/>
        <v>KPHSUP160H69KH1B1C</v>
      </c>
      <c r="B166">
        <f t="shared" si="7"/>
        <v>4777.2181818181816</v>
      </c>
      <c r="C166">
        <f t="shared" si="8"/>
        <v>6185.6019967846514</v>
      </c>
      <c r="D166" s="14" t="s">
        <v>169</v>
      </c>
      <c r="E166" s="12">
        <v>9848</v>
      </c>
      <c r="F166" s="12">
        <v>28802</v>
      </c>
      <c r="G166" s="12">
        <v>5699</v>
      </c>
      <c r="H166" s="12">
        <v>8683</v>
      </c>
      <c r="I166" s="12">
        <v>8265</v>
      </c>
      <c r="J166" s="12">
        <v>2875</v>
      </c>
      <c r="K166" s="12">
        <v>16470</v>
      </c>
      <c r="L166" s="12">
        <v>17346</v>
      </c>
      <c r="M166" s="12">
        <v>4777</v>
      </c>
      <c r="N166" s="12">
        <v>16397</v>
      </c>
      <c r="O166" s="12">
        <v>22146</v>
      </c>
      <c r="P166" s="12">
        <v>11039</v>
      </c>
      <c r="Q166" s="12">
        <v>509</v>
      </c>
      <c r="R166" s="12">
        <v>483</v>
      </c>
      <c r="S166" s="12">
        <v>900</v>
      </c>
      <c r="T166" s="12">
        <v>645</v>
      </c>
      <c r="U166" s="12">
        <v>919</v>
      </c>
      <c r="V166" s="12">
        <v>9739</v>
      </c>
      <c r="W166" s="12">
        <v>892</v>
      </c>
      <c r="X166" s="12">
        <v>230</v>
      </c>
      <c r="Y166" s="12">
        <v>456</v>
      </c>
      <c r="Z166" s="12">
        <v>805</v>
      </c>
      <c r="AA166" s="12">
        <v>7416</v>
      </c>
      <c r="AB166" s="12">
        <v>659</v>
      </c>
      <c r="AC166" s="12">
        <v>5484</v>
      </c>
      <c r="AD166" s="12">
        <v>8114</v>
      </c>
      <c r="AE166" s="12">
        <v>1523</v>
      </c>
      <c r="AF166" s="12">
        <v>1573</v>
      </c>
      <c r="AG166" s="12">
        <v>2723</v>
      </c>
      <c r="AH166" s="12">
        <v>4878</v>
      </c>
      <c r="AI166" s="12">
        <v>12512</v>
      </c>
      <c r="AJ166" s="12">
        <v>11448</v>
      </c>
      <c r="AK166" s="12">
        <v>148</v>
      </c>
      <c r="AL166" s="12">
        <v>596</v>
      </c>
      <c r="AM166" s="12">
        <v>1306</v>
      </c>
      <c r="AN166" s="12">
        <v>2365</v>
      </c>
      <c r="AO166" s="12">
        <v>385</v>
      </c>
      <c r="AP166" s="12">
        <v>1072</v>
      </c>
      <c r="AQ166" s="12">
        <v>0</v>
      </c>
      <c r="AR166" s="12">
        <v>3814</v>
      </c>
      <c r="AS166" s="12">
        <v>1376</v>
      </c>
      <c r="AT166" s="12">
        <v>2624</v>
      </c>
      <c r="AU166" s="12">
        <v>447</v>
      </c>
      <c r="AV166" s="12">
        <v>2967</v>
      </c>
      <c r="AW166" s="12">
        <v>2379</v>
      </c>
      <c r="AX166" s="12">
        <v>758</v>
      </c>
      <c r="AY166" s="12">
        <v>1985</v>
      </c>
      <c r="AZ166" s="12">
        <v>920</v>
      </c>
      <c r="BA166" s="12">
        <v>1532</v>
      </c>
      <c r="BB166" s="12">
        <v>246</v>
      </c>
      <c r="BC166" s="12">
        <v>1016</v>
      </c>
      <c r="BD166" s="12">
        <v>0</v>
      </c>
      <c r="BE166" s="12">
        <v>10051</v>
      </c>
      <c r="BF166" s="12">
        <v>1585</v>
      </c>
      <c r="BG166" s="12">
        <v>920</v>
      </c>
      <c r="BH166" s="12">
        <v>262747</v>
      </c>
    </row>
    <row r="167" spans="1:60" x14ac:dyDescent="0.2">
      <c r="A167" t="str">
        <f t="shared" si="6"/>
        <v>KPHSUP160H69KH1G3</v>
      </c>
      <c r="B167">
        <f t="shared" si="7"/>
        <v>0.23636363636363636</v>
      </c>
      <c r="C167">
        <f t="shared" si="8"/>
        <v>1.7529196424044293</v>
      </c>
      <c r="D167" s="14" t="s">
        <v>196</v>
      </c>
      <c r="E167" s="12">
        <v>0</v>
      </c>
      <c r="F167" s="12">
        <v>0</v>
      </c>
      <c r="G167" s="12">
        <v>0</v>
      </c>
      <c r="H167" s="12">
        <v>0</v>
      </c>
      <c r="I167" s="12">
        <v>0</v>
      </c>
      <c r="J167" s="12">
        <v>0</v>
      </c>
      <c r="K167" s="12">
        <v>0</v>
      </c>
      <c r="L167" s="12">
        <v>0</v>
      </c>
      <c r="M167" s="12">
        <v>13</v>
      </c>
      <c r="N167" s="12">
        <v>0</v>
      </c>
      <c r="O167" s="12">
        <v>0</v>
      </c>
      <c r="P167" s="12">
        <v>0</v>
      </c>
      <c r="Q167" s="12">
        <v>0</v>
      </c>
      <c r="R167" s="12">
        <v>0</v>
      </c>
      <c r="S167" s="12">
        <v>0</v>
      </c>
      <c r="T167" s="12">
        <v>0</v>
      </c>
      <c r="U167" s="12">
        <v>0</v>
      </c>
      <c r="V167" s="12">
        <v>0</v>
      </c>
      <c r="W167" s="12">
        <v>0</v>
      </c>
      <c r="X167" s="12">
        <v>0</v>
      </c>
      <c r="Y167" s="12">
        <v>0</v>
      </c>
      <c r="Z167" s="12">
        <v>0</v>
      </c>
      <c r="AA167" s="12">
        <v>0</v>
      </c>
      <c r="AB167" s="12">
        <v>0</v>
      </c>
      <c r="AC167" s="12">
        <v>0</v>
      </c>
      <c r="AD167" s="12">
        <v>0</v>
      </c>
      <c r="AE167" s="12">
        <v>0</v>
      </c>
      <c r="AF167" s="12">
        <v>0</v>
      </c>
      <c r="AG167" s="12">
        <v>0</v>
      </c>
      <c r="AH167" s="12">
        <v>0</v>
      </c>
      <c r="AI167" s="12">
        <v>0</v>
      </c>
      <c r="AJ167" s="12">
        <v>0</v>
      </c>
      <c r="AK167" s="12">
        <v>0</v>
      </c>
      <c r="AL167" s="12">
        <v>0</v>
      </c>
      <c r="AM167" s="12">
        <v>0</v>
      </c>
      <c r="AN167" s="12">
        <v>0</v>
      </c>
      <c r="AO167" s="12">
        <v>0</v>
      </c>
      <c r="AP167" s="12">
        <v>0</v>
      </c>
      <c r="AQ167" s="12">
        <v>0</v>
      </c>
      <c r="AR167" s="12">
        <v>0</v>
      </c>
      <c r="AS167" s="12">
        <v>0</v>
      </c>
      <c r="AT167" s="12">
        <v>0</v>
      </c>
      <c r="AU167" s="12">
        <v>0</v>
      </c>
      <c r="AV167" s="12">
        <v>0</v>
      </c>
      <c r="AW167" s="12">
        <v>0</v>
      </c>
      <c r="AX167" s="12">
        <v>0</v>
      </c>
      <c r="AY167" s="12">
        <v>0</v>
      </c>
      <c r="AZ167" s="12">
        <v>0</v>
      </c>
      <c r="BA167" s="12">
        <v>0</v>
      </c>
      <c r="BB167" s="12">
        <v>0</v>
      </c>
      <c r="BC167" s="12">
        <v>0</v>
      </c>
      <c r="BD167" s="12">
        <v>0</v>
      </c>
      <c r="BE167" s="12">
        <v>0</v>
      </c>
      <c r="BF167" s="12">
        <v>0</v>
      </c>
      <c r="BG167" s="12">
        <v>0</v>
      </c>
      <c r="BH167" s="12">
        <v>13</v>
      </c>
    </row>
    <row r="168" spans="1:60" x14ac:dyDescent="0.2">
      <c r="A168" t="str">
        <f t="shared" si="6"/>
        <v>KPHSUP160H69KH1G3A</v>
      </c>
      <c r="B168">
        <f t="shared" si="7"/>
        <v>100.38181818181818</v>
      </c>
      <c r="C168">
        <f t="shared" si="8"/>
        <v>384.57087633173541</v>
      </c>
      <c r="D168" s="14" t="s">
        <v>167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440</v>
      </c>
      <c r="R168" s="12">
        <v>0</v>
      </c>
      <c r="S168" s="12">
        <v>0</v>
      </c>
      <c r="T168" s="12">
        <v>0</v>
      </c>
      <c r="U168" s="12">
        <v>0</v>
      </c>
      <c r="V168" s="12">
        <v>0</v>
      </c>
      <c r="W168" s="12">
        <v>800</v>
      </c>
      <c r="X168" s="12">
        <v>0</v>
      </c>
      <c r="Y168" s="12">
        <v>0</v>
      </c>
      <c r="Z168" s="12">
        <v>0</v>
      </c>
      <c r="AA168" s="12">
        <v>760</v>
      </c>
      <c r="AB168" s="12">
        <v>0</v>
      </c>
      <c r="AC168" s="12">
        <v>0</v>
      </c>
      <c r="AD168" s="12">
        <v>0</v>
      </c>
      <c r="AE168" s="12">
        <v>0</v>
      </c>
      <c r="AF168" s="12">
        <v>0</v>
      </c>
      <c r="AG168" s="12">
        <v>0</v>
      </c>
      <c r="AH168" s="12">
        <v>0</v>
      </c>
      <c r="AI168" s="12">
        <v>640</v>
      </c>
      <c r="AJ168" s="12">
        <v>0</v>
      </c>
      <c r="AK168" s="12">
        <v>2574</v>
      </c>
      <c r="AL168" s="12">
        <v>0</v>
      </c>
      <c r="AM168" s="12">
        <v>0</v>
      </c>
      <c r="AN168" s="12">
        <v>0</v>
      </c>
      <c r="AO168" s="12">
        <v>0</v>
      </c>
      <c r="AP168" s="12">
        <v>0</v>
      </c>
      <c r="AQ168" s="12">
        <v>307</v>
      </c>
      <c r="AR168" s="12">
        <v>0</v>
      </c>
      <c r="AS168" s="12">
        <v>0</v>
      </c>
      <c r="AT168" s="12">
        <v>0</v>
      </c>
      <c r="AU168" s="12">
        <v>0</v>
      </c>
      <c r="AV168" s="12">
        <v>0</v>
      </c>
      <c r="AW168" s="12">
        <v>0</v>
      </c>
      <c r="AX168" s="12">
        <v>0</v>
      </c>
      <c r="AY168" s="12">
        <v>0</v>
      </c>
      <c r="AZ168" s="12">
        <v>0</v>
      </c>
      <c r="BA168" s="12">
        <v>0</v>
      </c>
      <c r="BB168" s="12">
        <v>0</v>
      </c>
      <c r="BC168" s="12">
        <v>0</v>
      </c>
      <c r="BD168" s="12">
        <v>0</v>
      </c>
      <c r="BE168" s="12">
        <v>0</v>
      </c>
      <c r="BF168" s="12">
        <v>0</v>
      </c>
      <c r="BG168" s="12">
        <v>0</v>
      </c>
      <c r="BH168" s="12">
        <v>5521</v>
      </c>
    </row>
    <row r="169" spans="1:60" x14ac:dyDescent="0.2">
      <c r="A169" t="str">
        <f t="shared" si="6"/>
        <v>KPHSUP160H69KH1G3B</v>
      </c>
      <c r="B169">
        <f t="shared" si="7"/>
        <v>2140.4181818181819</v>
      </c>
      <c r="C169">
        <f t="shared" si="8"/>
        <v>3645.6971222347456</v>
      </c>
      <c r="D169" s="14" t="s">
        <v>197</v>
      </c>
      <c r="E169" s="12">
        <v>1532</v>
      </c>
      <c r="F169" s="12">
        <v>3864</v>
      </c>
      <c r="G169" s="12">
        <v>1532</v>
      </c>
      <c r="H169" s="12">
        <v>320</v>
      </c>
      <c r="I169" s="12">
        <v>7875</v>
      </c>
      <c r="J169" s="12">
        <v>1532</v>
      </c>
      <c r="K169" s="12">
        <v>3704</v>
      </c>
      <c r="L169" s="12">
        <v>3384</v>
      </c>
      <c r="M169" s="12">
        <v>138</v>
      </c>
      <c r="N169" s="12">
        <v>7728</v>
      </c>
      <c r="O169" s="12">
        <v>0</v>
      </c>
      <c r="P169" s="12">
        <v>15320</v>
      </c>
      <c r="Q169" s="12">
        <v>289</v>
      </c>
      <c r="R169" s="12">
        <v>0</v>
      </c>
      <c r="S169" s="12">
        <v>0</v>
      </c>
      <c r="T169" s="12">
        <v>3064</v>
      </c>
      <c r="U169" s="12">
        <v>0</v>
      </c>
      <c r="V169" s="12">
        <v>1392</v>
      </c>
      <c r="W169" s="12">
        <v>0</v>
      </c>
      <c r="X169" s="12">
        <v>0</v>
      </c>
      <c r="Y169" s="12">
        <v>0</v>
      </c>
      <c r="Z169" s="12">
        <v>1966</v>
      </c>
      <c r="AA169" s="12">
        <v>5822</v>
      </c>
      <c r="AB169" s="12">
        <v>15320</v>
      </c>
      <c r="AC169" s="12">
        <v>0</v>
      </c>
      <c r="AD169" s="12">
        <v>0</v>
      </c>
      <c r="AE169" s="12">
        <v>0</v>
      </c>
      <c r="AF169" s="12">
        <v>0</v>
      </c>
      <c r="AG169" s="12">
        <v>0</v>
      </c>
      <c r="AH169" s="12">
        <v>1532</v>
      </c>
      <c r="AI169" s="12">
        <v>0</v>
      </c>
      <c r="AJ169" s="12">
        <v>9192</v>
      </c>
      <c r="AK169" s="12">
        <v>0</v>
      </c>
      <c r="AL169" s="12">
        <v>1532</v>
      </c>
      <c r="AM169" s="12">
        <v>1532</v>
      </c>
      <c r="AN169" s="12">
        <v>6128</v>
      </c>
      <c r="AO169" s="12">
        <v>10326</v>
      </c>
      <c r="AP169" s="12">
        <v>0</v>
      </c>
      <c r="AQ169" s="12">
        <v>0</v>
      </c>
      <c r="AR169" s="12">
        <v>0</v>
      </c>
      <c r="AS169" s="12">
        <v>1226</v>
      </c>
      <c r="AT169" s="12">
        <v>0</v>
      </c>
      <c r="AU169" s="12">
        <v>252</v>
      </c>
      <c r="AV169" s="12">
        <v>1532</v>
      </c>
      <c r="AW169" s="12">
        <v>1532</v>
      </c>
      <c r="AX169" s="12">
        <v>6128</v>
      </c>
      <c r="AY169" s="12">
        <v>0</v>
      </c>
      <c r="AZ169" s="12">
        <v>0</v>
      </c>
      <c r="BA169" s="12">
        <v>0</v>
      </c>
      <c r="BB169" s="12">
        <v>0</v>
      </c>
      <c r="BC169" s="12">
        <v>497</v>
      </c>
      <c r="BD169" s="12">
        <v>1532</v>
      </c>
      <c r="BE169" s="12">
        <v>0</v>
      </c>
      <c r="BF169" s="12">
        <v>0</v>
      </c>
      <c r="BG169" s="12">
        <v>0</v>
      </c>
      <c r="BH169" s="12">
        <v>117723</v>
      </c>
    </row>
    <row r="170" spans="1:60" x14ac:dyDescent="0.2">
      <c r="A170" t="str">
        <f t="shared" si="6"/>
        <v>KPHSUP160H69KH1L3B</v>
      </c>
      <c r="B170">
        <f t="shared" si="7"/>
        <v>111.41818181818182</v>
      </c>
      <c r="C170">
        <f t="shared" si="8"/>
        <v>826.29935143494947</v>
      </c>
      <c r="D170" s="14" t="s">
        <v>199</v>
      </c>
      <c r="E170" s="12">
        <v>0</v>
      </c>
      <c r="F170" s="12">
        <v>0</v>
      </c>
      <c r="G170" s="12">
        <v>0</v>
      </c>
      <c r="H170" s="12">
        <v>0</v>
      </c>
      <c r="I170" s="12">
        <v>0</v>
      </c>
      <c r="J170" s="12">
        <v>6128</v>
      </c>
      <c r="K170" s="12">
        <v>0</v>
      </c>
      <c r="L170" s="12">
        <v>0</v>
      </c>
      <c r="M170" s="12">
        <v>0</v>
      </c>
      <c r="N170" s="12">
        <v>0</v>
      </c>
      <c r="O170" s="12">
        <v>0</v>
      </c>
      <c r="P170" s="12">
        <v>0</v>
      </c>
      <c r="Q170" s="12">
        <v>0</v>
      </c>
      <c r="R170" s="12">
        <v>0</v>
      </c>
      <c r="S170" s="12">
        <v>0</v>
      </c>
      <c r="T170" s="12">
        <v>0</v>
      </c>
      <c r="U170" s="12">
        <v>0</v>
      </c>
      <c r="V170" s="12">
        <v>0</v>
      </c>
      <c r="W170" s="12">
        <v>0</v>
      </c>
      <c r="X170" s="12">
        <v>0</v>
      </c>
      <c r="Y170" s="12">
        <v>0</v>
      </c>
      <c r="Z170" s="12">
        <v>0</v>
      </c>
      <c r="AA170" s="12">
        <v>0</v>
      </c>
      <c r="AB170" s="12">
        <v>0</v>
      </c>
      <c r="AC170" s="12">
        <v>0</v>
      </c>
      <c r="AD170" s="12">
        <v>0</v>
      </c>
      <c r="AE170" s="12">
        <v>0</v>
      </c>
      <c r="AF170" s="12">
        <v>0</v>
      </c>
      <c r="AG170" s="12">
        <v>0</v>
      </c>
      <c r="AH170" s="12">
        <v>0</v>
      </c>
      <c r="AI170" s="12">
        <v>0</v>
      </c>
      <c r="AJ170" s="12">
        <v>0</v>
      </c>
      <c r="AK170" s="12">
        <v>0</v>
      </c>
      <c r="AL170" s="12">
        <v>0</v>
      </c>
      <c r="AM170" s="12">
        <v>0</v>
      </c>
      <c r="AN170" s="12">
        <v>0</v>
      </c>
      <c r="AO170" s="12">
        <v>0</v>
      </c>
      <c r="AP170" s="12">
        <v>0</v>
      </c>
      <c r="AQ170" s="12">
        <v>0</v>
      </c>
      <c r="AR170" s="12">
        <v>0</v>
      </c>
      <c r="AS170" s="12">
        <v>0</v>
      </c>
      <c r="AT170" s="12">
        <v>0</v>
      </c>
      <c r="AU170" s="12">
        <v>0</v>
      </c>
      <c r="AV170" s="12">
        <v>0</v>
      </c>
      <c r="AW170" s="12">
        <v>0</v>
      </c>
      <c r="AX170" s="12">
        <v>0</v>
      </c>
      <c r="AY170" s="12">
        <v>0</v>
      </c>
      <c r="AZ170" s="12">
        <v>0</v>
      </c>
      <c r="BA170" s="12">
        <v>0</v>
      </c>
      <c r="BB170" s="12">
        <v>0</v>
      </c>
      <c r="BC170" s="12">
        <v>0</v>
      </c>
      <c r="BD170" s="12">
        <v>0</v>
      </c>
      <c r="BE170" s="12">
        <v>0</v>
      </c>
      <c r="BF170" s="12">
        <v>0</v>
      </c>
      <c r="BG170" s="12">
        <v>0</v>
      </c>
      <c r="BH170" s="12">
        <v>6128</v>
      </c>
    </row>
    <row r="171" spans="1:60" x14ac:dyDescent="0.2">
      <c r="A171" t="str">
        <f t="shared" si="6"/>
        <v>KPHSUP160H90KH1B1C</v>
      </c>
      <c r="B171">
        <f t="shared" si="7"/>
        <v>1514.6363636363637</v>
      </c>
      <c r="C171">
        <f t="shared" si="8"/>
        <v>2517.8594256912133</v>
      </c>
      <c r="D171" s="14" t="s">
        <v>164</v>
      </c>
      <c r="E171" s="12">
        <v>4904</v>
      </c>
      <c r="F171" s="12">
        <v>0</v>
      </c>
      <c r="G171" s="12">
        <v>320</v>
      </c>
      <c r="H171" s="12">
        <v>1532</v>
      </c>
      <c r="I171" s="12">
        <v>0</v>
      </c>
      <c r="J171" s="12">
        <v>0</v>
      </c>
      <c r="K171" s="12">
        <v>6435</v>
      </c>
      <c r="L171" s="12">
        <v>14096</v>
      </c>
      <c r="M171" s="12">
        <v>3680</v>
      </c>
      <c r="N171" s="12">
        <v>3678</v>
      </c>
      <c r="O171" s="12">
        <v>1000</v>
      </c>
      <c r="P171" s="12">
        <v>16</v>
      </c>
      <c r="Q171" s="12">
        <v>0</v>
      </c>
      <c r="R171" s="12">
        <v>0</v>
      </c>
      <c r="S171" s="12">
        <v>0</v>
      </c>
      <c r="T171" s="12">
        <v>0</v>
      </c>
      <c r="U171" s="12">
        <v>0</v>
      </c>
      <c r="V171" s="12">
        <v>800</v>
      </c>
      <c r="W171" s="12">
        <v>0</v>
      </c>
      <c r="X171" s="12">
        <v>920</v>
      </c>
      <c r="Y171" s="12">
        <v>0</v>
      </c>
      <c r="Z171" s="12">
        <v>80</v>
      </c>
      <c r="AA171" s="12">
        <v>0</v>
      </c>
      <c r="AB171" s="12">
        <v>0</v>
      </c>
      <c r="AC171" s="12">
        <v>0</v>
      </c>
      <c r="AD171" s="12">
        <v>0</v>
      </c>
      <c r="AE171" s="12">
        <v>0</v>
      </c>
      <c r="AF171" s="12">
        <v>0</v>
      </c>
      <c r="AG171" s="12">
        <v>0</v>
      </c>
      <c r="AH171" s="12">
        <v>0</v>
      </c>
      <c r="AI171" s="12">
        <v>1840</v>
      </c>
      <c r="AJ171" s="12">
        <v>1839</v>
      </c>
      <c r="AK171" s="12">
        <v>3678</v>
      </c>
      <c r="AL171" s="12">
        <v>1532</v>
      </c>
      <c r="AM171" s="12">
        <v>0</v>
      </c>
      <c r="AN171" s="12">
        <v>1716</v>
      </c>
      <c r="AO171" s="12">
        <v>2145</v>
      </c>
      <c r="AP171" s="12">
        <v>0</v>
      </c>
      <c r="AQ171" s="12">
        <v>0</v>
      </c>
      <c r="AR171" s="12">
        <v>6435</v>
      </c>
      <c r="AS171" s="12">
        <v>0</v>
      </c>
      <c r="AT171" s="12">
        <v>3064</v>
      </c>
      <c r="AU171" s="12">
        <v>4596</v>
      </c>
      <c r="AV171" s="12">
        <v>0</v>
      </c>
      <c r="AW171" s="12">
        <v>613</v>
      </c>
      <c r="AX171" s="12">
        <v>3677</v>
      </c>
      <c r="AY171" s="12">
        <v>3064</v>
      </c>
      <c r="AZ171" s="12">
        <v>0</v>
      </c>
      <c r="BA171" s="12">
        <v>4903</v>
      </c>
      <c r="BB171" s="12">
        <v>0</v>
      </c>
      <c r="BC171" s="12">
        <v>0</v>
      </c>
      <c r="BD171" s="12">
        <v>0</v>
      </c>
      <c r="BE171" s="12">
        <v>3064</v>
      </c>
      <c r="BF171" s="12">
        <v>0</v>
      </c>
      <c r="BG171" s="12">
        <v>3678</v>
      </c>
      <c r="BH171" s="12">
        <v>83305</v>
      </c>
    </row>
    <row r="172" spans="1:60" x14ac:dyDescent="0.2">
      <c r="A172" t="str">
        <f t="shared" si="6"/>
        <v>KPHSUP160H90KH1G3B</v>
      </c>
      <c r="B172">
        <f t="shared" si="7"/>
        <v>1468.7454545454545</v>
      </c>
      <c r="C172">
        <f t="shared" si="8"/>
        <v>5133.5055318094137</v>
      </c>
      <c r="D172" s="14" t="s">
        <v>192</v>
      </c>
      <c r="E172" s="12">
        <v>1532</v>
      </c>
      <c r="F172" s="12">
        <v>0</v>
      </c>
      <c r="G172" s="12">
        <v>2452</v>
      </c>
      <c r="H172" s="12">
        <v>1532</v>
      </c>
      <c r="I172" s="12">
        <v>307</v>
      </c>
      <c r="J172" s="12">
        <v>0</v>
      </c>
      <c r="K172" s="12">
        <v>6128</v>
      </c>
      <c r="L172" s="12">
        <v>3144</v>
      </c>
      <c r="M172" s="12">
        <v>250</v>
      </c>
      <c r="N172" s="12">
        <v>1840</v>
      </c>
      <c r="O172" s="12">
        <v>37688</v>
      </c>
      <c r="P172" s="12">
        <v>16</v>
      </c>
      <c r="Q172" s="12">
        <v>262</v>
      </c>
      <c r="R172" s="12">
        <v>0</v>
      </c>
      <c r="S172" s="12">
        <v>0</v>
      </c>
      <c r="T172" s="12">
        <v>0</v>
      </c>
      <c r="U172" s="12">
        <v>0</v>
      </c>
      <c r="V172" s="12">
        <v>0</v>
      </c>
      <c r="W172" s="12">
        <v>1840</v>
      </c>
      <c r="X172" s="12">
        <v>0</v>
      </c>
      <c r="Y172" s="12">
        <v>3536</v>
      </c>
      <c r="Z172" s="12">
        <v>0</v>
      </c>
      <c r="AA172" s="12">
        <v>80</v>
      </c>
      <c r="AB172" s="12">
        <v>920</v>
      </c>
      <c r="AC172" s="12">
        <v>0</v>
      </c>
      <c r="AD172" s="12">
        <v>0</v>
      </c>
      <c r="AE172" s="12">
        <v>0</v>
      </c>
      <c r="AF172" s="12">
        <v>0</v>
      </c>
      <c r="AG172" s="12">
        <v>0</v>
      </c>
      <c r="AH172" s="12">
        <v>1600</v>
      </c>
      <c r="AI172" s="12">
        <v>1932</v>
      </c>
      <c r="AJ172" s="12">
        <v>0</v>
      </c>
      <c r="AK172" s="12">
        <v>0</v>
      </c>
      <c r="AL172" s="12">
        <v>920</v>
      </c>
      <c r="AM172" s="12">
        <v>0</v>
      </c>
      <c r="AN172" s="12">
        <v>1532</v>
      </c>
      <c r="AO172" s="12">
        <v>1532</v>
      </c>
      <c r="AP172" s="12">
        <v>0</v>
      </c>
      <c r="AQ172" s="12">
        <v>0</v>
      </c>
      <c r="AR172" s="12">
        <v>1532</v>
      </c>
      <c r="AS172" s="12">
        <v>0</v>
      </c>
      <c r="AT172" s="12">
        <v>307</v>
      </c>
      <c r="AU172" s="12">
        <v>0</v>
      </c>
      <c r="AV172" s="12">
        <v>614</v>
      </c>
      <c r="AW172" s="12">
        <v>0</v>
      </c>
      <c r="AX172" s="12">
        <v>1532</v>
      </c>
      <c r="AY172" s="12">
        <v>1532</v>
      </c>
      <c r="AZ172" s="12">
        <v>62</v>
      </c>
      <c r="BA172" s="12">
        <v>31</v>
      </c>
      <c r="BB172" s="12">
        <v>0</v>
      </c>
      <c r="BC172" s="12">
        <v>0</v>
      </c>
      <c r="BD172" s="12">
        <v>0</v>
      </c>
      <c r="BE172" s="12">
        <v>4596</v>
      </c>
      <c r="BF172" s="12">
        <v>1532</v>
      </c>
      <c r="BG172" s="12">
        <v>0</v>
      </c>
      <c r="BH172" s="12">
        <v>80781</v>
      </c>
    </row>
    <row r="173" spans="1:60" x14ac:dyDescent="0.2">
      <c r="A173" t="str">
        <f t="shared" si="6"/>
        <v>KPHSUP160H90KH1L3</v>
      </c>
      <c r="B173">
        <f t="shared" si="7"/>
        <v>29.09090909090909</v>
      </c>
      <c r="C173">
        <f t="shared" si="8"/>
        <v>215.74395598823747</v>
      </c>
      <c r="D173" s="14" t="s">
        <v>631</v>
      </c>
      <c r="E173" s="12">
        <v>0</v>
      </c>
      <c r="F173" s="12">
        <v>0</v>
      </c>
      <c r="G173" s="12">
        <v>0</v>
      </c>
      <c r="H173" s="12">
        <v>0</v>
      </c>
      <c r="I173" s="12">
        <v>0</v>
      </c>
      <c r="J173" s="12">
        <v>0</v>
      </c>
      <c r="K173" s="12">
        <v>0</v>
      </c>
      <c r="L173" s="12">
        <v>0</v>
      </c>
      <c r="M173" s="12">
        <v>1600</v>
      </c>
      <c r="N173" s="12">
        <v>0</v>
      </c>
      <c r="O173" s="12">
        <v>0</v>
      </c>
      <c r="P173" s="12">
        <v>0</v>
      </c>
      <c r="Q173" s="12">
        <v>0</v>
      </c>
      <c r="R173" s="12">
        <v>0</v>
      </c>
      <c r="S173" s="12">
        <v>0</v>
      </c>
      <c r="T173" s="12">
        <v>0</v>
      </c>
      <c r="U173" s="12">
        <v>0</v>
      </c>
      <c r="V173" s="12">
        <v>0</v>
      </c>
      <c r="W173" s="12">
        <v>0</v>
      </c>
      <c r="X173" s="12">
        <v>0</v>
      </c>
      <c r="Y173" s="12">
        <v>0</v>
      </c>
      <c r="Z173" s="12">
        <v>0</v>
      </c>
      <c r="AA173" s="12">
        <v>0</v>
      </c>
      <c r="AB173" s="12">
        <v>0</v>
      </c>
      <c r="AC173" s="12">
        <v>0</v>
      </c>
      <c r="AD173" s="12">
        <v>0</v>
      </c>
      <c r="AE173" s="12">
        <v>0</v>
      </c>
      <c r="AF173" s="12">
        <v>0</v>
      </c>
      <c r="AG173" s="12">
        <v>0</v>
      </c>
      <c r="AH173" s="12">
        <v>0</v>
      </c>
      <c r="AI173" s="12">
        <v>0</v>
      </c>
      <c r="AJ173" s="12">
        <v>0</v>
      </c>
      <c r="AK173" s="12">
        <v>0</v>
      </c>
      <c r="AL173" s="12">
        <v>0</v>
      </c>
      <c r="AM173" s="12">
        <v>0</v>
      </c>
      <c r="AN173" s="12">
        <v>0</v>
      </c>
      <c r="AO173" s="12">
        <v>0</v>
      </c>
      <c r="AP173" s="12">
        <v>0</v>
      </c>
      <c r="AQ173" s="12">
        <v>0</v>
      </c>
      <c r="AR173" s="12">
        <v>0</v>
      </c>
      <c r="AS173" s="12">
        <v>0</v>
      </c>
      <c r="AT173" s="12">
        <v>0</v>
      </c>
      <c r="AU173" s="12">
        <v>0</v>
      </c>
      <c r="AV173" s="12">
        <v>0</v>
      </c>
      <c r="AW173" s="12">
        <v>0</v>
      </c>
      <c r="AX173" s="12">
        <v>0</v>
      </c>
      <c r="AY173" s="12">
        <v>0</v>
      </c>
      <c r="AZ173" s="12">
        <v>0</v>
      </c>
      <c r="BA173" s="12">
        <v>0</v>
      </c>
      <c r="BB173" s="12">
        <v>0</v>
      </c>
      <c r="BC173" s="12">
        <v>0</v>
      </c>
      <c r="BD173" s="12">
        <v>0</v>
      </c>
      <c r="BE173" s="12">
        <v>0</v>
      </c>
      <c r="BF173" s="12">
        <v>0</v>
      </c>
      <c r="BG173" s="12">
        <v>0</v>
      </c>
      <c r="BH173" s="12">
        <v>1600</v>
      </c>
    </row>
    <row r="174" spans="1:60" x14ac:dyDescent="0.2">
      <c r="A174" t="str">
        <f t="shared" si="6"/>
        <v>KPHSUP160H94KH1G3B</v>
      </c>
      <c r="B174">
        <f t="shared" si="7"/>
        <v>1231.1818181818182</v>
      </c>
      <c r="C174">
        <f t="shared" si="8"/>
        <v>9130.6887373396876</v>
      </c>
      <c r="D174" s="14" t="s">
        <v>194</v>
      </c>
      <c r="E174" s="12">
        <v>0</v>
      </c>
      <c r="F174" s="12">
        <v>0</v>
      </c>
      <c r="G174" s="12">
        <v>0</v>
      </c>
      <c r="H174" s="12">
        <v>0</v>
      </c>
      <c r="I174" s="12">
        <v>0</v>
      </c>
      <c r="J174" s="12">
        <v>0</v>
      </c>
      <c r="K174" s="12">
        <v>0</v>
      </c>
      <c r="L174" s="12">
        <v>0</v>
      </c>
      <c r="M174" s="12">
        <v>0</v>
      </c>
      <c r="N174" s="12">
        <v>0</v>
      </c>
      <c r="O174" s="12">
        <v>0</v>
      </c>
      <c r="P174" s="12">
        <v>0</v>
      </c>
      <c r="Q174" s="12">
        <v>0</v>
      </c>
      <c r="R174" s="12">
        <v>0</v>
      </c>
      <c r="S174" s="12">
        <v>0</v>
      </c>
      <c r="T174" s="12">
        <v>0</v>
      </c>
      <c r="U174" s="12">
        <v>0</v>
      </c>
      <c r="V174" s="12">
        <v>0</v>
      </c>
      <c r="W174" s="12">
        <v>0</v>
      </c>
      <c r="X174" s="12">
        <v>0</v>
      </c>
      <c r="Y174" s="12">
        <v>0</v>
      </c>
      <c r="Z174" s="12">
        <v>0</v>
      </c>
      <c r="AA174" s="12">
        <v>0</v>
      </c>
      <c r="AB174" s="12">
        <v>0</v>
      </c>
      <c r="AC174" s="12">
        <v>0</v>
      </c>
      <c r="AD174" s="12">
        <v>0</v>
      </c>
      <c r="AE174" s="12">
        <v>0</v>
      </c>
      <c r="AF174" s="12">
        <v>0</v>
      </c>
      <c r="AG174" s="12">
        <v>0</v>
      </c>
      <c r="AH174" s="12">
        <v>0</v>
      </c>
      <c r="AI174" s="12">
        <v>0</v>
      </c>
      <c r="AJ174" s="12">
        <v>0</v>
      </c>
      <c r="AK174" s="12">
        <v>0</v>
      </c>
      <c r="AL174" s="12">
        <v>0</v>
      </c>
      <c r="AM174" s="12">
        <v>0</v>
      </c>
      <c r="AN174" s="12">
        <v>0</v>
      </c>
      <c r="AO174" s="12">
        <v>0</v>
      </c>
      <c r="AP174" s="12">
        <v>0</v>
      </c>
      <c r="AQ174" s="12">
        <v>0</v>
      </c>
      <c r="AR174" s="12">
        <v>0</v>
      </c>
      <c r="AS174" s="12">
        <v>0</v>
      </c>
      <c r="AT174" s="12">
        <v>0</v>
      </c>
      <c r="AU174" s="12">
        <v>0</v>
      </c>
      <c r="AV174" s="12">
        <v>0</v>
      </c>
      <c r="AW174" s="12">
        <v>0</v>
      </c>
      <c r="AX174" s="12">
        <v>0</v>
      </c>
      <c r="AY174" s="12">
        <v>0</v>
      </c>
      <c r="AZ174" s="12">
        <v>0</v>
      </c>
      <c r="BA174" s="12">
        <v>0</v>
      </c>
      <c r="BB174" s="12">
        <v>0</v>
      </c>
      <c r="BC174" s="12">
        <v>0</v>
      </c>
      <c r="BD174" s="12">
        <v>0</v>
      </c>
      <c r="BE174" s="12">
        <v>67715</v>
      </c>
      <c r="BF174" s="12">
        <v>0</v>
      </c>
      <c r="BG174" s="12">
        <v>0</v>
      </c>
      <c r="BH174" s="12">
        <v>67715</v>
      </c>
    </row>
    <row r="175" spans="1:60" x14ac:dyDescent="0.2">
      <c r="A175" t="str">
        <f t="shared" si="6"/>
        <v>KPHSUP160HASVH1B1</v>
      </c>
      <c r="B175">
        <f t="shared" si="7"/>
        <v>34.581818181818178</v>
      </c>
      <c r="C175">
        <f t="shared" si="8"/>
        <v>127.05841335401762</v>
      </c>
      <c r="D175" s="14" t="s">
        <v>171</v>
      </c>
      <c r="E175" s="12">
        <v>0</v>
      </c>
      <c r="F175" s="12">
        <v>0</v>
      </c>
      <c r="G175" s="12">
        <v>0</v>
      </c>
      <c r="H175" s="12">
        <v>0</v>
      </c>
      <c r="I175" s="12">
        <v>0</v>
      </c>
      <c r="J175" s="12">
        <v>0</v>
      </c>
      <c r="K175" s="12">
        <v>0</v>
      </c>
      <c r="L175" s="12">
        <v>0</v>
      </c>
      <c r="M175" s="12">
        <v>0</v>
      </c>
      <c r="N175" s="12">
        <v>0</v>
      </c>
      <c r="O175" s="12">
        <v>0</v>
      </c>
      <c r="P175" s="12">
        <v>0</v>
      </c>
      <c r="Q175" s="12">
        <v>0</v>
      </c>
      <c r="R175" s="12">
        <v>0</v>
      </c>
      <c r="S175" s="12">
        <v>0</v>
      </c>
      <c r="T175" s="12">
        <v>0</v>
      </c>
      <c r="U175" s="12">
        <v>0</v>
      </c>
      <c r="V175" s="12">
        <v>0</v>
      </c>
      <c r="W175" s="12">
        <v>0</v>
      </c>
      <c r="X175" s="12">
        <v>0</v>
      </c>
      <c r="Y175" s="12">
        <v>0</v>
      </c>
      <c r="Z175" s="12">
        <v>0</v>
      </c>
      <c r="AA175" s="12">
        <v>368</v>
      </c>
      <c r="AB175" s="12">
        <v>0</v>
      </c>
      <c r="AC175" s="12">
        <v>0</v>
      </c>
      <c r="AD175" s="12">
        <v>0</v>
      </c>
      <c r="AE175" s="12">
        <v>0</v>
      </c>
      <c r="AF175" s="12">
        <v>0</v>
      </c>
      <c r="AG175" s="12">
        <v>0</v>
      </c>
      <c r="AH175" s="12">
        <v>0</v>
      </c>
      <c r="AI175" s="12">
        <v>0</v>
      </c>
      <c r="AJ175" s="12">
        <v>0</v>
      </c>
      <c r="AK175" s="12">
        <v>0</v>
      </c>
      <c r="AL175" s="12">
        <v>0</v>
      </c>
      <c r="AM175" s="12">
        <v>491</v>
      </c>
      <c r="AN175" s="12">
        <v>0</v>
      </c>
      <c r="AO175" s="12">
        <v>429</v>
      </c>
      <c r="AP175" s="12">
        <v>0</v>
      </c>
      <c r="AQ175" s="12">
        <v>614</v>
      </c>
      <c r="AR175" s="12">
        <v>0</v>
      </c>
      <c r="AS175" s="12">
        <v>0</v>
      </c>
      <c r="AT175" s="12">
        <v>0</v>
      </c>
      <c r="AU175" s="12">
        <v>0</v>
      </c>
      <c r="AV175" s="12">
        <v>0</v>
      </c>
      <c r="AW175" s="12">
        <v>0</v>
      </c>
      <c r="AX175" s="12">
        <v>0</v>
      </c>
      <c r="AY175" s="12">
        <v>0</v>
      </c>
      <c r="AZ175" s="12">
        <v>0</v>
      </c>
      <c r="BA175" s="12">
        <v>0</v>
      </c>
      <c r="BB175" s="12">
        <v>0</v>
      </c>
      <c r="BC175" s="12">
        <v>0</v>
      </c>
      <c r="BD175" s="12">
        <v>0</v>
      </c>
      <c r="BE175" s="12">
        <v>0</v>
      </c>
      <c r="BF175" s="12">
        <v>0</v>
      </c>
      <c r="BG175" s="12">
        <v>0</v>
      </c>
      <c r="BH175" s="12">
        <v>1902</v>
      </c>
    </row>
    <row r="176" spans="1:60" x14ac:dyDescent="0.2">
      <c r="A176" t="str">
        <f t="shared" si="6"/>
        <v>KPHSUP160HASVH1B1C</v>
      </c>
      <c r="B176">
        <f t="shared" si="7"/>
        <v>161.61818181818182</v>
      </c>
      <c r="C176">
        <f t="shared" si="8"/>
        <v>330.31379530229037</v>
      </c>
      <c r="D176" s="14" t="s">
        <v>172</v>
      </c>
      <c r="E176" s="12">
        <v>0</v>
      </c>
      <c r="F176" s="12">
        <v>0</v>
      </c>
      <c r="G176" s="12">
        <v>0</v>
      </c>
      <c r="H176" s="12">
        <v>922</v>
      </c>
      <c r="I176" s="12">
        <v>184</v>
      </c>
      <c r="J176" s="12">
        <v>0</v>
      </c>
      <c r="K176" s="12">
        <v>0</v>
      </c>
      <c r="L176" s="12">
        <v>160</v>
      </c>
      <c r="M176" s="12">
        <v>0</v>
      </c>
      <c r="N176" s="12">
        <v>307</v>
      </c>
      <c r="O176" s="12">
        <v>0</v>
      </c>
      <c r="P176" s="12">
        <v>16</v>
      </c>
      <c r="Q176" s="12">
        <v>0</v>
      </c>
      <c r="R176" s="12">
        <v>0</v>
      </c>
      <c r="S176" s="12">
        <v>307</v>
      </c>
      <c r="T176" s="12">
        <v>0</v>
      </c>
      <c r="U176" s="12">
        <v>0</v>
      </c>
      <c r="V176" s="12">
        <v>1533</v>
      </c>
      <c r="W176" s="12">
        <v>0</v>
      </c>
      <c r="X176" s="12">
        <v>613</v>
      </c>
      <c r="Y176" s="12">
        <v>0</v>
      </c>
      <c r="Z176" s="12">
        <v>307</v>
      </c>
      <c r="AA176" s="12">
        <v>0</v>
      </c>
      <c r="AB176" s="12">
        <v>0</v>
      </c>
      <c r="AC176" s="12">
        <v>0</v>
      </c>
      <c r="AD176" s="12">
        <v>0</v>
      </c>
      <c r="AE176" s="12">
        <v>0</v>
      </c>
      <c r="AF176" s="12">
        <v>0</v>
      </c>
      <c r="AG176" s="12">
        <v>0</v>
      </c>
      <c r="AH176" s="12">
        <v>0</v>
      </c>
      <c r="AI176" s="12">
        <v>920</v>
      </c>
      <c r="AJ176" s="12">
        <v>0</v>
      </c>
      <c r="AK176" s="12">
        <v>0</v>
      </c>
      <c r="AL176" s="12">
        <v>0</v>
      </c>
      <c r="AM176" s="12">
        <v>0</v>
      </c>
      <c r="AN176" s="12">
        <v>0</v>
      </c>
      <c r="AO176" s="12">
        <v>0</v>
      </c>
      <c r="AP176" s="12">
        <v>0</v>
      </c>
      <c r="AQ176" s="12">
        <v>0</v>
      </c>
      <c r="AR176" s="12">
        <v>0</v>
      </c>
      <c r="AS176" s="12">
        <v>613</v>
      </c>
      <c r="AT176" s="12">
        <v>307</v>
      </c>
      <c r="AU176" s="12">
        <v>0</v>
      </c>
      <c r="AV176" s="12">
        <v>552</v>
      </c>
      <c r="AW176" s="12">
        <v>0</v>
      </c>
      <c r="AX176" s="12">
        <v>0</v>
      </c>
      <c r="AY176" s="12">
        <v>921</v>
      </c>
      <c r="AZ176" s="12">
        <v>0</v>
      </c>
      <c r="BA176" s="12">
        <v>0</v>
      </c>
      <c r="BB176" s="12">
        <v>0</v>
      </c>
      <c r="BC176" s="12">
        <v>920</v>
      </c>
      <c r="BD176" s="12">
        <v>0</v>
      </c>
      <c r="BE176" s="12">
        <v>307</v>
      </c>
      <c r="BF176" s="12">
        <v>0</v>
      </c>
      <c r="BG176" s="12">
        <v>0</v>
      </c>
      <c r="BH176" s="12">
        <v>8889</v>
      </c>
    </row>
    <row r="177" spans="1:60" x14ac:dyDescent="0.2">
      <c r="A177" t="str">
        <f t="shared" si="6"/>
        <v>KPHSUP160HASVH1G3B</v>
      </c>
      <c r="B177">
        <f t="shared" si="7"/>
        <v>7210.8</v>
      </c>
      <c r="C177">
        <f t="shared" si="8"/>
        <v>16429.234338238064</v>
      </c>
      <c r="D177" s="14" t="s">
        <v>201</v>
      </c>
      <c r="E177" s="12">
        <v>0</v>
      </c>
      <c r="F177" s="12">
        <v>614</v>
      </c>
      <c r="G177" s="12">
        <v>0</v>
      </c>
      <c r="H177" s="12">
        <v>0</v>
      </c>
      <c r="I177" s="12">
        <v>0</v>
      </c>
      <c r="J177" s="12">
        <v>0</v>
      </c>
      <c r="K177" s="12">
        <v>32172</v>
      </c>
      <c r="L177" s="12">
        <v>102644</v>
      </c>
      <c r="M177" s="12">
        <v>1228</v>
      </c>
      <c r="N177" s="12">
        <v>0</v>
      </c>
      <c r="O177" s="12">
        <v>0</v>
      </c>
      <c r="P177" s="12">
        <v>16</v>
      </c>
      <c r="Q177" s="12">
        <v>0</v>
      </c>
      <c r="R177" s="12">
        <v>4596</v>
      </c>
      <c r="S177" s="12">
        <v>0</v>
      </c>
      <c r="T177" s="12">
        <v>0</v>
      </c>
      <c r="U177" s="12">
        <v>614</v>
      </c>
      <c r="V177" s="12">
        <v>0</v>
      </c>
      <c r="W177" s="12">
        <v>0</v>
      </c>
      <c r="X177" s="12">
        <v>0</v>
      </c>
      <c r="Y177" s="12">
        <v>0</v>
      </c>
      <c r="Z177" s="12">
        <v>614</v>
      </c>
      <c r="AA177" s="12">
        <v>0</v>
      </c>
      <c r="AB177" s="12">
        <v>0</v>
      </c>
      <c r="AC177" s="12">
        <v>200</v>
      </c>
      <c r="AD177" s="12">
        <v>1226</v>
      </c>
      <c r="AE177" s="12">
        <v>0</v>
      </c>
      <c r="AF177" s="12">
        <v>24512</v>
      </c>
      <c r="AG177" s="12">
        <v>0</v>
      </c>
      <c r="AH177" s="12">
        <v>0</v>
      </c>
      <c r="AI177" s="12">
        <v>184</v>
      </c>
      <c r="AJ177" s="12">
        <v>62</v>
      </c>
      <c r="AK177" s="12">
        <v>13544</v>
      </c>
      <c r="AL177" s="12">
        <v>15933</v>
      </c>
      <c r="AM177" s="12">
        <v>15321</v>
      </c>
      <c r="AN177" s="12">
        <v>184</v>
      </c>
      <c r="AO177" s="12">
        <v>6742</v>
      </c>
      <c r="AP177" s="12">
        <v>613</v>
      </c>
      <c r="AQ177" s="12">
        <v>21571</v>
      </c>
      <c r="AR177" s="12">
        <v>3555</v>
      </c>
      <c r="AS177" s="12">
        <v>15320</v>
      </c>
      <c r="AT177" s="12">
        <v>14401</v>
      </c>
      <c r="AU177" s="12">
        <v>0</v>
      </c>
      <c r="AV177" s="12">
        <v>4596</v>
      </c>
      <c r="AW177" s="12">
        <v>797</v>
      </c>
      <c r="AX177" s="12">
        <v>5026</v>
      </c>
      <c r="AY177" s="12">
        <v>17038</v>
      </c>
      <c r="AZ177" s="12">
        <v>15382</v>
      </c>
      <c r="BA177" s="12">
        <v>184</v>
      </c>
      <c r="BB177" s="12">
        <v>0</v>
      </c>
      <c r="BC177" s="12">
        <v>123</v>
      </c>
      <c r="BD177" s="12">
        <v>47554</v>
      </c>
      <c r="BE177" s="12">
        <v>2145</v>
      </c>
      <c r="BF177" s="12">
        <v>307</v>
      </c>
      <c r="BG177" s="12">
        <v>27576</v>
      </c>
      <c r="BH177" s="12">
        <v>396594</v>
      </c>
    </row>
    <row r="178" spans="1:60" x14ac:dyDescent="0.2">
      <c r="A178" t="str">
        <f t="shared" si="6"/>
        <v>KPHSUP160HASVH1L3B</v>
      </c>
      <c r="B178">
        <f t="shared" si="7"/>
        <v>1760.6181818181817</v>
      </c>
      <c r="C178">
        <f t="shared" si="8"/>
        <v>2762.7023236847162</v>
      </c>
      <c r="D178" s="14" t="s">
        <v>202</v>
      </c>
      <c r="E178" s="12">
        <v>0</v>
      </c>
      <c r="F178" s="12">
        <v>3064</v>
      </c>
      <c r="G178" s="12">
        <v>0</v>
      </c>
      <c r="H178" s="12">
        <v>0</v>
      </c>
      <c r="I178" s="12">
        <v>8670</v>
      </c>
      <c r="J178" s="12">
        <v>12256</v>
      </c>
      <c r="K178" s="12">
        <v>0</v>
      </c>
      <c r="L178" s="12">
        <v>0</v>
      </c>
      <c r="M178" s="12">
        <v>1750</v>
      </c>
      <c r="N178" s="12">
        <v>0</v>
      </c>
      <c r="O178" s="12">
        <v>0</v>
      </c>
      <c r="P178" s="12">
        <v>0</v>
      </c>
      <c r="Q178" s="12">
        <v>6742</v>
      </c>
      <c r="R178" s="12">
        <v>0</v>
      </c>
      <c r="S178" s="12">
        <v>0</v>
      </c>
      <c r="T178" s="12">
        <v>0</v>
      </c>
      <c r="U178" s="12">
        <v>0</v>
      </c>
      <c r="V178" s="12">
        <v>3678</v>
      </c>
      <c r="W178" s="12">
        <v>0</v>
      </c>
      <c r="X178" s="12">
        <v>0</v>
      </c>
      <c r="Y178" s="12">
        <v>0</v>
      </c>
      <c r="Z178" s="12">
        <v>3678</v>
      </c>
      <c r="AA178" s="12">
        <v>3064</v>
      </c>
      <c r="AB178" s="12">
        <v>0</v>
      </c>
      <c r="AC178" s="12">
        <v>0</v>
      </c>
      <c r="AD178" s="12">
        <v>6128</v>
      </c>
      <c r="AE178" s="12">
        <v>0</v>
      </c>
      <c r="AF178" s="12">
        <v>0</v>
      </c>
      <c r="AG178" s="12">
        <v>0</v>
      </c>
      <c r="AH178" s="12">
        <v>0</v>
      </c>
      <c r="AI178" s="12">
        <v>3372</v>
      </c>
      <c r="AJ178" s="12">
        <v>3064</v>
      </c>
      <c r="AK178" s="12">
        <v>0</v>
      </c>
      <c r="AL178" s="12">
        <v>0</v>
      </c>
      <c r="AM178" s="12">
        <v>4290</v>
      </c>
      <c r="AN178" s="12">
        <v>3064</v>
      </c>
      <c r="AO178" s="12">
        <v>0</v>
      </c>
      <c r="AP178" s="12">
        <v>0</v>
      </c>
      <c r="AQ178" s="12">
        <v>0</v>
      </c>
      <c r="AR178" s="12">
        <v>6742</v>
      </c>
      <c r="AS178" s="12">
        <v>0</v>
      </c>
      <c r="AT178" s="12">
        <v>0</v>
      </c>
      <c r="AU178" s="12">
        <v>5822</v>
      </c>
      <c r="AV178" s="12">
        <v>0</v>
      </c>
      <c r="AW178" s="12">
        <v>6128</v>
      </c>
      <c r="AX178" s="12">
        <v>0</v>
      </c>
      <c r="AY178" s="12">
        <v>3984</v>
      </c>
      <c r="AZ178" s="12">
        <v>0</v>
      </c>
      <c r="BA178" s="12">
        <v>4596</v>
      </c>
      <c r="BB178" s="12">
        <v>0</v>
      </c>
      <c r="BC178" s="12">
        <v>3678</v>
      </c>
      <c r="BD178" s="12">
        <v>0</v>
      </c>
      <c r="BE178" s="12">
        <v>3064</v>
      </c>
      <c r="BF178" s="12">
        <v>0</v>
      </c>
      <c r="BG178" s="12">
        <v>0</v>
      </c>
      <c r="BH178" s="12">
        <v>96834</v>
      </c>
    </row>
    <row r="179" spans="1:60" x14ac:dyDescent="0.2">
      <c r="A179" t="str">
        <f t="shared" si="6"/>
        <v>KPHSUPCLRHBLUH1B9</v>
      </c>
      <c r="B179">
        <f t="shared" si="7"/>
        <v>44.927272727272729</v>
      </c>
      <c r="C179">
        <f t="shared" si="8"/>
        <v>95.419707286914999</v>
      </c>
      <c r="D179" s="14" t="s">
        <v>203</v>
      </c>
      <c r="E179" s="12">
        <v>0</v>
      </c>
      <c r="F179" s="12">
        <v>0</v>
      </c>
      <c r="G179" s="12">
        <v>158</v>
      </c>
      <c r="H179" s="12">
        <v>407</v>
      </c>
      <c r="I179" s="12">
        <v>0</v>
      </c>
      <c r="J179" s="12">
        <v>0</v>
      </c>
      <c r="K179" s="12">
        <v>0</v>
      </c>
      <c r="L179" s="12">
        <v>0</v>
      </c>
      <c r="M179" s="12">
        <v>0</v>
      </c>
      <c r="N179" s="12">
        <v>0</v>
      </c>
      <c r="O179" s="12">
        <v>0</v>
      </c>
      <c r="P179" s="12">
        <v>0</v>
      </c>
      <c r="Q179" s="12">
        <v>203</v>
      </c>
      <c r="R179" s="12">
        <v>308</v>
      </c>
      <c r="S179" s="12">
        <v>126</v>
      </c>
      <c r="T179" s="12">
        <v>0</v>
      </c>
      <c r="U179" s="12">
        <v>126</v>
      </c>
      <c r="V179" s="12">
        <v>0</v>
      </c>
      <c r="W179" s="12">
        <v>0</v>
      </c>
      <c r="X179" s="12">
        <v>0</v>
      </c>
      <c r="Y179" s="12">
        <v>108</v>
      </c>
      <c r="Z179" s="12">
        <v>0</v>
      </c>
      <c r="AA179" s="12">
        <v>0</v>
      </c>
      <c r="AB179" s="12">
        <v>0</v>
      </c>
      <c r="AC179" s="12">
        <v>0</v>
      </c>
      <c r="AD179" s="12">
        <v>226</v>
      </c>
      <c r="AE179" s="12">
        <v>0</v>
      </c>
      <c r="AF179" s="12">
        <v>0</v>
      </c>
      <c r="AG179" s="12">
        <v>0</v>
      </c>
      <c r="AH179" s="12">
        <v>0</v>
      </c>
      <c r="AI179" s="12">
        <v>0</v>
      </c>
      <c r="AJ179" s="12">
        <v>0</v>
      </c>
      <c r="AK179" s="12">
        <v>0</v>
      </c>
      <c r="AL179" s="12">
        <v>0</v>
      </c>
      <c r="AM179" s="12">
        <v>215</v>
      </c>
      <c r="AN179" s="12">
        <v>99</v>
      </c>
      <c r="AO179" s="12">
        <v>0</v>
      </c>
      <c r="AP179" s="12">
        <v>0</v>
      </c>
      <c r="AQ179" s="12">
        <v>0</v>
      </c>
      <c r="AR179" s="12">
        <v>0</v>
      </c>
      <c r="AS179" s="12">
        <v>286</v>
      </c>
      <c r="AT179" s="12">
        <v>209</v>
      </c>
      <c r="AU179" s="12">
        <v>0</v>
      </c>
      <c r="AV179" s="12">
        <v>0</v>
      </c>
      <c r="AW179" s="12">
        <v>0</v>
      </c>
      <c r="AX179" s="12">
        <v>0</v>
      </c>
      <c r="AY179" s="12">
        <v>0</v>
      </c>
      <c r="AZ179" s="12">
        <v>0</v>
      </c>
      <c r="BA179" s="12">
        <v>0</v>
      </c>
      <c r="BB179" s="12">
        <v>0</v>
      </c>
      <c r="BC179" s="12">
        <v>0</v>
      </c>
      <c r="BD179" s="12">
        <v>0</v>
      </c>
      <c r="BE179" s="12">
        <v>0</v>
      </c>
      <c r="BF179" s="12">
        <v>0</v>
      </c>
      <c r="BG179" s="12">
        <v>0</v>
      </c>
      <c r="BH179" s="12">
        <v>2471</v>
      </c>
    </row>
    <row r="180" spans="1:60" x14ac:dyDescent="0.2">
      <c r="A180" t="str">
        <f t="shared" si="6"/>
        <v>KPHSUPCLRHGRNH1B9</v>
      </c>
      <c r="B180">
        <f t="shared" si="7"/>
        <v>40.563636363636363</v>
      </c>
      <c r="C180">
        <f t="shared" si="8"/>
        <v>122.767585846917</v>
      </c>
      <c r="D180" s="14" t="s">
        <v>204</v>
      </c>
      <c r="E180" s="12">
        <v>0</v>
      </c>
      <c r="F180" s="12">
        <v>0</v>
      </c>
      <c r="G180" s="12">
        <v>0</v>
      </c>
      <c r="H180" s="12">
        <v>0</v>
      </c>
      <c r="I180" s="12">
        <v>0</v>
      </c>
      <c r="J180" s="12">
        <v>308</v>
      </c>
      <c r="K180" s="12">
        <v>0</v>
      </c>
      <c r="L180" s="12">
        <v>387</v>
      </c>
      <c r="M180" s="12">
        <v>0</v>
      </c>
      <c r="N180" s="12">
        <v>0</v>
      </c>
      <c r="O180" s="12">
        <v>0</v>
      </c>
      <c r="P180" s="12">
        <v>0</v>
      </c>
      <c r="Q180" s="12">
        <v>0</v>
      </c>
      <c r="R180" s="12">
        <v>0</v>
      </c>
      <c r="S180" s="12">
        <v>0</v>
      </c>
      <c r="T180" s="12">
        <v>0</v>
      </c>
      <c r="U180" s="12">
        <v>0</v>
      </c>
      <c r="V180" s="12">
        <v>0</v>
      </c>
      <c r="W180" s="12">
        <v>0</v>
      </c>
      <c r="X180" s="12">
        <v>0</v>
      </c>
      <c r="Y180" s="12">
        <v>0</v>
      </c>
      <c r="Z180" s="12">
        <v>308</v>
      </c>
      <c r="AA180" s="12">
        <v>308</v>
      </c>
      <c r="AB180" s="12">
        <v>0</v>
      </c>
      <c r="AC180" s="12">
        <v>0</v>
      </c>
      <c r="AD180" s="12">
        <v>0</v>
      </c>
      <c r="AE180" s="12">
        <v>0</v>
      </c>
      <c r="AF180" s="12">
        <v>0</v>
      </c>
      <c r="AG180" s="12">
        <v>0</v>
      </c>
      <c r="AH180" s="12">
        <v>0</v>
      </c>
      <c r="AI180" s="12">
        <v>0</v>
      </c>
      <c r="AJ180" s="12">
        <v>0</v>
      </c>
      <c r="AK180" s="12">
        <v>0</v>
      </c>
      <c r="AL180" s="12">
        <v>0</v>
      </c>
      <c r="AM180" s="12">
        <v>0</v>
      </c>
      <c r="AN180" s="12">
        <v>0</v>
      </c>
      <c r="AO180" s="12">
        <v>0</v>
      </c>
      <c r="AP180" s="12">
        <v>0</v>
      </c>
      <c r="AQ180" s="12">
        <v>0</v>
      </c>
      <c r="AR180" s="12">
        <v>0</v>
      </c>
      <c r="AS180" s="12">
        <v>0</v>
      </c>
      <c r="AT180" s="12">
        <v>0</v>
      </c>
      <c r="AU180" s="12">
        <v>307</v>
      </c>
      <c r="AV180" s="12">
        <v>0</v>
      </c>
      <c r="AW180" s="12">
        <v>0</v>
      </c>
      <c r="AX180" s="12">
        <v>0</v>
      </c>
      <c r="AY180" s="12">
        <v>0</v>
      </c>
      <c r="AZ180" s="12">
        <v>0</v>
      </c>
      <c r="BA180" s="12">
        <v>0</v>
      </c>
      <c r="BB180" s="12">
        <v>0</v>
      </c>
      <c r="BC180" s="12">
        <v>0</v>
      </c>
      <c r="BD180" s="12">
        <v>0</v>
      </c>
      <c r="BE180" s="12">
        <v>613</v>
      </c>
      <c r="BF180" s="12">
        <v>0</v>
      </c>
      <c r="BG180" s="12">
        <v>0</v>
      </c>
      <c r="BH180" s="12">
        <v>2231</v>
      </c>
    </row>
    <row r="181" spans="1:60" x14ac:dyDescent="0.2">
      <c r="A181" t="str">
        <f t="shared" si="6"/>
        <v>KPHSUPCLRHTRDH1B9B</v>
      </c>
      <c r="B181">
        <f t="shared" si="7"/>
        <v>1720.2363636363636</v>
      </c>
      <c r="C181">
        <f t="shared" si="8"/>
        <v>2292.1013403008069</v>
      </c>
      <c r="D181" s="14" t="s">
        <v>636</v>
      </c>
      <c r="E181" s="12">
        <v>1532</v>
      </c>
      <c r="F181" s="12">
        <v>1532</v>
      </c>
      <c r="G181" s="12">
        <v>0</v>
      </c>
      <c r="H181" s="12">
        <v>4290</v>
      </c>
      <c r="I181" s="12">
        <v>614</v>
      </c>
      <c r="J181" s="12">
        <v>4756</v>
      </c>
      <c r="K181" s="12">
        <v>5822</v>
      </c>
      <c r="L181" s="12">
        <v>3064</v>
      </c>
      <c r="M181" s="12">
        <v>308</v>
      </c>
      <c r="N181" s="12">
        <v>0</v>
      </c>
      <c r="O181" s="12">
        <v>960</v>
      </c>
      <c r="P181" s="12">
        <v>1226</v>
      </c>
      <c r="Q181" s="12">
        <v>1226</v>
      </c>
      <c r="R181" s="12">
        <v>2146</v>
      </c>
      <c r="S181" s="12">
        <v>0</v>
      </c>
      <c r="T181" s="12">
        <v>0</v>
      </c>
      <c r="U181" s="12">
        <v>0</v>
      </c>
      <c r="V181" s="12">
        <v>0</v>
      </c>
      <c r="W181" s="12">
        <v>200</v>
      </c>
      <c r="X181" s="12">
        <v>1532</v>
      </c>
      <c r="Y181" s="12">
        <v>0</v>
      </c>
      <c r="Z181" s="12">
        <v>1840</v>
      </c>
      <c r="AA181" s="12">
        <v>0</v>
      </c>
      <c r="AB181" s="12">
        <v>3064</v>
      </c>
      <c r="AC181" s="12">
        <v>0</v>
      </c>
      <c r="AD181" s="12">
        <v>920</v>
      </c>
      <c r="AE181" s="12">
        <v>0</v>
      </c>
      <c r="AF181" s="12">
        <v>0</v>
      </c>
      <c r="AG181" s="12">
        <v>0</v>
      </c>
      <c r="AH181" s="12">
        <v>6875</v>
      </c>
      <c r="AI181" s="12">
        <v>308</v>
      </c>
      <c r="AJ181" s="12">
        <v>2452</v>
      </c>
      <c r="AK181" s="12">
        <v>1532</v>
      </c>
      <c r="AL181" s="12">
        <v>5516</v>
      </c>
      <c r="AM181" s="12">
        <v>1226</v>
      </c>
      <c r="AN181" s="12">
        <v>4597</v>
      </c>
      <c r="AO181" s="12">
        <v>0</v>
      </c>
      <c r="AP181" s="12">
        <v>0</v>
      </c>
      <c r="AQ181" s="12">
        <v>0</v>
      </c>
      <c r="AR181" s="12">
        <v>7354</v>
      </c>
      <c r="AS181" s="12">
        <v>0</v>
      </c>
      <c r="AT181" s="12">
        <v>0</v>
      </c>
      <c r="AU181" s="12">
        <v>614</v>
      </c>
      <c r="AV181" s="12">
        <v>3064</v>
      </c>
      <c r="AW181" s="12">
        <v>2145</v>
      </c>
      <c r="AX181" s="12">
        <v>0</v>
      </c>
      <c r="AY181" s="12">
        <v>1840</v>
      </c>
      <c r="AZ181" s="12">
        <v>0</v>
      </c>
      <c r="BA181" s="12">
        <v>3064</v>
      </c>
      <c r="BB181" s="12">
        <v>0</v>
      </c>
      <c r="BC181" s="12">
        <v>921</v>
      </c>
      <c r="BD181" s="12">
        <v>0</v>
      </c>
      <c r="BE181" s="12">
        <v>9376</v>
      </c>
      <c r="BF181" s="12">
        <v>7165</v>
      </c>
      <c r="BG181" s="12">
        <v>1532</v>
      </c>
      <c r="BH181" s="12">
        <v>94613</v>
      </c>
    </row>
    <row r="182" spans="1:60" x14ac:dyDescent="0.2">
      <c r="A182" t="str">
        <f t="shared" si="6"/>
        <v>KPHSUPCLRHYLVH1B9</v>
      </c>
      <c r="B182">
        <f t="shared" si="7"/>
        <v>56.654545454545456</v>
      </c>
      <c r="C182">
        <f t="shared" si="8"/>
        <v>145.63414564278659</v>
      </c>
      <c r="D182" s="14" t="s">
        <v>206</v>
      </c>
      <c r="E182" s="12">
        <v>0</v>
      </c>
      <c r="F182" s="12">
        <v>0</v>
      </c>
      <c r="G182" s="12">
        <v>16</v>
      </c>
      <c r="H182" s="12">
        <v>279</v>
      </c>
      <c r="I182" s="12">
        <v>920</v>
      </c>
      <c r="J182" s="12">
        <v>200</v>
      </c>
      <c r="K182" s="12">
        <v>0</v>
      </c>
      <c r="L182" s="12">
        <v>403</v>
      </c>
      <c r="M182" s="12">
        <v>0</v>
      </c>
      <c r="N182" s="12">
        <v>0</v>
      </c>
      <c r="O182" s="12">
        <v>0</v>
      </c>
      <c r="P182" s="12">
        <v>0</v>
      </c>
      <c r="Q182" s="12">
        <v>10</v>
      </c>
      <c r="R182" s="12">
        <v>0</v>
      </c>
      <c r="S182" s="12">
        <v>0</v>
      </c>
      <c r="T182" s="12">
        <v>0</v>
      </c>
      <c r="U182" s="12">
        <v>0</v>
      </c>
      <c r="V182" s="12">
        <v>160</v>
      </c>
      <c r="W182" s="12">
        <v>0</v>
      </c>
      <c r="X182" s="12">
        <v>99</v>
      </c>
      <c r="Y182" s="12">
        <v>0</v>
      </c>
      <c r="Z182" s="12">
        <v>160</v>
      </c>
      <c r="AA182" s="12">
        <v>122</v>
      </c>
      <c r="AB182" s="12">
        <v>0</v>
      </c>
      <c r="AC182" s="12">
        <v>0</v>
      </c>
      <c r="AD182" s="12">
        <v>158</v>
      </c>
      <c r="AE182" s="12">
        <v>0</v>
      </c>
      <c r="AF182" s="12">
        <v>0</v>
      </c>
      <c r="AG182" s="12">
        <v>0</v>
      </c>
      <c r="AH182" s="12">
        <v>0</v>
      </c>
      <c r="AI182" s="12">
        <v>0</v>
      </c>
      <c r="AJ182" s="12">
        <v>0</v>
      </c>
      <c r="AK182" s="12">
        <v>221</v>
      </c>
      <c r="AL182" s="12">
        <v>0</v>
      </c>
      <c r="AM182" s="12">
        <v>0</v>
      </c>
      <c r="AN182" s="12">
        <v>0</v>
      </c>
      <c r="AO182" s="12">
        <v>0</v>
      </c>
      <c r="AP182" s="12">
        <v>0</v>
      </c>
      <c r="AQ182" s="12">
        <v>0</v>
      </c>
      <c r="AR182" s="12">
        <v>0</v>
      </c>
      <c r="AS182" s="12">
        <v>0</v>
      </c>
      <c r="AT182" s="12">
        <v>122</v>
      </c>
      <c r="AU182" s="12">
        <v>0</v>
      </c>
      <c r="AV182" s="12">
        <v>0</v>
      </c>
      <c r="AW182" s="12">
        <v>0</v>
      </c>
      <c r="AX182" s="12">
        <v>0</v>
      </c>
      <c r="AY182" s="12">
        <v>123</v>
      </c>
      <c r="AZ182" s="12">
        <v>0</v>
      </c>
      <c r="BA182" s="12">
        <v>0</v>
      </c>
      <c r="BB182" s="12">
        <v>0</v>
      </c>
      <c r="BC182" s="12">
        <v>0</v>
      </c>
      <c r="BD182" s="12">
        <v>123</v>
      </c>
      <c r="BE182" s="12">
        <v>0</v>
      </c>
      <c r="BF182" s="12">
        <v>0</v>
      </c>
      <c r="BG182" s="12">
        <v>0</v>
      </c>
      <c r="BH182" s="12">
        <v>3116</v>
      </c>
    </row>
    <row r="183" spans="1:60" x14ac:dyDescent="0.2">
      <c r="A183" t="str">
        <f t="shared" si="6"/>
        <v>KPHSUPMINH14KH3L1</v>
      </c>
      <c r="B183">
        <f t="shared" si="7"/>
        <v>123.72727272727273</v>
      </c>
      <c r="C183">
        <f t="shared" si="8"/>
        <v>556.57405931437688</v>
      </c>
      <c r="D183" s="14" t="s">
        <v>642</v>
      </c>
      <c r="E183" s="12">
        <v>0</v>
      </c>
      <c r="F183" s="12">
        <v>0</v>
      </c>
      <c r="G183" s="12">
        <v>0</v>
      </c>
      <c r="H183" s="12">
        <v>0</v>
      </c>
      <c r="I183" s="12">
        <v>3678</v>
      </c>
      <c r="J183" s="12">
        <v>0</v>
      </c>
      <c r="K183" s="12">
        <v>276</v>
      </c>
      <c r="L183" s="12">
        <v>0</v>
      </c>
      <c r="M183" s="12">
        <v>0</v>
      </c>
      <c r="N183" s="12">
        <v>0</v>
      </c>
      <c r="O183" s="12">
        <v>0</v>
      </c>
      <c r="P183" s="12">
        <v>0</v>
      </c>
      <c r="Q183" s="12">
        <v>0</v>
      </c>
      <c r="R183" s="12">
        <v>0</v>
      </c>
      <c r="S183" s="12">
        <v>1839</v>
      </c>
      <c r="T183" s="12">
        <v>0</v>
      </c>
      <c r="U183" s="12">
        <v>0</v>
      </c>
      <c r="V183" s="12">
        <v>0</v>
      </c>
      <c r="W183" s="12">
        <v>0</v>
      </c>
      <c r="X183" s="12">
        <v>0</v>
      </c>
      <c r="Y183" s="12">
        <v>0</v>
      </c>
      <c r="Z183" s="12">
        <v>0</v>
      </c>
      <c r="AA183" s="12">
        <v>0</v>
      </c>
      <c r="AB183" s="12">
        <v>0</v>
      </c>
      <c r="AC183" s="12">
        <v>0</v>
      </c>
      <c r="AD183" s="12">
        <v>0</v>
      </c>
      <c r="AE183" s="12">
        <v>0</v>
      </c>
      <c r="AF183" s="12">
        <v>0</v>
      </c>
      <c r="AG183" s="12">
        <v>0</v>
      </c>
      <c r="AH183" s="12">
        <v>0</v>
      </c>
      <c r="AI183" s="12">
        <v>0</v>
      </c>
      <c r="AJ183" s="12">
        <v>0</v>
      </c>
      <c r="AK183" s="12">
        <v>0</v>
      </c>
      <c r="AL183" s="12">
        <v>0</v>
      </c>
      <c r="AM183" s="12">
        <v>92</v>
      </c>
      <c r="AN183" s="12">
        <v>0</v>
      </c>
      <c r="AO183" s="12">
        <v>0</v>
      </c>
      <c r="AP183" s="12">
        <v>184</v>
      </c>
      <c r="AQ183" s="12">
        <v>736</v>
      </c>
      <c r="AR183" s="12">
        <v>0</v>
      </c>
      <c r="AS183" s="12">
        <v>0</v>
      </c>
      <c r="AT183" s="12">
        <v>0</v>
      </c>
      <c r="AU183" s="12">
        <v>0</v>
      </c>
      <c r="AV183" s="12">
        <v>0</v>
      </c>
      <c r="AW183" s="12">
        <v>0</v>
      </c>
      <c r="AX183" s="12">
        <v>0</v>
      </c>
      <c r="AY183" s="12">
        <v>0</v>
      </c>
      <c r="AZ183" s="12">
        <v>0</v>
      </c>
      <c r="BA183" s="12">
        <v>0</v>
      </c>
      <c r="BB183" s="12">
        <v>0</v>
      </c>
      <c r="BC183" s="12">
        <v>0</v>
      </c>
      <c r="BD183" s="12">
        <v>0</v>
      </c>
      <c r="BE183" s="12">
        <v>0</v>
      </c>
      <c r="BF183" s="12">
        <v>0</v>
      </c>
      <c r="BG183" s="12">
        <v>0</v>
      </c>
      <c r="BH183" s="12">
        <v>6805</v>
      </c>
    </row>
    <row r="184" spans="1:60" x14ac:dyDescent="0.2">
      <c r="A184" t="str">
        <f t="shared" si="6"/>
        <v>KPHSUPMINH30KH1B6</v>
      </c>
      <c r="B184">
        <f t="shared" si="7"/>
        <v>45.963636363636361</v>
      </c>
      <c r="C184">
        <f t="shared" si="8"/>
        <v>340.8754504614152</v>
      </c>
      <c r="D184" s="14" t="s">
        <v>207</v>
      </c>
      <c r="E184" s="12">
        <v>0</v>
      </c>
      <c r="F184" s="12">
        <v>0</v>
      </c>
      <c r="G184" s="12">
        <v>0</v>
      </c>
      <c r="H184" s="12">
        <v>0</v>
      </c>
      <c r="I184" s="12">
        <v>0</v>
      </c>
      <c r="J184" s="12">
        <v>0</v>
      </c>
      <c r="K184" s="12">
        <v>0</v>
      </c>
      <c r="L184" s="12">
        <v>0</v>
      </c>
      <c r="M184" s="12">
        <v>0</v>
      </c>
      <c r="N184" s="12">
        <v>0</v>
      </c>
      <c r="O184" s="12">
        <v>0</v>
      </c>
      <c r="P184" s="12">
        <v>0</v>
      </c>
      <c r="Q184" s="12">
        <v>0</v>
      </c>
      <c r="R184" s="12">
        <v>0</v>
      </c>
      <c r="S184" s="12">
        <v>0</v>
      </c>
      <c r="T184" s="12">
        <v>0</v>
      </c>
      <c r="U184" s="12">
        <v>0</v>
      </c>
      <c r="V184" s="12">
        <v>0</v>
      </c>
      <c r="W184" s="12">
        <v>0</v>
      </c>
      <c r="X184" s="12">
        <v>0</v>
      </c>
      <c r="Y184" s="12">
        <v>0</v>
      </c>
      <c r="Z184" s="12">
        <v>0</v>
      </c>
      <c r="AA184" s="12">
        <v>0</v>
      </c>
      <c r="AB184" s="12">
        <v>0</v>
      </c>
      <c r="AC184" s="12">
        <v>0</v>
      </c>
      <c r="AD184" s="12">
        <v>2528</v>
      </c>
      <c r="AE184" s="12">
        <v>0</v>
      </c>
      <c r="AF184" s="12">
        <v>0</v>
      </c>
      <c r="AG184" s="12">
        <v>0</v>
      </c>
      <c r="AH184" s="12">
        <v>0</v>
      </c>
      <c r="AI184" s="12">
        <v>0</v>
      </c>
      <c r="AJ184" s="12">
        <v>0</v>
      </c>
      <c r="AK184" s="12">
        <v>0</v>
      </c>
      <c r="AL184" s="12">
        <v>0</v>
      </c>
      <c r="AM184" s="12">
        <v>0</v>
      </c>
      <c r="AN184" s="12">
        <v>0</v>
      </c>
      <c r="AO184" s="12">
        <v>0</v>
      </c>
      <c r="AP184" s="12">
        <v>0</v>
      </c>
      <c r="AQ184" s="12">
        <v>0</v>
      </c>
      <c r="AR184" s="12">
        <v>0</v>
      </c>
      <c r="AS184" s="12">
        <v>0</v>
      </c>
      <c r="AT184" s="12">
        <v>0</v>
      </c>
      <c r="AU184" s="12">
        <v>0</v>
      </c>
      <c r="AV184" s="12">
        <v>0</v>
      </c>
      <c r="AW184" s="12">
        <v>0</v>
      </c>
      <c r="AX184" s="12">
        <v>0</v>
      </c>
      <c r="AY184" s="12">
        <v>0</v>
      </c>
      <c r="AZ184" s="12">
        <v>0</v>
      </c>
      <c r="BA184" s="12">
        <v>0</v>
      </c>
      <c r="BB184" s="12">
        <v>0</v>
      </c>
      <c r="BC184" s="12">
        <v>0</v>
      </c>
      <c r="BD184" s="12">
        <v>0</v>
      </c>
      <c r="BE184" s="12">
        <v>0</v>
      </c>
      <c r="BF184" s="12">
        <v>0</v>
      </c>
      <c r="BG184" s="12">
        <v>0</v>
      </c>
      <c r="BH184" s="12">
        <v>2528</v>
      </c>
    </row>
    <row r="185" spans="1:60" x14ac:dyDescent="0.2">
      <c r="A185" t="str">
        <f t="shared" si="6"/>
        <v>KPHSUPMINH30KH3L1</v>
      </c>
      <c r="B185">
        <f t="shared" si="7"/>
        <v>26.945454545454545</v>
      </c>
      <c r="C185">
        <f t="shared" si="8"/>
        <v>138.00636300169725</v>
      </c>
      <c r="D185" s="14" t="s">
        <v>643</v>
      </c>
      <c r="E185" s="12">
        <v>0</v>
      </c>
      <c r="F185" s="12">
        <v>0</v>
      </c>
      <c r="G185" s="12">
        <v>920</v>
      </c>
      <c r="H185" s="12">
        <v>0</v>
      </c>
      <c r="I185" s="12">
        <v>460</v>
      </c>
      <c r="J185" s="12">
        <v>102</v>
      </c>
      <c r="K185" s="12">
        <v>0</v>
      </c>
      <c r="L185" s="12">
        <v>0</v>
      </c>
      <c r="M185" s="12">
        <v>0</v>
      </c>
      <c r="N185" s="12">
        <v>0</v>
      </c>
      <c r="O185" s="12">
        <v>0</v>
      </c>
      <c r="P185" s="12">
        <v>0</v>
      </c>
      <c r="Q185" s="12">
        <v>0</v>
      </c>
      <c r="R185" s="12">
        <v>0</v>
      </c>
      <c r="S185" s="12">
        <v>0</v>
      </c>
      <c r="T185" s="12">
        <v>0</v>
      </c>
      <c r="U185" s="12">
        <v>0</v>
      </c>
      <c r="V185" s="12">
        <v>0</v>
      </c>
      <c r="W185" s="12">
        <v>0</v>
      </c>
      <c r="X185" s="12">
        <v>0</v>
      </c>
      <c r="Y185" s="12">
        <v>0</v>
      </c>
      <c r="Z185" s="12">
        <v>0</v>
      </c>
      <c r="AA185" s="12">
        <v>0</v>
      </c>
      <c r="AB185" s="12">
        <v>0</v>
      </c>
      <c r="AC185" s="12">
        <v>0</v>
      </c>
      <c r="AD185" s="12">
        <v>0</v>
      </c>
      <c r="AE185" s="12">
        <v>0</v>
      </c>
      <c r="AF185" s="12">
        <v>0</v>
      </c>
      <c r="AG185" s="12">
        <v>0</v>
      </c>
      <c r="AH185" s="12">
        <v>0</v>
      </c>
      <c r="AI185" s="12">
        <v>0</v>
      </c>
      <c r="AJ185" s="12">
        <v>0</v>
      </c>
      <c r="AK185" s="12">
        <v>0</v>
      </c>
      <c r="AL185" s="12">
        <v>0</v>
      </c>
      <c r="AM185" s="12">
        <v>0</v>
      </c>
      <c r="AN185" s="12">
        <v>0</v>
      </c>
      <c r="AO185" s="12">
        <v>0</v>
      </c>
      <c r="AP185" s="12">
        <v>0</v>
      </c>
      <c r="AQ185" s="12">
        <v>0</v>
      </c>
      <c r="AR185" s="12">
        <v>0</v>
      </c>
      <c r="AS185" s="12">
        <v>0</v>
      </c>
      <c r="AT185" s="12">
        <v>0</v>
      </c>
      <c r="AU185" s="12">
        <v>0</v>
      </c>
      <c r="AV185" s="12">
        <v>0</v>
      </c>
      <c r="AW185" s="12">
        <v>0</v>
      </c>
      <c r="AX185" s="12">
        <v>0</v>
      </c>
      <c r="AY185" s="12">
        <v>0</v>
      </c>
      <c r="AZ185" s="12">
        <v>0</v>
      </c>
      <c r="BA185" s="12">
        <v>0</v>
      </c>
      <c r="BB185" s="12">
        <v>0</v>
      </c>
      <c r="BC185" s="12">
        <v>0</v>
      </c>
      <c r="BD185" s="12">
        <v>0</v>
      </c>
      <c r="BE185" s="12">
        <v>0</v>
      </c>
      <c r="BF185" s="12">
        <v>0</v>
      </c>
      <c r="BG185" s="12">
        <v>0</v>
      </c>
      <c r="BH185" s="12">
        <v>1482</v>
      </c>
    </row>
    <row r="186" spans="1:60" x14ac:dyDescent="0.2">
      <c r="A186" t="str">
        <f t="shared" si="6"/>
        <v>KPHSUPMINH41KH1B6</v>
      </c>
      <c r="B186">
        <f t="shared" si="7"/>
        <v>6.9636363636363638</v>
      </c>
      <c r="C186">
        <f t="shared" si="8"/>
        <v>51.643709464684342</v>
      </c>
      <c r="D186" s="14" t="s">
        <v>208</v>
      </c>
      <c r="E186" s="12">
        <v>0</v>
      </c>
      <c r="F186" s="12">
        <v>0</v>
      </c>
      <c r="G186" s="12">
        <v>383</v>
      </c>
      <c r="H186" s="12">
        <v>0</v>
      </c>
      <c r="I186" s="12">
        <v>0</v>
      </c>
      <c r="J186" s="12">
        <v>0</v>
      </c>
      <c r="K186" s="12">
        <v>0</v>
      </c>
      <c r="L186" s="12">
        <v>0</v>
      </c>
      <c r="M186" s="12">
        <v>0</v>
      </c>
      <c r="N186" s="12">
        <v>0</v>
      </c>
      <c r="O186" s="12">
        <v>0</v>
      </c>
      <c r="P186" s="12">
        <v>0</v>
      </c>
      <c r="Q186" s="12">
        <v>0</v>
      </c>
      <c r="R186" s="12">
        <v>0</v>
      </c>
      <c r="S186" s="12">
        <v>0</v>
      </c>
      <c r="T186" s="12">
        <v>0</v>
      </c>
      <c r="U186" s="12">
        <v>0</v>
      </c>
      <c r="V186" s="12">
        <v>0</v>
      </c>
      <c r="W186" s="12">
        <v>0</v>
      </c>
      <c r="X186" s="12">
        <v>0</v>
      </c>
      <c r="Y186" s="12">
        <v>0</v>
      </c>
      <c r="Z186" s="12">
        <v>0</v>
      </c>
      <c r="AA186" s="12">
        <v>0</v>
      </c>
      <c r="AB186" s="12">
        <v>0</v>
      </c>
      <c r="AC186" s="12">
        <v>0</v>
      </c>
      <c r="AD186" s="12">
        <v>0</v>
      </c>
      <c r="AE186" s="12">
        <v>0</v>
      </c>
      <c r="AF186" s="12">
        <v>0</v>
      </c>
      <c r="AG186" s="12">
        <v>0</v>
      </c>
      <c r="AH186" s="12">
        <v>0</v>
      </c>
      <c r="AI186" s="12">
        <v>0</v>
      </c>
      <c r="AJ186" s="12">
        <v>0</v>
      </c>
      <c r="AK186" s="12">
        <v>0</v>
      </c>
      <c r="AL186" s="12">
        <v>0</v>
      </c>
      <c r="AM186" s="12">
        <v>0</v>
      </c>
      <c r="AN186" s="12">
        <v>0</v>
      </c>
      <c r="AO186" s="12">
        <v>0</v>
      </c>
      <c r="AP186" s="12">
        <v>0</v>
      </c>
      <c r="AQ186" s="12">
        <v>0</v>
      </c>
      <c r="AR186" s="12">
        <v>0</v>
      </c>
      <c r="AS186" s="12">
        <v>0</v>
      </c>
      <c r="AT186" s="12">
        <v>0</v>
      </c>
      <c r="AU186" s="12">
        <v>0</v>
      </c>
      <c r="AV186" s="12">
        <v>0</v>
      </c>
      <c r="AW186" s="12">
        <v>0</v>
      </c>
      <c r="AX186" s="12">
        <v>0</v>
      </c>
      <c r="AY186" s="12">
        <v>0</v>
      </c>
      <c r="AZ186" s="12">
        <v>0</v>
      </c>
      <c r="BA186" s="12">
        <v>0</v>
      </c>
      <c r="BB186" s="12">
        <v>0</v>
      </c>
      <c r="BC186" s="12">
        <v>0</v>
      </c>
      <c r="BD186" s="12">
        <v>0</v>
      </c>
      <c r="BE186" s="12">
        <v>0</v>
      </c>
      <c r="BF186" s="12">
        <v>0</v>
      </c>
      <c r="BG186" s="12">
        <v>0</v>
      </c>
      <c r="BH186" s="12">
        <v>383</v>
      </c>
    </row>
    <row r="187" spans="1:60" x14ac:dyDescent="0.2">
      <c r="A187" t="str">
        <f t="shared" si="6"/>
        <v>KPHSUPMINH41KH3L1</v>
      </c>
      <c r="B187">
        <f t="shared" si="7"/>
        <v>1.6909090909090909</v>
      </c>
      <c r="C187">
        <f t="shared" si="8"/>
        <v>12.540117441816303</v>
      </c>
      <c r="D187" s="14" t="s">
        <v>644</v>
      </c>
      <c r="E187" s="12">
        <v>0</v>
      </c>
      <c r="F187" s="12">
        <v>0</v>
      </c>
      <c r="G187" s="12">
        <v>0</v>
      </c>
      <c r="H187" s="12">
        <v>0</v>
      </c>
      <c r="I187" s="12">
        <v>0</v>
      </c>
      <c r="J187" s="12">
        <v>0</v>
      </c>
      <c r="K187" s="12">
        <v>0</v>
      </c>
      <c r="L187" s="12">
        <v>0</v>
      </c>
      <c r="M187" s="12">
        <v>93</v>
      </c>
      <c r="N187" s="12">
        <v>0</v>
      </c>
      <c r="O187" s="12">
        <v>0</v>
      </c>
      <c r="P187" s="12">
        <v>0</v>
      </c>
      <c r="Q187" s="12">
        <v>0</v>
      </c>
      <c r="R187" s="12">
        <v>0</v>
      </c>
      <c r="S187" s="12">
        <v>0</v>
      </c>
      <c r="T187" s="12">
        <v>0</v>
      </c>
      <c r="U187" s="12">
        <v>0</v>
      </c>
      <c r="V187" s="12">
        <v>0</v>
      </c>
      <c r="W187" s="12">
        <v>0</v>
      </c>
      <c r="X187" s="12">
        <v>0</v>
      </c>
      <c r="Y187" s="12">
        <v>0</v>
      </c>
      <c r="Z187" s="12">
        <v>0</v>
      </c>
      <c r="AA187" s="12">
        <v>0</v>
      </c>
      <c r="AB187" s="12">
        <v>0</v>
      </c>
      <c r="AC187" s="12">
        <v>0</v>
      </c>
      <c r="AD187" s="12">
        <v>0</v>
      </c>
      <c r="AE187" s="12">
        <v>0</v>
      </c>
      <c r="AF187" s="12">
        <v>0</v>
      </c>
      <c r="AG187" s="12">
        <v>0</v>
      </c>
      <c r="AH187" s="12">
        <v>0</v>
      </c>
      <c r="AI187" s="12">
        <v>0</v>
      </c>
      <c r="AJ187" s="12">
        <v>0</v>
      </c>
      <c r="AK187" s="12">
        <v>0</v>
      </c>
      <c r="AL187" s="12">
        <v>0</v>
      </c>
      <c r="AM187" s="12">
        <v>0</v>
      </c>
      <c r="AN187" s="12">
        <v>0</v>
      </c>
      <c r="AO187" s="12">
        <v>0</v>
      </c>
      <c r="AP187" s="12">
        <v>0</v>
      </c>
      <c r="AQ187" s="12">
        <v>0</v>
      </c>
      <c r="AR187" s="12">
        <v>0</v>
      </c>
      <c r="AS187" s="12">
        <v>0</v>
      </c>
      <c r="AT187" s="12">
        <v>0</v>
      </c>
      <c r="AU187" s="12">
        <v>0</v>
      </c>
      <c r="AV187" s="12">
        <v>0</v>
      </c>
      <c r="AW187" s="12">
        <v>0</v>
      </c>
      <c r="AX187" s="12">
        <v>0</v>
      </c>
      <c r="AY187" s="12">
        <v>0</v>
      </c>
      <c r="AZ187" s="12">
        <v>0</v>
      </c>
      <c r="BA187" s="12">
        <v>0</v>
      </c>
      <c r="BB187" s="12">
        <v>0</v>
      </c>
      <c r="BC187" s="12">
        <v>0</v>
      </c>
      <c r="BD187" s="12">
        <v>0</v>
      </c>
      <c r="BE187" s="12">
        <v>0</v>
      </c>
      <c r="BF187" s="12">
        <v>0</v>
      </c>
      <c r="BG187" s="12">
        <v>0</v>
      </c>
      <c r="BH187" s="12">
        <v>93</v>
      </c>
    </row>
    <row r="188" spans="1:60" x14ac:dyDescent="0.2">
      <c r="A188" t="str">
        <f t="shared" si="6"/>
        <v>KPHSUPMINH69KH1B6</v>
      </c>
      <c r="B188">
        <f t="shared" si="7"/>
        <v>22.727272727272727</v>
      </c>
      <c r="C188">
        <f t="shared" si="8"/>
        <v>168.54996561581052</v>
      </c>
      <c r="D188" s="14" t="s">
        <v>211</v>
      </c>
      <c r="E188" s="12">
        <v>0</v>
      </c>
      <c r="F188" s="12">
        <v>0</v>
      </c>
      <c r="G188" s="12">
        <v>0</v>
      </c>
      <c r="H188" s="12">
        <v>0</v>
      </c>
      <c r="I188" s="12">
        <v>0</v>
      </c>
      <c r="J188" s="12">
        <v>0</v>
      </c>
      <c r="K188" s="12">
        <v>0</v>
      </c>
      <c r="L188" s="12">
        <v>0</v>
      </c>
      <c r="M188" s="12">
        <v>1250</v>
      </c>
      <c r="N188" s="12">
        <v>0</v>
      </c>
      <c r="O188" s="12">
        <v>0</v>
      </c>
      <c r="P188" s="12">
        <v>0</v>
      </c>
      <c r="Q188" s="12">
        <v>0</v>
      </c>
      <c r="R188" s="12">
        <v>0</v>
      </c>
      <c r="S188" s="12">
        <v>0</v>
      </c>
      <c r="T188" s="12">
        <v>0</v>
      </c>
      <c r="U188" s="12">
        <v>0</v>
      </c>
      <c r="V188" s="12">
        <v>0</v>
      </c>
      <c r="W188" s="12">
        <v>0</v>
      </c>
      <c r="X188" s="12">
        <v>0</v>
      </c>
      <c r="Y188" s="12">
        <v>0</v>
      </c>
      <c r="Z188" s="12">
        <v>0</v>
      </c>
      <c r="AA188" s="12">
        <v>0</v>
      </c>
      <c r="AB188" s="12">
        <v>0</v>
      </c>
      <c r="AC188" s="12">
        <v>0</v>
      </c>
      <c r="AD188" s="12">
        <v>0</v>
      </c>
      <c r="AE188" s="12">
        <v>0</v>
      </c>
      <c r="AF188" s="12">
        <v>0</v>
      </c>
      <c r="AG188" s="12">
        <v>0</v>
      </c>
      <c r="AH188" s="12">
        <v>0</v>
      </c>
      <c r="AI188" s="12">
        <v>0</v>
      </c>
      <c r="AJ188" s="12">
        <v>0</v>
      </c>
      <c r="AK188" s="12">
        <v>0</v>
      </c>
      <c r="AL188" s="12">
        <v>0</v>
      </c>
      <c r="AM188" s="12">
        <v>0</v>
      </c>
      <c r="AN188" s="12">
        <v>0</v>
      </c>
      <c r="AO188" s="12">
        <v>0</v>
      </c>
      <c r="AP188" s="12">
        <v>0</v>
      </c>
      <c r="AQ188" s="12">
        <v>0</v>
      </c>
      <c r="AR188" s="12">
        <v>0</v>
      </c>
      <c r="AS188" s="12">
        <v>0</v>
      </c>
      <c r="AT188" s="12">
        <v>0</v>
      </c>
      <c r="AU188" s="12">
        <v>0</v>
      </c>
      <c r="AV188" s="12">
        <v>0</v>
      </c>
      <c r="AW188" s="12">
        <v>0</v>
      </c>
      <c r="AX188" s="12">
        <v>0</v>
      </c>
      <c r="AY188" s="12">
        <v>0</v>
      </c>
      <c r="AZ188" s="12">
        <v>0</v>
      </c>
      <c r="BA188" s="12">
        <v>0</v>
      </c>
      <c r="BB188" s="12">
        <v>0</v>
      </c>
      <c r="BC188" s="12">
        <v>0</v>
      </c>
      <c r="BD188" s="12">
        <v>0</v>
      </c>
      <c r="BE188" s="12">
        <v>0</v>
      </c>
      <c r="BF188" s="12">
        <v>0</v>
      </c>
      <c r="BG188" s="12">
        <v>0</v>
      </c>
      <c r="BH188" s="12">
        <v>1250</v>
      </c>
    </row>
    <row r="189" spans="1:60" x14ac:dyDescent="0.2">
      <c r="A189" t="str">
        <f t="shared" si="6"/>
        <v>KPHSUPMINH69KH3L1</v>
      </c>
      <c r="B189">
        <f t="shared" si="7"/>
        <v>347.67272727272729</v>
      </c>
      <c r="C189">
        <f t="shared" si="8"/>
        <v>615.26146367773492</v>
      </c>
      <c r="D189" s="14" t="s">
        <v>650</v>
      </c>
      <c r="E189" s="12">
        <v>0</v>
      </c>
      <c r="F189" s="12">
        <v>225</v>
      </c>
      <c r="G189" s="12">
        <v>0</v>
      </c>
      <c r="H189" s="12">
        <v>0</v>
      </c>
      <c r="I189" s="12">
        <v>2488</v>
      </c>
      <c r="J189" s="12">
        <v>423</v>
      </c>
      <c r="K189" s="12">
        <v>222</v>
      </c>
      <c r="L189" s="12">
        <v>608</v>
      </c>
      <c r="M189" s="12">
        <v>0</v>
      </c>
      <c r="N189" s="12">
        <v>523</v>
      </c>
      <c r="O189" s="12">
        <v>31</v>
      </c>
      <c r="P189" s="12">
        <v>222</v>
      </c>
      <c r="Q189" s="12">
        <v>0</v>
      </c>
      <c r="R189" s="12">
        <v>0</v>
      </c>
      <c r="S189" s="12">
        <v>150</v>
      </c>
      <c r="T189" s="12">
        <v>0</v>
      </c>
      <c r="U189" s="12">
        <v>722</v>
      </c>
      <c r="V189" s="12">
        <v>61</v>
      </c>
      <c r="W189" s="12">
        <v>19</v>
      </c>
      <c r="X189" s="12">
        <v>1379</v>
      </c>
      <c r="Y189" s="12">
        <v>0</v>
      </c>
      <c r="Z189" s="12">
        <v>83</v>
      </c>
      <c r="AA189" s="12">
        <v>33</v>
      </c>
      <c r="AB189" s="12">
        <v>83</v>
      </c>
      <c r="AC189" s="12">
        <v>84</v>
      </c>
      <c r="AD189" s="12">
        <v>3199</v>
      </c>
      <c r="AE189" s="12">
        <v>600</v>
      </c>
      <c r="AF189" s="12">
        <v>62</v>
      </c>
      <c r="AG189" s="12">
        <v>365</v>
      </c>
      <c r="AH189" s="12">
        <v>1200</v>
      </c>
      <c r="AI189" s="12">
        <v>660</v>
      </c>
      <c r="AJ189" s="12">
        <v>1363</v>
      </c>
      <c r="AK189" s="12">
        <v>0</v>
      </c>
      <c r="AL189" s="12">
        <v>148</v>
      </c>
      <c r="AM189" s="12">
        <v>0</v>
      </c>
      <c r="AN189" s="12">
        <v>0</v>
      </c>
      <c r="AO189" s="12">
        <v>19</v>
      </c>
      <c r="AP189" s="12">
        <v>221</v>
      </c>
      <c r="AQ189" s="12">
        <v>92</v>
      </c>
      <c r="AR189" s="12">
        <v>1287</v>
      </c>
      <c r="AS189" s="12">
        <v>65</v>
      </c>
      <c r="AT189" s="12">
        <v>529</v>
      </c>
      <c r="AU189" s="12">
        <v>828</v>
      </c>
      <c r="AV189" s="12">
        <v>221</v>
      </c>
      <c r="AW189" s="12">
        <v>51</v>
      </c>
      <c r="AX189" s="12">
        <v>255</v>
      </c>
      <c r="AY189" s="12">
        <v>286</v>
      </c>
      <c r="AZ189" s="12">
        <v>0</v>
      </c>
      <c r="BA189" s="12">
        <v>0</v>
      </c>
      <c r="BB189" s="12">
        <v>0</v>
      </c>
      <c r="BC189" s="12">
        <v>19</v>
      </c>
      <c r="BD189" s="12">
        <v>0</v>
      </c>
      <c r="BE189" s="12">
        <v>0</v>
      </c>
      <c r="BF189" s="12">
        <v>296</v>
      </c>
      <c r="BG189" s="12">
        <v>0</v>
      </c>
      <c r="BH189" s="12">
        <v>19122</v>
      </c>
    </row>
    <row r="190" spans="1:60" x14ac:dyDescent="0.2">
      <c r="A190" t="str">
        <f t="shared" si="6"/>
        <v>KPHSUPMINH90KH3L1</v>
      </c>
      <c r="B190">
        <f t="shared" si="7"/>
        <v>88.6</v>
      </c>
      <c r="C190">
        <f t="shared" si="8"/>
        <v>433.66306258644147</v>
      </c>
      <c r="D190" s="14" t="s">
        <v>210</v>
      </c>
      <c r="E190" s="12">
        <v>2298</v>
      </c>
      <c r="F190" s="12">
        <v>0</v>
      </c>
      <c r="G190" s="12">
        <v>0</v>
      </c>
      <c r="H190" s="12">
        <v>0</v>
      </c>
      <c r="I190" s="12">
        <v>0</v>
      </c>
      <c r="J190" s="12">
        <v>0</v>
      </c>
      <c r="K190" s="12">
        <v>0</v>
      </c>
      <c r="L190" s="12">
        <v>93</v>
      </c>
      <c r="M190" s="12">
        <v>0</v>
      </c>
      <c r="N190" s="12">
        <v>0</v>
      </c>
      <c r="O190" s="12">
        <v>0</v>
      </c>
      <c r="P190" s="12">
        <v>0</v>
      </c>
      <c r="Q190" s="12">
        <v>0</v>
      </c>
      <c r="R190" s="12">
        <v>0</v>
      </c>
      <c r="S190" s="12">
        <v>0</v>
      </c>
      <c r="T190" s="12">
        <v>0</v>
      </c>
      <c r="U190" s="12">
        <v>0</v>
      </c>
      <c r="V190" s="12">
        <v>0</v>
      </c>
      <c r="W190" s="12">
        <v>0</v>
      </c>
      <c r="X190" s="12">
        <v>0</v>
      </c>
      <c r="Y190" s="12">
        <v>0</v>
      </c>
      <c r="Z190" s="12">
        <v>0</v>
      </c>
      <c r="AA190" s="12">
        <v>0</v>
      </c>
      <c r="AB190" s="12">
        <v>0</v>
      </c>
      <c r="AC190" s="12">
        <v>0</v>
      </c>
      <c r="AD190" s="12">
        <v>0</v>
      </c>
      <c r="AE190" s="12">
        <v>0</v>
      </c>
      <c r="AF190" s="12">
        <v>0</v>
      </c>
      <c r="AG190" s="12">
        <v>0</v>
      </c>
      <c r="AH190" s="12">
        <v>0</v>
      </c>
      <c r="AI190" s="12">
        <v>0</v>
      </c>
      <c r="AJ190" s="12">
        <v>0</v>
      </c>
      <c r="AK190" s="12">
        <v>0</v>
      </c>
      <c r="AL190" s="12">
        <v>2298</v>
      </c>
      <c r="AM190" s="12">
        <v>0</v>
      </c>
      <c r="AN190" s="12">
        <v>0</v>
      </c>
      <c r="AO190" s="12">
        <v>0</v>
      </c>
      <c r="AP190" s="12">
        <v>92</v>
      </c>
      <c r="AQ190" s="12">
        <v>92</v>
      </c>
      <c r="AR190" s="12">
        <v>0</v>
      </c>
      <c r="AS190" s="12">
        <v>0</v>
      </c>
      <c r="AT190" s="12">
        <v>0</v>
      </c>
      <c r="AU190" s="12">
        <v>0</v>
      </c>
      <c r="AV190" s="12">
        <v>0</v>
      </c>
      <c r="AW190" s="12">
        <v>0</v>
      </c>
      <c r="AX190" s="12">
        <v>0</v>
      </c>
      <c r="AY190" s="12">
        <v>0</v>
      </c>
      <c r="AZ190" s="12">
        <v>0</v>
      </c>
      <c r="BA190" s="12">
        <v>0</v>
      </c>
      <c r="BB190" s="12">
        <v>0</v>
      </c>
      <c r="BC190" s="12">
        <v>0</v>
      </c>
      <c r="BD190" s="12">
        <v>0</v>
      </c>
      <c r="BE190" s="12">
        <v>0</v>
      </c>
      <c r="BF190" s="12">
        <v>0</v>
      </c>
      <c r="BG190" s="12">
        <v>0</v>
      </c>
      <c r="BH190" s="12">
        <v>4873</v>
      </c>
    </row>
    <row r="191" spans="1:60" x14ac:dyDescent="0.2">
      <c r="A191" t="str">
        <f t="shared" si="6"/>
        <v>KPHSUPMINHASVH1B9</v>
      </c>
      <c r="B191">
        <f t="shared" si="7"/>
        <v>111.41818181818182</v>
      </c>
      <c r="C191">
        <f t="shared" si="8"/>
        <v>826.29935143494947</v>
      </c>
      <c r="D191" s="14" t="s">
        <v>651</v>
      </c>
      <c r="E191" s="12">
        <v>0</v>
      </c>
      <c r="F191" s="12">
        <v>0</v>
      </c>
      <c r="G191" s="12">
        <v>0</v>
      </c>
      <c r="H191" s="12">
        <v>0</v>
      </c>
      <c r="I191" s="12">
        <v>0</v>
      </c>
      <c r="J191" s="12">
        <v>0</v>
      </c>
      <c r="K191" s="12">
        <v>0</v>
      </c>
      <c r="L191" s="12">
        <v>0</v>
      </c>
      <c r="M191" s="12">
        <v>6128</v>
      </c>
      <c r="N191" s="12">
        <v>0</v>
      </c>
      <c r="O191" s="12">
        <v>0</v>
      </c>
      <c r="P191" s="12">
        <v>0</v>
      </c>
      <c r="Q191" s="12">
        <v>0</v>
      </c>
      <c r="R191" s="12">
        <v>0</v>
      </c>
      <c r="S191" s="12">
        <v>0</v>
      </c>
      <c r="T191" s="12">
        <v>0</v>
      </c>
      <c r="U191" s="12">
        <v>0</v>
      </c>
      <c r="V191" s="12">
        <v>0</v>
      </c>
      <c r="W191" s="12">
        <v>0</v>
      </c>
      <c r="X191" s="12">
        <v>0</v>
      </c>
      <c r="Y191" s="12">
        <v>0</v>
      </c>
      <c r="Z191" s="12">
        <v>0</v>
      </c>
      <c r="AA191" s="12">
        <v>0</v>
      </c>
      <c r="AB191" s="12">
        <v>0</v>
      </c>
      <c r="AC191" s="12">
        <v>0</v>
      </c>
      <c r="AD191" s="12">
        <v>0</v>
      </c>
      <c r="AE191" s="12">
        <v>0</v>
      </c>
      <c r="AF191" s="12">
        <v>0</v>
      </c>
      <c r="AG191" s="12">
        <v>0</v>
      </c>
      <c r="AH191" s="12">
        <v>0</v>
      </c>
      <c r="AI191" s="12">
        <v>0</v>
      </c>
      <c r="AJ191" s="12">
        <v>0</v>
      </c>
      <c r="AK191" s="12">
        <v>0</v>
      </c>
      <c r="AL191" s="12">
        <v>0</v>
      </c>
      <c r="AM191" s="12">
        <v>0</v>
      </c>
      <c r="AN191" s="12">
        <v>0</v>
      </c>
      <c r="AO191" s="12">
        <v>0</v>
      </c>
      <c r="AP191" s="12">
        <v>0</v>
      </c>
      <c r="AQ191" s="12">
        <v>0</v>
      </c>
      <c r="AR191" s="12">
        <v>0</v>
      </c>
      <c r="AS191" s="12">
        <v>0</v>
      </c>
      <c r="AT191" s="12">
        <v>0</v>
      </c>
      <c r="AU191" s="12">
        <v>0</v>
      </c>
      <c r="AV191" s="12">
        <v>0</v>
      </c>
      <c r="AW191" s="12">
        <v>0</v>
      </c>
      <c r="AX191" s="12">
        <v>0</v>
      </c>
      <c r="AY191" s="12">
        <v>0</v>
      </c>
      <c r="AZ191" s="12">
        <v>0</v>
      </c>
      <c r="BA191" s="12">
        <v>0</v>
      </c>
      <c r="BB191" s="12">
        <v>0</v>
      </c>
      <c r="BC191" s="12">
        <v>0</v>
      </c>
      <c r="BD191" s="12">
        <v>0</v>
      </c>
      <c r="BE191" s="12">
        <v>0</v>
      </c>
      <c r="BF191" s="12">
        <v>0</v>
      </c>
      <c r="BG191" s="12">
        <v>0</v>
      </c>
      <c r="BH191" s="12">
        <v>6128</v>
      </c>
    </row>
    <row r="192" spans="1:60" x14ac:dyDescent="0.2">
      <c r="A192" t="str">
        <f t="shared" si="6"/>
        <v>KPHU430H30KHB100HA</v>
      </c>
      <c r="B192">
        <f t="shared" si="7"/>
        <v>8.3818181818181809</v>
      </c>
      <c r="C192">
        <f t="shared" si="8"/>
        <v>45.967174644317055</v>
      </c>
      <c r="D192" s="14" t="s">
        <v>216</v>
      </c>
      <c r="E192" s="12">
        <v>0</v>
      </c>
      <c r="F192" s="12">
        <v>0</v>
      </c>
      <c r="G192" s="12">
        <v>0</v>
      </c>
      <c r="H192" s="12">
        <v>0</v>
      </c>
      <c r="I192" s="12">
        <v>0</v>
      </c>
      <c r="J192" s="12">
        <v>0</v>
      </c>
      <c r="K192" s="12">
        <v>0</v>
      </c>
      <c r="L192" s="12">
        <v>0</v>
      </c>
      <c r="M192" s="12">
        <v>0</v>
      </c>
      <c r="N192" s="12">
        <v>0</v>
      </c>
      <c r="O192" s="12">
        <v>0</v>
      </c>
      <c r="P192" s="12">
        <v>0</v>
      </c>
      <c r="Q192" s="12">
        <v>0</v>
      </c>
      <c r="R192" s="12">
        <v>0</v>
      </c>
      <c r="S192" s="12">
        <v>0</v>
      </c>
      <c r="T192" s="12">
        <v>0</v>
      </c>
      <c r="U192" s="12">
        <v>0</v>
      </c>
      <c r="V192" s="12">
        <v>0</v>
      </c>
      <c r="W192" s="12">
        <v>0</v>
      </c>
      <c r="X192" s="12">
        <v>0</v>
      </c>
      <c r="Y192" s="12">
        <v>0</v>
      </c>
      <c r="Z192" s="12">
        <v>0</v>
      </c>
      <c r="AA192" s="12">
        <v>0</v>
      </c>
      <c r="AB192" s="12">
        <v>0</v>
      </c>
      <c r="AC192" s="12">
        <v>0</v>
      </c>
      <c r="AD192" s="12">
        <v>0</v>
      </c>
      <c r="AE192" s="12">
        <v>0</v>
      </c>
      <c r="AF192" s="12">
        <v>154</v>
      </c>
      <c r="AG192" s="12">
        <v>0</v>
      </c>
      <c r="AH192" s="12">
        <v>0</v>
      </c>
      <c r="AI192" s="12">
        <v>0</v>
      </c>
      <c r="AJ192" s="12">
        <v>0</v>
      </c>
      <c r="AK192" s="12">
        <v>0</v>
      </c>
      <c r="AL192" s="12">
        <v>0</v>
      </c>
      <c r="AM192" s="12">
        <v>0</v>
      </c>
      <c r="AN192" s="12">
        <v>0</v>
      </c>
      <c r="AO192" s="12">
        <v>0</v>
      </c>
      <c r="AP192" s="12">
        <v>0</v>
      </c>
      <c r="AQ192" s="12">
        <v>307</v>
      </c>
      <c r="AR192" s="12">
        <v>0</v>
      </c>
      <c r="AS192" s="12">
        <v>0</v>
      </c>
      <c r="AT192" s="12">
        <v>0</v>
      </c>
      <c r="AU192" s="12">
        <v>0</v>
      </c>
      <c r="AV192" s="12">
        <v>0</v>
      </c>
      <c r="AW192" s="12">
        <v>0</v>
      </c>
      <c r="AX192" s="12">
        <v>0</v>
      </c>
      <c r="AY192" s="12">
        <v>0</v>
      </c>
      <c r="AZ192" s="12">
        <v>0</v>
      </c>
      <c r="BA192" s="12">
        <v>0</v>
      </c>
      <c r="BB192" s="12">
        <v>0</v>
      </c>
      <c r="BC192" s="12">
        <v>0</v>
      </c>
      <c r="BD192" s="12">
        <v>0</v>
      </c>
      <c r="BE192" s="12">
        <v>0</v>
      </c>
      <c r="BF192" s="12">
        <v>0</v>
      </c>
      <c r="BG192" s="12">
        <v>0</v>
      </c>
      <c r="BH192" s="12">
        <v>461</v>
      </c>
    </row>
    <row r="193" spans="1:60" x14ac:dyDescent="0.2">
      <c r="A193" t="str">
        <f t="shared" si="6"/>
        <v>KPHU430H40KHB100HA</v>
      </c>
      <c r="B193">
        <f t="shared" si="7"/>
        <v>0.83636363636363631</v>
      </c>
      <c r="C193">
        <f t="shared" si="8"/>
        <v>6.2026387346618268</v>
      </c>
      <c r="D193" s="14" t="s">
        <v>218</v>
      </c>
      <c r="E193" s="12">
        <v>0</v>
      </c>
      <c r="F193" s="12">
        <v>0</v>
      </c>
      <c r="G193" s="12">
        <v>0</v>
      </c>
      <c r="H193" s="12">
        <v>0</v>
      </c>
      <c r="I193" s="12">
        <v>0</v>
      </c>
      <c r="J193" s="12">
        <v>0</v>
      </c>
      <c r="K193" s="12">
        <v>0</v>
      </c>
      <c r="L193" s="12">
        <v>0</v>
      </c>
      <c r="M193" s="12">
        <v>0</v>
      </c>
      <c r="N193" s="12">
        <v>0</v>
      </c>
      <c r="O193" s="12">
        <v>0</v>
      </c>
      <c r="P193" s="12">
        <v>0</v>
      </c>
      <c r="Q193" s="12">
        <v>0</v>
      </c>
      <c r="R193" s="12">
        <v>0</v>
      </c>
      <c r="S193" s="12">
        <v>0</v>
      </c>
      <c r="T193" s="12">
        <v>0</v>
      </c>
      <c r="U193" s="12">
        <v>0</v>
      </c>
      <c r="V193" s="12">
        <v>0</v>
      </c>
      <c r="W193" s="12">
        <v>0</v>
      </c>
      <c r="X193" s="12">
        <v>46</v>
      </c>
      <c r="Y193" s="12">
        <v>0</v>
      </c>
      <c r="Z193" s="12">
        <v>0</v>
      </c>
      <c r="AA193" s="12">
        <v>0</v>
      </c>
      <c r="AB193" s="12">
        <v>0</v>
      </c>
      <c r="AC193" s="12">
        <v>0</v>
      </c>
      <c r="AD193" s="12">
        <v>0</v>
      </c>
      <c r="AE193" s="12">
        <v>0</v>
      </c>
      <c r="AF193" s="12">
        <v>0</v>
      </c>
      <c r="AG193" s="12">
        <v>0</v>
      </c>
      <c r="AH193" s="12">
        <v>0</v>
      </c>
      <c r="AI193" s="12">
        <v>0</v>
      </c>
      <c r="AJ193" s="12">
        <v>0</v>
      </c>
      <c r="AK193" s="12">
        <v>0</v>
      </c>
      <c r="AL193" s="12">
        <v>0</v>
      </c>
      <c r="AM193" s="12">
        <v>0</v>
      </c>
      <c r="AN193" s="12">
        <v>0</v>
      </c>
      <c r="AO193" s="12">
        <v>0</v>
      </c>
      <c r="AP193" s="12">
        <v>0</v>
      </c>
      <c r="AQ193" s="12">
        <v>0</v>
      </c>
      <c r="AR193" s="12">
        <v>0</v>
      </c>
      <c r="AS193" s="12">
        <v>0</v>
      </c>
      <c r="AT193" s="12">
        <v>0</v>
      </c>
      <c r="AU193" s="12">
        <v>0</v>
      </c>
      <c r="AV193" s="12">
        <v>0</v>
      </c>
      <c r="AW193" s="12">
        <v>0</v>
      </c>
      <c r="AX193" s="12">
        <v>0</v>
      </c>
      <c r="AY193" s="12">
        <v>0</v>
      </c>
      <c r="AZ193" s="12">
        <v>0</v>
      </c>
      <c r="BA193" s="12">
        <v>0</v>
      </c>
      <c r="BB193" s="12">
        <v>0</v>
      </c>
      <c r="BC193" s="12">
        <v>0</v>
      </c>
      <c r="BD193" s="12">
        <v>0</v>
      </c>
      <c r="BE193" s="12">
        <v>0</v>
      </c>
      <c r="BF193" s="12">
        <v>0</v>
      </c>
      <c r="BG193" s="12">
        <v>0</v>
      </c>
      <c r="BH193" s="12">
        <v>46</v>
      </c>
    </row>
    <row r="194" spans="1:60" x14ac:dyDescent="0.2">
      <c r="A194" t="str">
        <f t="shared" si="6"/>
        <v>KPHU430H69KHB100HA</v>
      </c>
      <c r="B194">
        <f t="shared" si="7"/>
        <v>2085</v>
      </c>
      <c r="C194">
        <f t="shared" si="8"/>
        <v>4252.1605358008565</v>
      </c>
      <c r="D194" s="14" t="s">
        <v>223</v>
      </c>
      <c r="E194" s="12">
        <v>0</v>
      </c>
      <c r="F194" s="12">
        <v>0</v>
      </c>
      <c r="G194" s="12">
        <v>0</v>
      </c>
      <c r="H194" s="12">
        <v>766</v>
      </c>
      <c r="I194" s="12">
        <v>0</v>
      </c>
      <c r="J194" s="12">
        <v>0</v>
      </c>
      <c r="K194" s="12">
        <v>4851</v>
      </c>
      <c r="L194" s="12">
        <v>20223</v>
      </c>
      <c r="M194" s="12">
        <v>1533</v>
      </c>
      <c r="N194" s="12">
        <v>613</v>
      </c>
      <c r="O194" s="12">
        <v>0</v>
      </c>
      <c r="P194" s="12">
        <v>307</v>
      </c>
      <c r="Q194" s="12">
        <v>206</v>
      </c>
      <c r="R194" s="12">
        <v>0</v>
      </c>
      <c r="S194" s="12">
        <v>0</v>
      </c>
      <c r="T194" s="12">
        <v>307</v>
      </c>
      <c r="U194" s="12">
        <v>0</v>
      </c>
      <c r="V194" s="12">
        <v>9192</v>
      </c>
      <c r="W194" s="12">
        <v>0</v>
      </c>
      <c r="X194" s="12">
        <v>0</v>
      </c>
      <c r="Y194" s="12">
        <v>0</v>
      </c>
      <c r="Z194" s="12">
        <v>255</v>
      </c>
      <c r="AA194" s="12">
        <v>0</v>
      </c>
      <c r="AB194" s="12">
        <v>12600</v>
      </c>
      <c r="AC194" s="12">
        <v>0</v>
      </c>
      <c r="AD194" s="12">
        <v>2211</v>
      </c>
      <c r="AE194" s="12">
        <v>1532</v>
      </c>
      <c r="AF194" s="12">
        <v>0</v>
      </c>
      <c r="AG194" s="12">
        <v>3064</v>
      </c>
      <c r="AH194" s="12">
        <v>3371</v>
      </c>
      <c r="AI194" s="12">
        <v>0</v>
      </c>
      <c r="AJ194" s="12">
        <v>0</v>
      </c>
      <c r="AK194" s="12">
        <v>614</v>
      </c>
      <c r="AL194" s="12">
        <v>1603</v>
      </c>
      <c r="AM194" s="12">
        <v>1603</v>
      </c>
      <c r="AN194" s="12">
        <v>0</v>
      </c>
      <c r="AO194" s="12">
        <v>10265</v>
      </c>
      <c r="AP194" s="12">
        <v>17618</v>
      </c>
      <c r="AQ194" s="12">
        <v>307</v>
      </c>
      <c r="AR194" s="12">
        <v>0</v>
      </c>
      <c r="AS194" s="12">
        <v>0</v>
      </c>
      <c r="AT194" s="12">
        <v>0</v>
      </c>
      <c r="AU194" s="12">
        <v>613</v>
      </c>
      <c r="AV194" s="12">
        <v>0</v>
      </c>
      <c r="AW194" s="12">
        <v>3064</v>
      </c>
      <c r="AX194" s="12">
        <v>0</v>
      </c>
      <c r="AY194" s="12">
        <v>0</v>
      </c>
      <c r="AZ194" s="12">
        <v>767</v>
      </c>
      <c r="BA194" s="12">
        <v>4596</v>
      </c>
      <c r="BB194" s="12">
        <v>3248</v>
      </c>
      <c r="BC194" s="12">
        <v>613</v>
      </c>
      <c r="BD194" s="12">
        <v>0</v>
      </c>
      <c r="BE194" s="12">
        <v>2605</v>
      </c>
      <c r="BF194" s="12">
        <v>0</v>
      </c>
      <c r="BG194" s="12">
        <v>6128</v>
      </c>
      <c r="BH194" s="12">
        <v>114675</v>
      </c>
    </row>
    <row r="195" spans="1:60" x14ac:dyDescent="0.2">
      <c r="A195" t="str">
        <f t="shared" si="6"/>
        <v>KPHU430H90KHB100HA</v>
      </c>
      <c r="B195">
        <f t="shared" si="7"/>
        <v>231.8909090909091</v>
      </c>
      <c r="C195">
        <f t="shared" si="8"/>
        <v>1698.7259896401149</v>
      </c>
      <c r="D195" s="14" t="s">
        <v>220</v>
      </c>
      <c r="E195" s="12">
        <v>0</v>
      </c>
      <c r="F195" s="12">
        <v>0</v>
      </c>
      <c r="G195" s="12">
        <v>0</v>
      </c>
      <c r="H195" s="12">
        <v>0</v>
      </c>
      <c r="I195" s="12">
        <v>0</v>
      </c>
      <c r="J195" s="12">
        <v>0</v>
      </c>
      <c r="K195" s="12">
        <v>0</v>
      </c>
      <c r="L195" s="12">
        <v>0</v>
      </c>
      <c r="M195" s="12">
        <v>0</v>
      </c>
      <c r="N195" s="12">
        <v>0</v>
      </c>
      <c r="O195" s="12">
        <v>0</v>
      </c>
      <c r="P195" s="12">
        <v>0</v>
      </c>
      <c r="Q195" s="12">
        <v>0</v>
      </c>
      <c r="R195" s="12">
        <v>0</v>
      </c>
      <c r="S195" s="12">
        <v>0</v>
      </c>
      <c r="T195" s="12">
        <v>0</v>
      </c>
      <c r="U195" s="12">
        <v>0</v>
      </c>
      <c r="V195" s="12">
        <v>0</v>
      </c>
      <c r="W195" s="12">
        <v>0</v>
      </c>
      <c r="X195" s="12">
        <v>0</v>
      </c>
      <c r="Y195" s="12">
        <v>0</v>
      </c>
      <c r="Z195" s="12">
        <v>0</v>
      </c>
      <c r="AA195" s="12">
        <v>0</v>
      </c>
      <c r="AB195" s="12">
        <v>12600</v>
      </c>
      <c r="AC195" s="12">
        <v>0</v>
      </c>
      <c r="AD195" s="12">
        <v>0</v>
      </c>
      <c r="AE195" s="12">
        <v>0</v>
      </c>
      <c r="AF195" s="12">
        <v>0</v>
      </c>
      <c r="AG195" s="12">
        <v>0</v>
      </c>
      <c r="AH195" s="12">
        <v>0</v>
      </c>
      <c r="AI195" s="12">
        <v>0</v>
      </c>
      <c r="AJ195" s="12">
        <v>0</v>
      </c>
      <c r="AK195" s="12">
        <v>0</v>
      </c>
      <c r="AL195" s="12">
        <v>0</v>
      </c>
      <c r="AM195" s="12">
        <v>0</v>
      </c>
      <c r="AN195" s="12">
        <v>0</v>
      </c>
      <c r="AO195" s="12">
        <v>0</v>
      </c>
      <c r="AP195" s="12">
        <v>0</v>
      </c>
      <c r="AQ195" s="12">
        <v>0</v>
      </c>
      <c r="AR195" s="12">
        <v>0</v>
      </c>
      <c r="AS195" s="12">
        <v>0</v>
      </c>
      <c r="AT195" s="12">
        <v>0</v>
      </c>
      <c r="AU195" s="12">
        <v>0</v>
      </c>
      <c r="AV195" s="12">
        <v>0</v>
      </c>
      <c r="AW195" s="12">
        <v>0</v>
      </c>
      <c r="AX195" s="12">
        <v>154</v>
      </c>
      <c r="AY195" s="12">
        <v>0</v>
      </c>
      <c r="AZ195" s="12">
        <v>0</v>
      </c>
      <c r="BA195" s="12">
        <v>0</v>
      </c>
      <c r="BB195" s="12">
        <v>0</v>
      </c>
      <c r="BC195" s="12">
        <v>0</v>
      </c>
      <c r="BD195" s="12">
        <v>0</v>
      </c>
      <c r="BE195" s="12">
        <v>0</v>
      </c>
      <c r="BF195" s="12">
        <v>0</v>
      </c>
      <c r="BG195" s="12">
        <v>0</v>
      </c>
      <c r="BH195" s="12">
        <v>12754</v>
      </c>
    </row>
    <row r="196" spans="1:60" x14ac:dyDescent="0.2">
      <c r="A196" t="str">
        <f t="shared" si="6"/>
        <v>KPHU440H30KHB190HA</v>
      </c>
      <c r="B196">
        <f t="shared" si="7"/>
        <v>5.581818181818182</v>
      </c>
      <c r="C196">
        <f t="shared" si="8"/>
        <v>41.395871555243069</v>
      </c>
      <c r="D196" s="14" t="s">
        <v>235</v>
      </c>
      <c r="E196" s="12">
        <v>0</v>
      </c>
      <c r="F196" s="12">
        <v>0</v>
      </c>
      <c r="G196" s="12">
        <v>0</v>
      </c>
      <c r="H196" s="12">
        <v>0</v>
      </c>
      <c r="I196" s="12">
        <v>0</v>
      </c>
      <c r="J196" s="12">
        <v>0</v>
      </c>
      <c r="K196" s="12">
        <v>0</v>
      </c>
      <c r="L196" s="12">
        <v>0</v>
      </c>
      <c r="M196" s="12">
        <v>0</v>
      </c>
      <c r="N196" s="12">
        <v>0</v>
      </c>
      <c r="O196" s="12">
        <v>0</v>
      </c>
      <c r="P196" s="12">
        <v>0</v>
      </c>
      <c r="Q196" s="12">
        <v>0</v>
      </c>
      <c r="R196" s="12">
        <v>0</v>
      </c>
      <c r="S196" s="12">
        <v>0</v>
      </c>
      <c r="T196" s="12">
        <v>0</v>
      </c>
      <c r="U196" s="12">
        <v>0</v>
      </c>
      <c r="V196" s="12">
        <v>0</v>
      </c>
      <c r="W196" s="12">
        <v>0</v>
      </c>
      <c r="X196" s="12">
        <v>0</v>
      </c>
      <c r="Y196" s="12">
        <v>0</v>
      </c>
      <c r="Z196" s="12">
        <v>0</v>
      </c>
      <c r="AA196" s="12">
        <v>0</v>
      </c>
      <c r="AB196" s="12">
        <v>0</v>
      </c>
      <c r="AC196" s="12">
        <v>0</v>
      </c>
      <c r="AD196" s="12">
        <v>0</v>
      </c>
      <c r="AE196" s="12">
        <v>0</v>
      </c>
      <c r="AF196" s="12">
        <v>0</v>
      </c>
      <c r="AG196" s="12">
        <v>0</v>
      </c>
      <c r="AH196" s="12">
        <v>0</v>
      </c>
      <c r="AI196" s="12">
        <v>0</v>
      </c>
      <c r="AJ196" s="12">
        <v>0</v>
      </c>
      <c r="AK196" s="12">
        <v>0</v>
      </c>
      <c r="AL196" s="12">
        <v>0</v>
      </c>
      <c r="AM196" s="12">
        <v>0</v>
      </c>
      <c r="AN196" s="12">
        <v>0</v>
      </c>
      <c r="AO196" s="12">
        <v>0</v>
      </c>
      <c r="AP196" s="12">
        <v>0</v>
      </c>
      <c r="AQ196" s="12">
        <v>0</v>
      </c>
      <c r="AR196" s="12">
        <v>307</v>
      </c>
      <c r="AS196" s="12">
        <v>0</v>
      </c>
      <c r="AT196" s="12">
        <v>0</v>
      </c>
      <c r="AU196" s="12">
        <v>0</v>
      </c>
      <c r="AV196" s="12">
        <v>0</v>
      </c>
      <c r="AW196" s="12">
        <v>0</v>
      </c>
      <c r="AX196" s="12">
        <v>0</v>
      </c>
      <c r="AY196" s="12">
        <v>0</v>
      </c>
      <c r="AZ196" s="12">
        <v>0</v>
      </c>
      <c r="BA196" s="12">
        <v>0</v>
      </c>
      <c r="BB196" s="12">
        <v>0</v>
      </c>
      <c r="BC196" s="12">
        <v>0</v>
      </c>
      <c r="BD196" s="12">
        <v>0</v>
      </c>
      <c r="BE196" s="12">
        <v>0</v>
      </c>
      <c r="BF196" s="12">
        <v>0</v>
      </c>
      <c r="BG196" s="12">
        <v>0</v>
      </c>
      <c r="BH196" s="12">
        <v>307</v>
      </c>
    </row>
    <row r="197" spans="1:60" x14ac:dyDescent="0.2">
      <c r="A197" t="str">
        <f t="shared" ref="A197:A260" si="9">D197</f>
        <v>KPHU440H49KHB190HA</v>
      </c>
      <c r="B197">
        <f t="shared" ref="B197:B260" si="10">AVERAGE(E197:BG197)</f>
        <v>54.636363636363633</v>
      </c>
      <c r="C197">
        <f t="shared" ref="C197:C260" si="11">_xlfn.STDEV.S(E197:BG197)</f>
        <v>185.1093134136095</v>
      </c>
      <c r="D197" s="14" t="s">
        <v>240</v>
      </c>
      <c r="E197" s="12">
        <v>0</v>
      </c>
      <c r="F197" s="12">
        <v>0</v>
      </c>
      <c r="G197" s="12">
        <v>0</v>
      </c>
      <c r="H197" s="12">
        <v>0</v>
      </c>
      <c r="I197" s="12">
        <v>0</v>
      </c>
      <c r="J197" s="12">
        <v>0</v>
      </c>
      <c r="K197" s="12">
        <v>0</v>
      </c>
      <c r="L197" s="12">
        <v>0</v>
      </c>
      <c r="M197" s="12">
        <v>0</v>
      </c>
      <c r="N197" s="12">
        <v>0</v>
      </c>
      <c r="O197" s="12">
        <v>0</v>
      </c>
      <c r="P197" s="12">
        <v>0</v>
      </c>
      <c r="Q197" s="12">
        <v>0</v>
      </c>
      <c r="R197" s="12">
        <v>0</v>
      </c>
      <c r="S197" s="12">
        <v>766</v>
      </c>
      <c r="T197" s="12">
        <v>0</v>
      </c>
      <c r="U197" s="12">
        <v>0</v>
      </c>
      <c r="V197" s="12">
        <v>0</v>
      </c>
      <c r="W197" s="12">
        <v>0</v>
      </c>
      <c r="X197" s="12">
        <v>0</v>
      </c>
      <c r="Y197" s="12">
        <v>0</v>
      </c>
      <c r="Z197" s="12">
        <v>0</v>
      </c>
      <c r="AA197" s="12">
        <v>0</v>
      </c>
      <c r="AB197" s="12">
        <v>0</v>
      </c>
      <c r="AC197" s="12">
        <v>0</v>
      </c>
      <c r="AD197" s="12">
        <v>400</v>
      </c>
      <c r="AE197" s="12">
        <v>0</v>
      </c>
      <c r="AF197" s="12">
        <v>0</v>
      </c>
      <c r="AG197" s="12">
        <v>766</v>
      </c>
      <c r="AH197" s="12">
        <v>0</v>
      </c>
      <c r="AI197" s="12">
        <v>0</v>
      </c>
      <c r="AJ197" s="12">
        <v>0</v>
      </c>
      <c r="AK197" s="12">
        <v>0</v>
      </c>
      <c r="AL197" s="12">
        <v>766</v>
      </c>
      <c r="AM197" s="12">
        <v>307</v>
      </c>
      <c r="AN197" s="12">
        <v>0</v>
      </c>
      <c r="AO197" s="12">
        <v>0</v>
      </c>
      <c r="AP197" s="12">
        <v>0</v>
      </c>
      <c r="AQ197" s="12">
        <v>0</v>
      </c>
      <c r="AR197" s="12">
        <v>0</v>
      </c>
      <c r="AS197" s="12">
        <v>0</v>
      </c>
      <c r="AT197" s="12">
        <v>0</v>
      </c>
      <c r="AU197" s="12">
        <v>0</v>
      </c>
      <c r="AV197" s="12">
        <v>0</v>
      </c>
      <c r="AW197" s="12">
        <v>0</v>
      </c>
      <c r="AX197" s="12">
        <v>0</v>
      </c>
      <c r="AY197" s="12">
        <v>0</v>
      </c>
      <c r="AZ197" s="12">
        <v>0</v>
      </c>
      <c r="BA197" s="12">
        <v>0</v>
      </c>
      <c r="BB197" s="12">
        <v>0</v>
      </c>
      <c r="BC197" s="12">
        <v>0</v>
      </c>
      <c r="BD197" s="12">
        <v>0</v>
      </c>
      <c r="BE197" s="12">
        <v>0</v>
      </c>
      <c r="BF197" s="12">
        <v>0</v>
      </c>
      <c r="BG197" s="12">
        <v>0</v>
      </c>
      <c r="BH197" s="12">
        <v>3005</v>
      </c>
    </row>
    <row r="198" spans="1:60" x14ac:dyDescent="0.2">
      <c r="A198" t="str">
        <f t="shared" si="9"/>
        <v>KPHU440H69KHB190HA</v>
      </c>
      <c r="B198">
        <f t="shared" si="10"/>
        <v>580.4909090909091</v>
      </c>
      <c r="C198">
        <f t="shared" si="11"/>
        <v>1517.1805707215881</v>
      </c>
      <c r="D198" s="14" t="s">
        <v>239</v>
      </c>
      <c r="E198" s="12">
        <v>0</v>
      </c>
      <c r="F198" s="12">
        <v>0</v>
      </c>
      <c r="G198" s="12">
        <v>0</v>
      </c>
      <c r="H198" s="12">
        <v>0</v>
      </c>
      <c r="I198" s="12">
        <v>0</v>
      </c>
      <c r="J198" s="12">
        <v>0</v>
      </c>
      <c r="K198" s="12">
        <v>0</v>
      </c>
      <c r="L198" s="12">
        <v>820</v>
      </c>
      <c r="M198" s="12">
        <v>301</v>
      </c>
      <c r="N198" s="12">
        <v>0</v>
      </c>
      <c r="O198" s="12">
        <v>0</v>
      </c>
      <c r="P198" s="12">
        <v>766</v>
      </c>
      <c r="Q198" s="12">
        <v>1532</v>
      </c>
      <c r="R198" s="12">
        <v>1597</v>
      </c>
      <c r="S198" s="12">
        <v>0</v>
      </c>
      <c r="T198" s="12">
        <v>0</v>
      </c>
      <c r="U198" s="12">
        <v>0</v>
      </c>
      <c r="V198" s="12">
        <v>613</v>
      </c>
      <c r="W198" s="12">
        <v>6128</v>
      </c>
      <c r="X198" s="12">
        <v>0</v>
      </c>
      <c r="Y198" s="12">
        <v>0</v>
      </c>
      <c r="Z198" s="12">
        <v>0</v>
      </c>
      <c r="AA198" s="12">
        <v>0</v>
      </c>
      <c r="AB198" s="12">
        <v>766</v>
      </c>
      <c r="AC198" s="12">
        <v>766</v>
      </c>
      <c r="AD198" s="12">
        <v>613</v>
      </c>
      <c r="AE198" s="12">
        <v>0</v>
      </c>
      <c r="AF198" s="12">
        <v>0</v>
      </c>
      <c r="AG198" s="12">
        <v>0</v>
      </c>
      <c r="AH198" s="12">
        <v>0</v>
      </c>
      <c r="AI198" s="12">
        <v>0</v>
      </c>
      <c r="AJ198" s="12">
        <v>154</v>
      </c>
      <c r="AK198" s="12">
        <v>0</v>
      </c>
      <c r="AL198" s="12">
        <v>0</v>
      </c>
      <c r="AM198" s="12">
        <v>0</v>
      </c>
      <c r="AN198" s="12">
        <v>0</v>
      </c>
      <c r="AO198" s="12">
        <v>766</v>
      </c>
      <c r="AP198" s="12">
        <v>8426</v>
      </c>
      <c r="AQ198" s="12">
        <v>0</v>
      </c>
      <c r="AR198" s="12">
        <v>920</v>
      </c>
      <c r="AS198" s="12">
        <v>0</v>
      </c>
      <c r="AT198" s="12">
        <v>0</v>
      </c>
      <c r="AU198" s="12">
        <v>0</v>
      </c>
      <c r="AV198" s="12">
        <v>0</v>
      </c>
      <c r="AW198" s="12">
        <v>0</v>
      </c>
      <c r="AX198" s="12">
        <v>3064</v>
      </c>
      <c r="AY198" s="12">
        <v>0</v>
      </c>
      <c r="AZ198" s="12">
        <v>0</v>
      </c>
      <c r="BA198" s="12">
        <v>3830</v>
      </c>
      <c r="BB198" s="12">
        <v>0</v>
      </c>
      <c r="BC198" s="12">
        <v>0</v>
      </c>
      <c r="BD198" s="12">
        <v>0</v>
      </c>
      <c r="BE198" s="12">
        <v>0</v>
      </c>
      <c r="BF198" s="12">
        <v>766</v>
      </c>
      <c r="BG198" s="12">
        <v>99</v>
      </c>
      <c r="BH198" s="12">
        <v>31927</v>
      </c>
    </row>
    <row r="199" spans="1:60" x14ac:dyDescent="0.2">
      <c r="A199" t="str">
        <f t="shared" si="9"/>
        <v>KPHU440H69KHE190HA</v>
      </c>
      <c r="B199">
        <f t="shared" si="10"/>
        <v>68.781818181818181</v>
      </c>
      <c r="C199">
        <f t="shared" si="11"/>
        <v>317.99677909556181</v>
      </c>
      <c r="D199" s="14" t="s">
        <v>307</v>
      </c>
      <c r="E199" s="12">
        <v>0</v>
      </c>
      <c r="F199" s="12">
        <v>92</v>
      </c>
      <c r="G199" s="12">
        <v>0</v>
      </c>
      <c r="H199" s="12">
        <v>249</v>
      </c>
      <c r="I199" s="12">
        <v>59</v>
      </c>
      <c r="J199" s="12">
        <v>0</v>
      </c>
      <c r="K199" s="12">
        <v>0</v>
      </c>
      <c r="L199" s="12">
        <v>0</v>
      </c>
      <c r="M199" s="12">
        <v>0</v>
      </c>
      <c r="N199" s="12">
        <v>0</v>
      </c>
      <c r="O199" s="12">
        <v>384</v>
      </c>
      <c r="P199" s="12">
        <v>0</v>
      </c>
      <c r="Q199" s="12">
        <v>0</v>
      </c>
      <c r="R199" s="12">
        <v>0</v>
      </c>
      <c r="S199" s="12">
        <v>0</v>
      </c>
      <c r="T199" s="12">
        <v>0</v>
      </c>
      <c r="U199" s="12">
        <v>0</v>
      </c>
      <c r="V199" s="12">
        <v>0</v>
      </c>
      <c r="W199" s="12">
        <v>0</v>
      </c>
      <c r="X199" s="12">
        <v>460</v>
      </c>
      <c r="Y199" s="12">
        <v>0</v>
      </c>
      <c r="Z199" s="12">
        <v>0</v>
      </c>
      <c r="AA199" s="12">
        <v>0</v>
      </c>
      <c r="AB199" s="12">
        <v>0</v>
      </c>
      <c r="AC199" s="12">
        <v>0</v>
      </c>
      <c r="AD199" s="12">
        <v>37</v>
      </c>
      <c r="AE199" s="12">
        <v>0</v>
      </c>
      <c r="AF199" s="12">
        <v>0</v>
      </c>
      <c r="AG199" s="12">
        <v>0</v>
      </c>
      <c r="AH199" s="12">
        <v>0</v>
      </c>
      <c r="AI199" s="12">
        <v>33</v>
      </c>
      <c r="AJ199" s="12">
        <v>0</v>
      </c>
      <c r="AK199" s="12">
        <v>0</v>
      </c>
      <c r="AL199" s="12">
        <v>2298</v>
      </c>
      <c r="AM199" s="12">
        <v>22</v>
      </c>
      <c r="AN199" s="12">
        <v>0</v>
      </c>
      <c r="AO199" s="12">
        <v>0</v>
      </c>
      <c r="AP199" s="12">
        <v>0</v>
      </c>
      <c r="AQ199" s="12">
        <v>0</v>
      </c>
      <c r="AR199" s="12">
        <v>13</v>
      </c>
      <c r="AS199" s="12">
        <v>0</v>
      </c>
      <c r="AT199" s="12">
        <v>46</v>
      </c>
      <c r="AU199" s="12">
        <v>10</v>
      </c>
      <c r="AV199" s="12">
        <v>0</v>
      </c>
      <c r="AW199" s="12">
        <v>22</v>
      </c>
      <c r="AX199" s="12">
        <v>16</v>
      </c>
      <c r="AY199" s="12">
        <v>17</v>
      </c>
      <c r="AZ199" s="12">
        <v>0</v>
      </c>
      <c r="BA199" s="12">
        <v>0</v>
      </c>
      <c r="BB199" s="12">
        <v>0</v>
      </c>
      <c r="BC199" s="12">
        <v>25</v>
      </c>
      <c r="BD199" s="12">
        <v>0</v>
      </c>
      <c r="BE199" s="12">
        <v>0</v>
      </c>
      <c r="BF199" s="12">
        <v>0</v>
      </c>
      <c r="BG199" s="12">
        <v>0</v>
      </c>
      <c r="BH199" s="12">
        <v>3783</v>
      </c>
    </row>
    <row r="200" spans="1:60" x14ac:dyDescent="0.2">
      <c r="A200" t="str">
        <f t="shared" si="9"/>
        <v>KPHU440H90KHB190HA</v>
      </c>
      <c r="B200">
        <f t="shared" si="10"/>
        <v>69.63636363636364</v>
      </c>
      <c r="C200">
        <f t="shared" si="11"/>
        <v>424.00525693964914</v>
      </c>
      <c r="D200" s="14" t="s">
        <v>237</v>
      </c>
      <c r="E200" s="12">
        <v>0</v>
      </c>
      <c r="F200" s="12">
        <v>0</v>
      </c>
      <c r="G200" s="12">
        <v>0</v>
      </c>
      <c r="H200" s="12">
        <v>0</v>
      </c>
      <c r="I200" s="12">
        <v>0</v>
      </c>
      <c r="J200" s="12">
        <v>0</v>
      </c>
      <c r="K200" s="12">
        <v>0</v>
      </c>
      <c r="L200" s="12">
        <v>0</v>
      </c>
      <c r="M200" s="12">
        <v>0</v>
      </c>
      <c r="N200" s="12">
        <v>0</v>
      </c>
      <c r="O200" s="12">
        <v>0</v>
      </c>
      <c r="P200" s="12">
        <v>0</v>
      </c>
      <c r="Q200" s="12">
        <v>0</v>
      </c>
      <c r="R200" s="12">
        <v>0</v>
      </c>
      <c r="S200" s="12">
        <v>0</v>
      </c>
      <c r="T200" s="12">
        <v>0</v>
      </c>
      <c r="U200" s="12">
        <v>0</v>
      </c>
      <c r="V200" s="12">
        <v>0</v>
      </c>
      <c r="W200" s="12">
        <v>0</v>
      </c>
      <c r="X200" s="12">
        <v>0</v>
      </c>
      <c r="Y200" s="12">
        <v>766</v>
      </c>
      <c r="Z200" s="12">
        <v>0</v>
      </c>
      <c r="AA200" s="12">
        <v>0</v>
      </c>
      <c r="AB200" s="12">
        <v>0</v>
      </c>
      <c r="AC200" s="12">
        <v>0</v>
      </c>
      <c r="AD200" s="12">
        <v>0</v>
      </c>
      <c r="AE200" s="12">
        <v>0</v>
      </c>
      <c r="AF200" s="12">
        <v>0</v>
      </c>
      <c r="AG200" s="12">
        <v>3064</v>
      </c>
      <c r="AH200" s="12">
        <v>0</v>
      </c>
      <c r="AI200" s="12">
        <v>0</v>
      </c>
      <c r="AJ200" s="12">
        <v>0</v>
      </c>
      <c r="AK200" s="12">
        <v>0</v>
      </c>
      <c r="AL200" s="12">
        <v>0</v>
      </c>
      <c r="AM200" s="12">
        <v>0</v>
      </c>
      <c r="AN200" s="12">
        <v>0</v>
      </c>
      <c r="AO200" s="12">
        <v>0</v>
      </c>
      <c r="AP200" s="12">
        <v>0</v>
      </c>
      <c r="AQ200" s="12">
        <v>0</v>
      </c>
      <c r="AR200" s="12">
        <v>0</v>
      </c>
      <c r="AS200" s="12">
        <v>0</v>
      </c>
      <c r="AT200" s="12">
        <v>0</v>
      </c>
      <c r="AU200" s="12">
        <v>0</v>
      </c>
      <c r="AV200" s="12">
        <v>0</v>
      </c>
      <c r="AW200" s="12">
        <v>0</v>
      </c>
      <c r="AX200" s="12">
        <v>0</v>
      </c>
      <c r="AY200" s="12">
        <v>0</v>
      </c>
      <c r="AZ200" s="12">
        <v>0</v>
      </c>
      <c r="BA200" s="12">
        <v>0</v>
      </c>
      <c r="BB200" s="12">
        <v>0</v>
      </c>
      <c r="BC200" s="12">
        <v>0</v>
      </c>
      <c r="BD200" s="12">
        <v>0</v>
      </c>
      <c r="BE200" s="12">
        <v>0</v>
      </c>
      <c r="BF200" s="12">
        <v>0</v>
      </c>
      <c r="BG200" s="12">
        <v>0</v>
      </c>
      <c r="BH200" s="12">
        <v>3830</v>
      </c>
    </row>
    <row r="201" spans="1:60" x14ac:dyDescent="0.2">
      <c r="A201" t="str">
        <f t="shared" si="9"/>
        <v>KPHU440H90KHE190HA</v>
      </c>
      <c r="B201">
        <f t="shared" si="10"/>
        <v>0.83636363636363631</v>
      </c>
      <c r="C201">
        <f t="shared" si="11"/>
        <v>6.2026387346618268</v>
      </c>
      <c r="D201" s="14" t="s">
        <v>305</v>
      </c>
      <c r="E201" s="12">
        <v>0</v>
      </c>
      <c r="F201" s="12">
        <v>0</v>
      </c>
      <c r="G201" s="12">
        <v>0</v>
      </c>
      <c r="H201" s="12">
        <v>0</v>
      </c>
      <c r="I201" s="12">
        <v>0</v>
      </c>
      <c r="J201" s="12">
        <v>0</v>
      </c>
      <c r="K201" s="12">
        <v>0</v>
      </c>
      <c r="L201" s="12">
        <v>0</v>
      </c>
      <c r="M201" s="12">
        <v>0</v>
      </c>
      <c r="N201" s="12">
        <v>0</v>
      </c>
      <c r="O201" s="12">
        <v>0</v>
      </c>
      <c r="P201" s="12">
        <v>0</v>
      </c>
      <c r="Q201" s="12">
        <v>0</v>
      </c>
      <c r="R201" s="12">
        <v>0</v>
      </c>
      <c r="S201" s="12">
        <v>0</v>
      </c>
      <c r="T201" s="12">
        <v>0</v>
      </c>
      <c r="U201" s="12">
        <v>0</v>
      </c>
      <c r="V201" s="12">
        <v>0</v>
      </c>
      <c r="W201" s="12">
        <v>0</v>
      </c>
      <c r="X201" s="12">
        <v>0</v>
      </c>
      <c r="Y201" s="12">
        <v>46</v>
      </c>
      <c r="Z201" s="12">
        <v>0</v>
      </c>
      <c r="AA201" s="12">
        <v>0</v>
      </c>
      <c r="AB201" s="12">
        <v>0</v>
      </c>
      <c r="AC201" s="12">
        <v>0</v>
      </c>
      <c r="AD201" s="12">
        <v>0</v>
      </c>
      <c r="AE201" s="12">
        <v>0</v>
      </c>
      <c r="AF201" s="12">
        <v>0</v>
      </c>
      <c r="AG201" s="12">
        <v>0</v>
      </c>
      <c r="AH201" s="12">
        <v>0</v>
      </c>
      <c r="AI201" s="12">
        <v>0</v>
      </c>
      <c r="AJ201" s="12">
        <v>0</v>
      </c>
      <c r="AK201" s="12">
        <v>0</v>
      </c>
      <c r="AL201" s="12">
        <v>0</v>
      </c>
      <c r="AM201" s="12">
        <v>0</v>
      </c>
      <c r="AN201" s="12">
        <v>0</v>
      </c>
      <c r="AO201" s="12">
        <v>0</v>
      </c>
      <c r="AP201" s="12">
        <v>0</v>
      </c>
      <c r="AQ201" s="12">
        <v>0</v>
      </c>
      <c r="AR201" s="12">
        <v>0</v>
      </c>
      <c r="AS201" s="12">
        <v>0</v>
      </c>
      <c r="AT201" s="12">
        <v>0</v>
      </c>
      <c r="AU201" s="12">
        <v>0</v>
      </c>
      <c r="AV201" s="12">
        <v>0</v>
      </c>
      <c r="AW201" s="12">
        <v>0</v>
      </c>
      <c r="AX201" s="12">
        <v>0</v>
      </c>
      <c r="AY201" s="12">
        <v>0</v>
      </c>
      <c r="AZ201" s="12">
        <v>0</v>
      </c>
      <c r="BA201" s="12">
        <v>0</v>
      </c>
      <c r="BB201" s="12">
        <v>0</v>
      </c>
      <c r="BC201" s="12">
        <v>0</v>
      </c>
      <c r="BD201" s="12">
        <v>0</v>
      </c>
      <c r="BE201" s="12">
        <v>0</v>
      </c>
      <c r="BF201" s="12">
        <v>0</v>
      </c>
      <c r="BG201" s="12">
        <v>0</v>
      </c>
      <c r="BH201" s="12">
        <v>46</v>
      </c>
    </row>
    <row r="202" spans="1:60" x14ac:dyDescent="0.2">
      <c r="A202" t="str">
        <f t="shared" si="9"/>
        <v>KPHU440H94KHB190HA</v>
      </c>
      <c r="B202">
        <f t="shared" si="10"/>
        <v>267.41818181818184</v>
      </c>
      <c r="C202">
        <f t="shared" si="11"/>
        <v>643.40090868208233</v>
      </c>
      <c r="D202" s="14" t="s">
        <v>238</v>
      </c>
      <c r="E202" s="12">
        <v>0</v>
      </c>
      <c r="F202" s="12">
        <v>0</v>
      </c>
      <c r="G202" s="12">
        <v>0</v>
      </c>
      <c r="H202" s="12">
        <v>766</v>
      </c>
      <c r="I202" s="12">
        <v>0</v>
      </c>
      <c r="J202" s="12">
        <v>0</v>
      </c>
      <c r="K202" s="12">
        <v>0</v>
      </c>
      <c r="L202" s="12">
        <v>766</v>
      </c>
      <c r="M202" s="12">
        <v>0</v>
      </c>
      <c r="N202" s="12">
        <v>0</v>
      </c>
      <c r="O202" s="12">
        <v>613</v>
      </c>
      <c r="P202" s="12">
        <v>0</v>
      </c>
      <c r="Q202" s="12">
        <v>1532</v>
      </c>
      <c r="R202" s="12">
        <v>307</v>
      </c>
      <c r="S202" s="12">
        <v>0</v>
      </c>
      <c r="T202" s="12">
        <v>0</v>
      </c>
      <c r="U202" s="12">
        <v>0</v>
      </c>
      <c r="V202" s="12">
        <v>0</v>
      </c>
      <c r="W202" s="12">
        <v>0</v>
      </c>
      <c r="X202" s="12">
        <v>0</v>
      </c>
      <c r="Y202" s="12">
        <v>0</v>
      </c>
      <c r="Z202" s="12">
        <v>0</v>
      </c>
      <c r="AA202" s="12">
        <v>0</v>
      </c>
      <c r="AB202" s="12">
        <v>0</v>
      </c>
      <c r="AC202" s="12">
        <v>766</v>
      </c>
      <c r="AD202" s="12">
        <v>0</v>
      </c>
      <c r="AE202" s="12">
        <v>0</v>
      </c>
      <c r="AF202" s="12">
        <v>3830</v>
      </c>
      <c r="AG202" s="12">
        <v>0</v>
      </c>
      <c r="AH202" s="12">
        <v>0</v>
      </c>
      <c r="AI202" s="12">
        <v>0</v>
      </c>
      <c r="AJ202" s="12">
        <v>766</v>
      </c>
      <c r="AK202" s="12">
        <v>0</v>
      </c>
      <c r="AL202" s="12">
        <v>0</v>
      </c>
      <c r="AM202" s="12">
        <v>0</v>
      </c>
      <c r="AN202" s="12">
        <v>0</v>
      </c>
      <c r="AO202" s="12">
        <v>0</v>
      </c>
      <c r="AP202" s="12">
        <v>0</v>
      </c>
      <c r="AQ202" s="12">
        <v>0</v>
      </c>
      <c r="AR202" s="12">
        <v>766</v>
      </c>
      <c r="AS202" s="12">
        <v>0</v>
      </c>
      <c r="AT202" s="12">
        <v>766</v>
      </c>
      <c r="AU202" s="12">
        <v>0</v>
      </c>
      <c r="AV202" s="12">
        <v>766</v>
      </c>
      <c r="AW202" s="12">
        <v>0</v>
      </c>
      <c r="AX202" s="12">
        <v>0</v>
      </c>
      <c r="AY202" s="12">
        <v>1532</v>
      </c>
      <c r="AZ202" s="12">
        <v>0</v>
      </c>
      <c r="BA202" s="12">
        <v>1532</v>
      </c>
      <c r="BB202" s="12">
        <v>0</v>
      </c>
      <c r="BC202" s="12">
        <v>0</v>
      </c>
      <c r="BD202" s="12">
        <v>0</v>
      </c>
      <c r="BE202" s="12">
        <v>0</v>
      </c>
      <c r="BF202" s="12">
        <v>0</v>
      </c>
      <c r="BG202" s="12">
        <v>0</v>
      </c>
      <c r="BH202" s="12">
        <v>14708</v>
      </c>
    </row>
    <row r="203" spans="1:60" x14ac:dyDescent="0.2">
      <c r="A203" t="str">
        <f t="shared" si="9"/>
        <v>KPHU490H30KHB190HA</v>
      </c>
      <c r="B203">
        <f t="shared" si="10"/>
        <v>13.927272727272728</v>
      </c>
      <c r="C203">
        <f t="shared" si="11"/>
        <v>103.28741892936868</v>
      </c>
      <c r="D203" s="14" t="s">
        <v>228</v>
      </c>
      <c r="E203" s="12">
        <v>0</v>
      </c>
      <c r="F203" s="12">
        <v>0</v>
      </c>
      <c r="G203" s="12">
        <v>0</v>
      </c>
      <c r="H203" s="12">
        <v>0</v>
      </c>
      <c r="I203" s="12">
        <v>0</v>
      </c>
      <c r="J203" s="12">
        <v>0</v>
      </c>
      <c r="K203" s="12">
        <v>0</v>
      </c>
      <c r="L203" s="12">
        <v>0</v>
      </c>
      <c r="M203" s="12">
        <v>0</v>
      </c>
      <c r="N203" s="12">
        <v>0</v>
      </c>
      <c r="O203" s="12">
        <v>0</v>
      </c>
      <c r="P203" s="12">
        <v>0</v>
      </c>
      <c r="Q203" s="12">
        <v>0</v>
      </c>
      <c r="R203" s="12">
        <v>0</v>
      </c>
      <c r="S203" s="12">
        <v>0</v>
      </c>
      <c r="T203" s="12">
        <v>0</v>
      </c>
      <c r="U203" s="12">
        <v>0</v>
      </c>
      <c r="V203" s="12">
        <v>0</v>
      </c>
      <c r="W203" s="12">
        <v>0</v>
      </c>
      <c r="X203" s="12">
        <v>0</v>
      </c>
      <c r="Y203" s="12">
        <v>0</v>
      </c>
      <c r="Z203" s="12">
        <v>0</v>
      </c>
      <c r="AA203" s="12">
        <v>0</v>
      </c>
      <c r="AB203" s="12">
        <v>0</v>
      </c>
      <c r="AC203" s="12">
        <v>0</v>
      </c>
      <c r="AD203" s="12">
        <v>0</v>
      </c>
      <c r="AE203" s="12">
        <v>0</v>
      </c>
      <c r="AF203" s="12">
        <v>0</v>
      </c>
      <c r="AG203" s="12">
        <v>0</v>
      </c>
      <c r="AH203" s="12">
        <v>0</v>
      </c>
      <c r="AI203" s="12">
        <v>0</v>
      </c>
      <c r="AJ203" s="12">
        <v>0</v>
      </c>
      <c r="AK203" s="12">
        <v>0</v>
      </c>
      <c r="AL203" s="12">
        <v>0</v>
      </c>
      <c r="AM203" s="12">
        <v>0</v>
      </c>
      <c r="AN203" s="12">
        <v>0</v>
      </c>
      <c r="AO203" s="12">
        <v>0</v>
      </c>
      <c r="AP203" s="12">
        <v>0</v>
      </c>
      <c r="AQ203" s="12">
        <v>0</v>
      </c>
      <c r="AR203" s="12">
        <v>0</v>
      </c>
      <c r="AS203" s="12">
        <v>0</v>
      </c>
      <c r="AT203" s="12">
        <v>0</v>
      </c>
      <c r="AU203" s="12">
        <v>0</v>
      </c>
      <c r="AV203" s="12">
        <v>0</v>
      </c>
      <c r="AW203" s="12">
        <v>0</v>
      </c>
      <c r="AX203" s="12">
        <v>0</v>
      </c>
      <c r="AY203" s="12">
        <v>0</v>
      </c>
      <c r="AZ203" s="12">
        <v>0</v>
      </c>
      <c r="BA203" s="12">
        <v>0</v>
      </c>
      <c r="BB203" s="12">
        <v>0</v>
      </c>
      <c r="BC203" s="12">
        <v>0</v>
      </c>
      <c r="BD203" s="12">
        <v>0</v>
      </c>
      <c r="BE203" s="12">
        <v>0</v>
      </c>
      <c r="BF203" s="12">
        <v>766</v>
      </c>
      <c r="BG203" s="12">
        <v>0</v>
      </c>
      <c r="BH203" s="12">
        <v>766</v>
      </c>
    </row>
    <row r="204" spans="1:60" x14ac:dyDescent="0.2">
      <c r="A204" t="str">
        <f t="shared" si="9"/>
        <v>KPHU490H30KHE190HA</v>
      </c>
      <c r="B204">
        <f t="shared" si="10"/>
        <v>3.2727272727272729</v>
      </c>
      <c r="C204">
        <f t="shared" si="11"/>
        <v>17.956175606855776</v>
      </c>
      <c r="D204" s="14" t="s">
        <v>297</v>
      </c>
      <c r="E204" s="12">
        <v>0</v>
      </c>
      <c r="F204" s="12">
        <v>0</v>
      </c>
      <c r="G204" s="12">
        <v>0</v>
      </c>
      <c r="H204" s="12">
        <v>0</v>
      </c>
      <c r="I204" s="12">
        <v>0</v>
      </c>
      <c r="J204" s="12">
        <v>0</v>
      </c>
      <c r="K204" s="12">
        <v>0</v>
      </c>
      <c r="L204" s="12">
        <v>0</v>
      </c>
      <c r="M204" s="12">
        <v>0</v>
      </c>
      <c r="N204" s="12">
        <v>0</v>
      </c>
      <c r="O204" s="12">
        <v>0</v>
      </c>
      <c r="P204" s="12">
        <v>60</v>
      </c>
      <c r="Q204" s="12">
        <v>0</v>
      </c>
      <c r="R204" s="12">
        <v>0</v>
      </c>
      <c r="S204" s="12">
        <v>0</v>
      </c>
      <c r="T204" s="12">
        <v>0</v>
      </c>
      <c r="U204" s="12">
        <v>0</v>
      </c>
      <c r="V204" s="12">
        <v>0</v>
      </c>
      <c r="W204" s="12">
        <v>0</v>
      </c>
      <c r="X204" s="12">
        <v>0</v>
      </c>
      <c r="Y204" s="12">
        <v>0</v>
      </c>
      <c r="Z204" s="12">
        <v>0</v>
      </c>
      <c r="AA204" s="12">
        <v>0</v>
      </c>
      <c r="AB204" s="12">
        <v>0</v>
      </c>
      <c r="AC204" s="12">
        <v>0</v>
      </c>
      <c r="AD204" s="12">
        <v>0</v>
      </c>
      <c r="AE204" s="12">
        <v>0</v>
      </c>
      <c r="AF204" s="12">
        <v>0</v>
      </c>
      <c r="AG204" s="12">
        <v>120</v>
      </c>
      <c r="AH204" s="12">
        <v>0</v>
      </c>
      <c r="AI204" s="12">
        <v>0</v>
      </c>
      <c r="AJ204" s="12">
        <v>0</v>
      </c>
      <c r="AK204" s="12">
        <v>0</v>
      </c>
      <c r="AL204" s="12">
        <v>0</v>
      </c>
      <c r="AM204" s="12">
        <v>0</v>
      </c>
      <c r="AN204" s="12">
        <v>0</v>
      </c>
      <c r="AO204" s="12">
        <v>0</v>
      </c>
      <c r="AP204" s="12">
        <v>0</v>
      </c>
      <c r="AQ204" s="12">
        <v>0</v>
      </c>
      <c r="AR204" s="12">
        <v>0</v>
      </c>
      <c r="AS204" s="12">
        <v>0</v>
      </c>
      <c r="AT204" s="12">
        <v>0</v>
      </c>
      <c r="AU204" s="12">
        <v>0</v>
      </c>
      <c r="AV204" s="12">
        <v>0</v>
      </c>
      <c r="AW204" s="12">
        <v>0</v>
      </c>
      <c r="AX204" s="12">
        <v>0</v>
      </c>
      <c r="AY204" s="12">
        <v>0</v>
      </c>
      <c r="AZ204" s="12">
        <v>0</v>
      </c>
      <c r="BA204" s="12">
        <v>0</v>
      </c>
      <c r="BB204" s="12">
        <v>0</v>
      </c>
      <c r="BC204" s="12">
        <v>0</v>
      </c>
      <c r="BD204" s="12">
        <v>0</v>
      </c>
      <c r="BE204" s="12">
        <v>0</v>
      </c>
      <c r="BF204" s="12">
        <v>0</v>
      </c>
      <c r="BG204" s="12">
        <v>0</v>
      </c>
      <c r="BH204" s="12">
        <v>180</v>
      </c>
    </row>
    <row r="205" spans="1:60" x14ac:dyDescent="0.2">
      <c r="A205" t="str">
        <f t="shared" si="9"/>
        <v>KPHU490H40KHB190HA</v>
      </c>
      <c r="B205">
        <f t="shared" si="10"/>
        <v>48.81818181818182</v>
      </c>
      <c r="C205">
        <f t="shared" si="11"/>
        <v>224.95819289856627</v>
      </c>
      <c r="D205" s="14" t="s">
        <v>229</v>
      </c>
      <c r="E205" s="12">
        <v>154</v>
      </c>
      <c r="F205" s="12">
        <v>0</v>
      </c>
      <c r="G205" s="12">
        <v>0</v>
      </c>
      <c r="H205" s="12">
        <v>0</v>
      </c>
      <c r="I205" s="12">
        <v>1632</v>
      </c>
      <c r="J205" s="12">
        <v>0</v>
      </c>
      <c r="K205" s="12">
        <v>0</v>
      </c>
      <c r="L205" s="12">
        <v>0</v>
      </c>
      <c r="M205" s="12">
        <v>25</v>
      </c>
      <c r="N205" s="12">
        <v>0</v>
      </c>
      <c r="O205" s="12">
        <v>0</v>
      </c>
      <c r="P205" s="12">
        <v>0</v>
      </c>
      <c r="Q205" s="12">
        <v>344</v>
      </c>
      <c r="R205" s="12">
        <v>0</v>
      </c>
      <c r="S205" s="12">
        <v>0</v>
      </c>
      <c r="T205" s="12">
        <v>0</v>
      </c>
      <c r="U205" s="12">
        <v>0</v>
      </c>
      <c r="V205" s="12">
        <v>33</v>
      </c>
      <c r="W205" s="12">
        <v>0</v>
      </c>
      <c r="X205" s="12">
        <v>0</v>
      </c>
      <c r="Y205" s="12">
        <v>0</v>
      </c>
      <c r="Z205" s="12">
        <v>60</v>
      </c>
      <c r="AA205" s="12">
        <v>0</v>
      </c>
      <c r="AB205" s="12">
        <v>0</v>
      </c>
      <c r="AC205" s="12">
        <v>0</v>
      </c>
      <c r="AD205" s="12">
        <v>0</v>
      </c>
      <c r="AE205" s="12">
        <v>0</v>
      </c>
      <c r="AF205" s="12">
        <v>0</v>
      </c>
      <c r="AG205" s="12">
        <v>0</v>
      </c>
      <c r="AH205" s="12">
        <v>0</v>
      </c>
      <c r="AI205" s="12">
        <v>56</v>
      </c>
      <c r="AJ205" s="12">
        <v>0</v>
      </c>
      <c r="AK205" s="12">
        <v>0</v>
      </c>
      <c r="AL205" s="12">
        <v>0</v>
      </c>
      <c r="AM205" s="12">
        <v>171</v>
      </c>
      <c r="AN205" s="12">
        <v>0</v>
      </c>
      <c r="AO205" s="12">
        <v>0</v>
      </c>
      <c r="AP205" s="12">
        <v>0</v>
      </c>
      <c r="AQ205" s="12">
        <v>0</v>
      </c>
      <c r="AR205" s="12">
        <v>25</v>
      </c>
      <c r="AS205" s="12">
        <v>0</v>
      </c>
      <c r="AT205" s="12">
        <v>0</v>
      </c>
      <c r="AU205" s="12">
        <v>31</v>
      </c>
      <c r="AV205" s="12">
        <v>0</v>
      </c>
      <c r="AW205" s="12">
        <v>0</v>
      </c>
      <c r="AX205" s="12">
        <v>0</v>
      </c>
      <c r="AY205" s="12">
        <v>137</v>
      </c>
      <c r="AZ205" s="12">
        <v>0</v>
      </c>
      <c r="BA205" s="12">
        <v>0</v>
      </c>
      <c r="BB205" s="12">
        <v>0</v>
      </c>
      <c r="BC205" s="12">
        <v>17</v>
      </c>
      <c r="BD205" s="12">
        <v>0</v>
      </c>
      <c r="BE205" s="12">
        <v>0</v>
      </c>
      <c r="BF205" s="12">
        <v>0</v>
      </c>
      <c r="BG205" s="12">
        <v>0</v>
      </c>
      <c r="BH205" s="12">
        <v>2685</v>
      </c>
    </row>
    <row r="206" spans="1:60" x14ac:dyDescent="0.2">
      <c r="A206" t="str">
        <f t="shared" si="9"/>
        <v>KPHU490H40KHE190HA</v>
      </c>
      <c r="B206">
        <f t="shared" si="10"/>
        <v>7.709090909090909</v>
      </c>
      <c r="C206">
        <f t="shared" si="11"/>
        <v>35.231337443349183</v>
      </c>
      <c r="D206" s="14" t="s">
        <v>298</v>
      </c>
      <c r="E206" s="12">
        <v>0</v>
      </c>
      <c r="F206" s="12">
        <v>0</v>
      </c>
      <c r="G206" s="12">
        <v>0</v>
      </c>
      <c r="H206" s="12">
        <v>0</v>
      </c>
      <c r="I206" s="12">
        <v>0</v>
      </c>
      <c r="J206" s="12">
        <v>0</v>
      </c>
      <c r="K206" s="12">
        <v>0</v>
      </c>
      <c r="L206" s="12">
        <v>0</v>
      </c>
      <c r="M206" s="12">
        <v>240</v>
      </c>
      <c r="N206" s="12">
        <v>0</v>
      </c>
      <c r="O206" s="12">
        <v>0</v>
      </c>
      <c r="P206" s="12">
        <v>0</v>
      </c>
      <c r="Q206" s="12">
        <v>0</v>
      </c>
      <c r="R206" s="12">
        <v>0</v>
      </c>
      <c r="S206" s="12">
        <v>0</v>
      </c>
      <c r="T206" s="12">
        <v>0</v>
      </c>
      <c r="U206" s="12">
        <v>0</v>
      </c>
      <c r="V206" s="12">
        <v>0</v>
      </c>
      <c r="W206" s="12">
        <v>0</v>
      </c>
      <c r="X206" s="12">
        <v>0</v>
      </c>
      <c r="Y206" s="12">
        <v>0</v>
      </c>
      <c r="Z206" s="12">
        <v>0</v>
      </c>
      <c r="AA206" s="12">
        <v>0</v>
      </c>
      <c r="AB206" s="12">
        <v>0</v>
      </c>
      <c r="AC206" s="12">
        <v>0</v>
      </c>
      <c r="AD206" s="12">
        <v>0</v>
      </c>
      <c r="AE206" s="12">
        <v>0</v>
      </c>
      <c r="AF206" s="12">
        <v>0</v>
      </c>
      <c r="AG206" s="12">
        <v>0</v>
      </c>
      <c r="AH206" s="12">
        <v>0</v>
      </c>
      <c r="AI206" s="12">
        <v>0</v>
      </c>
      <c r="AJ206" s="12">
        <v>92</v>
      </c>
      <c r="AK206" s="12">
        <v>0</v>
      </c>
      <c r="AL206" s="12">
        <v>0</v>
      </c>
      <c r="AM206" s="12">
        <v>0</v>
      </c>
      <c r="AN206" s="12">
        <v>0</v>
      </c>
      <c r="AO206" s="12">
        <v>0</v>
      </c>
      <c r="AP206" s="12">
        <v>0</v>
      </c>
      <c r="AQ206" s="12">
        <v>0</v>
      </c>
      <c r="AR206" s="12">
        <v>0</v>
      </c>
      <c r="AS206" s="12">
        <v>0</v>
      </c>
      <c r="AT206" s="12">
        <v>0</v>
      </c>
      <c r="AU206" s="12">
        <v>0</v>
      </c>
      <c r="AV206" s="12">
        <v>0</v>
      </c>
      <c r="AW206" s="12">
        <v>0</v>
      </c>
      <c r="AX206" s="12">
        <v>0</v>
      </c>
      <c r="AY206" s="12">
        <v>0</v>
      </c>
      <c r="AZ206" s="12">
        <v>0</v>
      </c>
      <c r="BA206" s="12">
        <v>0</v>
      </c>
      <c r="BB206" s="12">
        <v>0</v>
      </c>
      <c r="BC206" s="12">
        <v>0</v>
      </c>
      <c r="BD206" s="12">
        <v>46</v>
      </c>
      <c r="BE206" s="12">
        <v>0</v>
      </c>
      <c r="BF206" s="12">
        <v>0</v>
      </c>
      <c r="BG206" s="12">
        <v>46</v>
      </c>
      <c r="BH206" s="12">
        <v>424</v>
      </c>
    </row>
    <row r="207" spans="1:60" x14ac:dyDescent="0.2">
      <c r="A207" t="str">
        <f t="shared" si="9"/>
        <v>KPHU490H49KHB190HA</v>
      </c>
      <c r="B207">
        <f t="shared" si="10"/>
        <v>1055.7090909090909</v>
      </c>
      <c r="C207">
        <f t="shared" si="11"/>
        <v>2560.2508461645307</v>
      </c>
      <c r="D207" s="14" t="s">
        <v>233</v>
      </c>
      <c r="E207" s="12">
        <v>0</v>
      </c>
      <c r="F207" s="12">
        <v>0</v>
      </c>
      <c r="G207" s="12">
        <v>0</v>
      </c>
      <c r="H207" s="12">
        <v>0</v>
      </c>
      <c r="I207" s="12">
        <v>7660</v>
      </c>
      <c r="J207" s="12">
        <v>0</v>
      </c>
      <c r="K207" s="12">
        <v>307</v>
      </c>
      <c r="L207" s="12">
        <v>0</v>
      </c>
      <c r="M207" s="12">
        <v>0</v>
      </c>
      <c r="N207" s="12">
        <v>0</v>
      </c>
      <c r="O207" s="12">
        <v>0</v>
      </c>
      <c r="P207" s="12">
        <v>3064</v>
      </c>
      <c r="Q207" s="12">
        <v>0</v>
      </c>
      <c r="R207" s="12">
        <v>0</v>
      </c>
      <c r="S207" s="12">
        <v>0</v>
      </c>
      <c r="T207" s="12">
        <v>6128</v>
      </c>
      <c r="U207" s="12">
        <v>0</v>
      </c>
      <c r="V207" s="12">
        <v>0</v>
      </c>
      <c r="W207" s="12">
        <v>0</v>
      </c>
      <c r="X207" s="12">
        <v>0</v>
      </c>
      <c r="Y207" s="12">
        <v>0</v>
      </c>
      <c r="Z207" s="12">
        <v>7660</v>
      </c>
      <c r="AA207" s="12">
        <v>0</v>
      </c>
      <c r="AB207" s="12">
        <v>0</v>
      </c>
      <c r="AC207" s="12">
        <v>0</v>
      </c>
      <c r="AD207" s="12">
        <v>0</v>
      </c>
      <c r="AE207" s="12">
        <v>0</v>
      </c>
      <c r="AF207" s="12">
        <v>2605</v>
      </c>
      <c r="AG207" s="12">
        <v>0</v>
      </c>
      <c r="AH207" s="12">
        <v>6128</v>
      </c>
      <c r="AI207" s="12">
        <v>0</v>
      </c>
      <c r="AJ207" s="12">
        <v>0</v>
      </c>
      <c r="AK207" s="12">
        <v>9192</v>
      </c>
      <c r="AL207" s="12">
        <v>0</v>
      </c>
      <c r="AM207" s="12">
        <v>0</v>
      </c>
      <c r="AN207" s="12">
        <v>0</v>
      </c>
      <c r="AO207" s="12">
        <v>0</v>
      </c>
      <c r="AP207" s="12">
        <v>0</v>
      </c>
      <c r="AQ207" s="12">
        <v>0</v>
      </c>
      <c r="AR207" s="12">
        <v>0</v>
      </c>
      <c r="AS207" s="12">
        <v>0</v>
      </c>
      <c r="AT207" s="12">
        <v>0</v>
      </c>
      <c r="AU207" s="12">
        <v>0</v>
      </c>
      <c r="AV207" s="12">
        <v>0</v>
      </c>
      <c r="AW207" s="12">
        <v>0</v>
      </c>
      <c r="AX207" s="12">
        <v>9192</v>
      </c>
      <c r="AY207" s="12">
        <v>0</v>
      </c>
      <c r="AZ207" s="12">
        <v>0</v>
      </c>
      <c r="BA207" s="12">
        <v>0</v>
      </c>
      <c r="BB207" s="12">
        <v>0</v>
      </c>
      <c r="BC207" s="12">
        <v>0</v>
      </c>
      <c r="BD207" s="12">
        <v>0</v>
      </c>
      <c r="BE207" s="12">
        <v>0</v>
      </c>
      <c r="BF207" s="12">
        <v>0</v>
      </c>
      <c r="BG207" s="12">
        <v>6128</v>
      </c>
      <c r="BH207" s="12">
        <v>58064</v>
      </c>
    </row>
    <row r="208" spans="1:60" x14ac:dyDescent="0.2">
      <c r="A208" t="str">
        <f t="shared" si="9"/>
        <v>KPHU490H69KHB190HA</v>
      </c>
      <c r="B208">
        <f t="shared" si="10"/>
        <v>4963.0727272727272</v>
      </c>
      <c r="C208">
        <f t="shared" si="11"/>
        <v>13848.704779461756</v>
      </c>
      <c r="D208" s="14" t="s">
        <v>232</v>
      </c>
      <c r="E208" s="12">
        <v>0</v>
      </c>
      <c r="F208" s="12">
        <v>0</v>
      </c>
      <c r="G208" s="12">
        <v>0</v>
      </c>
      <c r="H208" s="12">
        <v>307</v>
      </c>
      <c r="I208" s="12">
        <v>2691</v>
      </c>
      <c r="J208" s="12">
        <v>1532</v>
      </c>
      <c r="K208" s="12">
        <v>3984</v>
      </c>
      <c r="L208" s="12">
        <v>9192</v>
      </c>
      <c r="M208" s="12">
        <v>1510</v>
      </c>
      <c r="N208" s="12">
        <v>0</v>
      </c>
      <c r="O208" s="12">
        <v>0</v>
      </c>
      <c r="P208" s="12">
        <v>14401</v>
      </c>
      <c r="Q208" s="12">
        <v>4641</v>
      </c>
      <c r="R208" s="12">
        <v>0</v>
      </c>
      <c r="S208" s="12">
        <v>0</v>
      </c>
      <c r="T208" s="12">
        <v>0</v>
      </c>
      <c r="U208" s="12">
        <v>15780</v>
      </c>
      <c r="V208" s="12">
        <v>1295</v>
      </c>
      <c r="W208" s="12">
        <v>0</v>
      </c>
      <c r="X208" s="12">
        <v>0</v>
      </c>
      <c r="Y208" s="12">
        <v>10</v>
      </c>
      <c r="Z208" s="12">
        <v>5431</v>
      </c>
      <c r="AA208" s="12">
        <v>0</v>
      </c>
      <c r="AB208" s="12">
        <v>0</v>
      </c>
      <c r="AC208" s="12">
        <v>0</v>
      </c>
      <c r="AD208" s="12">
        <v>5343</v>
      </c>
      <c r="AE208" s="12">
        <v>0</v>
      </c>
      <c r="AF208" s="12">
        <v>13788</v>
      </c>
      <c r="AG208" s="12">
        <v>0</v>
      </c>
      <c r="AH208" s="12">
        <v>0</v>
      </c>
      <c r="AI208" s="12">
        <v>19330</v>
      </c>
      <c r="AJ208" s="12">
        <v>6741</v>
      </c>
      <c r="AK208" s="12">
        <v>31</v>
      </c>
      <c r="AL208" s="12">
        <v>1532</v>
      </c>
      <c r="AM208" s="12">
        <v>1513</v>
      </c>
      <c r="AN208" s="12">
        <v>3064</v>
      </c>
      <c r="AO208" s="12">
        <v>7660</v>
      </c>
      <c r="AP208" s="12">
        <v>3064</v>
      </c>
      <c r="AQ208" s="12">
        <v>0</v>
      </c>
      <c r="AR208" s="12">
        <v>8226</v>
      </c>
      <c r="AS208" s="12">
        <v>766</v>
      </c>
      <c r="AT208" s="12">
        <v>0</v>
      </c>
      <c r="AU208" s="12">
        <v>11360</v>
      </c>
      <c r="AV208" s="12">
        <v>0</v>
      </c>
      <c r="AW208" s="12">
        <v>3064</v>
      </c>
      <c r="AX208" s="12">
        <v>6128</v>
      </c>
      <c r="AY208" s="12">
        <v>3526</v>
      </c>
      <c r="AZ208" s="12">
        <v>1532</v>
      </c>
      <c r="BA208" s="12">
        <v>99580</v>
      </c>
      <c r="BB208" s="12">
        <v>13788</v>
      </c>
      <c r="BC208" s="12">
        <v>2159</v>
      </c>
      <c r="BD208" s="12">
        <v>0</v>
      </c>
      <c r="BE208" s="12">
        <v>0</v>
      </c>
      <c r="BF208" s="12">
        <v>0</v>
      </c>
      <c r="BG208" s="12">
        <v>0</v>
      </c>
      <c r="BH208" s="12">
        <v>272969</v>
      </c>
    </row>
    <row r="209" spans="1:60" x14ac:dyDescent="0.2">
      <c r="A209" t="str">
        <f t="shared" si="9"/>
        <v>KPHU490H69KHE190HA</v>
      </c>
      <c r="B209">
        <f t="shared" si="10"/>
        <v>102.01818181818182</v>
      </c>
      <c r="C209">
        <f t="shared" si="11"/>
        <v>393.75666912207907</v>
      </c>
      <c r="D209" s="14" t="s">
        <v>301</v>
      </c>
      <c r="E209" s="12">
        <v>0</v>
      </c>
      <c r="F209" s="12">
        <v>0</v>
      </c>
      <c r="G209" s="12">
        <v>0</v>
      </c>
      <c r="H209" s="12">
        <v>0</v>
      </c>
      <c r="I209" s="12">
        <v>0</v>
      </c>
      <c r="J209" s="12">
        <v>0</v>
      </c>
      <c r="K209" s="12">
        <v>0</v>
      </c>
      <c r="L209" s="12">
        <v>0</v>
      </c>
      <c r="M209" s="12">
        <v>0</v>
      </c>
      <c r="N209" s="12">
        <v>10</v>
      </c>
      <c r="O209" s="12">
        <v>1563</v>
      </c>
      <c r="P209" s="12">
        <v>0</v>
      </c>
      <c r="Q209" s="12">
        <v>1050</v>
      </c>
      <c r="R209" s="12">
        <v>0</v>
      </c>
      <c r="S209" s="12">
        <v>0</v>
      </c>
      <c r="T209" s="12">
        <v>0</v>
      </c>
      <c r="U209" s="12">
        <v>0</v>
      </c>
      <c r="V209" s="12">
        <v>0</v>
      </c>
      <c r="W209" s="12">
        <v>7</v>
      </c>
      <c r="X209" s="12">
        <v>0</v>
      </c>
      <c r="Y209" s="12">
        <v>0</v>
      </c>
      <c r="Z209" s="12">
        <v>0</v>
      </c>
      <c r="AA209" s="12">
        <v>0</v>
      </c>
      <c r="AB209" s="12">
        <v>0</v>
      </c>
      <c r="AC209" s="12">
        <v>0</v>
      </c>
      <c r="AD209" s="12">
        <v>0</v>
      </c>
      <c r="AE209" s="12">
        <v>22</v>
      </c>
      <c r="AF209" s="12">
        <v>0</v>
      </c>
      <c r="AG209" s="12">
        <v>300</v>
      </c>
      <c r="AH209" s="12">
        <v>0</v>
      </c>
      <c r="AI209" s="12">
        <v>0</v>
      </c>
      <c r="AJ209" s="12">
        <v>7</v>
      </c>
      <c r="AK209" s="12">
        <v>13</v>
      </c>
      <c r="AL209" s="12">
        <v>0</v>
      </c>
      <c r="AM209" s="12">
        <v>0</v>
      </c>
      <c r="AN209" s="12">
        <v>0</v>
      </c>
      <c r="AO209" s="12">
        <v>138</v>
      </c>
      <c r="AP209" s="12">
        <v>46</v>
      </c>
      <c r="AQ209" s="12">
        <v>8</v>
      </c>
      <c r="AR209" s="12">
        <v>0</v>
      </c>
      <c r="AS209" s="12">
        <v>46</v>
      </c>
      <c r="AT209" s="12">
        <v>2298</v>
      </c>
      <c r="AU209" s="12">
        <v>0</v>
      </c>
      <c r="AV209" s="12">
        <v>0</v>
      </c>
      <c r="AW209" s="12">
        <v>0</v>
      </c>
      <c r="AX209" s="12">
        <v>0</v>
      </c>
      <c r="AY209" s="12">
        <v>0</v>
      </c>
      <c r="AZ209" s="12">
        <v>0</v>
      </c>
      <c r="BA209" s="12">
        <v>0</v>
      </c>
      <c r="BB209" s="12">
        <v>0</v>
      </c>
      <c r="BC209" s="12">
        <v>46</v>
      </c>
      <c r="BD209" s="12">
        <v>0</v>
      </c>
      <c r="BE209" s="12">
        <v>0</v>
      </c>
      <c r="BF209" s="12">
        <v>11</v>
      </c>
      <c r="BG209" s="12">
        <v>46</v>
      </c>
      <c r="BH209" s="12">
        <v>5611</v>
      </c>
    </row>
    <row r="210" spans="1:60" x14ac:dyDescent="0.2">
      <c r="A210" t="str">
        <f t="shared" si="9"/>
        <v>KPHU490H90KHB190HA</v>
      </c>
      <c r="B210">
        <f t="shared" si="10"/>
        <v>8.3818181818181809</v>
      </c>
      <c r="C210">
        <f t="shared" si="11"/>
        <v>45.967174644317055</v>
      </c>
      <c r="D210" s="14" t="s">
        <v>230</v>
      </c>
      <c r="E210" s="12">
        <v>0</v>
      </c>
      <c r="F210" s="12">
        <v>0</v>
      </c>
      <c r="G210" s="12">
        <v>0</v>
      </c>
      <c r="H210" s="12">
        <v>307</v>
      </c>
      <c r="I210" s="12">
        <v>0</v>
      </c>
      <c r="J210" s="12">
        <v>0</v>
      </c>
      <c r="K210" s="12">
        <v>0</v>
      </c>
      <c r="L210" s="12">
        <v>0</v>
      </c>
      <c r="M210" s="12">
        <v>0</v>
      </c>
      <c r="N210" s="12">
        <v>0</v>
      </c>
      <c r="O210" s="12">
        <v>0</v>
      </c>
      <c r="P210" s="12">
        <v>0</v>
      </c>
      <c r="Q210" s="12">
        <v>0</v>
      </c>
      <c r="R210" s="12">
        <v>0</v>
      </c>
      <c r="S210" s="12">
        <v>0</v>
      </c>
      <c r="T210" s="12">
        <v>0</v>
      </c>
      <c r="U210" s="12">
        <v>0</v>
      </c>
      <c r="V210" s="12">
        <v>0</v>
      </c>
      <c r="W210" s="12">
        <v>0</v>
      </c>
      <c r="X210" s="12">
        <v>0</v>
      </c>
      <c r="Y210" s="12">
        <v>0</v>
      </c>
      <c r="Z210" s="12">
        <v>154</v>
      </c>
      <c r="AA210" s="12">
        <v>0</v>
      </c>
      <c r="AB210" s="12">
        <v>0</v>
      </c>
      <c r="AC210" s="12">
        <v>0</v>
      </c>
      <c r="AD210" s="12">
        <v>0</v>
      </c>
      <c r="AE210" s="12">
        <v>0</v>
      </c>
      <c r="AF210" s="12">
        <v>0</v>
      </c>
      <c r="AG210" s="12">
        <v>0</v>
      </c>
      <c r="AH210" s="12">
        <v>0</v>
      </c>
      <c r="AI210" s="12">
        <v>0</v>
      </c>
      <c r="AJ210" s="12">
        <v>0</v>
      </c>
      <c r="AK210" s="12">
        <v>0</v>
      </c>
      <c r="AL210" s="12">
        <v>0</v>
      </c>
      <c r="AM210" s="12">
        <v>0</v>
      </c>
      <c r="AN210" s="12">
        <v>0</v>
      </c>
      <c r="AO210" s="12">
        <v>0</v>
      </c>
      <c r="AP210" s="12">
        <v>0</v>
      </c>
      <c r="AQ210" s="12">
        <v>0</v>
      </c>
      <c r="AR210" s="12">
        <v>0</v>
      </c>
      <c r="AS210" s="12">
        <v>0</v>
      </c>
      <c r="AT210" s="12">
        <v>0</v>
      </c>
      <c r="AU210" s="12">
        <v>0</v>
      </c>
      <c r="AV210" s="12">
        <v>0</v>
      </c>
      <c r="AW210" s="12">
        <v>0</v>
      </c>
      <c r="AX210" s="12">
        <v>0</v>
      </c>
      <c r="AY210" s="12">
        <v>0</v>
      </c>
      <c r="AZ210" s="12">
        <v>0</v>
      </c>
      <c r="BA210" s="12">
        <v>0</v>
      </c>
      <c r="BB210" s="12">
        <v>0</v>
      </c>
      <c r="BC210" s="12">
        <v>0</v>
      </c>
      <c r="BD210" s="12">
        <v>0</v>
      </c>
      <c r="BE210" s="12">
        <v>0</v>
      </c>
      <c r="BF210" s="12">
        <v>0</v>
      </c>
      <c r="BG210" s="12">
        <v>0</v>
      </c>
      <c r="BH210" s="12">
        <v>461</v>
      </c>
    </row>
    <row r="211" spans="1:60" x14ac:dyDescent="0.2">
      <c r="A211" t="str">
        <f t="shared" si="9"/>
        <v>KPHU490H90KHE190HA</v>
      </c>
      <c r="B211">
        <f t="shared" si="10"/>
        <v>12.072727272727272</v>
      </c>
      <c r="C211">
        <f t="shared" si="11"/>
        <v>41.754065912220092</v>
      </c>
      <c r="D211" s="14" t="s">
        <v>299</v>
      </c>
      <c r="E211" s="12">
        <v>0</v>
      </c>
      <c r="F211" s="12">
        <v>0</v>
      </c>
      <c r="G211" s="12">
        <v>0</v>
      </c>
      <c r="H211" s="12">
        <v>0</v>
      </c>
      <c r="I211" s="12">
        <v>0</v>
      </c>
      <c r="J211" s="12">
        <v>0</v>
      </c>
      <c r="K211" s="12">
        <v>0</v>
      </c>
      <c r="L211" s="12">
        <v>0</v>
      </c>
      <c r="M211" s="12">
        <v>0</v>
      </c>
      <c r="N211" s="12">
        <v>210</v>
      </c>
      <c r="O211" s="12">
        <v>0</v>
      </c>
      <c r="P211" s="12">
        <v>0</v>
      </c>
      <c r="Q211" s="12">
        <v>0</v>
      </c>
      <c r="R211" s="12">
        <v>0</v>
      </c>
      <c r="S211" s="12">
        <v>0</v>
      </c>
      <c r="T211" s="12">
        <v>0</v>
      </c>
      <c r="U211" s="12">
        <v>0</v>
      </c>
      <c r="V211" s="12">
        <v>150</v>
      </c>
      <c r="W211" s="12">
        <v>0</v>
      </c>
      <c r="X211" s="12">
        <v>0</v>
      </c>
      <c r="Y211" s="12">
        <v>0</v>
      </c>
      <c r="Z211" s="12">
        <v>0</v>
      </c>
      <c r="AA211" s="12">
        <v>0</v>
      </c>
      <c r="AB211" s="12">
        <v>0</v>
      </c>
      <c r="AC211" s="12">
        <v>0</v>
      </c>
      <c r="AD211" s="12">
        <v>0</v>
      </c>
      <c r="AE211" s="12">
        <v>0</v>
      </c>
      <c r="AF211" s="12">
        <v>120</v>
      </c>
      <c r="AG211" s="12">
        <v>0</v>
      </c>
      <c r="AH211" s="12">
        <v>0</v>
      </c>
      <c r="AI211" s="12">
        <v>0</v>
      </c>
      <c r="AJ211" s="12">
        <v>0</v>
      </c>
      <c r="AK211" s="12">
        <v>0</v>
      </c>
      <c r="AL211" s="12">
        <v>0</v>
      </c>
      <c r="AM211" s="12">
        <v>0</v>
      </c>
      <c r="AN211" s="12">
        <v>0</v>
      </c>
      <c r="AO211" s="12">
        <v>0</v>
      </c>
      <c r="AP211" s="12">
        <v>0</v>
      </c>
      <c r="AQ211" s="12">
        <v>0</v>
      </c>
      <c r="AR211" s="12">
        <v>138</v>
      </c>
      <c r="AS211" s="12">
        <v>0</v>
      </c>
      <c r="AT211" s="12">
        <v>0</v>
      </c>
      <c r="AU211" s="12">
        <v>0</v>
      </c>
      <c r="AV211" s="12">
        <v>0</v>
      </c>
      <c r="AW211" s="12">
        <v>0</v>
      </c>
      <c r="AX211" s="12">
        <v>0</v>
      </c>
      <c r="AY211" s="12">
        <v>0</v>
      </c>
      <c r="AZ211" s="12">
        <v>0</v>
      </c>
      <c r="BA211" s="12">
        <v>0</v>
      </c>
      <c r="BB211" s="12">
        <v>0</v>
      </c>
      <c r="BC211" s="12">
        <v>0</v>
      </c>
      <c r="BD211" s="12">
        <v>0</v>
      </c>
      <c r="BE211" s="12">
        <v>0</v>
      </c>
      <c r="BF211" s="12">
        <v>46</v>
      </c>
      <c r="BG211" s="12">
        <v>0</v>
      </c>
      <c r="BH211" s="12">
        <v>664</v>
      </c>
    </row>
    <row r="212" spans="1:60" x14ac:dyDescent="0.2">
      <c r="A212" t="str">
        <f t="shared" si="9"/>
        <v>KPHU640H30KHB190HA</v>
      </c>
      <c r="B212">
        <f t="shared" si="10"/>
        <v>5.0363636363636362</v>
      </c>
      <c r="C212">
        <f t="shared" si="11"/>
        <v>26.334714194712117</v>
      </c>
      <c r="D212" s="14" t="s">
        <v>275</v>
      </c>
      <c r="E212" s="12">
        <v>0</v>
      </c>
      <c r="F212" s="12">
        <v>0</v>
      </c>
      <c r="G212" s="12">
        <v>0</v>
      </c>
      <c r="H212" s="12">
        <v>0</v>
      </c>
      <c r="I212" s="12">
        <v>0</v>
      </c>
      <c r="J212" s="12">
        <v>0</v>
      </c>
      <c r="K212" s="12">
        <v>0</v>
      </c>
      <c r="L212" s="12">
        <v>0</v>
      </c>
      <c r="M212" s="12">
        <v>0</v>
      </c>
      <c r="N212" s="12">
        <v>0</v>
      </c>
      <c r="O212" s="12">
        <v>0</v>
      </c>
      <c r="P212" s="12">
        <v>0</v>
      </c>
      <c r="Q212" s="12">
        <v>0</v>
      </c>
      <c r="R212" s="12">
        <v>0</v>
      </c>
      <c r="S212" s="12">
        <v>0</v>
      </c>
      <c r="T212" s="12">
        <v>0</v>
      </c>
      <c r="U212" s="12">
        <v>0</v>
      </c>
      <c r="V212" s="12">
        <v>0</v>
      </c>
      <c r="W212" s="12">
        <v>0</v>
      </c>
      <c r="X212" s="12">
        <v>0</v>
      </c>
      <c r="Y212" s="12">
        <v>0</v>
      </c>
      <c r="Z212" s="12">
        <v>0</v>
      </c>
      <c r="AA212" s="12">
        <v>0</v>
      </c>
      <c r="AB212" s="12">
        <v>0</v>
      </c>
      <c r="AC212" s="12">
        <v>0</v>
      </c>
      <c r="AD212" s="12">
        <v>0</v>
      </c>
      <c r="AE212" s="12">
        <v>0</v>
      </c>
      <c r="AF212" s="12">
        <v>0</v>
      </c>
      <c r="AG212" s="12">
        <v>0</v>
      </c>
      <c r="AH212" s="12">
        <v>0</v>
      </c>
      <c r="AI212" s="12">
        <v>0</v>
      </c>
      <c r="AJ212" s="12">
        <v>0</v>
      </c>
      <c r="AK212" s="12">
        <v>0</v>
      </c>
      <c r="AL212" s="12">
        <v>0</v>
      </c>
      <c r="AM212" s="12">
        <v>0</v>
      </c>
      <c r="AN212" s="12">
        <v>0</v>
      </c>
      <c r="AO212" s="12">
        <v>0</v>
      </c>
      <c r="AP212" s="12">
        <v>0</v>
      </c>
      <c r="AQ212" s="12">
        <v>154</v>
      </c>
      <c r="AR212" s="12">
        <v>0</v>
      </c>
      <c r="AS212" s="12">
        <v>0</v>
      </c>
      <c r="AT212" s="12">
        <v>0</v>
      </c>
      <c r="AU212" s="12">
        <v>0</v>
      </c>
      <c r="AV212" s="12">
        <v>0</v>
      </c>
      <c r="AW212" s="12">
        <v>0</v>
      </c>
      <c r="AX212" s="12">
        <v>0</v>
      </c>
      <c r="AY212" s="12">
        <v>0</v>
      </c>
      <c r="AZ212" s="12">
        <v>0</v>
      </c>
      <c r="BA212" s="12">
        <v>0</v>
      </c>
      <c r="BB212" s="12">
        <v>0</v>
      </c>
      <c r="BC212" s="12">
        <v>0</v>
      </c>
      <c r="BD212" s="12">
        <v>0</v>
      </c>
      <c r="BE212" s="12">
        <v>123</v>
      </c>
      <c r="BF212" s="12">
        <v>0</v>
      </c>
      <c r="BG212" s="12">
        <v>0</v>
      </c>
      <c r="BH212" s="12">
        <v>277</v>
      </c>
    </row>
    <row r="213" spans="1:60" x14ac:dyDescent="0.2">
      <c r="A213" t="str">
        <f t="shared" si="9"/>
        <v>KPHU640H40KHB190HA</v>
      </c>
      <c r="B213">
        <f t="shared" si="10"/>
        <v>59.163636363636364</v>
      </c>
      <c r="C213">
        <f t="shared" si="11"/>
        <v>418.13513514866372</v>
      </c>
      <c r="D213" s="14" t="s">
        <v>280</v>
      </c>
      <c r="E213" s="12">
        <v>0</v>
      </c>
      <c r="F213" s="12">
        <v>3100</v>
      </c>
      <c r="G213" s="12">
        <v>0</v>
      </c>
      <c r="H213" s="12">
        <v>0</v>
      </c>
      <c r="I213" s="12">
        <v>0</v>
      </c>
      <c r="J213" s="12">
        <v>0</v>
      </c>
      <c r="K213" s="12">
        <v>0</v>
      </c>
      <c r="L213" s="12">
        <v>0</v>
      </c>
      <c r="M213" s="12">
        <v>0</v>
      </c>
      <c r="N213" s="12">
        <v>0</v>
      </c>
      <c r="O213" s="12">
        <v>0</v>
      </c>
      <c r="P213" s="12">
        <v>0</v>
      </c>
      <c r="Q213" s="12">
        <v>0</v>
      </c>
      <c r="R213" s="12">
        <v>0</v>
      </c>
      <c r="S213" s="12">
        <v>0</v>
      </c>
      <c r="T213" s="12">
        <v>0</v>
      </c>
      <c r="U213" s="12">
        <v>0</v>
      </c>
      <c r="V213" s="12">
        <v>0</v>
      </c>
      <c r="W213" s="12">
        <v>0</v>
      </c>
      <c r="X213" s="12">
        <v>0</v>
      </c>
      <c r="Y213" s="12">
        <v>0</v>
      </c>
      <c r="Z213" s="12">
        <v>0</v>
      </c>
      <c r="AA213" s="12">
        <v>0</v>
      </c>
      <c r="AB213" s="12">
        <v>0</v>
      </c>
      <c r="AC213" s="12">
        <v>0</v>
      </c>
      <c r="AD213" s="12">
        <v>0</v>
      </c>
      <c r="AE213" s="12">
        <v>0</v>
      </c>
      <c r="AF213" s="12">
        <v>0</v>
      </c>
      <c r="AG213" s="12">
        <v>154</v>
      </c>
      <c r="AH213" s="12">
        <v>0</v>
      </c>
      <c r="AI213" s="12">
        <v>0</v>
      </c>
      <c r="AJ213" s="12">
        <v>0</v>
      </c>
      <c r="AK213" s="12">
        <v>0</v>
      </c>
      <c r="AL213" s="12">
        <v>0</v>
      </c>
      <c r="AM213" s="12">
        <v>0</v>
      </c>
      <c r="AN213" s="12">
        <v>0</v>
      </c>
      <c r="AO213" s="12">
        <v>0</v>
      </c>
      <c r="AP213" s="12">
        <v>0</v>
      </c>
      <c r="AQ213" s="12">
        <v>0</v>
      </c>
      <c r="AR213" s="12">
        <v>0</v>
      </c>
      <c r="AS213" s="12">
        <v>0</v>
      </c>
      <c r="AT213" s="12">
        <v>0</v>
      </c>
      <c r="AU213" s="12">
        <v>0</v>
      </c>
      <c r="AV213" s="12">
        <v>0</v>
      </c>
      <c r="AW213" s="12">
        <v>0</v>
      </c>
      <c r="AX213" s="12">
        <v>0</v>
      </c>
      <c r="AY213" s="12">
        <v>0</v>
      </c>
      <c r="AZ213" s="12">
        <v>0</v>
      </c>
      <c r="BA213" s="12">
        <v>0</v>
      </c>
      <c r="BB213" s="12">
        <v>0</v>
      </c>
      <c r="BC213" s="12">
        <v>0</v>
      </c>
      <c r="BD213" s="12">
        <v>0</v>
      </c>
      <c r="BE213" s="12">
        <v>0</v>
      </c>
      <c r="BF213" s="12">
        <v>0</v>
      </c>
      <c r="BG213" s="12">
        <v>0</v>
      </c>
      <c r="BH213" s="12">
        <v>3254</v>
      </c>
    </row>
    <row r="214" spans="1:60" x14ac:dyDescent="0.2">
      <c r="A214" t="str">
        <f t="shared" si="9"/>
        <v>KPHU640H41KHB100HA</v>
      </c>
      <c r="B214">
        <f t="shared" si="10"/>
        <v>430.36363636363637</v>
      </c>
      <c r="C214">
        <f t="shared" si="11"/>
        <v>1150.4508836496391</v>
      </c>
      <c r="D214" s="14" t="s">
        <v>291</v>
      </c>
      <c r="E214" s="12">
        <v>0</v>
      </c>
      <c r="F214" s="12">
        <v>0</v>
      </c>
      <c r="G214" s="12">
        <v>16</v>
      </c>
      <c r="H214" s="12">
        <v>0</v>
      </c>
      <c r="I214" s="12">
        <v>0</v>
      </c>
      <c r="J214" s="12">
        <v>0</v>
      </c>
      <c r="K214" s="12">
        <v>766</v>
      </c>
      <c r="L214" s="12">
        <v>1000</v>
      </c>
      <c r="M214" s="12">
        <v>0</v>
      </c>
      <c r="N214" s="12">
        <v>0</v>
      </c>
      <c r="O214" s="12">
        <v>0</v>
      </c>
      <c r="P214" s="12">
        <v>0</v>
      </c>
      <c r="Q214" s="12">
        <v>0</v>
      </c>
      <c r="R214" s="12">
        <v>0</v>
      </c>
      <c r="S214" s="12">
        <v>0</v>
      </c>
      <c r="T214" s="12">
        <v>0</v>
      </c>
      <c r="U214" s="12">
        <v>0</v>
      </c>
      <c r="V214" s="12">
        <v>0</v>
      </c>
      <c r="W214" s="12">
        <v>0</v>
      </c>
      <c r="X214" s="12">
        <v>0</v>
      </c>
      <c r="Y214" s="12">
        <v>1532</v>
      </c>
      <c r="Z214" s="12">
        <v>0</v>
      </c>
      <c r="AA214" s="12">
        <v>0</v>
      </c>
      <c r="AB214" s="12">
        <v>0</v>
      </c>
      <c r="AC214" s="12">
        <v>1532</v>
      </c>
      <c r="AD214" s="12">
        <v>0</v>
      </c>
      <c r="AE214" s="12">
        <v>1532</v>
      </c>
      <c r="AF214" s="12">
        <v>3064</v>
      </c>
      <c r="AG214" s="12">
        <v>0</v>
      </c>
      <c r="AH214" s="12">
        <v>0</v>
      </c>
      <c r="AI214" s="12">
        <v>0</v>
      </c>
      <c r="AJ214" s="12">
        <v>0</v>
      </c>
      <c r="AK214" s="12">
        <v>0</v>
      </c>
      <c r="AL214" s="12">
        <v>1532</v>
      </c>
      <c r="AM214" s="12">
        <v>0</v>
      </c>
      <c r="AN214" s="12">
        <v>0</v>
      </c>
      <c r="AO214" s="12">
        <v>0</v>
      </c>
      <c r="AP214" s="12">
        <v>6128</v>
      </c>
      <c r="AQ214" s="12">
        <v>307</v>
      </c>
      <c r="AR214" s="12">
        <v>0</v>
      </c>
      <c r="AS214" s="12">
        <v>0</v>
      </c>
      <c r="AT214" s="12">
        <v>0</v>
      </c>
      <c r="AU214" s="12">
        <v>0</v>
      </c>
      <c r="AV214" s="12">
        <v>0</v>
      </c>
      <c r="AW214" s="12">
        <v>705</v>
      </c>
      <c r="AX214" s="12">
        <v>0</v>
      </c>
      <c r="AY214" s="12">
        <v>0</v>
      </c>
      <c r="AZ214" s="12">
        <v>0</v>
      </c>
      <c r="BA214" s="12">
        <v>0</v>
      </c>
      <c r="BB214" s="12">
        <v>0</v>
      </c>
      <c r="BC214" s="12">
        <v>40</v>
      </c>
      <c r="BD214" s="12">
        <v>4750</v>
      </c>
      <c r="BE214" s="12">
        <v>766</v>
      </c>
      <c r="BF214" s="12">
        <v>0</v>
      </c>
      <c r="BG214" s="12">
        <v>0</v>
      </c>
      <c r="BH214" s="12">
        <v>23670</v>
      </c>
    </row>
    <row r="215" spans="1:60" x14ac:dyDescent="0.2">
      <c r="A215" t="str">
        <f t="shared" si="9"/>
        <v>KPHU640H69KHB100HA</v>
      </c>
      <c r="B215">
        <f t="shared" si="10"/>
        <v>3208.3454545454547</v>
      </c>
      <c r="C215">
        <f t="shared" si="11"/>
        <v>4301.4179497522882</v>
      </c>
      <c r="D215" s="14" t="s">
        <v>288</v>
      </c>
      <c r="E215" s="12">
        <v>62</v>
      </c>
      <c r="F215" s="12">
        <v>360</v>
      </c>
      <c r="G215" s="12">
        <v>10113</v>
      </c>
      <c r="H215" s="12">
        <v>1170</v>
      </c>
      <c r="I215" s="12">
        <v>793</v>
      </c>
      <c r="J215" s="12">
        <v>1022</v>
      </c>
      <c r="K215" s="12">
        <v>4626</v>
      </c>
      <c r="L215" s="12">
        <v>8715</v>
      </c>
      <c r="M215" s="12">
        <v>421</v>
      </c>
      <c r="N215" s="12">
        <v>6350</v>
      </c>
      <c r="O215" s="12">
        <v>16602</v>
      </c>
      <c r="P215" s="12">
        <v>13442</v>
      </c>
      <c r="Q215" s="12">
        <v>5759</v>
      </c>
      <c r="R215" s="12">
        <v>1370</v>
      </c>
      <c r="S215" s="12">
        <v>0</v>
      </c>
      <c r="T215" s="12">
        <v>837</v>
      </c>
      <c r="U215" s="12">
        <v>955</v>
      </c>
      <c r="V215" s="12">
        <v>3812</v>
      </c>
      <c r="W215" s="12">
        <v>1311</v>
      </c>
      <c r="X215" s="12">
        <v>1061</v>
      </c>
      <c r="Y215" s="12">
        <v>662</v>
      </c>
      <c r="Z215" s="12">
        <v>343</v>
      </c>
      <c r="AA215" s="12">
        <v>3919</v>
      </c>
      <c r="AB215" s="12">
        <v>4630</v>
      </c>
      <c r="AC215" s="12">
        <v>951</v>
      </c>
      <c r="AD215" s="12">
        <v>2063</v>
      </c>
      <c r="AE215" s="12">
        <v>848</v>
      </c>
      <c r="AF215" s="12">
        <v>12045</v>
      </c>
      <c r="AG215" s="12">
        <v>2494</v>
      </c>
      <c r="AH215" s="12">
        <v>800</v>
      </c>
      <c r="AI215" s="12">
        <v>1781</v>
      </c>
      <c r="AJ215" s="12">
        <v>7660</v>
      </c>
      <c r="AK215" s="12">
        <v>645</v>
      </c>
      <c r="AL215" s="12">
        <v>384</v>
      </c>
      <c r="AM215" s="12">
        <v>621</v>
      </c>
      <c r="AN215" s="12">
        <v>8734</v>
      </c>
      <c r="AO215" s="12">
        <v>94</v>
      </c>
      <c r="AP215" s="12">
        <v>1607</v>
      </c>
      <c r="AQ215" s="12">
        <v>391</v>
      </c>
      <c r="AR215" s="12">
        <v>2306</v>
      </c>
      <c r="AS215" s="12">
        <v>778</v>
      </c>
      <c r="AT215" s="12">
        <v>3281</v>
      </c>
      <c r="AU215" s="12">
        <v>3242</v>
      </c>
      <c r="AV215" s="12">
        <v>3841</v>
      </c>
      <c r="AW215" s="12">
        <v>0</v>
      </c>
      <c r="AX215" s="12">
        <v>235</v>
      </c>
      <c r="AY215" s="12">
        <v>825</v>
      </c>
      <c r="AZ215" s="12">
        <v>63</v>
      </c>
      <c r="BA215" s="12">
        <v>19884</v>
      </c>
      <c r="BB215" s="12">
        <v>185</v>
      </c>
      <c r="BC215" s="12">
        <v>3619</v>
      </c>
      <c r="BD215" s="12">
        <v>1844</v>
      </c>
      <c r="BE215" s="12">
        <v>3819</v>
      </c>
      <c r="BF215" s="12">
        <v>2126</v>
      </c>
      <c r="BG215" s="12">
        <v>958</v>
      </c>
      <c r="BH215" s="12">
        <v>176459</v>
      </c>
    </row>
    <row r="216" spans="1:60" x14ac:dyDescent="0.2">
      <c r="A216" t="str">
        <f t="shared" si="9"/>
        <v>KPHU640H69KHB190HA</v>
      </c>
      <c r="B216">
        <f t="shared" si="10"/>
        <v>2960.6181818181817</v>
      </c>
      <c r="C216">
        <f t="shared" si="11"/>
        <v>4168.4732505323864</v>
      </c>
      <c r="D216" s="14" t="s">
        <v>289</v>
      </c>
      <c r="E216" s="12">
        <v>766</v>
      </c>
      <c r="F216" s="12">
        <v>26060</v>
      </c>
      <c r="G216" s="12">
        <v>0</v>
      </c>
      <c r="H216" s="12">
        <v>3064</v>
      </c>
      <c r="I216" s="12">
        <v>8171</v>
      </c>
      <c r="J216" s="12">
        <v>613</v>
      </c>
      <c r="K216" s="12">
        <v>766</v>
      </c>
      <c r="L216" s="12">
        <v>10724</v>
      </c>
      <c r="M216" s="12">
        <v>13573</v>
      </c>
      <c r="N216" s="12">
        <v>4596</v>
      </c>
      <c r="O216" s="12">
        <v>3832</v>
      </c>
      <c r="P216" s="12">
        <v>4596</v>
      </c>
      <c r="Q216" s="12">
        <v>2167</v>
      </c>
      <c r="R216" s="12">
        <v>0</v>
      </c>
      <c r="S216" s="12">
        <v>307</v>
      </c>
      <c r="T216" s="12">
        <v>5400</v>
      </c>
      <c r="U216" s="12">
        <v>1257</v>
      </c>
      <c r="V216" s="12">
        <v>0</v>
      </c>
      <c r="W216" s="12">
        <v>1226</v>
      </c>
      <c r="X216" s="12">
        <v>1532</v>
      </c>
      <c r="Y216" s="12">
        <v>3866</v>
      </c>
      <c r="Z216" s="12">
        <v>613</v>
      </c>
      <c r="AA216" s="12">
        <v>8360</v>
      </c>
      <c r="AB216" s="12">
        <v>2032</v>
      </c>
      <c r="AC216" s="12">
        <v>767</v>
      </c>
      <c r="AD216" s="12">
        <v>701</v>
      </c>
      <c r="AE216" s="12">
        <v>613</v>
      </c>
      <c r="AF216" s="12">
        <v>4298</v>
      </c>
      <c r="AG216" s="12">
        <v>3700</v>
      </c>
      <c r="AH216" s="12">
        <v>5056</v>
      </c>
      <c r="AI216" s="12">
        <v>1532</v>
      </c>
      <c r="AJ216" s="12">
        <v>3064</v>
      </c>
      <c r="AK216" s="12">
        <v>2298</v>
      </c>
      <c r="AL216" s="12">
        <v>766</v>
      </c>
      <c r="AM216" s="12">
        <v>4137</v>
      </c>
      <c r="AN216" s="12">
        <v>3830</v>
      </c>
      <c r="AO216" s="12">
        <v>2298</v>
      </c>
      <c r="AP216" s="12">
        <v>3984</v>
      </c>
      <c r="AQ216" s="12">
        <v>2298</v>
      </c>
      <c r="AR216" s="12">
        <v>766</v>
      </c>
      <c r="AS216" s="12">
        <v>766</v>
      </c>
      <c r="AT216" s="12">
        <v>3524</v>
      </c>
      <c r="AU216" s="12">
        <v>0</v>
      </c>
      <c r="AV216" s="12">
        <v>766</v>
      </c>
      <c r="AW216" s="12">
        <v>0</v>
      </c>
      <c r="AX216" s="12">
        <v>3202</v>
      </c>
      <c r="AY216" s="12">
        <v>2298</v>
      </c>
      <c r="AZ216" s="12">
        <v>1532</v>
      </c>
      <c r="BA216" s="12">
        <v>0</v>
      </c>
      <c r="BB216" s="12">
        <v>766</v>
      </c>
      <c r="BC216" s="12">
        <v>2674</v>
      </c>
      <c r="BD216" s="12">
        <v>613</v>
      </c>
      <c r="BE216" s="12">
        <v>766</v>
      </c>
      <c r="BF216" s="12">
        <v>766</v>
      </c>
      <c r="BG216" s="12">
        <v>1532</v>
      </c>
      <c r="BH216" s="12">
        <v>162834</v>
      </c>
    </row>
    <row r="217" spans="1:60" x14ac:dyDescent="0.2">
      <c r="A217" t="str">
        <f t="shared" si="9"/>
        <v>KPHU640H90KHB100HA</v>
      </c>
      <c r="B217">
        <f t="shared" si="10"/>
        <v>424.85454545454547</v>
      </c>
      <c r="C217">
        <f t="shared" si="11"/>
        <v>1487.3368496669154</v>
      </c>
      <c r="D217" s="14" t="s">
        <v>284</v>
      </c>
      <c r="E217" s="12">
        <v>0</v>
      </c>
      <c r="F217" s="12">
        <v>0</v>
      </c>
      <c r="G217" s="12">
        <v>0</v>
      </c>
      <c r="H217" s="12">
        <v>0</v>
      </c>
      <c r="I217" s="12">
        <v>0</v>
      </c>
      <c r="J217" s="12">
        <v>0</v>
      </c>
      <c r="K217" s="12">
        <v>0</v>
      </c>
      <c r="L217" s="12">
        <v>0</v>
      </c>
      <c r="M217" s="12">
        <v>0</v>
      </c>
      <c r="N217" s="12">
        <v>0</v>
      </c>
      <c r="O217" s="12">
        <v>385</v>
      </c>
      <c r="P217" s="12">
        <v>0</v>
      </c>
      <c r="Q217" s="12">
        <v>0</v>
      </c>
      <c r="R217" s="12">
        <v>0</v>
      </c>
      <c r="S217" s="12">
        <v>0</v>
      </c>
      <c r="T217" s="12">
        <v>0</v>
      </c>
      <c r="U217" s="12">
        <v>0</v>
      </c>
      <c r="V217" s="12">
        <v>0</v>
      </c>
      <c r="W217" s="12">
        <v>0</v>
      </c>
      <c r="X217" s="12">
        <v>0</v>
      </c>
      <c r="Y217" s="12">
        <v>0</v>
      </c>
      <c r="Z217" s="12">
        <v>0</v>
      </c>
      <c r="AA217" s="12">
        <v>0</v>
      </c>
      <c r="AB217" s="12">
        <v>0</v>
      </c>
      <c r="AC217" s="12">
        <v>0</v>
      </c>
      <c r="AD217" s="12">
        <v>0</v>
      </c>
      <c r="AE217" s="12">
        <v>0</v>
      </c>
      <c r="AF217" s="12">
        <v>0</v>
      </c>
      <c r="AG217" s="12">
        <v>0</v>
      </c>
      <c r="AH217" s="12">
        <v>0</v>
      </c>
      <c r="AI217" s="12">
        <v>0</v>
      </c>
      <c r="AJ217" s="12">
        <v>460</v>
      </c>
      <c r="AK217" s="12">
        <v>1686</v>
      </c>
      <c r="AL217" s="12">
        <v>0</v>
      </c>
      <c r="AM217" s="12">
        <v>1532</v>
      </c>
      <c r="AN217" s="12">
        <v>0</v>
      </c>
      <c r="AO217" s="12">
        <v>0</v>
      </c>
      <c r="AP217" s="12">
        <v>0</v>
      </c>
      <c r="AQ217" s="12">
        <v>0</v>
      </c>
      <c r="AR217" s="12">
        <v>9192</v>
      </c>
      <c r="AS217" s="12">
        <v>0</v>
      </c>
      <c r="AT217" s="12">
        <v>4596</v>
      </c>
      <c r="AU217" s="12">
        <v>0</v>
      </c>
      <c r="AV217" s="12">
        <v>0</v>
      </c>
      <c r="AW217" s="12">
        <v>0</v>
      </c>
      <c r="AX217" s="12">
        <v>1532</v>
      </c>
      <c r="AY217" s="12">
        <v>0</v>
      </c>
      <c r="AZ217" s="12">
        <v>0</v>
      </c>
      <c r="BA217" s="12">
        <v>0</v>
      </c>
      <c r="BB217" s="12">
        <v>0</v>
      </c>
      <c r="BC217" s="12">
        <v>0</v>
      </c>
      <c r="BD217" s="12">
        <v>0</v>
      </c>
      <c r="BE217" s="12">
        <v>0</v>
      </c>
      <c r="BF217" s="12">
        <v>0</v>
      </c>
      <c r="BG217" s="12">
        <v>3984</v>
      </c>
      <c r="BH217" s="12">
        <v>23367</v>
      </c>
    </row>
    <row r="218" spans="1:60" x14ac:dyDescent="0.2">
      <c r="A218" t="str">
        <f t="shared" si="9"/>
        <v>KPHU640H90KHB190HA</v>
      </c>
      <c r="B218">
        <f t="shared" si="10"/>
        <v>1238.4363636363637</v>
      </c>
      <c r="C218">
        <f t="shared" si="11"/>
        <v>2109.09255336346</v>
      </c>
      <c r="D218" s="14" t="s">
        <v>285</v>
      </c>
      <c r="E218" s="12">
        <v>0</v>
      </c>
      <c r="F218" s="12">
        <v>4596</v>
      </c>
      <c r="G218" s="12">
        <v>0</v>
      </c>
      <c r="H218" s="12">
        <v>3064</v>
      </c>
      <c r="I218" s="12">
        <v>766</v>
      </c>
      <c r="J218" s="12">
        <v>2605</v>
      </c>
      <c r="K218" s="12">
        <v>0</v>
      </c>
      <c r="L218" s="12">
        <v>766</v>
      </c>
      <c r="M218" s="12">
        <v>359</v>
      </c>
      <c r="N218" s="12">
        <v>766</v>
      </c>
      <c r="O218" s="12">
        <v>0</v>
      </c>
      <c r="P218" s="12">
        <v>5362</v>
      </c>
      <c r="Q218" s="12">
        <v>1839</v>
      </c>
      <c r="R218" s="12">
        <v>0</v>
      </c>
      <c r="S218" s="12">
        <v>0</v>
      </c>
      <c r="T218" s="12">
        <v>0</v>
      </c>
      <c r="U218" s="12">
        <v>0</v>
      </c>
      <c r="V218" s="12">
        <v>0</v>
      </c>
      <c r="W218" s="12">
        <v>0</v>
      </c>
      <c r="X218" s="12">
        <v>1839</v>
      </c>
      <c r="Y218" s="12">
        <v>3254</v>
      </c>
      <c r="Z218" s="12">
        <v>0</v>
      </c>
      <c r="AA218" s="12">
        <v>3064</v>
      </c>
      <c r="AB218" s="12">
        <v>0</v>
      </c>
      <c r="AC218" s="12">
        <v>5362</v>
      </c>
      <c r="AD218" s="12">
        <v>0</v>
      </c>
      <c r="AE218" s="12">
        <v>0</v>
      </c>
      <c r="AF218" s="12">
        <v>11031</v>
      </c>
      <c r="AG218" s="12">
        <v>3064</v>
      </c>
      <c r="AH218" s="12">
        <v>0</v>
      </c>
      <c r="AI218" s="12">
        <v>766</v>
      </c>
      <c r="AJ218" s="12">
        <v>766</v>
      </c>
      <c r="AK218" s="12">
        <v>0</v>
      </c>
      <c r="AL218" s="12">
        <v>766</v>
      </c>
      <c r="AM218" s="12">
        <v>0</v>
      </c>
      <c r="AN218" s="12">
        <v>766</v>
      </c>
      <c r="AO218" s="12">
        <v>766</v>
      </c>
      <c r="AP218" s="12">
        <v>1073</v>
      </c>
      <c r="AQ218" s="12">
        <v>0</v>
      </c>
      <c r="AR218" s="12">
        <v>0</v>
      </c>
      <c r="AS218" s="12">
        <v>3064</v>
      </c>
      <c r="AT218" s="12">
        <v>0</v>
      </c>
      <c r="AU218" s="12">
        <v>0</v>
      </c>
      <c r="AV218" s="12">
        <v>766</v>
      </c>
      <c r="AW218" s="12">
        <v>0</v>
      </c>
      <c r="AX218" s="12">
        <v>1532</v>
      </c>
      <c r="AY218" s="12">
        <v>6894</v>
      </c>
      <c r="AZ218" s="12">
        <v>0</v>
      </c>
      <c r="BA218" s="12">
        <v>0</v>
      </c>
      <c r="BB218" s="12">
        <v>0</v>
      </c>
      <c r="BC218" s="12">
        <v>920</v>
      </c>
      <c r="BD218" s="12">
        <v>0</v>
      </c>
      <c r="BE218" s="12">
        <v>2298</v>
      </c>
      <c r="BF218" s="12">
        <v>0</v>
      </c>
      <c r="BG218" s="12">
        <v>0</v>
      </c>
      <c r="BH218" s="12">
        <v>68114</v>
      </c>
    </row>
    <row r="219" spans="1:60" x14ac:dyDescent="0.2">
      <c r="A219" t="str">
        <f t="shared" si="9"/>
        <v>KPHU64RH69KHP168HA</v>
      </c>
      <c r="B219">
        <f t="shared" si="10"/>
        <v>13.927272727272728</v>
      </c>
      <c r="C219">
        <f t="shared" si="11"/>
        <v>103.28741892936868</v>
      </c>
      <c r="D219" s="14" t="s">
        <v>2327</v>
      </c>
      <c r="E219" s="12">
        <v>0</v>
      </c>
      <c r="F219" s="12">
        <v>0</v>
      </c>
      <c r="G219" s="12">
        <v>0</v>
      </c>
      <c r="H219" s="12">
        <v>0</v>
      </c>
      <c r="I219" s="12">
        <v>0</v>
      </c>
      <c r="J219" s="12">
        <v>0</v>
      </c>
      <c r="K219" s="12">
        <v>0</v>
      </c>
      <c r="L219" s="12">
        <v>0</v>
      </c>
      <c r="M219" s="12">
        <v>0</v>
      </c>
      <c r="N219" s="12">
        <v>0</v>
      </c>
      <c r="O219" s="12">
        <v>0</v>
      </c>
      <c r="P219" s="12">
        <v>0</v>
      </c>
      <c r="Q219" s="12">
        <v>0</v>
      </c>
      <c r="R219" s="12">
        <v>0</v>
      </c>
      <c r="S219" s="12">
        <v>0</v>
      </c>
      <c r="T219" s="12">
        <v>0</v>
      </c>
      <c r="U219" s="12">
        <v>0</v>
      </c>
      <c r="V219" s="12">
        <v>0</v>
      </c>
      <c r="W219" s="12">
        <v>0</v>
      </c>
      <c r="X219" s="12">
        <v>0</v>
      </c>
      <c r="Y219" s="12">
        <v>0</v>
      </c>
      <c r="Z219" s="12">
        <v>0</v>
      </c>
      <c r="AA219" s="12">
        <v>0</v>
      </c>
      <c r="AB219" s="12">
        <v>0</v>
      </c>
      <c r="AC219" s="12">
        <v>0</v>
      </c>
      <c r="AD219" s="12">
        <v>0</v>
      </c>
      <c r="AE219" s="12">
        <v>0</v>
      </c>
      <c r="AF219" s="12">
        <v>0</v>
      </c>
      <c r="AG219" s="12">
        <v>0</v>
      </c>
      <c r="AH219" s="12">
        <v>0</v>
      </c>
      <c r="AI219" s="12">
        <v>0</v>
      </c>
      <c r="AJ219" s="12">
        <v>0</v>
      </c>
      <c r="AK219" s="12">
        <v>0</v>
      </c>
      <c r="AL219" s="12">
        <v>0</v>
      </c>
      <c r="AM219" s="12">
        <v>0</v>
      </c>
      <c r="AN219" s="12">
        <v>0</v>
      </c>
      <c r="AO219" s="12">
        <v>0</v>
      </c>
      <c r="AP219" s="12">
        <v>0</v>
      </c>
      <c r="AQ219" s="12">
        <v>0</v>
      </c>
      <c r="AR219" s="12">
        <v>0</v>
      </c>
      <c r="AS219" s="12">
        <v>0</v>
      </c>
      <c r="AT219" s="12">
        <v>0</v>
      </c>
      <c r="AU219" s="12">
        <v>0</v>
      </c>
      <c r="AV219" s="12">
        <v>0</v>
      </c>
      <c r="AW219" s="12">
        <v>0</v>
      </c>
      <c r="AX219" s="12">
        <v>0</v>
      </c>
      <c r="AY219" s="12">
        <v>0</v>
      </c>
      <c r="AZ219" s="12">
        <v>0</v>
      </c>
      <c r="BA219" s="12">
        <v>0</v>
      </c>
      <c r="BB219" s="12">
        <v>0</v>
      </c>
      <c r="BC219" s="12">
        <v>0</v>
      </c>
      <c r="BD219" s="12">
        <v>766</v>
      </c>
      <c r="BE219" s="12">
        <v>0</v>
      </c>
      <c r="BF219" s="12">
        <v>0</v>
      </c>
      <c r="BG219" s="12">
        <v>0</v>
      </c>
      <c r="BH219" s="12">
        <v>766</v>
      </c>
    </row>
    <row r="220" spans="1:60" x14ac:dyDescent="0.2">
      <c r="A220" t="str">
        <f t="shared" si="9"/>
        <v>KPHU64RH90KHP168HA</v>
      </c>
      <c r="B220">
        <f t="shared" si="10"/>
        <v>13.927272727272728</v>
      </c>
      <c r="C220">
        <f t="shared" si="11"/>
        <v>103.28741892936868</v>
      </c>
      <c r="D220" s="14" t="s">
        <v>2326</v>
      </c>
      <c r="E220" s="12">
        <v>0</v>
      </c>
      <c r="F220" s="12">
        <v>0</v>
      </c>
      <c r="G220" s="12">
        <v>0</v>
      </c>
      <c r="H220" s="12">
        <v>0</v>
      </c>
      <c r="I220" s="12">
        <v>0</v>
      </c>
      <c r="J220" s="12">
        <v>0</v>
      </c>
      <c r="K220" s="12">
        <v>0</v>
      </c>
      <c r="L220" s="12">
        <v>0</v>
      </c>
      <c r="M220" s="12">
        <v>0</v>
      </c>
      <c r="N220" s="12">
        <v>0</v>
      </c>
      <c r="O220" s="12">
        <v>0</v>
      </c>
      <c r="P220" s="12">
        <v>0</v>
      </c>
      <c r="Q220" s="12">
        <v>0</v>
      </c>
      <c r="R220" s="12">
        <v>0</v>
      </c>
      <c r="S220" s="12">
        <v>0</v>
      </c>
      <c r="T220" s="12">
        <v>0</v>
      </c>
      <c r="U220" s="12">
        <v>0</v>
      </c>
      <c r="V220" s="12">
        <v>0</v>
      </c>
      <c r="W220" s="12">
        <v>0</v>
      </c>
      <c r="X220" s="12">
        <v>0</v>
      </c>
      <c r="Y220" s="12">
        <v>0</v>
      </c>
      <c r="Z220" s="12">
        <v>0</v>
      </c>
      <c r="AA220" s="12">
        <v>0</v>
      </c>
      <c r="AB220" s="12">
        <v>0</v>
      </c>
      <c r="AC220" s="12">
        <v>0</v>
      </c>
      <c r="AD220" s="12">
        <v>0</v>
      </c>
      <c r="AE220" s="12">
        <v>0</v>
      </c>
      <c r="AF220" s="12">
        <v>0</v>
      </c>
      <c r="AG220" s="12">
        <v>0</v>
      </c>
      <c r="AH220" s="12">
        <v>0</v>
      </c>
      <c r="AI220" s="12">
        <v>0</v>
      </c>
      <c r="AJ220" s="12">
        <v>0</v>
      </c>
      <c r="AK220" s="12">
        <v>0</v>
      </c>
      <c r="AL220" s="12">
        <v>0</v>
      </c>
      <c r="AM220" s="12">
        <v>0</v>
      </c>
      <c r="AN220" s="12">
        <v>0</v>
      </c>
      <c r="AO220" s="12">
        <v>0</v>
      </c>
      <c r="AP220" s="12">
        <v>0</v>
      </c>
      <c r="AQ220" s="12">
        <v>0</v>
      </c>
      <c r="AR220" s="12">
        <v>0</v>
      </c>
      <c r="AS220" s="12">
        <v>0</v>
      </c>
      <c r="AT220" s="12">
        <v>0</v>
      </c>
      <c r="AU220" s="12">
        <v>0</v>
      </c>
      <c r="AV220" s="12">
        <v>0</v>
      </c>
      <c r="AW220" s="12">
        <v>0</v>
      </c>
      <c r="AX220" s="12">
        <v>0</v>
      </c>
      <c r="AY220" s="12">
        <v>0</v>
      </c>
      <c r="AZ220" s="12">
        <v>0</v>
      </c>
      <c r="BA220" s="12">
        <v>0</v>
      </c>
      <c r="BB220" s="12">
        <v>0</v>
      </c>
      <c r="BC220" s="12">
        <v>0</v>
      </c>
      <c r="BD220" s="12">
        <v>766</v>
      </c>
      <c r="BE220" s="12">
        <v>0</v>
      </c>
      <c r="BF220" s="12">
        <v>0</v>
      </c>
      <c r="BG220" s="12">
        <v>0</v>
      </c>
      <c r="BH220" s="12">
        <v>766</v>
      </c>
    </row>
    <row r="221" spans="1:60" x14ac:dyDescent="0.2">
      <c r="A221" t="str">
        <f t="shared" si="9"/>
        <v>KPHU660HRRDHB190HA</v>
      </c>
      <c r="B221">
        <f t="shared" si="10"/>
        <v>278.54545454545456</v>
      </c>
      <c r="C221">
        <f t="shared" si="11"/>
        <v>2065.7483785873737</v>
      </c>
      <c r="D221" s="14" t="s">
        <v>270</v>
      </c>
      <c r="E221" s="12">
        <v>0</v>
      </c>
      <c r="F221" s="12">
        <v>0</v>
      </c>
      <c r="G221" s="12">
        <v>0</v>
      </c>
      <c r="H221" s="12">
        <v>0</v>
      </c>
      <c r="I221" s="12">
        <v>0</v>
      </c>
      <c r="J221" s="12">
        <v>0</v>
      </c>
      <c r="K221" s="12">
        <v>0</v>
      </c>
      <c r="L221" s="12">
        <v>15320</v>
      </c>
      <c r="M221" s="12">
        <v>0</v>
      </c>
      <c r="N221" s="12">
        <v>0</v>
      </c>
      <c r="O221" s="12">
        <v>0</v>
      </c>
      <c r="P221" s="12">
        <v>0</v>
      </c>
      <c r="Q221" s="12">
        <v>0</v>
      </c>
      <c r="R221" s="12">
        <v>0</v>
      </c>
      <c r="S221" s="12">
        <v>0</v>
      </c>
      <c r="T221" s="12">
        <v>0</v>
      </c>
      <c r="U221" s="12">
        <v>0</v>
      </c>
      <c r="V221" s="12">
        <v>0</v>
      </c>
      <c r="W221" s="12">
        <v>0</v>
      </c>
      <c r="X221" s="12">
        <v>0</v>
      </c>
      <c r="Y221" s="12">
        <v>0</v>
      </c>
      <c r="Z221" s="12">
        <v>0</v>
      </c>
      <c r="AA221" s="12">
        <v>0</v>
      </c>
      <c r="AB221" s="12">
        <v>0</v>
      </c>
      <c r="AC221" s="12">
        <v>0</v>
      </c>
      <c r="AD221" s="12">
        <v>0</v>
      </c>
      <c r="AE221" s="12">
        <v>0</v>
      </c>
      <c r="AF221" s="12">
        <v>0</v>
      </c>
      <c r="AG221" s="12">
        <v>0</v>
      </c>
      <c r="AH221" s="12">
        <v>0</v>
      </c>
      <c r="AI221" s="12">
        <v>0</v>
      </c>
      <c r="AJ221" s="12">
        <v>0</v>
      </c>
      <c r="AK221" s="12">
        <v>0</v>
      </c>
      <c r="AL221" s="12">
        <v>0</v>
      </c>
      <c r="AM221" s="12">
        <v>0</v>
      </c>
      <c r="AN221" s="12">
        <v>0</v>
      </c>
      <c r="AO221" s="12">
        <v>0</v>
      </c>
      <c r="AP221" s="12">
        <v>0</v>
      </c>
      <c r="AQ221" s="12">
        <v>0</v>
      </c>
      <c r="AR221" s="12">
        <v>0</v>
      </c>
      <c r="AS221" s="12">
        <v>0</v>
      </c>
      <c r="AT221" s="12">
        <v>0</v>
      </c>
      <c r="AU221" s="12">
        <v>0</v>
      </c>
      <c r="AV221" s="12">
        <v>0</v>
      </c>
      <c r="AW221" s="12">
        <v>0</v>
      </c>
      <c r="AX221" s="12">
        <v>0</v>
      </c>
      <c r="AY221" s="12">
        <v>0</v>
      </c>
      <c r="AZ221" s="12">
        <v>0</v>
      </c>
      <c r="BA221" s="12">
        <v>0</v>
      </c>
      <c r="BB221" s="12">
        <v>0</v>
      </c>
      <c r="BC221" s="12">
        <v>0</v>
      </c>
      <c r="BD221" s="12">
        <v>0</v>
      </c>
      <c r="BE221" s="12">
        <v>0</v>
      </c>
      <c r="BF221" s="12">
        <v>0</v>
      </c>
      <c r="BG221" s="12">
        <v>0</v>
      </c>
      <c r="BH221" s="12">
        <v>15320</v>
      </c>
    </row>
    <row r="222" spans="1:60" x14ac:dyDescent="0.2">
      <c r="A222" t="str">
        <f t="shared" si="9"/>
        <v>KPHU660HRRDHB190HB</v>
      </c>
      <c r="B222">
        <f t="shared" si="10"/>
        <v>534.81818181818187</v>
      </c>
      <c r="C222">
        <f t="shared" si="11"/>
        <v>1663.1186466986153</v>
      </c>
      <c r="D222" s="14" t="s">
        <v>271</v>
      </c>
      <c r="E222" s="12">
        <v>0</v>
      </c>
      <c r="F222" s="12">
        <v>0</v>
      </c>
      <c r="G222" s="12">
        <v>0</v>
      </c>
      <c r="H222" s="12">
        <v>0</v>
      </c>
      <c r="I222" s="12">
        <v>0</v>
      </c>
      <c r="J222" s="12">
        <v>0</v>
      </c>
      <c r="K222" s="12">
        <v>0</v>
      </c>
      <c r="L222" s="12">
        <v>0</v>
      </c>
      <c r="M222" s="12">
        <v>0</v>
      </c>
      <c r="N222" s="12">
        <v>0</v>
      </c>
      <c r="O222" s="12">
        <v>0</v>
      </c>
      <c r="P222" s="12">
        <v>0</v>
      </c>
      <c r="Q222" s="12">
        <v>0</v>
      </c>
      <c r="R222" s="12">
        <v>0</v>
      </c>
      <c r="S222" s="12">
        <v>0</v>
      </c>
      <c r="T222" s="12">
        <v>0</v>
      </c>
      <c r="U222" s="12">
        <v>0</v>
      </c>
      <c r="V222" s="12">
        <v>0</v>
      </c>
      <c r="W222" s="12">
        <v>0</v>
      </c>
      <c r="X222" s="12">
        <v>0</v>
      </c>
      <c r="Y222" s="12">
        <v>0</v>
      </c>
      <c r="Z222" s="12">
        <v>0</v>
      </c>
      <c r="AA222" s="12">
        <v>0</v>
      </c>
      <c r="AB222" s="12">
        <v>0</v>
      </c>
      <c r="AC222" s="12">
        <v>0</v>
      </c>
      <c r="AD222" s="12">
        <v>0</v>
      </c>
      <c r="AE222" s="12">
        <v>0</v>
      </c>
      <c r="AF222" s="12">
        <v>0</v>
      </c>
      <c r="AG222" s="12">
        <v>0</v>
      </c>
      <c r="AH222" s="12">
        <v>0</v>
      </c>
      <c r="AI222" s="12">
        <v>3830</v>
      </c>
      <c r="AJ222" s="12">
        <v>3371</v>
      </c>
      <c r="AK222" s="12">
        <v>0</v>
      </c>
      <c r="AL222" s="12">
        <v>0</v>
      </c>
      <c r="AM222" s="12">
        <v>0</v>
      </c>
      <c r="AN222" s="12">
        <v>0</v>
      </c>
      <c r="AO222" s="12">
        <v>0</v>
      </c>
      <c r="AP222" s="12">
        <v>7660</v>
      </c>
      <c r="AQ222" s="12">
        <v>0</v>
      </c>
      <c r="AR222" s="12">
        <v>0</v>
      </c>
      <c r="AS222" s="12">
        <v>0</v>
      </c>
      <c r="AT222" s="12">
        <v>0</v>
      </c>
      <c r="AU222" s="12">
        <v>0</v>
      </c>
      <c r="AV222" s="12">
        <v>2298</v>
      </c>
      <c r="AW222" s="12">
        <v>6128</v>
      </c>
      <c r="AX222" s="12">
        <v>0</v>
      </c>
      <c r="AY222" s="12">
        <v>0</v>
      </c>
      <c r="AZ222" s="12">
        <v>0</v>
      </c>
      <c r="BA222" s="12">
        <v>0</v>
      </c>
      <c r="BB222" s="12">
        <v>0</v>
      </c>
      <c r="BC222" s="12">
        <v>6128</v>
      </c>
      <c r="BD222" s="12">
        <v>0</v>
      </c>
      <c r="BE222" s="12">
        <v>0</v>
      </c>
      <c r="BF222" s="12">
        <v>0</v>
      </c>
      <c r="BG222" s="12">
        <v>0</v>
      </c>
      <c r="BH222" s="12">
        <v>29415</v>
      </c>
    </row>
    <row r="223" spans="1:60" x14ac:dyDescent="0.2">
      <c r="A223" t="str">
        <f t="shared" si="9"/>
        <v>KPHU690H14KHB100HA</v>
      </c>
      <c r="B223">
        <f t="shared" si="10"/>
        <v>36.309090909090912</v>
      </c>
      <c r="C223">
        <f t="shared" si="11"/>
        <v>168.62580452843494</v>
      </c>
      <c r="D223" s="14" t="s">
        <v>241</v>
      </c>
      <c r="E223" s="12">
        <v>0</v>
      </c>
      <c r="F223" s="12">
        <v>0</v>
      </c>
      <c r="G223" s="12">
        <v>0</v>
      </c>
      <c r="H223" s="12">
        <v>0</v>
      </c>
      <c r="I223" s="12">
        <v>0</v>
      </c>
      <c r="J223" s="12">
        <v>0</v>
      </c>
      <c r="K223" s="12">
        <v>0</v>
      </c>
      <c r="L223" s="12">
        <v>0</v>
      </c>
      <c r="M223" s="12">
        <v>0</v>
      </c>
      <c r="N223" s="12">
        <v>0</v>
      </c>
      <c r="O223" s="12">
        <v>0</v>
      </c>
      <c r="P223" s="12">
        <v>0</v>
      </c>
      <c r="Q223" s="12">
        <v>0</v>
      </c>
      <c r="R223" s="12">
        <v>0</v>
      </c>
      <c r="S223" s="12">
        <v>0</v>
      </c>
      <c r="T223" s="12">
        <v>0</v>
      </c>
      <c r="U223" s="12">
        <v>600</v>
      </c>
      <c r="V223" s="12">
        <v>0</v>
      </c>
      <c r="W223" s="12">
        <v>0</v>
      </c>
      <c r="X223" s="12">
        <v>0</v>
      </c>
      <c r="Y223" s="12">
        <v>0</v>
      </c>
      <c r="Z223" s="12">
        <v>0</v>
      </c>
      <c r="AA223" s="12">
        <v>0</v>
      </c>
      <c r="AB223" s="12">
        <v>0</v>
      </c>
      <c r="AC223" s="12">
        <v>0</v>
      </c>
      <c r="AD223" s="12">
        <v>0</v>
      </c>
      <c r="AE223" s="12">
        <v>0</v>
      </c>
      <c r="AF223" s="12">
        <v>0</v>
      </c>
      <c r="AG223" s="12">
        <v>0</v>
      </c>
      <c r="AH223" s="12">
        <v>0</v>
      </c>
      <c r="AI223" s="12">
        <v>0</v>
      </c>
      <c r="AJ223" s="12">
        <v>0</v>
      </c>
      <c r="AK223" s="12">
        <v>0</v>
      </c>
      <c r="AL223" s="12">
        <v>0</v>
      </c>
      <c r="AM223" s="12">
        <v>0</v>
      </c>
      <c r="AN223" s="12">
        <v>0</v>
      </c>
      <c r="AO223" s="12">
        <v>0</v>
      </c>
      <c r="AP223" s="12">
        <v>0</v>
      </c>
      <c r="AQ223" s="12">
        <v>0</v>
      </c>
      <c r="AR223" s="12">
        <v>0</v>
      </c>
      <c r="AS223" s="12">
        <v>0</v>
      </c>
      <c r="AT223" s="12">
        <v>0</v>
      </c>
      <c r="AU223" s="12">
        <v>0</v>
      </c>
      <c r="AV223" s="12">
        <v>0</v>
      </c>
      <c r="AW223" s="12">
        <v>0</v>
      </c>
      <c r="AX223" s="12">
        <v>0</v>
      </c>
      <c r="AY223" s="12">
        <v>0</v>
      </c>
      <c r="AZ223" s="12">
        <v>0</v>
      </c>
      <c r="BA223" s="12">
        <v>0</v>
      </c>
      <c r="BB223" s="12">
        <v>16</v>
      </c>
      <c r="BC223" s="12">
        <v>307</v>
      </c>
      <c r="BD223" s="12">
        <v>0</v>
      </c>
      <c r="BE223" s="12">
        <v>0</v>
      </c>
      <c r="BF223" s="12">
        <v>1074</v>
      </c>
      <c r="BG223" s="12">
        <v>0</v>
      </c>
      <c r="BH223" s="12">
        <v>1997</v>
      </c>
    </row>
    <row r="224" spans="1:60" x14ac:dyDescent="0.2">
      <c r="A224" t="str">
        <f t="shared" si="9"/>
        <v>KPHU690H30KHB100HA</v>
      </c>
      <c r="B224">
        <f t="shared" si="10"/>
        <v>49.509090909090908</v>
      </c>
      <c r="C224">
        <f t="shared" si="11"/>
        <v>142.83710908107784</v>
      </c>
      <c r="D224" s="14" t="s">
        <v>242</v>
      </c>
      <c r="E224" s="12">
        <v>0</v>
      </c>
      <c r="F224" s="12">
        <v>800</v>
      </c>
      <c r="G224" s="12">
        <v>0</v>
      </c>
      <c r="H224" s="12">
        <v>0</v>
      </c>
      <c r="I224" s="12">
        <v>0</v>
      </c>
      <c r="J224" s="12">
        <v>0</v>
      </c>
      <c r="K224" s="12">
        <v>0</v>
      </c>
      <c r="L224" s="12">
        <v>0</v>
      </c>
      <c r="M224" s="12">
        <v>0</v>
      </c>
      <c r="N224" s="12">
        <v>0</v>
      </c>
      <c r="O224" s="12">
        <v>0</v>
      </c>
      <c r="P224" s="12">
        <v>0</v>
      </c>
      <c r="Q224" s="12">
        <v>200</v>
      </c>
      <c r="R224" s="12">
        <v>0</v>
      </c>
      <c r="S224" s="12">
        <v>0</v>
      </c>
      <c r="T224" s="12">
        <v>0</v>
      </c>
      <c r="U224" s="12">
        <v>0</v>
      </c>
      <c r="V224" s="12">
        <v>0</v>
      </c>
      <c r="W224" s="12">
        <v>0</v>
      </c>
      <c r="X224" s="12">
        <v>308</v>
      </c>
      <c r="Y224" s="12">
        <v>0</v>
      </c>
      <c r="Z224" s="12">
        <v>0</v>
      </c>
      <c r="AA224" s="12">
        <v>0</v>
      </c>
      <c r="AB224" s="12">
        <v>154</v>
      </c>
      <c r="AC224" s="12">
        <v>0</v>
      </c>
      <c r="AD224" s="12">
        <v>400</v>
      </c>
      <c r="AE224" s="12">
        <v>0</v>
      </c>
      <c r="AF224" s="12">
        <v>400</v>
      </c>
      <c r="AG224" s="12">
        <v>0</v>
      </c>
      <c r="AH224" s="12">
        <v>0</v>
      </c>
      <c r="AI224" s="12">
        <v>0</v>
      </c>
      <c r="AJ224" s="12">
        <v>0</v>
      </c>
      <c r="AK224" s="12">
        <v>0</v>
      </c>
      <c r="AL224" s="12">
        <v>154</v>
      </c>
      <c r="AM224" s="12">
        <v>307</v>
      </c>
      <c r="AN224" s="12">
        <v>0</v>
      </c>
      <c r="AO224" s="12">
        <v>0</v>
      </c>
      <c r="AP224" s="12">
        <v>0</v>
      </c>
      <c r="AQ224" s="12">
        <v>0</v>
      </c>
      <c r="AR224" s="12">
        <v>0</v>
      </c>
      <c r="AS224" s="12">
        <v>0</v>
      </c>
      <c r="AT224" s="12">
        <v>0</v>
      </c>
      <c r="AU224" s="12">
        <v>0</v>
      </c>
      <c r="AV224" s="12">
        <v>0</v>
      </c>
      <c r="AW224" s="12">
        <v>0</v>
      </c>
      <c r="AX224" s="12">
        <v>0</v>
      </c>
      <c r="AY224" s="12">
        <v>0</v>
      </c>
      <c r="AZ224" s="12">
        <v>0</v>
      </c>
      <c r="BA224" s="12">
        <v>0</v>
      </c>
      <c r="BB224" s="12">
        <v>0</v>
      </c>
      <c r="BC224" s="12">
        <v>0</v>
      </c>
      <c r="BD224" s="12">
        <v>0</v>
      </c>
      <c r="BE224" s="12">
        <v>0</v>
      </c>
      <c r="BF224" s="12">
        <v>0</v>
      </c>
      <c r="BG224" s="12">
        <v>0</v>
      </c>
      <c r="BH224" s="12">
        <v>2723</v>
      </c>
    </row>
    <row r="225" spans="1:60" x14ac:dyDescent="0.2">
      <c r="A225" t="str">
        <f t="shared" si="9"/>
        <v>KPHU690H40KHB100HA</v>
      </c>
      <c r="B225">
        <f t="shared" si="10"/>
        <v>181.38181818181818</v>
      </c>
      <c r="C225">
        <f t="shared" si="11"/>
        <v>499.8195041215746</v>
      </c>
      <c r="D225" s="14" t="s">
        <v>246</v>
      </c>
      <c r="E225" s="12">
        <v>0</v>
      </c>
      <c r="F225" s="12">
        <v>0</v>
      </c>
      <c r="G225" s="12">
        <v>3100</v>
      </c>
      <c r="H225" s="12">
        <v>0</v>
      </c>
      <c r="I225" s="12">
        <v>0</v>
      </c>
      <c r="J225" s="12">
        <v>1000</v>
      </c>
      <c r="K225" s="12">
        <v>154</v>
      </c>
      <c r="L225" s="12">
        <v>0</v>
      </c>
      <c r="M225" s="12">
        <v>348</v>
      </c>
      <c r="N225" s="12">
        <v>65</v>
      </c>
      <c r="O225" s="12">
        <v>0</v>
      </c>
      <c r="P225" s="12">
        <v>0</v>
      </c>
      <c r="Q225" s="12">
        <v>0</v>
      </c>
      <c r="R225" s="12">
        <v>0</v>
      </c>
      <c r="S225" s="12">
        <v>0</v>
      </c>
      <c r="T225" s="12">
        <v>0</v>
      </c>
      <c r="U225" s="12">
        <v>0</v>
      </c>
      <c r="V225" s="12">
        <v>0</v>
      </c>
      <c r="W225" s="12">
        <v>0</v>
      </c>
      <c r="X225" s="12">
        <v>0</v>
      </c>
      <c r="Y225" s="12">
        <v>0</v>
      </c>
      <c r="Z225" s="12">
        <v>0</v>
      </c>
      <c r="AA225" s="12">
        <v>0</v>
      </c>
      <c r="AB225" s="12">
        <v>154</v>
      </c>
      <c r="AC225" s="12">
        <v>1532</v>
      </c>
      <c r="AD225" s="12">
        <v>200</v>
      </c>
      <c r="AE225" s="12">
        <v>0</v>
      </c>
      <c r="AF225" s="12">
        <v>0</v>
      </c>
      <c r="AG225" s="12">
        <v>0</v>
      </c>
      <c r="AH225" s="12">
        <v>0</v>
      </c>
      <c r="AI225" s="12">
        <v>767</v>
      </c>
      <c r="AJ225" s="12">
        <v>660</v>
      </c>
      <c r="AK225" s="12">
        <v>0</v>
      </c>
      <c r="AL225" s="12">
        <v>154</v>
      </c>
      <c r="AM225" s="12">
        <v>154</v>
      </c>
      <c r="AN225" s="12">
        <v>0</v>
      </c>
      <c r="AO225" s="12">
        <v>0</v>
      </c>
      <c r="AP225" s="12">
        <v>0</v>
      </c>
      <c r="AQ225" s="12">
        <v>0</v>
      </c>
      <c r="AR225" s="12">
        <v>0</v>
      </c>
      <c r="AS225" s="12">
        <v>0</v>
      </c>
      <c r="AT225" s="12">
        <v>307</v>
      </c>
      <c r="AU225" s="12">
        <v>0</v>
      </c>
      <c r="AV225" s="12">
        <v>920</v>
      </c>
      <c r="AW225" s="12">
        <v>0</v>
      </c>
      <c r="AX225" s="12">
        <v>0</v>
      </c>
      <c r="AY225" s="12">
        <v>0</v>
      </c>
      <c r="AZ225" s="12">
        <v>0</v>
      </c>
      <c r="BA225" s="12">
        <v>0</v>
      </c>
      <c r="BB225" s="12">
        <v>0</v>
      </c>
      <c r="BC225" s="12">
        <v>154</v>
      </c>
      <c r="BD225" s="12">
        <v>0</v>
      </c>
      <c r="BE225" s="12">
        <v>307</v>
      </c>
      <c r="BF225" s="12">
        <v>0</v>
      </c>
      <c r="BG225" s="12">
        <v>0</v>
      </c>
      <c r="BH225" s="12">
        <v>9976</v>
      </c>
    </row>
    <row r="226" spans="1:60" x14ac:dyDescent="0.2">
      <c r="A226" t="str">
        <f t="shared" si="9"/>
        <v>KPHU690H41KHB100HA</v>
      </c>
      <c r="B226">
        <f t="shared" si="10"/>
        <v>2835.818181818182</v>
      </c>
      <c r="C226">
        <f t="shared" si="11"/>
        <v>5581.6757376619471</v>
      </c>
      <c r="D226" s="14" t="s">
        <v>247</v>
      </c>
      <c r="E226" s="12">
        <v>0</v>
      </c>
      <c r="F226" s="12">
        <v>0</v>
      </c>
      <c r="G226" s="12">
        <v>16</v>
      </c>
      <c r="H226" s="12">
        <v>9592</v>
      </c>
      <c r="I226" s="12">
        <v>21848</v>
      </c>
      <c r="J226" s="12">
        <v>0</v>
      </c>
      <c r="K226" s="12">
        <v>0</v>
      </c>
      <c r="L226" s="12">
        <v>0</v>
      </c>
      <c r="M226" s="12">
        <v>0</v>
      </c>
      <c r="N226" s="12">
        <v>4596</v>
      </c>
      <c r="O226" s="12">
        <v>9392</v>
      </c>
      <c r="P226" s="12">
        <v>0</v>
      </c>
      <c r="Q226" s="12">
        <v>0</v>
      </c>
      <c r="R226" s="12">
        <v>1600</v>
      </c>
      <c r="S226" s="12">
        <v>0</v>
      </c>
      <c r="T226" s="12">
        <v>0</v>
      </c>
      <c r="U226" s="12">
        <v>10724</v>
      </c>
      <c r="V226" s="12">
        <v>0</v>
      </c>
      <c r="W226" s="12">
        <v>4596</v>
      </c>
      <c r="X226" s="12">
        <v>0</v>
      </c>
      <c r="Y226" s="12">
        <v>19916</v>
      </c>
      <c r="Z226" s="12">
        <v>0</v>
      </c>
      <c r="AA226" s="12">
        <v>0</v>
      </c>
      <c r="AB226" s="12">
        <v>0</v>
      </c>
      <c r="AC226" s="12">
        <v>0</v>
      </c>
      <c r="AD226" s="12">
        <v>0</v>
      </c>
      <c r="AE226" s="12">
        <v>0</v>
      </c>
      <c r="AF226" s="12">
        <v>0</v>
      </c>
      <c r="AG226" s="12">
        <v>0</v>
      </c>
      <c r="AH226" s="12">
        <v>0</v>
      </c>
      <c r="AI226" s="12">
        <v>4596</v>
      </c>
      <c r="AJ226" s="12">
        <v>0</v>
      </c>
      <c r="AK226" s="12">
        <v>0</v>
      </c>
      <c r="AL226" s="12">
        <v>0</v>
      </c>
      <c r="AM226" s="12">
        <v>15320</v>
      </c>
      <c r="AN226" s="12">
        <v>0</v>
      </c>
      <c r="AO226" s="12">
        <v>0</v>
      </c>
      <c r="AP226" s="12">
        <v>0</v>
      </c>
      <c r="AQ226" s="12">
        <v>4596</v>
      </c>
      <c r="AR226" s="12">
        <v>0</v>
      </c>
      <c r="AS226" s="12">
        <v>4596</v>
      </c>
      <c r="AT226" s="12">
        <v>3064</v>
      </c>
      <c r="AU226" s="12">
        <v>0</v>
      </c>
      <c r="AV226" s="12">
        <v>154</v>
      </c>
      <c r="AW226" s="12">
        <v>0</v>
      </c>
      <c r="AX226" s="12">
        <v>0</v>
      </c>
      <c r="AY226" s="12">
        <v>9192</v>
      </c>
      <c r="AZ226" s="12">
        <v>0</v>
      </c>
      <c r="BA226" s="12">
        <v>6128</v>
      </c>
      <c r="BB226" s="12">
        <v>21448</v>
      </c>
      <c r="BC226" s="12">
        <v>0</v>
      </c>
      <c r="BD226" s="12">
        <v>4596</v>
      </c>
      <c r="BE226" s="12">
        <v>0</v>
      </c>
      <c r="BF226" s="12">
        <v>0</v>
      </c>
      <c r="BG226" s="12">
        <v>0</v>
      </c>
      <c r="BH226" s="12">
        <v>155970</v>
      </c>
    </row>
    <row r="227" spans="1:60" x14ac:dyDescent="0.2">
      <c r="A227" t="str">
        <f t="shared" si="9"/>
        <v>KPHU690H49KHB100HA</v>
      </c>
      <c r="B227">
        <f t="shared" si="10"/>
        <v>50.163636363636364</v>
      </c>
      <c r="C227">
        <f t="shared" si="11"/>
        <v>179.49680319410248</v>
      </c>
      <c r="D227" s="14" t="s">
        <v>248</v>
      </c>
      <c r="E227" s="12">
        <v>0</v>
      </c>
      <c r="F227" s="12">
        <v>0</v>
      </c>
      <c r="G227" s="12">
        <v>0</v>
      </c>
      <c r="H227" s="12">
        <v>0</v>
      </c>
      <c r="I227" s="12">
        <v>0</v>
      </c>
      <c r="J227" s="12">
        <v>0</v>
      </c>
      <c r="K227" s="12">
        <v>0</v>
      </c>
      <c r="L227" s="12">
        <v>0</v>
      </c>
      <c r="M227" s="12">
        <v>0</v>
      </c>
      <c r="N227" s="12">
        <v>0</v>
      </c>
      <c r="O227" s="12">
        <v>0</v>
      </c>
      <c r="P227" s="12">
        <v>0</v>
      </c>
      <c r="Q227" s="12">
        <v>0</v>
      </c>
      <c r="R227" s="12">
        <v>0</v>
      </c>
      <c r="S227" s="12">
        <v>0</v>
      </c>
      <c r="T227" s="12">
        <v>0</v>
      </c>
      <c r="U227" s="12">
        <v>0</v>
      </c>
      <c r="V227" s="12">
        <v>0</v>
      </c>
      <c r="W227" s="12">
        <v>0</v>
      </c>
      <c r="X227" s="12">
        <v>0</v>
      </c>
      <c r="Y227" s="12">
        <v>0</v>
      </c>
      <c r="Z227" s="12">
        <v>0</v>
      </c>
      <c r="AA227" s="12">
        <v>0</v>
      </c>
      <c r="AB227" s="12">
        <v>0</v>
      </c>
      <c r="AC227" s="12">
        <v>0</v>
      </c>
      <c r="AD227" s="12">
        <v>0</v>
      </c>
      <c r="AE227" s="12">
        <v>0</v>
      </c>
      <c r="AF227" s="12">
        <v>0</v>
      </c>
      <c r="AG227" s="12">
        <v>0</v>
      </c>
      <c r="AH227" s="12">
        <v>0</v>
      </c>
      <c r="AI227" s="12">
        <v>307</v>
      </c>
      <c r="AJ227" s="12">
        <v>0</v>
      </c>
      <c r="AK227" s="12">
        <v>0</v>
      </c>
      <c r="AL227" s="12">
        <v>0</v>
      </c>
      <c r="AM227" s="12">
        <v>0</v>
      </c>
      <c r="AN227" s="12">
        <v>0</v>
      </c>
      <c r="AO227" s="12">
        <v>0</v>
      </c>
      <c r="AP227" s="12">
        <v>0</v>
      </c>
      <c r="AQ227" s="12">
        <v>0</v>
      </c>
      <c r="AR227" s="12">
        <v>766</v>
      </c>
      <c r="AS227" s="12">
        <v>0</v>
      </c>
      <c r="AT227" s="12">
        <v>766</v>
      </c>
      <c r="AU227" s="12">
        <v>0</v>
      </c>
      <c r="AV227" s="12">
        <v>0</v>
      </c>
      <c r="AW227" s="12">
        <v>0</v>
      </c>
      <c r="AX227" s="12">
        <v>0</v>
      </c>
      <c r="AY227" s="12">
        <v>0</v>
      </c>
      <c r="AZ227" s="12">
        <v>0</v>
      </c>
      <c r="BA227" s="12">
        <v>0</v>
      </c>
      <c r="BB227" s="12">
        <v>0</v>
      </c>
      <c r="BC227" s="12">
        <v>0</v>
      </c>
      <c r="BD227" s="12">
        <v>0</v>
      </c>
      <c r="BE227" s="12">
        <v>766</v>
      </c>
      <c r="BF227" s="12">
        <v>0</v>
      </c>
      <c r="BG227" s="12">
        <v>154</v>
      </c>
      <c r="BH227" s="12">
        <v>2759</v>
      </c>
    </row>
    <row r="228" spans="1:60" x14ac:dyDescent="0.2">
      <c r="A228" t="str">
        <f t="shared" si="9"/>
        <v>KPHU690H49PHP100HA</v>
      </c>
      <c r="B228">
        <f t="shared" si="10"/>
        <v>1611.7636363636364</v>
      </c>
      <c r="C228">
        <f t="shared" si="11"/>
        <v>5220.4792882122611</v>
      </c>
      <c r="D228" s="14" t="s">
        <v>254</v>
      </c>
      <c r="E228" s="12">
        <v>0</v>
      </c>
      <c r="F228" s="12">
        <v>0</v>
      </c>
      <c r="G228" s="12">
        <v>0</v>
      </c>
      <c r="H228" s="12">
        <v>0</v>
      </c>
      <c r="I228" s="12">
        <v>0</v>
      </c>
      <c r="J228" s="12">
        <v>7700</v>
      </c>
      <c r="K228" s="12">
        <v>0</v>
      </c>
      <c r="L228" s="12">
        <v>0</v>
      </c>
      <c r="M228" s="12">
        <v>462</v>
      </c>
      <c r="N228" s="12">
        <v>6200</v>
      </c>
      <c r="O228" s="12">
        <v>0</v>
      </c>
      <c r="P228" s="12">
        <v>0</v>
      </c>
      <c r="Q228" s="12">
        <v>0</v>
      </c>
      <c r="R228" s="12">
        <v>0</v>
      </c>
      <c r="S228" s="12">
        <v>0</v>
      </c>
      <c r="T228" s="12">
        <v>0</v>
      </c>
      <c r="U228" s="12">
        <v>0</v>
      </c>
      <c r="V228" s="12">
        <v>0</v>
      </c>
      <c r="W228" s="12">
        <v>31</v>
      </c>
      <c r="X228" s="12">
        <v>0</v>
      </c>
      <c r="Y228" s="12">
        <v>0</v>
      </c>
      <c r="Z228" s="12">
        <v>0</v>
      </c>
      <c r="AA228" s="12">
        <v>0</v>
      </c>
      <c r="AB228" s="12">
        <v>0</v>
      </c>
      <c r="AC228" s="12">
        <v>0</v>
      </c>
      <c r="AD228" s="12">
        <v>298</v>
      </c>
      <c r="AE228" s="12">
        <v>0</v>
      </c>
      <c r="AF228" s="12">
        <v>0</v>
      </c>
      <c r="AG228" s="12">
        <v>0</v>
      </c>
      <c r="AH228" s="12">
        <v>0</v>
      </c>
      <c r="AI228" s="12">
        <v>13788</v>
      </c>
      <c r="AJ228" s="12">
        <v>0</v>
      </c>
      <c r="AK228" s="12">
        <v>0</v>
      </c>
      <c r="AL228" s="12">
        <v>0</v>
      </c>
      <c r="AM228" s="12">
        <v>43</v>
      </c>
      <c r="AN228" s="12">
        <v>0</v>
      </c>
      <c r="AO228" s="12">
        <v>0</v>
      </c>
      <c r="AP228" s="12">
        <v>0</v>
      </c>
      <c r="AQ228" s="12">
        <v>0</v>
      </c>
      <c r="AR228" s="12">
        <v>3830</v>
      </c>
      <c r="AS228" s="12">
        <v>27577</v>
      </c>
      <c r="AT228" s="12">
        <v>0</v>
      </c>
      <c r="AU228" s="12">
        <v>0</v>
      </c>
      <c r="AV228" s="12">
        <v>4750</v>
      </c>
      <c r="AW228" s="12">
        <v>0</v>
      </c>
      <c r="AX228" s="12">
        <v>766</v>
      </c>
      <c r="AY228" s="12">
        <v>0</v>
      </c>
      <c r="AZ228" s="12">
        <v>22980</v>
      </c>
      <c r="BA228" s="12">
        <v>0</v>
      </c>
      <c r="BB228" s="12">
        <v>154</v>
      </c>
      <c r="BC228" s="12">
        <v>0</v>
      </c>
      <c r="BD228" s="12">
        <v>0</v>
      </c>
      <c r="BE228" s="12">
        <v>0</v>
      </c>
      <c r="BF228" s="12">
        <v>0</v>
      </c>
      <c r="BG228" s="12">
        <v>68</v>
      </c>
      <c r="BH228" s="12">
        <v>88647</v>
      </c>
    </row>
    <row r="229" spans="1:60" x14ac:dyDescent="0.2">
      <c r="A229" t="str">
        <f t="shared" si="9"/>
        <v>KPHU690H69KHB100HA</v>
      </c>
      <c r="B229">
        <f t="shared" si="10"/>
        <v>11973.90909090909</v>
      </c>
      <c r="C229">
        <f t="shared" si="11"/>
        <v>9950.0276591328347</v>
      </c>
      <c r="D229" s="14" t="s">
        <v>251</v>
      </c>
      <c r="E229" s="12">
        <v>1175</v>
      </c>
      <c r="F229" s="12">
        <v>24244</v>
      </c>
      <c r="G229" s="12">
        <v>6706</v>
      </c>
      <c r="H229" s="12">
        <v>7257</v>
      </c>
      <c r="I229" s="12">
        <v>13777</v>
      </c>
      <c r="J229" s="12">
        <v>38372</v>
      </c>
      <c r="K229" s="12">
        <v>8913</v>
      </c>
      <c r="L229" s="12">
        <v>18836</v>
      </c>
      <c r="M229" s="12">
        <v>25949</v>
      </c>
      <c r="N229" s="12">
        <v>16954</v>
      </c>
      <c r="O229" s="12">
        <v>12335</v>
      </c>
      <c r="P229" s="12">
        <v>25039</v>
      </c>
      <c r="Q229" s="12">
        <v>38511</v>
      </c>
      <c r="R229" s="12">
        <v>287</v>
      </c>
      <c r="S229" s="12">
        <v>172</v>
      </c>
      <c r="T229" s="12">
        <v>16538</v>
      </c>
      <c r="U229" s="12">
        <v>3884</v>
      </c>
      <c r="V229" s="12">
        <v>3334</v>
      </c>
      <c r="W229" s="12">
        <v>2267</v>
      </c>
      <c r="X229" s="12">
        <v>16028</v>
      </c>
      <c r="Y229" s="12">
        <v>2337</v>
      </c>
      <c r="Z229" s="12">
        <v>10731</v>
      </c>
      <c r="AA229" s="12">
        <v>30735</v>
      </c>
      <c r="AB229" s="12">
        <v>1073</v>
      </c>
      <c r="AC229" s="12">
        <v>3503</v>
      </c>
      <c r="AD229" s="12">
        <v>16768</v>
      </c>
      <c r="AE229" s="12">
        <v>1060</v>
      </c>
      <c r="AF229" s="12">
        <v>9559</v>
      </c>
      <c r="AG229" s="12">
        <v>5030</v>
      </c>
      <c r="AH229" s="12">
        <v>85</v>
      </c>
      <c r="AI229" s="12">
        <v>9130</v>
      </c>
      <c r="AJ229" s="12">
        <v>14095</v>
      </c>
      <c r="AK229" s="12">
        <v>9965</v>
      </c>
      <c r="AL229" s="12">
        <v>8936</v>
      </c>
      <c r="AM229" s="12">
        <v>25575</v>
      </c>
      <c r="AN229" s="12">
        <v>7161</v>
      </c>
      <c r="AO229" s="12">
        <v>11336</v>
      </c>
      <c r="AP229" s="12">
        <v>8724</v>
      </c>
      <c r="AQ229" s="12">
        <v>6894</v>
      </c>
      <c r="AR229" s="12">
        <v>10669</v>
      </c>
      <c r="AS229" s="12">
        <v>4548</v>
      </c>
      <c r="AT229" s="12">
        <v>7927</v>
      </c>
      <c r="AU229" s="12">
        <v>21066</v>
      </c>
      <c r="AV229" s="12">
        <v>13393</v>
      </c>
      <c r="AW229" s="12">
        <v>14634</v>
      </c>
      <c r="AX229" s="12">
        <v>4771</v>
      </c>
      <c r="AY229" s="12">
        <v>16414</v>
      </c>
      <c r="AZ229" s="12">
        <v>6410</v>
      </c>
      <c r="BA229" s="12">
        <v>39665</v>
      </c>
      <c r="BB229" s="12">
        <v>12371</v>
      </c>
      <c r="BC229" s="12">
        <v>23033</v>
      </c>
      <c r="BD229" s="12">
        <v>103</v>
      </c>
      <c r="BE229" s="12">
        <v>7797</v>
      </c>
      <c r="BF229" s="12">
        <v>7616</v>
      </c>
      <c r="BG229" s="12">
        <v>4873</v>
      </c>
      <c r="BH229" s="12">
        <v>658565</v>
      </c>
    </row>
    <row r="230" spans="1:60" x14ac:dyDescent="0.2">
      <c r="A230" t="str">
        <f t="shared" si="9"/>
        <v>KPHU690H90KHB100HA</v>
      </c>
      <c r="B230">
        <f t="shared" si="10"/>
        <v>2577.6181818181817</v>
      </c>
      <c r="C230">
        <f t="shared" si="11"/>
        <v>3816.088308876615</v>
      </c>
      <c r="D230" s="14" t="s">
        <v>249</v>
      </c>
      <c r="E230" s="12">
        <v>1226</v>
      </c>
      <c r="F230" s="12">
        <v>766</v>
      </c>
      <c r="G230" s="12">
        <v>1073</v>
      </c>
      <c r="H230" s="12">
        <v>2911</v>
      </c>
      <c r="I230" s="12">
        <v>2853</v>
      </c>
      <c r="J230" s="12">
        <v>17618</v>
      </c>
      <c r="K230" s="12">
        <v>3524</v>
      </c>
      <c r="L230" s="12">
        <v>0</v>
      </c>
      <c r="M230" s="12">
        <v>1108</v>
      </c>
      <c r="N230" s="12">
        <v>1532</v>
      </c>
      <c r="O230" s="12">
        <v>0</v>
      </c>
      <c r="P230" s="12">
        <v>4290</v>
      </c>
      <c r="Q230" s="12">
        <v>2181</v>
      </c>
      <c r="R230" s="12">
        <v>0</v>
      </c>
      <c r="S230" s="12">
        <v>0</v>
      </c>
      <c r="T230" s="12">
        <v>0</v>
      </c>
      <c r="U230" s="12">
        <v>0</v>
      </c>
      <c r="V230" s="12">
        <v>766</v>
      </c>
      <c r="W230" s="12">
        <v>0</v>
      </c>
      <c r="X230" s="12">
        <v>766</v>
      </c>
      <c r="Y230" s="12">
        <v>0</v>
      </c>
      <c r="Z230" s="12">
        <v>3164</v>
      </c>
      <c r="AA230" s="12">
        <v>460</v>
      </c>
      <c r="AB230" s="12">
        <v>1532</v>
      </c>
      <c r="AC230" s="12">
        <v>6128</v>
      </c>
      <c r="AD230" s="12">
        <v>4404</v>
      </c>
      <c r="AE230" s="12">
        <v>0</v>
      </c>
      <c r="AF230" s="12">
        <v>0</v>
      </c>
      <c r="AG230" s="12">
        <v>154</v>
      </c>
      <c r="AH230" s="12">
        <v>0</v>
      </c>
      <c r="AI230" s="12">
        <v>336</v>
      </c>
      <c r="AJ230" s="12">
        <v>5362</v>
      </c>
      <c r="AK230" s="12">
        <v>0</v>
      </c>
      <c r="AL230" s="12">
        <v>0</v>
      </c>
      <c r="AM230" s="12">
        <v>1065</v>
      </c>
      <c r="AN230" s="12">
        <v>3830</v>
      </c>
      <c r="AO230" s="12">
        <v>0</v>
      </c>
      <c r="AP230" s="12">
        <v>7507</v>
      </c>
      <c r="AQ230" s="12">
        <v>0</v>
      </c>
      <c r="AR230" s="12">
        <v>1785</v>
      </c>
      <c r="AS230" s="12">
        <v>1532</v>
      </c>
      <c r="AT230" s="12">
        <v>1839</v>
      </c>
      <c r="AU230" s="12">
        <v>16859</v>
      </c>
      <c r="AV230" s="12">
        <v>5362</v>
      </c>
      <c r="AW230" s="12">
        <v>6894</v>
      </c>
      <c r="AX230" s="12">
        <v>0</v>
      </c>
      <c r="AY230" s="12">
        <v>10226</v>
      </c>
      <c r="AZ230" s="12">
        <v>8426</v>
      </c>
      <c r="BA230" s="12">
        <v>0</v>
      </c>
      <c r="BB230" s="12">
        <v>4596</v>
      </c>
      <c r="BC230" s="12">
        <v>6369</v>
      </c>
      <c r="BD230" s="12">
        <v>1027</v>
      </c>
      <c r="BE230" s="12">
        <v>1532</v>
      </c>
      <c r="BF230" s="12">
        <v>0</v>
      </c>
      <c r="BG230" s="12">
        <v>766</v>
      </c>
      <c r="BH230" s="12">
        <v>141769</v>
      </c>
    </row>
    <row r="231" spans="1:60" x14ac:dyDescent="0.2">
      <c r="A231" t="str">
        <f t="shared" si="9"/>
        <v>KPHU690HBLUHB100HA</v>
      </c>
      <c r="B231">
        <f t="shared" si="10"/>
        <v>113.85454545454546</v>
      </c>
      <c r="C231">
        <f t="shared" si="11"/>
        <v>314.91018226729807</v>
      </c>
      <c r="D231" s="14" t="s">
        <v>256</v>
      </c>
      <c r="E231" s="12">
        <v>0</v>
      </c>
      <c r="F231" s="12">
        <v>0</v>
      </c>
      <c r="G231" s="12">
        <v>16</v>
      </c>
      <c r="H231" s="12">
        <v>0</v>
      </c>
      <c r="I231" s="12">
        <v>0</v>
      </c>
      <c r="J231" s="12">
        <v>0</v>
      </c>
      <c r="K231" s="12">
        <v>0</v>
      </c>
      <c r="L231" s="12">
        <v>154</v>
      </c>
      <c r="M231" s="12">
        <v>0</v>
      </c>
      <c r="N231" s="12">
        <v>0</v>
      </c>
      <c r="O231" s="12">
        <v>0</v>
      </c>
      <c r="P231" s="12">
        <v>0</v>
      </c>
      <c r="Q231" s="12">
        <v>0</v>
      </c>
      <c r="R231" s="12">
        <v>0</v>
      </c>
      <c r="S231" s="12">
        <v>0</v>
      </c>
      <c r="T231" s="12">
        <v>0</v>
      </c>
      <c r="U231" s="12">
        <v>307</v>
      </c>
      <c r="V231" s="12">
        <v>0</v>
      </c>
      <c r="W231" s="12">
        <v>0</v>
      </c>
      <c r="X231" s="12">
        <v>0</v>
      </c>
      <c r="Y231" s="12">
        <v>0</v>
      </c>
      <c r="Z231" s="12">
        <v>0</v>
      </c>
      <c r="AA231" s="12">
        <v>0</v>
      </c>
      <c r="AB231" s="12">
        <v>1532</v>
      </c>
      <c r="AC231" s="12">
        <v>0</v>
      </c>
      <c r="AD231" s="12">
        <v>0</v>
      </c>
      <c r="AE231" s="12">
        <v>0</v>
      </c>
      <c r="AF231" s="12">
        <v>0</v>
      </c>
      <c r="AG231" s="12">
        <v>0</v>
      </c>
      <c r="AH231" s="12">
        <v>0</v>
      </c>
      <c r="AI231" s="12">
        <v>0</v>
      </c>
      <c r="AJ231" s="12">
        <v>0</v>
      </c>
      <c r="AK231" s="12">
        <v>0</v>
      </c>
      <c r="AL231" s="12">
        <v>0</v>
      </c>
      <c r="AM231" s="12">
        <v>0</v>
      </c>
      <c r="AN231" s="12">
        <v>16</v>
      </c>
      <c r="AO231" s="12">
        <v>0</v>
      </c>
      <c r="AP231" s="12">
        <v>0</v>
      </c>
      <c r="AQ231" s="12">
        <v>766</v>
      </c>
      <c r="AR231" s="12">
        <v>0</v>
      </c>
      <c r="AS231" s="12">
        <v>1532</v>
      </c>
      <c r="AT231" s="12">
        <v>0</v>
      </c>
      <c r="AU231" s="12">
        <v>0</v>
      </c>
      <c r="AV231" s="12">
        <v>0</v>
      </c>
      <c r="AW231" s="12">
        <v>308</v>
      </c>
      <c r="AX231" s="12">
        <v>0</v>
      </c>
      <c r="AY231" s="12">
        <v>154</v>
      </c>
      <c r="AZ231" s="12">
        <v>0</v>
      </c>
      <c r="BA231" s="12">
        <v>307</v>
      </c>
      <c r="BB231" s="12">
        <v>95</v>
      </c>
      <c r="BC231" s="12">
        <v>154</v>
      </c>
      <c r="BD231" s="12">
        <v>613</v>
      </c>
      <c r="BE231" s="12">
        <v>0</v>
      </c>
      <c r="BF231" s="12">
        <v>154</v>
      </c>
      <c r="BG231" s="12">
        <v>154</v>
      </c>
      <c r="BH231" s="12">
        <v>6262</v>
      </c>
    </row>
    <row r="232" spans="1:60" x14ac:dyDescent="0.2">
      <c r="A232" t="str">
        <f t="shared" si="9"/>
        <v>KPHU690HBLUHB190HA</v>
      </c>
      <c r="B232">
        <f t="shared" si="10"/>
        <v>2.9818181818181819</v>
      </c>
      <c r="C232">
        <f t="shared" si="11"/>
        <v>20.784156099807007</v>
      </c>
      <c r="D232" s="14" t="s">
        <v>255</v>
      </c>
      <c r="E232" s="12">
        <v>0</v>
      </c>
      <c r="F232" s="12">
        <v>0</v>
      </c>
      <c r="G232" s="12">
        <v>0</v>
      </c>
      <c r="H232" s="12">
        <v>0</v>
      </c>
      <c r="I232" s="12">
        <v>0</v>
      </c>
      <c r="J232" s="12">
        <v>0</v>
      </c>
      <c r="K232" s="12">
        <v>154</v>
      </c>
      <c r="L232" s="12">
        <v>0</v>
      </c>
      <c r="M232" s="12">
        <v>0</v>
      </c>
      <c r="N232" s="12">
        <v>10</v>
      </c>
      <c r="O232" s="12">
        <v>0</v>
      </c>
      <c r="P232" s="12">
        <v>0</v>
      </c>
      <c r="Q232" s="12">
        <v>0</v>
      </c>
      <c r="R232" s="12">
        <v>0</v>
      </c>
      <c r="S232" s="12">
        <v>0</v>
      </c>
      <c r="T232" s="12">
        <v>0</v>
      </c>
      <c r="U232" s="12">
        <v>0</v>
      </c>
      <c r="V232" s="12">
        <v>0</v>
      </c>
      <c r="W232" s="12">
        <v>0</v>
      </c>
      <c r="X232" s="12">
        <v>0</v>
      </c>
      <c r="Y232" s="12">
        <v>0</v>
      </c>
      <c r="Z232" s="12">
        <v>0</v>
      </c>
      <c r="AA232" s="12">
        <v>0</v>
      </c>
      <c r="AB232" s="12">
        <v>0</v>
      </c>
      <c r="AC232" s="12">
        <v>0</v>
      </c>
      <c r="AD232" s="12">
        <v>0</v>
      </c>
      <c r="AE232" s="12">
        <v>0</v>
      </c>
      <c r="AF232" s="12">
        <v>0</v>
      </c>
      <c r="AG232" s="12">
        <v>0</v>
      </c>
      <c r="AH232" s="12">
        <v>0</v>
      </c>
      <c r="AI232" s="12">
        <v>0</v>
      </c>
      <c r="AJ232" s="12">
        <v>0</v>
      </c>
      <c r="AK232" s="12">
        <v>0</v>
      </c>
      <c r="AL232" s="12">
        <v>0</v>
      </c>
      <c r="AM232" s="12">
        <v>0</v>
      </c>
      <c r="AN232" s="12">
        <v>0</v>
      </c>
      <c r="AO232" s="12">
        <v>0</v>
      </c>
      <c r="AP232" s="12">
        <v>0</v>
      </c>
      <c r="AQ232" s="12">
        <v>0</v>
      </c>
      <c r="AR232" s="12">
        <v>0</v>
      </c>
      <c r="AS232" s="12">
        <v>0</v>
      </c>
      <c r="AT232" s="12">
        <v>0</v>
      </c>
      <c r="AU232" s="12">
        <v>0</v>
      </c>
      <c r="AV232" s="12">
        <v>0</v>
      </c>
      <c r="AW232" s="12">
        <v>0</v>
      </c>
      <c r="AX232" s="12">
        <v>0</v>
      </c>
      <c r="AY232" s="12">
        <v>0</v>
      </c>
      <c r="AZ232" s="12">
        <v>0</v>
      </c>
      <c r="BA232" s="12">
        <v>0</v>
      </c>
      <c r="BB232" s="12">
        <v>0</v>
      </c>
      <c r="BC232" s="12">
        <v>0</v>
      </c>
      <c r="BD232" s="12">
        <v>0</v>
      </c>
      <c r="BE232" s="12">
        <v>0</v>
      </c>
      <c r="BF232" s="12">
        <v>0</v>
      </c>
      <c r="BG232" s="12">
        <v>0</v>
      </c>
      <c r="BH232" s="12">
        <v>164</v>
      </c>
    </row>
    <row r="233" spans="1:60" x14ac:dyDescent="0.2">
      <c r="A233" t="str">
        <f t="shared" si="9"/>
        <v>KPHU690HGRNHB100HA</v>
      </c>
      <c r="B233">
        <f t="shared" si="10"/>
        <v>42.927272727272729</v>
      </c>
      <c r="C233">
        <f t="shared" si="11"/>
        <v>165.21690059562383</v>
      </c>
      <c r="D233" s="14" t="s">
        <v>258</v>
      </c>
      <c r="E233" s="12">
        <v>0</v>
      </c>
      <c r="F233" s="12">
        <v>0</v>
      </c>
      <c r="G233" s="12">
        <v>0</v>
      </c>
      <c r="H233" s="12">
        <v>0</v>
      </c>
      <c r="I233" s="12">
        <v>0</v>
      </c>
      <c r="J233" s="12">
        <v>0</v>
      </c>
      <c r="K233" s="12">
        <v>0</v>
      </c>
      <c r="L233" s="12">
        <v>0</v>
      </c>
      <c r="M233" s="12">
        <v>0</v>
      </c>
      <c r="N233" s="12">
        <v>0</v>
      </c>
      <c r="O233" s="12">
        <v>0</v>
      </c>
      <c r="P233" s="12">
        <v>0</v>
      </c>
      <c r="Q233" s="12">
        <v>0</v>
      </c>
      <c r="R233" s="12">
        <v>0</v>
      </c>
      <c r="S233" s="12">
        <v>0</v>
      </c>
      <c r="T233" s="12">
        <v>0</v>
      </c>
      <c r="U233" s="12">
        <v>0</v>
      </c>
      <c r="V233" s="12">
        <v>0</v>
      </c>
      <c r="W233" s="12">
        <v>0</v>
      </c>
      <c r="X233" s="12">
        <v>0</v>
      </c>
      <c r="Y233" s="12">
        <v>0</v>
      </c>
      <c r="Z233" s="12">
        <v>0</v>
      </c>
      <c r="AA233" s="12">
        <v>0</v>
      </c>
      <c r="AB233" s="12">
        <v>0</v>
      </c>
      <c r="AC233" s="12">
        <v>0</v>
      </c>
      <c r="AD233" s="12">
        <v>0</v>
      </c>
      <c r="AE233" s="12">
        <v>0</v>
      </c>
      <c r="AF233" s="12">
        <v>0</v>
      </c>
      <c r="AG233" s="12">
        <v>0</v>
      </c>
      <c r="AH233" s="12">
        <v>0</v>
      </c>
      <c r="AI233" s="12">
        <v>0</v>
      </c>
      <c r="AJ233" s="12">
        <v>0</v>
      </c>
      <c r="AK233" s="12">
        <v>0</v>
      </c>
      <c r="AL233" s="12">
        <v>0</v>
      </c>
      <c r="AM233" s="12">
        <v>0</v>
      </c>
      <c r="AN233" s="12">
        <v>16</v>
      </c>
      <c r="AO233" s="12">
        <v>154</v>
      </c>
      <c r="AP233" s="12">
        <v>46</v>
      </c>
      <c r="AQ233" s="12">
        <v>0</v>
      </c>
      <c r="AR233" s="12">
        <v>0</v>
      </c>
      <c r="AS233" s="12">
        <v>0</v>
      </c>
      <c r="AT233" s="12">
        <v>0</v>
      </c>
      <c r="AU233" s="12">
        <v>0</v>
      </c>
      <c r="AV233" s="12">
        <v>0</v>
      </c>
      <c r="AW233" s="12">
        <v>0</v>
      </c>
      <c r="AX233" s="12">
        <v>0</v>
      </c>
      <c r="AY233" s="12">
        <v>0</v>
      </c>
      <c r="AZ233" s="12">
        <v>0</v>
      </c>
      <c r="BA233" s="12">
        <v>0</v>
      </c>
      <c r="BB233" s="12">
        <v>0</v>
      </c>
      <c r="BC233" s="12">
        <v>766</v>
      </c>
      <c r="BD233" s="12">
        <v>613</v>
      </c>
      <c r="BE233" s="12">
        <v>0</v>
      </c>
      <c r="BF233" s="12">
        <v>0</v>
      </c>
      <c r="BG233" s="12">
        <v>766</v>
      </c>
      <c r="BH233" s="12">
        <v>2361</v>
      </c>
    </row>
    <row r="234" spans="1:60" x14ac:dyDescent="0.2">
      <c r="A234" t="str">
        <f t="shared" si="9"/>
        <v>KPHU690HORGHB100HA</v>
      </c>
      <c r="B234">
        <f t="shared" si="10"/>
        <v>11.709090909090909</v>
      </c>
      <c r="C234">
        <f t="shared" si="11"/>
        <v>82.685184468801495</v>
      </c>
      <c r="D234" s="14" t="s">
        <v>260</v>
      </c>
      <c r="E234" s="12">
        <v>0</v>
      </c>
      <c r="F234" s="12">
        <v>0</v>
      </c>
      <c r="G234" s="12">
        <v>0</v>
      </c>
      <c r="H234" s="12">
        <v>0</v>
      </c>
      <c r="I234" s="12">
        <v>0</v>
      </c>
      <c r="J234" s="12">
        <v>0</v>
      </c>
      <c r="K234" s="12">
        <v>0</v>
      </c>
      <c r="L234" s="12">
        <v>0</v>
      </c>
      <c r="M234" s="12">
        <v>0</v>
      </c>
      <c r="N234" s="12">
        <v>0</v>
      </c>
      <c r="O234" s="12">
        <v>0</v>
      </c>
      <c r="P234" s="12">
        <v>0</v>
      </c>
      <c r="Q234" s="12">
        <v>0</v>
      </c>
      <c r="R234" s="12">
        <v>0</v>
      </c>
      <c r="S234" s="12">
        <v>0</v>
      </c>
      <c r="T234" s="12">
        <v>0</v>
      </c>
      <c r="U234" s="12">
        <v>0</v>
      </c>
      <c r="V234" s="12">
        <v>0</v>
      </c>
      <c r="W234" s="12">
        <v>0</v>
      </c>
      <c r="X234" s="12">
        <v>0</v>
      </c>
      <c r="Y234" s="12">
        <v>0</v>
      </c>
      <c r="Z234" s="12">
        <v>0</v>
      </c>
      <c r="AA234" s="12">
        <v>0</v>
      </c>
      <c r="AB234" s="12">
        <v>0</v>
      </c>
      <c r="AC234" s="12">
        <v>0</v>
      </c>
      <c r="AD234" s="12">
        <v>0</v>
      </c>
      <c r="AE234" s="12">
        <v>0</v>
      </c>
      <c r="AF234" s="12">
        <v>0</v>
      </c>
      <c r="AG234" s="12">
        <v>0</v>
      </c>
      <c r="AH234" s="12">
        <v>0</v>
      </c>
      <c r="AI234" s="12">
        <v>0</v>
      </c>
      <c r="AJ234" s="12">
        <v>0</v>
      </c>
      <c r="AK234" s="12">
        <v>0</v>
      </c>
      <c r="AL234" s="12">
        <v>0</v>
      </c>
      <c r="AM234" s="12">
        <v>0</v>
      </c>
      <c r="AN234" s="12">
        <v>0</v>
      </c>
      <c r="AO234" s="12">
        <v>0</v>
      </c>
      <c r="AP234" s="12">
        <v>0</v>
      </c>
      <c r="AQ234" s="12">
        <v>0</v>
      </c>
      <c r="AR234" s="12">
        <v>0</v>
      </c>
      <c r="AS234" s="12">
        <v>0</v>
      </c>
      <c r="AT234" s="12">
        <v>0</v>
      </c>
      <c r="AU234" s="12">
        <v>0</v>
      </c>
      <c r="AV234" s="12">
        <v>0</v>
      </c>
      <c r="AW234" s="12">
        <v>0</v>
      </c>
      <c r="AX234" s="12">
        <v>0</v>
      </c>
      <c r="AY234" s="12">
        <v>0</v>
      </c>
      <c r="AZ234" s="12">
        <v>0</v>
      </c>
      <c r="BA234" s="12">
        <v>0</v>
      </c>
      <c r="BB234" s="12">
        <v>31</v>
      </c>
      <c r="BC234" s="12">
        <v>0</v>
      </c>
      <c r="BD234" s="12">
        <v>613</v>
      </c>
      <c r="BE234" s="12">
        <v>0</v>
      </c>
      <c r="BF234" s="12">
        <v>0</v>
      </c>
      <c r="BG234" s="12">
        <v>0</v>
      </c>
      <c r="BH234" s="12">
        <v>644</v>
      </c>
    </row>
    <row r="235" spans="1:60" x14ac:dyDescent="0.2">
      <c r="A235" t="str">
        <f t="shared" si="9"/>
        <v>KPHU690HREDHB100HA</v>
      </c>
      <c r="B235">
        <f t="shared" si="10"/>
        <v>789.07272727272732</v>
      </c>
      <c r="C235">
        <f t="shared" si="11"/>
        <v>997.73365136054178</v>
      </c>
      <c r="D235" s="14" t="s">
        <v>262</v>
      </c>
      <c r="E235" s="12">
        <v>0</v>
      </c>
      <c r="F235" s="12">
        <v>1812</v>
      </c>
      <c r="G235" s="12">
        <v>800</v>
      </c>
      <c r="H235" s="12">
        <v>76</v>
      </c>
      <c r="I235" s="12">
        <v>138</v>
      </c>
      <c r="J235" s="12">
        <v>186</v>
      </c>
      <c r="K235" s="12">
        <v>176</v>
      </c>
      <c r="L235" s="12">
        <v>40</v>
      </c>
      <c r="M235" s="12">
        <v>889</v>
      </c>
      <c r="N235" s="12">
        <v>0</v>
      </c>
      <c r="O235" s="12">
        <v>800</v>
      </c>
      <c r="P235" s="12">
        <v>258</v>
      </c>
      <c r="Q235" s="12">
        <v>0</v>
      </c>
      <c r="R235" s="12">
        <v>0</v>
      </c>
      <c r="S235" s="12">
        <v>1600</v>
      </c>
      <c r="T235" s="12">
        <v>0</v>
      </c>
      <c r="U235" s="12">
        <v>0</v>
      </c>
      <c r="V235" s="12">
        <v>0</v>
      </c>
      <c r="W235" s="12">
        <v>1600</v>
      </c>
      <c r="X235" s="12">
        <v>56</v>
      </c>
      <c r="Y235" s="12">
        <v>1149</v>
      </c>
      <c r="Z235" s="12">
        <v>112</v>
      </c>
      <c r="AA235" s="12">
        <v>112</v>
      </c>
      <c r="AB235" s="12">
        <v>112</v>
      </c>
      <c r="AC235" s="12">
        <v>112</v>
      </c>
      <c r="AD235" s="12">
        <v>425</v>
      </c>
      <c r="AE235" s="12">
        <v>1179</v>
      </c>
      <c r="AF235" s="12">
        <v>154</v>
      </c>
      <c r="AG235" s="12">
        <v>0</v>
      </c>
      <c r="AH235" s="12">
        <v>0</v>
      </c>
      <c r="AI235" s="12">
        <v>3064</v>
      </c>
      <c r="AJ235" s="12">
        <v>0</v>
      </c>
      <c r="AK235" s="12">
        <v>307</v>
      </c>
      <c r="AL235" s="12">
        <v>0</v>
      </c>
      <c r="AM235" s="12">
        <v>419</v>
      </c>
      <c r="AN235" s="12">
        <v>1548</v>
      </c>
      <c r="AO235" s="12">
        <v>154</v>
      </c>
      <c r="AP235" s="12">
        <v>2298</v>
      </c>
      <c r="AQ235" s="12">
        <v>3830</v>
      </c>
      <c r="AR235" s="12">
        <v>0</v>
      </c>
      <c r="AS235" s="12">
        <v>1560</v>
      </c>
      <c r="AT235" s="12">
        <v>766</v>
      </c>
      <c r="AU235" s="12">
        <v>1532</v>
      </c>
      <c r="AV235" s="12">
        <v>613</v>
      </c>
      <c r="AW235" s="12">
        <v>357</v>
      </c>
      <c r="AX235" s="12">
        <v>1532</v>
      </c>
      <c r="AY235" s="12">
        <v>1686</v>
      </c>
      <c r="AZ235" s="12">
        <v>766</v>
      </c>
      <c r="BA235" s="12">
        <v>2580</v>
      </c>
      <c r="BB235" s="12">
        <v>1563</v>
      </c>
      <c r="BC235" s="12">
        <v>909</v>
      </c>
      <c r="BD235" s="12">
        <v>1532</v>
      </c>
      <c r="BE235" s="12">
        <v>4290</v>
      </c>
      <c r="BF235" s="12">
        <v>123</v>
      </c>
      <c r="BG235" s="12">
        <v>184</v>
      </c>
      <c r="BH235" s="12">
        <v>43399</v>
      </c>
    </row>
    <row r="236" spans="1:60" x14ac:dyDescent="0.2">
      <c r="A236" t="str">
        <f t="shared" si="9"/>
        <v>KPHU690HREDHB190HA</v>
      </c>
      <c r="B236">
        <f t="shared" si="10"/>
        <v>232.90909090909091</v>
      </c>
      <c r="C236">
        <f t="shared" si="11"/>
        <v>726.28357059472637</v>
      </c>
      <c r="D236" s="14" t="s">
        <v>261</v>
      </c>
      <c r="E236" s="12">
        <v>0</v>
      </c>
      <c r="F236" s="12">
        <v>0</v>
      </c>
      <c r="G236" s="12">
        <v>0</v>
      </c>
      <c r="H236" s="12">
        <v>3500</v>
      </c>
      <c r="I236" s="12">
        <v>0</v>
      </c>
      <c r="J236" s="12">
        <v>0</v>
      </c>
      <c r="K236" s="12">
        <v>1686</v>
      </c>
      <c r="L236" s="12">
        <v>0</v>
      </c>
      <c r="M236" s="12">
        <v>766</v>
      </c>
      <c r="N236" s="12">
        <v>0</v>
      </c>
      <c r="O236" s="12">
        <v>0</v>
      </c>
      <c r="P236" s="12">
        <v>0</v>
      </c>
      <c r="Q236" s="12">
        <v>3064</v>
      </c>
      <c r="R236" s="12">
        <v>0</v>
      </c>
      <c r="S236" s="12">
        <v>0</v>
      </c>
      <c r="T236" s="12">
        <v>0</v>
      </c>
      <c r="U236" s="12">
        <v>0</v>
      </c>
      <c r="V236" s="12">
        <v>0</v>
      </c>
      <c r="W236" s="12">
        <v>0</v>
      </c>
      <c r="X236" s="12">
        <v>0</v>
      </c>
      <c r="Y236" s="12">
        <v>0</v>
      </c>
      <c r="Z236" s="12">
        <v>0</v>
      </c>
      <c r="AA236" s="12">
        <v>0</v>
      </c>
      <c r="AB236" s="12">
        <v>0</v>
      </c>
      <c r="AC236" s="12">
        <v>0</v>
      </c>
      <c r="AD236" s="12">
        <v>0</v>
      </c>
      <c r="AE236" s="12">
        <v>0</v>
      </c>
      <c r="AF236" s="12">
        <v>730</v>
      </c>
      <c r="AG236" s="12">
        <v>0</v>
      </c>
      <c r="AH236" s="12">
        <v>0</v>
      </c>
      <c r="AI236" s="12">
        <v>0</v>
      </c>
      <c r="AJ236" s="12">
        <v>0</v>
      </c>
      <c r="AK236" s="12">
        <v>0</v>
      </c>
      <c r="AL236" s="12">
        <v>0</v>
      </c>
      <c r="AM236" s="12">
        <v>0</v>
      </c>
      <c r="AN236" s="12">
        <v>0</v>
      </c>
      <c r="AO236" s="12">
        <v>0</v>
      </c>
      <c r="AP236" s="12">
        <v>0</v>
      </c>
      <c r="AQ236" s="12">
        <v>0</v>
      </c>
      <c r="AR236" s="12">
        <v>0</v>
      </c>
      <c r="AS236" s="12">
        <v>0</v>
      </c>
      <c r="AT236" s="12">
        <v>2298</v>
      </c>
      <c r="AU236" s="12">
        <v>0</v>
      </c>
      <c r="AV236" s="12">
        <v>0</v>
      </c>
      <c r="AW236" s="12">
        <v>0</v>
      </c>
      <c r="AX236" s="12">
        <v>0</v>
      </c>
      <c r="AY236" s="12">
        <v>0</v>
      </c>
      <c r="AZ236" s="12">
        <v>0</v>
      </c>
      <c r="BA236" s="12">
        <v>0</v>
      </c>
      <c r="BB236" s="12">
        <v>0</v>
      </c>
      <c r="BC236" s="12">
        <v>766</v>
      </c>
      <c r="BD236" s="12">
        <v>0</v>
      </c>
      <c r="BE236" s="12">
        <v>0</v>
      </c>
      <c r="BF236" s="12">
        <v>0</v>
      </c>
      <c r="BG236" s="12">
        <v>0</v>
      </c>
      <c r="BH236" s="12">
        <v>12810</v>
      </c>
    </row>
    <row r="237" spans="1:60" x14ac:dyDescent="0.2">
      <c r="A237" t="str">
        <f t="shared" si="9"/>
        <v>KPHU690HRRDHB100HA</v>
      </c>
      <c r="B237">
        <f t="shared" si="10"/>
        <v>516.32727272727277</v>
      </c>
      <c r="C237">
        <f t="shared" si="11"/>
        <v>1960.1709586679901</v>
      </c>
      <c r="D237" s="14" t="s">
        <v>264</v>
      </c>
      <c r="E237" s="12">
        <v>0</v>
      </c>
      <c r="F237" s="12">
        <v>200</v>
      </c>
      <c r="G237" s="12">
        <v>8426</v>
      </c>
      <c r="H237" s="12">
        <v>0</v>
      </c>
      <c r="I237" s="12">
        <v>2298</v>
      </c>
      <c r="J237" s="12">
        <v>0</v>
      </c>
      <c r="K237" s="12">
        <v>0</v>
      </c>
      <c r="L237" s="12">
        <v>0</v>
      </c>
      <c r="M237" s="12">
        <v>0</v>
      </c>
      <c r="N237" s="12">
        <v>0</v>
      </c>
      <c r="O237" s="12">
        <v>0</v>
      </c>
      <c r="P237" s="12">
        <v>0</v>
      </c>
      <c r="Q237" s="12">
        <v>0</v>
      </c>
      <c r="R237" s="12">
        <v>1686</v>
      </c>
      <c r="S237" s="12">
        <v>0</v>
      </c>
      <c r="T237" s="12">
        <v>0</v>
      </c>
      <c r="U237" s="12">
        <v>0</v>
      </c>
      <c r="V237" s="12">
        <v>0</v>
      </c>
      <c r="W237" s="12">
        <v>0</v>
      </c>
      <c r="X237" s="12">
        <v>0</v>
      </c>
      <c r="Y237" s="12">
        <v>0</v>
      </c>
      <c r="Z237" s="12">
        <v>0</v>
      </c>
      <c r="AA237" s="12">
        <v>0</v>
      </c>
      <c r="AB237" s="12">
        <v>0</v>
      </c>
      <c r="AC237" s="12">
        <v>0</v>
      </c>
      <c r="AD237" s="12">
        <v>0</v>
      </c>
      <c r="AE237" s="12">
        <v>0</v>
      </c>
      <c r="AF237" s="12">
        <v>0</v>
      </c>
      <c r="AG237" s="12">
        <v>0</v>
      </c>
      <c r="AH237" s="12">
        <v>0</v>
      </c>
      <c r="AI237" s="12">
        <v>0</v>
      </c>
      <c r="AJ237" s="12">
        <v>0</v>
      </c>
      <c r="AK237" s="12">
        <v>0</v>
      </c>
      <c r="AL237" s="12">
        <v>0</v>
      </c>
      <c r="AM237" s="12">
        <v>4596</v>
      </c>
      <c r="AN237" s="12">
        <v>0</v>
      </c>
      <c r="AO237" s="12">
        <v>0</v>
      </c>
      <c r="AP237" s="12">
        <v>0</v>
      </c>
      <c r="AQ237" s="12">
        <v>0</v>
      </c>
      <c r="AR237" s="12">
        <v>0</v>
      </c>
      <c r="AS237" s="12">
        <v>0</v>
      </c>
      <c r="AT237" s="12">
        <v>0</v>
      </c>
      <c r="AU237" s="12">
        <v>0</v>
      </c>
      <c r="AV237" s="12">
        <v>0</v>
      </c>
      <c r="AW237" s="12">
        <v>0</v>
      </c>
      <c r="AX237" s="12">
        <v>0</v>
      </c>
      <c r="AY237" s="12">
        <v>0</v>
      </c>
      <c r="AZ237" s="12">
        <v>0</v>
      </c>
      <c r="BA237" s="12">
        <v>0</v>
      </c>
      <c r="BB237" s="12">
        <v>0</v>
      </c>
      <c r="BC237" s="12">
        <v>0</v>
      </c>
      <c r="BD237" s="12">
        <v>0</v>
      </c>
      <c r="BE237" s="12">
        <v>154</v>
      </c>
      <c r="BF237" s="12">
        <v>11038</v>
      </c>
      <c r="BG237" s="12">
        <v>0</v>
      </c>
      <c r="BH237" s="12">
        <v>28398</v>
      </c>
    </row>
    <row r="238" spans="1:60" x14ac:dyDescent="0.2">
      <c r="A238" t="str">
        <f t="shared" si="9"/>
        <v>KPHU699H69KHB100HA</v>
      </c>
      <c r="B238">
        <f t="shared" si="10"/>
        <v>139.27272727272728</v>
      </c>
      <c r="C238">
        <f t="shared" si="11"/>
        <v>1032.8741892936869</v>
      </c>
      <c r="D238" s="14" t="s">
        <v>269</v>
      </c>
      <c r="E238" s="12">
        <v>0</v>
      </c>
      <c r="F238" s="12">
        <v>0</v>
      </c>
      <c r="G238" s="12">
        <v>0</v>
      </c>
      <c r="H238" s="12">
        <v>0</v>
      </c>
      <c r="I238" s="12">
        <v>0</v>
      </c>
      <c r="J238" s="12">
        <v>7660</v>
      </c>
      <c r="K238" s="12">
        <v>0</v>
      </c>
      <c r="L238" s="12">
        <v>0</v>
      </c>
      <c r="M238" s="12">
        <v>0</v>
      </c>
      <c r="N238" s="12">
        <v>0</v>
      </c>
      <c r="O238" s="12">
        <v>0</v>
      </c>
      <c r="P238" s="12">
        <v>0</v>
      </c>
      <c r="Q238" s="12">
        <v>0</v>
      </c>
      <c r="R238" s="12">
        <v>0</v>
      </c>
      <c r="S238" s="12">
        <v>0</v>
      </c>
      <c r="T238" s="12">
        <v>0</v>
      </c>
      <c r="U238" s="12">
        <v>0</v>
      </c>
      <c r="V238" s="12">
        <v>0</v>
      </c>
      <c r="W238" s="12">
        <v>0</v>
      </c>
      <c r="X238" s="12">
        <v>0</v>
      </c>
      <c r="Y238" s="12">
        <v>0</v>
      </c>
      <c r="Z238" s="12">
        <v>0</v>
      </c>
      <c r="AA238" s="12">
        <v>0</v>
      </c>
      <c r="AB238" s="12">
        <v>0</v>
      </c>
      <c r="AC238" s="12">
        <v>0</v>
      </c>
      <c r="AD238" s="12">
        <v>0</v>
      </c>
      <c r="AE238" s="12">
        <v>0</v>
      </c>
      <c r="AF238" s="12">
        <v>0</v>
      </c>
      <c r="AG238" s="12">
        <v>0</v>
      </c>
      <c r="AH238" s="12">
        <v>0</v>
      </c>
      <c r="AI238" s="12">
        <v>0</v>
      </c>
      <c r="AJ238" s="12">
        <v>0</v>
      </c>
      <c r="AK238" s="12">
        <v>0</v>
      </c>
      <c r="AL238" s="12">
        <v>0</v>
      </c>
      <c r="AM238" s="12">
        <v>0</v>
      </c>
      <c r="AN238" s="12">
        <v>0</v>
      </c>
      <c r="AO238" s="12">
        <v>0</v>
      </c>
      <c r="AP238" s="12">
        <v>0</v>
      </c>
      <c r="AQ238" s="12">
        <v>0</v>
      </c>
      <c r="AR238" s="12">
        <v>0</v>
      </c>
      <c r="AS238" s="12">
        <v>0</v>
      </c>
      <c r="AT238" s="12">
        <v>0</v>
      </c>
      <c r="AU238" s="12">
        <v>0</v>
      </c>
      <c r="AV238" s="12">
        <v>0</v>
      </c>
      <c r="AW238" s="12">
        <v>0</v>
      </c>
      <c r="AX238" s="12">
        <v>0</v>
      </c>
      <c r="AY238" s="12">
        <v>0</v>
      </c>
      <c r="AZ238" s="12">
        <v>0</v>
      </c>
      <c r="BA238" s="12">
        <v>0</v>
      </c>
      <c r="BB238" s="12">
        <v>0</v>
      </c>
      <c r="BC238" s="12">
        <v>0</v>
      </c>
      <c r="BD238" s="12">
        <v>0</v>
      </c>
      <c r="BE238" s="12">
        <v>0</v>
      </c>
      <c r="BF238" s="12">
        <v>0</v>
      </c>
      <c r="BG238" s="12">
        <v>0</v>
      </c>
      <c r="BH238" s="12">
        <v>7660</v>
      </c>
    </row>
    <row r="239" spans="1:60" x14ac:dyDescent="0.2">
      <c r="A239" t="str">
        <f t="shared" si="9"/>
        <v>KPHU699H90KHB100HA</v>
      </c>
      <c r="B239">
        <f t="shared" si="10"/>
        <v>19.509090909090908</v>
      </c>
      <c r="C239">
        <f t="shared" si="11"/>
        <v>144.68329048461175</v>
      </c>
      <c r="D239" s="14" t="s">
        <v>268</v>
      </c>
      <c r="E239" s="12">
        <v>0</v>
      </c>
      <c r="F239" s="12">
        <v>0</v>
      </c>
      <c r="G239" s="12">
        <v>0</v>
      </c>
      <c r="H239" s="12">
        <v>0</v>
      </c>
      <c r="I239" s="12">
        <v>0</v>
      </c>
      <c r="J239" s="12">
        <v>0</v>
      </c>
      <c r="K239" s="12">
        <v>0</v>
      </c>
      <c r="L239" s="12">
        <v>0</v>
      </c>
      <c r="M239" s="12">
        <v>0</v>
      </c>
      <c r="N239" s="12">
        <v>0</v>
      </c>
      <c r="O239" s="12">
        <v>0</v>
      </c>
      <c r="P239" s="12">
        <v>1073</v>
      </c>
      <c r="Q239" s="12">
        <v>0</v>
      </c>
      <c r="R239" s="12">
        <v>0</v>
      </c>
      <c r="S239" s="12">
        <v>0</v>
      </c>
      <c r="T239" s="12">
        <v>0</v>
      </c>
      <c r="U239" s="12">
        <v>0</v>
      </c>
      <c r="V239" s="12">
        <v>0</v>
      </c>
      <c r="W239" s="12">
        <v>0</v>
      </c>
      <c r="X239" s="12">
        <v>0</v>
      </c>
      <c r="Y239" s="12">
        <v>0</v>
      </c>
      <c r="Z239" s="12">
        <v>0</v>
      </c>
      <c r="AA239" s="12">
        <v>0</v>
      </c>
      <c r="AB239" s="12">
        <v>0</v>
      </c>
      <c r="AC239" s="12">
        <v>0</v>
      </c>
      <c r="AD239" s="12">
        <v>0</v>
      </c>
      <c r="AE239" s="12">
        <v>0</v>
      </c>
      <c r="AF239" s="12">
        <v>0</v>
      </c>
      <c r="AG239" s="12">
        <v>0</v>
      </c>
      <c r="AH239" s="12">
        <v>0</v>
      </c>
      <c r="AI239" s="12">
        <v>0</v>
      </c>
      <c r="AJ239" s="12">
        <v>0</v>
      </c>
      <c r="AK239" s="12">
        <v>0</v>
      </c>
      <c r="AL239" s="12">
        <v>0</v>
      </c>
      <c r="AM239" s="12">
        <v>0</v>
      </c>
      <c r="AN239" s="12">
        <v>0</v>
      </c>
      <c r="AO239" s="12">
        <v>0</v>
      </c>
      <c r="AP239" s="12">
        <v>0</v>
      </c>
      <c r="AQ239" s="12">
        <v>0</v>
      </c>
      <c r="AR239" s="12">
        <v>0</v>
      </c>
      <c r="AS239" s="12">
        <v>0</v>
      </c>
      <c r="AT239" s="12">
        <v>0</v>
      </c>
      <c r="AU239" s="12">
        <v>0</v>
      </c>
      <c r="AV239" s="12">
        <v>0</v>
      </c>
      <c r="AW239" s="12">
        <v>0</v>
      </c>
      <c r="AX239" s="12">
        <v>0</v>
      </c>
      <c r="AY239" s="12">
        <v>0</v>
      </c>
      <c r="AZ239" s="12">
        <v>0</v>
      </c>
      <c r="BA239" s="12">
        <v>0</v>
      </c>
      <c r="BB239" s="12">
        <v>0</v>
      </c>
      <c r="BC239" s="12">
        <v>0</v>
      </c>
      <c r="BD239" s="12">
        <v>0</v>
      </c>
      <c r="BE239" s="12">
        <v>0</v>
      </c>
      <c r="BF239" s="12">
        <v>0</v>
      </c>
      <c r="BG239" s="12">
        <v>0</v>
      </c>
      <c r="BH239" s="12">
        <v>1073</v>
      </c>
    </row>
    <row r="240" spans="1:60" x14ac:dyDescent="0.2">
      <c r="A240" t="str">
        <f t="shared" si="9"/>
        <v>KPHUMINE14KHL4H90A</v>
      </c>
      <c r="B240">
        <f t="shared" si="10"/>
        <v>1.490909090909091</v>
      </c>
      <c r="C240">
        <f t="shared" si="11"/>
        <v>11.056877744397172</v>
      </c>
      <c r="D240" s="14" t="s">
        <v>339</v>
      </c>
      <c r="E240" s="12">
        <v>0</v>
      </c>
      <c r="F240" s="12">
        <v>0</v>
      </c>
      <c r="G240" s="12">
        <v>0</v>
      </c>
      <c r="H240" s="12">
        <v>0</v>
      </c>
      <c r="I240" s="12">
        <v>0</v>
      </c>
      <c r="J240" s="12">
        <v>0</v>
      </c>
      <c r="K240" s="12">
        <v>0</v>
      </c>
      <c r="L240" s="12">
        <v>0</v>
      </c>
      <c r="M240" s="12">
        <v>0</v>
      </c>
      <c r="N240" s="12">
        <v>0</v>
      </c>
      <c r="O240" s="12">
        <v>0</v>
      </c>
      <c r="P240" s="12">
        <v>0</v>
      </c>
      <c r="Q240" s="12">
        <v>0</v>
      </c>
      <c r="R240" s="12">
        <v>0</v>
      </c>
      <c r="S240" s="12">
        <v>0</v>
      </c>
      <c r="T240" s="12">
        <v>0</v>
      </c>
      <c r="U240" s="12">
        <v>0</v>
      </c>
      <c r="V240" s="12">
        <v>0</v>
      </c>
      <c r="W240" s="12">
        <v>0</v>
      </c>
      <c r="X240" s="12">
        <v>0</v>
      </c>
      <c r="Y240" s="12">
        <v>0</v>
      </c>
      <c r="Z240" s="12">
        <v>0</v>
      </c>
      <c r="AA240" s="12">
        <v>0</v>
      </c>
      <c r="AB240" s="12">
        <v>0</v>
      </c>
      <c r="AC240" s="12">
        <v>0</v>
      </c>
      <c r="AD240" s="12">
        <v>0</v>
      </c>
      <c r="AE240" s="12">
        <v>0</v>
      </c>
      <c r="AF240" s="12">
        <v>0</v>
      </c>
      <c r="AG240" s="12">
        <v>0</v>
      </c>
      <c r="AH240" s="12">
        <v>0</v>
      </c>
      <c r="AI240" s="12">
        <v>0</v>
      </c>
      <c r="AJ240" s="12">
        <v>0</v>
      </c>
      <c r="AK240" s="12">
        <v>0</v>
      </c>
      <c r="AL240" s="12">
        <v>0</v>
      </c>
      <c r="AM240" s="12">
        <v>0</v>
      </c>
      <c r="AN240" s="12">
        <v>0</v>
      </c>
      <c r="AO240" s="12">
        <v>0</v>
      </c>
      <c r="AP240" s="12">
        <v>0</v>
      </c>
      <c r="AQ240" s="12">
        <v>0</v>
      </c>
      <c r="AR240" s="12">
        <v>0</v>
      </c>
      <c r="AS240" s="12">
        <v>0</v>
      </c>
      <c r="AT240" s="12">
        <v>0</v>
      </c>
      <c r="AU240" s="12">
        <v>0</v>
      </c>
      <c r="AV240" s="12">
        <v>0</v>
      </c>
      <c r="AW240" s="12">
        <v>0</v>
      </c>
      <c r="AX240" s="12">
        <v>0</v>
      </c>
      <c r="AY240" s="12">
        <v>0</v>
      </c>
      <c r="AZ240" s="12">
        <v>0</v>
      </c>
      <c r="BA240" s="12">
        <v>0</v>
      </c>
      <c r="BB240" s="12">
        <v>0</v>
      </c>
      <c r="BC240" s="12">
        <v>0</v>
      </c>
      <c r="BD240" s="12">
        <v>0</v>
      </c>
      <c r="BE240" s="12">
        <v>0</v>
      </c>
      <c r="BF240" s="12">
        <v>82</v>
      </c>
      <c r="BG240" s="12">
        <v>0</v>
      </c>
      <c r="BH240" s="12">
        <v>82</v>
      </c>
    </row>
    <row r="241" spans="1:60" x14ac:dyDescent="0.2">
      <c r="A241" t="str">
        <f t="shared" si="9"/>
        <v>KPHUMINE30KHL4H39A</v>
      </c>
      <c r="B241">
        <f t="shared" si="10"/>
        <v>5.6</v>
      </c>
      <c r="C241">
        <f t="shared" si="11"/>
        <v>29.093463692548358</v>
      </c>
      <c r="D241" s="14" t="s">
        <v>340</v>
      </c>
      <c r="E241" s="12">
        <v>0</v>
      </c>
      <c r="F241" s="12">
        <v>0</v>
      </c>
      <c r="G241" s="12">
        <v>0</v>
      </c>
      <c r="H241" s="12">
        <v>0</v>
      </c>
      <c r="I241" s="12">
        <v>0</v>
      </c>
      <c r="J241" s="12">
        <v>0</v>
      </c>
      <c r="K241" s="12">
        <v>0</v>
      </c>
      <c r="L241" s="12">
        <v>0</v>
      </c>
      <c r="M241" s="12">
        <v>154</v>
      </c>
      <c r="N241" s="12">
        <v>0</v>
      </c>
      <c r="O241" s="12">
        <v>0</v>
      </c>
      <c r="P241" s="12">
        <v>0</v>
      </c>
      <c r="Q241" s="12">
        <v>0</v>
      </c>
      <c r="R241" s="12">
        <v>0</v>
      </c>
      <c r="S241" s="12">
        <v>0</v>
      </c>
      <c r="T241" s="12">
        <v>0</v>
      </c>
      <c r="U241" s="12">
        <v>0</v>
      </c>
      <c r="V241" s="12">
        <v>0</v>
      </c>
      <c r="W241" s="12">
        <v>0</v>
      </c>
      <c r="X241" s="12">
        <v>0</v>
      </c>
      <c r="Y241" s="12">
        <v>0</v>
      </c>
      <c r="Z241" s="12">
        <v>0</v>
      </c>
      <c r="AA241" s="12">
        <v>0</v>
      </c>
      <c r="AB241" s="12">
        <v>0</v>
      </c>
      <c r="AC241" s="12">
        <v>0</v>
      </c>
      <c r="AD241" s="12">
        <v>0</v>
      </c>
      <c r="AE241" s="12">
        <v>0</v>
      </c>
      <c r="AF241" s="12">
        <v>0</v>
      </c>
      <c r="AG241" s="12">
        <v>0</v>
      </c>
      <c r="AH241" s="12">
        <v>0</v>
      </c>
      <c r="AI241" s="12">
        <v>0</v>
      </c>
      <c r="AJ241" s="12">
        <v>0</v>
      </c>
      <c r="AK241" s="12">
        <v>0</v>
      </c>
      <c r="AL241" s="12">
        <v>0</v>
      </c>
      <c r="AM241" s="12">
        <v>0</v>
      </c>
      <c r="AN241" s="12">
        <v>0</v>
      </c>
      <c r="AO241" s="12">
        <v>0</v>
      </c>
      <c r="AP241" s="12">
        <v>0</v>
      </c>
      <c r="AQ241" s="12">
        <v>0</v>
      </c>
      <c r="AR241" s="12">
        <v>154</v>
      </c>
      <c r="AS241" s="12">
        <v>0</v>
      </c>
      <c r="AT241" s="12">
        <v>0</v>
      </c>
      <c r="AU241" s="12">
        <v>0</v>
      </c>
      <c r="AV241" s="12">
        <v>0</v>
      </c>
      <c r="AW241" s="12">
        <v>0</v>
      </c>
      <c r="AX241" s="12">
        <v>0</v>
      </c>
      <c r="AY241" s="12">
        <v>0</v>
      </c>
      <c r="AZ241" s="12">
        <v>0</v>
      </c>
      <c r="BA241" s="12">
        <v>0</v>
      </c>
      <c r="BB241" s="12">
        <v>0</v>
      </c>
      <c r="BC241" s="12">
        <v>0</v>
      </c>
      <c r="BD241" s="12">
        <v>0</v>
      </c>
      <c r="BE241" s="12">
        <v>0</v>
      </c>
      <c r="BF241" s="12">
        <v>0</v>
      </c>
      <c r="BG241" s="12">
        <v>0</v>
      </c>
      <c r="BH241" s="12">
        <v>308</v>
      </c>
    </row>
    <row r="242" spans="1:60" x14ac:dyDescent="0.2">
      <c r="A242" t="str">
        <f t="shared" si="9"/>
        <v>KPHUMINE30KHL4H90A</v>
      </c>
      <c r="B242">
        <f t="shared" si="10"/>
        <v>87.781818181818181</v>
      </c>
      <c r="C242">
        <f t="shared" si="11"/>
        <v>408.19402117443974</v>
      </c>
      <c r="D242" s="14" t="s">
        <v>341</v>
      </c>
      <c r="E242" s="12">
        <v>0</v>
      </c>
      <c r="F242" s="12">
        <v>307</v>
      </c>
      <c r="G242" s="12">
        <v>0</v>
      </c>
      <c r="H242" s="12">
        <v>0</v>
      </c>
      <c r="I242" s="12">
        <v>460</v>
      </c>
      <c r="J242" s="12">
        <v>1226</v>
      </c>
      <c r="K242" s="12">
        <v>0</v>
      </c>
      <c r="L242" s="12">
        <v>0</v>
      </c>
      <c r="M242" s="12">
        <v>0</v>
      </c>
      <c r="N242" s="12">
        <v>0</v>
      </c>
      <c r="O242" s="12">
        <v>0</v>
      </c>
      <c r="P242" s="12">
        <v>0</v>
      </c>
      <c r="Q242" s="12">
        <v>0</v>
      </c>
      <c r="R242" s="12">
        <v>0</v>
      </c>
      <c r="S242" s="12">
        <v>0</v>
      </c>
      <c r="T242" s="12">
        <v>0</v>
      </c>
      <c r="U242" s="12">
        <v>0</v>
      </c>
      <c r="V242" s="12">
        <v>0</v>
      </c>
      <c r="W242" s="12">
        <v>0</v>
      </c>
      <c r="X242" s="12">
        <v>2758</v>
      </c>
      <c r="Y242" s="12">
        <v>0</v>
      </c>
      <c r="Z242" s="12">
        <v>0</v>
      </c>
      <c r="AA242" s="12">
        <v>0</v>
      </c>
      <c r="AB242" s="12">
        <v>0</v>
      </c>
      <c r="AC242" s="12">
        <v>0</v>
      </c>
      <c r="AD242" s="12">
        <v>0</v>
      </c>
      <c r="AE242" s="12">
        <v>0</v>
      </c>
      <c r="AF242" s="12">
        <v>0</v>
      </c>
      <c r="AG242" s="12">
        <v>0</v>
      </c>
      <c r="AH242" s="12">
        <v>0</v>
      </c>
      <c r="AI242" s="12">
        <v>0</v>
      </c>
      <c r="AJ242" s="12">
        <v>0</v>
      </c>
      <c r="AK242" s="12">
        <v>77</v>
      </c>
      <c r="AL242" s="12">
        <v>0</v>
      </c>
      <c r="AM242" s="12">
        <v>0</v>
      </c>
      <c r="AN242" s="12">
        <v>0</v>
      </c>
      <c r="AO242" s="12">
        <v>0</v>
      </c>
      <c r="AP242" s="12">
        <v>0</v>
      </c>
      <c r="AQ242" s="12">
        <v>0</v>
      </c>
      <c r="AR242" s="12">
        <v>0</v>
      </c>
      <c r="AS242" s="12">
        <v>0</v>
      </c>
      <c r="AT242" s="12">
        <v>0</v>
      </c>
      <c r="AU242" s="12">
        <v>0</v>
      </c>
      <c r="AV242" s="12">
        <v>0</v>
      </c>
      <c r="AW242" s="12">
        <v>0</v>
      </c>
      <c r="AX242" s="12">
        <v>0</v>
      </c>
      <c r="AY242" s="12">
        <v>0</v>
      </c>
      <c r="AZ242" s="12">
        <v>0</v>
      </c>
      <c r="BA242" s="12">
        <v>0</v>
      </c>
      <c r="BB242" s="12">
        <v>0</v>
      </c>
      <c r="BC242" s="12">
        <v>0</v>
      </c>
      <c r="BD242" s="12">
        <v>0</v>
      </c>
      <c r="BE242" s="12">
        <v>0</v>
      </c>
      <c r="BF242" s="12">
        <v>0</v>
      </c>
      <c r="BG242" s="12">
        <v>0</v>
      </c>
      <c r="BH242" s="12">
        <v>4828</v>
      </c>
    </row>
    <row r="243" spans="1:60" x14ac:dyDescent="0.2">
      <c r="A243" t="str">
        <f t="shared" si="9"/>
        <v>KPHUMINE41KHL4H90A</v>
      </c>
      <c r="B243">
        <f t="shared" si="10"/>
        <v>33.454545454545453</v>
      </c>
      <c r="C243">
        <f t="shared" si="11"/>
        <v>155.9821711300292</v>
      </c>
      <c r="D243" s="14" t="s">
        <v>343</v>
      </c>
      <c r="E243" s="12">
        <v>0</v>
      </c>
      <c r="F243" s="12">
        <v>0</v>
      </c>
      <c r="G243" s="12">
        <v>0</v>
      </c>
      <c r="H243" s="12">
        <v>0</v>
      </c>
      <c r="I243" s="12">
        <v>0</v>
      </c>
      <c r="J243" s="12">
        <v>230</v>
      </c>
      <c r="K243" s="12">
        <v>920</v>
      </c>
      <c r="L243" s="12">
        <v>0</v>
      </c>
      <c r="M243" s="12">
        <v>0</v>
      </c>
      <c r="N243" s="12">
        <v>0</v>
      </c>
      <c r="O243" s="12">
        <v>0</v>
      </c>
      <c r="P243" s="12">
        <v>0</v>
      </c>
      <c r="Q243" s="12">
        <v>0</v>
      </c>
      <c r="R243" s="12">
        <v>0</v>
      </c>
      <c r="S243" s="12">
        <v>0</v>
      </c>
      <c r="T243" s="12">
        <v>0</v>
      </c>
      <c r="U243" s="12">
        <v>0</v>
      </c>
      <c r="V243" s="12">
        <v>0</v>
      </c>
      <c r="W243" s="12">
        <v>0</v>
      </c>
      <c r="X243" s="12">
        <v>0</v>
      </c>
      <c r="Y243" s="12">
        <v>0</v>
      </c>
      <c r="Z243" s="12">
        <v>690</v>
      </c>
      <c r="AA243" s="12">
        <v>0</v>
      </c>
      <c r="AB243" s="12">
        <v>0</v>
      </c>
      <c r="AC243" s="12">
        <v>0</v>
      </c>
      <c r="AD243" s="12">
        <v>0</v>
      </c>
      <c r="AE243" s="12">
        <v>0</v>
      </c>
      <c r="AF243" s="12">
        <v>0</v>
      </c>
      <c r="AG243" s="12">
        <v>0</v>
      </c>
      <c r="AH243" s="12">
        <v>0</v>
      </c>
      <c r="AI243" s="12">
        <v>0</v>
      </c>
      <c r="AJ243" s="12">
        <v>0</v>
      </c>
      <c r="AK243" s="12">
        <v>0</v>
      </c>
      <c r="AL243" s="12">
        <v>0</v>
      </c>
      <c r="AM243" s="12">
        <v>0</v>
      </c>
      <c r="AN243" s="12">
        <v>0</v>
      </c>
      <c r="AO243" s="12">
        <v>0</v>
      </c>
      <c r="AP243" s="12">
        <v>0</v>
      </c>
      <c r="AQ243" s="12">
        <v>0</v>
      </c>
      <c r="AR243" s="12">
        <v>0</v>
      </c>
      <c r="AS243" s="12">
        <v>0</v>
      </c>
      <c r="AT243" s="12">
        <v>0</v>
      </c>
      <c r="AU243" s="12">
        <v>0</v>
      </c>
      <c r="AV243" s="12">
        <v>0</v>
      </c>
      <c r="AW243" s="12">
        <v>0</v>
      </c>
      <c r="AX243" s="12">
        <v>0</v>
      </c>
      <c r="AY243" s="12">
        <v>0</v>
      </c>
      <c r="AZ243" s="12">
        <v>0</v>
      </c>
      <c r="BA243" s="12">
        <v>0</v>
      </c>
      <c r="BB243" s="12">
        <v>0</v>
      </c>
      <c r="BC243" s="12">
        <v>0</v>
      </c>
      <c r="BD243" s="12">
        <v>0</v>
      </c>
      <c r="BE243" s="12">
        <v>0</v>
      </c>
      <c r="BF243" s="12">
        <v>0</v>
      </c>
      <c r="BG243" s="12">
        <v>0</v>
      </c>
      <c r="BH243" s="12">
        <v>1840</v>
      </c>
    </row>
    <row r="244" spans="1:60" x14ac:dyDescent="0.2">
      <c r="A244" t="str">
        <f t="shared" si="9"/>
        <v>KPHUMINE49KHL4H39A</v>
      </c>
      <c r="B244">
        <f t="shared" si="10"/>
        <v>146.23636363636365</v>
      </c>
      <c r="C244">
        <f t="shared" si="11"/>
        <v>939.57494258162967</v>
      </c>
      <c r="D244" s="14" t="s">
        <v>344</v>
      </c>
      <c r="E244" s="12">
        <v>0</v>
      </c>
      <c r="F244" s="12">
        <v>0</v>
      </c>
      <c r="G244" s="12">
        <v>0</v>
      </c>
      <c r="H244" s="12">
        <v>0</v>
      </c>
      <c r="I244" s="12">
        <v>0</v>
      </c>
      <c r="J244" s="12">
        <v>0</v>
      </c>
      <c r="K244" s="12">
        <v>0</v>
      </c>
      <c r="L244" s="12">
        <v>0</v>
      </c>
      <c r="M244" s="12">
        <v>0</v>
      </c>
      <c r="N244" s="12">
        <v>0</v>
      </c>
      <c r="O244" s="12">
        <v>0</v>
      </c>
      <c r="P244" s="12">
        <v>0</v>
      </c>
      <c r="Q244" s="12">
        <v>0</v>
      </c>
      <c r="R244" s="12">
        <v>0</v>
      </c>
      <c r="S244" s="12">
        <v>0</v>
      </c>
      <c r="T244" s="12">
        <v>0</v>
      </c>
      <c r="U244" s="12">
        <v>0</v>
      </c>
      <c r="V244" s="12">
        <v>0</v>
      </c>
      <c r="W244" s="12">
        <v>0</v>
      </c>
      <c r="X244" s="12">
        <v>0</v>
      </c>
      <c r="Y244" s="12">
        <v>0</v>
      </c>
      <c r="Z244" s="12">
        <v>0</v>
      </c>
      <c r="AA244" s="12">
        <v>0</v>
      </c>
      <c r="AB244" s="12">
        <v>0</v>
      </c>
      <c r="AC244" s="12">
        <v>0</v>
      </c>
      <c r="AD244" s="12">
        <v>0</v>
      </c>
      <c r="AE244" s="12">
        <v>0</v>
      </c>
      <c r="AF244" s="12">
        <v>0</v>
      </c>
      <c r="AG244" s="12">
        <v>0</v>
      </c>
      <c r="AH244" s="12">
        <v>0</v>
      </c>
      <c r="AI244" s="12">
        <v>0</v>
      </c>
      <c r="AJ244" s="12">
        <v>0</v>
      </c>
      <c r="AK244" s="12">
        <v>0</v>
      </c>
      <c r="AL244" s="12">
        <v>0</v>
      </c>
      <c r="AM244" s="12">
        <v>0</v>
      </c>
      <c r="AN244" s="12">
        <v>0</v>
      </c>
      <c r="AO244" s="12">
        <v>0</v>
      </c>
      <c r="AP244" s="12">
        <v>0</v>
      </c>
      <c r="AQ244" s="12">
        <v>0</v>
      </c>
      <c r="AR244" s="12">
        <v>0</v>
      </c>
      <c r="AS244" s="12">
        <v>0</v>
      </c>
      <c r="AT244" s="12">
        <v>0</v>
      </c>
      <c r="AU244" s="12">
        <v>6894</v>
      </c>
      <c r="AV244" s="12">
        <v>0</v>
      </c>
      <c r="AW244" s="12">
        <v>1149</v>
      </c>
      <c r="AX244" s="12">
        <v>0</v>
      </c>
      <c r="AY244" s="12">
        <v>0</v>
      </c>
      <c r="AZ244" s="12">
        <v>0</v>
      </c>
      <c r="BA244" s="12">
        <v>0</v>
      </c>
      <c r="BB244" s="12">
        <v>0</v>
      </c>
      <c r="BC244" s="12">
        <v>0</v>
      </c>
      <c r="BD244" s="12">
        <v>0</v>
      </c>
      <c r="BE244" s="12">
        <v>0</v>
      </c>
      <c r="BF244" s="12">
        <v>0</v>
      </c>
      <c r="BG244" s="12">
        <v>0</v>
      </c>
      <c r="BH244" s="12">
        <v>8043</v>
      </c>
    </row>
    <row r="245" spans="1:60" x14ac:dyDescent="0.2">
      <c r="A245" t="str">
        <f t="shared" si="9"/>
        <v>KPHUMINE49KHL4H90A</v>
      </c>
      <c r="B245">
        <f t="shared" si="10"/>
        <v>2006.4545454545455</v>
      </c>
      <c r="C245">
        <f t="shared" si="11"/>
        <v>6802.7471651727583</v>
      </c>
      <c r="D245" s="14" t="s">
        <v>345</v>
      </c>
      <c r="E245" s="12">
        <v>0</v>
      </c>
      <c r="F245" s="12">
        <v>0</v>
      </c>
      <c r="G245" s="12">
        <v>0</v>
      </c>
      <c r="H245" s="12">
        <v>0</v>
      </c>
      <c r="I245" s="12">
        <v>0</v>
      </c>
      <c r="J245" s="12">
        <v>0</v>
      </c>
      <c r="K245" s="12">
        <v>15550</v>
      </c>
      <c r="L245" s="12">
        <v>0</v>
      </c>
      <c r="M245" s="12">
        <v>0</v>
      </c>
      <c r="N245" s="12">
        <v>0</v>
      </c>
      <c r="O245" s="12">
        <v>0</v>
      </c>
      <c r="P245" s="12">
        <v>22980</v>
      </c>
      <c r="Q245" s="12">
        <v>0</v>
      </c>
      <c r="R245" s="12">
        <v>0</v>
      </c>
      <c r="S245" s="12">
        <v>0</v>
      </c>
      <c r="T245" s="12">
        <v>0</v>
      </c>
      <c r="U245" s="12">
        <v>0</v>
      </c>
      <c r="V245" s="12">
        <v>0</v>
      </c>
      <c r="W245" s="12">
        <v>0</v>
      </c>
      <c r="X245" s="12">
        <v>0</v>
      </c>
      <c r="Y245" s="12">
        <v>0</v>
      </c>
      <c r="Z245" s="12">
        <v>0</v>
      </c>
      <c r="AA245" s="12">
        <v>24512</v>
      </c>
      <c r="AB245" s="12">
        <v>0</v>
      </c>
      <c r="AC245" s="12">
        <v>0</v>
      </c>
      <c r="AD245" s="12">
        <v>0</v>
      </c>
      <c r="AE245" s="12">
        <v>0</v>
      </c>
      <c r="AF245" s="12">
        <v>36156</v>
      </c>
      <c r="AG245" s="12">
        <v>1166</v>
      </c>
      <c r="AH245" s="12">
        <v>3095</v>
      </c>
      <c r="AI245" s="12">
        <v>0</v>
      </c>
      <c r="AJ245" s="12">
        <v>0</v>
      </c>
      <c r="AK245" s="12">
        <v>0</v>
      </c>
      <c r="AL245" s="12">
        <v>0</v>
      </c>
      <c r="AM245" s="12">
        <v>0</v>
      </c>
      <c r="AN245" s="12">
        <v>5516</v>
      </c>
      <c r="AO245" s="12">
        <v>0</v>
      </c>
      <c r="AP245" s="12">
        <v>0</v>
      </c>
      <c r="AQ245" s="12">
        <v>0</v>
      </c>
      <c r="AR245" s="12">
        <v>0</v>
      </c>
      <c r="AS245" s="12">
        <v>0</v>
      </c>
      <c r="AT245" s="12">
        <v>0</v>
      </c>
      <c r="AU245" s="12">
        <v>460</v>
      </c>
      <c r="AV245" s="12">
        <v>0</v>
      </c>
      <c r="AW245" s="12">
        <v>0</v>
      </c>
      <c r="AX245" s="12">
        <v>0</v>
      </c>
      <c r="AY245" s="12">
        <v>920</v>
      </c>
      <c r="AZ245" s="12">
        <v>0</v>
      </c>
      <c r="BA245" s="12">
        <v>0</v>
      </c>
      <c r="BB245" s="12">
        <v>0</v>
      </c>
      <c r="BC245" s="12">
        <v>0</v>
      </c>
      <c r="BD245" s="12">
        <v>0</v>
      </c>
      <c r="BE245" s="12">
        <v>0</v>
      </c>
      <c r="BF245" s="12">
        <v>0</v>
      </c>
      <c r="BG245" s="12">
        <v>0</v>
      </c>
      <c r="BH245" s="12">
        <v>110355</v>
      </c>
    </row>
    <row r="246" spans="1:60" x14ac:dyDescent="0.2">
      <c r="A246" t="str">
        <f t="shared" si="9"/>
        <v>KPHUMINE69KHL4H90A</v>
      </c>
      <c r="B246">
        <f t="shared" si="10"/>
        <v>194.4</v>
      </c>
      <c r="C246">
        <f t="shared" si="11"/>
        <v>549.66015089460632</v>
      </c>
      <c r="D246" s="14" t="s">
        <v>351</v>
      </c>
      <c r="E246" s="12">
        <v>0</v>
      </c>
      <c r="F246" s="12">
        <v>0</v>
      </c>
      <c r="G246" s="12">
        <v>0</v>
      </c>
      <c r="H246" s="12">
        <v>0</v>
      </c>
      <c r="I246" s="12">
        <v>2979</v>
      </c>
      <c r="J246" s="12">
        <v>600</v>
      </c>
      <c r="K246" s="12">
        <v>161</v>
      </c>
      <c r="L246" s="12">
        <v>0</v>
      </c>
      <c r="M246" s="12">
        <v>252</v>
      </c>
      <c r="N246" s="12">
        <v>0</v>
      </c>
      <c r="O246" s="12">
        <v>0</v>
      </c>
      <c r="P246" s="12">
        <v>0</v>
      </c>
      <c r="Q246" s="12">
        <v>0</v>
      </c>
      <c r="R246" s="12">
        <v>0</v>
      </c>
      <c r="S246" s="12">
        <v>0</v>
      </c>
      <c r="T246" s="12">
        <v>0</v>
      </c>
      <c r="U246" s="12">
        <v>0</v>
      </c>
      <c r="V246" s="12">
        <v>0</v>
      </c>
      <c r="W246" s="12">
        <v>0</v>
      </c>
      <c r="X246" s="12">
        <v>0</v>
      </c>
      <c r="Y246" s="12">
        <v>0</v>
      </c>
      <c r="Z246" s="12">
        <v>0</v>
      </c>
      <c r="AA246" s="12">
        <v>0</v>
      </c>
      <c r="AB246" s="12">
        <v>0</v>
      </c>
      <c r="AC246" s="12">
        <v>0</v>
      </c>
      <c r="AD246" s="12">
        <v>270</v>
      </c>
      <c r="AE246" s="12">
        <v>0</v>
      </c>
      <c r="AF246" s="12">
        <v>0</v>
      </c>
      <c r="AG246" s="12">
        <v>0</v>
      </c>
      <c r="AH246" s="12">
        <v>0</v>
      </c>
      <c r="AI246" s="12">
        <v>1226</v>
      </c>
      <c r="AJ246" s="12">
        <v>0</v>
      </c>
      <c r="AK246" s="12">
        <v>0</v>
      </c>
      <c r="AL246" s="12">
        <v>0</v>
      </c>
      <c r="AM246" s="12">
        <v>596</v>
      </c>
      <c r="AN246" s="12">
        <v>0</v>
      </c>
      <c r="AO246" s="12">
        <v>0</v>
      </c>
      <c r="AP246" s="12">
        <v>0</v>
      </c>
      <c r="AQ246" s="12">
        <v>0</v>
      </c>
      <c r="AR246" s="12">
        <v>2211</v>
      </c>
      <c r="AS246" s="12">
        <v>0</v>
      </c>
      <c r="AT246" s="12">
        <v>0</v>
      </c>
      <c r="AU246" s="12">
        <v>495</v>
      </c>
      <c r="AV246" s="12">
        <v>0</v>
      </c>
      <c r="AW246" s="12">
        <v>0</v>
      </c>
      <c r="AX246" s="12">
        <v>0</v>
      </c>
      <c r="AY246" s="12">
        <v>638</v>
      </c>
      <c r="AZ246" s="12">
        <v>0</v>
      </c>
      <c r="BA246" s="12">
        <v>1264</v>
      </c>
      <c r="BB246" s="12">
        <v>0</v>
      </c>
      <c r="BC246" s="12">
        <v>0</v>
      </c>
      <c r="BD246" s="12">
        <v>0</v>
      </c>
      <c r="BE246" s="12">
        <v>0</v>
      </c>
      <c r="BF246" s="12">
        <v>0</v>
      </c>
      <c r="BG246" s="12">
        <v>0</v>
      </c>
      <c r="BH246" s="12">
        <v>10692</v>
      </c>
    </row>
    <row r="247" spans="1:60" x14ac:dyDescent="0.2">
      <c r="A247" t="str">
        <f t="shared" si="9"/>
        <v>KPHUMINE90KHL4H39A</v>
      </c>
      <c r="B247">
        <f t="shared" si="10"/>
        <v>9.0545454545454547</v>
      </c>
      <c r="C247">
        <f t="shared" si="11"/>
        <v>67.150306301338915</v>
      </c>
      <c r="D247" s="14" t="s">
        <v>346</v>
      </c>
      <c r="E247" s="12">
        <v>0</v>
      </c>
      <c r="F247" s="12">
        <v>0</v>
      </c>
      <c r="G247" s="12">
        <v>0</v>
      </c>
      <c r="H247" s="12">
        <v>0</v>
      </c>
      <c r="I247" s="12">
        <v>0</v>
      </c>
      <c r="J247" s="12">
        <v>0</v>
      </c>
      <c r="K247" s="12">
        <v>0</v>
      </c>
      <c r="L247" s="12">
        <v>0</v>
      </c>
      <c r="M247" s="12">
        <v>0</v>
      </c>
      <c r="N247" s="12">
        <v>0</v>
      </c>
      <c r="O247" s="12">
        <v>0</v>
      </c>
      <c r="P247" s="12">
        <v>0</v>
      </c>
      <c r="Q247" s="12">
        <v>0</v>
      </c>
      <c r="R247" s="12">
        <v>0</v>
      </c>
      <c r="S247" s="12">
        <v>0</v>
      </c>
      <c r="T247" s="12">
        <v>0</v>
      </c>
      <c r="U247" s="12">
        <v>0</v>
      </c>
      <c r="V247" s="12">
        <v>0</v>
      </c>
      <c r="W247" s="12">
        <v>0</v>
      </c>
      <c r="X247" s="12">
        <v>0</v>
      </c>
      <c r="Y247" s="12">
        <v>0</v>
      </c>
      <c r="Z247" s="12">
        <v>0</v>
      </c>
      <c r="AA247" s="12">
        <v>0</v>
      </c>
      <c r="AB247" s="12">
        <v>0</v>
      </c>
      <c r="AC247" s="12">
        <v>0</v>
      </c>
      <c r="AD247" s="12">
        <v>0</v>
      </c>
      <c r="AE247" s="12">
        <v>0</v>
      </c>
      <c r="AF247" s="12">
        <v>0</v>
      </c>
      <c r="AG247" s="12">
        <v>0</v>
      </c>
      <c r="AH247" s="12">
        <v>0</v>
      </c>
      <c r="AI247" s="12">
        <v>0</v>
      </c>
      <c r="AJ247" s="12">
        <v>0</v>
      </c>
      <c r="AK247" s="12">
        <v>0</v>
      </c>
      <c r="AL247" s="12">
        <v>0</v>
      </c>
      <c r="AM247" s="12">
        <v>0</v>
      </c>
      <c r="AN247" s="12">
        <v>0</v>
      </c>
      <c r="AO247" s="12">
        <v>0</v>
      </c>
      <c r="AP247" s="12">
        <v>0</v>
      </c>
      <c r="AQ247" s="12">
        <v>0</v>
      </c>
      <c r="AR247" s="12">
        <v>0</v>
      </c>
      <c r="AS247" s="12">
        <v>0</v>
      </c>
      <c r="AT247" s="12">
        <v>0</v>
      </c>
      <c r="AU247" s="12">
        <v>0</v>
      </c>
      <c r="AV247" s="12">
        <v>0</v>
      </c>
      <c r="AW247" s="12">
        <v>0</v>
      </c>
      <c r="AX247" s="12">
        <v>0</v>
      </c>
      <c r="AY247" s="12">
        <v>0</v>
      </c>
      <c r="AZ247" s="12">
        <v>0</v>
      </c>
      <c r="BA247" s="12">
        <v>0</v>
      </c>
      <c r="BB247" s="12">
        <v>0</v>
      </c>
      <c r="BC247" s="12">
        <v>0</v>
      </c>
      <c r="BD247" s="12">
        <v>498</v>
      </c>
      <c r="BE247" s="12">
        <v>0</v>
      </c>
      <c r="BF247" s="12">
        <v>0</v>
      </c>
      <c r="BG247" s="12">
        <v>0</v>
      </c>
      <c r="BH247" s="12">
        <v>498</v>
      </c>
    </row>
    <row r="248" spans="1:60" x14ac:dyDescent="0.2">
      <c r="A248" t="str">
        <f t="shared" si="9"/>
        <v>KPHUMINE90KHL4H90A</v>
      </c>
      <c r="B248">
        <f t="shared" si="10"/>
        <v>2841.1636363636362</v>
      </c>
      <c r="C248">
        <f t="shared" si="11"/>
        <v>12492.797277073721</v>
      </c>
      <c r="D248" s="14" t="s">
        <v>347</v>
      </c>
      <c r="E248" s="12">
        <v>0</v>
      </c>
      <c r="F248" s="12">
        <v>0</v>
      </c>
      <c r="G248" s="12">
        <v>45960</v>
      </c>
      <c r="H248" s="12">
        <v>0</v>
      </c>
      <c r="I248" s="12">
        <v>73536</v>
      </c>
      <c r="J248" s="12">
        <v>0</v>
      </c>
      <c r="K248" s="12">
        <v>0</v>
      </c>
      <c r="L248" s="12">
        <v>36768</v>
      </c>
      <c r="M248" s="12">
        <v>0</v>
      </c>
      <c r="N248" s="12">
        <v>0</v>
      </c>
      <c r="O248" s="12">
        <v>0</v>
      </c>
      <c r="P248" s="12">
        <v>0</v>
      </c>
      <c r="Q248" s="12">
        <v>0</v>
      </c>
      <c r="R248" s="12">
        <v>0</v>
      </c>
      <c r="S248" s="12">
        <v>0</v>
      </c>
      <c r="T248" s="12">
        <v>0</v>
      </c>
      <c r="U248" s="12">
        <v>0</v>
      </c>
      <c r="V248" s="12">
        <v>0</v>
      </c>
      <c r="W248" s="12">
        <v>0</v>
      </c>
      <c r="X248" s="12">
        <v>0</v>
      </c>
      <c r="Y248" s="12">
        <v>0</v>
      </c>
      <c r="Z248" s="12">
        <v>0</v>
      </c>
      <c r="AA248" s="12">
        <v>0</v>
      </c>
      <c r="AB248" s="12">
        <v>0</v>
      </c>
      <c r="AC248" s="12">
        <v>0</v>
      </c>
      <c r="AD248" s="12">
        <v>0</v>
      </c>
      <c r="AE248" s="12">
        <v>0</v>
      </c>
      <c r="AF248" s="12">
        <v>0</v>
      </c>
      <c r="AG248" s="12">
        <v>0</v>
      </c>
      <c r="AH248" s="12">
        <v>0</v>
      </c>
      <c r="AI248" s="12">
        <v>0</v>
      </c>
      <c r="AJ248" s="12">
        <v>0</v>
      </c>
      <c r="AK248" s="12">
        <v>0</v>
      </c>
      <c r="AL248" s="12">
        <v>0</v>
      </c>
      <c r="AM248" s="12">
        <v>0</v>
      </c>
      <c r="AN248" s="12">
        <v>0</v>
      </c>
      <c r="AO248" s="12">
        <v>0</v>
      </c>
      <c r="AP248" s="12">
        <v>0</v>
      </c>
      <c r="AQ248" s="12">
        <v>0</v>
      </c>
      <c r="AR248" s="12">
        <v>0</v>
      </c>
      <c r="AS248" s="12">
        <v>0</v>
      </c>
      <c r="AT248" s="12">
        <v>0</v>
      </c>
      <c r="AU248" s="12">
        <v>0</v>
      </c>
      <c r="AV248" s="12">
        <v>0</v>
      </c>
      <c r="AW248" s="12">
        <v>0</v>
      </c>
      <c r="AX248" s="12">
        <v>0</v>
      </c>
      <c r="AY248" s="12">
        <v>0</v>
      </c>
      <c r="AZ248" s="12">
        <v>0</v>
      </c>
      <c r="BA248" s="12">
        <v>0</v>
      </c>
      <c r="BB248" s="12">
        <v>0</v>
      </c>
      <c r="BC248" s="12">
        <v>0</v>
      </c>
      <c r="BD248" s="12">
        <v>0</v>
      </c>
      <c r="BE248" s="12">
        <v>0</v>
      </c>
      <c r="BF248" s="12">
        <v>0</v>
      </c>
      <c r="BG248" s="12">
        <v>0</v>
      </c>
      <c r="BH248" s="12">
        <v>156264</v>
      </c>
    </row>
    <row r="249" spans="1:60" x14ac:dyDescent="0.2">
      <c r="A249" t="str">
        <f t="shared" si="9"/>
        <v>KPHUMINH14KHL4H90A</v>
      </c>
      <c r="B249">
        <f t="shared" si="10"/>
        <v>30.181818181818183</v>
      </c>
      <c r="C249">
        <f t="shared" si="11"/>
        <v>119.85316493435266</v>
      </c>
      <c r="D249" s="14" t="s">
        <v>310</v>
      </c>
      <c r="E249" s="12">
        <v>0</v>
      </c>
      <c r="F249" s="12">
        <v>0</v>
      </c>
      <c r="G249" s="12">
        <v>0</v>
      </c>
      <c r="H249" s="12">
        <v>0</v>
      </c>
      <c r="I249" s="12">
        <v>0</v>
      </c>
      <c r="J249" s="12">
        <v>0</v>
      </c>
      <c r="K249" s="12">
        <v>0</v>
      </c>
      <c r="L249" s="12">
        <v>0</v>
      </c>
      <c r="M249" s="12">
        <v>0</v>
      </c>
      <c r="N249" s="12">
        <v>0</v>
      </c>
      <c r="O249" s="12">
        <v>600</v>
      </c>
      <c r="P249" s="12">
        <v>0</v>
      </c>
      <c r="Q249" s="12">
        <v>0</v>
      </c>
      <c r="R249" s="12">
        <v>600</v>
      </c>
      <c r="S249" s="12">
        <v>0</v>
      </c>
      <c r="T249" s="12">
        <v>0</v>
      </c>
      <c r="U249" s="12">
        <v>0</v>
      </c>
      <c r="V249" s="12">
        <v>0</v>
      </c>
      <c r="W249" s="12">
        <v>0</v>
      </c>
      <c r="X249" s="12">
        <v>0</v>
      </c>
      <c r="Y249" s="12">
        <v>0</v>
      </c>
      <c r="Z249" s="12">
        <v>0</v>
      </c>
      <c r="AA249" s="12">
        <v>0</v>
      </c>
      <c r="AB249" s="12">
        <v>0</v>
      </c>
      <c r="AC249" s="12">
        <v>0</v>
      </c>
      <c r="AD249" s="12">
        <v>0</v>
      </c>
      <c r="AE249" s="12">
        <v>0</v>
      </c>
      <c r="AF249" s="12">
        <v>0</v>
      </c>
      <c r="AG249" s="12">
        <v>0</v>
      </c>
      <c r="AH249" s="12">
        <v>0</v>
      </c>
      <c r="AI249" s="12">
        <v>0</v>
      </c>
      <c r="AJ249" s="12">
        <v>0</v>
      </c>
      <c r="AK249" s="12">
        <v>0</v>
      </c>
      <c r="AL249" s="12">
        <v>0</v>
      </c>
      <c r="AM249" s="12">
        <v>0</v>
      </c>
      <c r="AN249" s="12">
        <v>0</v>
      </c>
      <c r="AO249" s="12">
        <v>0</v>
      </c>
      <c r="AP249" s="12">
        <v>0</v>
      </c>
      <c r="AQ249" s="12">
        <v>0</v>
      </c>
      <c r="AR249" s="12">
        <v>0</v>
      </c>
      <c r="AS249" s="12">
        <v>0</v>
      </c>
      <c r="AT249" s="12">
        <v>0</v>
      </c>
      <c r="AU249" s="12">
        <v>230</v>
      </c>
      <c r="AV249" s="12">
        <v>230</v>
      </c>
      <c r="AW249" s="12">
        <v>0</v>
      </c>
      <c r="AX249" s="12">
        <v>0</v>
      </c>
      <c r="AY249" s="12">
        <v>0</v>
      </c>
      <c r="AZ249" s="12">
        <v>0</v>
      </c>
      <c r="BA249" s="12">
        <v>0</v>
      </c>
      <c r="BB249" s="12">
        <v>0</v>
      </c>
      <c r="BC249" s="12">
        <v>0</v>
      </c>
      <c r="BD249" s="12">
        <v>0</v>
      </c>
      <c r="BE249" s="12">
        <v>0</v>
      </c>
      <c r="BF249" s="12">
        <v>0</v>
      </c>
      <c r="BG249" s="12">
        <v>0</v>
      </c>
      <c r="BH249" s="12">
        <v>1660</v>
      </c>
    </row>
    <row r="250" spans="1:60" x14ac:dyDescent="0.2">
      <c r="A250" t="str">
        <f t="shared" si="9"/>
        <v>KPHUMINH69KHL4H39B</v>
      </c>
      <c r="B250">
        <f t="shared" si="10"/>
        <v>256.21818181818179</v>
      </c>
      <c r="C250">
        <f t="shared" si="11"/>
        <v>889.39768822020665</v>
      </c>
      <c r="D250" s="14" t="s">
        <v>331</v>
      </c>
      <c r="E250" s="12">
        <v>0</v>
      </c>
      <c r="F250" s="12">
        <v>0</v>
      </c>
      <c r="G250" s="12">
        <v>138</v>
      </c>
      <c r="H250" s="12">
        <v>4800</v>
      </c>
      <c r="I250" s="12">
        <v>0</v>
      </c>
      <c r="J250" s="12">
        <v>2400</v>
      </c>
      <c r="K250" s="12">
        <v>2400</v>
      </c>
      <c r="L250" s="12">
        <v>1112</v>
      </c>
      <c r="M250" s="12">
        <v>3242</v>
      </c>
      <c r="N250" s="12">
        <v>0</v>
      </c>
      <c r="O250" s="12">
        <v>0</v>
      </c>
      <c r="P250" s="12">
        <v>0</v>
      </c>
      <c r="Q250" s="12">
        <v>0</v>
      </c>
      <c r="R250" s="12">
        <v>0</v>
      </c>
      <c r="S250" s="12">
        <v>0</v>
      </c>
      <c r="T250" s="12">
        <v>0</v>
      </c>
      <c r="U250" s="12">
        <v>0</v>
      </c>
      <c r="V250" s="12">
        <v>0</v>
      </c>
      <c r="W250" s="12">
        <v>0</v>
      </c>
      <c r="X250" s="12">
        <v>0</v>
      </c>
      <c r="Y250" s="12">
        <v>0</v>
      </c>
      <c r="Z250" s="12">
        <v>0</v>
      </c>
      <c r="AA250" s="12">
        <v>0</v>
      </c>
      <c r="AB250" s="12">
        <v>0</v>
      </c>
      <c r="AC250" s="12">
        <v>0</v>
      </c>
      <c r="AD250" s="12">
        <v>0</v>
      </c>
      <c r="AE250" s="12">
        <v>0</v>
      </c>
      <c r="AF250" s="12">
        <v>0</v>
      </c>
      <c r="AG250" s="12">
        <v>0</v>
      </c>
      <c r="AH250" s="12">
        <v>0</v>
      </c>
      <c r="AI250" s="12">
        <v>0</v>
      </c>
      <c r="AJ250" s="12">
        <v>0</v>
      </c>
      <c r="AK250" s="12">
        <v>0</v>
      </c>
      <c r="AL250" s="12">
        <v>0</v>
      </c>
      <c r="AM250" s="12">
        <v>0</v>
      </c>
      <c r="AN250" s="12">
        <v>0</v>
      </c>
      <c r="AO250" s="12">
        <v>0</v>
      </c>
      <c r="AP250" s="12">
        <v>0</v>
      </c>
      <c r="AQ250" s="12">
        <v>0</v>
      </c>
      <c r="AR250" s="12">
        <v>0</v>
      </c>
      <c r="AS250" s="12">
        <v>0</v>
      </c>
      <c r="AT250" s="12">
        <v>0</v>
      </c>
      <c r="AU250" s="12">
        <v>0</v>
      </c>
      <c r="AV250" s="12">
        <v>0</v>
      </c>
      <c r="AW250" s="12">
        <v>0</v>
      </c>
      <c r="AX250" s="12">
        <v>0</v>
      </c>
      <c r="AY250" s="12">
        <v>0</v>
      </c>
      <c r="AZ250" s="12">
        <v>0</v>
      </c>
      <c r="BA250" s="12">
        <v>0</v>
      </c>
      <c r="BB250" s="12">
        <v>0</v>
      </c>
      <c r="BC250" s="12">
        <v>0</v>
      </c>
      <c r="BD250" s="12">
        <v>0</v>
      </c>
      <c r="BE250" s="12">
        <v>0</v>
      </c>
      <c r="BF250" s="12">
        <v>0</v>
      </c>
      <c r="BG250" s="12">
        <v>0</v>
      </c>
      <c r="BH250" s="12">
        <v>14092</v>
      </c>
    </row>
    <row r="251" spans="1:60" x14ac:dyDescent="0.2">
      <c r="A251" t="str">
        <f t="shared" si="9"/>
        <v>KPHUMINH69KHL4H90A</v>
      </c>
      <c r="B251">
        <f t="shared" si="10"/>
        <v>1.4</v>
      </c>
      <c r="C251">
        <f t="shared" si="11"/>
        <v>10.382677881933928</v>
      </c>
      <c r="D251" s="14" t="s">
        <v>332</v>
      </c>
      <c r="E251" s="12">
        <v>0</v>
      </c>
      <c r="F251" s="12">
        <v>0</v>
      </c>
      <c r="G251" s="12">
        <v>0</v>
      </c>
      <c r="H251" s="12">
        <v>0</v>
      </c>
      <c r="I251" s="12">
        <v>0</v>
      </c>
      <c r="J251" s="12">
        <v>0</v>
      </c>
      <c r="K251" s="12">
        <v>0</v>
      </c>
      <c r="L251" s="12">
        <v>77</v>
      </c>
      <c r="M251" s="12">
        <v>0</v>
      </c>
      <c r="N251" s="12">
        <v>0</v>
      </c>
      <c r="O251" s="12">
        <v>0</v>
      </c>
      <c r="P251" s="12">
        <v>0</v>
      </c>
      <c r="Q251" s="12">
        <v>0</v>
      </c>
      <c r="R251" s="12">
        <v>0</v>
      </c>
      <c r="S251" s="12">
        <v>0</v>
      </c>
      <c r="T251" s="12">
        <v>0</v>
      </c>
      <c r="U251" s="12">
        <v>0</v>
      </c>
      <c r="V251" s="12">
        <v>0</v>
      </c>
      <c r="W251" s="12">
        <v>0</v>
      </c>
      <c r="X251" s="12">
        <v>0</v>
      </c>
      <c r="Y251" s="12">
        <v>0</v>
      </c>
      <c r="Z251" s="12">
        <v>0</v>
      </c>
      <c r="AA251" s="12">
        <v>0</v>
      </c>
      <c r="AB251" s="12">
        <v>0</v>
      </c>
      <c r="AC251" s="12">
        <v>0</v>
      </c>
      <c r="AD251" s="12">
        <v>0</v>
      </c>
      <c r="AE251" s="12">
        <v>0</v>
      </c>
      <c r="AF251" s="12">
        <v>0</v>
      </c>
      <c r="AG251" s="12">
        <v>0</v>
      </c>
      <c r="AH251" s="12">
        <v>0</v>
      </c>
      <c r="AI251" s="12">
        <v>0</v>
      </c>
      <c r="AJ251" s="12">
        <v>0</v>
      </c>
      <c r="AK251" s="12">
        <v>0</v>
      </c>
      <c r="AL251" s="12">
        <v>0</v>
      </c>
      <c r="AM251" s="12">
        <v>0</v>
      </c>
      <c r="AN251" s="12">
        <v>0</v>
      </c>
      <c r="AO251" s="12">
        <v>0</v>
      </c>
      <c r="AP251" s="12">
        <v>0</v>
      </c>
      <c r="AQ251" s="12">
        <v>0</v>
      </c>
      <c r="AR251" s="12">
        <v>0</v>
      </c>
      <c r="AS251" s="12">
        <v>0</v>
      </c>
      <c r="AT251" s="12">
        <v>0</v>
      </c>
      <c r="AU251" s="12">
        <v>0</v>
      </c>
      <c r="AV251" s="12">
        <v>0</v>
      </c>
      <c r="AW251" s="12">
        <v>0</v>
      </c>
      <c r="AX251" s="12">
        <v>0</v>
      </c>
      <c r="AY251" s="12">
        <v>0</v>
      </c>
      <c r="AZ251" s="12">
        <v>0</v>
      </c>
      <c r="BA251" s="12">
        <v>0</v>
      </c>
      <c r="BB251" s="12">
        <v>0</v>
      </c>
      <c r="BC251" s="12">
        <v>0</v>
      </c>
      <c r="BD251" s="12">
        <v>0</v>
      </c>
      <c r="BE251" s="12">
        <v>0</v>
      </c>
      <c r="BF251" s="12">
        <v>0</v>
      </c>
      <c r="BG251" s="12">
        <v>0</v>
      </c>
      <c r="BH251" s="12">
        <v>77</v>
      </c>
    </row>
    <row r="252" spans="1:60" x14ac:dyDescent="0.2">
      <c r="A252" t="str">
        <f t="shared" si="9"/>
        <v>KPHUMINH69KHL4H90B</v>
      </c>
      <c r="B252">
        <f t="shared" si="10"/>
        <v>1201.2363636363636</v>
      </c>
      <c r="C252">
        <f t="shared" si="11"/>
        <v>2163.2936134312554</v>
      </c>
      <c r="D252" s="14" t="s">
        <v>333</v>
      </c>
      <c r="E252" s="12">
        <v>0</v>
      </c>
      <c r="F252" s="12">
        <v>0</v>
      </c>
      <c r="G252" s="12">
        <v>92</v>
      </c>
      <c r="H252" s="12">
        <v>5412</v>
      </c>
      <c r="I252" s="12">
        <v>0</v>
      </c>
      <c r="J252" s="12">
        <v>1050</v>
      </c>
      <c r="K252" s="12">
        <v>1532</v>
      </c>
      <c r="L252" s="12">
        <v>2529</v>
      </c>
      <c r="M252" s="12">
        <v>1839</v>
      </c>
      <c r="N252" s="12">
        <v>3677</v>
      </c>
      <c r="O252" s="12">
        <v>659</v>
      </c>
      <c r="P252" s="12">
        <v>0</v>
      </c>
      <c r="Q252" s="12">
        <v>200</v>
      </c>
      <c r="R252" s="12">
        <v>506</v>
      </c>
      <c r="S252" s="12">
        <v>0</v>
      </c>
      <c r="T252" s="12">
        <v>0</v>
      </c>
      <c r="U252" s="12">
        <v>0</v>
      </c>
      <c r="V252" s="12">
        <v>500</v>
      </c>
      <c r="W252" s="12">
        <v>750</v>
      </c>
      <c r="X252" s="12">
        <v>1050</v>
      </c>
      <c r="Y252" s="12">
        <v>0</v>
      </c>
      <c r="Z252" s="12">
        <v>0</v>
      </c>
      <c r="AA252" s="12">
        <v>0</v>
      </c>
      <c r="AB252" s="12">
        <v>0</v>
      </c>
      <c r="AC252" s="12">
        <v>0</v>
      </c>
      <c r="AD252" s="12">
        <v>330</v>
      </c>
      <c r="AE252" s="12">
        <v>3677</v>
      </c>
      <c r="AF252" s="12">
        <v>0</v>
      </c>
      <c r="AG252" s="12">
        <v>0</v>
      </c>
      <c r="AH252" s="12">
        <v>0</v>
      </c>
      <c r="AI252" s="12">
        <v>0</v>
      </c>
      <c r="AJ252" s="12">
        <v>460</v>
      </c>
      <c r="AK252" s="12">
        <v>31</v>
      </c>
      <c r="AL252" s="12">
        <v>3677</v>
      </c>
      <c r="AM252" s="12">
        <v>0</v>
      </c>
      <c r="AN252" s="12">
        <v>1839</v>
      </c>
      <c r="AO252" s="12">
        <v>5516</v>
      </c>
      <c r="AP252" s="12">
        <v>0</v>
      </c>
      <c r="AQ252" s="12">
        <v>230</v>
      </c>
      <c r="AR252" s="12">
        <v>9192</v>
      </c>
      <c r="AS252" s="12">
        <v>0</v>
      </c>
      <c r="AT252" s="12">
        <v>0</v>
      </c>
      <c r="AU252" s="12">
        <v>0</v>
      </c>
      <c r="AV252" s="12">
        <v>0</v>
      </c>
      <c r="AW252" s="12">
        <v>0</v>
      </c>
      <c r="AX252" s="12">
        <v>460</v>
      </c>
      <c r="AY252" s="12">
        <v>0</v>
      </c>
      <c r="AZ252" s="12">
        <v>4597</v>
      </c>
      <c r="BA252" s="12">
        <v>4159</v>
      </c>
      <c r="BB252" s="12">
        <v>0</v>
      </c>
      <c r="BC252" s="12">
        <v>1839</v>
      </c>
      <c r="BD252" s="12">
        <v>1073</v>
      </c>
      <c r="BE252" s="12">
        <v>9192</v>
      </c>
      <c r="BF252" s="12">
        <v>0</v>
      </c>
      <c r="BG252" s="12">
        <v>0</v>
      </c>
      <c r="BH252" s="12">
        <v>66068</v>
      </c>
    </row>
    <row r="253" spans="1:60" x14ac:dyDescent="0.2">
      <c r="A253" t="str">
        <f t="shared" si="9"/>
        <v>KPHUMINH80KHL4H90B</v>
      </c>
      <c r="B253">
        <f t="shared" si="10"/>
        <v>4.1818181818181817</v>
      </c>
      <c r="C253">
        <f t="shared" si="11"/>
        <v>31.013193673309136</v>
      </c>
      <c r="D253" s="14" t="s">
        <v>335</v>
      </c>
      <c r="E253" s="12">
        <v>0</v>
      </c>
      <c r="F253" s="12">
        <v>0</v>
      </c>
      <c r="G253" s="12">
        <v>0</v>
      </c>
      <c r="H253" s="12">
        <v>0</v>
      </c>
      <c r="I253" s="12">
        <v>0</v>
      </c>
      <c r="J253" s="12">
        <v>0</v>
      </c>
      <c r="K253" s="12">
        <v>0</v>
      </c>
      <c r="L253" s="12">
        <v>0</v>
      </c>
      <c r="M253" s="12">
        <v>0</v>
      </c>
      <c r="N253" s="12">
        <v>0</v>
      </c>
      <c r="O253" s="12">
        <v>0</v>
      </c>
      <c r="P253" s="12">
        <v>0</v>
      </c>
      <c r="Q253" s="12">
        <v>0</v>
      </c>
      <c r="R253" s="12">
        <v>0</v>
      </c>
      <c r="S253" s="12">
        <v>0</v>
      </c>
      <c r="T253" s="12">
        <v>0</v>
      </c>
      <c r="U253" s="12">
        <v>0</v>
      </c>
      <c r="V253" s="12">
        <v>0</v>
      </c>
      <c r="W253" s="12">
        <v>0</v>
      </c>
      <c r="X253" s="12">
        <v>0</v>
      </c>
      <c r="Y253" s="12">
        <v>0</v>
      </c>
      <c r="Z253" s="12">
        <v>0</v>
      </c>
      <c r="AA253" s="12">
        <v>0</v>
      </c>
      <c r="AB253" s="12">
        <v>0</v>
      </c>
      <c r="AC253" s="12">
        <v>0</v>
      </c>
      <c r="AD253" s="12">
        <v>0</v>
      </c>
      <c r="AE253" s="12">
        <v>0</v>
      </c>
      <c r="AF253" s="12">
        <v>0</v>
      </c>
      <c r="AG253" s="12">
        <v>0</v>
      </c>
      <c r="AH253" s="12">
        <v>0</v>
      </c>
      <c r="AI253" s="12">
        <v>0</v>
      </c>
      <c r="AJ253" s="12">
        <v>0</v>
      </c>
      <c r="AK253" s="12">
        <v>0</v>
      </c>
      <c r="AL253" s="12">
        <v>0</v>
      </c>
      <c r="AM253" s="12">
        <v>0</v>
      </c>
      <c r="AN253" s="12">
        <v>0</v>
      </c>
      <c r="AO253" s="12">
        <v>0</v>
      </c>
      <c r="AP253" s="12">
        <v>0</v>
      </c>
      <c r="AQ253" s="12">
        <v>0</v>
      </c>
      <c r="AR253" s="12">
        <v>0</v>
      </c>
      <c r="AS253" s="12">
        <v>0</v>
      </c>
      <c r="AT253" s="12">
        <v>0</v>
      </c>
      <c r="AU253" s="12">
        <v>0</v>
      </c>
      <c r="AV253" s="12">
        <v>0</v>
      </c>
      <c r="AW253" s="12">
        <v>0</v>
      </c>
      <c r="AX253" s="12">
        <v>0</v>
      </c>
      <c r="AY253" s="12">
        <v>0</v>
      </c>
      <c r="AZ253" s="12">
        <v>0</v>
      </c>
      <c r="BA253" s="12">
        <v>0</v>
      </c>
      <c r="BB253" s="12">
        <v>0</v>
      </c>
      <c r="BC253" s="12">
        <v>0</v>
      </c>
      <c r="BD253" s="12">
        <v>0</v>
      </c>
      <c r="BE253" s="12">
        <v>0</v>
      </c>
      <c r="BF253" s="12">
        <v>0</v>
      </c>
      <c r="BG253" s="12">
        <v>230</v>
      </c>
      <c r="BH253" s="12">
        <v>230</v>
      </c>
    </row>
    <row r="254" spans="1:60" x14ac:dyDescent="0.2">
      <c r="A254" t="str">
        <f t="shared" si="9"/>
        <v>KPHUMINH90KHL4H90A</v>
      </c>
      <c r="B254">
        <f t="shared" si="10"/>
        <v>5.3818181818181818</v>
      </c>
      <c r="C254">
        <f t="shared" si="11"/>
        <v>39.912631857823932</v>
      </c>
      <c r="D254" s="14" t="s">
        <v>324</v>
      </c>
      <c r="E254" s="12">
        <v>0</v>
      </c>
      <c r="F254" s="12">
        <v>0</v>
      </c>
      <c r="G254" s="12">
        <v>0</v>
      </c>
      <c r="H254" s="12">
        <v>0</v>
      </c>
      <c r="I254" s="12">
        <v>0</v>
      </c>
      <c r="J254" s="12">
        <v>0</v>
      </c>
      <c r="K254" s="12">
        <v>0</v>
      </c>
      <c r="L254" s="12">
        <v>0</v>
      </c>
      <c r="M254" s="12">
        <v>0</v>
      </c>
      <c r="N254" s="12">
        <v>296</v>
      </c>
      <c r="O254" s="12">
        <v>0</v>
      </c>
      <c r="P254" s="12">
        <v>0</v>
      </c>
      <c r="Q254" s="12">
        <v>0</v>
      </c>
      <c r="R254" s="12">
        <v>0</v>
      </c>
      <c r="S254" s="12">
        <v>0</v>
      </c>
      <c r="T254" s="12">
        <v>0</v>
      </c>
      <c r="U254" s="12">
        <v>0</v>
      </c>
      <c r="V254" s="12">
        <v>0</v>
      </c>
      <c r="W254" s="12">
        <v>0</v>
      </c>
      <c r="X254" s="12">
        <v>0</v>
      </c>
      <c r="Y254" s="12">
        <v>0</v>
      </c>
      <c r="Z254" s="12">
        <v>0</v>
      </c>
      <c r="AA254" s="12">
        <v>0</v>
      </c>
      <c r="AB254" s="12">
        <v>0</v>
      </c>
      <c r="AC254" s="12">
        <v>0</v>
      </c>
      <c r="AD254" s="12">
        <v>0</v>
      </c>
      <c r="AE254" s="12">
        <v>0</v>
      </c>
      <c r="AF254" s="12">
        <v>0</v>
      </c>
      <c r="AG254" s="12">
        <v>0</v>
      </c>
      <c r="AH254" s="12">
        <v>0</v>
      </c>
      <c r="AI254" s="12">
        <v>0</v>
      </c>
      <c r="AJ254" s="12">
        <v>0</v>
      </c>
      <c r="AK254" s="12">
        <v>0</v>
      </c>
      <c r="AL254" s="12">
        <v>0</v>
      </c>
      <c r="AM254" s="12">
        <v>0</v>
      </c>
      <c r="AN254" s="12">
        <v>0</v>
      </c>
      <c r="AO254" s="12">
        <v>0</v>
      </c>
      <c r="AP254" s="12">
        <v>0</v>
      </c>
      <c r="AQ254" s="12">
        <v>0</v>
      </c>
      <c r="AR254" s="12">
        <v>0</v>
      </c>
      <c r="AS254" s="12">
        <v>0</v>
      </c>
      <c r="AT254" s="12">
        <v>0</v>
      </c>
      <c r="AU254" s="12">
        <v>0</v>
      </c>
      <c r="AV254" s="12">
        <v>0</v>
      </c>
      <c r="AW254" s="12">
        <v>0</v>
      </c>
      <c r="AX254" s="12">
        <v>0</v>
      </c>
      <c r="AY254" s="12">
        <v>0</v>
      </c>
      <c r="AZ254" s="12">
        <v>0</v>
      </c>
      <c r="BA254" s="12">
        <v>0</v>
      </c>
      <c r="BB254" s="12">
        <v>0</v>
      </c>
      <c r="BC254" s="12">
        <v>0</v>
      </c>
      <c r="BD254" s="12">
        <v>0</v>
      </c>
      <c r="BE254" s="12">
        <v>0</v>
      </c>
      <c r="BF254" s="12">
        <v>0</v>
      </c>
      <c r="BG254" s="12">
        <v>0</v>
      </c>
      <c r="BH254" s="12">
        <v>296</v>
      </c>
    </row>
    <row r="255" spans="1:60" x14ac:dyDescent="0.2">
      <c r="A255" t="str">
        <f t="shared" si="9"/>
        <v>KPHUMINH90KHL4H90B</v>
      </c>
      <c r="B255">
        <f t="shared" si="10"/>
        <v>915.0545454545454</v>
      </c>
      <c r="C255">
        <f t="shared" si="11"/>
        <v>6192.5286177905455</v>
      </c>
      <c r="D255" s="14" t="s">
        <v>325</v>
      </c>
      <c r="E255" s="12">
        <v>0</v>
      </c>
      <c r="F255" s="12">
        <v>0</v>
      </c>
      <c r="G255" s="12">
        <v>0</v>
      </c>
      <c r="H255" s="12">
        <v>0</v>
      </c>
      <c r="I255" s="12">
        <v>0</v>
      </c>
      <c r="J255" s="12">
        <v>0</v>
      </c>
      <c r="K255" s="12">
        <v>0</v>
      </c>
      <c r="L255" s="12">
        <v>0</v>
      </c>
      <c r="M255" s="12">
        <v>0</v>
      </c>
      <c r="N255" s="12">
        <v>0</v>
      </c>
      <c r="O255" s="12">
        <v>0</v>
      </c>
      <c r="P255" s="12">
        <v>0</v>
      </c>
      <c r="Q255" s="12">
        <v>0</v>
      </c>
      <c r="R255" s="12">
        <v>0</v>
      </c>
      <c r="S255" s="12">
        <v>0</v>
      </c>
      <c r="T255" s="12">
        <v>0</v>
      </c>
      <c r="U255" s="12">
        <v>0</v>
      </c>
      <c r="V255" s="12">
        <v>1149</v>
      </c>
      <c r="W255" s="12">
        <v>0</v>
      </c>
      <c r="X255" s="12">
        <v>1379</v>
      </c>
      <c r="Y255" s="12">
        <v>0</v>
      </c>
      <c r="Z255" s="12">
        <v>0</v>
      </c>
      <c r="AA255" s="12">
        <v>0</v>
      </c>
      <c r="AB255" s="12">
        <v>0</v>
      </c>
      <c r="AC255" s="12">
        <v>0</v>
      </c>
      <c r="AD255" s="12">
        <v>0</v>
      </c>
      <c r="AE255" s="12">
        <v>0</v>
      </c>
      <c r="AF255" s="12">
        <v>0</v>
      </c>
      <c r="AG255" s="12">
        <v>0</v>
      </c>
      <c r="AH255" s="12">
        <v>0</v>
      </c>
      <c r="AI255" s="12">
        <v>0</v>
      </c>
      <c r="AJ255" s="12">
        <v>460</v>
      </c>
      <c r="AK255" s="12">
        <v>920</v>
      </c>
      <c r="AL255" s="12">
        <v>460</v>
      </c>
      <c r="AM255" s="12">
        <v>0</v>
      </c>
      <c r="AN255" s="12">
        <v>0</v>
      </c>
      <c r="AO255" s="12">
        <v>0</v>
      </c>
      <c r="AP255" s="12">
        <v>0</v>
      </c>
      <c r="AQ255" s="12">
        <v>0</v>
      </c>
      <c r="AR255" s="12">
        <v>0</v>
      </c>
      <c r="AS255" s="12">
        <v>0</v>
      </c>
      <c r="AT255" s="12">
        <v>0</v>
      </c>
      <c r="AU255" s="12">
        <v>0</v>
      </c>
      <c r="AV255" s="12">
        <v>45960</v>
      </c>
      <c r="AW255" s="12">
        <v>0</v>
      </c>
      <c r="AX255" s="12">
        <v>0</v>
      </c>
      <c r="AY255" s="12">
        <v>0</v>
      </c>
      <c r="AZ255" s="12">
        <v>0</v>
      </c>
      <c r="BA255" s="12">
        <v>0</v>
      </c>
      <c r="BB255" s="12">
        <v>0</v>
      </c>
      <c r="BC255" s="12">
        <v>0</v>
      </c>
      <c r="BD255" s="12">
        <v>0</v>
      </c>
      <c r="BE255" s="12">
        <v>0</v>
      </c>
      <c r="BF255" s="12">
        <v>0</v>
      </c>
      <c r="BG255" s="12">
        <v>0</v>
      </c>
      <c r="BH255" s="12">
        <v>50328</v>
      </c>
    </row>
    <row r="256" spans="1:60" x14ac:dyDescent="0.2">
      <c r="A256" t="str">
        <f t="shared" si="9"/>
        <v>KPHUMINH94KHL4H39A</v>
      </c>
      <c r="B256">
        <f t="shared" si="10"/>
        <v>21.818181818181817</v>
      </c>
      <c r="C256">
        <f t="shared" si="11"/>
        <v>97.545638114430915</v>
      </c>
      <c r="D256" s="14" t="s">
        <v>326</v>
      </c>
      <c r="E256" s="12">
        <v>0</v>
      </c>
      <c r="F256" s="12">
        <v>0</v>
      </c>
      <c r="G256" s="12">
        <v>0</v>
      </c>
      <c r="H256" s="12">
        <v>0</v>
      </c>
      <c r="I256" s="12">
        <v>0</v>
      </c>
      <c r="J256" s="12">
        <v>0</v>
      </c>
      <c r="K256" s="12">
        <v>0</v>
      </c>
      <c r="L256" s="12">
        <v>0</v>
      </c>
      <c r="M256" s="12">
        <v>0</v>
      </c>
      <c r="N256" s="12">
        <v>0</v>
      </c>
      <c r="O256" s="12">
        <v>0</v>
      </c>
      <c r="P256" s="12">
        <v>0</v>
      </c>
      <c r="Q256" s="12">
        <v>0</v>
      </c>
      <c r="R256" s="12">
        <v>0</v>
      </c>
      <c r="S256" s="12">
        <v>0</v>
      </c>
      <c r="T256" s="12">
        <v>0</v>
      </c>
      <c r="U256" s="12">
        <v>0</v>
      </c>
      <c r="V256" s="12">
        <v>0</v>
      </c>
      <c r="W256" s="12">
        <v>0</v>
      </c>
      <c r="X256" s="12">
        <v>0</v>
      </c>
      <c r="Y256" s="12">
        <v>0</v>
      </c>
      <c r="Z256" s="12">
        <v>0</v>
      </c>
      <c r="AA256" s="12">
        <v>300</v>
      </c>
      <c r="AB256" s="12">
        <v>600</v>
      </c>
      <c r="AC256" s="12">
        <v>0</v>
      </c>
      <c r="AD256" s="12">
        <v>0</v>
      </c>
      <c r="AE256" s="12">
        <v>0</v>
      </c>
      <c r="AF256" s="12">
        <v>300</v>
      </c>
      <c r="AG256" s="12">
        <v>0</v>
      </c>
      <c r="AH256" s="12">
        <v>0</v>
      </c>
      <c r="AI256" s="12">
        <v>0</v>
      </c>
      <c r="AJ256" s="12">
        <v>0</v>
      </c>
      <c r="AK256" s="12">
        <v>0</v>
      </c>
      <c r="AL256" s="12">
        <v>0</v>
      </c>
      <c r="AM256" s="12">
        <v>0</v>
      </c>
      <c r="AN256" s="12">
        <v>0</v>
      </c>
      <c r="AO256" s="12">
        <v>0</v>
      </c>
      <c r="AP256" s="12">
        <v>0</v>
      </c>
      <c r="AQ256" s="12">
        <v>0</v>
      </c>
      <c r="AR256" s="12">
        <v>0</v>
      </c>
      <c r="AS256" s="12">
        <v>0</v>
      </c>
      <c r="AT256" s="12">
        <v>0</v>
      </c>
      <c r="AU256" s="12">
        <v>0</v>
      </c>
      <c r="AV256" s="12">
        <v>0</v>
      </c>
      <c r="AW256" s="12">
        <v>0</v>
      </c>
      <c r="AX256" s="12">
        <v>0</v>
      </c>
      <c r="AY256" s="12">
        <v>0</v>
      </c>
      <c r="AZ256" s="12">
        <v>0</v>
      </c>
      <c r="BA256" s="12">
        <v>0</v>
      </c>
      <c r="BB256" s="12">
        <v>0</v>
      </c>
      <c r="BC256" s="12">
        <v>0</v>
      </c>
      <c r="BD256" s="12">
        <v>0</v>
      </c>
      <c r="BE256" s="12">
        <v>0</v>
      </c>
      <c r="BF256" s="12">
        <v>0</v>
      </c>
      <c r="BG256" s="12">
        <v>0</v>
      </c>
      <c r="BH256" s="12">
        <v>1200</v>
      </c>
    </row>
    <row r="257" spans="1:60" x14ac:dyDescent="0.2">
      <c r="A257" t="str">
        <f t="shared" si="9"/>
        <v>KPHUMINHBLUHL4H39A</v>
      </c>
      <c r="B257">
        <f t="shared" si="10"/>
        <v>4.1818181818181817</v>
      </c>
      <c r="C257">
        <f t="shared" si="11"/>
        <v>31.013193673309136</v>
      </c>
      <c r="D257" s="14" t="s">
        <v>336</v>
      </c>
      <c r="E257" s="12">
        <v>0</v>
      </c>
      <c r="F257" s="12">
        <v>0</v>
      </c>
      <c r="G257" s="12">
        <v>0</v>
      </c>
      <c r="H257" s="12">
        <v>0</v>
      </c>
      <c r="I257" s="12">
        <v>0</v>
      </c>
      <c r="J257" s="12">
        <v>0</v>
      </c>
      <c r="K257" s="12">
        <v>0</v>
      </c>
      <c r="L257" s="12">
        <v>0</v>
      </c>
      <c r="M257" s="12">
        <v>0</v>
      </c>
      <c r="N257" s="12">
        <v>0</v>
      </c>
      <c r="O257" s="12">
        <v>0</v>
      </c>
      <c r="P257" s="12">
        <v>0</v>
      </c>
      <c r="Q257" s="12">
        <v>0</v>
      </c>
      <c r="R257" s="12">
        <v>0</v>
      </c>
      <c r="S257" s="12">
        <v>0</v>
      </c>
      <c r="T257" s="12">
        <v>0</v>
      </c>
      <c r="U257" s="12">
        <v>0</v>
      </c>
      <c r="V257" s="12">
        <v>0</v>
      </c>
      <c r="W257" s="12">
        <v>0</v>
      </c>
      <c r="X257" s="12">
        <v>230</v>
      </c>
      <c r="Y257" s="12">
        <v>0</v>
      </c>
      <c r="Z257" s="12">
        <v>0</v>
      </c>
      <c r="AA257" s="12">
        <v>0</v>
      </c>
      <c r="AB257" s="12">
        <v>0</v>
      </c>
      <c r="AC257" s="12">
        <v>0</v>
      </c>
      <c r="AD257" s="12">
        <v>0</v>
      </c>
      <c r="AE257" s="12">
        <v>0</v>
      </c>
      <c r="AF257" s="12">
        <v>0</v>
      </c>
      <c r="AG257" s="12">
        <v>0</v>
      </c>
      <c r="AH257" s="12">
        <v>0</v>
      </c>
      <c r="AI257" s="12">
        <v>0</v>
      </c>
      <c r="AJ257" s="12">
        <v>0</v>
      </c>
      <c r="AK257" s="12">
        <v>0</v>
      </c>
      <c r="AL257" s="12">
        <v>0</v>
      </c>
      <c r="AM257" s="12">
        <v>0</v>
      </c>
      <c r="AN257" s="12">
        <v>0</v>
      </c>
      <c r="AO257" s="12">
        <v>0</v>
      </c>
      <c r="AP257" s="12">
        <v>0</v>
      </c>
      <c r="AQ257" s="12">
        <v>0</v>
      </c>
      <c r="AR257" s="12">
        <v>0</v>
      </c>
      <c r="AS257" s="12">
        <v>0</v>
      </c>
      <c r="AT257" s="12">
        <v>0</v>
      </c>
      <c r="AU257" s="12">
        <v>0</v>
      </c>
      <c r="AV257" s="12">
        <v>0</v>
      </c>
      <c r="AW257" s="12">
        <v>0</v>
      </c>
      <c r="AX257" s="12">
        <v>0</v>
      </c>
      <c r="AY257" s="12">
        <v>0</v>
      </c>
      <c r="AZ257" s="12">
        <v>0</v>
      </c>
      <c r="BA257" s="12">
        <v>0</v>
      </c>
      <c r="BB257" s="12">
        <v>0</v>
      </c>
      <c r="BC257" s="12">
        <v>0</v>
      </c>
      <c r="BD257" s="12">
        <v>0</v>
      </c>
      <c r="BE257" s="12">
        <v>0</v>
      </c>
      <c r="BF257" s="12">
        <v>0</v>
      </c>
      <c r="BG257" s="12">
        <v>0</v>
      </c>
      <c r="BH257" s="12">
        <v>230</v>
      </c>
    </row>
    <row r="258" spans="1:60" x14ac:dyDescent="0.2">
      <c r="A258" t="str">
        <f t="shared" si="9"/>
        <v>KPHUMINHBLUHL4H90A</v>
      </c>
      <c r="B258">
        <f t="shared" si="10"/>
        <v>86.381818181818176</v>
      </c>
      <c r="C258">
        <f t="shared" si="11"/>
        <v>341.41066240532149</v>
      </c>
      <c r="D258" s="14" t="s">
        <v>337</v>
      </c>
      <c r="E258" s="12">
        <v>0</v>
      </c>
      <c r="F258" s="12">
        <v>0</v>
      </c>
      <c r="G258" s="12">
        <v>0</v>
      </c>
      <c r="H258" s="12">
        <v>0</v>
      </c>
      <c r="I258" s="12">
        <v>0</v>
      </c>
      <c r="J258" s="12">
        <v>0</v>
      </c>
      <c r="K258" s="12">
        <v>307</v>
      </c>
      <c r="L258" s="12">
        <v>0</v>
      </c>
      <c r="M258" s="12">
        <v>0</v>
      </c>
      <c r="N258" s="12">
        <v>1609</v>
      </c>
      <c r="O258" s="12">
        <v>0</v>
      </c>
      <c r="P258" s="12">
        <v>0</v>
      </c>
      <c r="Q258" s="12">
        <v>0</v>
      </c>
      <c r="R258" s="12">
        <v>230</v>
      </c>
      <c r="S258" s="12">
        <v>0</v>
      </c>
      <c r="T258" s="12">
        <v>0</v>
      </c>
      <c r="U258" s="12">
        <v>0</v>
      </c>
      <c r="V258" s="12">
        <v>0</v>
      </c>
      <c r="W258" s="12">
        <v>0</v>
      </c>
      <c r="X258" s="12">
        <v>0</v>
      </c>
      <c r="Y258" s="12">
        <v>0</v>
      </c>
      <c r="Z258" s="12">
        <v>0</v>
      </c>
      <c r="AA258" s="12">
        <v>0</v>
      </c>
      <c r="AB258" s="12">
        <v>766</v>
      </c>
      <c r="AC258" s="12">
        <v>0</v>
      </c>
      <c r="AD258" s="12">
        <v>0</v>
      </c>
      <c r="AE258" s="12">
        <v>0</v>
      </c>
      <c r="AF258" s="12">
        <v>0</v>
      </c>
      <c r="AG258" s="12">
        <v>0</v>
      </c>
      <c r="AH258" s="12">
        <v>0</v>
      </c>
      <c r="AI258" s="12">
        <v>0</v>
      </c>
      <c r="AJ258" s="12">
        <v>0</v>
      </c>
      <c r="AK258" s="12">
        <v>0</v>
      </c>
      <c r="AL258" s="12">
        <v>1839</v>
      </c>
      <c r="AM258" s="12">
        <v>0</v>
      </c>
      <c r="AN258" s="12">
        <v>0</v>
      </c>
      <c r="AO258" s="12">
        <v>0</v>
      </c>
      <c r="AP258" s="12">
        <v>0</v>
      </c>
      <c r="AQ258" s="12">
        <v>0</v>
      </c>
      <c r="AR258" s="12">
        <v>0</v>
      </c>
      <c r="AS258" s="12">
        <v>0</v>
      </c>
      <c r="AT258" s="12">
        <v>0</v>
      </c>
      <c r="AU258" s="12">
        <v>0</v>
      </c>
      <c r="AV258" s="12">
        <v>0</v>
      </c>
      <c r="AW258" s="12">
        <v>0</v>
      </c>
      <c r="AX258" s="12">
        <v>0</v>
      </c>
      <c r="AY258" s="12">
        <v>0</v>
      </c>
      <c r="AZ258" s="12">
        <v>0</v>
      </c>
      <c r="BA258" s="12">
        <v>0</v>
      </c>
      <c r="BB258" s="12">
        <v>0</v>
      </c>
      <c r="BC258" s="12">
        <v>0</v>
      </c>
      <c r="BD258" s="12">
        <v>0</v>
      </c>
      <c r="BE258" s="12">
        <v>0</v>
      </c>
      <c r="BF258" s="12">
        <v>0</v>
      </c>
      <c r="BG258" s="12">
        <v>0</v>
      </c>
      <c r="BH258" s="12">
        <v>4751</v>
      </c>
    </row>
    <row r="259" spans="1:60" x14ac:dyDescent="0.2">
      <c r="A259" t="str">
        <f t="shared" si="9"/>
        <v>KPHUMINHGRNHL4H39A</v>
      </c>
      <c r="B259">
        <f t="shared" si="10"/>
        <v>9.6363636363636367</v>
      </c>
      <c r="C259">
        <f t="shared" si="11"/>
        <v>50.514524363960625</v>
      </c>
      <c r="D259" s="14" t="s">
        <v>352</v>
      </c>
      <c r="E259" s="12">
        <v>0</v>
      </c>
      <c r="F259" s="12">
        <v>0</v>
      </c>
      <c r="G259" s="12">
        <v>0</v>
      </c>
      <c r="H259" s="12">
        <v>0</v>
      </c>
      <c r="I259" s="12">
        <v>0</v>
      </c>
      <c r="J259" s="12">
        <v>300</v>
      </c>
      <c r="K259" s="12">
        <v>0</v>
      </c>
      <c r="L259" s="12">
        <v>0</v>
      </c>
      <c r="M259" s="12">
        <v>0</v>
      </c>
      <c r="N259" s="12">
        <v>0</v>
      </c>
      <c r="O259" s="12">
        <v>0</v>
      </c>
      <c r="P259" s="12">
        <v>0</v>
      </c>
      <c r="Q259" s="12">
        <v>0</v>
      </c>
      <c r="R259" s="12">
        <v>0</v>
      </c>
      <c r="S259" s="12">
        <v>0</v>
      </c>
      <c r="T259" s="12">
        <v>0</v>
      </c>
      <c r="U259" s="12">
        <v>0</v>
      </c>
      <c r="V259" s="12">
        <v>0</v>
      </c>
      <c r="W259" s="12">
        <v>0</v>
      </c>
      <c r="X259" s="12">
        <v>230</v>
      </c>
      <c r="Y259" s="12">
        <v>0</v>
      </c>
      <c r="Z259" s="12">
        <v>0</v>
      </c>
      <c r="AA259" s="12">
        <v>0</v>
      </c>
      <c r="AB259" s="12">
        <v>0</v>
      </c>
      <c r="AC259" s="12">
        <v>0</v>
      </c>
      <c r="AD259" s="12">
        <v>0</v>
      </c>
      <c r="AE259" s="12">
        <v>0</v>
      </c>
      <c r="AF259" s="12">
        <v>0</v>
      </c>
      <c r="AG259" s="12">
        <v>0</v>
      </c>
      <c r="AH259" s="12">
        <v>0</v>
      </c>
      <c r="AI259" s="12">
        <v>0</v>
      </c>
      <c r="AJ259" s="12">
        <v>0</v>
      </c>
      <c r="AK259" s="12">
        <v>0</v>
      </c>
      <c r="AL259" s="12">
        <v>0</v>
      </c>
      <c r="AM259" s="12">
        <v>0</v>
      </c>
      <c r="AN259" s="12">
        <v>0</v>
      </c>
      <c r="AO259" s="12">
        <v>0</v>
      </c>
      <c r="AP259" s="12">
        <v>0</v>
      </c>
      <c r="AQ259" s="12">
        <v>0</v>
      </c>
      <c r="AR259" s="12">
        <v>0</v>
      </c>
      <c r="AS259" s="12">
        <v>0</v>
      </c>
      <c r="AT259" s="12">
        <v>0</v>
      </c>
      <c r="AU259" s="12">
        <v>0</v>
      </c>
      <c r="AV259" s="12">
        <v>0</v>
      </c>
      <c r="AW259" s="12">
        <v>0</v>
      </c>
      <c r="AX259" s="12">
        <v>0</v>
      </c>
      <c r="AY259" s="12">
        <v>0</v>
      </c>
      <c r="AZ259" s="12">
        <v>0</v>
      </c>
      <c r="BA259" s="12">
        <v>0</v>
      </c>
      <c r="BB259" s="12">
        <v>0</v>
      </c>
      <c r="BC259" s="12">
        <v>0</v>
      </c>
      <c r="BD259" s="12">
        <v>0</v>
      </c>
      <c r="BE259" s="12">
        <v>0</v>
      </c>
      <c r="BF259" s="12">
        <v>0</v>
      </c>
      <c r="BG259" s="12">
        <v>0</v>
      </c>
      <c r="BH259" s="12">
        <v>530</v>
      </c>
    </row>
    <row r="260" spans="1:60" x14ac:dyDescent="0.2">
      <c r="A260" t="str">
        <f t="shared" si="9"/>
        <v>KPHUMINHGRNHL4H90A</v>
      </c>
      <c r="B260">
        <f t="shared" si="10"/>
        <v>638.79999999999995</v>
      </c>
      <c r="C260">
        <f t="shared" si="11"/>
        <v>1153.3395536119992</v>
      </c>
      <c r="D260" s="14" t="s">
        <v>353</v>
      </c>
      <c r="E260" s="12">
        <v>0</v>
      </c>
      <c r="F260" s="12">
        <v>0</v>
      </c>
      <c r="G260" s="12">
        <v>0</v>
      </c>
      <c r="H260" s="12">
        <v>690</v>
      </c>
      <c r="I260" s="12">
        <v>0</v>
      </c>
      <c r="J260" s="12">
        <v>0</v>
      </c>
      <c r="K260" s="12">
        <v>307</v>
      </c>
      <c r="L260" s="12">
        <v>0</v>
      </c>
      <c r="M260" s="12">
        <v>2464</v>
      </c>
      <c r="N260" s="12">
        <v>0</v>
      </c>
      <c r="O260" s="12">
        <v>0</v>
      </c>
      <c r="P260" s="12">
        <v>0</v>
      </c>
      <c r="Q260" s="12">
        <v>0</v>
      </c>
      <c r="R260" s="12">
        <v>0</v>
      </c>
      <c r="S260" s="12">
        <v>0</v>
      </c>
      <c r="T260" s="12">
        <v>16</v>
      </c>
      <c r="U260" s="12">
        <v>0</v>
      </c>
      <c r="V260" s="12">
        <v>4137</v>
      </c>
      <c r="W260" s="12">
        <v>690</v>
      </c>
      <c r="X260" s="12">
        <v>0</v>
      </c>
      <c r="Y260" s="12">
        <v>0</v>
      </c>
      <c r="Z260" s="12">
        <v>460</v>
      </c>
      <c r="AA260" s="12">
        <v>0</v>
      </c>
      <c r="AB260" s="12">
        <v>760</v>
      </c>
      <c r="AC260" s="12">
        <v>2410</v>
      </c>
      <c r="AD260" s="12">
        <v>1200</v>
      </c>
      <c r="AE260" s="12">
        <v>0</v>
      </c>
      <c r="AF260" s="12">
        <v>2069</v>
      </c>
      <c r="AG260" s="12">
        <v>0</v>
      </c>
      <c r="AH260" s="12">
        <v>1839</v>
      </c>
      <c r="AI260" s="12">
        <v>2298</v>
      </c>
      <c r="AJ260" s="12">
        <v>1149</v>
      </c>
      <c r="AK260" s="12">
        <v>0</v>
      </c>
      <c r="AL260" s="12">
        <v>920</v>
      </c>
      <c r="AM260" s="12">
        <v>1295</v>
      </c>
      <c r="AN260" s="12">
        <v>230</v>
      </c>
      <c r="AO260" s="12">
        <v>0</v>
      </c>
      <c r="AP260" s="12">
        <v>920</v>
      </c>
      <c r="AQ260" s="12">
        <v>0</v>
      </c>
      <c r="AR260" s="12">
        <v>0</v>
      </c>
      <c r="AS260" s="12">
        <v>1149</v>
      </c>
      <c r="AT260" s="12">
        <v>1609</v>
      </c>
      <c r="AU260" s="12">
        <v>0</v>
      </c>
      <c r="AV260" s="12">
        <v>460</v>
      </c>
      <c r="AW260" s="12">
        <v>0</v>
      </c>
      <c r="AX260" s="12">
        <v>0</v>
      </c>
      <c r="AY260" s="12">
        <v>2069</v>
      </c>
      <c r="AZ260" s="12">
        <v>0</v>
      </c>
      <c r="BA260" s="12">
        <v>0</v>
      </c>
      <c r="BB260" s="12">
        <v>0</v>
      </c>
      <c r="BC260" s="12">
        <v>5993</v>
      </c>
      <c r="BD260" s="12">
        <v>0</v>
      </c>
      <c r="BE260" s="12">
        <v>0</v>
      </c>
      <c r="BF260" s="12">
        <v>0</v>
      </c>
      <c r="BG260" s="12">
        <v>0</v>
      </c>
      <c r="BH260" s="12">
        <v>35134</v>
      </c>
    </row>
    <row r="261" spans="1:60" x14ac:dyDescent="0.2">
      <c r="A261" t="str">
        <f t="shared" ref="A261:A293" si="12">D261</f>
        <v>KPHUMINHTRDHL4H39A</v>
      </c>
      <c r="B261">
        <f t="shared" ref="B261:B293" si="13">AVERAGE(E261:BG261)</f>
        <v>14.090909090909092</v>
      </c>
      <c r="C261">
        <f t="shared" ref="C261:C293" si="14">_xlfn.STDEV.S(E261:BG261)</f>
        <v>93.531985562332224</v>
      </c>
      <c r="D261" s="14" t="s">
        <v>354</v>
      </c>
      <c r="E261" s="12">
        <v>0</v>
      </c>
      <c r="F261" s="12">
        <v>0</v>
      </c>
      <c r="G261" s="12">
        <v>0</v>
      </c>
      <c r="H261" s="12">
        <v>0</v>
      </c>
      <c r="I261" s="12">
        <v>0</v>
      </c>
      <c r="J261" s="12">
        <v>0</v>
      </c>
      <c r="K261" s="12">
        <v>0</v>
      </c>
      <c r="L261" s="12">
        <v>0</v>
      </c>
      <c r="M261" s="12">
        <v>0</v>
      </c>
      <c r="N261" s="12">
        <v>690</v>
      </c>
      <c r="O261" s="12">
        <v>0</v>
      </c>
      <c r="P261" s="12">
        <v>0</v>
      </c>
      <c r="Q261" s="12">
        <v>0</v>
      </c>
      <c r="R261" s="12">
        <v>0</v>
      </c>
      <c r="S261" s="12">
        <v>0</v>
      </c>
      <c r="T261" s="12">
        <v>0</v>
      </c>
      <c r="U261" s="12">
        <v>0</v>
      </c>
      <c r="V261" s="12">
        <v>0</v>
      </c>
      <c r="W261" s="12">
        <v>0</v>
      </c>
      <c r="X261" s="12">
        <v>0</v>
      </c>
      <c r="Y261" s="12">
        <v>0</v>
      </c>
      <c r="Z261" s="12">
        <v>0</v>
      </c>
      <c r="AA261" s="12">
        <v>0</v>
      </c>
      <c r="AB261" s="12">
        <v>0</v>
      </c>
      <c r="AC261" s="12">
        <v>0</v>
      </c>
      <c r="AD261" s="12">
        <v>0</v>
      </c>
      <c r="AE261" s="12">
        <v>0</v>
      </c>
      <c r="AF261" s="12">
        <v>0</v>
      </c>
      <c r="AG261" s="12">
        <v>0</v>
      </c>
      <c r="AH261" s="12">
        <v>85</v>
      </c>
      <c r="AI261" s="12">
        <v>0</v>
      </c>
      <c r="AJ261" s="12">
        <v>0</v>
      </c>
      <c r="AK261" s="12">
        <v>0</v>
      </c>
      <c r="AL261" s="12">
        <v>0</v>
      </c>
      <c r="AM261" s="12">
        <v>0</v>
      </c>
      <c r="AN261" s="12">
        <v>0</v>
      </c>
      <c r="AO261" s="12">
        <v>0</v>
      </c>
      <c r="AP261" s="12">
        <v>0</v>
      </c>
      <c r="AQ261" s="12">
        <v>0</v>
      </c>
      <c r="AR261" s="12">
        <v>0</v>
      </c>
      <c r="AS261" s="12">
        <v>0</v>
      </c>
      <c r="AT261" s="12">
        <v>0</v>
      </c>
      <c r="AU261" s="12">
        <v>0</v>
      </c>
      <c r="AV261" s="12">
        <v>0</v>
      </c>
      <c r="AW261" s="12">
        <v>0</v>
      </c>
      <c r="AX261" s="12">
        <v>0</v>
      </c>
      <c r="AY261" s="12">
        <v>0</v>
      </c>
      <c r="AZ261" s="12">
        <v>0</v>
      </c>
      <c r="BA261" s="12">
        <v>0</v>
      </c>
      <c r="BB261" s="12">
        <v>0</v>
      </c>
      <c r="BC261" s="12">
        <v>0</v>
      </c>
      <c r="BD261" s="12">
        <v>0</v>
      </c>
      <c r="BE261" s="12">
        <v>0</v>
      </c>
      <c r="BF261" s="12">
        <v>0</v>
      </c>
      <c r="BG261" s="12">
        <v>0</v>
      </c>
      <c r="BH261" s="12">
        <v>775</v>
      </c>
    </row>
    <row r="262" spans="1:60" x14ac:dyDescent="0.2">
      <c r="A262" t="str">
        <f t="shared" si="12"/>
        <v>KPHUMINHTRDHL4H90A</v>
      </c>
      <c r="B262">
        <f t="shared" si="13"/>
        <v>509.8</v>
      </c>
      <c r="C262">
        <f t="shared" si="14"/>
        <v>1042.7262060295313</v>
      </c>
      <c r="D262" s="14" t="s">
        <v>355</v>
      </c>
      <c r="E262" s="12">
        <v>0</v>
      </c>
      <c r="F262" s="12">
        <v>0</v>
      </c>
      <c r="G262" s="12">
        <v>0</v>
      </c>
      <c r="H262" s="12">
        <v>690</v>
      </c>
      <c r="I262" s="12">
        <v>0</v>
      </c>
      <c r="J262" s="12">
        <v>0</v>
      </c>
      <c r="K262" s="12">
        <v>0</v>
      </c>
      <c r="L262" s="12">
        <v>0</v>
      </c>
      <c r="M262" s="12">
        <v>2530</v>
      </c>
      <c r="N262" s="12">
        <v>0</v>
      </c>
      <c r="O262" s="12">
        <v>0</v>
      </c>
      <c r="P262" s="12">
        <v>0</v>
      </c>
      <c r="Q262" s="12">
        <v>0</v>
      </c>
      <c r="R262" s="12">
        <v>0</v>
      </c>
      <c r="S262" s="12">
        <v>0</v>
      </c>
      <c r="T262" s="12">
        <v>0</v>
      </c>
      <c r="U262" s="12">
        <v>0</v>
      </c>
      <c r="V262" s="12">
        <v>3677</v>
      </c>
      <c r="W262" s="12">
        <v>690</v>
      </c>
      <c r="X262" s="12">
        <v>0</v>
      </c>
      <c r="Y262" s="12">
        <v>0</v>
      </c>
      <c r="Z262" s="12">
        <v>460</v>
      </c>
      <c r="AA262" s="12">
        <v>0</v>
      </c>
      <c r="AB262" s="12">
        <v>600</v>
      </c>
      <c r="AC262" s="12">
        <v>0</v>
      </c>
      <c r="AD262" s="12">
        <v>1200</v>
      </c>
      <c r="AE262" s="12">
        <v>0</v>
      </c>
      <c r="AF262" s="12">
        <v>1839</v>
      </c>
      <c r="AG262" s="12">
        <v>0</v>
      </c>
      <c r="AH262" s="12">
        <v>0</v>
      </c>
      <c r="AI262" s="12">
        <v>2069</v>
      </c>
      <c r="AJ262" s="12">
        <v>1149</v>
      </c>
      <c r="AK262" s="12">
        <v>0</v>
      </c>
      <c r="AL262" s="12">
        <v>0</v>
      </c>
      <c r="AM262" s="12">
        <v>920</v>
      </c>
      <c r="AN262" s="12">
        <v>0</v>
      </c>
      <c r="AO262" s="12">
        <v>0</v>
      </c>
      <c r="AP262" s="12">
        <v>920</v>
      </c>
      <c r="AQ262" s="12">
        <v>0</v>
      </c>
      <c r="AR262" s="12">
        <v>0</v>
      </c>
      <c r="AS262" s="12">
        <v>1180</v>
      </c>
      <c r="AT262" s="12">
        <v>1380</v>
      </c>
      <c r="AU262" s="12">
        <v>0</v>
      </c>
      <c r="AV262" s="12">
        <v>460</v>
      </c>
      <c r="AW262" s="12">
        <v>613</v>
      </c>
      <c r="AX262" s="12">
        <v>0</v>
      </c>
      <c r="AY262" s="12">
        <v>2069</v>
      </c>
      <c r="AZ262" s="12">
        <v>0</v>
      </c>
      <c r="BA262" s="12">
        <v>0</v>
      </c>
      <c r="BB262" s="12">
        <v>0</v>
      </c>
      <c r="BC262" s="12">
        <v>5593</v>
      </c>
      <c r="BD262" s="12">
        <v>0</v>
      </c>
      <c r="BE262" s="12">
        <v>0</v>
      </c>
      <c r="BF262" s="12">
        <v>0</v>
      </c>
      <c r="BG262" s="12">
        <v>0</v>
      </c>
      <c r="BH262" s="12">
        <v>28039</v>
      </c>
    </row>
    <row r="263" spans="1:60" x14ac:dyDescent="0.2">
      <c r="A263" t="str">
        <f t="shared" si="12"/>
        <v>LBHLNRZHGRNH11HB</v>
      </c>
      <c r="B263">
        <f t="shared" si="13"/>
        <v>7.2727272727272724E-2</v>
      </c>
      <c r="C263">
        <f t="shared" si="14"/>
        <v>0.5393598899705937</v>
      </c>
      <c r="D263" s="14" t="s">
        <v>59</v>
      </c>
      <c r="E263" s="12">
        <v>0</v>
      </c>
      <c r="F263" s="12">
        <v>0</v>
      </c>
      <c r="G263" s="12">
        <v>0</v>
      </c>
      <c r="H263" s="12">
        <v>0</v>
      </c>
      <c r="I263" s="12">
        <v>0</v>
      </c>
      <c r="J263" s="12">
        <v>0</v>
      </c>
      <c r="K263" s="12">
        <v>0</v>
      </c>
      <c r="L263" s="12">
        <v>0</v>
      </c>
      <c r="M263" s="12">
        <v>0</v>
      </c>
      <c r="N263" s="12">
        <v>0</v>
      </c>
      <c r="O263" s="12">
        <v>0</v>
      </c>
      <c r="P263" s="12">
        <v>0</v>
      </c>
      <c r="Q263" s="12">
        <v>0</v>
      </c>
      <c r="R263" s="12">
        <v>0</v>
      </c>
      <c r="S263" s="12">
        <v>0</v>
      </c>
      <c r="T263" s="12">
        <v>0</v>
      </c>
      <c r="U263" s="12">
        <v>0</v>
      </c>
      <c r="V263" s="12">
        <v>0</v>
      </c>
      <c r="W263" s="12">
        <v>0</v>
      </c>
      <c r="X263" s="12">
        <v>0</v>
      </c>
      <c r="Y263" s="12">
        <v>0</v>
      </c>
      <c r="Z263" s="12">
        <v>0</v>
      </c>
      <c r="AA263" s="12">
        <v>0</v>
      </c>
      <c r="AB263" s="12">
        <v>0</v>
      </c>
      <c r="AC263" s="12">
        <v>0</v>
      </c>
      <c r="AD263" s="12">
        <v>0</v>
      </c>
      <c r="AE263" s="12">
        <v>0</v>
      </c>
      <c r="AF263" s="12">
        <v>0</v>
      </c>
      <c r="AG263" s="12">
        <v>0</v>
      </c>
      <c r="AH263" s="12">
        <v>0</v>
      </c>
      <c r="AI263" s="12">
        <v>0</v>
      </c>
      <c r="AJ263" s="12">
        <v>0</v>
      </c>
      <c r="AK263" s="12">
        <v>0</v>
      </c>
      <c r="AL263" s="12">
        <v>0</v>
      </c>
      <c r="AM263" s="12">
        <v>0</v>
      </c>
      <c r="AN263" s="12">
        <v>0</v>
      </c>
      <c r="AO263" s="12">
        <v>0</v>
      </c>
      <c r="AP263" s="12">
        <v>0</v>
      </c>
      <c r="AQ263" s="12">
        <v>0</v>
      </c>
      <c r="AR263" s="12">
        <v>0</v>
      </c>
      <c r="AS263" s="12">
        <v>0</v>
      </c>
      <c r="AT263" s="12">
        <v>0</v>
      </c>
      <c r="AU263" s="12">
        <v>0</v>
      </c>
      <c r="AV263" s="12">
        <v>0</v>
      </c>
      <c r="AW263" s="12">
        <v>4</v>
      </c>
      <c r="AX263" s="12">
        <v>0</v>
      </c>
      <c r="AY263" s="12">
        <v>0</v>
      </c>
      <c r="AZ263" s="12">
        <v>0</v>
      </c>
      <c r="BA263" s="12">
        <v>0</v>
      </c>
      <c r="BB263" s="12">
        <v>0</v>
      </c>
      <c r="BC263" s="12">
        <v>0</v>
      </c>
      <c r="BD263" s="12">
        <v>0</v>
      </c>
      <c r="BE263" s="12">
        <v>0</v>
      </c>
      <c r="BF263" s="12">
        <v>0</v>
      </c>
      <c r="BG263" s="12">
        <v>0</v>
      </c>
      <c r="BH263" s="12">
        <v>4</v>
      </c>
    </row>
    <row r="264" spans="1:60" x14ac:dyDescent="0.2">
      <c r="A264" t="str">
        <f t="shared" si="12"/>
        <v>LBHLNRZHREDH04HB</v>
      </c>
      <c r="B264">
        <f t="shared" si="13"/>
        <v>0.12727272727272726</v>
      </c>
      <c r="C264">
        <f t="shared" si="14"/>
        <v>0.94387980744853894</v>
      </c>
      <c r="D264" s="14" t="s">
        <v>66</v>
      </c>
      <c r="E264" s="12">
        <v>0</v>
      </c>
      <c r="F264" s="12">
        <v>0</v>
      </c>
      <c r="G264" s="12">
        <v>0</v>
      </c>
      <c r="H264" s="12">
        <v>0</v>
      </c>
      <c r="I264" s="12">
        <v>0</v>
      </c>
      <c r="J264" s="12">
        <v>7</v>
      </c>
      <c r="K264" s="12">
        <v>0</v>
      </c>
      <c r="L264" s="12">
        <v>0</v>
      </c>
      <c r="M264" s="12">
        <v>0</v>
      </c>
      <c r="N264" s="12">
        <v>0</v>
      </c>
      <c r="O264" s="12">
        <v>0</v>
      </c>
      <c r="P264" s="12">
        <v>0</v>
      </c>
      <c r="Q264" s="12">
        <v>0</v>
      </c>
      <c r="R264" s="12">
        <v>0</v>
      </c>
      <c r="S264" s="12">
        <v>0</v>
      </c>
      <c r="T264" s="12">
        <v>0</v>
      </c>
      <c r="U264" s="12">
        <v>0</v>
      </c>
      <c r="V264" s="12">
        <v>0</v>
      </c>
      <c r="W264" s="12">
        <v>0</v>
      </c>
      <c r="X264" s="12">
        <v>0</v>
      </c>
      <c r="Y264" s="12">
        <v>0</v>
      </c>
      <c r="Z264" s="12">
        <v>0</v>
      </c>
      <c r="AA264" s="12">
        <v>0</v>
      </c>
      <c r="AB264" s="12">
        <v>0</v>
      </c>
      <c r="AC264" s="12">
        <v>0</v>
      </c>
      <c r="AD264" s="12">
        <v>0</v>
      </c>
      <c r="AE264" s="12">
        <v>0</v>
      </c>
      <c r="AF264" s="12">
        <v>0</v>
      </c>
      <c r="AG264" s="12">
        <v>0</v>
      </c>
      <c r="AH264" s="12">
        <v>0</v>
      </c>
      <c r="AI264" s="12">
        <v>0</v>
      </c>
      <c r="AJ264" s="12">
        <v>0</v>
      </c>
      <c r="AK264" s="12">
        <v>0</v>
      </c>
      <c r="AL264" s="12">
        <v>0</v>
      </c>
      <c r="AM264" s="12">
        <v>0</v>
      </c>
      <c r="AN264" s="12">
        <v>0</v>
      </c>
      <c r="AO264" s="12">
        <v>0</v>
      </c>
      <c r="AP264" s="12">
        <v>0</v>
      </c>
      <c r="AQ264" s="12">
        <v>0</v>
      </c>
      <c r="AR264" s="12">
        <v>0</v>
      </c>
      <c r="AS264" s="12">
        <v>0</v>
      </c>
      <c r="AT264" s="12">
        <v>0</v>
      </c>
      <c r="AU264" s="12">
        <v>0</v>
      </c>
      <c r="AV264" s="12">
        <v>0</v>
      </c>
      <c r="AW264" s="12">
        <v>0</v>
      </c>
      <c r="AX264" s="12">
        <v>0</v>
      </c>
      <c r="AY264" s="12">
        <v>0</v>
      </c>
      <c r="AZ264" s="12">
        <v>0</v>
      </c>
      <c r="BA264" s="12">
        <v>0</v>
      </c>
      <c r="BB264" s="12">
        <v>0</v>
      </c>
      <c r="BC264" s="12">
        <v>0</v>
      </c>
      <c r="BD264" s="12">
        <v>0</v>
      </c>
      <c r="BE264" s="12">
        <v>0</v>
      </c>
      <c r="BF264" s="12">
        <v>0</v>
      </c>
      <c r="BG264" s="12">
        <v>0</v>
      </c>
      <c r="BH264" s="12">
        <v>7</v>
      </c>
    </row>
    <row r="265" spans="1:60" x14ac:dyDescent="0.2">
      <c r="A265" t="str">
        <f t="shared" si="12"/>
        <v>LBHLNRZHREDH11HB</v>
      </c>
      <c r="B265">
        <f t="shared" si="13"/>
        <v>0.10909090909090909</v>
      </c>
      <c r="C265">
        <f t="shared" si="14"/>
        <v>0.59853918689519248</v>
      </c>
      <c r="D265" s="14" t="s">
        <v>68</v>
      </c>
      <c r="E265" s="12">
        <v>0</v>
      </c>
      <c r="F265" s="12">
        <v>0</v>
      </c>
      <c r="G265" s="12">
        <v>0</v>
      </c>
      <c r="H265" s="12">
        <v>0</v>
      </c>
      <c r="I265" s="12">
        <v>0</v>
      </c>
      <c r="J265" s="12">
        <v>2</v>
      </c>
      <c r="K265" s="12">
        <v>0</v>
      </c>
      <c r="L265" s="12">
        <v>0</v>
      </c>
      <c r="M265" s="12">
        <v>0</v>
      </c>
      <c r="N265" s="12">
        <v>0</v>
      </c>
      <c r="O265" s="12">
        <v>0</v>
      </c>
      <c r="P265" s="12">
        <v>0</v>
      </c>
      <c r="Q265" s="12">
        <v>0</v>
      </c>
      <c r="R265" s="12">
        <v>0</v>
      </c>
      <c r="S265" s="12">
        <v>0</v>
      </c>
      <c r="T265" s="12">
        <v>0</v>
      </c>
      <c r="U265" s="12">
        <v>0</v>
      </c>
      <c r="V265" s="12">
        <v>0</v>
      </c>
      <c r="W265" s="12">
        <v>0</v>
      </c>
      <c r="X265" s="12">
        <v>0</v>
      </c>
      <c r="Y265" s="12">
        <v>0</v>
      </c>
      <c r="Z265" s="12">
        <v>0</v>
      </c>
      <c r="AA265" s="12">
        <v>0</v>
      </c>
      <c r="AB265" s="12">
        <v>0</v>
      </c>
      <c r="AC265" s="12">
        <v>0</v>
      </c>
      <c r="AD265" s="12">
        <v>0</v>
      </c>
      <c r="AE265" s="12">
        <v>0</v>
      </c>
      <c r="AF265" s="12">
        <v>0</v>
      </c>
      <c r="AG265" s="12">
        <v>0</v>
      </c>
      <c r="AH265" s="12">
        <v>0</v>
      </c>
      <c r="AI265" s="12">
        <v>0</v>
      </c>
      <c r="AJ265" s="12">
        <v>0</v>
      </c>
      <c r="AK265" s="12">
        <v>0</v>
      </c>
      <c r="AL265" s="12">
        <v>0</v>
      </c>
      <c r="AM265" s="12">
        <v>0</v>
      </c>
      <c r="AN265" s="12">
        <v>0</v>
      </c>
      <c r="AO265" s="12">
        <v>0</v>
      </c>
      <c r="AP265" s="12">
        <v>0</v>
      </c>
      <c r="AQ265" s="12">
        <v>0</v>
      </c>
      <c r="AR265" s="12">
        <v>0</v>
      </c>
      <c r="AS265" s="12">
        <v>0</v>
      </c>
      <c r="AT265" s="12">
        <v>0</v>
      </c>
      <c r="AU265" s="12">
        <v>0</v>
      </c>
      <c r="AV265" s="12">
        <v>0</v>
      </c>
      <c r="AW265" s="12">
        <v>4</v>
      </c>
      <c r="AX265" s="12">
        <v>0</v>
      </c>
      <c r="AY265" s="12">
        <v>0</v>
      </c>
      <c r="AZ265" s="12">
        <v>0</v>
      </c>
      <c r="BA265" s="12">
        <v>0</v>
      </c>
      <c r="BB265" s="12">
        <v>0</v>
      </c>
      <c r="BC265" s="12">
        <v>0</v>
      </c>
      <c r="BD265" s="12">
        <v>0</v>
      </c>
      <c r="BE265" s="12">
        <v>0</v>
      </c>
      <c r="BF265" s="12">
        <v>0</v>
      </c>
      <c r="BG265" s="12">
        <v>0</v>
      </c>
      <c r="BH265" s="12">
        <v>6</v>
      </c>
    </row>
    <row r="266" spans="1:60" x14ac:dyDescent="0.2">
      <c r="A266" t="str">
        <f t="shared" si="12"/>
        <v>LBHLNRZHREDH14HB</v>
      </c>
      <c r="B266">
        <f t="shared" si="13"/>
        <v>0.65454545454545454</v>
      </c>
      <c r="C266">
        <f t="shared" si="14"/>
        <v>4.8542390097353429</v>
      </c>
      <c r="D266" s="14" t="s">
        <v>70</v>
      </c>
      <c r="E266" s="12">
        <v>0</v>
      </c>
      <c r="F266" s="12">
        <v>0</v>
      </c>
      <c r="G266" s="12">
        <v>0</v>
      </c>
      <c r="H266" s="12">
        <v>0</v>
      </c>
      <c r="I266" s="12">
        <v>0</v>
      </c>
      <c r="J266" s="12">
        <v>36</v>
      </c>
      <c r="K266" s="12">
        <v>0</v>
      </c>
      <c r="L266" s="12">
        <v>0</v>
      </c>
      <c r="M266" s="12">
        <v>0</v>
      </c>
      <c r="N266" s="12">
        <v>0</v>
      </c>
      <c r="O266" s="12">
        <v>0</v>
      </c>
      <c r="P266" s="12">
        <v>0</v>
      </c>
      <c r="Q266" s="12">
        <v>0</v>
      </c>
      <c r="R266" s="12">
        <v>0</v>
      </c>
      <c r="S266" s="12">
        <v>0</v>
      </c>
      <c r="T266" s="12">
        <v>0</v>
      </c>
      <c r="U266" s="12">
        <v>0</v>
      </c>
      <c r="V266" s="12">
        <v>0</v>
      </c>
      <c r="W266" s="12">
        <v>0</v>
      </c>
      <c r="X266" s="12">
        <v>0</v>
      </c>
      <c r="Y266" s="12">
        <v>0</v>
      </c>
      <c r="Z266" s="12">
        <v>0</v>
      </c>
      <c r="AA266" s="12">
        <v>0</v>
      </c>
      <c r="AB266" s="12">
        <v>0</v>
      </c>
      <c r="AC266" s="12">
        <v>0</v>
      </c>
      <c r="AD266" s="12">
        <v>0</v>
      </c>
      <c r="AE266" s="12">
        <v>0</v>
      </c>
      <c r="AF266" s="12">
        <v>0</v>
      </c>
      <c r="AG266" s="12">
        <v>0</v>
      </c>
      <c r="AH266" s="12">
        <v>0</v>
      </c>
      <c r="AI266" s="12">
        <v>0</v>
      </c>
      <c r="AJ266" s="12">
        <v>0</v>
      </c>
      <c r="AK266" s="12">
        <v>0</v>
      </c>
      <c r="AL266" s="12">
        <v>0</v>
      </c>
      <c r="AM266" s="12">
        <v>0</v>
      </c>
      <c r="AN266" s="12">
        <v>0</v>
      </c>
      <c r="AO266" s="12">
        <v>0</v>
      </c>
      <c r="AP266" s="12">
        <v>0</v>
      </c>
      <c r="AQ266" s="12">
        <v>0</v>
      </c>
      <c r="AR266" s="12">
        <v>0</v>
      </c>
      <c r="AS266" s="12">
        <v>0</v>
      </c>
      <c r="AT266" s="12">
        <v>0</v>
      </c>
      <c r="AU266" s="12">
        <v>0</v>
      </c>
      <c r="AV266" s="12">
        <v>0</v>
      </c>
      <c r="AW266" s="12">
        <v>0</v>
      </c>
      <c r="AX266" s="12">
        <v>0</v>
      </c>
      <c r="AY266" s="12">
        <v>0</v>
      </c>
      <c r="AZ266" s="12">
        <v>0</v>
      </c>
      <c r="BA266" s="12">
        <v>0</v>
      </c>
      <c r="BB266" s="12">
        <v>0</v>
      </c>
      <c r="BC266" s="12">
        <v>0</v>
      </c>
      <c r="BD266" s="12">
        <v>0</v>
      </c>
      <c r="BE266" s="12">
        <v>0</v>
      </c>
      <c r="BF266" s="12">
        <v>0</v>
      </c>
      <c r="BG266" s="12">
        <v>0</v>
      </c>
      <c r="BH266" s="12">
        <v>36</v>
      </c>
    </row>
    <row r="267" spans="1:60" x14ac:dyDescent="0.2">
      <c r="A267" t="str">
        <f t="shared" si="12"/>
        <v>LBHLNRZHREDH9CHB</v>
      </c>
      <c r="B267">
        <f t="shared" si="13"/>
        <v>0.25454545454545452</v>
      </c>
      <c r="C267">
        <f t="shared" si="14"/>
        <v>1.8877596148970779</v>
      </c>
      <c r="D267" s="14" t="s">
        <v>71</v>
      </c>
      <c r="E267" s="12">
        <v>0</v>
      </c>
      <c r="F267" s="12">
        <v>0</v>
      </c>
      <c r="G267" s="12">
        <v>0</v>
      </c>
      <c r="H267" s="12">
        <v>0</v>
      </c>
      <c r="I267" s="12">
        <v>0</v>
      </c>
      <c r="J267" s="12">
        <v>14</v>
      </c>
      <c r="K267" s="12">
        <v>0</v>
      </c>
      <c r="L267" s="12">
        <v>0</v>
      </c>
      <c r="M267" s="12">
        <v>0</v>
      </c>
      <c r="N267" s="12">
        <v>0</v>
      </c>
      <c r="O267" s="12">
        <v>0</v>
      </c>
      <c r="P267" s="12">
        <v>0</v>
      </c>
      <c r="Q267" s="12">
        <v>0</v>
      </c>
      <c r="R267" s="12">
        <v>0</v>
      </c>
      <c r="S267" s="12">
        <v>0</v>
      </c>
      <c r="T267" s="12">
        <v>0</v>
      </c>
      <c r="U267" s="12">
        <v>0</v>
      </c>
      <c r="V267" s="12">
        <v>0</v>
      </c>
      <c r="W267" s="12">
        <v>0</v>
      </c>
      <c r="X267" s="12">
        <v>0</v>
      </c>
      <c r="Y267" s="12">
        <v>0</v>
      </c>
      <c r="Z267" s="12">
        <v>0</v>
      </c>
      <c r="AA267" s="12">
        <v>0</v>
      </c>
      <c r="AB267" s="12">
        <v>0</v>
      </c>
      <c r="AC267" s="12">
        <v>0</v>
      </c>
      <c r="AD267" s="12">
        <v>0</v>
      </c>
      <c r="AE267" s="12">
        <v>0</v>
      </c>
      <c r="AF267" s="12">
        <v>0</v>
      </c>
      <c r="AG267" s="12">
        <v>0</v>
      </c>
      <c r="AH267" s="12">
        <v>0</v>
      </c>
      <c r="AI267" s="12">
        <v>0</v>
      </c>
      <c r="AJ267" s="12">
        <v>0</v>
      </c>
      <c r="AK267" s="12">
        <v>0</v>
      </c>
      <c r="AL267" s="12">
        <v>0</v>
      </c>
      <c r="AM267" s="12">
        <v>0</v>
      </c>
      <c r="AN267" s="12">
        <v>0</v>
      </c>
      <c r="AO267" s="12">
        <v>0</v>
      </c>
      <c r="AP267" s="12">
        <v>0</v>
      </c>
      <c r="AQ267" s="12">
        <v>0</v>
      </c>
      <c r="AR267" s="12">
        <v>0</v>
      </c>
      <c r="AS267" s="12">
        <v>0</v>
      </c>
      <c r="AT267" s="12">
        <v>0</v>
      </c>
      <c r="AU267" s="12">
        <v>0</v>
      </c>
      <c r="AV267" s="12">
        <v>0</v>
      </c>
      <c r="AW267" s="12">
        <v>0</v>
      </c>
      <c r="AX267" s="12">
        <v>0</v>
      </c>
      <c r="AY267" s="12">
        <v>0</v>
      </c>
      <c r="AZ267" s="12">
        <v>0</v>
      </c>
      <c r="BA267" s="12">
        <v>0</v>
      </c>
      <c r="BB267" s="12">
        <v>0</v>
      </c>
      <c r="BC267" s="12">
        <v>0</v>
      </c>
      <c r="BD267" s="12">
        <v>0</v>
      </c>
      <c r="BE267" s="12">
        <v>0</v>
      </c>
      <c r="BF267" s="12">
        <v>0</v>
      </c>
      <c r="BG267" s="12">
        <v>0</v>
      </c>
      <c r="BH267" s="12">
        <v>14</v>
      </c>
    </row>
    <row r="268" spans="1:60" x14ac:dyDescent="0.2">
      <c r="A268" t="str">
        <f t="shared" si="12"/>
        <v>LTHR130H30KH10.0H10HA</v>
      </c>
      <c r="B268">
        <f t="shared" si="13"/>
        <v>1.8181818181818181</v>
      </c>
      <c r="C268">
        <f t="shared" si="14"/>
        <v>13.483997249264842</v>
      </c>
      <c r="D268" s="14" t="s">
        <v>366</v>
      </c>
      <c r="E268" s="12">
        <v>0</v>
      </c>
      <c r="F268" s="12">
        <v>0</v>
      </c>
      <c r="G268" s="12">
        <v>0</v>
      </c>
      <c r="H268" s="12">
        <v>0</v>
      </c>
      <c r="I268" s="12">
        <v>0</v>
      </c>
      <c r="J268" s="12">
        <v>0</v>
      </c>
      <c r="K268" s="12">
        <v>0</v>
      </c>
      <c r="L268" s="12">
        <v>0</v>
      </c>
      <c r="M268" s="12">
        <v>0</v>
      </c>
      <c r="N268" s="12">
        <v>0</v>
      </c>
      <c r="O268" s="12">
        <v>0</v>
      </c>
      <c r="P268" s="12">
        <v>0</v>
      </c>
      <c r="Q268" s="12">
        <v>0</v>
      </c>
      <c r="R268" s="12">
        <v>0</v>
      </c>
      <c r="S268" s="12">
        <v>0</v>
      </c>
      <c r="T268" s="12">
        <v>0</v>
      </c>
      <c r="U268" s="12">
        <v>0</v>
      </c>
      <c r="V268" s="12">
        <v>0</v>
      </c>
      <c r="W268" s="12">
        <v>0</v>
      </c>
      <c r="X268" s="12">
        <v>0</v>
      </c>
      <c r="Y268" s="12">
        <v>0</v>
      </c>
      <c r="Z268" s="12">
        <v>100</v>
      </c>
      <c r="AA268" s="12">
        <v>0</v>
      </c>
      <c r="AB268" s="12">
        <v>0</v>
      </c>
      <c r="AC268" s="12">
        <v>0</v>
      </c>
      <c r="AD268" s="12">
        <v>0</v>
      </c>
      <c r="AE268" s="12">
        <v>0</v>
      </c>
      <c r="AF268" s="12">
        <v>0</v>
      </c>
      <c r="AG268" s="12">
        <v>0</v>
      </c>
      <c r="AH268" s="12">
        <v>0</v>
      </c>
      <c r="AI268" s="12">
        <v>0</v>
      </c>
      <c r="AJ268" s="12">
        <v>0</v>
      </c>
      <c r="AK268" s="12">
        <v>0</v>
      </c>
      <c r="AL268" s="12">
        <v>0</v>
      </c>
      <c r="AM268" s="12">
        <v>0</v>
      </c>
      <c r="AN268" s="12">
        <v>0</v>
      </c>
      <c r="AO268" s="12">
        <v>0</v>
      </c>
      <c r="AP268" s="12">
        <v>0</v>
      </c>
      <c r="AQ268" s="12">
        <v>0</v>
      </c>
      <c r="AR268" s="12">
        <v>0</v>
      </c>
      <c r="AS268" s="12">
        <v>0</v>
      </c>
      <c r="AT268" s="12">
        <v>0</v>
      </c>
      <c r="AU268" s="12">
        <v>0</v>
      </c>
      <c r="AV268" s="12">
        <v>0</v>
      </c>
      <c r="AW268" s="12">
        <v>0</v>
      </c>
      <c r="AX268" s="12">
        <v>0</v>
      </c>
      <c r="AY268" s="12">
        <v>0</v>
      </c>
      <c r="AZ268" s="12">
        <v>0</v>
      </c>
      <c r="BA268" s="12">
        <v>0</v>
      </c>
      <c r="BB268" s="12">
        <v>0</v>
      </c>
      <c r="BC268" s="12">
        <v>0</v>
      </c>
      <c r="BD268" s="12">
        <v>0</v>
      </c>
      <c r="BE268" s="12">
        <v>0</v>
      </c>
      <c r="BF268" s="12">
        <v>0</v>
      </c>
      <c r="BG268" s="12">
        <v>0</v>
      </c>
      <c r="BH268" s="12">
        <v>100</v>
      </c>
    </row>
    <row r="269" spans="1:60" x14ac:dyDescent="0.2">
      <c r="A269" t="str">
        <f t="shared" si="12"/>
        <v>LTHR130H39KH10.0H10HA</v>
      </c>
      <c r="B269">
        <f t="shared" si="13"/>
        <v>0.18181818181818182</v>
      </c>
      <c r="C269">
        <f t="shared" si="14"/>
        <v>1.3483997249264843</v>
      </c>
      <c r="D269" s="14" t="s">
        <v>372</v>
      </c>
      <c r="E269" s="12">
        <v>0</v>
      </c>
      <c r="F269" s="12">
        <v>0</v>
      </c>
      <c r="G269" s="12">
        <v>0</v>
      </c>
      <c r="H269" s="12">
        <v>0</v>
      </c>
      <c r="I269" s="12">
        <v>0</v>
      </c>
      <c r="J269" s="12">
        <v>0</v>
      </c>
      <c r="K269" s="12">
        <v>0</v>
      </c>
      <c r="L269" s="12">
        <v>0</v>
      </c>
      <c r="M269" s="12">
        <v>0</v>
      </c>
      <c r="N269" s="12">
        <v>0</v>
      </c>
      <c r="O269" s="12">
        <v>10</v>
      </c>
      <c r="P269" s="12">
        <v>0</v>
      </c>
      <c r="Q269" s="12">
        <v>0</v>
      </c>
      <c r="R269" s="12">
        <v>0</v>
      </c>
      <c r="S269" s="12">
        <v>0</v>
      </c>
      <c r="T269" s="12">
        <v>0</v>
      </c>
      <c r="U269" s="12">
        <v>0</v>
      </c>
      <c r="V269" s="12">
        <v>0</v>
      </c>
      <c r="W269" s="12">
        <v>0</v>
      </c>
      <c r="X269" s="12">
        <v>0</v>
      </c>
      <c r="Y269" s="12">
        <v>0</v>
      </c>
      <c r="Z269" s="12">
        <v>0</v>
      </c>
      <c r="AA269" s="12">
        <v>0</v>
      </c>
      <c r="AB269" s="12">
        <v>0</v>
      </c>
      <c r="AC269" s="12">
        <v>0</v>
      </c>
      <c r="AD269" s="12">
        <v>0</v>
      </c>
      <c r="AE269" s="12">
        <v>0</v>
      </c>
      <c r="AF269" s="12">
        <v>0</v>
      </c>
      <c r="AG269" s="12">
        <v>0</v>
      </c>
      <c r="AH269" s="12">
        <v>0</v>
      </c>
      <c r="AI269" s="12">
        <v>0</v>
      </c>
      <c r="AJ269" s="12">
        <v>0</v>
      </c>
      <c r="AK269" s="12">
        <v>0</v>
      </c>
      <c r="AL269" s="12">
        <v>0</v>
      </c>
      <c r="AM269" s="12">
        <v>0</v>
      </c>
      <c r="AN269" s="12">
        <v>0</v>
      </c>
      <c r="AO269" s="12">
        <v>0</v>
      </c>
      <c r="AP269" s="12">
        <v>0</v>
      </c>
      <c r="AQ269" s="12">
        <v>0</v>
      </c>
      <c r="AR269" s="12">
        <v>0</v>
      </c>
      <c r="AS269" s="12">
        <v>0</v>
      </c>
      <c r="AT269" s="12">
        <v>0</v>
      </c>
      <c r="AU269" s="12">
        <v>0</v>
      </c>
      <c r="AV269" s="12">
        <v>0</v>
      </c>
      <c r="AW269" s="12">
        <v>0</v>
      </c>
      <c r="AX269" s="12">
        <v>0</v>
      </c>
      <c r="AY269" s="12">
        <v>0</v>
      </c>
      <c r="AZ269" s="12">
        <v>0</v>
      </c>
      <c r="BA269" s="12">
        <v>0</v>
      </c>
      <c r="BB269" s="12">
        <v>0</v>
      </c>
      <c r="BC269" s="12">
        <v>0</v>
      </c>
      <c r="BD269" s="12">
        <v>0</v>
      </c>
      <c r="BE269" s="12">
        <v>0</v>
      </c>
      <c r="BF269" s="12">
        <v>0</v>
      </c>
      <c r="BG269" s="12">
        <v>0</v>
      </c>
      <c r="BH269" s="12">
        <v>10</v>
      </c>
    </row>
    <row r="270" spans="1:60" x14ac:dyDescent="0.2">
      <c r="A270" t="str">
        <f t="shared" si="12"/>
        <v>LTHR130H40KH04.8H68HA</v>
      </c>
      <c r="B270">
        <f t="shared" si="13"/>
        <v>0.18181818181818182</v>
      </c>
      <c r="C270">
        <f t="shared" si="14"/>
        <v>1.3483997249264843</v>
      </c>
      <c r="D270" s="14" t="s">
        <v>375</v>
      </c>
      <c r="E270" s="12">
        <v>0</v>
      </c>
      <c r="F270" s="12">
        <v>0</v>
      </c>
      <c r="G270" s="12">
        <v>0</v>
      </c>
      <c r="H270" s="12">
        <v>0</v>
      </c>
      <c r="I270" s="12">
        <v>0</v>
      </c>
      <c r="J270" s="12">
        <v>0</v>
      </c>
      <c r="K270" s="12">
        <v>0</v>
      </c>
      <c r="L270" s="12">
        <v>0</v>
      </c>
      <c r="M270" s="12">
        <v>0</v>
      </c>
      <c r="N270" s="12">
        <v>0</v>
      </c>
      <c r="O270" s="12">
        <v>0</v>
      </c>
      <c r="P270" s="12">
        <v>0</v>
      </c>
      <c r="Q270" s="12">
        <v>0</v>
      </c>
      <c r="R270" s="12">
        <v>0</v>
      </c>
      <c r="S270" s="12">
        <v>0</v>
      </c>
      <c r="T270" s="12">
        <v>0</v>
      </c>
      <c r="U270" s="12">
        <v>0</v>
      </c>
      <c r="V270" s="12">
        <v>0</v>
      </c>
      <c r="W270" s="12">
        <v>0</v>
      </c>
      <c r="X270" s="12">
        <v>0</v>
      </c>
      <c r="Y270" s="12">
        <v>0</v>
      </c>
      <c r="Z270" s="12">
        <v>0</v>
      </c>
      <c r="AA270" s="12">
        <v>0</v>
      </c>
      <c r="AB270" s="12">
        <v>0</v>
      </c>
      <c r="AC270" s="12">
        <v>0</v>
      </c>
      <c r="AD270" s="12">
        <v>0</v>
      </c>
      <c r="AE270" s="12">
        <v>0</v>
      </c>
      <c r="AF270" s="12">
        <v>0</v>
      </c>
      <c r="AG270" s="12">
        <v>0</v>
      </c>
      <c r="AH270" s="12">
        <v>0</v>
      </c>
      <c r="AI270" s="12">
        <v>0</v>
      </c>
      <c r="AJ270" s="12">
        <v>0</v>
      </c>
      <c r="AK270" s="12">
        <v>0</v>
      </c>
      <c r="AL270" s="12">
        <v>0</v>
      </c>
      <c r="AM270" s="12">
        <v>0</v>
      </c>
      <c r="AN270" s="12">
        <v>0</v>
      </c>
      <c r="AO270" s="12">
        <v>0</v>
      </c>
      <c r="AP270" s="12">
        <v>0</v>
      </c>
      <c r="AQ270" s="12">
        <v>0</v>
      </c>
      <c r="AR270" s="12">
        <v>0</v>
      </c>
      <c r="AS270" s="12">
        <v>0</v>
      </c>
      <c r="AT270" s="12">
        <v>0</v>
      </c>
      <c r="AU270" s="12">
        <v>0</v>
      </c>
      <c r="AV270" s="12">
        <v>0</v>
      </c>
      <c r="AW270" s="12">
        <v>0</v>
      </c>
      <c r="AX270" s="12">
        <v>0</v>
      </c>
      <c r="AY270" s="12">
        <v>0</v>
      </c>
      <c r="AZ270" s="12">
        <v>0</v>
      </c>
      <c r="BA270" s="12">
        <v>0</v>
      </c>
      <c r="BB270" s="12">
        <v>10</v>
      </c>
      <c r="BC270" s="12">
        <v>0</v>
      </c>
      <c r="BD270" s="12">
        <v>0</v>
      </c>
      <c r="BE270" s="12">
        <v>0</v>
      </c>
      <c r="BF270" s="12">
        <v>0</v>
      </c>
      <c r="BG270" s="12">
        <v>0</v>
      </c>
      <c r="BH270" s="12">
        <v>10</v>
      </c>
    </row>
    <row r="271" spans="1:60" x14ac:dyDescent="0.2">
      <c r="A271" t="str">
        <f t="shared" si="12"/>
        <v>LTHR130H40KH10.0H68HA</v>
      </c>
      <c r="B271">
        <f t="shared" si="13"/>
        <v>1.2727272727272727</v>
      </c>
      <c r="C271">
        <f t="shared" si="14"/>
        <v>7.2148369388276583</v>
      </c>
      <c r="D271" s="14" t="s">
        <v>379</v>
      </c>
      <c r="E271" s="12">
        <v>0</v>
      </c>
      <c r="F271" s="12">
        <v>0</v>
      </c>
      <c r="G271" s="12">
        <v>0</v>
      </c>
      <c r="H271" s="12">
        <v>0</v>
      </c>
      <c r="I271" s="12">
        <v>0</v>
      </c>
      <c r="J271" s="12">
        <v>0</v>
      </c>
      <c r="K271" s="12">
        <v>0</v>
      </c>
      <c r="L271" s="12">
        <v>0</v>
      </c>
      <c r="M271" s="12">
        <v>0</v>
      </c>
      <c r="N271" s="12">
        <v>20</v>
      </c>
      <c r="O271" s="12">
        <v>0</v>
      </c>
      <c r="P271" s="12">
        <v>0</v>
      </c>
      <c r="Q271" s="12">
        <v>0</v>
      </c>
      <c r="R271" s="12">
        <v>0</v>
      </c>
      <c r="S271" s="12">
        <v>0</v>
      </c>
      <c r="T271" s="12">
        <v>0</v>
      </c>
      <c r="U271" s="12">
        <v>0</v>
      </c>
      <c r="V271" s="12">
        <v>0</v>
      </c>
      <c r="W271" s="12">
        <v>0</v>
      </c>
      <c r="X271" s="12">
        <v>0</v>
      </c>
      <c r="Y271" s="12">
        <v>0</v>
      </c>
      <c r="Z271" s="12">
        <v>0</v>
      </c>
      <c r="AA271" s="12">
        <v>0</v>
      </c>
      <c r="AB271" s="12">
        <v>0</v>
      </c>
      <c r="AC271" s="12">
        <v>0</v>
      </c>
      <c r="AD271" s="12">
        <v>0</v>
      </c>
      <c r="AE271" s="12">
        <v>0</v>
      </c>
      <c r="AF271" s="12">
        <v>0</v>
      </c>
      <c r="AG271" s="12">
        <v>0</v>
      </c>
      <c r="AH271" s="12">
        <v>0</v>
      </c>
      <c r="AI271" s="12">
        <v>0</v>
      </c>
      <c r="AJ271" s="12">
        <v>0</v>
      </c>
      <c r="AK271" s="12">
        <v>0</v>
      </c>
      <c r="AL271" s="12">
        <v>0</v>
      </c>
      <c r="AM271" s="12">
        <v>0</v>
      </c>
      <c r="AN271" s="12">
        <v>0</v>
      </c>
      <c r="AO271" s="12">
        <v>0</v>
      </c>
      <c r="AP271" s="12">
        <v>0</v>
      </c>
      <c r="AQ271" s="12">
        <v>0</v>
      </c>
      <c r="AR271" s="12">
        <v>50</v>
      </c>
      <c r="AS271" s="12">
        <v>0</v>
      </c>
      <c r="AT271" s="12">
        <v>0</v>
      </c>
      <c r="AU271" s="12">
        <v>0</v>
      </c>
      <c r="AV271" s="12">
        <v>0</v>
      </c>
      <c r="AW271" s="12">
        <v>0</v>
      </c>
      <c r="AX271" s="12">
        <v>0</v>
      </c>
      <c r="AY271" s="12">
        <v>0</v>
      </c>
      <c r="AZ271" s="12">
        <v>0</v>
      </c>
      <c r="BA271" s="12">
        <v>0</v>
      </c>
      <c r="BB271" s="12">
        <v>0</v>
      </c>
      <c r="BC271" s="12">
        <v>0</v>
      </c>
      <c r="BD271" s="12">
        <v>0</v>
      </c>
      <c r="BE271" s="12">
        <v>0</v>
      </c>
      <c r="BF271" s="12">
        <v>0</v>
      </c>
      <c r="BG271" s="12">
        <v>0</v>
      </c>
      <c r="BH271" s="12">
        <v>70</v>
      </c>
    </row>
    <row r="272" spans="1:60" x14ac:dyDescent="0.2">
      <c r="A272" t="str">
        <f t="shared" si="12"/>
        <v>LTHR130H60KH04.3H68HA</v>
      </c>
      <c r="B272">
        <f t="shared" si="13"/>
        <v>0.90909090909090906</v>
      </c>
      <c r="C272">
        <f t="shared" si="14"/>
        <v>6.7419986246324211</v>
      </c>
      <c r="D272" s="14" t="s">
        <v>383</v>
      </c>
      <c r="E272" s="12">
        <v>0</v>
      </c>
      <c r="F272" s="12">
        <v>0</v>
      </c>
      <c r="G272" s="12">
        <v>0</v>
      </c>
      <c r="H272" s="12">
        <v>0</v>
      </c>
      <c r="I272" s="12">
        <v>0</v>
      </c>
      <c r="J272" s="12">
        <v>0</v>
      </c>
      <c r="K272" s="12">
        <v>0</v>
      </c>
      <c r="L272" s="12">
        <v>0</v>
      </c>
      <c r="M272" s="12">
        <v>0</v>
      </c>
      <c r="N272" s="12">
        <v>50</v>
      </c>
      <c r="O272" s="12">
        <v>0</v>
      </c>
      <c r="P272" s="12">
        <v>0</v>
      </c>
      <c r="Q272" s="12">
        <v>0</v>
      </c>
      <c r="R272" s="12">
        <v>0</v>
      </c>
      <c r="S272" s="12">
        <v>0</v>
      </c>
      <c r="T272" s="12">
        <v>0</v>
      </c>
      <c r="U272" s="12">
        <v>0</v>
      </c>
      <c r="V272" s="12">
        <v>0</v>
      </c>
      <c r="W272" s="12">
        <v>0</v>
      </c>
      <c r="X272" s="12">
        <v>0</v>
      </c>
      <c r="Y272" s="12">
        <v>0</v>
      </c>
      <c r="Z272" s="12">
        <v>0</v>
      </c>
      <c r="AA272" s="12">
        <v>0</v>
      </c>
      <c r="AB272" s="12">
        <v>0</v>
      </c>
      <c r="AC272" s="12">
        <v>0</v>
      </c>
      <c r="AD272" s="12">
        <v>0</v>
      </c>
      <c r="AE272" s="12">
        <v>0</v>
      </c>
      <c r="AF272" s="12">
        <v>0</v>
      </c>
      <c r="AG272" s="12">
        <v>0</v>
      </c>
      <c r="AH272" s="12">
        <v>0</v>
      </c>
      <c r="AI272" s="12">
        <v>0</v>
      </c>
      <c r="AJ272" s="12">
        <v>0</v>
      </c>
      <c r="AK272" s="12">
        <v>0</v>
      </c>
      <c r="AL272" s="12">
        <v>0</v>
      </c>
      <c r="AM272" s="12">
        <v>0</v>
      </c>
      <c r="AN272" s="12">
        <v>0</v>
      </c>
      <c r="AO272" s="12">
        <v>0</v>
      </c>
      <c r="AP272" s="12">
        <v>0</v>
      </c>
      <c r="AQ272" s="12">
        <v>0</v>
      </c>
      <c r="AR272" s="12">
        <v>0</v>
      </c>
      <c r="AS272" s="12">
        <v>0</v>
      </c>
      <c r="AT272" s="12">
        <v>0</v>
      </c>
      <c r="AU272" s="12">
        <v>0</v>
      </c>
      <c r="AV272" s="12">
        <v>0</v>
      </c>
      <c r="AW272" s="12">
        <v>0</v>
      </c>
      <c r="AX272" s="12">
        <v>0</v>
      </c>
      <c r="AY272" s="12">
        <v>0</v>
      </c>
      <c r="AZ272" s="12">
        <v>0</v>
      </c>
      <c r="BA272" s="12">
        <v>0</v>
      </c>
      <c r="BB272" s="12">
        <v>0</v>
      </c>
      <c r="BC272" s="12">
        <v>0</v>
      </c>
      <c r="BD272" s="12">
        <v>0</v>
      </c>
      <c r="BE272" s="12">
        <v>0</v>
      </c>
      <c r="BF272" s="12">
        <v>0</v>
      </c>
      <c r="BG272" s="12">
        <v>0</v>
      </c>
      <c r="BH272" s="12">
        <v>50</v>
      </c>
    </row>
    <row r="273" spans="1:60" x14ac:dyDescent="0.2">
      <c r="A273" t="str">
        <f t="shared" si="12"/>
        <v>LTHR130H60KH10.0H68HA</v>
      </c>
      <c r="B273">
        <f t="shared" si="13"/>
        <v>6.4545454545454541</v>
      </c>
      <c r="C273">
        <f t="shared" si="14"/>
        <v>28.246152266195793</v>
      </c>
      <c r="D273" s="14" t="s">
        <v>385</v>
      </c>
      <c r="E273" s="12">
        <v>0</v>
      </c>
      <c r="F273" s="12">
        <v>0</v>
      </c>
      <c r="G273" s="12">
        <v>0</v>
      </c>
      <c r="H273" s="12">
        <v>0</v>
      </c>
      <c r="I273" s="12">
        <v>0</v>
      </c>
      <c r="J273" s="12">
        <v>0</v>
      </c>
      <c r="K273" s="12">
        <v>0</v>
      </c>
      <c r="L273" s="12">
        <v>0</v>
      </c>
      <c r="M273" s="12">
        <v>0</v>
      </c>
      <c r="N273" s="12">
        <v>0</v>
      </c>
      <c r="O273" s="12">
        <v>0</v>
      </c>
      <c r="P273" s="12">
        <v>55</v>
      </c>
      <c r="Q273" s="12">
        <v>0</v>
      </c>
      <c r="R273" s="12">
        <v>0</v>
      </c>
      <c r="S273" s="12">
        <v>0</v>
      </c>
      <c r="T273" s="12">
        <v>0</v>
      </c>
      <c r="U273" s="12">
        <v>0</v>
      </c>
      <c r="V273" s="12">
        <v>0</v>
      </c>
      <c r="W273" s="12">
        <v>0</v>
      </c>
      <c r="X273" s="12">
        <v>0</v>
      </c>
      <c r="Y273" s="12">
        <v>0</v>
      </c>
      <c r="Z273" s="12">
        <v>0</v>
      </c>
      <c r="AA273" s="12">
        <v>0</v>
      </c>
      <c r="AB273" s="12">
        <v>0</v>
      </c>
      <c r="AC273" s="12">
        <v>0</v>
      </c>
      <c r="AD273" s="12">
        <v>155</v>
      </c>
      <c r="AE273" s="12">
        <v>0</v>
      </c>
      <c r="AF273" s="12">
        <v>0</v>
      </c>
      <c r="AG273" s="12">
        <v>0</v>
      </c>
      <c r="AH273" s="12">
        <v>135</v>
      </c>
      <c r="AI273" s="12">
        <v>0</v>
      </c>
      <c r="AJ273" s="12">
        <v>0</v>
      </c>
      <c r="AK273" s="12">
        <v>0</v>
      </c>
      <c r="AL273" s="12">
        <v>0</v>
      </c>
      <c r="AM273" s="12">
        <v>10</v>
      </c>
      <c r="AN273" s="12">
        <v>0</v>
      </c>
      <c r="AO273" s="12">
        <v>0</v>
      </c>
      <c r="AP273" s="12">
        <v>0</v>
      </c>
      <c r="AQ273" s="12">
        <v>0</v>
      </c>
      <c r="AR273" s="12">
        <v>0</v>
      </c>
      <c r="AS273" s="12">
        <v>0</v>
      </c>
      <c r="AT273" s="12">
        <v>0</v>
      </c>
      <c r="AU273" s="12">
        <v>0</v>
      </c>
      <c r="AV273" s="12">
        <v>0</v>
      </c>
      <c r="AW273" s="12">
        <v>0</v>
      </c>
      <c r="AX273" s="12">
        <v>0</v>
      </c>
      <c r="AY273" s="12">
        <v>0</v>
      </c>
      <c r="AZ273" s="12">
        <v>0</v>
      </c>
      <c r="BA273" s="12">
        <v>0</v>
      </c>
      <c r="BB273" s="12">
        <v>0</v>
      </c>
      <c r="BC273" s="12">
        <v>0</v>
      </c>
      <c r="BD273" s="12">
        <v>0</v>
      </c>
      <c r="BE273" s="12">
        <v>0</v>
      </c>
      <c r="BF273" s="12">
        <v>0</v>
      </c>
      <c r="BG273" s="12">
        <v>0</v>
      </c>
      <c r="BH273" s="12">
        <v>355</v>
      </c>
    </row>
    <row r="274" spans="1:60" x14ac:dyDescent="0.2">
      <c r="A274" t="str">
        <f t="shared" si="12"/>
        <v>MISC PART</v>
      </c>
      <c r="B274">
        <f t="shared" si="13"/>
        <v>0.5636363636363636</v>
      </c>
      <c r="C274">
        <f t="shared" si="14"/>
        <v>4.180039147272101</v>
      </c>
      <c r="D274" s="14" t="s">
        <v>2325</v>
      </c>
      <c r="E274" s="12">
        <v>0</v>
      </c>
      <c r="F274" s="12">
        <v>0</v>
      </c>
      <c r="G274" s="12">
        <v>0</v>
      </c>
      <c r="H274" s="12">
        <v>0</v>
      </c>
      <c r="I274" s="12">
        <v>0</v>
      </c>
      <c r="J274" s="12">
        <v>0</v>
      </c>
      <c r="K274" s="12">
        <v>0</v>
      </c>
      <c r="L274" s="12">
        <v>0</v>
      </c>
      <c r="M274" s="12">
        <v>0</v>
      </c>
      <c r="N274" s="12">
        <v>0</v>
      </c>
      <c r="O274" s="12">
        <v>0</v>
      </c>
      <c r="P274" s="12">
        <v>0</v>
      </c>
      <c r="Q274" s="12">
        <v>0</v>
      </c>
      <c r="R274" s="12">
        <v>0</v>
      </c>
      <c r="S274" s="12">
        <v>0</v>
      </c>
      <c r="T274" s="12">
        <v>0</v>
      </c>
      <c r="U274" s="12">
        <v>0</v>
      </c>
      <c r="V274" s="12">
        <v>0</v>
      </c>
      <c r="W274" s="12">
        <v>0</v>
      </c>
      <c r="X274" s="12">
        <v>0</v>
      </c>
      <c r="Y274" s="12">
        <v>0</v>
      </c>
      <c r="Z274" s="12">
        <v>0</v>
      </c>
      <c r="AA274" s="12">
        <v>0</v>
      </c>
      <c r="AB274" s="12">
        <v>0</v>
      </c>
      <c r="AC274" s="12">
        <v>0</v>
      </c>
      <c r="AD274" s="12">
        <v>0</v>
      </c>
      <c r="AE274" s="12">
        <v>0</v>
      </c>
      <c r="AF274" s="12">
        <v>0</v>
      </c>
      <c r="AG274" s="12">
        <v>0</v>
      </c>
      <c r="AH274" s="12">
        <v>0</v>
      </c>
      <c r="AI274" s="12">
        <v>0</v>
      </c>
      <c r="AJ274" s="12">
        <v>0</v>
      </c>
      <c r="AK274" s="12">
        <v>0</v>
      </c>
      <c r="AL274" s="12">
        <v>0</v>
      </c>
      <c r="AM274" s="12">
        <v>0</v>
      </c>
      <c r="AN274" s="12">
        <v>0</v>
      </c>
      <c r="AO274" s="12">
        <v>0</v>
      </c>
      <c r="AP274" s="12">
        <v>0</v>
      </c>
      <c r="AQ274" s="12">
        <v>0</v>
      </c>
      <c r="AR274" s="12">
        <v>0</v>
      </c>
      <c r="AS274" s="12">
        <v>0</v>
      </c>
      <c r="AT274" s="12">
        <v>0</v>
      </c>
      <c r="AU274" s="12">
        <v>0</v>
      </c>
      <c r="AV274" s="12">
        <v>0</v>
      </c>
      <c r="AW274" s="12">
        <v>0</v>
      </c>
      <c r="AX274" s="12">
        <v>0</v>
      </c>
      <c r="AY274" s="12">
        <v>0</v>
      </c>
      <c r="AZ274" s="12">
        <v>0</v>
      </c>
      <c r="BA274" s="12">
        <v>0</v>
      </c>
      <c r="BB274" s="12">
        <v>0</v>
      </c>
      <c r="BC274" s="12">
        <v>0</v>
      </c>
      <c r="BD274" s="12">
        <v>0</v>
      </c>
      <c r="BE274" s="12">
        <v>0</v>
      </c>
      <c r="BF274" s="12">
        <v>0</v>
      </c>
      <c r="BG274" s="12">
        <v>31</v>
      </c>
      <c r="BH274" s="12">
        <v>31</v>
      </c>
    </row>
    <row r="275" spans="1:60" x14ac:dyDescent="0.2">
      <c r="A275" t="str">
        <f t="shared" si="12"/>
        <v>PS0400H190VH100H144VH1O</v>
      </c>
      <c r="B275">
        <f t="shared" si="13"/>
        <v>0.61818181818181817</v>
      </c>
      <c r="C275">
        <f t="shared" si="14"/>
        <v>2.6561661949544604</v>
      </c>
      <c r="D275" s="14" t="s">
        <v>386</v>
      </c>
      <c r="E275" s="12">
        <v>0</v>
      </c>
      <c r="F275" s="12">
        <v>4</v>
      </c>
      <c r="G275" s="12">
        <v>0</v>
      </c>
      <c r="H275" s="12">
        <v>0</v>
      </c>
      <c r="I275" s="12">
        <v>9</v>
      </c>
      <c r="J275" s="12">
        <v>0</v>
      </c>
      <c r="K275" s="12">
        <v>0</v>
      </c>
      <c r="L275" s="12">
        <v>0</v>
      </c>
      <c r="M275" s="12">
        <v>4</v>
      </c>
      <c r="N275" s="12">
        <v>0</v>
      </c>
      <c r="O275" s="12">
        <v>0</v>
      </c>
      <c r="P275" s="12">
        <v>0</v>
      </c>
      <c r="Q275" s="12">
        <v>17</v>
      </c>
      <c r="R275" s="12">
        <v>0</v>
      </c>
      <c r="S275" s="12">
        <v>0</v>
      </c>
      <c r="T275" s="12">
        <v>0</v>
      </c>
      <c r="U275" s="12">
        <v>0</v>
      </c>
      <c r="V275" s="12">
        <v>0</v>
      </c>
      <c r="W275" s="12">
        <v>0</v>
      </c>
      <c r="X275" s="12">
        <v>0</v>
      </c>
      <c r="Y275" s="12">
        <v>0</v>
      </c>
      <c r="Z275" s="12">
        <v>0</v>
      </c>
      <c r="AA275" s="12">
        <v>0</v>
      </c>
      <c r="AB275" s="12">
        <v>0</v>
      </c>
      <c r="AC275" s="12">
        <v>0</v>
      </c>
      <c r="AD275" s="12">
        <v>0</v>
      </c>
      <c r="AE275" s="12">
        <v>0</v>
      </c>
      <c r="AF275" s="12">
        <v>0</v>
      </c>
      <c r="AG275" s="12">
        <v>0</v>
      </c>
      <c r="AH275" s="12">
        <v>0</v>
      </c>
      <c r="AI275" s="12">
        <v>0</v>
      </c>
      <c r="AJ275" s="12">
        <v>0</v>
      </c>
      <c r="AK275" s="12">
        <v>0</v>
      </c>
      <c r="AL275" s="12">
        <v>0</v>
      </c>
      <c r="AM275" s="12">
        <v>0</v>
      </c>
      <c r="AN275" s="12">
        <v>0</v>
      </c>
      <c r="AO275" s="12">
        <v>0</v>
      </c>
      <c r="AP275" s="12">
        <v>0</v>
      </c>
      <c r="AQ275" s="12">
        <v>0</v>
      </c>
      <c r="AR275" s="12">
        <v>0</v>
      </c>
      <c r="AS275" s="12">
        <v>0</v>
      </c>
      <c r="AT275" s="12">
        <v>0</v>
      </c>
      <c r="AU275" s="12">
        <v>0</v>
      </c>
      <c r="AV275" s="12">
        <v>0</v>
      </c>
      <c r="AW275" s="12">
        <v>0</v>
      </c>
      <c r="AX275" s="12">
        <v>0</v>
      </c>
      <c r="AY275" s="12">
        <v>0</v>
      </c>
      <c r="AZ275" s="12">
        <v>0</v>
      </c>
      <c r="BA275" s="12">
        <v>0</v>
      </c>
      <c r="BB275" s="12">
        <v>0</v>
      </c>
      <c r="BC275" s="12">
        <v>0</v>
      </c>
      <c r="BD275" s="12">
        <v>0</v>
      </c>
      <c r="BE275" s="12">
        <v>0</v>
      </c>
      <c r="BF275" s="12">
        <v>0</v>
      </c>
      <c r="BG275" s="12">
        <v>0</v>
      </c>
      <c r="BH275" s="12">
        <v>34</v>
      </c>
    </row>
    <row r="276" spans="1:60" x14ac:dyDescent="0.2">
      <c r="A276" t="str">
        <f t="shared" si="12"/>
        <v>PS0400H190VH1HEHD</v>
      </c>
      <c r="B276">
        <f t="shared" si="13"/>
        <v>43.727272727272727</v>
      </c>
      <c r="C276">
        <f t="shared" si="14"/>
        <v>109.37693144037792</v>
      </c>
      <c r="D276" s="14" t="s">
        <v>387</v>
      </c>
      <c r="E276" s="12">
        <v>0</v>
      </c>
      <c r="F276" s="12">
        <v>7</v>
      </c>
      <c r="G276" s="12">
        <v>53</v>
      </c>
      <c r="H276" s="12">
        <v>81</v>
      </c>
      <c r="I276" s="12">
        <v>53</v>
      </c>
      <c r="J276" s="12">
        <v>172</v>
      </c>
      <c r="K276" s="12">
        <v>33</v>
      </c>
      <c r="L276" s="12">
        <v>148</v>
      </c>
      <c r="M276" s="12">
        <v>15</v>
      </c>
      <c r="N276" s="12">
        <v>37</v>
      </c>
      <c r="O276" s="12">
        <v>128</v>
      </c>
      <c r="P276" s="12">
        <v>129</v>
      </c>
      <c r="Q276" s="12">
        <v>106</v>
      </c>
      <c r="R276" s="12">
        <v>2</v>
      </c>
      <c r="S276" s="12">
        <v>0</v>
      </c>
      <c r="T276" s="12">
        <v>31</v>
      </c>
      <c r="U276" s="12">
        <v>12</v>
      </c>
      <c r="V276" s="12">
        <v>76</v>
      </c>
      <c r="W276" s="12">
        <v>16</v>
      </c>
      <c r="X276" s="12">
        <v>0</v>
      </c>
      <c r="Y276" s="12">
        <v>11</v>
      </c>
      <c r="Z276" s="12">
        <v>766</v>
      </c>
      <c r="AA276" s="12">
        <v>19</v>
      </c>
      <c r="AB276" s="12">
        <v>0</v>
      </c>
      <c r="AC276" s="12">
        <v>0</v>
      </c>
      <c r="AD276" s="12">
        <v>2</v>
      </c>
      <c r="AE276" s="12">
        <v>0</v>
      </c>
      <c r="AF276" s="12">
        <v>10</v>
      </c>
      <c r="AG276" s="12">
        <v>0</v>
      </c>
      <c r="AH276" s="12">
        <v>7</v>
      </c>
      <c r="AI276" s="12">
        <v>32</v>
      </c>
      <c r="AJ276" s="12">
        <v>9</v>
      </c>
      <c r="AK276" s="12">
        <v>0</v>
      </c>
      <c r="AL276" s="12">
        <v>4</v>
      </c>
      <c r="AM276" s="12">
        <v>15</v>
      </c>
      <c r="AN276" s="12">
        <v>41</v>
      </c>
      <c r="AO276" s="12">
        <v>194</v>
      </c>
      <c r="AP276" s="12">
        <v>2</v>
      </c>
      <c r="AQ276" s="12">
        <v>44</v>
      </c>
      <c r="AR276" s="12">
        <v>8</v>
      </c>
      <c r="AS276" s="12">
        <v>4</v>
      </c>
      <c r="AT276" s="12">
        <v>41</v>
      </c>
      <c r="AU276" s="12">
        <v>6</v>
      </c>
      <c r="AV276" s="12">
        <v>15</v>
      </c>
      <c r="AW276" s="12">
        <v>8</v>
      </c>
      <c r="AX276" s="12">
        <v>2</v>
      </c>
      <c r="AY276" s="12">
        <v>5</v>
      </c>
      <c r="AZ276" s="12">
        <v>0</v>
      </c>
      <c r="BA276" s="12">
        <v>5</v>
      </c>
      <c r="BB276" s="12">
        <v>4</v>
      </c>
      <c r="BC276" s="12">
        <v>8</v>
      </c>
      <c r="BD276" s="12">
        <v>32</v>
      </c>
      <c r="BE276" s="12">
        <v>12</v>
      </c>
      <c r="BF276" s="12">
        <v>0</v>
      </c>
      <c r="BG276" s="12">
        <v>0</v>
      </c>
      <c r="BH276" s="12">
        <v>2405</v>
      </c>
    </row>
    <row r="277" spans="1:60" x14ac:dyDescent="0.2">
      <c r="A277" t="str">
        <f t="shared" si="12"/>
        <v>PS0400H49VH1HAHD</v>
      </c>
      <c r="B277">
        <f t="shared" si="13"/>
        <v>2.9090909090909092</v>
      </c>
      <c r="C277">
        <f t="shared" si="14"/>
        <v>15.705946888894273</v>
      </c>
      <c r="D277" s="14" t="s">
        <v>913</v>
      </c>
      <c r="E277" s="12">
        <v>0</v>
      </c>
      <c r="F277" s="12">
        <v>0</v>
      </c>
      <c r="G277" s="12">
        <v>0</v>
      </c>
      <c r="H277" s="12">
        <v>0</v>
      </c>
      <c r="I277" s="12">
        <v>0</v>
      </c>
      <c r="J277" s="12">
        <v>113</v>
      </c>
      <c r="K277" s="12">
        <v>0</v>
      </c>
      <c r="L277" s="12">
        <v>0</v>
      </c>
      <c r="M277" s="12">
        <v>2</v>
      </c>
      <c r="N277" s="12">
        <v>0</v>
      </c>
      <c r="O277" s="12">
        <v>0</v>
      </c>
      <c r="P277" s="12">
        <v>0</v>
      </c>
      <c r="Q277" s="12">
        <v>0</v>
      </c>
      <c r="R277" s="12">
        <v>0</v>
      </c>
      <c r="S277" s="12">
        <v>0</v>
      </c>
      <c r="T277" s="12">
        <v>0</v>
      </c>
      <c r="U277" s="12">
        <v>0</v>
      </c>
      <c r="V277" s="12">
        <v>0</v>
      </c>
      <c r="W277" s="12">
        <v>0</v>
      </c>
      <c r="X277" s="12">
        <v>0</v>
      </c>
      <c r="Y277" s="12">
        <v>0</v>
      </c>
      <c r="Z277" s="12">
        <v>0</v>
      </c>
      <c r="AA277" s="12">
        <v>0</v>
      </c>
      <c r="AB277" s="12">
        <v>0</v>
      </c>
      <c r="AC277" s="12">
        <v>0</v>
      </c>
      <c r="AD277" s="12">
        <v>0</v>
      </c>
      <c r="AE277" s="12">
        <v>0</v>
      </c>
      <c r="AF277" s="12">
        <v>0</v>
      </c>
      <c r="AG277" s="12">
        <v>0</v>
      </c>
      <c r="AH277" s="12">
        <v>22</v>
      </c>
      <c r="AI277" s="12">
        <v>0</v>
      </c>
      <c r="AJ277" s="12">
        <v>0</v>
      </c>
      <c r="AK277" s="12">
        <v>0</v>
      </c>
      <c r="AL277" s="12">
        <v>0</v>
      </c>
      <c r="AM277" s="12">
        <v>0</v>
      </c>
      <c r="AN277" s="12">
        <v>0</v>
      </c>
      <c r="AO277" s="12">
        <v>0</v>
      </c>
      <c r="AP277" s="12">
        <v>0</v>
      </c>
      <c r="AQ277" s="12">
        <v>0</v>
      </c>
      <c r="AR277" s="12">
        <v>0</v>
      </c>
      <c r="AS277" s="12">
        <v>0</v>
      </c>
      <c r="AT277" s="12">
        <v>0</v>
      </c>
      <c r="AU277" s="12">
        <v>0</v>
      </c>
      <c r="AV277" s="12">
        <v>0</v>
      </c>
      <c r="AW277" s="12">
        <v>0</v>
      </c>
      <c r="AX277" s="12">
        <v>0</v>
      </c>
      <c r="AY277" s="12">
        <v>0</v>
      </c>
      <c r="AZ277" s="12">
        <v>0</v>
      </c>
      <c r="BA277" s="12">
        <v>0</v>
      </c>
      <c r="BB277" s="12">
        <v>0</v>
      </c>
      <c r="BC277" s="12">
        <v>23</v>
      </c>
      <c r="BD277" s="12">
        <v>0</v>
      </c>
      <c r="BE277" s="12">
        <v>0</v>
      </c>
      <c r="BF277" s="12">
        <v>0</v>
      </c>
      <c r="BG277" s="12">
        <v>0</v>
      </c>
      <c r="BH277" s="12">
        <v>160</v>
      </c>
    </row>
    <row r="278" spans="1:60" x14ac:dyDescent="0.2">
      <c r="A278" t="str">
        <f t="shared" si="12"/>
        <v>PS11H100VH100H144V</v>
      </c>
      <c r="B278">
        <f t="shared" si="13"/>
        <v>1.490909090909091</v>
      </c>
      <c r="C278">
        <f t="shared" si="14"/>
        <v>6.1820310915999457</v>
      </c>
      <c r="D278" s="14" t="s">
        <v>390</v>
      </c>
      <c r="E278" s="12">
        <v>0</v>
      </c>
      <c r="F278" s="12">
        <v>31</v>
      </c>
      <c r="G278" s="12">
        <v>0</v>
      </c>
      <c r="H278" s="12">
        <v>0</v>
      </c>
      <c r="I278" s="12">
        <v>0</v>
      </c>
      <c r="J278" s="12">
        <v>0</v>
      </c>
      <c r="K278" s="12">
        <v>0</v>
      </c>
      <c r="L278" s="12">
        <v>0</v>
      </c>
      <c r="M278" s="12">
        <v>0</v>
      </c>
      <c r="N278" s="12">
        <v>0</v>
      </c>
      <c r="O278" s="12">
        <v>0</v>
      </c>
      <c r="P278" s="12">
        <v>0</v>
      </c>
      <c r="Q278" s="12">
        <v>0</v>
      </c>
      <c r="R278" s="12">
        <v>2</v>
      </c>
      <c r="S278" s="12">
        <v>0</v>
      </c>
      <c r="T278" s="12">
        <v>0</v>
      </c>
      <c r="U278" s="12">
        <v>0</v>
      </c>
      <c r="V278" s="12">
        <v>0</v>
      </c>
      <c r="W278" s="12">
        <v>0</v>
      </c>
      <c r="X278" s="12">
        <v>0</v>
      </c>
      <c r="Y278" s="12">
        <v>0</v>
      </c>
      <c r="Z278" s="12">
        <v>0</v>
      </c>
      <c r="AA278" s="12">
        <v>0</v>
      </c>
      <c r="AB278" s="12">
        <v>0</v>
      </c>
      <c r="AC278" s="12">
        <v>0</v>
      </c>
      <c r="AD278" s="12">
        <v>0</v>
      </c>
      <c r="AE278" s="12">
        <v>0</v>
      </c>
      <c r="AF278" s="12">
        <v>0</v>
      </c>
      <c r="AG278" s="12">
        <v>0</v>
      </c>
      <c r="AH278" s="12">
        <v>0</v>
      </c>
      <c r="AI278" s="12">
        <v>0</v>
      </c>
      <c r="AJ278" s="12">
        <v>0</v>
      </c>
      <c r="AK278" s="12">
        <v>0</v>
      </c>
      <c r="AL278" s="12">
        <v>0</v>
      </c>
      <c r="AM278" s="12">
        <v>0</v>
      </c>
      <c r="AN278" s="12">
        <v>2</v>
      </c>
      <c r="AO278" s="12">
        <v>0</v>
      </c>
      <c r="AP278" s="12">
        <v>0</v>
      </c>
      <c r="AQ278" s="12">
        <v>0</v>
      </c>
      <c r="AR278" s="12">
        <v>0</v>
      </c>
      <c r="AS278" s="12">
        <v>0</v>
      </c>
      <c r="AT278" s="12">
        <v>0</v>
      </c>
      <c r="AU278" s="12">
        <v>0</v>
      </c>
      <c r="AV278" s="12">
        <v>0</v>
      </c>
      <c r="AW278" s="12">
        <v>0</v>
      </c>
      <c r="AX278" s="12">
        <v>0</v>
      </c>
      <c r="AY278" s="12">
        <v>0</v>
      </c>
      <c r="AZ278" s="12">
        <v>0</v>
      </c>
      <c r="BA278" s="12">
        <v>31</v>
      </c>
      <c r="BB278" s="12">
        <v>0</v>
      </c>
      <c r="BC278" s="12">
        <v>0</v>
      </c>
      <c r="BD278" s="12">
        <v>0</v>
      </c>
      <c r="BE278" s="12">
        <v>16</v>
      </c>
      <c r="BF278" s="12">
        <v>0</v>
      </c>
      <c r="BG278" s="12">
        <v>0</v>
      </c>
      <c r="BH278" s="12">
        <v>82</v>
      </c>
    </row>
    <row r="279" spans="1:60" x14ac:dyDescent="0.2">
      <c r="A279" t="str">
        <f t="shared" si="12"/>
        <v>PS11H180VH3HA</v>
      </c>
      <c r="B279">
        <f t="shared" si="13"/>
        <v>270.81818181818181</v>
      </c>
      <c r="C279">
        <f t="shared" si="14"/>
        <v>317.34775240986971</v>
      </c>
      <c r="D279" s="14" t="s">
        <v>923</v>
      </c>
      <c r="E279" s="12">
        <v>0</v>
      </c>
      <c r="F279" s="12">
        <v>385</v>
      </c>
      <c r="G279" s="12">
        <v>41</v>
      </c>
      <c r="H279" s="12">
        <v>1570</v>
      </c>
      <c r="I279" s="12">
        <v>305</v>
      </c>
      <c r="J279" s="12">
        <v>84</v>
      </c>
      <c r="K279" s="12">
        <v>1004</v>
      </c>
      <c r="L279" s="12">
        <v>24</v>
      </c>
      <c r="M279" s="12">
        <v>1051</v>
      </c>
      <c r="N279" s="12">
        <v>168</v>
      </c>
      <c r="O279" s="12">
        <v>226</v>
      </c>
      <c r="P279" s="12">
        <v>239</v>
      </c>
      <c r="Q279" s="12">
        <v>205</v>
      </c>
      <c r="R279" s="12">
        <v>768</v>
      </c>
      <c r="S279" s="12">
        <v>300</v>
      </c>
      <c r="T279" s="12">
        <v>0</v>
      </c>
      <c r="U279" s="12">
        <v>130</v>
      </c>
      <c r="V279" s="12">
        <v>7</v>
      </c>
      <c r="W279" s="12">
        <v>94</v>
      </c>
      <c r="X279" s="12">
        <v>0</v>
      </c>
      <c r="Y279" s="12">
        <v>158</v>
      </c>
      <c r="Z279" s="12">
        <v>9</v>
      </c>
      <c r="AA279" s="12">
        <v>26</v>
      </c>
      <c r="AB279" s="12">
        <v>766</v>
      </c>
      <c r="AC279" s="12">
        <v>37</v>
      </c>
      <c r="AD279" s="12">
        <v>38</v>
      </c>
      <c r="AE279" s="12">
        <v>295</v>
      </c>
      <c r="AF279" s="12">
        <v>64</v>
      </c>
      <c r="AG279" s="12">
        <v>6</v>
      </c>
      <c r="AH279" s="12">
        <v>8</v>
      </c>
      <c r="AI279" s="12">
        <v>25</v>
      </c>
      <c r="AJ279" s="12">
        <v>167</v>
      </c>
      <c r="AK279" s="12">
        <v>161</v>
      </c>
      <c r="AL279" s="12">
        <v>221</v>
      </c>
      <c r="AM279" s="12">
        <v>337</v>
      </c>
      <c r="AN279" s="12">
        <v>333</v>
      </c>
      <c r="AO279" s="12">
        <v>187</v>
      </c>
      <c r="AP279" s="12">
        <v>87</v>
      </c>
      <c r="AQ279" s="12">
        <v>109</v>
      </c>
      <c r="AR279" s="12">
        <v>201</v>
      </c>
      <c r="AS279" s="12">
        <v>490</v>
      </c>
      <c r="AT279" s="12">
        <v>352</v>
      </c>
      <c r="AU279" s="12">
        <v>235</v>
      </c>
      <c r="AV279" s="12">
        <v>375</v>
      </c>
      <c r="AW279" s="12">
        <v>60</v>
      </c>
      <c r="AX279" s="12">
        <v>124</v>
      </c>
      <c r="AY279" s="12">
        <v>277</v>
      </c>
      <c r="AZ279" s="12">
        <v>371</v>
      </c>
      <c r="BA279" s="12">
        <v>369</v>
      </c>
      <c r="BB279" s="12">
        <v>4</v>
      </c>
      <c r="BC279" s="12">
        <v>122</v>
      </c>
      <c r="BD279" s="12">
        <v>925</v>
      </c>
      <c r="BE279" s="12">
        <v>821</v>
      </c>
      <c r="BF279" s="12">
        <v>182</v>
      </c>
      <c r="BG279" s="12">
        <v>352</v>
      </c>
      <c r="BH279" s="12">
        <v>14895</v>
      </c>
    </row>
    <row r="280" spans="1:60" x14ac:dyDescent="0.2">
      <c r="A280" t="str">
        <f t="shared" si="12"/>
        <v>PS11H190VH100H144V</v>
      </c>
      <c r="B280">
        <f t="shared" si="13"/>
        <v>2.9454545454545453</v>
      </c>
      <c r="C280">
        <f t="shared" si="14"/>
        <v>20.773396610424758</v>
      </c>
      <c r="D280" s="14" t="s">
        <v>391</v>
      </c>
      <c r="E280" s="12">
        <v>0</v>
      </c>
      <c r="F280" s="12">
        <v>0</v>
      </c>
      <c r="G280" s="12">
        <v>0</v>
      </c>
      <c r="H280" s="12">
        <v>0</v>
      </c>
      <c r="I280" s="12">
        <v>0</v>
      </c>
      <c r="J280" s="12">
        <v>8</v>
      </c>
      <c r="K280" s="12">
        <v>0</v>
      </c>
      <c r="L280" s="12">
        <v>0</v>
      </c>
      <c r="M280" s="12">
        <v>0</v>
      </c>
      <c r="N280" s="12">
        <v>0</v>
      </c>
      <c r="O280" s="12">
        <v>0</v>
      </c>
      <c r="P280" s="12">
        <v>0</v>
      </c>
      <c r="Q280" s="12">
        <v>0</v>
      </c>
      <c r="R280" s="12">
        <v>0</v>
      </c>
      <c r="S280" s="12">
        <v>0</v>
      </c>
      <c r="T280" s="12">
        <v>0</v>
      </c>
      <c r="U280" s="12">
        <v>0</v>
      </c>
      <c r="V280" s="12">
        <v>0</v>
      </c>
      <c r="W280" s="12">
        <v>0</v>
      </c>
      <c r="X280" s="12">
        <v>0</v>
      </c>
      <c r="Y280" s="12">
        <v>0</v>
      </c>
      <c r="Z280" s="12">
        <v>0</v>
      </c>
      <c r="AA280" s="12">
        <v>0</v>
      </c>
      <c r="AB280" s="12">
        <v>0</v>
      </c>
      <c r="AC280" s="12">
        <v>0</v>
      </c>
      <c r="AD280" s="12">
        <v>0</v>
      </c>
      <c r="AE280" s="12">
        <v>0</v>
      </c>
      <c r="AF280" s="12">
        <v>0</v>
      </c>
      <c r="AG280" s="12">
        <v>0</v>
      </c>
      <c r="AH280" s="12">
        <v>0</v>
      </c>
      <c r="AI280" s="12">
        <v>0</v>
      </c>
      <c r="AJ280" s="12">
        <v>0</v>
      </c>
      <c r="AK280" s="12">
        <v>0</v>
      </c>
      <c r="AL280" s="12">
        <v>0</v>
      </c>
      <c r="AM280" s="12">
        <v>0</v>
      </c>
      <c r="AN280" s="12">
        <v>0</v>
      </c>
      <c r="AO280" s="12">
        <v>0</v>
      </c>
      <c r="AP280" s="12">
        <v>0</v>
      </c>
      <c r="AQ280" s="12">
        <v>0</v>
      </c>
      <c r="AR280" s="12">
        <v>0</v>
      </c>
      <c r="AS280" s="12">
        <v>0</v>
      </c>
      <c r="AT280" s="12">
        <v>0</v>
      </c>
      <c r="AU280" s="12">
        <v>0</v>
      </c>
      <c r="AV280" s="12">
        <v>0</v>
      </c>
      <c r="AW280" s="12">
        <v>0</v>
      </c>
      <c r="AX280" s="12">
        <v>0</v>
      </c>
      <c r="AY280" s="12">
        <v>0</v>
      </c>
      <c r="AZ280" s="12">
        <v>0</v>
      </c>
      <c r="BA280" s="12">
        <v>0</v>
      </c>
      <c r="BB280" s="12">
        <v>0</v>
      </c>
      <c r="BC280" s="12">
        <v>0</v>
      </c>
      <c r="BD280" s="12">
        <v>0</v>
      </c>
      <c r="BE280" s="12">
        <v>154</v>
      </c>
      <c r="BF280" s="12">
        <v>0</v>
      </c>
      <c r="BG280" s="12">
        <v>0</v>
      </c>
      <c r="BH280" s="12">
        <v>162</v>
      </c>
    </row>
    <row r="281" spans="1:60" x14ac:dyDescent="0.2">
      <c r="A281" t="str">
        <f t="shared" si="12"/>
        <v>PS11H60VH100H144V</v>
      </c>
      <c r="B281">
        <f t="shared" si="13"/>
        <v>124.58181818181818</v>
      </c>
      <c r="C281">
        <f t="shared" si="14"/>
        <v>425.24919452137408</v>
      </c>
      <c r="D281" s="14" t="s">
        <v>928</v>
      </c>
      <c r="E281" s="12">
        <v>0</v>
      </c>
      <c r="F281" s="12">
        <v>557</v>
      </c>
      <c r="G281" s="12">
        <v>0</v>
      </c>
      <c r="H281" s="12">
        <v>0</v>
      </c>
      <c r="I281" s="12">
        <v>0</v>
      </c>
      <c r="J281" s="12">
        <v>345</v>
      </c>
      <c r="K281" s="12">
        <v>0</v>
      </c>
      <c r="L281" s="12">
        <v>7</v>
      </c>
      <c r="M281" s="12">
        <v>3105</v>
      </c>
      <c r="N281" s="12">
        <v>2</v>
      </c>
      <c r="O281" s="12">
        <v>116</v>
      </c>
      <c r="P281" s="12">
        <v>546</v>
      </c>
      <c r="Q281" s="12">
        <v>103</v>
      </c>
      <c r="R281" s="12">
        <v>35</v>
      </c>
      <c r="S281" s="12">
        <v>31</v>
      </c>
      <c r="T281" s="12">
        <v>22</v>
      </c>
      <c r="U281" s="12">
        <v>305</v>
      </c>
      <c r="V281" s="12">
        <v>55</v>
      </c>
      <c r="W281" s="12">
        <v>28</v>
      </c>
      <c r="X281" s="12">
        <v>37</v>
      </c>
      <c r="Y281" s="12">
        <v>164</v>
      </c>
      <c r="Z281" s="12">
        <v>30</v>
      </c>
      <c r="AA281" s="12">
        <v>47</v>
      </c>
      <c r="AB281" s="12">
        <v>138</v>
      </c>
      <c r="AC281" s="12">
        <v>34</v>
      </c>
      <c r="AD281" s="12">
        <v>58</v>
      </c>
      <c r="AE281" s="12">
        <v>38</v>
      </c>
      <c r="AF281" s="12">
        <v>31</v>
      </c>
      <c r="AG281" s="12">
        <v>11</v>
      </c>
      <c r="AH281" s="12">
        <v>6</v>
      </c>
      <c r="AI281" s="12">
        <v>16</v>
      </c>
      <c r="AJ281" s="12">
        <v>50</v>
      </c>
      <c r="AK281" s="12">
        <v>21</v>
      </c>
      <c r="AL281" s="12">
        <v>18</v>
      </c>
      <c r="AM281" s="12">
        <v>26</v>
      </c>
      <c r="AN281" s="12">
        <v>16</v>
      </c>
      <c r="AO281" s="12">
        <v>11</v>
      </c>
      <c r="AP281" s="12">
        <v>49</v>
      </c>
      <c r="AQ281" s="12">
        <v>161</v>
      </c>
      <c r="AR281" s="12">
        <v>11</v>
      </c>
      <c r="AS281" s="12">
        <v>47</v>
      </c>
      <c r="AT281" s="12">
        <v>43</v>
      </c>
      <c r="AU281" s="12">
        <v>25</v>
      </c>
      <c r="AV281" s="12">
        <v>33</v>
      </c>
      <c r="AW281" s="12">
        <v>83</v>
      </c>
      <c r="AX281" s="12">
        <v>33</v>
      </c>
      <c r="AY281" s="12">
        <v>18</v>
      </c>
      <c r="AZ281" s="12">
        <v>11</v>
      </c>
      <c r="BA281" s="12">
        <v>79</v>
      </c>
      <c r="BB281" s="12">
        <v>39</v>
      </c>
      <c r="BC281" s="12">
        <v>26</v>
      </c>
      <c r="BD281" s="12">
        <v>10</v>
      </c>
      <c r="BE281" s="12">
        <v>103</v>
      </c>
      <c r="BF281" s="12">
        <v>49</v>
      </c>
      <c r="BG281" s="12">
        <v>23</v>
      </c>
      <c r="BH281" s="12">
        <v>6852</v>
      </c>
    </row>
    <row r="282" spans="1:60" x14ac:dyDescent="0.2">
      <c r="A282" t="str">
        <f t="shared" si="12"/>
        <v>PS11H60VH100H144VHENC</v>
      </c>
      <c r="B282">
        <f t="shared" si="13"/>
        <v>81.981818181818184</v>
      </c>
      <c r="C282">
        <f t="shared" si="14"/>
        <v>259.77764643869108</v>
      </c>
      <c r="D282" s="14" t="s">
        <v>930</v>
      </c>
      <c r="E282" s="12">
        <v>50</v>
      </c>
      <c r="F282" s="12">
        <v>376</v>
      </c>
      <c r="G282" s="12">
        <v>27</v>
      </c>
      <c r="H282" s="12">
        <v>179</v>
      </c>
      <c r="I282" s="12">
        <v>70</v>
      </c>
      <c r="J282" s="12">
        <v>0</v>
      </c>
      <c r="K282" s="12">
        <v>62</v>
      </c>
      <c r="L282" s="12">
        <v>0</v>
      </c>
      <c r="M282" s="12">
        <v>57</v>
      </c>
      <c r="N282" s="12">
        <v>0</v>
      </c>
      <c r="O282" s="12">
        <v>0</v>
      </c>
      <c r="P282" s="12">
        <v>1863</v>
      </c>
      <c r="Q282" s="12">
        <v>25</v>
      </c>
      <c r="R282" s="12">
        <v>0</v>
      </c>
      <c r="S282" s="12">
        <v>0</v>
      </c>
      <c r="T282" s="12">
        <v>0</v>
      </c>
      <c r="U282" s="12">
        <v>0</v>
      </c>
      <c r="V282" s="12">
        <v>40</v>
      </c>
      <c r="W282" s="12">
        <v>0</v>
      </c>
      <c r="X282" s="12">
        <v>0</v>
      </c>
      <c r="Y282" s="12">
        <v>0</v>
      </c>
      <c r="Z282" s="12">
        <v>31</v>
      </c>
      <c r="AA282" s="12">
        <v>0</v>
      </c>
      <c r="AB282" s="12">
        <v>74</v>
      </c>
      <c r="AC282" s="12">
        <v>0</v>
      </c>
      <c r="AD282" s="12">
        <v>190</v>
      </c>
      <c r="AE282" s="12">
        <v>0</v>
      </c>
      <c r="AF282" s="12">
        <v>0</v>
      </c>
      <c r="AG282" s="12">
        <v>0</v>
      </c>
      <c r="AH282" s="12">
        <v>0</v>
      </c>
      <c r="AI282" s="12">
        <v>226</v>
      </c>
      <c r="AJ282" s="12">
        <v>0</v>
      </c>
      <c r="AK282" s="12">
        <v>0</v>
      </c>
      <c r="AL282" s="12">
        <v>154</v>
      </c>
      <c r="AM282" s="12">
        <v>227</v>
      </c>
      <c r="AN282" s="12">
        <v>0</v>
      </c>
      <c r="AO282" s="12">
        <v>0</v>
      </c>
      <c r="AP282" s="12">
        <v>20</v>
      </c>
      <c r="AQ282" s="12">
        <v>0</v>
      </c>
      <c r="AR282" s="12">
        <v>157</v>
      </c>
      <c r="AS282" s="12">
        <v>0</v>
      </c>
      <c r="AT282" s="12">
        <v>0</v>
      </c>
      <c r="AU282" s="12">
        <v>175</v>
      </c>
      <c r="AV282" s="12">
        <v>0</v>
      </c>
      <c r="AW282" s="12">
        <v>62</v>
      </c>
      <c r="AX282" s="12">
        <v>0</v>
      </c>
      <c r="AY282" s="12">
        <v>342</v>
      </c>
      <c r="AZ282" s="12">
        <v>0</v>
      </c>
      <c r="BA282" s="12">
        <v>0</v>
      </c>
      <c r="BB282" s="12">
        <v>4</v>
      </c>
      <c r="BC282" s="12">
        <v>7</v>
      </c>
      <c r="BD282" s="12">
        <v>7</v>
      </c>
      <c r="BE282" s="12">
        <v>82</v>
      </c>
      <c r="BF282" s="12">
        <v>2</v>
      </c>
      <c r="BG282" s="12">
        <v>0</v>
      </c>
      <c r="BH282" s="12">
        <v>4509</v>
      </c>
    </row>
    <row r="283" spans="1:60" x14ac:dyDescent="0.2">
      <c r="A283" t="str">
        <f t="shared" si="12"/>
        <v>PS11H60VSLH100H144V</v>
      </c>
      <c r="B283">
        <f t="shared" si="13"/>
        <v>787.25454545454545</v>
      </c>
      <c r="C283">
        <f t="shared" si="14"/>
        <v>605.46358786384189</v>
      </c>
      <c r="D283" s="14" t="s">
        <v>396</v>
      </c>
      <c r="E283" s="12">
        <v>148</v>
      </c>
      <c r="F283" s="12">
        <v>442</v>
      </c>
      <c r="G283" s="12">
        <v>235</v>
      </c>
      <c r="H283" s="12">
        <v>1094</v>
      </c>
      <c r="I283" s="12">
        <v>727</v>
      </c>
      <c r="J283" s="12">
        <v>871</v>
      </c>
      <c r="K283" s="12">
        <v>2207</v>
      </c>
      <c r="L283" s="12">
        <v>1596</v>
      </c>
      <c r="M283" s="12">
        <v>734</v>
      </c>
      <c r="N283" s="12">
        <v>1184</v>
      </c>
      <c r="O283" s="12">
        <v>681</v>
      </c>
      <c r="P283" s="12">
        <v>638</v>
      </c>
      <c r="Q283" s="12">
        <v>535</v>
      </c>
      <c r="R283" s="12">
        <v>313</v>
      </c>
      <c r="S283" s="12">
        <v>13</v>
      </c>
      <c r="T283" s="12">
        <v>200</v>
      </c>
      <c r="U283" s="12">
        <v>917</v>
      </c>
      <c r="V283" s="12">
        <v>314</v>
      </c>
      <c r="W283" s="12">
        <v>728</v>
      </c>
      <c r="X283" s="12">
        <v>308</v>
      </c>
      <c r="Y283" s="12">
        <v>588</v>
      </c>
      <c r="Z283" s="12">
        <v>375</v>
      </c>
      <c r="AA283" s="12">
        <v>1614</v>
      </c>
      <c r="AB283" s="12">
        <v>231</v>
      </c>
      <c r="AC283" s="12">
        <v>330</v>
      </c>
      <c r="AD283" s="12">
        <v>766</v>
      </c>
      <c r="AE283" s="12">
        <v>2</v>
      </c>
      <c r="AF283" s="12">
        <v>566</v>
      </c>
      <c r="AG283" s="12">
        <v>347</v>
      </c>
      <c r="AH283" s="12">
        <v>737</v>
      </c>
      <c r="AI283" s="12">
        <v>290</v>
      </c>
      <c r="AJ283" s="12">
        <v>717</v>
      </c>
      <c r="AK283" s="12">
        <v>129</v>
      </c>
      <c r="AL283" s="12">
        <v>827</v>
      </c>
      <c r="AM283" s="12">
        <v>731</v>
      </c>
      <c r="AN283" s="12">
        <v>1075</v>
      </c>
      <c r="AO283" s="12">
        <v>660</v>
      </c>
      <c r="AP283" s="12">
        <v>793</v>
      </c>
      <c r="AQ283" s="12">
        <v>1237</v>
      </c>
      <c r="AR283" s="12">
        <v>392</v>
      </c>
      <c r="AS283" s="12">
        <v>874</v>
      </c>
      <c r="AT283" s="12">
        <v>1921</v>
      </c>
      <c r="AU283" s="12">
        <v>1253</v>
      </c>
      <c r="AV283" s="12">
        <v>812</v>
      </c>
      <c r="AW283" s="12">
        <v>1044</v>
      </c>
      <c r="AX283" s="12">
        <v>742</v>
      </c>
      <c r="AY283" s="12">
        <v>1283</v>
      </c>
      <c r="AZ283" s="12">
        <v>978</v>
      </c>
      <c r="BA283" s="12">
        <v>3705</v>
      </c>
      <c r="BB283" s="12">
        <v>899</v>
      </c>
      <c r="BC283" s="12">
        <v>798</v>
      </c>
      <c r="BD283" s="12">
        <v>234</v>
      </c>
      <c r="BE283" s="12">
        <v>883</v>
      </c>
      <c r="BF283" s="12">
        <v>504</v>
      </c>
      <c r="BG283" s="12">
        <v>1077</v>
      </c>
      <c r="BH283" s="12">
        <v>43299</v>
      </c>
    </row>
    <row r="284" spans="1:60" x14ac:dyDescent="0.2">
      <c r="A284" t="str">
        <f t="shared" si="12"/>
        <v>PS11HSLH100VH110H144V</v>
      </c>
      <c r="B284">
        <f t="shared" si="13"/>
        <v>9.0909090909090912E-2</v>
      </c>
      <c r="C284">
        <f t="shared" si="14"/>
        <v>0.67419986246324215</v>
      </c>
      <c r="D284" s="14" t="s">
        <v>933</v>
      </c>
      <c r="E284" s="12">
        <v>0</v>
      </c>
      <c r="F284" s="12">
        <v>5</v>
      </c>
      <c r="G284" s="12">
        <v>0</v>
      </c>
      <c r="H284" s="12">
        <v>0</v>
      </c>
      <c r="I284" s="12">
        <v>0</v>
      </c>
      <c r="J284" s="12">
        <v>0</v>
      </c>
      <c r="K284" s="12">
        <v>0</v>
      </c>
      <c r="L284" s="12">
        <v>0</v>
      </c>
      <c r="M284" s="12">
        <v>0</v>
      </c>
      <c r="N284" s="12">
        <v>0</v>
      </c>
      <c r="O284" s="12">
        <v>0</v>
      </c>
      <c r="P284" s="12">
        <v>0</v>
      </c>
      <c r="Q284" s="12">
        <v>0</v>
      </c>
      <c r="R284" s="12">
        <v>0</v>
      </c>
      <c r="S284" s="12">
        <v>0</v>
      </c>
      <c r="T284" s="12">
        <v>0</v>
      </c>
      <c r="U284" s="12">
        <v>0</v>
      </c>
      <c r="V284" s="12">
        <v>0</v>
      </c>
      <c r="W284" s="12">
        <v>0</v>
      </c>
      <c r="X284" s="12">
        <v>0</v>
      </c>
      <c r="Y284" s="12">
        <v>0</v>
      </c>
      <c r="Z284" s="12">
        <v>0</v>
      </c>
      <c r="AA284" s="12">
        <v>0</v>
      </c>
      <c r="AB284" s="12">
        <v>0</v>
      </c>
      <c r="AC284" s="12">
        <v>0</v>
      </c>
      <c r="AD284" s="12">
        <v>0</v>
      </c>
      <c r="AE284" s="12">
        <v>0</v>
      </c>
      <c r="AF284" s="12">
        <v>0</v>
      </c>
      <c r="AG284" s="12">
        <v>0</v>
      </c>
      <c r="AH284" s="12">
        <v>0</v>
      </c>
      <c r="AI284" s="12">
        <v>0</v>
      </c>
      <c r="AJ284" s="12">
        <v>0</v>
      </c>
      <c r="AK284" s="12">
        <v>0</v>
      </c>
      <c r="AL284" s="12">
        <v>0</v>
      </c>
      <c r="AM284" s="12">
        <v>0</v>
      </c>
      <c r="AN284" s="12">
        <v>0</v>
      </c>
      <c r="AO284" s="12">
        <v>0</v>
      </c>
      <c r="AP284" s="12">
        <v>0</v>
      </c>
      <c r="AQ284" s="12">
        <v>0</v>
      </c>
      <c r="AR284" s="12">
        <v>0</v>
      </c>
      <c r="AS284" s="12">
        <v>0</v>
      </c>
      <c r="AT284" s="12">
        <v>0</v>
      </c>
      <c r="AU284" s="12">
        <v>0</v>
      </c>
      <c r="AV284" s="12">
        <v>0</v>
      </c>
      <c r="AW284" s="12">
        <v>0</v>
      </c>
      <c r="AX284" s="12">
        <v>0</v>
      </c>
      <c r="AY284" s="12">
        <v>0</v>
      </c>
      <c r="AZ284" s="12">
        <v>0</v>
      </c>
      <c r="BA284" s="12">
        <v>0</v>
      </c>
      <c r="BB284" s="12">
        <v>0</v>
      </c>
      <c r="BC284" s="12">
        <v>0</v>
      </c>
      <c r="BD284" s="12">
        <v>0</v>
      </c>
      <c r="BE284" s="12">
        <v>0</v>
      </c>
      <c r="BF284" s="12">
        <v>0</v>
      </c>
      <c r="BG284" s="12">
        <v>0</v>
      </c>
      <c r="BH284" s="12">
        <v>5</v>
      </c>
    </row>
    <row r="285" spans="1:60" x14ac:dyDescent="0.2">
      <c r="A285" t="str">
        <f t="shared" si="12"/>
        <v>PS11HSLH19VH110H144V</v>
      </c>
      <c r="B285">
        <f t="shared" si="13"/>
        <v>47.018181818181816</v>
      </c>
      <c r="C285">
        <f t="shared" si="14"/>
        <v>48.080754180429849</v>
      </c>
      <c r="D285" s="14" t="s">
        <v>934</v>
      </c>
      <c r="E285" s="12">
        <v>62</v>
      </c>
      <c r="F285" s="12">
        <v>0</v>
      </c>
      <c r="G285" s="12">
        <v>31</v>
      </c>
      <c r="H285" s="12">
        <v>93</v>
      </c>
      <c r="I285" s="12">
        <v>53</v>
      </c>
      <c r="J285" s="12">
        <v>31</v>
      </c>
      <c r="K285" s="12">
        <v>123</v>
      </c>
      <c r="L285" s="12">
        <v>62</v>
      </c>
      <c r="M285" s="12">
        <v>169</v>
      </c>
      <c r="N285" s="12">
        <v>0</v>
      </c>
      <c r="O285" s="12">
        <v>44</v>
      </c>
      <c r="P285" s="12">
        <v>2</v>
      </c>
      <c r="Q285" s="12">
        <v>4</v>
      </c>
      <c r="R285" s="12">
        <v>0</v>
      </c>
      <c r="S285" s="12">
        <v>62</v>
      </c>
      <c r="T285" s="12">
        <v>6</v>
      </c>
      <c r="U285" s="12">
        <v>46</v>
      </c>
      <c r="V285" s="12">
        <v>0</v>
      </c>
      <c r="W285" s="12">
        <v>0</v>
      </c>
      <c r="X285" s="12">
        <v>0</v>
      </c>
      <c r="Y285" s="12">
        <v>0</v>
      </c>
      <c r="Z285" s="12">
        <v>62</v>
      </c>
      <c r="AA285" s="12">
        <v>46</v>
      </c>
      <c r="AB285" s="12">
        <v>81</v>
      </c>
      <c r="AC285" s="12">
        <v>62</v>
      </c>
      <c r="AD285" s="12">
        <v>46</v>
      </c>
      <c r="AE285" s="12">
        <v>0</v>
      </c>
      <c r="AF285" s="12">
        <v>123</v>
      </c>
      <c r="AG285" s="12">
        <v>77</v>
      </c>
      <c r="AH285" s="12">
        <v>99</v>
      </c>
      <c r="AI285" s="12">
        <v>0</v>
      </c>
      <c r="AJ285" s="12">
        <v>39</v>
      </c>
      <c r="AK285" s="12">
        <v>154</v>
      </c>
      <c r="AL285" s="12">
        <v>0</v>
      </c>
      <c r="AM285" s="12">
        <v>39</v>
      </c>
      <c r="AN285" s="12">
        <v>154</v>
      </c>
      <c r="AO285" s="12">
        <v>77</v>
      </c>
      <c r="AP285" s="12">
        <v>62</v>
      </c>
      <c r="AQ285" s="12">
        <v>154</v>
      </c>
      <c r="AR285" s="12">
        <v>39</v>
      </c>
      <c r="AS285" s="12">
        <v>79</v>
      </c>
      <c r="AT285" s="12">
        <v>31</v>
      </c>
      <c r="AU285" s="12">
        <v>0</v>
      </c>
      <c r="AV285" s="12">
        <v>77</v>
      </c>
      <c r="AW285" s="12">
        <v>30</v>
      </c>
      <c r="AX285" s="12">
        <v>31</v>
      </c>
      <c r="AY285" s="12">
        <v>123</v>
      </c>
      <c r="AZ285" s="12">
        <v>92</v>
      </c>
      <c r="BA285" s="12">
        <v>0</v>
      </c>
      <c r="BB285" s="12">
        <v>4</v>
      </c>
      <c r="BC285" s="12">
        <v>17</v>
      </c>
      <c r="BD285" s="12">
        <v>0</v>
      </c>
      <c r="BE285" s="12">
        <v>0</v>
      </c>
      <c r="BF285" s="12">
        <v>0</v>
      </c>
      <c r="BG285" s="12">
        <v>0</v>
      </c>
      <c r="BH285" s="12">
        <v>2586</v>
      </c>
    </row>
    <row r="286" spans="1:60" x14ac:dyDescent="0.2">
      <c r="A286" t="str">
        <f t="shared" si="12"/>
        <v>PS11HSLH39VH110H144V</v>
      </c>
      <c r="B286">
        <f t="shared" si="13"/>
        <v>13.290909090909091</v>
      </c>
      <c r="C286">
        <f t="shared" si="14"/>
        <v>37.08981727448311</v>
      </c>
      <c r="D286" s="14" t="s">
        <v>936</v>
      </c>
      <c r="E286" s="12">
        <v>0</v>
      </c>
      <c r="F286" s="12">
        <v>2</v>
      </c>
      <c r="G286" s="12">
        <v>46</v>
      </c>
      <c r="H286" s="12">
        <v>62</v>
      </c>
      <c r="I286" s="12">
        <v>2</v>
      </c>
      <c r="J286" s="12">
        <v>62</v>
      </c>
      <c r="K286" s="12">
        <v>246</v>
      </c>
      <c r="L286" s="12">
        <v>0</v>
      </c>
      <c r="M286" s="12">
        <v>13</v>
      </c>
      <c r="N286" s="12">
        <v>0</v>
      </c>
      <c r="O286" s="12">
        <v>0</v>
      </c>
      <c r="P286" s="12">
        <v>6</v>
      </c>
      <c r="Q286" s="12">
        <v>21</v>
      </c>
      <c r="R286" s="12">
        <v>0</v>
      </c>
      <c r="S286" s="12">
        <v>0</v>
      </c>
      <c r="T286" s="12">
        <v>0</v>
      </c>
      <c r="U286" s="12">
        <v>0</v>
      </c>
      <c r="V286" s="12">
        <v>48</v>
      </c>
      <c r="W286" s="12">
        <v>0</v>
      </c>
      <c r="X286" s="12">
        <v>0</v>
      </c>
      <c r="Y286" s="12">
        <v>2</v>
      </c>
      <c r="Z286" s="12">
        <v>0</v>
      </c>
      <c r="AA286" s="12">
        <v>39</v>
      </c>
      <c r="AB286" s="12">
        <v>0</v>
      </c>
      <c r="AC286" s="12">
        <v>2</v>
      </c>
      <c r="AD286" s="12">
        <v>0</v>
      </c>
      <c r="AE286" s="12">
        <v>0</v>
      </c>
      <c r="AF286" s="12">
        <v>14</v>
      </c>
      <c r="AG286" s="12">
        <v>0</v>
      </c>
      <c r="AH286" s="12">
        <v>2</v>
      </c>
      <c r="AI286" s="12">
        <v>2</v>
      </c>
      <c r="AJ286" s="12">
        <v>0</v>
      </c>
      <c r="AK286" s="12">
        <v>0</v>
      </c>
      <c r="AL286" s="12">
        <v>0</v>
      </c>
      <c r="AM286" s="12">
        <v>4</v>
      </c>
      <c r="AN286" s="12">
        <v>0</v>
      </c>
      <c r="AO286" s="12">
        <v>0</v>
      </c>
      <c r="AP286" s="12">
        <v>70</v>
      </c>
      <c r="AQ286" s="12">
        <v>0</v>
      </c>
      <c r="AR286" s="12">
        <v>0</v>
      </c>
      <c r="AS286" s="12">
        <v>0</v>
      </c>
      <c r="AT286" s="12">
        <v>0</v>
      </c>
      <c r="AU286" s="12">
        <v>62</v>
      </c>
      <c r="AV286" s="12">
        <v>2</v>
      </c>
      <c r="AW286" s="12">
        <v>2</v>
      </c>
      <c r="AX286" s="12">
        <v>0</v>
      </c>
      <c r="AY286" s="12">
        <v>0</v>
      </c>
      <c r="AZ286" s="12">
        <v>0</v>
      </c>
      <c r="BA286" s="12">
        <v>7</v>
      </c>
      <c r="BB286" s="12">
        <v>0</v>
      </c>
      <c r="BC286" s="12">
        <v>0</v>
      </c>
      <c r="BD286" s="12">
        <v>13</v>
      </c>
      <c r="BE286" s="12">
        <v>0</v>
      </c>
      <c r="BF286" s="12">
        <v>2</v>
      </c>
      <c r="BG286" s="12">
        <v>0</v>
      </c>
      <c r="BH286" s="12">
        <v>731</v>
      </c>
    </row>
    <row r="287" spans="1:60" x14ac:dyDescent="0.2">
      <c r="A287" t="str">
        <f t="shared" si="12"/>
        <v>PS11HSLH60VH110H144V</v>
      </c>
      <c r="B287">
        <f t="shared" si="13"/>
        <v>20.327272727272728</v>
      </c>
      <c r="C287">
        <f t="shared" si="14"/>
        <v>80.385426757695541</v>
      </c>
      <c r="D287" s="14" t="s">
        <v>937</v>
      </c>
      <c r="E287" s="12">
        <v>34</v>
      </c>
      <c r="F287" s="12">
        <v>175</v>
      </c>
      <c r="G287" s="12">
        <v>487</v>
      </c>
      <c r="H287" s="12">
        <v>308</v>
      </c>
      <c r="I287" s="12">
        <v>83</v>
      </c>
      <c r="J287" s="12">
        <v>0</v>
      </c>
      <c r="K287" s="12">
        <v>0</v>
      </c>
      <c r="L287" s="12">
        <v>0</v>
      </c>
      <c r="M287" s="12">
        <v>0</v>
      </c>
      <c r="N287" s="12">
        <v>0</v>
      </c>
      <c r="O287" s="12">
        <v>0</v>
      </c>
      <c r="P287" s="12">
        <v>0</v>
      </c>
      <c r="Q287" s="12">
        <v>0</v>
      </c>
      <c r="R287" s="12">
        <v>0</v>
      </c>
      <c r="S287" s="12">
        <v>0</v>
      </c>
      <c r="T287" s="12">
        <v>0</v>
      </c>
      <c r="U287" s="12">
        <v>0</v>
      </c>
      <c r="V287" s="12">
        <v>0</v>
      </c>
      <c r="W287" s="12">
        <v>0</v>
      </c>
      <c r="X287" s="12">
        <v>0</v>
      </c>
      <c r="Y287" s="12">
        <v>0</v>
      </c>
      <c r="Z287" s="12">
        <v>0</v>
      </c>
      <c r="AA287" s="12">
        <v>31</v>
      </c>
      <c r="AB287" s="12">
        <v>0</v>
      </c>
      <c r="AC287" s="12">
        <v>0</v>
      </c>
      <c r="AD287" s="12">
        <v>0</v>
      </c>
      <c r="AE287" s="12">
        <v>0</v>
      </c>
      <c r="AF287" s="12">
        <v>0</v>
      </c>
      <c r="AG287" s="12">
        <v>0</v>
      </c>
      <c r="AH287" s="12">
        <v>0</v>
      </c>
      <c r="AI287" s="12">
        <v>0</v>
      </c>
      <c r="AJ287" s="12">
        <v>0</v>
      </c>
      <c r="AK287" s="12">
        <v>0</v>
      </c>
      <c r="AL287" s="12">
        <v>0</v>
      </c>
      <c r="AM287" s="12">
        <v>0</v>
      </c>
      <c r="AN287" s="12">
        <v>0</v>
      </c>
      <c r="AO287" s="12">
        <v>0</v>
      </c>
      <c r="AP287" s="12">
        <v>0</v>
      </c>
      <c r="AQ287" s="12">
        <v>0</v>
      </c>
      <c r="AR287" s="12">
        <v>0</v>
      </c>
      <c r="AS287" s="12">
        <v>0</v>
      </c>
      <c r="AT287" s="12">
        <v>0</v>
      </c>
      <c r="AU287" s="12">
        <v>0</v>
      </c>
      <c r="AV287" s="12">
        <v>0</v>
      </c>
      <c r="AW287" s="12">
        <v>0</v>
      </c>
      <c r="AX287" s="12">
        <v>0</v>
      </c>
      <c r="AY287" s="12">
        <v>0</v>
      </c>
      <c r="AZ287" s="12">
        <v>0</v>
      </c>
      <c r="BA287" s="12">
        <v>0</v>
      </c>
      <c r="BB287" s="12">
        <v>0</v>
      </c>
      <c r="BC287" s="12">
        <v>0</v>
      </c>
      <c r="BD287" s="12">
        <v>0</v>
      </c>
      <c r="BE287" s="12">
        <v>0</v>
      </c>
      <c r="BF287" s="12">
        <v>0</v>
      </c>
      <c r="BG287" s="12">
        <v>0</v>
      </c>
      <c r="BH287" s="12">
        <v>1118</v>
      </c>
    </row>
    <row r="288" spans="1:60" x14ac:dyDescent="0.2">
      <c r="A288" t="str">
        <f t="shared" si="12"/>
        <v>PS14H96VH100H144V</v>
      </c>
      <c r="B288">
        <f t="shared" si="13"/>
        <v>121.87272727272727</v>
      </c>
      <c r="C288">
        <f t="shared" si="14"/>
        <v>598.73007751732814</v>
      </c>
      <c r="D288" s="14" t="s">
        <v>938</v>
      </c>
      <c r="E288" s="12">
        <v>0</v>
      </c>
      <c r="F288" s="12">
        <v>0</v>
      </c>
      <c r="G288" s="12">
        <v>0</v>
      </c>
      <c r="H288" s="12">
        <v>77</v>
      </c>
      <c r="I288" s="12">
        <v>18</v>
      </c>
      <c r="J288" s="12">
        <v>4</v>
      </c>
      <c r="K288" s="12">
        <v>10</v>
      </c>
      <c r="L288" s="12">
        <v>79</v>
      </c>
      <c r="M288" s="12">
        <v>74</v>
      </c>
      <c r="N288" s="12">
        <v>8</v>
      </c>
      <c r="O288" s="12">
        <v>39</v>
      </c>
      <c r="P288" s="12">
        <v>0</v>
      </c>
      <c r="Q288" s="12">
        <v>127</v>
      </c>
      <c r="R288" s="12">
        <v>0</v>
      </c>
      <c r="S288" s="12">
        <v>4213</v>
      </c>
      <c r="T288" s="12">
        <v>0</v>
      </c>
      <c r="U288" s="12">
        <v>0</v>
      </c>
      <c r="V288" s="12">
        <v>0</v>
      </c>
      <c r="W288" s="12">
        <v>2</v>
      </c>
      <c r="X288" s="12">
        <v>0</v>
      </c>
      <c r="Y288" s="12">
        <v>2</v>
      </c>
      <c r="Z288" s="12">
        <v>0</v>
      </c>
      <c r="AA288" s="12">
        <v>47</v>
      </c>
      <c r="AB288" s="12">
        <v>25</v>
      </c>
      <c r="AC288" s="12">
        <v>10</v>
      </c>
      <c r="AD288" s="12">
        <v>4</v>
      </c>
      <c r="AE288" s="12">
        <v>0</v>
      </c>
      <c r="AF288" s="12">
        <v>167</v>
      </c>
      <c r="AG288" s="12">
        <v>0</v>
      </c>
      <c r="AH288" s="12">
        <v>0</v>
      </c>
      <c r="AI288" s="12">
        <v>0</v>
      </c>
      <c r="AJ288" s="12">
        <v>46</v>
      </c>
      <c r="AK288" s="12">
        <v>0</v>
      </c>
      <c r="AL288" s="12">
        <v>31</v>
      </c>
      <c r="AM288" s="12">
        <v>40</v>
      </c>
      <c r="AN288" s="12">
        <v>77</v>
      </c>
      <c r="AO288" s="12">
        <v>0</v>
      </c>
      <c r="AP288" s="12">
        <v>0</v>
      </c>
      <c r="AQ288" s="12">
        <v>0</v>
      </c>
      <c r="AR288" s="12">
        <v>2</v>
      </c>
      <c r="AS288" s="12">
        <v>1532</v>
      </c>
      <c r="AT288" s="12">
        <v>5</v>
      </c>
      <c r="AU288" s="12">
        <v>0</v>
      </c>
      <c r="AV288" s="12">
        <v>19</v>
      </c>
      <c r="AW288" s="12">
        <v>0</v>
      </c>
      <c r="AX288" s="12">
        <v>0</v>
      </c>
      <c r="AY288" s="12">
        <v>0</v>
      </c>
      <c r="AZ288" s="12">
        <v>0</v>
      </c>
      <c r="BA288" s="12">
        <v>22</v>
      </c>
      <c r="BB288" s="12">
        <v>0</v>
      </c>
      <c r="BC288" s="12">
        <v>10</v>
      </c>
      <c r="BD288" s="12">
        <v>0</v>
      </c>
      <c r="BE288" s="12">
        <v>5</v>
      </c>
      <c r="BF288" s="12">
        <v>0</v>
      </c>
      <c r="BG288" s="12">
        <v>8</v>
      </c>
      <c r="BH288" s="12">
        <v>6703</v>
      </c>
    </row>
    <row r="289" spans="1:60" x14ac:dyDescent="0.2">
      <c r="A289" t="str">
        <f t="shared" si="12"/>
        <v>PS14HSLH60VH110H144V</v>
      </c>
      <c r="B289">
        <f t="shared" si="13"/>
        <v>0.32727272727272727</v>
      </c>
      <c r="C289">
        <f t="shared" si="14"/>
        <v>1.2627797886459835</v>
      </c>
      <c r="D289" s="14" t="s">
        <v>940</v>
      </c>
      <c r="E289" s="12">
        <v>0</v>
      </c>
      <c r="F289" s="12">
        <v>2</v>
      </c>
      <c r="G289" s="12">
        <v>0</v>
      </c>
      <c r="H289" s="12">
        <v>2</v>
      </c>
      <c r="I289" s="12">
        <v>0</v>
      </c>
      <c r="J289" s="12">
        <v>0</v>
      </c>
      <c r="K289" s="12">
        <v>0</v>
      </c>
      <c r="L289" s="12">
        <v>0</v>
      </c>
      <c r="M289" s="12">
        <v>0</v>
      </c>
      <c r="N289" s="12">
        <v>2</v>
      </c>
      <c r="O289" s="12">
        <v>0</v>
      </c>
      <c r="P289" s="12">
        <v>0</v>
      </c>
      <c r="Q289" s="12">
        <v>0</v>
      </c>
      <c r="R289" s="12">
        <v>0</v>
      </c>
      <c r="S289" s="12">
        <v>0</v>
      </c>
      <c r="T289" s="12">
        <v>0</v>
      </c>
      <c r="U289" s="12">
        <v>0</v>
      </c>
      <c r="V289" s="12">
        <v>0</v>
      </c>
      <c r="W289" s="12">
        <v>0</v>
      </c>
      <c r="X289" s="12">
        <v>0</v>
      </c>
      <c r="Y289" s="12">
        <v>0</v>
      </c>
      <c r="Z289" s="12">
        <v>0</v>
      </c>
      <c r="AA289" s="12">
        <v>0</v>
      </c>
      <c r="AB289" s="12">
        <v>0</v>
      </c>
      <c r="AC289" s="12">
        <v>0</v>
      </c>
      <c r="AD289" s="12">
        <v>0</v>
      </c>
      <c r="AE289" s="12">
        <v>0</v>
      </c>
      <c r="AF289" s="12">
        <v>0</v>
      </c>
      <c r="AG289" s="12">
        <v>0</v>
      </c>
      <c r="AH289" s="12">
        <v>0</v>
      </c>
      <c r="AI289" s="12">
        <v>0</v>
      </c>
      <c r="AJ289" s="12">
        <v>0</v>
      </c>
      <c r="AK289" s="12">
        <v>0</v>
      </c>
      <c r="AL289" s="12">
        <v>0</v>
      </c>
      <c r="AM289" s="12">
        <v>8</v>
      </c>
      <c r="AN289" s="12">
        <v>0</v>
      </c>
      <c r="AO289" s="12">
        <v>0</v>
      </c>
      <c r="AP289" s="12">
        <v>0</v>
      </c>
      <c r="AQ289" s="12">
        <v>4</v>
      </c>
      <c r="AR289" s="12">
        <v>0</v>
      </c>
      <c r="AS289" s="12">
        <v>0</v>
      </c>
      <c r="AT289" s="12">
        <v>0</v>
      </c>
      <c r="AU289" s="12">
        <v>0</v>
      </c>
      <c r="AV289" s="12">
        <v>0</v>
      </c>
      <c r="AW289" s="12">
        <v>0</v>
      </c>
      <c r="AX289" s="12">
        <v>0</v>
      </c>
      <c r="AY289" s="12">
        <v>0</v>
      </c>
      <c r="AZ289" s="12">
        <v>0</v>
      </c>
      <c r="BA289" s="12">
        <v>0</v>
      </c>
      <c r="BB289" s="12">
        <v>0</v>
      </c>
      <c r="BC289" s="12">
        <v>0</v>
      </c>
      <c r="BD289" s="12">
        <v>0</v>
      </c>
      <c r="BE289" s="12">
        <v>0</v>
      </c>
      <c r="BF289" s="12">
        <v>0</v>
      </c>
      <c r="BG289" s="12">
        <v>0</v>
      </c>
      <c r="BH289" s="12">
        <v>18</v>
      </c>
    </row>
    <row r="290" spans="1:60" x14ac:dyDescent="0.2">
      <c r="A290" t="str">
        <f t="shared" si="12"/>
        <v>PS14HSLH96VH110H144V</v>
      </c>
      <c r="B290">
        <f t="shared" si="13"/>
        <v>31.781818181818181</v>
      </c>
      <c r="C290">
        <f t="shared" si="14"/>
        <v>41.934556999055935</v>
      </c>
      <c r="D290" s="14" t="s">
        <v>942</v>
      </c>
      <c r="E290" s="12">
        <v>0</v>
      </c>
      <c r="F290" s="12">
        <v>123</v>
      </c>
      <c r="G290" s="12">
        <v>101</v>
      </c>
      <c r="H290" s="12">
        <v>0</v>
      </c>
      <c r="I290" s="12">
        <v>7</v>
      </c>
      <c r="J290" s="12">
        <v>0</v>
      </c>
      <c r="K290" s="12">
        <v>10</v>
      </c>
      <c r="L290" s="12">
        <v>0</v>
      </c>
      <c r="M290" s="12">
        <v>51</v>
      </c>
      <c r="N290" s="12">
        <v>51</v>
      </c>
      <c r="O290" s="12">
        <v>0</v>
      </c>
      <c r="P290" s="12">
        <v>5</v>
      </c>
      <c r="Q290" s="12">
        <v>50</v>
      </c>
      <c r="R290" s="12">
        <v>0</v>
      </c>
      <c r="S290" s="12">
        <v>0</v>
      </c>
      <c r="T290" s="12">
        <v>0</v>
      </c>
      <c r="U290" s="12">
        <v>10</v>
      </c>
      <c r="V290" s="12">
        <v>0</v>
      </c>
      <c r="W290" s="12">
        <v>12</v>
      </c>
      <c r="X290" s="12">
        <v>43</v>
      </c>
      <c r="Y290" s="12">
        <v>0</v>
      </c>
      <c r="Z290" s="12">
        <v>0</v>
      </c>
      <c r="AA290" s="12">
        <v>0</v>
      </c>
      <c r="AB290" s="12">
        <v>25</v>
      </c>
      <c r="AC290" s="12">
        <v>0</v>
      </c>
      <c r="AD290" s="12">
        <v>0</v>
      </c>
      <c r="AE290" s="12">
        <v>0</v>
      </c>
      <c r="AF290" s="12">
        <v>0</v>
      </c>
      <c r="AG290" s="12">
        <v>31</v>
      </c>
      <c r="AH290" s="12">
        <v>19</v>
      </c>
      <c r="AI290" s="12">
        <v>18</v>
      </c>
      <c r="AJ290" s="12">
        <v>0</v>
      </c>
      <c r="AK290" s="12">
        <v>10</v>
      </c>
      <c r="AL290" s="12">
        <v>0</v>
      </c>
      <c r="AM290" s="12">
        <v>4</v>
      </c>
      <c r="AN290" s="12">
        <v>12</v>
      </c>
      <c r="AO290" s="12">
        <v>77</v>
      </c>
      <c r="AP290" s="12">
        <v>62</v>
      </c>
      <c r="AQ290" s="12">
        <v>60</v>
      </c>
      <c r="AR290" s="12">
        <v>4</v>
      </c>
      <c r="AS290" s="12">
        <v>17</v>
      </c>
      <c r="AT290" s="12">
        <v>16</v>
      </c>
      <c r="AU290" s="12">
        <v>27</v>
      </c>
      <c r="AV290" s="12">
        <v>149</v>
      </c>
      <c r="AW290" s="12">
        <v>69</v>
      </c>
      <c r="AX290" s="12">
        <v>55</v>
      </c>
      <c r="AY290" s="12">
        <v>31</v>
      </c>
      <c r="AZ290" s="12">
        <v>139</v>
      </c>
      <c r="BA290" s="12">
        <v>111</v>
      </c>
      <c r="BB290" s="12">
        <v>0</v>
      </c>
      <c r="BC290" s="12">
        <v>145</v>
      </c>
      <c r="BD290" s="12">
        <v>11</v>
      </c>
      <c r="BE290" s="12">
        <v>62</v>
      </c>
      <c r="BF290" s="12">
        <v>96</v>
      </c>
      <c r="BG290" s="12">
        <v>35</v>
      </c>
      <c r="BH290" s="12">
        <v>1748</v>
      </c>
    </row>
    <row r="291" spans="1:60" x14ac:dyDescent="0.2">
      <c r="A291" t="str">
        <f t="shared" si="12"/>
        <v>PSHAGIH11VHVPH110 1.0A</v>
      </c>
      <c r="B291">
        <f t="shared" si="13"/>
        <v>1.2</v>
      </c>
      <c r="C291">
        <f t="shared" si="14"/>
        <v>6.5245973339640182</v>
      </c>
      <c r="D291" s="14" t="s">
        <v>943</v>
      </c>
      <c r="E291" s="12">
        <v>0</v>
      </c>
      <c r="F291" s="12">
        <v>0</v>
      </c>
      <c r="G291" s="12">
        <v>0</v>
      </c>
      <c r="H291" s="12">
        <v>43</v>
      </c>
      <c r="I291" s="12">
        <v>0</v>
      </c>
      <c r="J291" s="12">
        <v>0</v>
      </c>
      <c r="K291" s="12">
        <v>0</v>
      </c>
      <c r="L291" s="12">
        <v>0</v>
      </c>
      <c r="M291" s="12">
        <v>0</v>
      </c>
      <c r="N291" s="12">
        <v>0</v>
      </c>
      <c r="O291" s="12">
        <v>0</v>
      </c>
      <c r="P291" s="12">
        <v>0</v>
      </c>
      <c r="Q291" s="12">
        <v>0</v>
      </c>
      <c r="R291" s="12">
        <v>0</v>
      </c>
      <c r="S291" s="12">
        <v>0</v>
      </c>
      <c r="T291" s="12">
        <v>0</v>
      </c>
      <c r="U291" s="12">
        <v>0</v>
      </c>
      <c r="V291" s="12">
        <v>0</v>
      </c>
      <c r="W291" s="12">
        <v>0</v>
      </c>
      <c r="X291" s="12">
        <v>0</v>
      </c>
      <c r="Y291" s="12">
        <v>0</v>
      </c>
      <c r="Z291" s="12">
        <v>0</v>
      </c>
      <c r="AA291" s="12">
        <v>0</v>
      </c>
      <c r="AB291" s="12">
        <v>0</v>
      </c>
      <c r="AC291" s="12">
        <v>0</v>
      </c>
      <c r="AD291" s="12">
        <v>0</v>
      </c>
      <c r="AE291" s="12">
        <v>0</v>
      </c>
      <c r="AF291" s="12">
        <v>0</v>
      </c>
      <c r="AG291" s="12">
        <v>0</v>
      </c>
      <c r="AH291" s="12">
        <v>0</v>
      </c>
      <c r="AI291" s="12">
        <v>0</v>
      </c>
      <c r="AJ291" s="12">
        <v>0</v>
      </c>
      <c r="AK291" s="12">
        <v>0</v>
      </c>
      <c r="AL291" s="12">
        <v>23</v>
      </c>
      <c r="AM291" s="12">
        <v>0</v>
      </c>
      <c r="AN291" s="12">
        <v>0</v>
      </c>
      <c r="AO291" s="12">
        <v>0</v>
      </c>
      <c r="AP291" s="12">
        <v>0</v>
      </c>
      <c r="AQ291" s="12">
        <v>0</v>
      </c>
      <c r="AR291" s="12">
        <v>0</v>
      </c>
      <c r="AS291" s="12">
        <v>0</v>
      </c>
      <c r="AT291" s="12">
        <v>0</v>
      </c>
      <c r="AU291" s="12">
        <v>0</v>
      </c>
      <c r="AV291" s="12">
        <v>0</v>
      </c>
      <c r="AW291" s="12">
        <v>0</v>
      </c>
      <c r="AX291" s="12">
        <v>0</v>
      </c>
      <c r="AY291" s="12">
        <v>0</v>
      </c>
      <c r="AZ291" s="12">
        <v>0</v>
      </c>
      <c r="BA291" s="12">
        <v>0</v>
      </c>
      <c r="BB291" s="12">
        <v>0</v>
      </c>
      <c r="BC291" s="12">
        <v>0</v>
      </c>
      <c r="BD291" s="12">
        <v>0</v>
      </c>
      <c r="BE291" s="12">
        <v>0</v>
      </c>
      <c r="BF291" s="12">
        <v>0</v>
      </c>
      <c r="BG291" s="12">
        <v>0</v>
      </c>
      <c r="BH291" s="12">
        <v>66</v>
      </c>
    </row>
    <row r="292" spans="1:60" x14ac:dyDescent="0.2">
      <c r="A292" t="str">
        <f t="shared" si="12"/>
        <v>PSHAGIHADVH11V</v>
      </c>
      <c r="B292">
        <f t="shared" si="13"/>
        <v>12.6</v>
      </c>
      <c r="C292">
        <f t="shared" si="14"/>
        <v>41.153101678704338</v>
      </c>
      <c r="D292" s="14" t="s">
        <v>945</v>
      </c>
      <c r="E292" s="12">
        <v>0</v>
      </c>
      <c r="F292" s="12">
        <v>0</v>
      </c>
      <c r="G292" s="12">
        <v>0</v>
      </c>
      <c r="H292" s="12">
        <v>0</v>
      </c>
      <c r="I292" s="12">
        <v>0</v>
      </c>
      <c r="J292" s="12">
        <v>0</v>
      </c>
      <c r="K292" s="12">
        <v>0</v>
      </c>
      <c r="L292" s="12">
        <v>0</v>
      </c>
      <c r="M292" s="12">
        <v>0</v>
      </c>
      <c r="N292" s="12">
        <v>2</v>
      </c>
      <c r="O292" s="12">
        <v>154</v>
      </c>
      <c r="P292" s="12">
        <v>0</v>
      </c>
      <c r="Q292" s="12">
        <v>0</v>
      </c>
      <c r="R292" s="12">
        <v>0</v>
      </c>
      <c r="S292" s="12">
        <v>0</v>
      </c>
      <c r="T292" s="12">
        <v>0</v>
      </c>
      <c r="U292" s="12">
        <v>0</v>
      </c>
      <c r="V292" s="12">
        <v>152</v>
      </c>
      <c r="W292" s="12">
        <v>0</v>
      </c>
      <c r="X292" s="12">
        <v>0</v>
      </c>
      <c r="Y292" s="12">
        <v>0</v>
      </c>
      <c r="Z292" s="12">
        <v>0</v>
      </c>
      <c r="AA292" s="12">
        <v>0</v>
      </c>
      <c r="AB292" s="12">
        <v>0</v>
      </c>
      <c r="AC292" s="12">
        <v>0</v>
      </c>
      <c r="AD292" s="12">
        <v>77</v>
      </c>
      <c r="AE292" s="12">
        <v>0</v>
      </c>
      <c r="AF292" s="12">
        <v>0</v>
      </c>
      <c r="AG292" s="12">
        <v>0</v>
      </c>
      <c r="AH292" s="12">
        <v>0</v>
      </c>
      <c r="AI292" s="12">
        <v>0</v>
      </c>
      <c r="AJ292" s="12">
        <v>0</v>
      </c>
      <c r="AK292" s="12">
        <v>154</v>
      </c>
      <c r="AL292" s="12">
        <v>0</v>
      </c>
      <c r="AM292" s="12">
        <v>0</v>
      </c>
      <c r="AN292" s="12">
        <v>0</v>
      </c>
      <c r="AO292" s="12">
        <v>0</v>
      </c>
      <c r="AP292" s="12">
        <v>0</v>
      </c>
      <c r="AQ292" s="12">
        <v>154</v>
      </c>
      <c r="AR292" s="12">
        <v>0</v>
      </c>
      <c r="AS292" s="12">
        <v>0</v>
      </c>
      <c r="AT292" s="12">
        <v>0</v>
      </c>
      <c r="AU292" s="12">
        <v>0</v>
      </c>
      <c r="AV292" s="12">
        <v>0</v>
      </c>
      <c r="AW292" s="12">
        <v>0</v>
      </c>
      <c r="AX292" s="12">
        <v>0</v>
      </c>
      <c r="AY292" s="12">
        <v>0</v>
      </c>
      <c r="AZ292" s="12">
        <v>0</v>
      </c>
      <c r="BA292" s="12">
        <v>0</v>
      </c>
      <c r="BB292" s="12">
        <v>0</v>
      </c>
      <c r="BC292" s="12">
        <v>0</v>
      </c>
      <c r="BD292" s="12">
        <v>0</v>
      </c>
      <c r="BE292" s="12">
        <v>0</v>
      </c>
      <c r="BF292" s="12">
        <v>0</v>
      </c>
      <c r="BG292" s="12">
        <v>0</v>
      </c>
      <c r="BH292" s="12">
        <v>693</v>
      </c>
    </row>
    <row r="293" spans="1:60" x14ac:dyDescent="0.2">
      <c r="A293" t="str">
        <f t="shared" si="12"/>
        <v>PSHAGIHDIMCT</v>
      </c>
      <c r="B293">
        <f t="shared" si="13"/>
        <v>10.418181818181818</v>
      </c>
      <c r="C293">
        <f t="shared" si="14"/>
        <v>31.784978346458701</v>
      </c>
      <c r="D293" s="14" t="s">
        <v>948</v>
      </c>
      <c r="E293" s="12">
        <v>0</v>
      </c>
      <c r="F293" s="12">
        <v>0</v>
      </c>
      <c r="G293" s="12">
        <v>0</v>
      </c>
      <c r="H293" s="12">
        <v>0</v>
      </c>
      <c r="I293" s="12">
        <v>0</v>
      </c>
      <c r="J293" s="12">
        <v>13</v>
      </c>
      <c r="K293" s="12">
        <v>5</v>
      </c>
      <c r="L293" s="12">
        <v>0</v>
      </c>
      <c r="M293" s="12">
        <v>10</v>
      </c>
      <c r="N293" s="12">
        <v>5</v>
      </c>
      <c r="O293" s="12">
        <v>7</v>
      </c>
      <c r="P293" s="12">
        <v>154</v>
      </c>
      <c r="Q293" s="12">
        <v>0</v>
      </c>
      <c r="R293" s="12">
        <v>0</v>
      </c>
      <c r="S293" s="12">
        <v>0</v>
      </c>
      <c r="T293" s="12">
        <v>0</v>
      </c>
      <c r="U293" s="12">
        <v>0</v>
      </c>
      <c r="V293" s="12">
        <v>13</v>
      </c>
      <c r="W293" s="12">
        <v>154</v>
      </c>
      <c r="X293" s="12">
        <v>0</v>
      </c>
      <c r="Y293" s="12">
        <v>0</v>
      </c>
      <c r="Z293" s="12">
        <v>0</v>
      </c>
      <c r="AA293" s="12">
        <v>0</v>
      </c>
      <c r="AB293" s="12">
        <v>0</v>
      </c>
      <c r="AC293" s="12">
        <v>4</v>
      </c>
      <c r="AD293" s="12">
        <v>0</v>
      </c>
      <c r="AE293" s="12">
        <v>0</v>
      </c>
      <c r="AF293" s="12">
        <v>10</v>
      </c>
      <c r="AG293" s="12">
        <v>51</v>
      </c>
      <c r="AH293" s="12">
        <v>0</v>
      </c>
      <c r="AI293" s="12">
        <v>0</v>
      </c>
      <c r="AJ293" s="12">
        <v>0</v>
      </c>
      <c r="AK293" s="12">
        <v>0</v>
      </c>
      <c r="AL293" s="12">
        <v>0</v>
      </c>
      <c r="AM293" s="12">
        <v>0</v>
      </c>
      <c r="AN293" s="12">
        <v>47</v>
      </c>
      <c r="AO293" s="12">
        <v>0</v>
      </c>
      <c r="AP293" s="12">
        <v>0</v>
      </c>
      <c r="AQ293" s="12">
        <v>0</v>
      </c>
      <c r="AR293" s="12">
        <v>7</v>
      </c>
      <c r="AS293" s="12">
        <v>0</v>
      </c>
      <c r="AT293" s="12">
        <v>0</v>
      </c>
      <c r="AU293" s="12">
        <v>0</v>
      </c>
      <c r="AV293" s="12">
        <v>2</v>
      </c>
      <c r="AW293" s="12">
        <v>0</v>
      </c>
      <c r="AX293" s="12">
        <v>0</v>
      </c>
      <c r="AY293" s="12">
        <v>0</v>
      </c>
      <c r="AZ293" s="12">
        <v>2</v>
      </c>
      <c r="BA293" s="12">
        <v>0</v>
      </c>
      <c r="BB293" s="12">
        <v>0</v>
      </c>
      <c r="BC293" s="12">
        <v>0</v>
      </c>
      <c r="BD293" s="12">
        <v>0</v>
      </c>
      <c r="BE293" s="12">
        <v>87</v>
      </c>
      <c r="BF293" s="12">
        <v>0</v>
      </c>
      <c r="BG293" s="12">
        <v>2</v>
      </c>
      <c r="BH293" s="12">
        <v>573</v>
      </c>
    </row>
    <row r="294" spans="1:60" x14ac:dyDescent="0.2">
      <c r="D294" s="14" t="s">
        <v>2347</v>
      </c>
      <c r="E294" s="12">
        <v>46996</v>
      </c>
      <c r="F294" s="12">
        <v>133635</v>
      </c>
      <c r="G294" s="12">
        <v>94649</v>
      </c>
      <c r="H294" s="12">
        <v>82643</v>
      </c>
      <c r="I294" s="12">
        <v>190747</v>
      </c>
      <c r="J294" s="12">
        <v>145594</v>
      </c>
      <c r="K294" s="12">
        <v>143622</v>
      </c>
      <c r="L294" s="12">
        <v>289542</v>
      </c>
      <c r="M294" s="12">
        <v>97812</v>
      </c>
      <c r="N294" s="12">
        <v>91414</v>
      </c>
      <c r="O294" s="12">
        <v>130893</v>
      </c>
      <c r="P294" s="12">
        <v>141253</v>
      </c>
      <c r="Q294" s="12">
        <v>89264</v>
      </c>
      <c r="R294" s="12">
        <v>47118</v>
      </c>
      <c r="S294" s="12">
        <v>11752</v>
      </c>
      <c r="T294" s="12">
        <v>35143</v>
      </c>
      <c r="U294" s="12">
        <v>39204</v>
      </c>
      <c r="V294" s="12">
        <v>66891</v>
      </c>
      <c r="W294" s="12">
        <v>28030</v>
      </c>
      <c r="X294" s="12">
        <v>44376</v>
      </c>
      <c r="Y294" s="12">
        <v>41086</v>
      </c>
      <c r="Z294" s="12">
        <v>47074</v>
      </c>
      <c r="AA294" s="12">
        <v>103420</v>
      </c>
      <c r="AB294" s="12">
        <v>65638</v>
      </c>
      <c r="AC294" s="12">
        <v>32517</v>
      </c>
      <c r="AD294" s="12">
        <v>89846</v>
      </c>
      <c r="AE294" s="12">
        <v>14453</v>
      </c>
      <c r="AF294" s="12">
        <v>142327</v>
      </c>
      <c r="AG294" s="12">
        <v>28742</v>
      </c>
      <c r="AH294" s="12">
        <v>112545</v>
      </c>
      <c r="AI294" s="12">
        <v>94447</v>
      </c>
      <c r="AJ294" s="12">
        <v>84815</v>
      </c>
      <c r="AK294" s="12">
        <v>50053</v>
      </c>
      <c r="AL294" s="12">
        <v>64047</v>
      </c>
      <c r="AM294" s="12">
        <v>98391</v>
      </c>
      <c r="AN294" s="12">
        <v>68531</v>
      </c>
      <c r="AO294" s="12">
        <v>62707</v>
      </c>
      <c r="AP294" s="12">
        <v>79790</v>
      </c>
      <c r="AQ294" s="12">
        <v>52647</v>
      </c>
      <c r="AR294" s="12">
        <v>90795</v>
      </c>
      <c r="AS294" s="12">
        <v>74549</v>
      </c>
      <c r="AT294" s="12">
        <v>60258</v>
      </c>
      <c r="AU294" s="12">
        <v>89110</v>
      </c>
      <c r="AV294" s="12">
        <v>99886</v>
      </c>
      <c r="AW294" s="12">
        <v>85414</v>
      </c>
      <c r="AX294" s="12">
        <v>55312</v>
      </c>
      <c r="AY294" s="12">
        <v>121542</v>
      </c>
      <c r="AZ294" s="12">
        <v>66235</v>
      </c>
      <c r="BA294" s="12">
        <v>208038</v>
      </c>
      <c r="BB294" s="12">
        <v>65935</v>
      </c>
      <c r="BC294" s="12">
        <v>77974</v>
      </c>
      <c r="BD294" s="12">
        <v>72783</v>
      </c>
      <c r="BE294" s="12">
        <v>146349</v>
      </c>
      <c r="BF294" s="12">
        <v>39880</v>
      </c>
      <c r="BG294" s="12">
        <v>66948</v>
      </c>
      <c r="BH294" s="12">
        <v>4704662</v>
      </c>
    </row>
  </sheetData>
  <pageMargins left="0.7" right="0.7" top="0.75" bottom="0.75" header="0.3" footer="0.3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24B9A-0941-5E44-90D9-C7E48EE7965B}">
  <sheetPr>
    <tabColor rgb="FF92D050"/>
  </sheetPr>
  <dimension ref="A1:E1773"/>
  <sheetViews>
    <sheetView workbookViewId="0">
      <selection activeCell="G21" sqref="G21"/>
    </sheetView>
  </sheetViews>
  <sheetFormatPr baseColWidth="10" defaultRowHeight="15" x14ac:dyDescent="0.2"/>
  <cols>
    <col min="1" max="1" width="33" bestFit="1" customWidth="1"/>
    <col min="2" max="2" width="17.5" bestFit="1" customWidth="1"/>
    <col min="3" max="3" width="20.1640625" bestFit="1" customWidth="1"/>
    <col min="4" max="4" width="29.6640625" bestFit="1" customWidth="1"/>
    <col min="5" max="5" width="17.5" bestFit="1" customWidth="1"/>
    <col min="6" max="6" width="20.1640625" bestFit="1" customWidth="1"/>
  </cols>
  <sheetData>
    <row r="1" spans="1:5" x14ac:dyDescent="0.2">
      <c r="D1" s="13" t="s">
        <v>949</v>
      </c>
      <c r="E1" t="s">
        <v>2298</v>
      </c>
    </row>
    <row r="3" spans="1:5" x14ac:dyDescent="0.2">
      <c r="A3" s="13" t="s">
        <v>2345</v>
      </c>
      <c r="B3" t="s">
        <v>2344</v>
      </c>
      <c r="D3" s="13" t="s">
        <v>2345</v>
      </c>
      <c r="E3" t="s">
        <v>2344</v>
      </c>
    </row>
    <row r="4" spans="1:5" x14ac:dyDescent="0.2">
      <c r="A4" s="14">
        <v>11146411</v>
      </c>
      <c r="B4" s="12">
        <v>202</v>
      </c>
      <c r="D4" s="14">
        <v>18000344</v>
      </c>
      <c r="E4" s="12">
        <v>1027</v>
      </c>
    </row>
    <row r="5" spans="1:5" x14ac:dyDescent="0.2">
      <c r="A5" s="14">
        <v>11146443</v>
      </c>
      <c r="B5" s="12">
        <v>84</v>
      </c>
      <c r="D5" s="14" t="s">
        <v>397</v>
      </c>
      <c r="E5" s="12">
        <v>1268</v>
      </c>
    </row>
    <row r="6" spans="1:5" x14ac:dyDescent="0.2">
      <c r="A6" s="14">
        <v>11146489</v>
      </c>
      <c r="B6" s="12">
        <v>1906</v>
      </c>
      <c r="D6" s="14" t="s">
        <v>36</v>
      </c>
      <c r="E6" s="12">
        <v>2647</v>
      </c>
    </row>
    <row r="7" spans="1:5" x14ac:dyDescent="0.2">
      <c r="A7" s="14">
        <v>11146610</v>
      </c>
      <c r="B7" s="12">
        <v>95</v>
      </c>
      <c r="D7" s="14" t="s">
        <v>399</v>
      </c>
      <c r="E7" s="12">
        <v>368</v>
      </c>
    </row>
    <row r="8" spans="1:5" x14ac:dyDescent="0.2">
      <c r="A8" s="14">
        <v>11146611</v>
      </c>
      <c r="B8" s="12">
        <v>4552</v>
      </c>
      <c r="D8" s="14" t="s">
        <v>423</v>
      </c>
      <c r="E8" s="12">
        <v>1588</v>
      </c>
    </row>
    <row r="9" spans="1:5" x14ac:dyDescent="0.2">
      <c r="A9" s="14">
        <v>11146613</v>
      </c>
      <c r="B9" s="12">
        <v>5400</v>
      </c>
      <c r="D9" s="14" t="s">
        <v>462</v>
      </c>
      <c r="E9" s="12">
        <v>29122</v>
      </c>
    </row>
    <row r="10" spans="1:5" x14ac:dyDescent="0.2">
      <c r="A10" s="14">
        <v>11146616</v>
      </c>
      <c r="B10" s="12">
        <v>4341</v>
      </c>
      <c r="D10" s="14" t="s">
        <v>463</v>
      </c>
      <c r="E10" s="12">
        <v>2118</v>
      </c>
    </row>
    <row r="11" spans="1:5" x14ac:dyDescent="0.2">
      <c r="A11" s="14">
        <v>11146619</v>
      </c>
      <c r="B11" s="12">
        <v>1111</v>
      </c>
      <c r="D11" s="14" t="s">
        <v>468</v>
      </c>
      <c r="E11" s="12">
        <v>15885</v>
      </c>
    </row>
    <row r="12" spans="1:5" x14ac:dyDescent="0.2">
      <c r="A12" s="14">
        <v>11146630</v>
      </c>
      <c r="B12" s="12">
        <v>1067</v>
      </c>
      <c r="D12" s="14" t="s">
        <v>481</v>
      </c>
      <c r="E12" s="12">
        <v>4236</v>
      </c>
    </row>
    <row r="13" spans="1:5" x14ac:dyDescent="0.2">
      <c r="A13" s="14">
        <v>11146644</v>
      </c>
      <c r="B13" s="12">
        <v>1111</v>
      </c>
      <c r="D13" s="14" t="s">
        <v>485</v>
      </c>
      <c r="E13" s="12">
        <v>2118</v>
      </c>
    </row>
    <row r="14" spans="1:5" x14ac:dyDescent="0.2">
      <c r="A14" s="14">
        <v>11146646</v>
      </c>
      <c r="B14" s="12">
        <v>157</v>
      </c>
      <c r="D14" s="14" t="s">
        <v>73</v>
      </c>
      <c r="E14" s="12">
        <v>1287</v>
      </c>
    </row>
    <row r="15" spans="1:5" x14ac:dyDescent="0.2">
      <c r="A15" s="14">
        <v>11146649</v>
      </c>
      <c r="B15" s="12">
        <v>8154</v>
      </c>
      <c r="D15" s="14" t="s">
        <v>492</v>
      </c>
      <c r="E15" s="12">
        <v>1118</v>
      </c>
    </row>
    <row r="16" spans="1:5" x14ac:dyDescent="0.2">
      <c r="A16" s="14">
        <v>11146684</v>
      </c>
      <c r="B16" s="12">
        <v>105</v>
      </c>
      <c r="D16" s="14" t="s">
        <v>495</v>
      </c>
      <c r="E16" s="12">
        <v>1779</v>
      </c>
    </row>
    <row r="17" spans="1:5" x14ac:dyDescent="0.2">
      <c r="A17" s="14">
        <v>11146693</v>
      </c>
      <c r="B17" s="12">
        <v>1641</v>
      </c>
      <c r="D17" s="14" t="s">
        <v>496</v>
      </c>
      <c r="E17" s="12">
        <v>288</v>
      </c>
    </row>
    <row r="18" spans="1:5" x14ac:dyDescent="0.2">
      <c r="A18" s="14">
        <v>11146694</v>
      </c>
      <c r="B18" s="12">
        <v>965</v>
      </c>
      <c r="D18" s="14" t="s">
        <v>501</v>
      </c>
      <c r="E18" s="12">
        <v>3</v>
      </c>
    </row>
    <row r="19" spans="1:5" x14ac:dyDescent="0.2">
      <c r="A19" s="14">
        <v>11146698</v>
      </c>
      <c r="B19" s="12">
        <v>3759</v>
      </c>
      <c r="D19" s="14" t="s">
        <v>517</v>
      </c>
      <c r="E19" s="12">
        <v>1059</v>
      </c>
    </row>
    <row r="20" spans="1:5" x14ac:dyDescent="0.2">
      <c r="A20" s="14">
        <v>11146816</v>
      </c>
      <c r="B20" s="12">
        <v>254</v>
      </c>
      <c r="D20" s="14" t="s">
        <v>78</v>
      </c>
      <c r="E20" s="12">
        <v>360</v>
      </c>
    </row>
    <row r="21" spans="1:5" x14ac:dyDescent="0.2">
      <c r="A21" s="14">
        <v>11146940</v>
      </c>
      <c r="B21" s="12">
        <v>211</v>
      </c>
      <c r="D21" s="14" t="s">
        <v>79</v>
      </c>
      <c r="E21" s="12">
        <v>203</v>
      </c>
    </row>
    <row r="22" spans="1:5" x14ac:dyDescent="0.2">
      <c r="A22" s="14">
        <v>11189186</v>
      </c>
      <c r="B22" s="12">
        <v>345</v>
      </c>
      <c r="D22" s="14" t="s">
        <v>528</v>
      </c>
      <c r="E22" s="12">
        <v>203</v>
      </c>
    </row>
    <row r="23" spans="1:5" x14ac:dyDescent="0.2">
      <c r="A23" s="14">
        <v>11189189</v>
      </c>
      <c r="B23" s="12">
        <v>31</v>
      </c>
      <c r="D23" s="14" t="s">
        <v>529</v>
      </c>
      <c r="E23" s="12">
        <v>8</v>
      </c>
    </row>
    <row r="24" spans="1:5" x14ac:dyDescent="0.2">
      <c r="A24" s="14">
        <v>13000118</v>
      </c>
      <c r="B24" s="12">
        <v>1164</v>
      </c>
      <c r="D24" s="14" t="s">
        <v>524</v>
      </c>
      <c r="E24" s="12">
        <v>21</v>
      </c>
    </row>
    <row r="25" spans="1:5" x14ac:dyDescent="0.2">
      <c r="A25" s="14">
        <v>13001001</v>
      </c>
      <c r="B25" s="12">
        <v>3177</v>
      </c>
      <c r="D25" s="14" t="s">
        <v>525</v>
      </c>
      <c r="E25" s="12">
        <v>321</v>
      </c>
    </row>
    <row r="26" spans="1:5" x14ac:dyDescent="0.2">
      <c r="A26" s="14">
        <v>14166090</v>
      </c>
      <c r="B26" s="12">
        <v>12</v>
      </c>
      <c r="D26" s="14" t="s">
        <v>531</v>
      </c>
      <c r="E26" s="12">
        <v>135</v>
      </c>
    </row>
    <row r="27" spans="1:5" x14ac:dyDescent="0.2">
      <c r="A27" s="14">
        <v>14166311</v>
      </c>
      <c r="B27" s="12">
        <v>1</v>
      </c>
      <c r="D27" s="14" t="s">
        <v>530</v>
      </c>
      <c r="E27" s="12">
        <v>13</v>
      </c>
    </row>
    <row r="28" spans="1:5" x14ac:dyDescent="0.2">
      <c r="A28" s="14">
        <v>14166316</v>
      </c>
      <c r="B28" s="12">
        <v>139</v>
      </c>
      <c r="D28" s="14" t="s">
        <v>537</v>
      </c>
      <c r="E28" s="12">
        <v>942</v>
      </c>
    </row>
    <row r="29" spans="1:5" x14ac:dyDescent="0.2">
      <c r="A29" s="14">
        <v>14166319</v>
      </c>
      <c r="B29" s="12">
        <v>2</v>
      </c>
      <c r="D29" s="14" t="s">
        <v>539</v>
      </c>
      <c r="E29" s="12">
        <v>8906</v>
      </c>
    </row>
    <row r="30" spans="1:5" x14ac:dyDescent="0.2">
      <c r="A30" s="14">
        <v>14166331</v>
      </c>
      <c r="B30" s="12">
        <v>5</v>
      </c>
      <c r="D30" s="14" t="s">
        <v>541</v>
      </c>
      <c r="E30" s="12">
        <v>9116</v>
      </c>
    </row>
    <row r="31" spans="1:5" x14ac:dyDescent="0.2">
      <c r="A31" s="14">
        <v>18000018</v>
      </c>
      <c r="B31" s="12">
        <v>59</v>
      </c>
      <c r="D31" s="14" t="s">
        <v>542</v>
      </c>
      <c r="E31" s="12">
        <v>3388</v>
      </c>
    </row>
    <row r="32" spans="1:5" x14ac:dyDescent="0.2">
      <c r="A32" s="14">
        <v>18000090</v>
      </c>
      <c r="B32" s="12">
        <v>29</v>
      </c>
      <c r="D32" s="14" t="s">
        <v>543</v>
      </c>
      <c r="E32" s="12">
        <v>4659</v>
      </c>
    </row>
    <row r="33" spans="1:5" x14ac:dyDescent="0.2">
      <c r="A33" s="14">
        <v>18000110</v>
      </c>
      <c r="B33" s="12">
        <v>5930</v>
      </c>
      <c r="D33" s="14" t="s">
        <v>544</v>
      </c>
      <c r="E33" s="12">
        <v>13422</v>
      </c>
    </row>
    <row r="34" spans="1:5" x14ac:dyDescent="0.2">
      <c r="A34" s="14">
        <v>18000163</v>
      </c>
      <c r="B34" s="12">
        <v>242</v>
      </c>
      <c r="D34" s="14" t="s">
        <v>562</v>
      </c>
      <c r="E34" s="12">
        <v>4130</v>
      </c>
    </row>
    <row r="35" spans="1:5" x14ac:dyDescent="0.2">
      <c r="A35" s="14">
        <v>18000301</v>
      </c>
      <c r="B35" s="12">
        <v>105</v>
      </c>
      <c r="D35" s="14" t="s">
        <v>573</v>
      </c>
      <c r="E35" s="12">
        <v>3494</v>
      </c>
    </row>
    <row r="36" spans="1:5" x14ac:dyDescent="0.2">
      <c r="A36" s="14">
        <v>18000339</v>
      </c>
      <c r="B36" s="12">
        <v>4658</v>
      </c>
      <c r="D36" s="14" t="s">
        <v>574</v>
      </c>
      <c r="E36" s="12">
        <v>17473</v>
      </c>
    </row>
    <row r="37" spans="1:5" x14ac:dyDescent="0.2">
      <c r="A37" s="14">
        <v>18000344</v>
      </c>
      <c r="B37" s="12">
        <v>1027</v>
      </c>
      <c r="D37" s="14" t="s">
        <v>576</v>
      </c>
      <c r="E37" s="12">
        <v>2753</v>
      </c>
    </row>
    <row r="38" spans="1:5" x14ac:dyDescent="0.2">
      <c r="A38" s="14">
        <v>18000361</v>
      </c>
      <c r="B38" s="12">
        <v>7095</v>
      </c>
      <c r="D38" s="14" t="s">
        <v>569</v>
      </c>
      <c r="E38" s="12">
        <v>1588</v>
      </c>
    </row>
    <row r="39" spans="1:5" x14ac:dyDescent="0.2">
      <c r="A39" s="14">
        <v>18000364</v>
      </c>
      <c r="B39" s="12">
        <v>528</v>
      </c>
      <c r="D39" s="14" t="s">
        <v>572</v>
      </c>
      <c r="E39" s="12">
        <v>4236</v>
      </c>
    </row>
    <row r="40" spans="1:5" x14ac:dyDescent="0.2">
      <c r="A40" s="14">
        <v>18000366</v>
      </c>
      <c r="B40" s="12">
        <v>5082</v>
      </c>
      <c r="D40" s="14" t="s">
        <v>578</v>
      </c>
      <c r="E40" s="12">
        <v>9531</v>
      </c>
    </row>
    <row r="41" spans="1:5" x14ac:dyDescent="0.2">
      <c r="A41" s="14">
        <v>18000369</v>
      </c>
      <c r="B41" s="12">
        <v>6671</v>
      </c>
      <c r="D41" s="14" t="s">
        <v>579</v>
      </c>
      <c r="E41" s="12">
        <v>34947</v>
      </c>
    </row>
    <row r="42" spans="1:5" x14ac:dyDescent="0.2">
      <c r="A42" s="14">
        <v>18000414</v>
      </c>
      <c r="B42" s="12">
        <v>15567</v>
      </c>
      <c r="D42" s="14" t="s">
        <v>580</v>
      </c>
      <c r="E42" s="12">
        <v>5295</v>
      </c>
    </row>
    <row r="43" spans="1:5" x14ac:dyDescent="0.2">
      <c r="A43" s="14">
        <v>18000416</v>
      </c>
      <c r="B43" s="12">
        <v>4447</v>
      </c>
      <c r="D43" s="14" t="s">
        <v>92</v>
      </c>
      <c r="E43" s="12">
        <v>8</v>
      </c>
    </row>
    <row r="44" spans="1:5" x14ac:dyDescent="0.2">
      <c r="A44" s="14">
        <v>18000419</v>
      </c>
      <c r="B44" s="12">
        <v>4553</v>
      </c>
      <c r="D44" s="14" t="s">
        <v>80</v>
      </c>
      <c r="E44" s="12">
        <v>1967</v>
      </c>
    </row>
    <row r="45" spans="1:5" x14ac:dyDescent="0.2">
      <c r="A45" s="14">
        <v>18000431</v>
      </c>
      <c r="B45" s="12">
        <v>105</v>
      </c>
      <c r="D45" s="14" t="s">
        <v>96</v>
      </c>
      <c r="E45" s="12">
        <v>1069</v>
      </c>
    </row>
    <row r="46" spans="1:5" x14ac:dyDescent="0.2">
      <c r="A46" s="14">
        <v>18000433</v>
      </c>
      <c r="B46" s="12">
        <v>54959</v>
      </c>
      <c r="D46" s="14" t="s">
        <v>101</v>
      </c>
      <c r="E46" s="12">
        <v>285484</v>
      </c>
    </row>
    <row r="47" spans="1:5" x14ac:dyDescent="0.2">
      <c r="A47" s="14">
        <v>18000440</v>
      </c>
      <c r="B47" s="12">
        <v>11331</v>
      </c>
      <c r="D47" s="14" t="s">
        <v>99</v>
      </c>
      <c r="E47" s="12">
        <v>1959</v>
      </c>
    </row>
    <row r="48" spans="1:5" x14ac:dyDescent="0.2">
      <c r="A48" s="14">
        <v>18000441</v>
      </c>
      <c r="B48" s="12">
        <v>13394</v>
      </c>
      <c r="D48" s="14" t="s">
        <v>93</v>
      </c>
      <c r="E48" s="12">
        <v>1821</v>
      </c>
    </row>
    <row r="49" spans="1:5" x14ac:dyDescent="0.2">
      <c r="A49" s="14">
        <v>18000468</v>
      </c>
      <c r="B49" s="12">
        <v>15461</v>
      </c>
      <c r="D49" s="14" t="s">
        <v>98</v>
      </c>
      <c r="E49" s="12">
        <v>1957</v>
      </c>
    </row>
    <row r="50" spans="1:5" x14ac:dyDescent="0.2">
      <c r="A50" s="14">
        <v>18000469</v>
      </c>
      <c r="B50" s="12">
        <v>2965</v>
      </c>
      <c r="D50" s="14" t="s">
        <v>102</v>
      </c>
      <c r="E50" s="12">
        <v>942</v>
      </c>
    </row>
    <row r="51" spans="1:5" x14ac:dyDescent="0.2">
      <c r="A51" s="14">
        <v>18000494</v>
      </c>
      <c r="B51" s="12">
        <v>3819</v>
      </c>
      <c r="D51" s="14" t="s">
        <v>103</v>
      </c>
      <c r="E51" s="12">
        <v>1048</v>
      </c>
    </row>
    <row r="52" spans="1:5" x14ac:dyDescent="0.2">
      <c r="A52" s="14">
        <v>18000499</v>
      </c>
      <c r="B52" s="12">
        <v>1045</v>
      </c>
      <c r="D52" s="14" t="s">
        <v>104</v>
      </c>
      <c r="E52" s="12">
        <v>3357</v>
      </c>
    </row>
    <row r="53" spans="1:5" x14ac:dyDescent="0.2">
      <c r="A53" s="14">
        <v>18000619</v>
      </c>
      <c r="B53" s="12">
        <v>2700</v>
      </c>
      <c r="D53" s="14" t="s">
        <v>108</v>
      </c>
      <c r="E53" s="12">
        <v>100614</v>
      </c>
    </row>
    <row r="54" spans="1:5" x14ac:dyDescent="0.2">
      <c r="A54" s="14">
        <v>18000644</v>
      </c>
      <c r="B54" s="12">
        <v>84</v>
      </c>
      <c r="D54" s="14" t="s">
        <v>105</v>
      </c>
      <c r="E54" s="12">
        <v>508</v>
      </c>
    </row>
    <row r="55" spans="1:5" x14ac:dyDescent="0.2">
      <c r="A55" s="14">
        <v>18000646</v>
      </c>
      <c r="B55" s="12">
        <v>128</v>
      </c>
      <c r="D55" s="14" t="s">
        <v>109</v>
      </c>
      <c r="E55" s="12">
        <v>635</v>
      </c>
    </row>
    <row r="56" spans="1:5" x14ac:dyDescent="0.2">
      <c r="A56" s="14">
        <v>18000904</v>
      </c>
      <c r="B56" s="12">
        <v>1178</v>
      </c>
      <c r="D56" s="14" t="s">
        <v>110</v>
      </c>
      <c r="E56" s="12">
        <v>571</v>
      </c>
    </row>
    <row r="57" spans="1:5" x14ac:dyDescent="0.2">
      <c r="A57" s="14">
        <v>18000908</v>
      </c>
      <c r="B57" s="12">
        <v>79</v>
      </c>
      <c r="D57" s="14" t="s">
        <v>111</v>
      </c>
      <c r="E57" s="12">
        <v>148</v>
      </c>
    </row>
    <row r="58" spans="1:5" x14ac:dyDescent="0.2">
      <c r="A58" s="14">
        <v>18000909</v>
      </c>
      <c r="B58" s="12">
        <v>3861</v>
      </c>
      <c r="D58" s="14" t="s">
        <v>112</v>
      </c>
      <c r="E58" s="12">
        <v>9215</v>
      </c>
    </row>
    <row r="59" spans="1:5" x14ac:dyDescent="0.2">
      <c r="A59" s="14">
        <v>18000910</v>
      </c>
      <c r="B59" s="12">
        <v>95</v>
      </c>
      <c r="D59" s="14" t="s">
        <v>117</v>
      </c>
      <c r="E59" s="12">
        <v>20862</v>
      </c>
    </row>
    <row r="60" spans="1:5" x14ac:dyDescent="0.2">
      <c r="A60" s="14">
        <v>18000911</v>
      </c>
      <c r="B60" s="12">
        <v>2</v>
      </c>
      <c r="D60" s="14" t="s">
        <v>113</v>
      </c>
      <c r="E60" s="12">
        <v>349</v>
      </c>
    </row>
    <row r="61" spans="1:5" x14ac:dyDescent="0.2">
      <c r="A61" s="14">
        <v>18000913</v>
      </c>
      <c r="B61" s="12">
        <v>2683</v>
      </c>
      <c r="D61" s="14" t="s">
        <v>124</v>
      </c>
      <c r="E61" s="12">
        <v>317296</v>
      </c>
    </row>
    <row r="62" spans="1:5" x14ac:dyDescent="0.2">
      <c r="A62" s="14">
        <v>18000914</v>
      </c>
      <c r="B62" s="12">
        <v>1987</v>
      </c>
      <c r="D62" s="14" t="s">
        <v>125</v>
      </c>
      <c r="E62" s="12">
        <v>315846</v>
      </c>
    </row>
    <row r="63" spans="1:5" x14ac:dyDescent="0.2">
      <c r="A63" s="14">
        <v>18000994</v>
      </c>
      <c r="B63" s="12">
        <v>56708</v>
      </c>
      <c r="D63" s="14" t="s">
        <v>130</v>
      </c>
      <c r="E63" s="12">
        <v>953</v>
      </c>
    </row>
    <row r="64" spans="1:5" x14ac:dyDescent="0.2">
      <c r="A64" s="14">
        <v>18000996</v>
      </c>
      <c r="B64" s="12">
        <v>529</v>
      </c>
      <c r="D64" s="14" t="s">
        <v>132</v>
      </c>
      <c r="E64" s="12">
        <v>2118</v>
      </c>
    </row>
    <row r="65" spans="1:5" x14ac:dyDescent="0.2">
      <c r="A65" s="14">
        <v>18000998</v>
      </c>
      <c r="B65" s="12">
        <v>899</v>
      </c>
      <c r="D65" s="14" t="s">
        <v>133</v>
      </c>
      <c r="E65" s="12">
        <v>2118</v>
      </c>
    </row>
    <row r="66" spans="1:5" x14ac:dyDescent="0.2">
      <c r="A66" s="14">
        <v>18000999</v>
      </c>
      <c r="B66" s="12">
        <v>3177</v>
      </c>
      <c r="D66" s="14" t="s">
        <v>135</v>
      </c>
      <c r="E66" s="12">
        <v>2012</v>
      </c>
    </row>
    <row r="67" spans="1:5" x14ac:dyDescent="0.2">
      <c r="A67" s="14">
        <v>18001014</v>
      </c>
      <c r="B67" s="12">
        <v>4</v>
      </c>
      <c r="D67" s="14" t="s">
        <v>136</v>
      </c>
      <c r="E67" s="12">
        <v>1270</v>
      </c>
    </row>
    <row r="68" spans="1:5" x14ac:dyDescent="0.2">
      <c r="A68" s="14">
        <v>18001016</v>
      </c>
      <c r="B68" s="12">
        <v>4</v>
      </c>
      <c r="D68" s="14" t="s">
        <v>137</v>
      </c>
      <c r="E68" s="12">
        <v>2012</v>
      </c>
    </row>
    <row r="69" spans="1:5" x14ac:dyDescent="0.2">
      <c r="A69" s="14">
        <v>18001018</v>
      </c>
      <c r="B69" s="12">
        <v>21</v>
      </c>
      <c r="D69" s="14" t="s">
        <v>608</v>
      </c>
      <c r="E69" s="12">
        <v>2118</v>
      </c>
    </row>
    <row r="70" spans="1:5" x14ac:dyDescent="0.2">
      <c r="A70" s="14">
        <v>18001019</v>
      </c>
      <c r="B70" s="12">
        <v>21</v>
      </c>
      <c r="D70" s="14" t="s">
        <v>801</v>
      </c>
      <c r="E70" s="12">
        <v>3</v>
      </c>
    </row>
    <row r="71" spans="1:5" x14ac:dyDescent="0.2">
      <c r="A71" s="14">
        <v>18001044</v>
      </c>
      <c r="B71" s="12">
        <v>1905</v>
      </c>
      <c r="D71" s="14" t="s">
        <v>809</v>
      </c>
      <c r="E71" s="12">
        <v>6</v>
      </c>
    </row>
    <row r="72" spans="1:5" x14ac:dyDescent="0.2">
      <c r="A72" s="14">
        <v>18001049</v>
      </c>
      <c r="B72" s="12">
        <v>1905</v>
      </c>
      <c r="D72" s="14" t="s">
        <v>818</v>
      </c>
      <c r="E72" s="12">
        <v>6</v>
      </c>
    </row>
    <row r="73" spans="1:5" x14ac:dyDescent="0.2">
      <c r="A73" s="14">
        <v>18001090</v>
      </c>
      <c r="B73" s="12">
        <v>3388</v>
      </c>
      <c r="D73" s="14" t="s">
        <v>663</v>
      </c>
      <c r="E73" s="12">
        <v>23</v>
      </c>
    </row>
    <row r="74" spans="1:5" x14ac:dyDescent="0.2">
      <c r="A74" s="14">
        <v>18001118</v>
      </c>
      <c r="B74" s="12">
        <v>105</v>
      </c>
      <c r="D74" s="14" t="s">
        <v>680</v>
      </c>
      <c r="E74" s="12">
        <v>20</v>
      </c>
    </row>
    <row r="75" spans="1:5" x14ac:dyDescent="0.2">
      <c r="A75" s="14">
        <v>18001193</v>
      </c>
      <c r="B75" s="12">
        <v>15</v>
      </c>
      <c r="D75" s="14" t="s">
        <v>692</v>
      </c>
      <c r="E75" s="12">
        <v>33</v>
      </c>
    </row>
    <row r="76" spans="1:5" x14ac:dyDescent="0.2">
      <c r="A76" s="14">
        <v>18001349</v>
      </c>
      <c r="B76" s="12">
        <v>6142</v>
      </c>
      <c r="D76" s="14" t="s">
        <v>702</v>
      </c>
      <c r="E76" s="12">
        <v>10</v>
      </c>
    </row>
    <row r="77" spans="1:5" x14ac:dyDescent="0.2">
      <c r="A77" s="14">
        <v>18001391</v>
      </c>
      <c r="B77" s="12">
        <v>1059</v>
      </c>
      <c r="D77" s="14" t="s">
        <v>698</v>
      </c>
      <c r="E77" s="12">
        <v>21</v>
      </c>
    </row>
    <row r="78" spans="1:5" x14ac:dyDescent="0.2">
      <c r="A78" s="14">
        <v>18001398</v>
      </c>
      <c r="B78" s="12">
        <v>6036</v>
      </c>
      <c r="D78" s="14" t="s">
        <v>712</v>
      </c>
      <c r="E78" s="12">
        <v>42</v>
      </c>
    </row>
    <row r="79" spans="1:5" x14ac:dyDescent="0.2">
      <c r="A79" s="14">
        <v>18001399</v>
      </c>
      <c r="B79" s="12">
        <v>2647</v>
      </c>
      <c r="D79" s="14" t="s">
        <v>708</v>
      </c>
      <c r="E79" s="12">
        <v>21</v>
      </c>
    </row>
    <row r="80" spans="1:5" x14ac:dyDescent="0.2">
      <c r="A80" s="14">
        <v>18001408</v>
      </c>
      <c r="B80" s="12">
        <v>952</v>
      </c>
      <c r="D80" s="14" t="s">
        <v>722</v>
      </c>
      <c r="E80" s="12">
        <v>25</v>
      </c>
    </row>
    <row r="81" spans="1:5" x14ac:dyDescent="0.2">
      <c r="A81" s="14">
        <v>18001409</v>
      </c>
      <c r="B81" s="12">
        <v>2456</v>
      </c>
      <c r="D81" s="14" t="s">
        <v>718</v>
      </c>
      <c r="E81" s="12">
        <v>21</v>
      </c>
    </row>
    <row r="82" spans="1:5" x14ac:dyDescent="0.2">
      <c r="A82" s="14">
        <v>18001414</v>
      </c>
      <c r="B82" s="12">
        <v>635</v>
      </c>
      <c r="D82" s="14" t="s">
        <v>728</v>
      </c>
      <c r="E82" s="12">
        <v>21</v>
      </c>
    </row>
    <row r="83" spans="1:5" x14ac:dyDescent="0.2">
      <c r="A83" s="14">
        <v>18001460</v>
      </c>
      <c r="B83" s="12">
        <v>12496</v>
      </c>
      <c r="D83" s="14" t="s">
        <v>738</v>
      </c>
      <c r="E83" s="12">
        <v>21</v>
      </c>
    </row>
    <row r="84" spans="1:5" x14ac:dyDescent="0.2">
      <c r="A84" s="14">
        <v>18001661</v>
      </c>
      <c r="B84" s="12">
        <v>264</v>
      </c>
      <c r="D84" s="14" t="s">
        <v>762</v>
      </c>
      <c r="E84" s="12">
        <v>21</v>
      </c>
    </row>
    <row r="85" spans="1:5" x14ac:dyDescent="0.2">
      <c r="A85" s="14">
        <v>18001663</v>
      </c>
      <c r="B85" s="12">
        <v>145</v>
      </c>
      <c r="D85" s="14" t="s">
        <v>758</v>
      </c>
      <c r="E85" s="12">
        <v>31</v>
      </c>
    </row>
    <row r="86" spans="1:5" x14ac:dyDescent="0.2">
      <c r="A86" s="14">
        <v>84900194</v>
      </c>
      <c r="B86" s="12">
        <v>1059</v>
      </c>
      <c r="D86" s="14" t="s">
        <v>174</v>
      </c>
      <c r="E86" s="12">
        <v>1059</v>
      </c>
    </row>
    <row r="87" spans="1:5" x14ac:dyDescent="0.2">
      <c r="A87" s="14">
        <v>84900199</v>
      </c>
      <c r="B87" s="12">
        <v>22211</v>
      </c>
      <c r="D87" s="14" t="s">
        <v>175</v>
      </c>
      <c r="E87" s="12">
        <v>9531</v>
      </c>
    </row>
    <row r="88" spans="1:5" x14ac:dyDescent="0.2">
      <c r="A88" s="14">
        <v>84900414</v>
      </c>
      <c r="B88" s="12">
        <v>5506</v>
      </c>
      <c r="D88" s="14" t="s">
        <v>177</v>
      </c>
      <c r="E88" s="12">
        <v>3177</v>
      </c>
    </row>
    <row r="89" spans="1:5" x14ac:dyDescent="0.2">
      <c r="A89" s="14">
        <v>84900460</v>
      </c>
      <c r="B89" s="12">
        <v>3</v>
      </c>
      <c r="D89" s="14" t="s">
        <v>179</v>
      </c>
      <c r="E89" s="12">
        <v>2118</v>
      </c>
    </row>
    <row r="90" spans="1:5" x14ac:dyDescent="0.2">
      <c r="A90" s="14">
        <v>84900618</v>
      </c>
      <c r="B90" s="12">
        <v>220</v>
      </c>
      <c r="D90" s="14" t="s">
        <v>147</v>
      </c>
      <c r="E90" s="12">
        <v>84</v>
      </c>
    </row>
    <row r="91" spans="1:5" x14ac:dyDescent="0.2">
      <c r="A91" s="14">
        <v>84900619</v>
      </c>
      <c r="B91" s="12">
        <v>9</v>
      </c>
      <c r="D91" s="14" t="s">
        <v>619</v>
      </c>
      <c r="E91" s="12">
        <v>146</v>
      </c>
    </row>
    <row r="92" spans="1:5" x14ac:dyDescent="0.2">
      <c r="A92" s="14">
        <v>84900669</v>
      </c>
      <c r="B92" s="12">
        <v>147</v>
      </c>
      <c r="D92" s="14" t="s">
        <v>182</v>
      </c>
      <c r="E92" s="12">
        <v>63</v>
      </c>
    </row>
    <row r="93" spans="1:5" x14ac:dyDescent="0.2">
      <c r="A93" s="14">
        <v>84900944</v>
      </c>
      <c r="B93" s="12">
        <v>2</v>
      </c>
      <c r="D93" s="14" t="s">
        <v>612</v>
      </c>
      <c r="E93" s="12">
        <v>8386</v>
      </c>
    </row>
    <row r="94" spans="1:5" x14ac:dyDescent="0.2">
      <c r="A94" s="14">
        <v>84900966</v>
      </c>
      <c r="B94" s="12">
        <v>307</v>
      </c>
      <c r="D94" s="14" t="s">
        <v>149</v>
      </c>
      <c r="E94" s="12">
        <v>8472</v>
      </c>
    </row>
    <row r="95" spans="1:5" x14ac:dyDescent="0.2">
      <c r="A95" s="14">
        <v>84900991</v>
      </c>
      <c r="B95" s="12">
        <v>7</v>
      </c>
      <c r="D95" s="14" t="s">
        <v>150</v>
      </c>
      <c r="E95" s="12">
        <v>4447</v>
      </c>
    </row>
    <row r="96" spans="1:5" x14ac:dyDescent="0.2">
      <c r="A96" s="14">
        <v>86499943</v>
      </c>
      <c r="B96" s="12">
        <v>41</v>
      </c>
      <c r="D96" s="14" t="s">
        <v>185</v>
      </c>
      <c r="E96" s="12">
        <v>169</v>
      </c>
    </row>
    <row r="97" spans="1:5" x14ac:dyDescent="0.2">
      <c r="A97" s="14">
        <v>89490198</v>
      </c>
      <c r="B97" s="12">
        <v>34</v>
      </c>
      <c r="D97" s="14" t="s">
        <v>186</v>
      </c>
      <c r="E97" s="12">
        <v>1704</v>
      </c>
    </row>
    <row r="98" spans="1:5" x14ac:dyDescent="0.2">
      <c r="A98" s="14">
        <v>89600414</v>
      </c>
      <c r="B98" s="12">
        <v>37</v>
      </c>
      <c r="D98" s="14" t="s">
        <v>158</v>
      </c>
      <c r="E98" s="12">
        <v>5372</v>
      </c>
    </row>
    <row r="99" spans="1:5" x14ac:dyDescent="0.2">
      <c r="A99" s="14">
        <v>89600808</v>
      </c>
      <c r="B99" s="12">
        <v>5</v>
      </c>
      <c r="D99" s="14" t="s">
        <v>188</v>
      </c>
      <c r="E99" s="12">
        <v>8531</v>
      </c>
    </row>
    <row r="100" spans="1:5" x14ac:dyDescent="0.2">
      <c r="A100" s="14">
        <v>89600999</v>
      </c>
      <c r="B100" s="12">
        <v>41</v>
      </c>
      <c r="D100" s="14" t="s">
        <v>160</v>
      </c>
      <c r="E100" s="12">
        <v>124</v>
      </c>
    </row>
    <row r="101" spans="1:5" x14ac:dyDescent="0.2">
      <c r="A101" s="14">
        <v>89601340</v>
      </c>
      <c r="B101" s="12">
        <v>1129</v>
      </c>
      <c r="D101" s="14" t="s">
        <v>161</v>
      </c>
      <c r="E101" s="12">
        <v>10590</v>
      </c>
    </row>
    <row r="102" spans="1:5" x14ac:dyDescent="0.2">
      <c r="A102" s="14">
        <v>89601364</v>
      </c>
      <c r="B102" s="12">
        <v>63</v>
      </c>
      <c r="D102" s="14" t="s">
        <v>190</v>
      </c>
      <c r="E102" s="12">
        <v>834</v>
      </c>
    </row>
    <row r="103" spans="1:5" x14ac:dyDescent="0.2">
      <c r="A103" s="14">
        <v>89601366</v>
      </c>
      <c r="B103" s="12">
        <v>313</v>
      </c>
      <c r="D103" s="14" t="s">
        <v>191</v>
      </c>
      <c r="E103" s="12">
        <v>1016</v>
      </c>
    </row>
    <row r="104" spans="1:5" x14ac:dyDescent="0.2">
      <c r="A104" s="14">
        <v>89601368</v>
      </c>
      <c r="B104" s="12">
        <v>917</v>
      </c>
      <c r="D104" s="14" t="s">
        <v>169</v>
      </c>
      <c r="E104" s="12">
        <v>14171</v>
      </c>
    </row>
    <row r="105" spans="1:5" x14ac:dyDescent="0.2">
      <c r="A105" s="14">
        <v>89601369</v>
      </c>
      <c r="B105" s="12">
        <v>26</v>
      </c>
      <c r="D105" s="14" t="s">
        <v>167</v>
      </c>
      <c r="E105" s="12">
        <v>42</v>
      </c>
    </row>
    <row r="106" spans="1:5" x14ac:dyDescent="0.2">
      <c r="A106" s="14">
        <v>89601409</v>
      </c>
      <c r="B106" s="12">
        <v>1017</v>
      </c>
      <c r="D106" s="14" t="s">
        <v>197</v>
      </c>
      <c r="E106" s="12">
        <v>42802</v>
      </c>
    </row>
    <row r="107" spans="1:5" x14ac:dyDescent="0.2">
      <c r="A107" s="14" t="s">
        <v>23</v>
      </c>
      <c r="B107" s="12">
        <v>4447</v>
      </c>
      <c r="D107" s="14" t="s">
        <v>199</v>
      </c>
      <c r="E107" s="12">
        <v>3077</v>
      </c>
    </row>
    <row r="108" spans="1:5" x14ac:dyDescent="0.2">
      <c r="A108" s="14" t="s">
        <v>26</v>
      </c>
      <c r="B108" s="12">
        <v>97</v>
      </c>
      <c r="D108" s="14" t="s">
        <v>164</v>
      </c>
      <c r="E108" s="12">
        <v>18214</v>
      </c>
    </row>
    <row r="109" spans="1:5" x14ac:dyDescent="0.2">
      <c r="A109" s="14" t="s">
        <v>27</v>
      </c>
      <c r="B109" s="12">
        <v>89</v>
      </c>
      <c r="D109" s="14" t="s">
        <v>192</v>
      </c>
      <c r="E109" s="12">
        <v>22617</v>
      </c>
    </row>
    <row r="110" spans="1:5" x14ac:dyDescent="0.2">
      <c r="A110" s="14" t="s">
        <v>28</v>
      </c>
      <c r="B110" s="12">
        <v>1376</v>
      </c>
      <c r="D110" s="14" t="s">
        <v>631</v>
      </c>
      <c r="E110" s="12">
        <v>2118</v>
      </c>
    </row>
    <row r="111" spans="1:5" x14ac:dyDescent="0.2">
      <c r="A111" s="14" t="s">
        <v>34</v>
      </c>
      <c r="B111" s="12">
        <v>194</v>
      </c>
      <c r="D111" s="14" t="s">
        <v>616</v>
      </c>
      <c r="E111" s="12">
        <v>5460</v>
      </c>
    </row>
    <row r="112" spans="1:5" x14ac:dyDescent="0.2">
      <c r="A112" s="14" t="s">
        <v>35</v>
      </c>
      <c r="B112" s="12">
        <v>134</v>
      </c>
      <c r="D112" s="14" t="s">
        <v>194</v>
      </c>
      <c r="E112" s="12">
        <v>19090</v>
      </c>
    </row>
    <row r="113" spans="1:5" x14ac:dyDescent="0.2">
      <c r="A113" s="14" t="s">
        <v>1376</v>
      </c>
      <c r="B113" s="12">
        <v>6591</v>
      </c>
      <c r="D113" s="14" t="s">
        <v>171</v>
      </c>
      <c r="E113" s="12">
        <v>9531</v>
      </c>
    </row>
    <row r="114" spans="1:5" x14ac:dyDescent="0.2">
      <c r="A114" s="14" t="s">
        <v>1377</v>
      </c>
      <c r="B114" s="12">
        <v>984</v>
      </c>
      <c r="D114" s="14" t="s">
        <v>172</v>
      </c>
      <c r="E114" s="12">
        <v>185</v>
      </c>
    </row>
    <row r="115" spans="1:5" x14ac:dyDescent="0.2">
      <c r="A115" s="14" t="s">
        <v>1378</v>
      </c>
      <c r="B115" s="12">
        <v>99</v>
      </c>
      <c r="D115" s="14" t="s">
        <v>200</v>
      </c>
      <c r="E115" s="12">
        <v>8048</v>
      </c>
    </row>
    <row r="116" spans="1:5" x14ac:dyDescent="0.2">
      <c r="A116" s="14" t="s">
        <v>1379</v>
      </c>
      <c r="B116" s="12">
        <v>248</v>
      </c>
      <c r="D116" s="14" t="s">
        <v>170</v>
      </c>
      <c r="E116" s="12">
        <v>1355</v>
      </c>
    </row>
    <row r="117" spans="1:5" x14ac:dyDescent="0.2">
      <c r="A117" s="14" t="s">
        <v>1380</v>
      </c>
      <c r="B117" s="12">
        <v>542</v>
      </c>
      <c r="D117" s="14" t="s">
        <v>201</v>
      </c>
      <c r="E117" s="12">
        <v>30187</v>
      </c>
    </row>
    <row r="118" spans="1:5" x14ac:dyDescent="0.2">
      <c r="A118" s="14" t="s">
        <v>1381</v>
      </c>
      <c r="B118" s="12">
        <v>1044</v>
      </c>
      <c r="D118" s="14" t="s">
        <v>634</v>
      </c>
      <c r="E118" s="12">
        <v>1548</v>
      </c>
    </row>
    <row r="119" spans="1:5" x14ac:dyDescent="0.2">
      <c r="A119" s="14" t="s">
        <v>1382</v>
      </c>
      <c r="B119" s="12">
        <v>1265</v>
      </c>
      <c r="D119" s="14" t="s">
        <v>202</v>
      </c>
      <c r="E119" s="12">
        <v>6322</v>
      </c>
    </row>
    <row r="120" spans="1:5" x14ac:dyDescent="0.2">
      <c r="A120" s="14" t="s">
        <v>1383</v>
      </c>
      <c r="B120" s="12">
        <v>8574</v>
      </c>
      <c r="D120" s="14" t="s">
        <v>2301</v>
      </c>
      <c r="E120" s="12">
        <v>105</v>
      </c>
    </row>
    <row r="121" spans="1:5" x14ac:dyDescent="0.2">
      <c r="A121" s="14" t="s">
        <v>1384</v>
      </c>
      <c r="B121" s="12">
        <v>1288</v>
      </c>
      <c r="D121" s="14" t="s">
        <v>2300</v>
      </c>
      <c r="E121" s="12">
        <v>105</v>
      </c>
    </row>
    <row r="122" spans="1:5" x14ac:dyDescent="0.2">
      <c r="A122" s="14" t="s">
        <v>1385</v>
      </c>
      <c r="B122" s="12">
        <v>1268</v>
      </c>
      <c r="D122" s="14" t="s">
        <v>2299</v>
      </c>
      <c r="E122" s="12">
        <v>105</v>
      </c>
    </row>
    <row r="123" spans="1:5" x14ac:dyDescent="0.2">
      <c r="A123" s="14" t="s">
        <v>1386</v>
      </c>
      <c r="B123" s="12">
        <v>858</v>
      </c>
      <c r="D123" s="14" t="s">
        <v>2304</v>
      </c>
      <c r="E123" s="12">
        <v>105</v>
      </c>
    </row>
    <row r="124" spans="1:5" x14ac:dyDescent="0.2">
      <c r="A124" s="14" t="s">
        <v>1387</v>
      </c>
      <c r="B124" s="12">
        <v>572</v>
      </c>
      <c r="D124" s="14" t="s">
        <v>2303</v>
      </c>
      <c r="E124" s="12">
        <v>105</v>
      </c>
    </row>
    <row r="125" spans="1:5" x14ac:dyDescent="0.2">
      <c r="A125" s="14" t="s">
        <v>1388</v>
      </c>
      <c r="B125" s="12">
        <v>518</v>
      </c>
      <c r="D125" s="14" t="s">
        <v>2302</v>
      </c>
      <c r="E125" s="12">
        <v>105</v>
      </c>
    </row>
    <row r="126" spans="1:5" x14ac:dyDescent="0.2">
      <c r="A126" s="14" t="s">
        <v>1389</v>
      </c>
      <c r="B126" s="12">
        <v>854</v>
      </c>
      <c r="D126" s="14" t="s">
        <v>2305</v>
      </c>
      <c r="E126" s="12">
        <v>105</v>
      </c>
    </row>
    <row r="127" spans="1:5" x14ac:dyDescent="0.2">
      <c r="A127" s="14" t="s">
        <v>1390</v>
      </c>
      <c r="B127" s="12">
        <v>160</v>
      </c>
      <c r="D127" s="14" t="s">
        <v>2306</v>
      </c>
      <c r="E127" s="12">
        <v>105</v>
      </c>
    </row>
    <row r="128" spans="1:5" x14ac:dyDescent="0.2">
      <c r="A128" s="14" t="s">
        <v>1391</v>
      </c>
      <c r="B128" s="12">
        <v>276</v>
      </c>
      <c r="D128" s="14" t="s">
        <v>2307</v>
      </c>
      <c r="E128" s="12">
        <v>105</v>
      </c>
    </row>
    <row r="129" spans="1:5" x14ac:dyDescent="0.2">
      <c r="A129" s="14" t="s">
        <v>1392</v>
      </c>
      <c r="B129" s="12">
        <v>1575</v>
      </c>
      <c r="D129" s="14" t="s">
        <v>2308</v>
      </c>
      <c r="E129" s="12">
        <v>105</v>
      </c>
    </row>
    <row r="130" spans="1:5" x14ac:dyDescent="0.2">
      <c r="A130" s="14" t="s">
        <v>1393</v>
      </c>
      <c r="B130" s="12">
        <v>1120</v>
      </c>
      <c r="D130" s="14" t="s">
        <v>2309</v>
      </c>
      <c r="E130" s="12">
        <v>105</v>
      </c>
    </row>
    <row r="131" spans="1:5" x14ac:dyDescent="0.2">
      <c r="A131" s="14" t="s">
        <v>1394</v>
      </c>
      <c r="B131" s="12">
        <v>315</v>
      </c>
      <c r="D131" s="14" t="s">
        <v>2310</v>
      </c>
      <c r="E131" s="12">
        <v>105</v>
      </c>
    </row>
    <row r="132" spans="1:5" x14ac:dyDescent="0.2">
      <c r="A132" s="14" t="s">
        <v>1395</v>
      </c>
      <c r="B132" s="12">
        <v>241</v>
      </c>
      <c r="D132" s="14" t="s">
        <v>2311</v>
      </c>
      <c r="E132" s="12">
        <v>105</v>
      </c>
    </row>
    <row r="133" spans="1:5" x14ac:dyDescent="0.2">
      <c r="A133" s="14" t="s">
        <v>1396</v>
      </c>
      <c r="B133" s="12">
        <v>20</v>
      </c>
      <c r="D133" s="14" t="s">
        <v>2314</v>
      </c>
      <c r="E133" s="12">
        <v>105</v>
      </c>
    </row>
    <row r="134" spans="1:5" x14ac:dyDescent="0.2">
      <c r="A134" s="14" t="s">
        <v>1397</v>
      </c>
      <c r="B134" s="12">
        <v>155</v>
      </c>
      <c r="D134" s="14" t="s">
        <v>2313</v>
      </c>
      <c r="E134" s="12">
        <v>49</v>
      </c>
    </row>
    <row r="135" spans="1:5" x14ac:dyDescent="0.2">
      <c r="A135" s="14" t="s">
        <v>1398</v>
      </c>
      <c r="B135" s="12">
        <v>126</v>
      </c>
      <c r="D135" s="14" t="s">
        <v>2312</v>
      </c>
      <c r="E135" s="12">
        <v>52</v>
      </c>
    </row>
    <row r="136" spans="1:5" x14ac:dyDescent="0.2">
      <c r="A136" s="14" t="s">
        <v>1399</v>
      </c>
      <c r="B136" s="12">
        <v>581</v>
      </c>
      <c r="D136" s="14" t="s">
        <v>2317</v>
      </c>
      <c r="E136" s="12">
        <v>105</v>
      </c>
    </row>
    <row r="137" spans="1:5" x14ac:dyDescent="0.2">
      <c r="A137" s="14" t="s">
        <v>397</v>
      </c>
      <c r="B137" s="12">
        <v>1272</v>
      </c>
      <c r="D137" s="14" t="s">
        <v>2316</v>
      </c>
      <c r="E137" s="12">
        <v>52</v>
      </c>
    </row>
    <row r="138" spans="1:5" x14ac:dyDescent="0.2">
      <c r="A138" s="14" t="s">
        <v>36</v>
      </c>
      <c r="B138" s="12">
        <v>2649</v>
      </c>
      <c r="D138" s="14" t="s">
        <v>2315</v>
      </c>
      <c r="E138" s="12">
        <v>52</v>
      </c>
    </row>
    <row r="139" spans="1:5" x14ac:dyDescent="0.2">
      <c r="A139" s="14" t="s">
        <v>399</v>
      </c>
      <c r="B139" s="12">
        <v>368</v>
      </c>
      <c r="D139" s="14" t="s">
        <v>203</v>
      </c>
      <c r="E139" s="12">
        <v>41</v>
      </c>
    </row>
    <row r="140" spans="1:5" x14ac:dyDescent="0.2">
      <c r="A140" s="14" t="s">
        <v>402</v>
      </c>
      <c r="B140" s="12">
        <v>23</v>
      </c>
      <c r="D140" s="14" t="s">
        <v>204</v>
      </c>
      <c r="E140" s="12">
        <v>3634</v>
      </c>
    </row>
    <row r="141" spans="1:5" x14ac:dyDescent="0.2">
      <c r="A141" s="14" t="s">
        <v>37</v>
      </c>
      <c r="B141" s="12">
        <v>10</v>
      </c>
      <c r="D141" s="14" t="s">
        <v>636</v>
      </c>
      <c r="E141" s="12">
        <v>56</v>
      </c>
    </row>
    <row r="142" spans="1:5" x14ac:dyDescent="0.2">
      <c r="A142" s="14" t="s">
        <v>48</v>
      </c>
      <c r="B142" s="12">
        <v>254</v>
      </c>
      <c r="D142" s="14" t="s">
        <v>206</v>
      </c>
      <c r="E142" s="12">
        <v>6809</v>
      </c>
    </row>
    <row r="143" spans="1:5" x14ac:dyDescent="0.2">
      <c r="A143" s="14" t="s">
        <v>1400</v>
      </c>
      <c r="B143" s="12">
        <v>267</v>
      </c>
      <c r="D143" s="14" t="s">
        <v>641</v>
      </c>
      <c r="E143" s="12">
        <v>2647</v>
      </c>
    </row>
    <row r="144" spans="1:5" x14ac:dyDescent="0.2">
      <c r="A144" s="14" t="s">
        <v>1401</v>
      </c>
      <c r="B144" s="12">
        <v>94</v>
      </c>
      <c r="D144" s="14" t="s">
        <v>207</v>
      </c>
      <c r="E144" s="12">
        <v>2911</v>
      </c>
    </row>
    <row r="145" spans="1:5" x14ac:dyDescent="0.2">
      <c r="A145" s="14" t="s">
        <v>1402</v>
      </c>
      <c r="B145" s="12">
        <v>47</v>
      </c>
      <c r="D145" s="14" t="s">
        <v>208</v>
      </c>
      <c r="E145" s="12">
        <v>635</v>
      </c>
    </row>
    <row r="146" spans="1:5" x14ac:dyDescent="0.2">
      <c r="A146" s="14" t="s">
        <v>965</v>
      </c>
      <c r="B146" s="12">
        <v>869</v>
      </c>
      <c r="D146" s="14" t="s">
        <v>644</v>
      </c>
      <c r="E146" s="12">
        <v>4765</v>
      </c>
    </row>
    <row r="147" spans="1:5" x14ac:dyDescent="0.2">
      <c r="A147" s="14" t="s">
        <v>966</v>
      </c>
      <c r="B147" s="12">
        <v>3475</v>
      </c>
      <c r="D147" s="14" t="s">
        <v>646</v>
      </c>
      <c r="E147" s="12">
        <v>1588</v>
      </c>
    </row>
    <row r="148" spans="1:5" x14ac:dyDescent="0.2">
      <c r="A148" s="14" t="s">
        <v>967</v>
      </c>
      <c r="B148" s="12">
        <v>1271</v>
      </c>
      <c r="D148" s="14" t="s">
        <v>211</v>
      </c>
      <c r="E148" s="12">
        <v>5295</v>
      </c>
    </row>
    <row r="149" spans="1:5" x14ac:dyDescent="0.2">
      <c r="A149" s="14" t="s">
        <v>1403</v>
      </c>
      <c r="B149" s="12">
        <v>400</v>
      </c>
      <c r="D149" s="14" t="s">
        <v>650</v>
      </c>
      <c r="E149" s="12">
        <v>1083</v>
      </c>
    </row>
    <row r="150" spans="1:5" x14ac:dyDescent="0.2">
      <c r="A150" s="14" t="s">
        <v>1404</v>
      </c>
      <c r="B150" s="12">
        <v>6</v>
      </c>
      <c r="D150" s="14" t="s">
        <v>209</v>
      </c>
      <c r="E150" s="12">
        <v>28537</v>
      </c>
    </row>
    <row r="151" spans="1:5" x14ac:dyDescent="0.2">
      <c r="A151" s="14" t="s">
        <v>1405</v>
      </c>
      <c r="B151" s="12">
        <v>13</v>
      </c>
      <c r="D151" s="14" t="s">
        <v>210</v>
      </c>
      <c r="E151" s="12">
        <v>317</v>
      </c>
    </row>
    <row r="152" spans="1:5" x14ac:dyDescent="0.2">
      <c r="A152" s="14" t="s">
        <v>1406</v>
      </c>
      <c r="B152" s="12">
        <v>2</v>
      </c>
      <c r="D152" s="14" t="s">
        <v>649</v>
      </c>
      <c r="E152" s="12">
        <v>4765</v>
      </c>
    </row>
    <row r="153" spans="1:5" x14ac:dyDescent="0.2">
      <c r="A153" s="14" t="s">
        <v>1407</v>
      </c>
      <c r="B153" s="12">
        <v>2</v>
      </c>
      <c r="D153" s="14" t="s">
        <v>215</v>
      </c>
      <c r="E153" s="12">
        <v>2118</v>
      </c>
    </row>
    <row r="154" spans="1:5" x14ac:dyDescent="0.2">
      <c r="A154" s="14" t="s">
        <v>1408</v>
      </c>
      <c r="B154" s="12">
        <v>2</v>
      </c>
      <c r="D154" s="14" t="s">
        <v>216</v>
      </c>
      <c r="E154" s="12">
        <v>211</v>
      </c>
    </row>
    <row r="155" spans="1:5" x14ac:dyDescent="0.2">
      <c r="A155" s="14" t="s">
        <v>1409</v>
      </c>
      <c r="B155" s="12">
        <v>2</v>
      </c>
      <c r="D155" s="14" t="s">
        <v>218</v>
      </c>
      <c r="E155" s="12">
        <v>1027</v>
      </c>
    </row>
    <row r="156" spans="1:5" x14ac:dyDescent="0.2">
      <c r="A156" s="14" t="s">
        <v>1410</v>
      </c>
      <c r="B156" s="12">
        <v>7</v>
      </c>
      <c r="D156" s="14" t="s">
        <v>223</v>
      </c>
      <c r="E156" s="12">
        <v>6496</v>
      </c>
    </row>
    <row r="157" spans="1:5" x14ac:dyDescent="0.2">
      <c r="A157" s="14" t="s">
        <v>1411</v>
      </c>
      <c r="B157" s="12">
        <v>68</v>
      </c>
      <c r="D157" s="14" t="s">
        <v>220</v>
      </c>
      <c r="E157" s="12">
        <v>105</v>
      </c>
    </row>
    <row r="158" spans="1:5" x14ac:dyDescent="0.2">
      <c r="A158" s="14" t="s">
        <v>1412</v>
      </c>
      <c r="B158" s="12">
        <v>15</v>
      </c>
      <c r="D158" s="14" t="s">
        <v>222</v>
      </c>
      <c r="E158" s="12">
        <v>2118</v>
      </c>
    </row>
    <row r="159" spans="1:5" x14ac:dyDescent="0.2">
      <c r="A159" s="14" t="s">
        <v>1413</v>
      </c>
      <c r="B159" s="12">
        <v>104</v>
      </c>
      <c r="D159" s="14" t="s">
        <v>235</v>
      </c>
      <c r="E159" s="12">
        <v>317</v>
      </c>
    </row>
    <row r="160" spans="1:5" x14ac:dyDescent="0.2">
      <c r="A160" s="14" t="s">
        <v>1414</v>
      </c>
      <c r="B160" s="12">
        <v>60</v>
      </c>
      <c r="D160" s="14" t="s">
        <v>303</v>
      </c>
      <c r="E160" s="12">
        <v>6830</v>
      </c>
    </row>
    <row r="161" spans="1:5" x14ac:dyDescent="0.2">
      <c r="A161" s="14" t="s">
        <v>1415</v>
      </c>
      <c r="B161" s="12">
        <v>21</v>
      </c>
      <c r="D161" s="14" t="s">
        <v>240</v>
      </c>
      <c r="E161" s="12">
        <v>8577</v>
      </c>
    </row>
    <row r="162" spans="1:5" x14ac:dyDescent="0.2">
      <c r="A162" s="14" t="s">
        <v>1416</v>
      </c>
      <c r="B162" s="12">
        <v>529</v>
      </c>
      <c r="D162" s="14" t="s">
        <v>239</v>
      </c>
      <c r="E162" s="12">
        <v>11977</v>
      </c>
    </row>
    <row r="163" spans="1:5" x14ac:dyDescent="0.2">
      <c r="A163" s="14" t="s">
        <v>1417</v>
      </c>
      <c r="B163" s="12">
        <v>529</v>
      </c>
      <c r="D163" s="14" t="s">
        <v>307</v>
      </c>
      <c r="E163" s="12">
        <v>1988</v>
      </c>
    </row>
    <row r="164" spans="1:5" x14ac:dyDescent="0.2">
      <c r="A164" s="14" t="s">
        <v>1418</v>
      </c>
      <c r="B164" s="12">
        <v>211</v>
      </c>
      <c r="D164" s="14" t="s">
        <v>237</v>
      </c>
      <c r="E164" s="12">
        <v>6354</v>
      </c>
    </row>
    <row r="165" spans="1:5" x14ac:dyDescent="0.2">
      <c r="A165" s="14" t="s">
        <v>1419</v>
      </c>
      <c r="B165" s="12">
        <v>529</v>
      </c>
      <c r="D165" s="14" t="s">
        <v>305</v>
      </c>
      <c r="E165" s="12">
        <v>8609</v>
      </c>
    </row>
    <row r="166" spans="1:5" x14ac:dyDescent="0.2">
      <c r="A166" s="14" t="s">
        <v>1420</v>
      </c>
      <c r="B166" s="12">
        <v>289</v>
      </c>
      <c r="D166" s="14" t="s">
        <v>238</v>
      </c>
      <c r="E166" s="12">
        <v>635</v>
      </c>
    </row>
    <row r="167" spans="1:5" x14ac:dyDescent="0.2">
      <c r="A167" s="14" t="s">
        <v>1421</v>
      </c>
      <c r="B167" s="12">
        <v>786</v>
      </c>
      <c r="D167" s="14" t="s">
        <v>297</v>
      </c>
      <c r="E167" s="12">
        <v>7264</v>
      </c>
    </row>
    <row r="168" spans="1:5" x14ac:dyDescent="0.2">
      <c r="A168" s="14" t="s">
        <v>1425</v>
      </c>
      <c r="B168" s="12">
        <v>1</v>
      </c>
      <c r="D168" s="14" t="s">
        <v>229</v>
      </c>
      <c r="E168" s="12">
        <v>741</v>
      </c>
    </row>
    <row r="169" spans="1:5" x14ac:dyDescent="0.2">
      <c r="A169" s="14" t="s">
        <v>1422</v>
      </c>
      <c r="B169" s="12">
        <v>2</v>
      </c>
      <c r="D169" s="14" t="s">
        <v>298</v>
      </c>
      <c r="E169" s="12">
        <v>1619</v>
      </c>
    </row>
    <row r="170" spans="1:5" x14ac:dyDescent="0.2">
      <c r="A170" s="14" t="s">
        <v>1423</v>
      </c>
      <c r="B170" s="12">
        <v>9292</v>
      </c>
      <c r="D170" s="14" t="s">
        <v>233</v>
      </c>
      <c r="E170" s="12">
        <v>226</v>
      </c>
    </row>
    <row r="171" spans="1:5" x14ac:dyDescent="0.2">
      <c r="A171" s="14" t="s">
        <v>1426</v>
      </c>
      <c r="B171" s="12">
        <v>55</v>
      </c>
      <c r="D171" s="14" t="s">
        <v>232</v>
      </c>
      <c r="E171" s="12">
        <v>10039</v>
      </c>
    </row>
    <row r="172" spans="1:5" x14ac:dyDescent="0.2">
      <c r="A172" s="14" t="s">
        <v>1427</v>
      </c>
      <c r="B172" s="12">
        <v>2</v>
      </c>
      <c r="D172" s="14" t="s">
        <v>301</v>
      </c>
      <c r="E172" s="12">
        <v>2952</v>
      </c>
    </row>
    <row r="173" spans="1:5" x14ac:dyDescent="0.2">
      <c r="A173" s="14" t="s">
        <v>1424</v>
      </c>
      <c r="B173" s="12">
        <v>2</v>
      </c>
      <c r="D173" s="14" t="s">
        <v>230</v>
      </c>
      <c r="E173" s="12">
        <v>11860</v>
      </c>
    </row>
    <row r="174" spans="1:5" x14ac:dyDescent="0.2">
      <c r="A174" s="14" t="s">
        <v>1428</v>
      </c>
      <c r="B174" s="12">
        <v>22</v>
      </c>
      <c r="D174" s="14" t="s">
        <v>299</v>
      </c>
      <c r="E174" s="12">
        <v>4881</v>
      </c>
    </row>
    <row r="175" spans="1:5" x14ac:dyDescent="0.2">
      <c r="A175" s="14" t="s">
        <v>1429</v>
      </c>
      <c r="B175" s="12">
        <v>194</v>
      </c>
      <c r="D175" s="14" t="s">
        <v>275</v>
      </c>
      <c r="E175" s="12">
        <v>815</v>
      </c>
    </row>
    <row r="176" spans="1:5" x14ac:dyDescent="0.2">
      <c r="A176" s="14" t="s">
        <v>1430</v>
      </c>
      <c r="B176" s="12">
        <v>4962</v>
      </c>
      <c r="D176" s="14" t="s">
        <v>277</v>
      </c>
      <c r="E176" s="12">
        <v>741</v>
      </c>
    </row>
    <row r="177" spans="1:5" x14ac:dyDescent="0.2">
      <c r="A177" s="14" t="s">
        <v>1431</v>
      </c>
      <c r="B177" s="12">
        <v>305</v>
      </c>
      <c r="D177" s="14" t="s">
        <v>279</v>
      </c>
      <c r="E177" s="12">
        <v>8943</v>
      </c>
    </row>
    <row r="178" spans="1:5" x14ac:dyDescent="0.2">
      <c r="A178" s="14" t="s">
        <v>1432</v>
      </c>
      <c r="B178" s="12">
        <v>1819</v>
      </c>
      <c r="D178" s="14" t="s">
        <v>280</v>
      </c>
      <c r="E178" s="12">
        <v>17228</v>
      </c>
    </row>
    <row r="179" spans="1:5" x14ac:dyDescent="0.2">
      <c r="A179" s="14" t="s">
        <v>1433</v>
      </c>
      <c r="B179" s="12">
        <v>11</v>
      </c>
      <c r="D179" s="14" t="s">
        <v>291</v>
      </c>
      <c r="E179" s="12">
        <v>1447</v>
      </c>
    </row>
    <row r="180" spans="1:5" x14ac:dyDescent="0.2">
      <c r="A180" s="14" t="s">
        <v>1434</v>
      </c>
      <c r="B180" s="12">
        <v>1185</v>
      </c>
      <c r="D180" s="14" t="s">
        <v>281</v>
      </c>
      <c r="E180" s="12">
        <v>114</v>
      </c>
    </row>
    <row r="181" spans="1:5" x14ac:dyDescent="0.2">
      <c r="A181" s="14" t="s">
        <v>1435</v>
      </c>
      <c r="B181" s="12">
        <v>1775</v>
      </c>
      <c r="D181" s="14" t="s">
        <v>288</v>
      </c>
      <c r="E181" s="12">
        <v>4626</v>
      </c>
    </row>
    <row r="182" spans="1:5" x14ac:dyDescent="0.2">
      <c r="A182" s="14" t="s">
        <v>1436</v>
      </c>
      <c r="B182" s="12">
        <v>720</v>
      </c>
      <c r="D182" s="14" t="s">
        <v>289</v>
      </c>
      <c r="E182" s="12">
        <v>4294</v>
      </c>
    </row>
    <row r="183" spans="1:5" x14ac:dyDescent="0.2">
      <c r="A183" s="14" t="s">
        <v>1437</v>
      </c>
      <c r="B183" s="12">
        <v>1844</v>
      </c>
      <c r="D183" s="14" t="s">
        <v>284</v>
      </c>
      <c r="E183" s="12">
        <v>13701</v>
      </c>
    </row>
    <row r="184" spans="1:5" x14ac:dyDescent="0.2">
      <c r="A184" s="14" t="s">
        <v>1438</v>
      </c>
      <c r="B184" s="12">
        <v>1198</v>
      </c>
      <c r="D184" s="14" t="s">
        <v>285</v>
      </c>
      <c r="E184" s="12">
        <v>3812</v>
      </c>
    </row>
    <row r="185" spans="1:5" x14ac:dyDescent="0.2">
      <c r="A185" s="14" t="s">
        <v>1439</v>
      </c>
      <c r="B185" s="12">
        <v>206</v>
      </c>
      <c r="D185" s="14" t="s">
        <v>286</v>
      </c>
      <c r="E185" s="12">
        <v>1757</v>
      </c>
    </row>
    <row r="186" spans="1:5" x14ac:dyDescent="0.2">
      <c r="A186" s="14" t="s">
        <v>1440</v>
      </c>
      <c r="B186" s="12">
        <v>1336</v>
      </c>
      <c r="D186" s="14" t="s">
        <v>2318</v>
      </c>
      <c r="E186" s="12">
        <v>1588</v>
      </c>
    </row>
    <row r="187" spans="1:5" x14ac:dyDescent="0.2">
      <c r="A187" s="14" t="s">
        <v>1441</v>
      </c>
      <c r="B187" s="12">
        <v>965</v>
      </c>
      <c r="D187" s="14" t="s">
        <v>2319</v>
      </c>
      <c r="E187" s="12">
        <v>1588</v>
      </c>
    </row>
    <row r="188" spans="1:5" x14ac:dyDescent="0.2">
      <c r="A188" s="14" t="s">
        <v>1442</v>
      </c>
      <c r="B188" s="12">
        <v>423</v>
      </c>
      <c r="D188" s="14" t="s">
        <v>294</v>
      </c>
      <c r="E188" s="12">
        <v>24793</v>
      </c>
    </row>
    <row r="189" spans="1:5" x14ac:dyDescent="0.2">
      <c r="A189" s="14" t="s">
        <v>1443</v>
      </c>
      <c r="B189" s="12">
        <v>467</v>
      </c>
      <c r="D189" s="14" t="s">
        <v>295</v>
      </c>
      <c r="E189" s="12">
        <v>1375</v>
      </c>
    </row>
    <row r="190" spans="1:5" x14ac:dyDescent="0.2">
      <c r="A190" s="14" t="s">
        <v>1444</v>
      </c>
      <c r="B190" s="12">
        <v>3277</v>
      </c>
      <c r="D190" s="14" t="s">
        <v>292</v>
      </c>
      <c r="E190" s="12">
        <v>9170</v>
      </c>
    </row>
    <row r="191" spans="1:5" x14ac:dyDescent="0.2">
      <c r="A191" s="14" t="s">
        <v>1445</v>
      </c>
      <c r="B191" s="12">
        <v>1989</v>
      </c>
      <c r="D191" s="14" t="s">
        <v>293</v>
      </c>
      <c r="E191" s="12">
        <v>6844</v>
      </c>
    </row>
    <row r="192" spans="1:5" x14ac:dyDescent="0.2">
      <c r="A192" s="14" t="s">
        <v>1446</v>
      </c>
      <c r="B192" s="12">
        <v>21</v>
      </c>
      <c r="D192" s="14" t="s">
        <v>271</v>
      </c>
      <c r="E192" s="12">
        <v>11013</v>
      </c>
    </row>
    <row r="193" spans="1:5" x14ac:dyDescent="0.2">
      <c r="A193" s="14" t="s">
        <v>1447</v>
      </c>
      <c r="B193" s="12">
        <v>2076</v>
      </c>
      <c r="D193" s="14" t="s">
        <v>241</v>
      </c>
      <c r="E193" s="12">
        <v>518</v>
      </c>
    </row>
    <row r="194" spans="1:5" x14ac:dyDescent="0.2">
      <c r="A194" s="14" t="s">
        <v>1453</v>
      </c>
      <c r="B194" s="12">
        <v>2</v>
      </c>
      <c r="D194" s="14" t="s">
        <v>242</v>
      </c>
      <c r="E194" s="12">
        <v>810</v>
      </c>
    </row>
    <row r="195" spans="1:5" x14ac:dyDescent="0.2">
      <c r="A195" s="14" t="s">
        <v>1450</v>
      </c>
      <c r="B195" s="12">
        <v>25</v>
      </c>
      <c r="D195" s="14" t="s">
        <v>246</v>
      </c>
      <c r="E195" s="12">
        <v>12033</v>
      </c>
    </row>
    <row r="196" spans="1:5" x14ac:dyDescent="0.2">
      <c r="A196" s="14" t="s">
        <v>1448</v>
      </c>
      <c r="B196" s="12">
        <v>27</v>
      </c>
      <c r="D196" s="14" t="s">
        <v>247</v>
      </c>
      <c r="E196" s="12">
        <v>7314</v>
      </c>
    </row>
    <row r="197" spans="1:5" x14ac:dyDescent="0.2">
      <c r="A197" s="14" t="s">
        <v>1449</v>
      </c>
      <c r="B197" s="12">
        <v>90</v>
      </c>
      <c r="D197" s="14" t="s">
        <v>248</v>
      </c>
      <c r="E197" s="12">
        <v>211</v>
      </c>
    </row>
    <row r="198" spans="1:5" x14ac:dyDescent="0.2">
      <c r="A198" s="14" t="s">
        <v>1451</v>
      </c>
      <c r="B198" s="12">
        <v>76</v>
      </c>
      <c r="D198" s="14" t="s">
        <v>254</v>
      </c>
      <c r="E198" s="12">
        <v>181</v>
      </c>
    </row>
    <row r="199" spans="1:5" x14ac:dyDescent="0.2">
      <c r="A199" s="14" t="s">
        <v>1452</v>
      </c>
      <c r="B199" s="12">
        <v>72</v>
      </c>
      <c r="D199" s="14" t="s">
        <v>251</v>
      </c>
      <c r="E199" s="12">
        <v>13433</v>
      </c>
    </row>
    <row r="200" spans="1:5" x14ac:dyDescent="0.2">
      <c r="A200" s="14" t="s">
        <v>1454</v>
      </c>
      <c r="B200" s="12">
        <v>1443</v>
      </c>
      <c r="D200" s="14" t="s">
        <v>249</v>
      </c>
      <c r="E200" s="12">
        <v>4181</v>
      </c>
    </row>
    <row r="201" spans="1:5" x14ac:dyDescent="0.2">
      <c r="A201" s="14" t="s">
        <v>1455</v>
      </c>
      <c r="B201" s="12">
        <v>2382</v>
      </c>
      <c r="D201" s="14" t="s">
        <v>250</v>
      </c>
      <c r="E201" s="12">
        <v>635</v>
      </c>
    </row>
    <row r="202" spans="1:5" x14ac:dyDescent="0.2">
      <c r="A202" s="14" t="s">
        <v>1456</v>
      </c>
      <c r="B202" s="12">
        <v>102</v>
      </c>
      <c r="D202" s="14" t="s">
        <v>256</v>
      </c>
      <c r="E202" s="12">
        <v>39</v>
      </c>
    </row>
    <row r="203" spans="1:5" x14ac:dyDescent="0.2">
      <c r="A203" s="14" t="s">
        <v>1457</v>
      </c>
      <c r="B203" s="12">
        <v>551</v>
      </c>
      <c r="D203" s="14" t="s">
        <v>255</v>
      </c>
      <c r="E203" s="12">
        <v>829</v>
      </c>
    </row>
    <row r="204" spans="1:5" x14ac:dyDescent="0.2">
      <c r="A204" s="14" t="s">
        <v>1458</v>
      </c>
      <c r="B204" s="12">
        <v>974</v>
      </c>
      <c r="D204" s="14" t="s">
        <v>258</v>
      </c>
      <c r="E204" s="12">
        <v>201</v>
      </c>
    </row>
    <row r="205" spans="1:5" x14ac:dyDescent="0.2">
      <c r="A205" s="14" t="s">
        <v>1459</v>
      </c>
      <c r="B205" s="12">
        <v>750</v>
      </c>
      <c r="D205" s="14" t="s">
        <v>260</v>
      </c>
      <c r="E205" s="12">
        <v>614</v>
      </c>
    </row>
    <row r="206" spans="1:5" x14ac:dyDescent="0.2">
      <c r="A206" s="14" t="s">
        <v>1468</v>
      </c>
      <c r="B206" s="12">
        <v>5892</v>
      </c>
      <c r="D206" s="14" t="s">
        <v>262</v>
      </c>
      <c r="E206" s="12">
        <v>7639</v>
      </c>
    </row>
    <row r="207" spans="1:5" x14ac:dyDescent="0.2">
      <c r="A207" s="14" t="s">
        <v>1469</v>
      </c>
      <c r="B207" s="12">
        <v>1</v>
      </c>
      <c r="D207" s="14" t="s">
        <v>261</v>
      </c>
      <c r="E207" s="12">
        <v>105</v>
      </c>
    </row>
    <row r="208" spans="1:5" x14ac:dyDescent="0.2">
      <c r="A208" s="14" t="s">
        <v>1470</v>
      </c>
      <c r="B208" s="12">
        <v>2</v>
      </c>
      <c r="D208" s="14" t="s">
        <v>264</v>
      </c>
      <c r="E208" s="12">
        <v>250</v>
      </c>
    </row>
    <row r="209" spans="1:5" x14ac:dyDescent="0.2">
      <c r="A209" s="14" t="s">
        <v>1460</v>
      </c>
      <c r="B209" s="12">
        <v>10598</v>
      </c>
      <c r="D209" s="14" t="s">
        <v>269</v>
      </c>
      <c r="E209" s="12">
        <v>529</v>
      </c>
    </row>
    <row r="210" spans="1:5" x14ac:dyDescent="0.2">
      <c r="A210" s="14" t="s">
        <v>1461</v>
      </c>
      <c r="B210" s="12">
        <v>79</v>
      </c>
      <c r="D210" s="14" t="s">
        <v>268</v>
      </c>
      <c r="E210" s="12">
        <v>1588</v>
      </c>
    </row>
    <row r="211" spans="1:5" x14ac:dyDescent="0.2">
      <c r="A211" s="14" t="s">
        <v>1462</v>
      </c>
      <c r="B211" s="12">
        <v>302</v>
      </c>
      <c r="D211" s="14" t="s">
        <v>339</v>
      </c>
      <c r="E211" s="12">
        <v>49</v>
      </c>
    </row>
    <row r="212" spans="1:5" x14ac:dyDescent="0.2">
      <c r="A212" s="14" t="s">
        <v>1463</v>
      </c>
      <c r="B212" s="12">
        <v>19</v>
      </c>
      <c r="D212" s="14" t="s">
        <v>343</v>
      </c>
      <c r="E212" s="12">
        <v>158</v>
      </c>
    </row>
    <row r="213" spans="1:5" x14ac:dyDescent="0.2">
      <c r="A213" s="14" t="s">
        <v>1464</v>
      </c>
      <c r="B213" s="12">
        <v>5947</v>
      </c>
      <c r="D213" s="14" t="s">
        <v>344</v>
      </c>
      <c r="E213" s="12">
        <v>2986</v>
      </c>
    </row>
    <row r="214" spans="1:5" x14ac:dyDescent="0.2">
      <c r="A214" s="14" t="s">
        <v>1465</v>
      </c>
      <c r="B214" s="12">
        <v>1</v>
      </c>
      <c r="D214" s="14" t="s">
        <v>345</v>
      </c>
      <c r="E214" s="12">
        <v>48903</v>
      </c>
    </row>
    <row r="215" spans="1:5" x14ac:dyDescent="0.2">
      <c r="A215" s="14" t="s">
        <v>1466</v>
      </c>
      <c r="B215" s="12">
        <v>51</v>
      </c>
      <c r="D215" s="14" t="s">
        <v>346</v>
      </c>
      <c r="E215" s="12">
        <v>110</v>
      </c>
    </row>
    <row r="216" spans="1:5" x14ac:dyDescent="0.2">
      <c r="A216" s="14" t="s">
        <v>1467</v>
      </c>
      <c r="B216" s="12">
        <v>38</v>
      </c>
      <c r="D216" s="14" t="s">
        <v>310</v>
      </c>
      <c r="E216" s="12">
        <v>119</v>
      </c>
    </row>
    <row r="217" spans="1:5" x14ac:dyDescent="0.2">
      <c r="A217" s="14" t="s">
        <v>1471</v>
      </c>
      <c r="B217" s="12">
        <v>1996</v>
      </c>
      <c r="D217" s="14" t="s">
        <v>330</v>
      </c>
      <c r="E217" s="12">
        <v>90</v>
      </c>
    </row>
    <row r="218" spans="1:5" x14ac:dyDescent="0.2">
      <c r="A218" s="14" t="s">
        <v>1472</v>
      </c>
      <c r="B218" s="12">
        <v>4639</v>
      </c>
      <c r="D218" s="14" t="s">
        <v>332</v>
      </c>
      <c r="E218" s="12">
        <v>2859</v>
      </c>
    </row>
    <row r="219" spans="1:5" x14ac:dyDescent="0.2">
      <c r="A219" s="14" t="s">
        <v>1473</v>
      </c>
      <c r="B219" s="12">
        <v>10</v>
      </c>
      <c r="D219" s="14" t="s">
        <v>333</v>
      </c>
      <c r="E219" s="12">
        <v>2090</v>
      </c>
    </row>
    <row r="220" spans="1:5" x14ac:dyDescent="0.2">
      <c r="A220" s="14" t="s">
        <v>1474</v>
      </c>
      <c r="B220" s="12">
        <v>7313</v>
      </c>
      <c r="D220" s="14" t="s">
        <v>334</v>
      </c>
      <c r="E220" s="12">
        <v>12072</v>
      </c>
    </row>
    <row r="221" spans="1:5" x14ac:dyDescent="0.2">
      <c r="A221" s="14" t="s">
        <v>1475</v>
      </c>
      <c r="B221" s="12">
        <v>1</v>
      </c>
      <c r="D221" s="14" t="s">
        <v>335</v>
      </c>
      <c r="E221" s="12">
        <v>8260</v>
      </c>
    </row>
    <row r="222" spans="1:5" x14ac:dyDescent="0.2">
      <c r="A222" s="14" t="s">
        <v>1479</v>
      </c>
      <c r="B222" s="12">
        <v>1773</v>
      </c>
      <c r="D222" s="14" t="s">
        <v>322</v>
      </c>
      <c r="E222" s="12">
        <v>63</v>
      </c>
    </row>
    <row r="223" spans="1:5" x14ac:dyDescent="0.2">
      <c r="A223" s="14" t="s">
        <v>1476</v>
      </c>
      <c r="B223" s="12">
        <v>1850</v>
      </c>
      <c r="D223" s="14" t="s">
        <v>323</v>
      </c>
      <c r="E223" s="12">
        <v>635</v>
      </c>
    </row>
    <row r="224" spans="1:5" x14ac:dyDescent="0.2">
      <c r="A224" s="14" t="s">
        <v>1477</v>
      </c>
      <c r="B224" s="12">
        <v>109</v>
      </c>
      <c r="D224" s="14" t="s">
        <v>325</v>
      </c>
      <c r="E224" s="12">
        <v>3369</v>
      </c>
    </row>
    <row r="225" spans="1:5" x14ac:dyDescent="0.2">
      <c r="A225" s="14" t="s">
        <v>1478</v>
      </c>
      <c r="B225" s="12">
        <v>1836</v>
      </c>
      <c r="D225" s="14" t="s">
        <v>326</v>
      </c>
      <c r="E225" s="12">
        <v>2435</v>
      </c>
    </row>
    <row r="226" spans="1:5" x14ac:dyDescent="0.2">
      <c r="A226" s="14" t="s">
        <v>1480</v>
      </c>
      <c r="B226" s="12">
        <v>172</v>
      </c>
      <c r="D226" s="14" t="s">
        <v>336</v>
      </c>
      <c r="E226" s="12">
        <v>17272</v>
      </c>
    </row>
    <row r="227" spans="1:5" x14ac:dyDescent="0.2">
      <c r="A227" s="14" t="s">
        <v>1481</v>
      </c>
      <c r="B227" s="12">
        <v>525</v>
      </c>
      <c r="D227" s="14" t="s">
        <v>337</v>
      </c>
      <c r="E227" s="12">
        <v>17014</v>
      </c>
    </row>
    <row r="228" spans="1:5" x14ac:dyDescent="0.2">
      <c r="A228" s="14" t="s">
        <v>1482</v>
      </c>
      <c r="B228" s="12">
        <v>1926</v>
      </c>
      <c r="D228" s="14" t="s">
        <v>352</v>
      </c>
      <c r="E228" s="12">
        <v>12549</v>
      </c>
    </row>
    <row r="229" spans="1:5" x14ac:dyDescent="0.2">
      <c r="A229" s="14" t="s">
        <v>1483</v>
      </c>
      <c r="B229" s="12">
        <v>1959</v>
      </c>
      <c r="D229" s="14" t="s">
        <v>353</v>
      </c>
      <c r="E229" s="12">
        <v>7624</v>
      </c>
    </row>
    <row r="230" spans="1:5" x14ac:dyDescent="0.2">
      <c r="A230" s="14" t="s">
        <v>1484</v>
      </c>
      <c r="B230" s="12">
        <v>69</v>
      </c>
      <c r="D230" s="14" t="s">
        <v>354</v>
      </c>
      <c r="E230" s="12">
        <v>1040</v>
      </c>
    </row>
    <row r="231" spans="1:5" x14ac:dyDescent="0.2">
      <c r="A231" s="14" t="s">
        <v>1485</v>
      </c>
      <c r="B231" s="12">
        <v>13</v>
      </c>
      <c r="D231" s="14" t="s">
        <v>355</v>
      </c>
      <c r="E231" s="12">
        <v>4500</v>
      </c>
    </row>
    <row r="232" spans="1:5" x14ac:dyDescent="0.2">
      <c r="A232" s="14" t="s">
        <v>1486</v>
      </c>
      <c r="B232" s="12">
        <v>15</v>
      </c>
      <c r="D232" s="14" t="s">
        <v>366</v>
      </c>
      <c r="E232" s="12">
        <v>158</v>
      </c>
    </row>
    <row r="233" spans="1:5" x14ac:dyDescent="0.2">
      <c r="A233" s="14" t="s">
        <v>1487</v>
      </c>
      <c r="B233" s="12">
        <v>169</v>
      </c>
      <c r="D233" s="14" t="s">
        <v>367</v>
      </c>
      <c r="E233" s="12">
        <v>232</v>
      </c>
    </row>
    <row r="234" spans="1:5" x14ac:dyDescent="0.2">
      <c r="A234" s="14" t="s">
        <v>1488</v>
      </c>
      <c r="B234" s="12">
        <v>1273</v>
      </c>
      <c r="D234" s="14" t="s">
        <v>375</v>
      </c>
      <c r="E234" s="12">
        <v>79</v>
      </c>
    </row>
    <row r="235" spans="1:5" x14ac:dyDescent="0.2">
      <c r="A235" s="14" t="s">
        <v>1489</v>
      </c>
      <c r="B235" s="12">
        <v>1431</v>
      </c>
      <c r="D235" s="14" t="s">
        <v>382</v>
      </c>
      <c r="E235" s="12">
        <v>201</v>
      </c>
    </row>
    <row r="236" spans="1:5" x14ac:dyDescent="0.2">
      <c r="A236" s="14" t="s">
        <v>1490</v>
      </c>
      <c r="B236" s="12">
        <v>1458</v>
      </c>
      <c r="D236" s="14" t="s">
        <v>385</v>
      </c>
      <c r="E236" s="12">
        <v>37</v>
      </c>
    </row>
    <row r="237" spans="1:5" x14ac:dyDescent="0.2">
      <c r="A237" s="14" t="s">
        <v>1491</v>
      </c>
      <c r="B237" s="12">
        <v>2113</v>
      </c>
      <c r="D237" s="14" t="s">
        <v>387</v>
      </c>
      <c r="E237" s="12">
        <v>1120</v>
      </c>
    </row>
    <row r="238" spans="1:5" x14ac:dyDescent="0.2">
      <c r="A238" s="14" t="s">
        <v>1492</v>
      </c>
      <c r="B238" s="12">
        <v>2059</v>
      </c>
      <c r="D238" s="14" t="s">
        <v>913</v>
      </c>
      <c r="E238" s="12">
        <v>15</v>
      </c>
    </row>
    <row r="239" spans="1:5" x14ac:dyDescent="0.2">
      <c r="A239" s="14" t="s">
        <v>1493</v>
      </c>
      <c r="B239" s="12">
        <v>68</v>
      </c>
      <c r="D239" s="14" t="s">
        <v>388</v>
      </c>
      <c r="E239" s="12">
        <v>2414</v>
      </c>
    </row>
    <row r="240" spans="1:5" x14ac:dyDescent="0.2">
      <c r="A240" s="14" t="s">
        <v>1494</v>
      </c>
      <c r="B240" s="12">
        <v>12</v>
      </c>
      <c r="D240" s="14" t="s">
        <v>915</v>
      </c>
      <c r="E240" s="12">
        <v>560</v>
      </c>
    </row>
    <row r="241" spans="1:5" x14ac:dyDescent="0.2">
      <c r="A241" s="14" t="s">
        <v>1495</v>
      </c>
      <c r="B241" s="12">
        <v>696</v>
      </c>
      <c r="D241" s="14" t="s">
        <v>390</v>
      </c>
      <c r="E241" s="12">
        <v>69</v>
      </c>
    </row>
    <row r="242" spans="1:5" x14ac:dyDescent="0.2">
      <c r="A242" s="14" t="s">
        <v>1496</v>
      </c>
      <c r="B242" s="12">
        <v>492</v>
      </c>
      <c r="D242" s="14" t="s">
        <v>923</v>
      </c>
      <c r="E242" s="12">
        <v>929</v>
      </c>
    </row>
    <row r="243" spans="1:5" x14ac:dyDescent="0.2">
      <c r="A243" s="14" t="s">
        <v>1497</v>
      </c>
      <c r="B243" s="12">
        <v>82</v>
      </c>
      <c r="D243" s="14" t="s">
        <v>928</v>
      </c>
      <c r="E243" s="12">
        <v>2021</v>
      </c>
    </row>
    <row r="244" spans="1:5" x14ac:dyDescent="0.2">
      <c r="A244" s="14" t="s">
        <v>1498</v>
      </c>
      <c r="B244" s="12">
        <v>109</v>
      </c>
      <c r="D244" s="14" t="s">
        <v>930</v>
      </c>
      <c r="E244" s="12">
        <v>1150</v>
      </c>
    </row>
    <row r="245" spans="1:5" x14ac:dyDescent="0.2">
      <c r="A245" s="14" t="s">
        <v>1499</v>
      </c>
      <c r="B245" s="12">
        <v>2221</v>
      </c>
      <c r="D245" s="14" t="s">
        <v>396</v>
      </c>
      <c r="E245" s="12">
        <v>203</v>
      </c>
    </row>
    <row r="246" spans="1:5" x14ac:dyDescent="0.2">
      <c r="A246" s="14" t="s">
        <v>1500</v>
      </c>
      <c r="B246" s="12">
        <v>1</v>
      </c>
      <c r="D246" s="14" t="s">
        <v>933</v>
      </c>
      <c r="E246" s="12">
        <v>80</v>
      </c>
    </row>
    <row r="247" spans="1:5" x14ac:dyDescent="0.2">
      <c r="A247" s="14" t="s">
        <v>1501</v>
      </c>
      <c r="B247" s="12">
        <v>595</v>
      </c>
      <c r="D247" s="14" t="s">
        <v>935</v>
      </c>
      <c r="E247" s="12">
        <v>21</v>
      </c>
    </row>
    <row r="248" spans="1:5" x14ac:dyDescent="0.2">
      <c r="A248" s="14" t="s">
        <v>1502</v>
      </c>
      <c r="B248" s="12">
        <v>650</v>
      </c>
      <c r="D248" s="14" t="s">
        <v>934</v>
      </c>
      <c r="E248" s="12">
        <v>1347</v>
      </c>
    </row>
    <row r="249" spans="1:5" x14ac:dyDescent="0.2">
      <c r="A249" s="14" t="s">
        <v>1503</v>
      </c>
      <c r="B249" s="12">
        <v>11</v>
      </c>
      <c r="D249" s="14" t="s">
        <v>936</v>
      </c>
      <c r="E249" s="12">
        <v>491</v>
      </c>
    </row>
    <row r="250" spans="1:5" x14ac:dyDescent="0.2">
      <c r="A250" s="14" t="s">
        <v>1504</v>
      </c>
      <c r="B250" s="12">
        <v>1369</v>
      </c>
      <c r="D250" s="14" t="s">
        <v>938</v>
      </c>
      <c r="E250" s="12">
        <v>3520</v>
      </c>
    </row>
    <row r="251" spans="1:5" x14ac:dyDescent="0.2">
      <c r="A251" s="14" t="s">
        <v>1505</v>
      </c>
      <c r="B251" s="12">
        <v>44</v>
      </c>
      <c r="D251" s="14" t="s">
        <v>939</v>
      </c>
      <c r="E251" s="12">
        <v>302</v>
      </c>
    </row>
    <row r="252" spans="1:5" x14ac:dyDescent="0.2">
      <c r="A252" s="14" t="s">
        <v>2279</v>
      </c>
      <c r="B252" s="12">
        <v>10</v>
      </c>
      <c r="D252" s="14" t="s">
        <v>940</v>
      </c>
      <c r="E252" s="12">
        <v>1246</v>
      </c>
    </row>
    <row r="253" spans="1:5" x14ac:dyDescent="0.2">
      <c r="A253" s="14" t="s">
        <v>2280</v>
      </c>
      <c r="B253" s="12">
        <v>10</v>
      </c>
      <c r="D253" s="14" t="s">
        <v>942</v>
      </c>
      <c r="E253" s="12">
        <v>446</v>
      </c>
    </row>
    <row r="254" spans="1:5" x14ac:dyDescent="0.2">
      <c r="A254" s="14" t="s">
        <v>1506</v>
      </c>
      <c r="B254" s="12">
        <v>421</v>
      </c>
      <c r="D254" s="14" t="s">
        <v>943</v>
      </c>
      <c r="E254" s="12">
        <v>317</v>
      </c>
    </row>
    <row r="255" spans="1:5" x14ac:dyDescent="0.2">
      <c r="A255" s="14" t="s">
        <v>1507</v>
      </c>
      <c r="B255" s="12">
        <v>24</v>
      </c>
      <c r="D255" s="14" t="s">
        <v>945</v>
      </c>
      <c r="E255" s="12">
        <v>59</v>
      </c>
    </row>
    <row r="256" spans="1:5" x14ac:dyDescent="0.2">
      <c r="A256" s="14" t="s">
        <v>1508</v>
      </c>
      <c r="B256" s="12">
        <v>635</v>
      </c>
      <c r="D256" s="14" t="s">
        <v>946</v>
      </c>
      <c r="E256" s="12">
        <v>9</v>
      </c>
    </row>
    <row r="257" spans="1:5" x14ac:dyDescent="0.2">
      <c r="A257" s="14" t="s">
        <v>1509</v>
      </c>
      <c r="B257" s="12">
        <v>61</v>
      </c>
      <c r="D257" s="14" t="s">
        <v>947</v>
      </c>
      <c r="E257" s="12">
        <v>275</v>
      </c>
    </row>
    <row r="258" spans="1:5" x14ac:dyDescent="0.2">
      <c r="A258" s="14" t="s">
        <v>1510</v>
      </c>
      <c r="B258" s="12">
        <v>90</v>
      </c>
      <c r="D258" s="14" t="s">
        <v>2347</v>
      </c>
      <c r="E258" s="12">
        <v>2008491</v>
      </c>
    </row>
    <row r="259" spans="1:5" x14ac:dyDescent="0.2">
      <c r="A259" s="14" t="s">
        <v>1511</v>
      </c>
      <c r="B259" s="12">
        <v>660</v>
      </c>
    </row>
    <row r="260" spans="1:5" x14ac:dyDescent="0.2">
      <c r="A260" s="14" t="s">
        <v>1512</v>
      </c>
      <c r="B260" s="12">
        <v>283</v>
      </c>
    </row>
    <row r="261" spans="1:5" x14ac:dyDescent="0.2">
      <c r="A261" s="14" t="s">
        <v>1513</v>
      </c>
      <c r="B261" s="12">
        <v>875</v>
      </c>
    </row>
    <row r="262" spans="1:5" x14ac:dyDescent="0.2">
      <c r="A262" s="14" t="s">
        <v>1514</v>
      </c>
      <c r="B262" s="12">
        <v>73</v>
      </c>
    </row>
    <row r="263" spans="1:5" x14ac:dyDescent="0.2">
      <c r="A263" s="14" t="s">
        <v>1515</v>
      </c>
      <c r="B263" s="12">
        <v>362</v>
      </c>
    </row>
    <row r="264" spans="1:5" x14ac:dyDescent="0.2">
      <c r="A264" s="14" t="s">
        <v>1516</v>
      </c>
      <c r="B264" s="12">
        <v>3396</v>
      </c>
    </row>
    <row r="265" spans="1:5" x14ac:dyDescent="0.2">
      <c r="A265" s="14" t="s">
        <v>1517</v>
      </c>
      <c r="B265" s="12">
        <v>2609</v>
      </c>
    </row>
    <row r="266" spans="1:5" x14ac:dyDescent="0.2">
      <c r="A266" s="14" t="s">
        <v>1518</v>
      </c>
      <c r="B266" s="12">
        <v>138</v>
      </c>
    </row>
    <row r="267" spans="1:5" x14ac:dyDescent="0.2">
      <c r="A267" s="14" t="s">
        <v>1519</v>
      </c>
      <c r="B267" s="12">
        <v>729</v>
      </c>
    </row>
    <row r="268" spans="1:5" x14ac:dyDescent="0.2">
      <c r="A268" s="14" t="s">
        <v>1520</v>
      </c>
      <c r="B268" s="12">
        <v>104</v>
      </c>
    </row>
    <row r="269" spans="1:5" x14ac:dyDescent="0.2">
      <c r="A269" s="14" t="s">
        <v>1521</v>
      </c>
      <c r="B269" s="12">
        <v>179</v>
      </c>
    </row>
    <row r="270" spans="1:5" x14ac:dyDescent="0.2">
      <c r="A270" s="14" t="s">
        <v>1522</v>
      </c>
      <c r="B270" s="12">
        <v>268</v>
      </c>
    </row>
    <row r="271" spans="1:5" x14ac:dyDescent="0.2">
      <c r="A271" s="14" t="s">
        <v>1523</v>
      </c>
      <c r="B271" s="12">
        <v>791</v>
      </c>
    </row>
    <row r="272" spans="1:5" x14ac:dyDescent="0.2">
      <c r="A272" s="14" t="s">
        <v>1524</v>
      </c>
      <c r="B272" s="12">
        <v>2481</v>
      </c>
    </row>
    <row r="273" spans="1:2" x14ac:dyDescent="0.2">
      <c r="A273" s="14" t="s">
        <v>1525</v>
      </c>
      <c r="B273" s="12">
        <v>262</v>
      </c>
    </row>
    <row r="274" spans="1:2" x14ac:dyDescent="0.2">
      <c r="A274" s="14" t="s">
        <v>1526</v>
      </c>
      <c r="B274" s="12">
        <v>868</v>
      </c>
    </row>
    <row r="275" spans="1:2" x14ac:dyDescent="0.2">
      <c r="A275" s="14" t="s">
        <v>1527</v>
      </c>
      <c r="B275" s="12">
        <v>5012</v>
      </c>
    </row>
    <row r="276" spans="1:2" x14ac:dyDescent="0.2">
      <c r="A276" s="14" t="s">
        <v>1528</v>
      </c>
      <c r="B276" s="12">
        <v>849</v>
      </c>
    </row>
    <row r="277" spans="1:2" x14ac:dyDescent="0.2">
      <c r="A277" s="14" t="s">
        <v>1529</v>
      </c>
      <c r="B277" s="12">
        <v>58</v>
      </c>
    </row>
    <row r="278" spans="1:2" x14ac:dyDescent="0.2">
      <c r="A278" s="14" t="s">
        <v>1530</v>
      </c>
      <c r="B278" s="12">
        <v>41</v>
      </c>
    </row>
    <row r="279" spans="1:2" x14ac:dyDescent="0.2">
      <c r="A279" s="14" t="s">
        <v>1531</v>
      </c>
      <c r="B279" s="12">
        <v>915</v>
      </c>
    </row>
    <row r="280" spans="1:2" x14ac:dyDescent="0.2">
      <c r="A280" s="14" t="s">
        <v>1532</v>
      </c>
      <c r="B280" s="12">
        <v>97</v>
      </c>
    </row>
    <row r="281" spans="1:2" x14ac:dyDescent="0.2">
      <c r="A281" s="14" t="s">
        <v>1533</v>
      </c>
      <c r="B281" s="12">
        <v>34</v>
      </c>
    </row>
    <row r="282" spans="1:2" x14ac:dyDescent="0.2">
      <c r="A282" s="14" t="s">
        <v>1534</v>
      </c>
      <c r="B282" s="12">
        <v>413</v>
      </c>
    </row>
    <row r="283" spans="1:2" x14ac:dyDescent="0.2">
      <c r="A283" s="14" t="s">
        <v>1535</v>
      </c>
      <c r="B283" s="12">
        <v>2202</v>
      </c>
    </row>
    <row r="284" spans="1:2" x14ac:dyDescent="0.2">
      <c r="A284" s="14" t="s">
        <v>1536</v>
      </c>
      <c r="B284" s="12">
        <v>254</v>
      </c>
    </row>
    <row r="285" spans="1:2" x14ac:dyDescent="0.2">
      <c r="A285" s="14" t="s">
        <v>1537</v>
      </c>
      <c r="B285" s="12">
        <v>254</v>
      </c>
    </row>
    <row r="286" spans="1:2" x14ac:dyDescent="0.2">
      <c r="A286" s="14" t="s">
        <v>1538</v>
      </c>
      <c r="B286" s="12">
        <v>798</v>
      </c>
    </row>
    <row r="287" spans="1:2" x14ac:dyDescent="0.2">
      <c r="A287" s="14" t="s">
        <v>1539</v>
      </c>
      <c r="B287" s="12">
        <v>1389</v>
      </c>
    </row>
    <row r="288" spans="1:2" x14ac:dyDescent="0.2">
      <c r="A288" s="14" t="s">
        <v>1540</v>
      </c>
      <c r="B288" s="12">
        <v>21</v>
      </c>
    </row>
    <row r="289" spans="1:2" x14ac:dyDescent="0.2">
      <c r="A289" s="14" t="s">
        <v>1541</v>
      </c>
      <c r="B289" s="12">
        <v>1</v>
      </c>
    </row>
    <row r="290" spans="1:2" x14ac:dyDescent="0.2">
      <c r="A290" s="14" t="s">
        <v>1542</v>
      </c>
      <c r="B290" s="12">
        <v>282</v>
      </c>
    </row>
    <row r="291" spans="1:2" x14ac:dyDescent="0.2">
      <c r="A291" s="14" t="s">
        <v>1543</v>
      </c>
      <c r="B291" s="12">
        <v>437</v>
      </c>
    </row>
    <row r="292" spans="1:2" x14ac:dyDescent="0.2">
      <c r="A292" s="14" t="s">
        <v>1544</v>
      </c>
      <c r="B292" s="12">
        <v>667</v>
      </c>
    </row>
    <row r="293" spans="1:2" x14ac:dyDescent="0.2">
      <c r="A293" s="14" t="s">
        <v>1545</v>
      </c>
      <c r="B293" s="12">
        <v>1266</v>
      </c>
    </row>
    <row r="294" spans="1:2" x14ac:dyDescent="0.2">
      <c r="A294" s="14" t="s">
        <v>1546</v>
      </c>
      <c r="B294" s="12">
        <v>902</v>
      </c>
    </row>
    <row r="295" spans="1:2" x14ac:dyDescent="0.2">
      <c r="A295" s="14" t="s">
        <v>1547</v>
      </c>
      <c r="B295" s="12">
        <v>1639</v>
      </c>
    </row>
    <row r="296" spans="1:2" x14ac:dyDescent="0.2">
      <c r="A296" s="14" t="s">
        <v>1548</v>
      </c>
      <c r="B296" s="12">
        <v>12</v>
      </c>
    </row>
    <row r="297" spans="1:2" x14ac:dyDescent="0.2">
      <c r="A297" s="14" t="s">
        <v>1549</v>
      </c>
      <c r="B297" s="12">
        <v>2105</v>
      </c>
    </row>
    <row r="298" spans="1:2" x14ac:dyDescent="0.2">
      <c r="A298" s="14" t="s">
        <v>2281</v>
      </c>
      <c r="B298" s="12">
        <v>36</v>
      </c>
    </row>
    <row r="299" spans="1:2" x14ac:dyDescent="0.2">
      <c r="A299" s="14" t="s">
        <v>1550</v>
      </c>
      <c r="B299" s="12">
        <v>410</v>
      </c>
    </row>
    <row r="300" spans="1:2" x14ac:dyDescent="0.2">
      <c r="A300" s="14" t="s">
        <v>1551</v>
      </c>
      <c r="B300" s="12">
        <v>99</v>
      </c>
    </row>
    <row r="301" spans="1:2" x14ac:dyDescent="0.2">
      <c r="A301" s="14" t="s">
        <v>1553</v>
      </c>
      <c r="B301" s="12">
        <v>24</v>
      </c>
    </row>
    <row r="302" spans="1:2" x14ac:dyDescent="0.2">
      <c r="A302" s="14" t="s">
        <v>1552</v>
      </c>
      <c r="B302" s="12">
        <v>217</v>
      </c>
    </row>
    <row r="303" spans="1:2" x14ac:dyDescent="0.2">
      <c r="A303" s="14" t="s">
        <v>1554</v>
      </c>
      <c r="B303" s="12">
        <v>4</v>
      </c>
    </row>
    <row r="304" spans="1:2" x14ac:dyDescent="0.2">
      <c r="A304" s="14" t="s">
        <v>1555</v>
      </c>
      <c r="B304" s="12">
        <v>45</v>
      </c>
    </row>
    <row r="305" spans="1:2" x14ac:dyDescent="0.2">
      <c r="A305" s="14" t="s">
        <v>1556</v>
      </c>
      <c r="B305" s="12">
        <v>18</v>
      </c>
    </row>
    <row r="306" spans="1:2" x14ac:dyDescent="0.2">
      <c r="A306" s="14" t="s">
        <v>1557</v>
      </c>
      <c r="B306" s="12">
        <v>275</v>
      </c>
    </row>
    <row r="307" spans="1:2" x14ac:dyDescent="0.2">
      <c r="A307" s="14" t="s">
        <v>1558</v>
      </c>
      <c r="B307" s="12">
        <v>1376</v>
      </c>
    </row>
    <row r="308" spans="1:2" x14ac:dyDescent="0.2">
      <c r="A308" s="14" t="s">
        <v>1559</v>
      </c>
      <c r="B308" s="12">
        <v>352</v>
      </c>
    </row>
    <row r="309" spans="1:2" x14ac:dyDescent="0.2">
      <c r="A309" s="14" t="s">
        <v>1560</v>
      </c>
      <c r="B309" s="12">
        <v>3758</v>
      </c>
    </row>
    <row r="310" spans="1:2" x14ac:dyDescent="0.2">
      <c r="A310" s="14" t="s">
        <v>1561</v>
      </c>
      <c r="B310" s="12">
        <v>1</v>
      </c>
    </row>
    <row r="311" spans="1:2" x14ac:dyDescent="0.2">
      <c r="A311" s="14" t="s">
        <v>1562</v>
      </c>
      <c r="B311" s="12">
        <v>16</v>
      </c>
    </row>
    <row r="312" spans="1:2" x14ac:dyDescent="0.2">
      <c r="A312" s="14" t="s">
        <v>1563</v>
      </c>
      <c r="B312" s="12">
        <v>177</v>
      </c>
    </row>
    <row r="313" spans="1:2" x14ac:dyDescent="0.2">
      <c r="A313" s="14" t="s">
        <v>1564</v>
      </c>
      <c r="B313" s="12">
        <v>867</v>
      </c>
    </row>
    <row r="314" spans="1:2" x14ac:dyDescent="0.2">
      <c r="A314" s="14" t="s">
        <v>1565</v>
      </c>
      <c r="B314" s="12">
        <v>1252</v>
      </c>
    </row>
    <row r="315" spans="1:2" x14ac:dyDescent="0.2">
      <c r="A315" s="14" t="s">
        <v>1566</v>
      </c>
      <c r="B315" s="12">
        <v>700</v>
      </c>
    </row>
    <row r="316" spans="1:2" x14ac:dyDescent="0.2">
      <c r="A316" s="14" t="s">
        <v>1567</v>
      </c>
      <c r="B316" s="12">
        <v>2</v>
      </c>
    </row>
    <row r="317" spans="1:2" x14ac:dyDescent="0.2">
      <c r="A317" s="14" t="s">
        <v>1568</v>
      </c>
      <c r="B317" s="12">
        <v>1319</v>
      </c>
    </row>
    <row r="318" spans="1:2" x14ac:dyDescent="0.2">
      <c r="A318" s="14" t="s">
        <v>1569</v>
      </c>
      <c r="B318" s="12">
        <v>244</v>
      </c>
    </row>
    <row r="319" spans="1:2" x14ac:dyDescent="0.2">
      <c r="A319" s="14" t="s">
        <v>1570</v>
      </c>
      <c r="B319" s="12">
        <v>2</v>
      </c>
    </row>
    <row r="320" spans="1:2" x14ac:dyDescent="0.2">
      <c r="A320" s="14" t="s">
        <v>1571</v>
      </c>
      <c r="B320" s="12">
        <v>1058</v>
      </c>
    </row>
    <row r="321" spans="1:2" x14ac:dyDescent="0.2">
      <c r="A321" s="14" t="s">
        <v>1572</v>
      </c>
      <c r="B321" s="12">
        <v>529</v>
      </c>
    </row>
    <row r="322" spans="1:2" x14ac:dyDescent="0.2">
      <c r="A322" s="14" t="s">
        <v>1573</v>
      </c>
      <c r="B322" s="12">
        <v>105</v>
      </c>
    </row>
    <row r="323" spans="1:2" x14ac:dyDescent="0.2">
      <c r="A323" s="14" t="s">
        <v>2282</v>
      </c>
      <c r="B323" s="12">
        <v>1</v>
      </c>
    </row>
    <row r="324" spans="1:2" x14ac:dyDescent="0.2">
      <c r="A324" s="14" t="s">
        <v>1574</v>
      </c>
      <c r="B324" s="12">
        <v>3</v>
      </c>
    </row>
    <row r="325" spans="1:2" x14ac:dyDescent="0.2">
      <c r="A325" s="14" t="s">
        <v>1575</v>
      </c>
      <c r="B325" s="12">
        <v>3</v>
      </c>
    </row>
    <row r="326" spans="1:2" x14ac:dyDescent="0.2">
      <c r="A326" s="14" t="s">
        <v>1576</v>
      </c>
      <c r="B326" s="12">
        <v>19</v>
      </c>
    </row>
    <row r="327" spans="1:2" x14ac:dyDescent="0.2">
      <c r="A327" s="14" t="s">
        <v>1577</v>
      </c>
      <c r="B327" s="12">
        <v>33</v>
      </c>
    </row>
    <row r="328" spans="1:2" x14ac:dyDescent="0.2">
      <c r="A328" s="14" t="s">
        <v>1578</v>
      </c>
      <c r="B328" s="12">
        <v>4</v>
      </c>
    </row>
    <row r="329" spans="1:2" x14ac:dyDescent="0.2">
      <c r="A329" s="14" t="s">
        <v>1579</v>
      </c>
      <c r="B329" s="12">
        <v>4</v>
      </c>
    </row>
    <row r="330" spans="1:2" x14ac:dyDescent="0.2">
      <c r="A330" s="14" t="s">
        <v>1580</v>
      </c>
      <c r="B330" s="12">
        <v>8</v>
      </c>
    </row>
    <row r="331" spans="1:2" x14ac:dyDescent="0.2">
      <c r="A331" s="14" t="s">
        <v>1581</v>
      </c>
      <c r="B331" s="12">
        <v>10</v>
      </c>
    </row>
    <row r="332" spans="1:2" x14ac:dyDescent="0.2">
      <c r="A332" s="14" t="s">
        <v>1582</v>
      </c>
      <c r="B332" s="12">
        <v>16</v>
      </c>
    </row>
    <row r="333" spans="1:2" x14ac:dyDescent="0.2">
      <c r="A333" s="14" t="s">
        <v>1583</v>
      </c>
      <c r="B333" s="12">
        <v>52</v>
      </c>
    </row>
    <row r="334" spans="1:2" x14ac:dyDescent="0.2">
      <c r="A334" s="14" t="s">
        <v>1584</v>
      </c>
      <c r="B334" s="12">
        <v>40</v>
      </c>
    </row>
    <row r="335" spans="1:2" x14ac:dyDescent="0.2">
      <c r="A335" s="14" t="s">
        <v>1585</v>
      </c>
      <c r="B335" s="12">
        <v>92</v>
      </c>
    </row>
    <row r="336" spans="1:2" x14ac:dyDescent="0.2">
      <c r="A336" s="14" t="s">
        <v>1586</v>
      </c>
      <c r="B336" s="12">
        <v>29</v>
      </c>
    </row>
    <row r="337" spans="1:2" x14ac:dyDescent="0.2">
      <c r="A337" s="14" t="s">
        <v>1587</v>
      </c>
      <c r="B337" s="12">
        <v>30</v>
      </c>
    </row>
    <row r="338" spans="1:2" x14ac:dyDescent="0.2">
      <c r="A338" s="14" t="s">
        <v>1588</v>
      </c>
      <c r="B338" s="12">
        <v>51</v>
      </c>
    </row>
    <row r="339" spans="1:2" x14ac:dyDescent="0.2">
      <c r="A339" s="14" t="s">
        <v>1589</v>
      </c>
      <c r="B339" s="12">
        <v>237</v>
      </c>
    </row>
    <row r="340" spans="1:2" x14ac:dyDescent="0.2">
      <c r="A340" s="14" t="s">
        <v>1590</v>
      </c>
      <c r="B340" s="12">
        <v>129</v>
      </c>
    </row>
    <row r="341" spans="1:2" x14ac:dyDescent="0.2">
      <c r="A341" s="14" t="s">
        <v>1591</v>
      </c>
      <c r="B341" s="12">
        <v>26</v>
      </c>
    </row>
    <row r="342" spans="1:2" x14ac:dyDescent="0.2">
      <c r="A342" s="14" t="s">
        <v>1592</v>
      </c>
      <c r="B342" s="12">
        <v>18</v>
      </c>
    </row>
    <row r="343" spans="1:2" x14ac:dyDescent="0.2">
      <c r="A343" s="14" t="s">
        <v>1593</v>
      </c>
      <c r="B343" s="12">
        <v>39</v>
      </c>
    </row>
    <row r="344" spans="1:2" x14ac:dyDescent="0.2">
      <c r="A344" s="14" t="s">
        <v>1596</v>
      </c>
      <c r="B344" s="12">
        <v>52</v>
      </c>
    </row>
    <row r="345" spans="1:2" x14ac:dyDescent="0.2">
      <c r="A345" s="14" t="s">
        <v>1594</v>
      </c>
      <c r="B345" s="12">
        <v>4</v>
      </c>
    </row>
    <row r="346" spans="1:2" x14ac:dyDescent="0.2">
      <c r="A346" s="14" t="s">
        <v>1595</v>
      </c>
      <c r="B346" s="12">
        <v>122</v>
      </c>
    </row>
    <row r="347" spans="1:2" x14ac:dyDescent="0.2">
      <c r="A347" s="14" t="s">
        <v>1597</v>
      </c>
      <c r="B347" s="12">
        <v>73</v>
      </c>
    </row>
    <row r="348" spans="1:2" x14ac:dyDescent="0.2">
      <c r="A348" s="14" t="s">
        <v>1598</v>
      </c>
      <c r="B348" s="12">
        <v>141</v>
      </c>
    </row>
    <row r="349" spans="1:2" x14ac:dyDescent="0.2">
      <c r="A349" s="14" t="s">
        <v>1599</v>
      </c>
      <c r="B349" s="12">
        <v>13</v>
      </c>
    </row>
    <row r="350" spans="1:2" x14ac:dyDescent="0.2">
      <c r="A350" s="14" t="s">
        <v>1600</v>
      </c>
      <c r="B350" s="12">
        <v>92</v>
      </c>
    </row>
    <row r="351" spans="1:2" x14ac:dyDescent="0.2">
      <c r="A351" s="14" t="s">
        <v>1601</v>
      </c>
      <c r="B351" s="12">
        <v>26</v>
      </c>
    </row>
    <row r="352" spans="1:2" x14ac:dyDescent="0.2">
      <c r="A352" s="14" t="s">
        <v>1603</v>
      </c>
      <c r="B352" s="12">
        <v>31</v>
      </c>
    </row>
    <row r="353" spans="1:2" x14ac:dyDescent="0.2">
      <c r="A353" s="14" t="s">
        <v>1604</v>
      </c>
      <c r="B353" s="12">
        <v>384</v>
      </c>
    </row>
    <row r="354" spans="1:2" x14ac:dyDescent="0.2">
      <c r="A354" s="14" t="s">
        <v>1605</v>
      </c>
      <c r="B354" s="12">
        <v>337</v>
      </c>
    </row>
    <row r="355" spans="1:2" x14ac:dyDescent="0.2">
      <c r="A355" s="14" t="s">
        <v>1602</v>
      </c>
      <c r="B355" s="12">
        <v>72</v>
      </c>
    </row>
    <row r="356" spans="1:2" x14ac:dyDescent="0.2">
      <c r="A356" s="14" t="s">
        <v>1606</v>
      </c>
      <c r="B356" s="12">
        <v>70</v>
      </c>
    </row>
    <row r="357" spans="1:2" x14ac:dyDescent="0.2">
      <c r="A357" s="14" t="s">
        <v>1607</v>
      </c>
      <c r="B357" s="12">
        <v>63</v>
      </c>
    </row>
    <row r="358" spans="1:2" x14ac:dyDescent="0.2">
      <c r="A358" s="14" t="s">
        <v>1608</v>
      </c>
      <c r="B358" s="12">
        <v>422</v>
      </c>
    </row>
    <row r="359" spans="1:2" x14ac:dyDescent="0.2">
      <c r="A359" s="14" t="s">
        <v>1609</v>
      </c>
      <c r="B359" s="12">
        <v>2</v>
      </c>
    </row>
    <row r="360" spans="1:2" x14ac:dyDescent="0.2">
      <c r="A360" s="14" t="s">
        <v>1610</v>
      </c>
      <c r="B360" s="12">
        <v>67</v>
      </c>
    </row>
    <row r="361" spans="1:2" x14ac:dyDescent="0.2">
      <c r="A361" s="14" t="s">
        <v>1611</v>
      </c>
      <c r="B361" s="12">
        <v>169</v>
      </c>
    </row>
    <row r="362" spans="1:2" x14ac:dyDescent="0.2">
      <c r="A362" s="14" t="s">
        <v>1613</v>
      </c>
      <c r="B362" s="12">
        <v>1132</v>
      </c>
    </row>
    <row r="363" spans="1:2" x14ac:dyDescent="0.2">
      <c r="A363" s="14" t="s">
        <v>1614</v>
      </c>
      <c r="B363" s="12">
        <v>55</v>
      </c>
    </row>
    <row r="364" spans="1:2" x14ac:dyDescent="0.2">
      <c r="A364" s="14" t="s">
        <v>1612</v>
      </c>
      <c r="B364" s="12">
        <v>503</v>
      </c>
    </row>
    <row r="365" spans="1:2" x14ac:dyDescent="0.2">
      <c r="A365" s="14" t="s">
        <v>1615</v>
      </c>
      <c r="B365" s="12">
        <v>146</v>
      </c>
    </row>
    <row r="366" spans="1:2" x14ac:dyDescent="0.2">
      <c r="A366" s="14" t="s">
        <v>1616</v>
      </c>
      <c r="B366" s="12">
        <v>12</v>
      </c>
    </row>
    <row r="367" spans="1:2" x14ac:dyDescent="0.2">
      <c r="A367" s="14" t="s">
        <v>1617</v>
      </c>
      <c r="B367" s="12">
        <v>19</v>
      </c>
    </row>
    <row r="368" spans="1:2" x14ac:dyDescent="0.2">
      <c r="A368" s="14" t="s">
        <v>1618</v>
      </c>
      <c r="B368" s="12">
        <v>7</v>
      </c>
    </row>
    <row r="369" spans="1:2" x14ac:dyDescent="0.2">
      <c r="A369" s="14" t="s">
        <v>1619</v>
      </c>
      <c r="B369" s="12">
        <v>24</v>
      </c>
    </row>
    <row r="370" spans="1:2" x14ac:dyDescent="0.2">
      <c r="A370" s="14" t="s">
        <v>1620</v>
      </c>
      <c r="B370" s="12">
        <v>8</v>
      </c>
    </row>
    <row r="371" spans="1:2" x14ac:dyDescent="0.2">
      <c r="A371" s="14" t="s">
        <v>1621</v>
      </c>
      <c r="B371" s="12">
        <v>44</v>
      </c>
    </row>
    <row r="372" spans="1:2" x14ac:dyDescent="0.2">
      <c r="A372" s="14" t="s">
        <v>1622</v>
      </c>
      <c r="B372" s="12">
        <v>9</v>
      </c>
    </row>
    <row r="373" spans="1:2" x14ac:dyDescent="0.2">
      <c r="A373" s="14" t="s">
        <v>1623</v>
      </c>
      <c r="B373" s="12">
        <v>43</v>
      </c>
    </row>
    <row r="374" spans="1:2" x14ac:dyDescent="0.2">
      <c r="A374" s="14" t="s">
        <v>1624</v>
      </c>
      <c r="B374" s="12">
        <v>7</v>
      </c>
    </row>
    <row r="375" spans="1:2" x14ac:dyDescent="0.2">
      <c r="A375" s="14" t="s">
        <v>1625</v>
      </c>
      <c r="B375" s="12">
        <v>105</v>
      </c>
    </row>
    <row r="376" spans="1:2" x14ac:dyDescent="0.2">
      <c r="A376" s="14" t="s">
        <v>1626</v>
      </c>
      <c r="B376" s="12">
        <v>105</v>
      </c>
    </row>
    <row r="377" spans="1:2" x14ac:dyDescent="0.2">
      <c r="A377" s="14" t="s">
        <v>1627</v>
      </c>
      <c r="B377" s="12">
        <v>1</v>
      </c>
    </row>
    <row r="378" spans="1:2" x14ac:dyDescent="0.2">
      <c r="A378" s="14" t="s">
        <v>1628</v>
      </c>
      <c r="B378" s="12">
        <v>2</v>
      </c>
    </row>
    <row r="379" spans="1:2" x14ac:dyDescent="0.2">
      <c r="A379" s="14" t="s">
        <v>1629</v>
      </c>
      <c r="B379" s="12">
        <v>11</v>
      </c>
    </row>
    <row r="380" spans="1:2" x14ac:dyDescent="0.2">
      <c r="A380" s="14" t="s">
        <v>1630</v>
      </c>
      <c r="B380" s="12">
        <v>1</v>
      </c>
    </row>
    <row r="381" spans="1:2" x14ac:dyDescent="0.2">
      <c r="A381" s="14" t="s">
        <v>1631</v>
      </c>
      <c r="B381" s="12">
        <v>4</v>
      </c>
    </row>
    <row r="382" spans="1:2" x14ac:dyDescent="0.2">
      <c r="A382" s="14" t="s">
        <v>1632</v>
      </c>
      <c r="B382" s="12">
        <v>9</v>
      </c>
    </row>
    <row r="383" spans="1:2" x14ac:dyDescent="0.2">
      <c r="A383" s="14" t="s">
        <v>1633</v>
      </c>
      <c r="B383" s="12">
        <v>16</v>
      </c>
    </row>
    <row r="384" spans="1:2" x14ac:dyDescent="0.2">
      <c r="A384" s="14" t="s">
        <v>1634</v>
      </c>
      <c r="B384" s="12">
        <v>6</v>
      </c>
    </row>
    <row r="385" spans="1:2" x14ac:dyDescent="0.2">
      <c r="A385" s="14" t="s">
        <v>1635</v>
      </c>
      <c r="B385" s="12">
        <v>7</v>
      </c>
    </row>
    <row r="386" spans="1:2" x14ac:dyDescent="0.2">
      <c r="A386" s="14" t="s">
        <v>2283</v>
      </c>
      <c r="B386" s="12">
        <v>210</v>
      </c>
    </row>
    <row r="387" spans="1:2" x14ac:dyDescent="0.2">
      <c r="A387" s="14" t="s">
        <v>2284</v>
      </c>
      <c r="B387" s="12">
        <v>1</v>
      </c>
    </row>
    <row r="388" spans="1:2" x14ac:dyDescent="0.2">
      <c r="A388" s="14" t="s">
        <v>2285</v>
      </c>
      <c r="B388" s="12">
        <v>104</v>
      </c>
    </row>
    <row r="389" spans="1:2" x14ac:dyDescent="0.2">
      <c r="A389" s="14" t="s">
        <v>2286</v>
      </c>
      <c r="B389" s="12">
        <v>104</v>
      </c>
    </row>
    <row r="390" spans="1:2" x14ac:dyDescent="0.2">
      <c r="A390" s="14" t="s">
        <v>968</v>
      </c>
      <c r="B390" s="12">
        <v>21</v>
      </c>
    </row>
    <row r="391" spans="1:2" x14ac:dyDescent="0.2">
      <c r="A391" s="14" t="s">
        <v>969</v>
      </c>
      <c r="B391" s="12">
        <v>524</v>
      </c>
    </row>
    <row r="392" spans="1:2" x14ac:dyDescent="0.2">
      <c r="A392" s="14" t="s">
        <v>970</v>
      </c>
      <c r="B392" s="12">
        <v>1</v>
      </c>
    </row>
    <row r="393" spans="1:2" x14ac:dyDescent="0.2">
      <c r="A393" s="14" t="s">
        <v>971</v>
      </c>
      <c r="B393" s="12">
        <v>22</v>
      </c>
    </row>
    <row r="394" spans="1:2" x14ac:dyDescent="0.2">
      <c r="A394" s="14" t="s">
        <v>972</v>
      </c>
      <c r="B394" s="12">
        <v>123</v>
      </c>
    </row>
    <row r="395" spans="1:2" x14ac:dyDescent="0.2">
      <c r="A395" s="14" t="s">
        <v>973</v>
      </c>
      <c r="B395" s="12">
        <v>9</v>
      </c>
    </row>
    <row r="396" spans="1:2" x14ac:dyDescent="0.2">
      <c r="A396" s="14" t="s">
        <v>974</v>
      </c>
      <c r="B396" s="12">
        <v>61</v>
      </c>
    </row>
    <row r="397" spans="1:2" x14ac:dyDescent="0.2">
      <c r="A397" s="14" t="s">
        <v>975</v>
      </c>
      <c r="B397" s="12">
        <v>2</v>
      </c>
    </row>
    <row r="398" spans="1:2" x14ac:dyDescent="0.2">
      <c r="A398" s="14" t="s">
        <v>976</v>
      </c>
      <c r="B398" s="12">
        <v>18</v>
      </c>
    </row>
    <row r="399" spans="1:2" x14ac:dyDescent="0.2">
      <c r="A399" s="14" t="s">
        <v>977</v>
      </c>
      <c r="B399" s="12">
        <v>108</v>
      </c>
    </row>
    <row r="400" spans="1:2" x14ac:dyDescent="0.2">
      <c r="A400" s="14" t="s">
        <v>978</v>
      </c>
      <c r="B400" s="12">
        <v>3</v>
      </c>
    </row>
    <row r="401" spans="1:2" x14ac:dyDescent="0.2">
      <c r="A401" s="14" t="s">
        <v>979</v>
      </c>
      <c r="B401" s="12">
        <v>21</v>
      </c>
    </row>
    <row r="402" spans="1:2" x14ac:dyDescent="0.2">
      <c r="A402" s="14" t="s">
        <v>980</v>
      </c>
      <c r="B402" s="12">
        <v>80</v>
      </c>
    </row>
    <row r="403" spans="1:2" x14ac:dyDescent="0.2">
      <c r="A403" s="14" t="s">
        <v>981</v>
      </c>
      <c r="B403" s="12">
        <v>82</v>
      </c>
    </row>
    <row r="404" spans="1:2" x14ac:dyDescent="0.2">
      <c r="A404" s="14" t="s">
        <v>982</v>
      </c>
      <c r="B404" s="12">
        <v>69</v>
      </c>
    </row>
    <row r="405" spans="1:2" x14ac:dyDescent="0.2">
      <c r="A405" s="14" t="s">
        <v>983</v>
      </c>
      <c r="B405" s="12">
        <v>597</v>
      </c>
    </row>
    <row r="406" spans="1:2" x14ac:dyDescent="0.2">
      <c r="A406" s="14" t="s">
        <v>987</v>
      </c>
      <c r="B406" s="12">
        <v>1</v>
      </c>
    </row>
    <row r="407" spans="1:2" x14ac:dyDescent="0.2">
      <c r="A407" s="14" t="s">
        <v>984</v>
      </c>
      <c r="B407" s="12">
        <v>1</v>
      </c>
    </row>
    <row r="408" spans="1:2" x14ac:dyDescent="0.2">
      <c r="A408" s="14" t="s">
        <v>985</v>
      </c>
      <c r="B408" s="12">
        <v>32</v>
      </c>
    </row>
    <row r="409" spans="1:2" x14ac:dyDescent="0.2">
      <c r="A409" s="14" t="s">
        <v>986</v>
      </c>
      <c r="B409" s="12">
        <v>19</v>
      </c>
    </row>
    <row r="410" spans="1:2" x14ac:dyDescent="0.2">
      <c r="A410" s="14" t="s">
        <v>988</v>
      </c>
      <c r="B410" s="12">
        <v>2</v>
      </c>
    </row>
    <row r="411" spans="1:2" x14ac:dyDescent="0.2">
      <c r="A411" s="14" t="s">
        <v>989</v>
      </c>
      <c r="B411" s="12">
        <v>5</v>
      </c>
    </row>
    <row r="412" spans="1:2" x14ac:dyDescent="0.2">
      <c r="A412" s="14" t="s">
        <v>990</v>
      </c>
      <c r="B412" s="12">
        <v>52</v>
      </c>
    </row>
    <row r="413" spans="1:2" x14ac:dyDescent="0.2">
      <c r="A413" s="14" t="s">
        <v>991</v>
      </c>
      <c r="B413" s="12">
        <v>1</v>
      </c>
    </row>
    <row r="414" spans="1:2" x14ac:dyDescent="0.2">
      <c r="A414" s="14" t="s">
        <v>992</v>
      </c>
      <c r="B414" s="12">
        <v>4</v>
      </c>
    </row>
    <row r="415" spans="1:2" x14ac:dyDescent="0.2">
      <c r="A415" s="14" t="s">
        <v>993</v>
      </c>
      <c r="B415" s="12">
        <v>18</v>
      </c>
    </row>
    <row r="416" spans="1:2" x14ac:dyDescent="0.2">
      <c r="A416" s="14" t="s">
        <v>994</v>
      </c>
      <c r="B416" s="12">
        <v>5</v>
      </c>
    </row>
    <row r="417" spans="1:2" x14ac:dyDescent="0.2">
      <c r="A417" s="14" t="s">
        <v>995</v>
      </c>
      <c r="B417" s="12">
        <v>345</v>
      </c>
    </row>
    <row r="418" spans="1:2" x14ac:dyDescent="0.2">
      <c r="A418" s="14" t="s">
        <v>998</v>
      </c>
      <c r="B418" s="12">
        <v>142</v>
      </c>
    </row>
    <row r="419" spans="1:2" x14ac:dyDescent="0.2">
      <c r="A419" s="14" t="s">
        <v>999</v>
      </c>
      <c r="B419" s="12">
        <v>169</v>
      </c>
    </row>
    <row r="420" spans="1:2" x14ac:dyDescent="0.2">
      <c r="A420" s="14" t="s">
        <v>996</v>
      </c>
      <c r="B420" s="12">
        <v>47</v>
      </c>
    </row>
    <row r="421" spans="1:2" x14ac:dyDescent="0.2">
      <c r="A421" s="14" t="s">
        <v>997</v>
      </c>
      <c r="B421" s="12">
        <v>791</v>
      </c>
    </row>
    <row r="422" spans="1:2" x14ac:dyDescent="0.2">
      <c r="A422" s="14" t="s">
        <v>1004</v>
      </c>
      <c r="B422" s="12">
        <v>2</v>
      </c>
    </row>
    <row r="423" spans="1:2" x14ac:dyDescent="0.2">
      <c r="A423" s="14" t="s">
        <v>1006</v>
      </c>
      <c r="B423" s="12">
        <v>51</v>
      </c>
    </row>
    <row r="424" spans="1:2" x14ac:dyDescent="0.2">
      <c r="A424" s="14" t="s">
        <v>1005</v>
      </c>
      <c r="B424" s="12">
        <v>2</v>
      </c>
    </row>
    <row r="425" spans="1:2" x14ac:dyDescent="0.2">
      <c r="A425" s="14" t="s">
        <v>1000</v>
      </c>
      <c r="B425" s="12">
        <v>26</v>
      </c>
    </row>
    <row r="426" spans="1:2" x14ac:dyDescent="0.2">
      <c r="A426" s="14" t="s">
        <v>1002</v>
      </c>
      <c r="B426" s="12">
        <v>16</v>
      </c>
    </row>
    <row r="427" spans="1:2" x14ac:dyDescent="0.2">
      <c r="A427" s="14" t="s">
        <v>1001</v>
      </c>
      <c r="B427" s="12">
        <v>10</v>
      </c>
    </row>
    <row r="428" spans="1:2" x14ac:dyDescent="0.2">
      <c r="A428" s="14" t="s">
        <v>1003</v>
      </c>
      <c r="B428" s="12">
        <v>2</v>
      </c>
    </row>
    <row r="429" spans="1:2" x14ac:dyDescent="0.2">
      <c r="A429" s="14" t="s">
        <v>1007</v>
      </c>
      <c r="B429" s="12">
        <v>86</v>
      </c>
    </row>
    <row r="430" spans="1:2" x14ac:dyDescent="0.2">
      <c r="A430" s="14" t="s">
        <v>1008</v>
      </c>
      <c r="B430" s="12">
        <v>4</v>
      </c>
    </row>
    <row r="431" spans="1:2" x14ac:dyDescent="0.2">
      <c r="A431" s="14" t="s">
        <v>1009</v>
      </c>
      <c r="B431" s="12">
        <v>8</v>
      </c>
    </row>
    <row r="432" spans="1:2" x14ac:dyDescent="0.2">
      <c r="A432" s="14" t="s">
        <v>1010</v>
      </c>
      <c r="B432" s="12">
        <v>22</v>
      </c>
    </row>
    <row r="433" spans="1:2" x14ac:dyDescent="0.2">
      <c r="A433" s="14" t="s">
        <v>1011</v>
      </c>
      <c r="B433" s="12">
        <v>1</v>
      </c>
    </row>
    <row r="434" spans="1:2" x14ac:dyDescent="0.2">
      <c r="A434" s="14" t="s">
        <v>1012</v>
      </c>
      <c r="B434" s="12">
        <v>23</v>
      </c>
    </row>
    <row r="435" spans="1:2" x14ac:dyDescent="0.2">
      <c r="A435" s="14" t="s">
        <v>1013</v>
      </c>
      <c r="B435" s="12">
        <v>1</v>
      </c>
    </row>
    <row r="436" spans="1:2" x14ac:dyDescent="0.2">
      <c r="A436" s="14" t="s">
        <v>1014</v>
      </c>
      <c r="B436" s="12">
        <v>13</v>
      </c>
    </row>
    <row r="437" spans="1:2" x14ac:dyDescent="0.2">
      <c r="A437" s="14" t="s">
        <v>1015</v>
      </c>
      <c r="B437" s="12">
        <v>41</v>
      </c>
    </row>
    <row r="438" spans="1:2" x14ac:dyDescent="0.2">
      <c r="A438" s="14" t="s">
        <v>1016</v>
      </c>
      <c r="B438" s="12">
        <v>299</v>
      </c>
    </row>
    <row r="439" spans="1:2" x14ac:dyDescent="0.2">
      <c r="A439" s="14" t="s">
        <v>1017</v>
      </c>
      <c r="B439" s="12">
        <v>563</v>
      </c>
    </row>
    <row r="440" spans="1:2" x14ac:dyDescent="0.2">
      <c r="A440" s="14" t="s">
        <v>1018</v>
      </c>
      <c r="B440" s="12">
        <v>108</v>
      </c>
    </row>
    <row r="441" spans="1:2" x14ac:dyDescent="0.2">
      <c r="A441" s="14" t="s">
        <v>1023</v>
      </c>
      <c r="B441" s="12">
        <v>4</v>
      </c>
    </row>
    <row r="442" spans="1:2" x14ac:dyDescent="0.2">
      <c r="A442" s="14" t="s">
        <v>1022</v>
      </c>
      <c r="B442" s="12">
        <v>332</v>
      </c>
    </row>
    <row r="443" spans="1:2" x14ac:dyDescent="0.2">
      <c r="A443" s="14" t="s">
        <v>1024</v>
      </c>
      <c r="B443" s="12">
        <v>1180</v>
      </c>
    </row>
    <row r="444" spans="1:2" x14ac:dyDescent="0.2">
      <c r="A444" s="14" t="s">
        <v>1025</v>
      </c>
      <c r="B444" s="12">
        <v>19</v>
      </c>
    </row>
    <row r="445" spans="1:2" x14ac:dyDescent="0.2">
      <c r="A445" s="14" t="s">
        <v>1028</v>
      </c>
      <c r="B445" s="12">
        <v>367</v>
      </c>
    </row>
    <row r="446" spans="1:2" x14ac:dyDescent="0.2">
      <c r="A446" s="14" t="s">
        <v>1019</v>
      </c>
      <c r="B446" s="12">
        <v>87</v>
      </c>
    </row>
    <row r="447" spans="1:2" x14ac:dyDescent="0.2">
      <c r="A447" s="14" t="s">
        <v>1020</v>
      </c>
      <c r="B447" s="12">
        <v>178</v>
      </c>
    </row>
    <row r="448" spans="1:2" x14ac:dyDescent="0.2">
      <c r="A448" s="14" t="s">
        <v>1021</v>
      </c>
      <c r="B448" s="12">
        <v>2681</v>
      </c>
    </row>
    <row r="449" spans="1:2" x14ac:dyDescent="0.2">
      <c r="A449" s="14" t="s">
        <v>1027</v>
      </c>
      <c r="B449" s="12">
        <v>523</v>
      </c>
    </row>
    <row r="450" spans="1:2" x14ac:dyDescent="0.2">
      <c r="A450" s="14" t="s">
        <v>1029</v>
      </c>
      <c r="B450" s="12">
        <v>1037</v>
      </c>
    </row>
    <row r="451" spans="1:2" x14ac:dyDescent="0.2">
      <c r="A451" s="14" t="s">
        <v>1026</v>
      </c>
      <c r="B451" s="12">
        <v>331</v>
      </c>
    </row>
    <row r="452" spans="1:2" x14ac:dyDescent="0.2">
      <c r="A452" s="14" t="s">
        <v>1030</v>
      </c>
      <c r="B452" s="12">
        <v>72</v>
      </c>
    </row>
    <row r="453" spans="1:2" x14ac:dyDescent="0.2">
      <c r="A453" s="14" t="s">
        <v>1031</v>
      </c>
      <c r="B453" s="12">
        <v>162</v>
      </c>
    </row>
    <row r="454" spans="1:2" x14ac:dyDescent="0.2">
      <c r="A454" s="14" t="s">
        <v>1032</v>
      </c>
      <c r="B454" s="12">
        <v>139</v>
      </c>
    </row>
    <row r="455" spans="1:2" x14ac:dyDescent="0.2">
      <c r="A455" s="14" t="s">
        <v>1034</v>
      </c>
      <c r="B455" s="12">
        <v>349</v>
      </c>
    </row>
    <row r="456" spans="1:2" x14ac:dyDescent="0.2">
      <c r="A456" s="14" t="s">
        <v>1033</v>
      </c>
      <c r="B456" s="12">
        <v>108</v>
      </c>
    </row>
    <row r="457" spans="1:2" x14ac:dyDescent="0.2">
      <c r="A457" s="14" t="s">
        <v>1109</v>
      </c>
      <c r="B457" s="12">
        <v>6</v>
      </c>
    </row>
    <row r="458" spans="1:2" x14ac:dyDescent="0.2">
      <c r="A458" s="14" t="s">
        <v>1108</v>
      </c>
      <c r="B458" s="12">
        <v>113</v>
      </c>
    </row>
    <row r="459" spans="1:2" x14ac:dyDescent="0.2">
      <c r="A459" s="14" t="s">
        <v>1110</v>
      </c>
      <c r="B459" s="12">
        <v>20</v>
      </c>
    </row>
    <row r="460" spans="1:2" x14ac:dyDescent="0.2">
      <c r="A460" s="14" t="s">
        <v>1063</v>
      </c>
      <c r="B460" s="12">
        <v>2</v>
      </c>
    </row>
    <row r="461" spans="1:2" x14ac:dyDescent="0.2">
      <c r="A461" s="14" t="s">
        <v>1064</v>
      </c>
      <c r="B461" s="12">
        <v>154</v>
      </c>
    </row>
    <row r="462" spans="1:2" x14ac:dyDescent="0.2">
      <c r="A462" s="14" t="s">
        <v>1061</v>
      </c>
      <c r="B462" s="12">
        <v>19</v>
      </c>
    </row>
    <row r="463" spans="1:2" x14ac:dyDescent="0.2">
      <c r="A463" s="14" t="s">
        <v>1062</v>
      </c>
      <c r="B463" s="12">
        <v>6</v>
      </c>
    </row>
    <row r="464" spans="1:2" x14ac:dyDescent="0.2">
      <c r="A464" s="14" t="s">
        <v>1035</v>
      </c>
      <c r="B464" s="12">
        <v>15</v>
      </c>
    </row>
    <row r="465" spans="1:2" x14ac:dyDescent="0.2">
      <c r="A465" s="14" t="s">
        <v>1036</v>
      </c>
      <c r="B465" s="12">
        <v>5</v>
      </c>
    </row>
    <row r="466" spans="1:2" x14ac:dyDescent="0.2">
      <c r="A466" s="14" t="s">
        <v>1037</v>
      </c>
      <c r="B466" s="12">
        <v>26</v>
      </c>
    </row>
    <row r="467" spans="1:2" x14ac:dyDescent="0.2">
      <c r="A467" s="14" t="s">
        <v>1038</v>
      </c>
      <c r="B467" s="12">
        <v>50</v>
      </c>
    </row>
    <row r="468" spans="1:2" x14ac:dyDescent="0.2">
      <c r="A468" s="14" t="s">
        <v>1039</v>
      </c>
      <c r="B468" s="12">
        <v>41</v>
      </c>
    </row>
    <row r="469" spans="1:2" x14ac:dyDescent="0.2">
      <c r="A469" s="14" t="s">
        <v>1040</v>
      </c>
      <c r="B469" s="12">
        <v>128</v>
      </c>
    </row>
    <row r="470" spans="1:2" x14ac:dyDescent="0.2">
      <c r="A470" s="14" t="s">
        <v>1041</v>
      </c>
      <c r="B470" s="12">
        <v>87</v>
      </c>
    </row>
    <row r="471" spans="1:2" x14ac:dyDescent="0.2">
      <c r="A471" s="14" t="s">
        <v>1042</v>
      </c>
      <c r="B471" s="12">
        <v>92</v>
      </c>
    </row>
    <row r="472" spans="1:2" x14ac:dyDescent="0.2">
      <c r="A472" s="14" t="s">
        <v>1043</v>
      </c>
      <c r="B472" s="12">
        <v>42</v>
      </c>
    </row>
    <row r="473" spans="1:2" x14ac:dyDescent="0.2">
      <c r="A473" s="14" t="s">
        <v>1044</v>
      </c>
      <c r="B473" s="12">
        <v>193</v>
      </c>
    </row>
    <row r="474" spans="1:2" x14ac:dyDescent="0.2">
      <c r="A474" s="14" t="s">
        <v>1045</v>
      </c>
      <c r="B474" s="12">
        <v>531</v>
      </c>
    </row>
    <row r="475" spans="1:2" x14ac:dyDescent="0.2">
      <c r="A475" s="14" t="s">
        <v>1046</v>
      </c>
      <c r="B475" s="12">
        <v>1</v>
      </c>
    </row>
    <row r="476" spans="1:2" x14ac:dyDescent="0.2">
      <c r="A476" s="14" t="s">
        <v>1047</v>
      </c>
      <c r="B476" s="12">
        <v>5</v>
      </c>
    </row>
    <row r="477" spans="1:2" x14ac:dyDescent="0.2">
      <c r="A477" s="14" t="s">
        <v>1048</v>
      </c>
      <c r="B477" s="12">
        <v>28</v>
      </c>
    </row>
    <row r="478" spans="1:2" x14ac:dyDescent="0.2">
      <c r="A478" s="14" t="s">
        <v>1049</v>
      </c>
      <c r="B478" s="12">
        <v>44</v>
      </c>
    </row>
    <row r="479" spans="1:2" x14ac:dyDescent="0.2">
      <c r="A479" s="14" t="s">
        <v>1050</v>
      </c>
      <c r="B479" s="12">
        <v>106</v>
      </c>
    </row>
    <row r="480" spans="1:2" x14ac:dyDescent="0.2">
      <c r="A480" s="14" t="s">
        <v>1051</v>
      </c>
      <c r="B480" s="12">
        <v>576</v>
      </c>
    </row>
    <row r="481" spans="1:2" x14ac:dyDescent="0.2">
      <c r="A481" s="14" t="s">
        <v>1052</v>
      </c>
      <c r="B481" s="12">
        <v>155</v>
      </c>
    </row>
    <row r="482" spans="1:2" x14ac:dyDescent="0.2">
      <c r="A482" s="14" t="s">
        <v>1053</v>
      </c>
      <c r="B482" s="12">
        <v>334</v>
      </c>
    </row>
    <row r="483" spans="1:2" x14ac:dyDescent="0.2">
      <c r="A483" s="14" t="s">
        <v>1054</v>
      </c>
      <c r="B483" s="12">
        <v>512</v>
      </c>
    </row>
    <row r="484" spans="1:2" x14ac:dyDescent="0.2">
      <c r="A484" s="14" t="s">
        <v>1055</v>
      </c>
      <c r="B484" s="12">
        <v>88</v>
      </c>
    </row>
    <row r="485" spans="1:2" x14ac:dyDescent="0.2">
      <c r="A485" s="14" t="s">
        <v>1056</v>
      </c>
      <c r="B485" s="12">
        <v>1</v>
      </c>
    </row>
    <row r="486" spans="1:2" x14ac:dyDescent="0.2">
      <c r="A486" s="14" t="s">
        <v>1057</v>
      </c>
      <c r="B486" s="12">
        <v>133</v>
      </c>
    </row>
    <row r="487" spans="1:2" x14ac:dyDescent="0.2">
      <c r="A487" s="14" t="s">
        <v>1058</v>
      </c>
      <c r="B487" s="12">
        <v>83</v>
      </c>
    </row>
    <row r="488" spans="1:2" x14ac:dyDescent="0.2">
      <c r="A488" s="14" t="s">
        <v>1059</v>
      </c>
      <c r="B488" s="12">
        <v>14</v>
      </c>
    </row>
    <row r="489" spans="1:2" x14ac:dyDescent="0.2">
      <c r="A489" s="14" t="s">
        <v>1060</v>
      </c>
      <c r="B489" s="12">
        <v>58</v>
      </c>
    </row>
    <row r="490" spans="1:2" x14ac:dyDescent="0.2">
      <c r="A490" s="14" t="s">
        <v>1065</v>
      </c>
      <c r="B490" s="12">
        <v>9</v>
      </c>
    </row>
    <row r="491" spans="1:2" x14ac:dyDescent="0.2">
      <c r="A491" s="14" t="s">
        <v>1066</v>
      </c>
      <c r="B491" s="12">
        <v>15</v>
      </c>
    </row>
    <row r="492" spans="1:2" x14ac:dyDescent="0.2">
      <c r="A492" s="14" t="s">
        <v>1067</v>
      </c>
      <c r="B492" s="12">
        <v>8</v>
      </c>
    </row>
    <row r="493" spans="1:2" x14ac:dyDescent="0.2">
      <c r="A493" s="14" t="s">
        <v>1068</v>
      </c>
      <c r="B493" s="12">
        <v>3</v>
      </c>
    </row>
    <row r="494" spans="1:2" x14ac:dyDescent="0.2">
      <c r="A494" s="14" t="s">
        <v>1069</v>
      </c>
      <c r="B494" s="12">
        <v>4</v>
      </c>
    </row>
    <row r="495" spans="1:2" x14ac:dyDescent="0.2">
      <c r="A495" s="14" t="s">
        <v>1070</v>
      </c>
      <c r="B495" s="12">
        <v>22</v>
      </c>
    </row>
    <row r="496" spans="1:2" x14ac:dyDescent="0.2">
      <c r="A496" s="14" t="s">
        <v>1071</v>
      </c>
      <c r="B496" s="12">
        <v>6</v>
      </c>
    </row>
    <row r="497" spans="1:2" x14ac:dyDescent="0.2">
      <c r="A497" s="14" t="s">
        <v>1072</v>
      </c>
      <c r="B497" s="12">
        <v>56</v>
      </c>
    </row>
    <row r="498" spans="1:2" x14ac:dyDescent="0.2">
      <c r="A498" s="14" t="s">
        <v>1073</v>
      </c>
      <c r="B498" s="12">
        <v>9</v>
      </c>
    </row>
    <row r="499" spans="1:2" x14ac:dyDescent="0.2">
      <c r="A499" s="14" t="s">
        <v>1074</v>
      </c>
      <c r="B499" s="12">
        <v>70</v>
      </c>
    </row>
    <row r="500" spans="1:2" x14ac:dyDescent="0.2">
      <c r="A500" s="14" t="s">
        <v>1075</v>
      </c>
      <c r="B500" s="12">
        <v>39</v>
      </c>
    </row>
    <row r="501" spans="1:2" x14ac:dyDescent="0.2">
      <c r="A501" s="14" t="s">
        <v>1076</v>
      </c>
      <c r="B501" s="12">
        <v>11</v>
      </c>
    </row>
    <row r="502" spans="1:2" x14ac:dyDescent="0.2">
      <c r="A502" s="14" t="s">
        <v>1077</v>
      </c>
      <c r="B502" s="12">
        <v>9</v>
      </c>
    </row>
    <row r="503" spans="1:2" x14ac:dyDescent="0.2">
      <c r="A503" s="14" t="s">
        <v>1078</v>
      </c>
      <c r="B503" s="12">
        <v>13</v>
      </c>
    </row>
    <row r="504" spans="1:2" x14ac:dyDescent="0.2">
      <c r="A504" s="14" t="s">
        <v>1079</v>
      </c>
      <c r="B504" s="12">
        <v>82</v>
      </c>
    </row>
    <row r="505" spans="1:2" x14ac:dyDescent="0.2">
      <c r="A505" s="14" t="s">
        <v>1083</v>
      </c>
      <c r="B505" s="12">
        <v>33</v>
      </c>
    </row>
    <row r="506" spans="1:2" x14ac:dyDescent="0.2">
      <c r="A506" s="14" t="s">
        <v>1080</v>
      </c>
      <c r="B506" s="12">
        <v>2</v>
      </c>
    </row>
    <row r="507" spans="1:2" x14ac:dyDescent="0.2">
      <c r="A507" s="14" t="s">
        <v>1081</v>
      </c>
      <c r="B507" s="12">
        <v>20</v>
      </c>
    </row>
    <row r="508" spans="1:2" x14ac:dyDescent="0.2">
      <c r="A508" s="14" t="s">
        <v>1082</v>
      </c>
      <c r="B508" s="12">
        <v>26</v>
      </c>
    </row>
    <row r="509" spans="1:2" x14ac:dyDescent="0.2">
      <c r="A509" s="14" t="s">
        <v>1087</v>
      </c>
      <c r="B509" s="12">
        <v>1</v>
      </c>
    </row>
    <row r="510" spans="1:2" x14ac:dyDescent="0.2">
      <c r="A510" s="14" t="s">
        <v>1088</v>
      </c>
      <c r="B510" s="12">
        <v>1</v>
      </c>
    </row>
    <row r="511" spans="1:2" x14ac:dyDescent="0.2">
      <c r="A511" s="14" t="s">
        <v>1089</v>
      </c>
      <c r="B511" s="12">
        <v>1115</v>
      </c>
    </row>
    <row r="512" spans="1:2" x14ac:dyDescent="0.2">
      <c r="A512" s="14" t="s">
        <v>1084</v>
      </c>
      <c r="B512" s="12">
        <v>5</v>
      </c>
    </row>
    <row r="513" spans="1:2" x14ac:dyDescent="0.2">
      <c r="A513" s="14" t="s">
        <v>1086</v>
      </c>
      <c r="B513" s="12">
        <v>2</v>
      </c>
    </row>
    <row r="514" spans="1:2" x14ac:dyDescent="0.2">
      <c r="A514" s="14" t="s">
        <v>1085</v>
      </c>
      <c r="B514" s="12">
        <v>322</v>
      </c>
    </row>
    <row r="515" spans="1:2" x14ac:dyDescent="0.2">
      <c r="A515" s="14" t="s">
        <v>1093</v>
      </c>
      <c r="B515" s="12">
        <v>13</v>
      </c>
    </row>
    <row r="516" spans="1:2" x14ac:dyDescent="0.2">
      <c r="A516" s="14" t="s">
        <v>1091</v>
      </c>
      <c r="B516" s="12">
        <v>23</v>
      </c>
    </row>
    <row r="517" spans="1:2" x14ac:dyDescent="0.2">
      <c r="A517" s="14" t="s">
        <v>1092</v>
      </c>
      <c r="B517" s="12">
        <v>9</v>
      </c>
    </row>
    <row r="518" spans="1:2" x14ac:dyDescent="0.2">
      <c r="A518" s="14" t="s">
        <v>1090</v>
      </c>
      <c r="B518" s="12">
        <v>2</v>
      </c>
    </row>
    <row r="519" spans="1:2" x14ac:dyDescent="0.2">
      <c r="A519" s="14" t="s">
        <v>1094</v>
      </c>
      <c r="B519" s="12">
        <v>108</v>
      </c>
    </row>
    <row r="520" spans="1:2" x14ac:dyDescent="0.2">
      <c r="A520" s="14" t="s">
        <v>1095</v>
      </c>
      <c r="B520" s="12">
        <v>19</v>
      </c>
    </row>
    <row r="521" spans="1:2" x14ac:dyDescent="0.2">
      <c r="A521" s="14" t="s">
        <v>1096</v>
      </c>
      <c r="B521" s="12">
        <v>23</v>
      </c>
    </row>
    <row r="522" spans="1:2" x14ac:dyDescent="0.2">
      <c r="A522" s="14" t="s">
        <v>1097</v>
      </c>
      <c r="B522" s="12">
        <v>38</v>
      </c>
    </row>
    <row r="523" spans="1:2" x14ac:dyDescent="0.2">
      <c r="A523" s="14" t="s">
        <v>1098</v>
      </c>
      <c r="B523" s="12">
        <v>12</v>
      </c>
    </row>
    <row r="524" spans="1:2" x14ac:dyDescent="0.2">
      <c r="A524" s="14" t="s">
        <v>1099</v>
      </c>
      <c r="B524" s="12">
        <v>25</v>
      </c>
    </row>
    <row r="525" spans="1:2" x14ac:dyDescent="0.2">
      <c r="A525" s="14" t="s">
        <v>1100</v>
      </c>
      <c r="B525" s="12">
        <v>31</v>
      </c>
    </row>
    <row r="526" spans="1:2" x14ac:dyDescent="0.2">
      <c r="A526" s="14" t="s">
        <v>1101</v>
      </c>
      <c r="B526" s="12">
        <v>11</v>
      </c>
    </row>
    <row r="527" spans="1:2" x14ac:dyDescent="0.2">
      <c r="A527" s="14" t="s">
        <v>1102</v>
      </c>
      <c r="B527" s="12">
        <v>4</v>
      </c>
    </row>
    <row r="528" spans="1:2" x14ac:dyDescent="0.2">
      <c r="A528" s="14" t="s">
        <v>1103</v>
      </c>
      <c r="B528" s="12">
        <v>5</v>
      </c>
    </row>
    <row r="529" spans="1:2" x14ac:dyDescent="0.2">
      <c r="A529" s="14" t="s">
        <v>1104</v>
      </c>
      <c r="B529" s="12">
        <v>54</v>
      </c>
    </row>
    <row r="530" spans="1:2" x14ac:dyDescent="0.2">
      <c r="A530" s="14" t="s">
        <v>1105</v>
      </c>
      <c r="B530" s="12">
        <v>5</v>
      </c>
    </row>
    <row r="531" spans="1:2" x14ac:dyDescent="0.2">
      <c r="A531" s="14" t="s">
        <v>1106</v>
      </c>
      <c r="B531" s="12">
        <v>2</v>
      </c>
    </row>
    <row r="532" spans="1:2" x14ac:dyDescent="0.2">
      <c r="A532" s="14" t="s">
        <v>1107</v>
      </c>
      <c r="B532" s="12">
        <v>9</v>
      </c>
    </row>
    <row r="533" spans="1:2" x14ac:dyDescent="0.2">
      <c r="A533" s="14" t="s">
        <v>1111</v>
      </c>
      <c r="B533" s="12">
        <v>15</v>
      </c>
    </row>
    <row r="534" spans="1:2" x14ac:dyDescent="0.2">
      <c r="A534" s="14" t="s">
        <v>1112</v>
      </c>
      <c r="B534" s="12">
        <v>24</v>
      </c>
    </row>
    <row r="535" spans="1:2" x14ac:dyDescent="0.2">
      <c r="A535" s="14" t="s">
        <v>1113</v>
      </c>
      <c r="B535" s="12">
        <v>11</v>
      </c>
    </row>
    <row r="536" spans="1:2" x14ac:dyDescent="0.2">
      <c r="A536" s="14" t="s">
        <v>1114</v>
      </c>
      <c r="B536" s="12">
        <v>5</v>
      </c>
    </row>
    <row r="537" spans="1:2" x14ac:dyDescent="0.2">
      <c r="A537" s="14" t="s">
        <v>1115</v>
      </c>
      <c r="B537" s="12">
        <v>7</v>
      </c>
    </row>
    <row r="538" spans="1:2" x14ac:dyDescent="0.2">
      <c r="A538" s="14" t="s">
        <v>1118</v>
      </c>
      <c r="B538" s="12">
        <v>27</v>
      </c>
    </row>
    <row r="539" spans="1:2" x14ac:dyDescent="0.2">
      <c r="A539" s="14" t="s">
        <v>1119</v>
      </c>
      <c r="B539" s="12">
        <v>5</v>
      </c>
    </row>
    <row r="540" spans="1:2" x14ac:dyDescent="0.2">
      <c r="A540" s="14" t="s">
        <v>415</v>
      </c>
      <c r="B540" s="12">
        <v>36</v>
      </c>
    </row>
    <row r="541" spans="1:2" x14ac:dyDescent="0.2">
      <c r="A541" s="14" t="s">
        <v>1116</v>
      </c>
      <c r="B541" s="12">
        <v>2</v>
      </c>
    </row>
    <row r="542" spans="1:2" x14ac:dyDescent="0.2">
      <c r="A542" s="14" t="s">
        <v>1117</v>
      </c>
      <c r="B542" s="12">
        <v>10</v>
      </c>
    </row>
    <row r="543" spans="1:2" x14ac:dyDescent="0.2">
      <c r="A543" s="14" t="s">
        <v>1120</v>
      </c>
      <c r="B543" s="12">
        <v>28</v>
      </c>
    </row>
    <row r="544" spans="1:2" x14ac:dyDescent="0.2">
      <c r="A544" s="14" t="s">
        <v>1125</v>
      </c>
      <c r="B544" s="12">
        <v>85</v>
      </c>
    </row>
    <row r="545" spans="1:2" x14ac:dyDescent="0.2">
      <c r="A545" s="14" t="s">
        <v>1121</v>
      </c>
      <c r="B545" s="12">
        <v>181</v>
      </c>
    </row>
    <row r="546" spans="1:2" x14ac:dyDescent="0.2">
      <c r="A546" s="14" t="s">
        <v>1122</v>
      </c>
      <c r="B546" s="12">
        <v>67</v>
      </c>
    </row>
    <row r="547" spans="1:2" x14ac:dyDescent="0.2">
      <c r="A547" s="14" t="s">
        <v>1123</v>
      </c>
      <c r="B547" s="12">
        <v>194</v>
      </c>
    </row>
    <row r="548" spans="1:2" x14ac:dyDescent="0.2">
      <c r="A548" s="14" t="s">
        <v>1124</v>
      </c>
      <c r="B548" s="12">
        <v>6</v>
      </c>
    </row>
    <row r="549" spans="1:2" x14ac:dyDescent="0.2">
      <c r="A549" s="14" t="s">
        <v>1126</v>
      </c>
      <c r="B549" s="12">
        <v>4</v>
      </c>
    </row>
    <row r="550" spans="1:2" x14ac:dyDescent="0.2">
      <c r="A550" s="14" t="s">
        <v>1127</v>
      </c>
      <c r="B550" s="12">
        <v>3</v>
      </c>
    </row>
    <row r="551" spans="1:2" x14ac:dyDescent="0.2">
      <c r="A551" s="14" t="s">
        <v>1128</v>
      </c>
      <c r="B551" s="12">
        <v>11</v>
      </c>
    </row>
    <row r="552" spans="1:2" x14ac:dyDescent="0.2">
      <c r="A552" s="14" t="s">
        <v>1129</v>
      </c>
      <c r="B552" s="12">
        <v>7</v>
      </c>
    </row>
    <row r="553" spans="1:2" x14ac:dyDescent="0.2">
      <c r="A553" s="14" t="s">
        <v>1130</v>
      </c>
      <c r="B553" s="12">
        <v>172</v>
      </c>
    </row>
    <row r="554" spans="1:2" x14ac:dyDescent="0.2">
      <c r="A554" s="14" t="s">
        <v>1131</v>
      </c>
      <c r="B554" s="12">
        <v>22</v>
      </c>
    </row>
    <row r="555" spans="1:2" x14ac:dyDescent="0.2">
      <c r="A555" s="14" t="s">
        <v>1132</v>
      </c>
      <c r="B555" s="12">
        <v>33</v>
      </c>
    </row>
    <row r="556" spans="1:2" x14ac:dyDescent="0.2">
      <c r="A556" s="14" t="s">
        <v>1133</v>
      </c>
      <c r="B556" s="12">
        <v>20</v>
      </c>
    </row>
    <row r="557" spans="1:2" x14ac:dyDescent="0.2">
      <c r="A557" s="14" t="s">
        <v>1135</v>
      </c>
      <c r="B557" s="12">
        <v>9</v>
      </c>
    </row>
    <row r="558" spans="1:2" x14ac:dyDescent="0.2">
      <c r="A558" s="14" t="s">
        <v>1134</v>
      </c>
      <c r="B558" s="12">
        <v>769</v>
      </c>
    </row>
    <row r="559" spans="1:2" x14ac:dyDescent="0.2">
      <c r="A559" s="14" t="s">
        <v>1137</v>
      </c>
      <c r="B559" s="12">
        <v>244</v>
      </c>
    </row>
    <row r="560" spans="1:2" x14ac:dyDescent="0.2">
      <c r="A560" s="14" t="s">
        <v>1136</v>
      </c>
      <c r="B560" s="12">
        <v>10</v>
      </c>
    </row>
    <row r="561" spans="1:2" x14ac:dyDescent="0.2">
      <c r="A561" s="14" t="s">
        <v>1138</v>
      </c>
      <c r="B561" s="12">
        <v>504</v>
      </c>
    </row>
    <row r="562" spans="1:2" x14ac:dyDescent="0.2">
      <c r="A562" s="14" t="s">
        <v>1139</v>
      </c>
      <c r="B562" s="12">
        <v>31</v>
      </c>
    </row>
    <row r="563" spans="1:2" x14ac:dyDescent="0.2">
      <c r="A563" s="14" t="s">
        <v>1140</v>
      </c>
      <c r="B563" s="12">
        <v>120</v>
      </c>
    </row>
    <row r="564" spans="1:2" x14ac:dyDescent="0.2">
      <c r="A564" s="14" t="s">
        <v>1141</v>
      </c>
      <c r="B564" s="12">
        <v>31</v>
      </c>
    </row>
    <row r="565" spans="1:2" x14ac:dyDescent="0.2">
      <c r="A565" s="14" t="s">
        <v>1142</v>
      </c>
      <c r="B565" s="12">
        <v>1</v>
      </c>
    </row>
    <row r="566" spans="1:2" x14ac:dyDescent="0.2">
      <c r="A566" s="14" t="s">
        <v>1143</v>
      </c>
      <c r="B566" s="12">
        <v>189</v>
      </c>
    </row>
    <row r="567" spans="1:2" x14ac:dyDescent="0.2">
      <c r="A567" s="14" t="s">
        <v>1145</v>
      </c>
      <c r="B567" s="12">
        <v>2</v>
      </c>
    </row>
    <row r="568" spans="1:2" x14ac:dyDescent="0.2">
      <c r="A568" s="14" t="s">
        <v>1144</v>
      </c>
      <c r="B568" s="12">
        <v>10</v>
      </c>
    </row>
    <row r="569" spans="1:2" x14ac:dyDescent="0.2">
      <c r="A569" s="14" t="s">
        <v>1146</v>
      </c>
      <c r="B569" s="12">
        <v>1</v>
      </c>
    </row>
    <row r="570" spans="1:2" x14ac:dyDescent="0.2">
      <c r="A570" s="14" t="s">
        <v>1147</v>
      </c>
      <c r="B570" s="12">
        <v>7</v>
      </c>
    </row>
    <row r="571" spans="1:2" x14ac:dyDescent="0.2">
      <c r="A571" s="14" t="s">
        <v>1148</v>
      </c>
      <c r="B571" s="12">
        <v>7</v>
      </c>
    </row>
    <row r="572" spans="1:2" x14ac:dyDescent="0.2">
      <c r="A572" s="14" t="s">
        <v>1149</v>
      </c>
      <c r="B572" s="12">
        <v>3</v>
      </c>
    </row>
    <row r="573" spans="1:2" x14ac:dyDescent="0.2">
      <c r="A573" s="14" t="s">
        <v>1150</v>
      </c>
      <c r="B573" s="12">
        <v>4</v>
      </c>
    </row>
    <row r="574" spans="1:2" x14ac:dyDescent="0.2">
      <c r="A574" s="14" t="s">
        <v>1151</v>
      </c>
      <c r="B574" s="12">
        <v>31</v>
      </c>
    </row>
    <row r="575" spans="1:2" x14ac:dyDescent="0.2">
      <c r="A575" s="14" t="s">
        <v>1152</v>
      </c>
      <c r="B575" s="12">
        <v>2</v>
      </c>
    </row>
    <row r="576" spans="1:2" x14ac:dyDescent="0.2">
      <c r="A576" s="14" t="s">
        <v>1153</v>
      </c>
      <c r="B576" s="12">
        <v>41</v>
      </c>
    </row>
    <row r="577" spans="1:2" x14ac:dyDescent="0.2">
      <c r="A577" s="14" t="s">
        <v>1154</v>
      </c>
      <c r="B577" s="12">
        <v>183</v>
      </c>
    </row>
    <row r="578" spans="1:2" x14ac:dyDescent="0.2">
      <c r="A578" s="14" t="s">
        <v>1155</v>
      </c>
      <c r="B578" s="12">
        <v>94</v>
      </c>
    </row>
    <row r="579" spans="1:2" x14ac:dyDescent="0.2">
      <c r="A579" s="14" t="s">
        <v>1156</v>
      </c>
      <c r="B579" s="12">
        <v>186</v>
      </c>
    </row>
    <row r="580" spans="1:2" x14ac:dyDescent="0.2">
      <c r="A580" s="14" t="s">
        <v>1157</v>
      </c>
      <c r="B580" s="12">
        <v>271</v>
      </c>
    </row>
    <row r="581" spans="1:2" x14ac:dyDescent="0.2">
      <c r="A581" s="14" t="s">
        <v>1158</v>
      </c>
      <c r="B581" s="12">
        <v>79</v>
      </c>
    </row>
    <row r="582" spans="1:2" x14ac:dyDescent="0.2">
      <c r="A582" s="14" t="s">
        <v>1159</v>
      </c>
      <c r="B582" s="12">
        <v>2053</v>
      </c>
    </row>
    <row r="583" spans="1:2" x14ac:dyDescent="0.2">
      <c r="A583" s="14" t="s">
        <v>1160</v>
      </c>
      <c r="B583" s="12">
        <v>37</v>
      </c>
    </row>
    <row r="584" spans="1:2" x14ac:dyDescent="0.2">
      <c r="A584" s="14" t="s">
        <v>1161</v>
      </c>
      <c r="B584" s="12">
        <v>399</v>
      </c>
    </row>
    <row r="585" spans="1:2" x14ac:dyDescent="0.2">
      <c r="A585" s="14" t="s">
        <v>1162</v>
      </c>
      <c r="B585" s="12">
        <v>166</v>
      </c>
    </row>
    <row r="586" spans="1:2" x14ac:dyDescent="0.2">
      <c r="A586" s="14" t="s">
        <v>1163</v>
      </c>
      <c r="B586" s="12">
        <v>306</v>
      </c>
    </row>
    <row r="587" spans="1:2" x14ac:dyDescent="0.2">
      <c r="A587" s="14" t="s">
        <v>1164</v>
      </c>
      <c r="B587" s="12">
        <v>13</v>
      </c>
    </row>
    <row r="588" spans="1:2" x14ac:dyDescent="0.2">
      <c r="A588" s="14" t="s">
        <v>1166</v>
      </c>
      <c r="B588" s="12">
        <v>463</v>
      </c>
    </row>
    <row r="589" spans="1:2" x14ac:dyDescent="0.2">
      <c r="A589" s="14" t="s">
        <v>1165</v>
      </c>
      <c r="B589" s="12">
        <v>443</v>
      </c>
    </row>
    <row r="590" spans="1:2" x14ac:dyDescent="0.2">
      <c r="A590" s="14" t="s">
        <v>1167</v>
      </c>
      <c r="B590" s="12">
        <v>77</v>
      </c>
    </row>
    <row r="591" spans="1:2" x14ac:dyDescent="0.2">
      <c r="A591" s="14" t="s">
        <v>1168</v>
      </c>
      <c r="B591" s="12">
        <v>133</v>
      </c>
    </row>
    <row r="592" spans="1:2" x14ac:dyDescent="0.2">
      <c r="A592" s="14" t="s">
        <v>1170</v>
      </c>
      <c r="B592" s="12">
        <v>236</v>
      </c>
    </row>
    <row r="593" spans="1:2" x14ac:dyDescent="0.2">
      <c r="A593" s="14" t="s">
        <v>1169</v>
      </c>
      <c r="B593" s="12">
        <v>227</v>
      </c>
    </row>
    <row r="594" spans="1:2" x14ac:dyDescent="0.2">
      <c r="A594" s="14" t="s">
        <v>1171</v>
      </c>
      <c r="B594" s="12">
        <v>584</v>
      </c>
    </row>
    <row r="595" spans="1:2" x14ac:dyDescent="0.2">
      <c r="A595" s="14" t="s">
        <v>1172</v>
      </c>
      <c r="B595" s="12">
        <v>211</v>
      </c>
    </row>
    <row r="596" spans="1:2" x14ac:dyDescent="0.2">
      <c r="A596" s="14" t="s">
        <v>1173</v>
      </c>
      <c r="B596" s="12">
        <v>374</v>
      </c>
    </row>
    <row r="597" spans="1:2" x14ac:dyDescent="0.2">
      <c r="A597" s="14" t="s">
        <v>1174</v>
      </c>
      <c r="B597" s="12">
        <v>315</v>
      </c>
    </row>
    <row r="598" spans="1:2" x14ac:dyDescent="0.2">
      <c r="A598" s="14" t="s">
        <v>1175</v>
      </c>
      <c r="B598" s="12">
        <v>243</v>
      </c>
    </row>
    <row r="599" spans="1:2" x14ac:dyDescent="0.2">
      <c r="A599" s="14" t="s">
        <v>1180</v>
      </c>
      <c r="B599" s="12">
        <v>157</v>
      </c>
    </row>
    <row r="600" spans="1:2" x14ac:dyDescent="0.2">
      <c r="A600" s="14" t="s">
        <v>1181</v>
      </c>
      <c r="B600" s="12">
        <v>22</v>
      </c>
    </row>
    <row r="601" spans="1:2" x14ac:dyDescent="0.2">
      <c r="A601" s="14" t="s">
        <v>1182</v>
      </c>
      <c r="B601" s="12">
        <v>32</v>
      </c>
    </row>
    <row r="602" spans="1:2" x14ac:dyDescent="0.2">
      <c r="A602" s="14" t="s">
        <v>1183</v>
      </c>
      <c r="B602" s="12">
        <v>9</v>
      </c>
    </row>
    <row r="603" spans="1:2" x14ac:dyDescent="0.2">
      <c r="A603" s="14" t="s">
        <v>1184</v>
      </c>
      <c r="B603" s="12">
        <v>536</v>
      </c>
    </row>
    <row r="604" spans="1:2" x14ac:dyDescent="0.2">
      <c r="A604" s="14" t="s">
        <v>1185</v>
      </c>
      <c r="B604" s="12">
        <v>68</v>
      </c>
    </row>
    <row r="605" spans="1:2" x14ac:dyDescent="0.2">
      <c r="A605" s="14" t="s">
        <v>1186</v>
      </c>
      <c r="B605" s="12">
        <v>52</v>
      </c>
    </row>
    <row r="606" spans="1:2" x14ac:dyDescent="0.2">
      <c r="A606" s="14" t="s">
        <v>1187</v>
      </c>
      <c r="B606" s="12">
        <v>75</v>
      </c>
    </row>
    <row r="607" spans="1:2" x14ac:dyDescent="0.2">
      <c r="A607" s="14" t="s">
        <v>1188</v>
      </c>
      <c r="B607" s="12">
        <v>15</v>
      </c>
    </row>
    <row r="608" spans="1:2" x14ac:dyDescent="0.2">
      <c r="A608" s="14" t="s">
        <v>1189</v>
      </c>
      <c r="B608" s="12">
        <v>51</v>
      </c>
    </row>
    <row r="609" spans="1:2" x14ac:dyDescent="0.2">
      <c r="A609" s="14" t="s">
        <v>1190</v>
      </c>
      <c r="B609" s="12">
        <v>240</v>
      </c>
    </row>
    <row r="610" spans="1:2" x14ac:dyDescent="0.2">
      <c r="A610" s="14" t="s">
        <v>1191</v>
      </c>
      <c r="B610" s="12">
        <v>309</v>
      </c>
    </row>
    <row r="611" spans="1:2" x14ac:dyDescent="0.2">
      <c r="A611" s="14" t="s">
        <v>1192</v>
      </c>
      <c r="B611" s="12">
        <v>58</v>
      </c>
    </row>
    <row r="612" spans="1:2" x14ac:dyDescent="0.2">
      <c r="A612" s="14" t="s">
        <v>1193</v>
      </c>
      <c r="B612" s="12">
        <v>121</v>
      </c>
    </row>
    <row r="613" spans="1:2" x14ac:dyDescent="0.2">
      <c r="A613" s="14" t="s">
        <v>1194</v>
      </c>
      <c r="B613" s="12">
        <v>104</v>
      </c>
    </row>
    <row r="614" spans="1:2" x14ac:dyDescent="0.2">
      <c r="A614" s="14" t="s">
        <v>1195</v>
      </c>
      <c r="B614" s="12">
        <v>12</v>
      </c>
    </row>
    <row r="615" spans="1:2" x14ac:dyDescent="0.2">
      <c r="A615" s="14" t="s">
        <v>1196</v>
      </c>
      <c r="B615" s="12">
        <v>1004</v>
      </c>
    </row>
    <row r="616" spans="1:2" x14ac:dyDescent="0.2">
      <c r="A616" s="14" t="s">
        <v>1197</v>
      </c>
      <c r="B616" s="12">
        <v>290</v>
      </c>
    </row>
    <row r="617" spans="1:2" x14ac:dyDescent="0.2">
      <c r="A617" s="14" t="s">
        <v>1176</v>
      </c>
      <c r="B617" s="12">
        <v>26</v>
      </c>
    </row>
    <row r="618" spans="1:2" x14ac:dyDescent="0.2">
      <c r="A618" s="14" t="s">
        <v>1177</v>
      </c>
      <c r="B618" s="12">
        <v>56</v>
      </c>
    </row>
    <row r="619" spans="1:2" x14ac:dyDescent="0.2">
      <c r="A619" s="14" t="s">
        <v>1178</v>
      </c>
      <c r="B619" s="12">
        <v>18</v>
      </c>
    </row>
    <row r="620" spans="1:2" x14ac:dyDescent="0.2">
      <c r="A620" s="14" t="s">
        <v>1179</v>
      </c>
      <c r="B620" s="12">
        <v>45</v>
      </c>
    </row>
    <row r="621" spans="1:2" x14ac:dyDescent="0.2">
      <c r="A621" s="14" t="s">
        <v>1198</v>
      </c>
      <c r="B621" s="12">
        <v>4</v>
      </c>
    </row>
    <row r="622" spans="1:2" x14ac:dyDescent="0.2">
      <c r="A622" s="14" t="s">
        <v>1199</v>
      </c>
      <c r="B622" s="12">
        <v>2</v>
      </c>
    </row>
    <row r="623" spans="1:2" x14ac:dyDescent="0.2">
      <c r="A623" s="14" t="s">
        <v>1200</v>
      </c>
      <c r="B623" s="12">
        <v>2</v>
      </c>
    </row>
    <row r="624" spans="1:2" x14ac:dyDescent="0.2">
      <c r="A624" s="14" t="s">
        <v>1201</v>
      </c>
      <c r="B624" s="12">
        <v>157</v>
      </c>
    </row>
    <row r="625" spans="1:2" x14ac:dyDescent="0.2">
      <c r="A625" s="14" t="s">
        <v>1202</v>
      </c>
      <c r="B625" s="12">
        <v>2</v>
      </c>
    </row>
    <row r="626" spans="1:2" x14ac:dyDescent="0.2">
      <c r="A626" s="14" t="s">
        <v>1203</v>
      </c>
      <c r="B626" s="12">
        <v>1</v>
      </c>
    </row>
    <row r="627" spans="1:2" x14ac:dyDescent="0.2">
      <c r="A627" s="14" t="s">
        <v>1204</v>
      </c>
      <c r="B627" s="12">
        <v>6</v>
      </c>
    </row>
    <row r="628" spans="1:2" x14ac:dyDescent="0.2">
      <c r="A628" s="14" t="s">
        <v>1205</v>
      </c>
      <c r="B628" s="12">
        <v>99</v>
      </c>
    </row>
    <row r="629" spans="1:2" x14ac:dyDescent="0.2">
      <c r="A629" s="14" t="s">
        <v>1206</v>
      </c>
      <c r="B629" s="12">
        <v>36</v>
      </c>
    </row>
    <row r="630" spans="1:2" x14ac:dyDescent="0.2">
      <c r="A630" s="14" t="s">
        <v>1207</v>
      </c>
      <c r="B630" s="12">
        <v>751</v>
      </c>
    </row>
    <row r="631" spans="1:2" x14ac:dyDescent="0.2">
      <c r="A631" s="14" t="s">
        <v>1208</v>
      </c>
      <c r="B631" s="12">
        <v>2631</v>
      </c>
    </row>
    <row r="632" spans="1:2" x14ac:dyDescent="0.2">
      <c r="A632" s="14" t="s">
        <v>1209</v>
      </c>
      <c r="B632" s="12">
        <v>3</v>
      </c>
    </row>
    <row r="633" spans="1:2" x14ac:dyDescent="0.2">
      <c r="A633" s="14" t="s">
        <v>1210</v>
      </c>
      <c r="B633" s="12">
        <v>4</v>
      </c>
    </row>
    <row r="634" spans="1:2" x14ac:dyDescent="0.2">
      <c r="A634" s="14" t="s">
        <v>1211</v>
      </c>
      <c r="B634" s="12">
        <v>19</v>
      </c>
    </row>
    <row r="635" spans="1:2" x14ac:dyDescent="0.2">
      <c r="A635" s="14" t="s">
        <v>1212</v>
      </c>
      <c r="B635" s="12">
        <v>11</v>
      </c>
    </row>
    <row r="636" spans="1:2" x14ac:dyDescent="0.2">
      <c r="A636" s="14" t="s">
        <v>1213</v>
      </c>
      <c r="B636" s="12">
        <v>2</v>
      </c>
    </row>
    <row r="637" spans="1:2" x14ac:dyDescent="0.2">
      <c r="A637" s="14" t="s">
        <v>1215</v>
      </c>
      <c r="B637" s="12">
        <v>889</v>
      </c>
    </row>
    <row r="638" spans="1:2" x14ac:dyDescent="0.2">
      <c r="A638" s="14" t="s">
        <v>1214</v>
      </c>
      <c r="B638" s="12">
        <v>2176</v>
      </c>
    </row>
    <row r="639" spans="1:2" x14ac:dyDescent="0.2">
      <c r="A639" s="14" t="s">
        <v>1216</v>
      </c>
      <c r="B639" s="12">
        <v>3448</v>
      </c>
    </row>
    <row r="640" spans="1:2" x14ac:dyDescent="0.2">
      <c r="A640" s="14" t="s">
        <v>1217</v>
      </c>
      <c r="B640" s="12">
        <v>1694</v>
      </c>
    </row>
    <row r="641" spans="1:2" x14ac:dyDescent="0.2">
      <c r="A641" s="14" t="s">
        <v>1218</v>
      </c>
      <c r="B641" s="12">
        <v>4352</v>
      </c>
    </row>
    <row r="642" spans="1:2" x14ac:dyDescent="0.2">
      <c r="A642" s="14" t="s">
        <v>1219</v>
      </c>
      <c r="B642" s="12">
        <v>4786</v>
      </c>
    </row>
    <row r="643" spans="1:2" x14ac:dyDescent="0.2">
      <c r="A643" s="14" t="s">
        <v>1220</v>
      </c>
      <c r="B643" s="12">
        <v>5701</v>
      </c>
    </row>
    <row r="644" spans="1:2" x14ac:dyDescent="0.2">
      <c r="A644" s="14" t="s">
        <v>1221</v>
      </c>
      <c r="B644" s="12">
        <v>74</v>
      </c>
    </row>
    <row r="645" spans="1:2" x14ac:dyDescent="0.2">
      <c r="A645" s="14" t="s">
        <v>1222</v>
      </c>
      <c r="B645" s="12">
        <v>1359</v>
      </c>
    </row>
    <row r="646" spans="1:2" x14ac:dyDescent="0.2">
      <c r="A646" s="14" t="s">
        <v>1223</v>
      </c>
      <c r="B646" s="12">
        <v>317</v>
      </c>
    </row>
    <row r="647" spans="1:2" x14ac:dyDescent="0.2">
      <c r="A647" s="14" t="s">
        <v>1224</v>
      </c>
      <c r="B647" s="12">
        <v>1523</v>
      </c>
    </row>
    <row r="648" spans="1:2" x14ac:dyDescent="0.2">
      <c r="A648" s="14" t="s">
        <v>1225</v>
      </c>
      <c r="B648" s="12">
        <v>931</v>
      </c>
    </row>
    <row r="649" spans="1:2" x14ac:dyDescent="0.2">
      <c r="A649" s="14" t="s">
        <v>1226</v>
      </c>
      <c r="B649" s="12">
        <v>931</v>
      </c>
    </row>
    <row r="650" spans="1:2" x14ac:dyDescent="0.2">
      <c r="A650" s="14" t="s">
        <v>1244</v>
      </c>
      <c r="B650" s="12">
        <v>55</v>
      </c>
    </row>
    <row r="651" spans="1:2" x14ac:dyDescent="0.2">
      <c r="A651" s="14" t="s">
        <v>1245</v>
      </c>
      <c r="B651" s="12">
        <v>21</v>
      </c>
    </row>
    <row r="652" spans="1:2" x14ac:dyDescent="0.2">
      <c r="A652" s="14" t="s">
        <v>1246</v>
      </c>
      <c r="B652" s="12">
        <v>254</v>
      </c>
    </row>
    <row r="653" spans="1:2" x14ac:dyDescent="0.2">
      <c r="A653" s="14" t="s">
        <v>1247</v>
      </c>
      <c r="B653" s="12">
        <v>126</v>
      </c>
    </row>
    <row r="654" spans="1:2" x14ac:dyDescent="0.2">
      <c r="A654" s="14" t="s">
        <v>1227</v>
      </c>
      <c r="B654" s="12">
        <v>56</v>
      </c>
    </row>
    <row r="655" spans="1:2" x14ac:dyDescent="0.2">
      <c r="A655" s="14" t="s">
        <v>1228</v>
      </c>
      <c r="B655" s="12">
        <v>25</v>
      </c>
    </row>
    <row r="656" spans="1:2" x14ac:dyDescent="0.2">
      <c r="A656" s="14" t="s">
        <v>1229</v>
      </c>
      <c r="B656" s="12">
        <v>3</v>
      </c>
    </row>
    <row r="657" spans="1:2" x14ac:dyDescent="0.2">
      <c r="A657" s="14" t="s">
        <v>1230</v>
      </c>
      <c r="B657" s="12">
        <v>23</v>
      </c>
    </row>
    <row r="658" spans="1:2" x14ac:dyDescent="0.2">
      <c r="A658" s="14" t="s">
        <v>1231</v>
      </c>
      <c r="B658" s="12">
        <v>1003</v>
      </c>
    </row>
    <row r="659" spans="1:2" x14ac:dyDescent="0.2">
      <c r="A659" s="14" t="s">
        <v>1232</v>
      </c>
      <c r="B659" s="12">
        <v>20</v>
      </c>
    </row>
    <row r="660" spans="1:2" x14ac:dyDescent="0.2">
      <c r="A660" s="14" t="s">
        <v>1233</v>
      </c>
      <c r="B660" s="12">
        <v>23</v>
      </c>
    </row>
    <row r="661" spans="1:2" x14ac:dyDescent="0.2">
      <c r="A661" s="14" t="s">
        <v>1234</v>
      </c>
      <c r="B661" s="12">
        <v>16</v>
      </c>
    </row>
    <row r="662" spans="1:2" x14ac:dyDescent="0.2">
      <c r="A662" s="14" t="s">
        <v>1235</v>
      </c>
      <c r="B662" s="12">
        <v>9</v>
      </c>
    </row>
    <row r="663" spans="1:2" x14ac:dyDescent="0.2">
      <c r="A663" s="14" t="s">
        <v>1236</v>
      </c>
      <c r="B663" s="12">
        <v>3</v>
      </c>
    </row>
    <row r="664" spans="1:2" x14ac:dyDescent="0.2">
      <c r="A664" s="14" t="s">
        <v>1237</v>
      </c>
      <c r="B664" s="12">
        <v>1</v>
      </c>
    </row>
    <row r="665" spans="1:2" x14ac:dyDescent="0.2">
      <c r="A665" s="14" t="s">
        <v>1238</v>
      </c>
      <c r="B665" s="12">
        <v>12</v>
      </c>
    </row>
    <row r="666" spans="1:2" x14ac:dyDescent="0.2">
      <c r="A666" s="14" t="s">
        <v>1239</v>
      </c>
      <c r="B666" s="12">
        <v>21</v>
      </c>
    </row>
    <row r="667" spans="1:2" x14ac:dyDescent="0.2">
      <c r="A667" s="14" t="s">
        <v>1248</v>
      </c>
      <c r="B667" s="12">
        <v>11</v>
      </c>
    </row>
    <row r="668" spans="1:2" x14ac:dyDescent="0.2">
      <c r="A668" s="14" t="s">
        <v>1249</v>
      </c>
      <c r="B668" s="12">
        <v>4</v>
      </c>
    </row>
    <row r="669" spans="1:2" x14ac:dyDescent="0.2">
      <c r="A669" s="14" t="s">
        <v>1251</v>
      </c>
      <c r="B669" s="12">
        <v>85</v>
      </c>
    </row>
    <row r="670" spans="1:2" x14ac:dyDescent="0.2">
      <c r="A670" s="14" t="s">
        <v>1250</v>
      </c>
      <c r="B670" s="12">
        <v>7</v>
      </c>
    </row>
    <row r="671" spans="1:2" x14ac:dyDescent="0.2">
      <c r="A671" s="14" t="s">
        <v>1252</v>
      </c>
      <c r="B671" s="12">
        <v>244</v>
      </c>
    </row>
    <row r="672" spans="1:2" x14ac:dyDescent="0.2">
      <c r="A672" s="14" t="s">
        <v>1254</v>
      </c>
      <c r="B672" s="12">
        <v>40</v>
      </c>
    </row>
    <row r="673" spans="1:2" x14ac:dyDescent="0.2">
      <c r="A673" s="14" t="s">
        <v>1253</v>
      </c>
      <c r="B673" s="12">
        <v>10</v>
      </c>
    </row>
    <row r="674" spans="1:2" x14ac:dyDescent="0.2">
      <c r="A674" s="14" t="s">
        <v>1255</v>
      </c>
      <c r="B674" s="12">
        <v>183</v>
      </c>
    </row>
    <row r="675" spans="1:2" x14ac:dyDescent="0.2">
      <c r="A675" s="14" t="s">
        <v>1256</v>
      </c>
      <c r="B675" s="12">
        <v>1</v>
      </c>
    </row>
    <row r="676" spans="1:2" x14ac:dyDescent="0.2">
      <c r="A676" s="14" t="s">
        <v>1257</v>
      </c>
      <c r="B676" s="12">
        <v>1</v>
      </c>
    </row>
    <row r="677" spans="1:2" x14ac:dyDescent="0.2">
      <c r="A677" s="14" t="s">
        <v>1240</v>
      </c>
      <c r="B677" s="12">
        <v>5</v>
      </c>
    </row>
    <row r="678" spans="1:2" x14ac:dyDescent="0.2">
      <c r="A678" s="14" t="s">
        <v>1241</v>
      </c>
      <c r="B678" s="12">
        <v>1</v>
      </c>
    </row>
    <row r="679" spans="1:2" x14ac:dyDescent="0.2">
      <c r="A679" s="14" t="s">
        <v>1243</v>
      </c>
      <c r="B679" s="12">
        <v>9</v>
      </c>
    </row>
    <row r="680" spans="1:2" x14ac:dyDescent="0.2">
      <c r="A680" s="14" t="s">
        <v>1242</v>
      </c>
      <c r="B680" s="12">
        <v>5</v>
      </c>
    </row>
    <row r="681" spans="1:2" x14ac:dyDescent="0.2">
      <c r="A681" s="14" t="s">
        <v>1258</v>
      </c>
      <c r="B681" s="12">
        <v>50</v>
      </c>
    </row>
    <row r="682" spans="1:2" x14ac:dyDescent="0.2">
      <c r="A682" s="14" t="s">
        <v>1260</v>
      </c>
      <c r="B682" s="12">
        <v>8</v>
      </c>
    </row>
    <row r="683" spans="1:2" x14ac:dyDescent="0.2">
      <c r="A683" s="14" t="s">
        <v>1259</v>
      </c>
      <c r="B683" s="12">
        <v>13</v>
      </c>
    </row>
    <row r="684" spans="1:2" x14ac:dyDescent="0.2">
      <c r="A684" s="14" t="s">
        <v>1261</v>
      </c>
      <c r="B684" s="12">
        <v>60</v>
      </c>
    </row>
    <row r="685" spans="1:2" x14ac:dyDescent="0.2">
      <c r="A685" s="14" t="s">
        <v>1262</v>
      </c>
      <c r="B685" s="12">
        <v>38</v>
      </c>
    </row>
    <row r="686" spans="1:2" x14ac:dyDescent="0.2">
      <c r="A686" s="14" t="s">
        <v>1263</v>
      </c>
      <c r="B686" s="12">
        <v>1</v>
      </c>
    </row>
    <row r="687" spans="1:2" x14ac:dyDescent="0.2">
      <c r="A687" s="14" t="s">
        <v>1264</v>
      </c>
      <c r="B687" s="12">
        <v>8</v>
      </c>
    </row>
    <row r="688" spans="1:2" x14ac:dyDescent="0.2">
      <c r="A688" s="14" t="s">
        <v>1265</v>
      </c>
      <c r="B688" s="12">
        <v>13</v>
      </c>
    </row>
    <row r="689" spans="1:2" x14ac:dyDescent="0.2">
      <c r="A689" s="14" t="s">
        <v>1274</v>
      </c>
      <c r="B689" s="12">
        <v>4</v>
      </c>
    </row>
    <row r="690" spans="1:2" x14ac:dyDescent="0.2">
      <c r="A690" s="14" t="s">
        <v>1275</v>
      </c>
      <c r="B690" s="12">
        <v>4</v>
      </c>
    </row>
    <row r="691" spans="1:2" x14ac:dyDescent="0.2">
      <c r="A691" s="14" t="s">
        <v>1266</v>
      </c>
      <c r="B691" s="12">
        <v>2</v>
      </c>
    </row>
    <row r="692" spans="1:2" x14ac:dyDescent="0.2">
      <c r="A692" s="14" t="s">
        <v>1267</v>
      </c>
      <c r="B692" s="12">
        <v>124</v>
      </c>
    </row>
    <row r="693" spans="1:2" x14ac:dyDescent="0.2">
      <c r="A693" s="14" t="s">
        <v>1268</v>
      </c>
      <c r="B693" s="12">
        <v>7</v>
      </c>
    </row>
    <row r="694" spans="1:2" x14ac:dyDescent="0.2">
      <c r="A694" s="14" t="s">
        <v>1271</v>
      </c>
      <c r="B694" s="12">
        <v>5</v>
      </c>
    </row>
    <row r="695" spans="1:2" x14ac:dyDescent="0.2">
      <c r="A695" s="14" t="s">
        <v>1269</v>
      </c>
      <c r="B695" s="12">
        <v>80</v>
      </c>
    </row>
    <row r="696" spans="1:2" x14ac:dyDescent="0.2">
      <c r="A696" s="14" t="s">
        <v>1270</v>
      </c>
      <c r="B696" s="12">
        <v>56</v>
      </c>
    </row>
    <row r="697" spans="1:2" x14ac:dyDescent="0.2">
      <c r="A697" s="14" t="s">
        <v>1272</v>
      </c>
      <c r="B697" s="12">
        <v>6</v>
      </c>
    </row>
    <row r="698" spans="1:2" x14ac:dyDescent="0.2">
      <c r="A698" s="14" t="s">
        <v>1273</v>
      </c>
      <c r="B698" s="12">
        <v>8</v>
      </c>
    </row>
    <row r="699" spans="1:2" x14ac:dyDescent="0.2">
      <c r="A699" s="14" t="s">
        <v>1276</v>
      </c>
      <c r="B699" s="12">
        <v>2</v>
      </c>
    </row>
    <row r="700" spans="1:2" x14ac:dyDescent="0.2">
      <c r="A700" s="14" t="s">
        <v>1277</v>
      </c>
      <c r="B700" s="12">
        <v>1</v>
      </c>
    </row>
    <row r="701" spans="1:2" x14ac:dyDescent="0.2">
      <c r="A701" s="14" t="s">
        <v>1278</v>
      </c>
      <c r="B701" s="12">
        <v>993</v>
      </c>
    </row>
    <row r="702" spans="1:2" x14ac:dyDescent="0.2">
      <c r="A702" s="14" t="s">
        <v>1280</v>
      </c>
      <c r="B702" s="12">
        <v>91</v>
      </c>
    </row>
    <row r="703" spans="1:2" x14ac:dyDescent="0.2">
      <c r="A703" s="14" t="s">
        <v>1279</v>
      </c>
      <c r="B703" s="12">
        <v>26</v>
      </c>
    </row>
    <row r="704" spans="1:2" x14ac:dyDescent="0.2">
      <c r="A704" s="14" t="s">
        <v>1281</v>
      </c>
      <c r="B704" s="12">
        <v>3</v>
      </c>
    </row>
    <row r="705" spans="1:2" x14ac:dyDescent="0.2">
      <c r="A705" s="14" t="s">
        <v>1282</v>
      </c>
      <c r="B705" s="12">
        <v>4</v>
      </c>
    </row>
    <row r="706" spans="1:2" x14ac:dyDescent="0.2">
      <c r="A706" s="14" t="s">
        <v>1283</v>
      </c>
      <c r="B706" s="12">
        <v>169</v>
      </c>
    </row>
    <row r="707" spans="1:2" x14ac:dyDescent="0.2">
      <c r="A707" s="14" t="s">
        <v>1284</v>
      </c>
      <c r="B707" s="12">
        <v>227</v>
      </c>
    </row>
    <row r="708" spans="1:2" x14ac:dyDescent="0.2">
      <c r="A708" s="14" t="s">
        <v>1285</v>
      </c>
      <c r="B708" s="12">
        <v>109</v>
      </c>
    </row>
    <row r="709" spans="1:2" x14ac:dyDescent="0.2">
      <c r="A709" s="14" t="s">
        <v>1289</v>
      </c>
      <c r="B709" s="12">
        <v>7</v>
      </c>
    </row>
    <row r="710" spans="1:2" x14ac:dyDescent="0.2">
      <c r="A710" s="14" t="s">
        <v>1290</v>
      </c>
      <c r="B710" s="12">
        <v>16</v>
      </c>
    </row>
    <row r="711" spans="1:2" x14ac:dyDescent="0.2">
      <c r="A711" s="14" t="s">
        <v>1291</v>
      </c>
      <c r="B711" s="12">
        <v>41</v>
      </c>
    </row>
    <row r="712" spans="1:2" x14ac:dyDescent="0.2">
      <c r="A712" s="14" t="s">
        <v>1292</v>
      </c>
      <c r="B712" s="12">
        <v>48</v>
      </c>
    </row>
    <row r="713" spans="1:2" x14ac:dyDescent="0.2">
      <c r="A713" s="14" t="s">
        <v>1293</v>
      </c>
      <c r="B713" s="12">
        <v>47</v>
      </c>
    </row>
    <row r="714" spans="1:2" x14ac:dyDescent="0.2">
      <c r="A714" s="14" t="s">
        <v>1294</v>
      </c>
      <c r="B714" s="12">
        <v>52</v>
      </c>
    </row>
    <row r="715" spans="1:2" x14ac:dyDescent="0.2">
      <c r="A715" s="14" t="s">
        <v>1295</v>
      </c>
      <c r="B715" s="12">
        <v>100</v>
      </c>
    </row>
    <row r="716" spans="1:2" x14ac:dyDescent="0.2">
      <c r="A716" s="14" t="s">
        <v>1296</v>
      </c>
      <c r="B716" s="12">
        <v>469</v>
      </c>
    </row>
    <row r="717" spans="1:2" x14ac:dyDescent="0.2">
      <c r="A717" s="14" t="s">
        <v>1297</v>
      </c>
      <c r="B717" s="12">
        <v>534</v>
      </c>
    </row>
    <row r="718" spans="1:2" x14ac:dyDescent="0.2">
      <c r="A718" s="14" t="s">
        <v>1299</v>
      </c>
      <c r="B718" s="12">
        <v>60</v>
      </c>
    </row>
    <row r="719" spans="1:2" x14ac:dyDescent="0.2">
      <c r="A719" s="14" t="s">
        <v>1298</v>
      </c>
      <c r="B719" s="12">
        <v>296</v>
      </c>
    </row>
    <row r="720" spans="1:2" x14ac:dyDescent="0.2">
      <c r="A720" s="14" t="s">
        <v>1286</v>
      </c>
      <c r="B720" s="12">
        <v>7</v>
      </c>
    </row>
    <row r="721" spans="1:2" x14ac:dyDescent="0.2">
      <c r="A721" s="14" t="s">
        <v>1287</v>
      </c>
      <c r="B721" s="12">
        <v>123</v>
      </c>
    </row>
    <row r="722" spans="1:2" x14ac:dyDescent="0.2">
      <c r="A722" s="14" t="s">
        <v>1288</v>
      </c>
      <c r="B722" s="12">
        <v>28</v>
      </c>
    </row>
    <row r="723" spans="1:2" x14ac:dyDescent="0.2">
      <c r="A723" s="14" t="s">
        <v>1306</v>
      </c>
      <c r="B723" s="12">
        <v>59</v>
      </c>
    </row>
    <row r="724" spans="1:2" x14ac:dyDescent="0.2">
      <c r="A724" s="14" t="s">
        <v>1307</v>
      </c>
      <c r="B724" s="12">
        <v>10</v>
      </c>
    </row>
    <row r="725" spans="1:2" x14ac:dyDescent="0.2">
      <c r="A725" s="14" t="s">
        <v>1308</v>
      </c>
      <c r="B725" s="12">
        <v>92</v>
      </c>
    </row>
    <row r="726" spans="1:2" x14ac:dyDescent="0.2">
      <c r="A726" s="14" t="s">
        <v>1309</v>
      </c>
      <c r="B726" s="12">
        <v>10</v>
      </c>
    </row>
    <row r="727" spans="1:2" x14ac:dyDescent="0.2">
      <c r="A727" s="14" t="s">
        <v>1300</v>
      </c>
      <c r="B727" s="12">
        <v>135</v>
      </c>
    </row>
    <row r="728" spans="1:2" x14ac:dyDescent="0.2">
      <c r="A728" s="14" t="s">
        <v>1301</v>
      </c>
      <c r="B728" s="12">
        <v>4</v>
      </c>
    </row>
    <row r="729" spans="1:2" x14ac:dyDescent="0.2">
      <c r="A729" s="14" t="s">
        <v>1302</v>
      </c>
      <c r="B729" s="12">
        <v>22</v>
      </c>
    </row>
    <row r="730" spans="1:2" x14ac:dyDescent="0.2">
      <c r="A730" s="14" t="s">
        <v>1303</v>
      </c>
      <c r="B730" s="12">
        <v>21</v>
      </c>
    </row>
    <row r="731" spans="1:2" x14ac:dyDescent="0.2">
      <c r="A731" s="14" t="s">
        <v>1304</v>
      </c>
      <c r="B731" s="12">
        <v>6</v>
      </c>
    </row>
    <row r="732" spans="1:2" x14ac:dyDescent="0.2">
      <c r="A732" s="14" t="s">
        <v>1305</v>
      </c>
      <c r="B732" s="12">
        <v>4</v>
      </c>
    </row>
    <row r="733" spans="1:2" x14ac:dyDescent="0.2">
      <c r="A733" s="14" t="s">
        <v>1310</v>
      </c>
      <c r="B733" s="12">
        <v>3</v>
      </c>
    </row>
    <row r="734" spans="1:2" x14ac:dyDescent="0.2">
      <c r="A734" s="14" t="s">
        <v>1311</v>
      </c>
      <c r="B734" s="12">
        <v>33</v>
      </c>
    </row>
    <row r="735" spans="1:2" x14ac:dyDescent="0.2">
      <c r="A735" s="14" t="s">
        <v>1314</v>
      </c>
      <c r="B735" s="12">
        <v>12</v>
      </c>
    </row>
    <row r="736" spans="1:2" x14ac:dyDescent="0.2">
      <c r="A736" s="14" t="s">
        <v>1315</v>
      </c>
      <c r="B736" s="12">
        <v>5</v>
      </c>
    </row>
    <row r="737" spans="1:2" x14ac:dyDescent="0.2">
      <c r="A737" s="14" t="s">
        <v>1316</v>
      </c>
      <c r="B737" s="12">
        <v>37</v>
      </c>
    </row>
    <row r="738" spans="1:2" x14ac:dyDescent="0.2">
      <c r="A738" s="14" t="s">
        <v>1317</v>
      </c>
      <c r="B738" s="12">
        <v>7</v>
      </c>
    </row>
    <row r="739" spans="1:2" x14ac:dyDescent="0.2">
      <c r="A739" s="14" t="s">
        <v>1318</v>
      </c>
      <c r="B739" s="12">
        <v>6</v>
      </c>
    </row>
    <row r="740" spans="1:2" x14ac:dyDescent="0.2">
      <c r="A740" s="14" t="s">
        <v>1319</v>
      </c>
      <c r="B740" s="12">
        <v>95</v>
      </c>
    </row>
    <row r="741" spans="1:2" x14ac:dyDescent="0.2">
      <c r="A741" s="14" t="s">
        <v>1312</v>
      </c>
      <c r="B741" s="12">
        <v>10</v>
      </c>
    </row>
    <row r="742" spans="1:2" x14ac:dyDescent="0.2">
      <c r="A742" s="14" t="s">
        <v>1313</v>
      </c>
      <c r="B742" s="12">
        <v>8</v>
      </c>
    </row>
    <row r="743" spans="1:2" x14ac:dyDescent="0.2">
      <c r="A743" s="14" t="s">
        <v>1636</v>
      </c>
      <c r="B743" s="12">
        <v>5192</v>
      </c>
    </row>
    <row r="744" spans="1:2" x14ac:dyDescent="0.2">
      <c r="A744" s="14" t="s">
        <v>1637</v>
      </c>
      <c r="B744" s="12">
        <v>327</v>
      </c>
    </row>
    <row r="745" spans="1:2" x14ac:dyDescent="0.2">
      <c r="A745" s="14" t="s">
        <v>1638</v>
      </c>
      <c r="B745" s="12">
        <v>777</v>
      </c>
    </row>
    <row r="746" spans="1:2" x14ac:dyDescent="0.2">
      <c r="A746" s="14" t="s">
        <v>1639</v>
      </c>
      <c r="B746" s="12">
        <v>17477</v>
      </c>
    </row>
    <row r="747" spans="1:2" x14ac:dyDescent="0.2">
      <c r="A747" s="14" t="s">
        <v>1640</v>
      </c>
      <c r="B747" s="12">
        <v>12104</v>
      </c>
    </row>
    <row r="748" spans="1:2" x14ac:dyDescent="0.2">
      <c r="A748" s="14" t="s">
        <v>1641</v>
      </c>
      <c r="B748" s="12">
        <v>4578</v>
      </c>
    </row>
    <row r="749" spans="1:2" x14ac:dyDescent="0.2">
      <c r="A749" s="14" t="s">
        <v>1642</v>
      </c>
      <c r="B749" s="12">
        <v>612</v>
      </c>
    </row>
    <row r="750" spans="1:2" x14ac:dyDescent="0.2">
      <c r="A750" s="14" t="s">
        <v>1643</v>
      </c>
      <c r="B750" s="12">
        <v>370</v>
      </c>
    </row>
    <row r="751" spans="1:2" x14ac:dyDescent="0.2">
      <c r="A751" s="14" t="s">
        <v>1644</v>
      </c>
      <c r="B751" s="12">
        <v>2204</v>
      </c>
    </row>
    <row r="752" spans="1:2" x14ac:dyDescent="0.2">
      <c r="A752" s="14" t="s">
        <v>1645</v>
      </c>
      <c r="B752" s="12">
        <v>529</v>
      </c>
    </row>
    <row r="753" spans="1:2" x14ac:dyDescent="0.2">
      <c r="A753" s="14" t="s">
        <v>1646</v>
      </c>
      <c r="B753" s="12">
        <v>6649</v>
      </c>
    </row>
    <row r="754" spans="1:2" x14ac:dyDescent="0.2">
      <c r="A754" s="14" t="s">
        <v>1647</v>
      </c>
      <c r="B754" s="12">
        <v>211</v>
      </c>
    </row>
    <row r="755" spans="1:2" x14ac:dyDescent="0.2">
      <c r="A755" s="14" t="s">
        <v>1648</v>
      </c>
      <c r="B755" s="12">
        <v>3963</v>
      </c>
    </row>
    <row r="756" spans="1:2" x14ac:dyDescent="0.2">
      <c r="A756" s="14" t="s">
        <v>1649</v>
      </c>
      <c r="B756" s="12">
        <v>211</v>
      </c>
    </row>
    <row r="757" spans="1:2" x14ac:dyDescent="0.2">
      <c r="A757" s="14" t="s">
        <v>1650</v>
      </c>
      <c r="B757" s="12">
        <v>105</v>
      </c>
    </row>
    <row r="758" spans="1:2" x14ac:dyDescent="0.2">
      <c r="A758" s="14" t="s">
        <v>1651</v>
      </c>
      <c r="B758" s="12">
        <v>84</v>
      </c>
    </row>
    <row r="759" spans="1:2" x14ac:dyDescent="0.2">
      <c r="A759" s="14" t="s">
        <v>425</v>
      </c>
      <c r="B759" s="12">
        <v>573</v>
      </c>
    </row>
    <row r="760" spans="1:2" x14ac:dyDescent="0.2">
      <c r="A760" s="14" t="s">
        <v>423</v>
      </c>
      <c r="B760" s="12">
        <v>1588</v>
      </c>
    </row>
    <row r="761" spans="1:2" x14ac:dyDescent="0.2">
      <c r="A761" s="14" t="s">
        <v>426</v>
      </c>
      <c r="B761" s="12">
        <v>1085</v>
      </c>
    </row>
    <row r="762" spans="1:2" x14ac:dyDescent="0.2">
      <c r="A762" s="14" t="s">
        <v>435</v>
      </c>
      <c r="B762" s="12">
        <v>128</v>
      </c>
    </row>
    <row r="763" spans="1:2" x14ac:dyDescent="0.2">
      <c r="A763" s="14" t="s">
        <v>437</v>
      </c>
      <c r="B763" s="12">
        <v>3842</v>
      </c>
    </row>
    <row r="764" spans="1:2" x14ac:dyDescent="0.2">
      <c r="A764" s="14" t="s">
        <v>442</v>
      </c>
      <c r="B764" s="12">
        <v>4977</v>
      </c>
    </row>
    <row r="765" spans="1:2" x14ac:dyDescent="0.2">
      <c r="A765" s="14" t="s">
        <v>446</v>
      </c>
      <c r="B765" s="12">
        <v>410</v>
      </c>
    </row>
    <row r="766" spans="1:2" x14ac:dyDescent="0.2">
      <c r="A766" s="14" t="s">
        <v>448</v>
      </c>
      <c r="B766" s="12">
        <v>6449</v>
      </c>
    </row>
    <row r="767" spans="1:2" x14ac:dyDescent="0.2">
      <c r="A767" s="14" t="s">
        <v>461</v>
      </c>
      <c r="B767" s="12">
        <v>4012</v>
      </c>
    </row>
    <row r="768" spans="1:2" x14ac:dyDescent="0.2">
      <c r="A768" s="14" t="s">
        <v>462</v>
      </c>
      <c r="B768" s="12">
        <v>29122</v>
      </c>
    </row>
    <row r="769" spans="1:2" x14ac:dyDescent="0.2">
      <c r="A769" s="14" t="s">
        <v>463</v>
      </c>
      <c r="B769" s="12">
        <v>2329</v>
      </c>
    </row>
    <row r="770" spans="1:2" x14ac:dyDescent="0.2">
      <c r="A770" s="14" t="s">
        <v>465</v>
      </c>
      <c r="B770" s="12">
        <v>262</v>
      </c>
    </row>
    <row r="771" spans="1:2" x14ac:dyDescent="0.2">
      <c r="A771" s="14" t="s">
        <v>468</v>
      </c>
      <c r="B771" s="12">
        <v>15885</v>
      </c>
    </row>
    <row r="772" spans="1:2" x14ac:dyDescent="0.2">
      <c r="A772" s="14" t="s">
        <v>1320</v>
      </c>
      <c r="B772" s="12">
        <v>685</v>
      </c>
    </row>
    <row r="773" spans="1:2" x14ac:dyDescent="0.2">
      <c r="A773" s="14" t="s">
        <v>470</v>
      </c>
      <c r="B773" s="12">
        <v>123</v>
      </c>
    </row>
    <row r="774" spans="1:2" x14ac:dyDescent="0.2">
      <c r="A774" s="14" t="s">
        <v>474</v>
      </c>
      <c r="B774" s="12">
        <v>565</v>
      </c>
    </row>
    <row r="775" spans="1:2" x14ac:dyDescent="0.2">
      <c r="A775" s="14" t="s">
        <v>1321</v>
      </c>
      <c r="B775" s="12">
        <v>127</v>
      </c>
    </row>
    <row r="776" spans="1:2" x14ac:dyDescent="0.2">
      <c r="A776" s="14" t="s">
        <v>481</v>
      </c>
      <c r="B776" s="12">
        <v>8151</v>
      </c>
    </row>
    <row r="777" spans="1:2" x14ac:dyDescent="0.2">
      <c r="A777" s="14" t="s">
        <v>483</v>
      </c>
      <c r="B777" s="12">
        <v>288</v>
      </c>
    </row>
    <row r="778" spans="1:2" x14ac:dyDescent="0.2">
      <c r="A778" s="14" t="s">
        <v>485</v>
      </c>
      <c r="B778" s="12">
        <v>3177</v>
      </c>
    </row>
    <row r="779" spans="1:2" x14ac:dyDescent="0.2">
      <c r="A779" s="14" t="s">
        <v>73</v>
      </c>
      <c r="B779" s="12">
        <v>1287</v>
      </c>
    </row>
    <row r="780" spans="1:2" x14ac:dyDescent="0.2">
      <c r="A780" s="14" t="s">
        <v>492</v>
      </c>
      <c r="B780" s="12">
        <v>1118</v>
      </c>
    </row>
    <row r="781" spans="1:2" x14ac:dyDescent="0.2">
      <c r="A781" s="14" t="s">
        <v>495</v>
      </c>
      <c r="B781" s="12">
        <v>1779</v>
      </c>
    </row>
    <row r="782" spans="1:2" x14ac:dyDescent="0.2">
      <c r="A782" s="14" t="s">
        <v>496</v>
      </c>
      <c r="B782" s="12">
        <v>288</v>
      </c>
    </row>
    <row r="783" spans="1:2" x14ac:dyDescent="0.2">
      <c r="A783" s="14" t="s">
        <v>501</v>
      </c>
      <c r="B783" s="12">
        <v>3</v>
      </c>
    </row>
    <row r="784" spans="1:2" x14ac:dyDescent="0.2">
      <c r="A784" s="14" t="s">
        <v>76</v>
      </c>
      <c r="B784" s="12">
        <v>219</v>
      </c>
    </row>
    <row r="785" spans="1:2" x14ac:dyDescent="0.2">
      <c r="A785" s="14" t="s">
        <v>515</v>
      </c>
      <c r="B785" s="12">
        <v>783</v>
      </c>
    </row>
    <row r="786" spans="1:2" x14ac:dyDescent="0.2">
      <c r="A786" s="14" t="s">
        <v>517</v>
      </c>
      <c r="B786" s="12">
        <v>1059</v>
      </c>
    </row>
    <row r="787" spans="1:2" x14ac:dyDescent="0.2">
      <c r="A787" s="14" t="s">
        <v>77</v>
      </c>
      <c r="B787" s="12">
        <v>207</v>
      </c>
    </row>
    <row r="788" spans="1:2" x14ac:dyDescent="0.2">
      <c r="A788" s="14" t="s">
        <v>78</v>
      </c>
      <c r="B788" s="12">
        <v>549</v>
      </c>
    </row>
    <row r="789" spans="1:2" x14ac:dyDescent="0.2">
      <c r="A789" s="14" t="s">
        <v>79</v>
      </c>
      <c r="B789" s="12">
        <v>557</v>
      </c>
    </row>
    <row r="790" spans="1:2" x14ac:dyDescent="0.2">
      <c r="A790" s="14" t="s">
        <v>528</v>
      </c>
      <c r="B790" s="12">
        <v>211</v>
      </c>
    </row>
    <row r="791" spans="1:2" x14ac:dyDescent="0.2">
      <c r="A791" s="14" t="s">
        <v>529</v>
      </c>
      <c r="B791" s="12">
        <v>483</v>
      </c>
    </row>
    <row r="792" spans="1:2" x14ac:dyDescent="0.2">
      <c r="A792" s="14" t="s">
        <v>524</v>
      </c>
      <c r="B792" s="12">
        <v>21</v>
      </c>
    </row>
    <row r="793" spans="1:2" x14ac:dyDescent="0.2">
      <c r="A793" s="14" t="s">
        <v>525</v>
      </c>
      <c r="B793" s="12">
        <v>321</v>
      </c>
    </row>
    <row r="794" spans="1:2" x14ac:dyDescent="0.2">
      <c r="A794" s="14" t="s">
        <v>531</v>
      </c>
      <c r="B794" s="12">
        <v>135</v>
      </c>
    </row>
    <row r="795" spans="1:2" x14ac:dyDescent="0.2">
      <c r="A795" s="14" t="s">
        <v>530</v>
      </c>
      <c r="B795" s="12">
        <v>13</v>
      </c>
    </row>
    <row r="796" spans="1:2" x14ac:dyDescent="0.2">
      <c r="A796" s="14" t="s">
        <v>537</v>
      </c>
      <c r="B796" s="12">
        <v>942</v>
      </c>
    </row>
    <row r="797" spans="1:2" x14ac:dyDescent="0.2">
      <c r="A797" s="14" t="s">
        <v>539</v>
      </c>
      <c r="B797" s="12">
        <v>11606</v>
      </c>
    </row>
    <row r="798" spans="1:2" x14ac:dyDescent="0.2">
      <c r="A798" s="14" t="s">
        <v>541</v>
      </c>
      <c r="B798" s="12">
        <v>9899</v>
      </c>
    </row>
    <row r="799" spans="1:2" x14ac:dyDescent="0.2">
      <c r="A799" s="14" t="s">
        <v>542</v>
      </c>
      <c r="B799" s="12">
        <v>3388</v>
      </c>
    </row>
    <row r="800" spans="1:2" x14ac:dyDescent="0.2">
      <c r="A800" s="14" t="s">
        <v>543</v>
      </c>
      <c r="B800" s="12">
        <v>4817</v>
      </c>
    </row>
    <row r="801" spans="1:2" x14ac:dyDescent="0.2">
      <c r="A801" s="14" t="s">
        <v>544</v>
      </c>
      <c r="B801" s="12">
        <v>13474</v>
      </c>
    </row>
    <row r="802" spans="1:2" x14ac:dyDescent="0.2">
      <c r="A802" s="14" t="s">
        <v>549</v>
      </c>
      <c r="B802" s="12">
        <v>9555</v>
      </c>
    </row>
    <row r="803" spans="1:2" x14ac:dyDescent="0.2">
      <c r="A803" s="14" t="s">
        <v>547</v>
      </c>
      <c r="B803" s="12">
        <v>2727</v>
      </c>
    </row>
    <row r="804" spans="1:2" x14ac:dyDescent="0.2">
      <c r="A804" s="14" t="s">
        <v>551</v>
      </c>
      <c r="B804" s="12">
        <v>9665</v>
      </c>
    </row>
    <row r="805" spans="1:2" x14ac:dyDescent="0.2">
      <c r="A805" s="14" t="s">
        <v>553</v>
      </c>
      <c r="B805" s="12">
        <v>105</v>
      </c>
    </row>
    <row r="806" spans="1:2" x14ac:dyDescent="0.2">
      <c r="A806" s="14" t="s">
        <v>556</v>
      </c>
      <c r="B806" s="12">
        <v>2230</v>
      </c>
    </row>
    <row r="807" spans="1:2" x14ac:dyDescent="0.2">
      <c r="A807" s="14" t="s">
        <v>557</v>
      </c>
      <c r="B807" s="12">
        <v>149</v>
      </c>
    </row>
    <row r="808" spans="1:2" x14ac:dyDescent="0.2">
      <c r="A808" s="14" t="s">
        <v>560</v>
      </c>
      <c r="B808" s="12">
        <v>13396</v>
      </c>
    </row>
    <row r="809" spans="1:2" x14ac:dyDescent="0.2">
      <c r="A809" s="14" t="s">
        <v>562</v>
      </c>
      <c r="B809" s="12">
        <v>4447</v>
      </c>
    </row>
    <row r="810" spans="1:2" x14ac:dyDescent="0.2">
      <c r="A810" s="14" t="s">
        <v>573</v>
      </c>
      <c r="B810" s="12">
        <v>5638</v>
      </c>
    </row>
    <row r="811" spans="1:2" x14ac:dyDescent="0.2">
      <c r="A811" s="14" t="s">
        <v>574</v>
      </c>
      <c r="B811" s="12">
        <v>17473</v>
      </c>
    </row>
    <row r="812" spans="1:2" x14ac:dyDescent="0.2">
      <c r="A812" s="14" t="s">
        <v>575</v>
      </c>
      <c r="B812" s="12">
        <v>13581</v>
      </c>
    </row>
    <row r="813" spans="1:2" x14ac:dyDescent="0.2">
      <c r="A813" s="14" t="s">
        <v>576</v>
      </c>
      <c r="B813" s="12">
        <v>2775</v>
      </c>
    </row>
    <row r="814" spans="1:2" x14ac:dyDescent="0.2">
      <c r="A814" s="14" t="s">
        <v>569</v>
      </c>
      <c r="B814" s="12">
        <v>4789</v>
      </c>
    </row>
    <row r="815" spans="1:2" x14ac:dyDescent="0.2">
      <c r="A815" s="14" t="s">
        <v>572</v>
      </c>
      <c r="B815" s="12">
        <v>4236</v>
      </c>
    </row>
    <row r="816" spans="1:2" x14ac:dyDescent="0.2">
      <c r="A816" s="14" t="s">
        <v>578</v>
      </c>
      <c r="B816" s="12">
        <v>10569</v>
      </c>
    </row>
    <row r="817" spans="1:2" x14ac:dyDescent="0.2">
      <c r="A817" s="14" t="s">
        <v>579</v>
      </c>
      <c r="B817" s="12">
        <v>34947</v>
      </c>
    </row>
    <row r="818" spans="1:2" x14ac:dyDescent="0.2">
      <c r="A818" s="14" t="s">
        <v>580</v>
      </c>
      <c r="B818" s="12">
        <v>8472</v>
      </c>
    </row>
    <row r="819" spans="1:2" x14ac:dyDescent="0.2">
      <c r="A819" s="14" t="s">
        <v>83</v>
      </c>
      <c r="B819" s="12">
        <v>237</v>
      </c>
    </row>
    <row r="820" spans="1:2" x14ac:dyDescent="0.2">
      <c r="A820" s="14" t="s">
        <v>84</v>
      </c>
      <c r="B820" s="12">
        <v>16</v>
      </c>
    </row>
    <row r="821" spans="1:2" x14ac:dyDescent="0.2">
      <c r="A821" s="14" t="s">
        <v>86</v>
      </c>
      <c r="B821" s="12">
        <v>16</v>
      </c>
    </row>
    <row r="822" spans="1:2" x14ac:dyDescent="0.2">
      <c r="A822" s="14" t="s">
        <v>91</v>
      </c>
      <c r="B822" s="12">
        <v>118</v>
      </c>
    </row>
    <row r="823" spans="1:2" x14ac:dyDescent="0.2">
      <c r="A823" s="14" t="s">
        <v>92</v>
      </c>
      <c r="B823" s="12">
        <v>1430</v>
      </c>
    </row>
    <row r="824" spans="1:2" x14ac:dyDescent="0.2">
      <c r="A824" s="14" t="s">
        <v>89</v>
      </c>
      <c r="B824" s="12">
        <v>203</v>
      </c>
    </row>
    <row r="825" spans="1:2" x14ac:dyDescent="0.2">
      <c r="A825" s="14" t="s">
        <v>90</v>
      </c>
      <c r="B825" s="12">
        <v>203</v>
      </c>
    </row>
    <row r="826" spans="1:2" x14ac:dyDescent="0.2">
      <c r="A826" s="14" t="s">
        <v>80</v>
      </c>
      <c r="B826" s="12">
        <v>2509</v>
      </c>
    </row>
    <row r="827" spans="1:2" x14ac:dyDescent="0.2">
      <c r="A827" s="14" t="s">
        <v>96</v>
      </c>
      <c r="B827" s="12">
        <v>1179</v>
      </c>
    </row>
    <row r="828" spans="1:2" x14ac:dyDescent="0.2">
      <c r="A828" s="14" t="s">
        <v>101</v>
      </c>
      <c r="B828" s="12">
        <v>285484</v>
      </c>
    </row>
    <row r="829" spans="1:2" x14ac:dyDescent="0.2">
      <c r="A829" s="14" t="s">
        <v>99</v>
      </c>
      <c r="B829" s="12">
        <v>1959</v>
      </c>
    </row>
    <row r="830" spans="1:2" x14ac:dyDescent="0.2">
      <c r="A830" s="14" t="s">
        <v>93</v>
      </c>
      <c r="B830" s="12">
        <v>1821</v>
      </c>
    </row>
    <row r="831" spans="1:2" x14ac:dyDescent="0.2">
      <c r="A831" s="14" t="s">
        <v>98</v>
      </c>
      <c r="B831" s="12">
        <v>1957</v>
      </c>
    </row>
    <row r="832" spans="1:2" x14ac:dyDescent="0.2">
      <c r="A832" s="14" t="s">
        <v>102</v>
      </c>
      <c r="B832" s="12">
        <v>942</v>
      </c>
    </row>
    <row r="833" spans="1:2" x14ac:dyDescent="0.2">
      <c r="A833" s="14" t="s">
        <v>103</v>
      </c>
      <c r="B833" s="12">
        <v>1048</v>
      </c>
    </row>
    <row r="834" spans="1:2" x14ac:dyDescent="0.2">
      <c r="A834" s="14" t="s">
        <v>104</v>
      </c>
      <c r="B834" s="12">
        <v>3357</v>
      </c>
    </row>
    <row r="835" spans="1:2" x14ac:dyDescent="0.2">
      <c r="A835" s="14" t="s">
        <v>108</v>
      </c>
      <c r="B835" s="12">
        <v>100778</v>
      </c>
    </row>
    <row r="836" spans="1:2" x14ac:dyDescent="0.2">
      <c r="A836" s="14" t="s">
        <v>106</v>
      </c>
      <c r="B836" s="12">
        <v>571</v>
      </c>
    </row>
    <row r="837" spans="1:2" x14ac:dyDescent="0.2">
      <c r="A837" s="14" t="s">
        <v>105</v>
      </c>
      <c r="B837" s="12">
        <v>571</v>
      </c>
    </row>
    <row r="838" spans="1:2" x14ac:dyDescent="0.2">
      <c r="A838" s="14" t="s">
        <v>109</v>
      </c>
      <c r="B838" s="12">
        <v>635</v>
      </c>
    </row>
    <row r="839" spans="1:2" x14ac:dyDescent="0.2">
      <c r="A839" s="14" t="s">
        <v>110</v>
      </c>
      <c r="B839" s="12">
        <v>571</v>
      </c>
    </row>
    <row r="840" spans="1:2" x14ac:dyDescent="0.2">
      <c r="A840" s="14" t="s">
        <v>111</v>
      </c>
      <c r="B840" s="12">
        <v>148</v>
      </c>
    </row>
    <row r="841" spans="1:2" x14ac:dyDescent="0.2">
      <c r="A841" s="14" t="s">
        <v>112</v>
      </c>
      <c r="B841" s="12">
        <v>9765</v>
      </c>
    </row>
    <row r="842" spans="1:2" x14ac:dyDescent="0.2">
      <c r="A842" s="14" t="s">
        <v>117</v>
      </c>
      <c r="B842" s="12">
        <v>21444</v>
      </c>
    </row>
    <row r="843" spans="1:2" x14ac:dyDescent="0.2">
      <c r="A843" s="14" t="s">
        <v>113</v>
      </c>
      <c r="B843" s="12">
        <v>349</v>
      </c>
    </row>
    <row r="844" spans="1:2" x14ac:dyDescent="0.2">
      <c r="A844" s="14" t="s">
        <v>124</v>
      </c>
      <c r="B844" s="12">
        <v>317296</v>
      </c>
    </row>
    <row r="845" spans="1:2" x14ac:dyDescent="0.2">
      <c r="A845" s="14" t="s">
        <v>125</v>
      </c>
      <c r="B845" s="12">
        <v>316011</v>
      </c>
    </row>
    <row r="846" spans="1:2" x14ac:dyDescent="0.2">
      <c r="A846" s="14" t="s">
        <v>130</v>
      </c>
      <c r="B846" s="12">
        <v>953</v>
      </c>
    </row>
    <row r="847" spans="1:2" x14ac:dyDescent="0.2">
      <c r="A847" s="14" t="s">
        <v>131</v>
      </c>
      <c r="B847" s="12">
        <v>1270</v>
      </c>
    </row>
    <row r="848" spans="1:2" x14ac:dyDescent="0.2">
      <c r="A848" s="14" t="s">
        <v>132</v>
      </c>
      <c r="B848" s="12">
        <v>2118</v>
      </c>
    </row>
    <row r="849" spans="1:2" x14ac:dyDescent="0.2">
      <c r="A849" s="14" t="s">
        <v>133</v>
      </c>
      <c r="B849" s="12">
        <v>2118</v>
      </c>
    </row>
    <row r="850" spans="1:2" x14ac:dyDescent="0.2">
      <c r="A850" s="14" t="s">
        <v>135</v>
      </c>
      <c r="B850" s="12">
        <v>2012</v>
      </c>
    </row>
    <row r="851" spans="1:2" x14ac:dyDescent="0.2">
      <c r="A851" s="14" t="s">
        <v>136</v>
      </c>
      <c r="B851" s="12">
        <v>1270</v>
      </c>
    </row>
    <row r="852" spans="1:2" x14ac:dyDescent="0.2">
      <c r="A852" s="14" t="s">
        <v>137</v>
      </c>
      <c r="B852" s="12">
        <v>2012</v>
      </c>
    </row>
    <row r="853" spans="1:2" x14ac:dyDescent="0.2">
      <c r="A853" s="14" t="s">
        <v>603</v>
      </c>
      <c r="B853" s="12">
        <v>317</v>
      </c>
    </row>
    <row r="854" spans="1:2" x14ac:dyDescent="0.2">
      <c r="A854" s="14" t="s">
        <v>608</v>
      </c>
      <c r="B854" s="12">
        <v>2118</v>
      </c>
    </row>
    <row r="855" spans="1:2" x14ac:dyDescent="0.2">
      <c r="A855" s="14" t="s">
        <v>145</v>
      </c>
      <c r="B855" s="12">
        <v>13767</v>
      </c>
    </row>
    <row r="856" spans="1:2" x14ac:dyDescent="0.2">
      <c r="A856" s="14" t="s">
        <v>146</v>
      </c>
      <c r="B856" s="12">
        <v>2753</v>
      </c>
    </row>
    <row r="857" spans="1:2" x14ac:dyDescent="0.2">
      <c r="A857" s="14" t="s">
        <v>214</v>
      </c>
      <c r="B857" s="12">
        <v>7624</v>
      </c>
    </row>
    <row r="858" spans="1:2" x14ac:dyDescent="0.2">
      <c r="A858" s="14" t="s">
        <v>801</v>
      </c>
      <c r="B858" s="12">
        <v>3</v>
      </c>
    </row>
    <row r="859" spans="1:2" x14ac:dyDescent="0.2">
      <c r="A859" s="14" t="s">
        <v>809</v>
      </c>
      <c r="B859" s="12">
        <v>6</v>
      </c>
    </row>
    <row r="860" spans="1:2" x14ac:dyDescent="0.2">
      <c r="A860" s="14" t="s">
        <v>818</v>
      </c>
      <c r="B860" s="12">
        <v>6</v>
      </c>
    </row>
    <row r="861" spans="1:2" x14ac:dyDescent="0.2">
      <c r="A861" s="14" t="s">
        <v>663</v>
      </c>
      <c r="B861" s="12">
        <v>23</v>
      </c>
    </row>
    <row r="862" spans="1:2" x14ac:dyDescent="0.2">
      <c r="A862" s="14" t="s">
        <v>680</v>
      </c>
      <c r="B862" s="12">
        <v>20</v>
      </c>
    </row>
    <row r="863" spans="1:2" x14ac:dyDescent="0.2">
      <c r="A863" s="14" t="s">
        <v>692</v>
      </c>
      <c r="B863" s="12">
        <v>33</v>
      </c>
    </row>
    <row r="864" spans="1:2" x14ac:dyDescent="0.2">
      <c r="A864" s="14" t="s">
        <v>702</v>
      </c>
      <c r="B864" s="12">
        <v>10</v>
      </c>
    </row>
    <row r="865" spans="1:2" x14ac:dyDescent="0.2">
      <c r="A865" s="14" t="s">
        <v>698</v>
      </c>
      <c r="B865" s="12">
        <v>21</v>
      </c>
    </row>
    <row r="866" spans="1:2" x14ac:dyDescent="0.2">
      <c r="A866" s="14" t="s">
        <v>712</v>
      </c>
      <c r="B866" s="12">
        <v>42</v>
      </c>
    </row>
    <row r="867" spans="1:2" x14ac:dyDescent="0.2">
      <c r="A867" s="14" t="s">
        <v>708</v>
      </c>
      <c r="B867" s="12">
        <v>21</v>
      </c>
    </row>
    <row r="868" spans="1:2" x14ac:dyDescent="0.2">
      <c r="A868" s="14" t="s">
        <v>722</v>
      </c>
      <c r="B868" s="12">
        <v>25</v>
      </c>
    </row>
    <row r="869" spans="1:2" x14ac:dyDescent="0.2">
      <c r="A869" s="14" t="s">
        <v>718</v>
      </c>
      <c r="B869" s="12">
        <v>21</v>
      </c>
    </row>
    <row r="870" spans="1:2" x14ac:dyDescent="0.2">
      <c r="A870" s="14" t="s">
        <v>728</v>
      </c>
      <c r="B870" s="12">
        <v>21</v>
      </c>
    </row>
    <row r="871" spans="1:2" x14ac:dyDescent="0.2">
      <c r="A871" s="14" t="s">
        <v>738</v>
      </c>
      <c r="B871" s="12">
        <v>21</v>
      </c>
    </row>
    <row r="872" spans="1:2" x14ac:dyDescent="0.2">
      <c r="A872" s="14" t="s">
        <v>762</v>
      </c>
      <c r="B872" s="12">
        <v>21</v>
      </c>
    </row>
    <row r="873" spans="1:2" x14ac:dyDescent="0.2">
      <c r="A873" s="14" t="s">
        <v>758</v>
      </c>
      <c r="B873" s="12">
        <v>31</v>
      </c>
    </row>
    <row r="874" spans="1:2" x14ac:dyDescent="0.2">
      <c r="A874" s="14" t="s">
        <v>174</v>
      </c>
      <c r="B874" s="12">
        <v>1270</v>
      </c>
    </row>
    <row r="875" spans="1:2" x14ac:dyDescent="0.2">
      <c r="A875" s="14" t="s">
        <v>175</v>
      </c>
      <c r="B875" s="12">
        <v>10590</v>
      </c>
    </row>
    <row r="876" spans="1:2" x14ac:dyDescent="0.2">
      <c r="A876" s="14" t="s">
        <v>177</v>
      </c>
      <c r="B876" s="12">
        <v>3177</v>
      </c>
    </row>
    <row r="877" spans="1:2" x14ac:dyDescent="0.2">
      <c r="A877" s="14" t="s">
        <v>179</v>
      </c>
      <c r="B877" s="12">
        <v>2118</v>
      </c>
    </row>
    <row r="878" spans="1:2" x14ac:dyDescent="0.2">
      <c r="A878" s="14" t="s">
        <v>147</v>
      </c>
      <c r="B878" s="12">
        <v>4251</v>
      </c>
    </row>
    <row r="879" spans="1:2" x14ac:dyDescent="0.2">
      <c r="A879" s="14" t="s">
        <v>619</v>
      </c>
      <c r="B879" s="12">
        <v>146</v>
      </c>
    </row>
    <row r="880" spans="1:2" x14ac:dyDescent="0.2">
      <c r="A880" s="14" t="s">
        <v>181</v>
      </c>
      <c r="B880" s="12">
        <v>635</v>
      </c>
    </row>
    <row r="881" spans="1:2" x14ac:dyDescent="0.2">
      <c r="A881" s="14" t="s">
        <v>182</v>
      </c>
      <c r="B881" s="12">
        <v>274</v>
      </c>
    </row>
    <row r="882" spans="1:2" x14ac:dyDescent="0.2">
      <c r="A882" s="14" t="s">
        <v>612</v>
      </c>
      <c r="B882" s="12">
        <v>9402</v>
      </c>
    </row>
    <row r="883" spans="1:2" x14ac:dyDescent="0.2">
      <c r="A883" s="14" t="s">
        <v>149</v>
      </c>
      <c r="B883" s="12">
        <v>13555</v>
      </c>
    </row>
    <row r="884" spans="1:2" x14ac:dyDescent="0.2">
      <c r="A884" s="14" t="s">
        <v>152</v>
      </c>
      <c r="B884" s="12">
        <v>78</v>
      </c>
    </row>
    <row r="885" spans="1:2" x14ac:dyDescent="0.2">
      <c r="A885" s="14" t="s">
        <v>150</v>
      </c>
      <c r="B885" s="12">
        <v>4447</v>
      </c>
    </row>
    <row r="886" spans="1:2" x14ac:dyDescent="0.2">
      <c r="A886" s="14" t="s">
        <v>184</v>
      </c>
      <c r="B886" s="12">
        <v>127</v>
      </c>
    </row>
    <row r="887" spans="1:2" x14ac:dyDescent="0.2">
      <c r="A887" s="14" t="s">
        <v>185</v>
      </c>
      <c r="B887" s="12">
        <v>169</v>
      </c>
    </row>
    <row r="888" spans="1:2" x14ac:dyDescent="0.2">
      <c r="A888" s="14" t="s">
        <v>154</v>
      </c>
      <c r="B888" s="12">
        <v>222</v>
      </c>
    </row>
    <row r="889" spans="1:2" x14ac:dyDescent="0.2">
      <c r="A889" s="14" t="s">
        <v>155</v>
      </c>
      <c r="B889" s="12">
        <v>42</v>
      </c>
    </row>
    <row r="890" spans="1:2" x14ac:dyDescent="0.2">
      <c r="A890" s="14" t="s">
        <v>153</v>
      </c>
      <c r="B890" s="12">
        <v>1376</v>
      </c>
    </row>
    <row r="891" spans="1:2" x14ac:dyDescent="0.2">
      <c r="A891" s="14" t="s">
        <v>186</v>
      </c>
      <c r="B891" s="12">
        <v>3148</v>
      </c>
    </row>
    <row r="892" spans="1:2" x14ac:dyDescent="0.2">
      <c r="A892" s="14" t="s">
        <v>187</v>
      </c>
      <c r="B892" s="12">
        <v>15106</v>
      </c>
    </row>
    <row r="893" spans="1:2" x14ac:dyDescent="0.2">
      <c r="A893" s="14" t="s">
        <v>157</v>
      </c>
      <c r="B893" s="12">
        <v>3102</v>
      </c>
    </row>
    <row r="894" spans="1:2" x14ac:dyDescent="0.2">
      <c r="A894" s="14" t="s">
        <v>158</v>
      </c>
      <c r="B894" s="12">
        <v>10751</v>
      </c>
    </row>
    <row r="895" spans="1:2" x14ac:dyDescent="0.2">
      <c r="A895" s="14" t="s">
        <v>188</v>
      </c>
      <c r="B895" s="12">
        <v>8601</v>
      </c>
    </row>
    <row r="896" spans="1:2" x14ac:dyDescent="0.2">
      <c r="A896" s="14" t="s">
        <v>627</v>
      </c>
      <c r="B896" s="12">
        <v>211</v>
      </c>
    </row>
    <row r="897" spans="1:2" x14ac:dyDescent="0.2">
      <c r="A897" s="14" t="s">
        <v>160</v>
      </c>
      <c r="B897" s="12">
        <v>420</v>
      </c>
    </row>
    <row r="898" spans="1:2" x14ac:dyDescent="0.2">
      <c r="A898" s="14" t="s">
        <v>161</v>
      </c>
      <c r="B898" s="12">
        <v>10590</v>
      </c>
    </row>
    <row r="899" spans="1:2" x14ac:dyDescent="0.2">
      <c r="A899" s="14" t="s">
        <v>190</v>
      </c>
      <c r="B899" s="12">
        <v>834</v>
      </c>
    </row>
    <row r="900" spans="1:2" x14ac:dyDescent="0.2">
      <c r="A900" s="14" t="s">
        <v>191</v>
      </c>
      <c r="B900" s="12">
        <v>1016</v>
      </c>
    </row>
    <row r="901" spans="1:2" x14ac:dyDescent="0.2">
      <c r="A901" s="14" t="s">
        <v>168</v>
      </c>
      <c r="B901" s="12">
        <v>3557</v>
      </c>
    </row>
    <row r="902" spans="1:2" x14ac:dyDescent="0.2">
      <c r="A902" s="14" t="s">
        <v>169</v>
      </c>
      <c r="B902" s="12">
        <v>16519</v>
      </c>
    </row>
    <row r="903" spans="1:2" x14ac:dyDescent="0.2">
      <c r="A903" s="14" t="s">
        <v>196</v>
      </c>
      <c r="B903" s="12">
        <v>211</v>
      </c>
    </row>
    <row r="904" spans="1:2" x14ac:dyDescent="0.2">
      <c r="A904" s="14" t="s">
        <v>167</v>
      </c>
      <c r="B904" s="12">
        <v>3663</v>
      </c>
    </row>
    <row r="905" spans="1:2" x14ac:dyDescent="0.2">
      <c r="A905" s="14" t="s">
        <v>197</v>
      </c>
      <c r="B905" s="12">
        <v>42802</v>
      </c>
    </row>
    <row r="906" spans="1:2" x14ac:dyDescent="0.2">
      <c r="A906" s="14" t="s">
        <v>199</v>
      </c>
      <c r="B906" s="12">
        <v>9769</v>
      </c>
    </row>
    <row r="907" spans="1:2" x14ac:dyDescent="0.2">
      <c r="A907" s="14" t="s">
        <v>163</v>
      </c>
      <c r="B907" s="12">
        <v>168</v>
      </c>
    </row>
    <row r="908" spans="1:2" x14ac:dyDescent="0.2">
      <c r="A908" s="14" t="s">
        <v>164</v>
      </c>
      <c r="B908" s="12">
        <v>18509</v>
      </c>
    </row>
    <row r="909" spans="1:2" x14ac:dyDescent="0.2">
      <c r="A909" s="14" t="s">
        <v>630</v>
      </c>
      <c r="B909" s="12">
        <v>2102</v>
      </c>
    </row>
    <row r="910" spans="1:2" x14ac:dyDescent="0.2">
      <c r="A910" s="14" t="s">
        <v>162</v>
      </c>
      <c r="B910" s="12">
        <v>42</v>
      </c>
    </row>
    <row r="911" spans="1:2" x14ac:dyDescent="0.2">
      <c r="A911" s="14" t="s">
        <v>192</v>
      </c>
      <c r="B911" s="12">
        <v>38755</v>
      </c>
    </row>
    <row r="912" spans="1:2" x14ac:dyDescent="0.2">
      <c r="A912" s="14" t="s">
        <v>631</v>
      </c>
      <c r="B912" s="12">
        <v>2118</v>
      </c>
    </row>
    <row r="913" spans="1:2" x14ac:dyDescent="0.2">
      <c r="A913" s="14" t="s">
        <v>616</v>
      </c>
      <c r="B913" s="12">
        <v>5460</v>
      </c>
    </row>
    <row r="914" spans="1:2" x14ac:dyDescent="0.2">
      <c r="A914" s="14" t="s">
        <v>166</v>
      </c>
      <c r="B914" s="12">
        <v>211</v>
      </c>
    </row>
    <row r="915" spans="1:2" x14ac:dyDescent="0.2">
      <c r="A915" s="14" t="s">
        <v>194</v>
      </c>
      <c r="B915" s="12">
        <v>19725</v>
      </c>
    </row>
    <row r="916" spans="1:2" x14ac:dyDescent="0.2">
      <c r="A916" s="14" t="s">
        <v>171</v>
      </c>
      <c r="B916" s="12">
        <v>19429</v>
      </c>
    </row>
    <row r="917" spans="1:2" x14ac:dyDescent="0.2">
      <c r="A917" s="14" t="s">
        <v>172</v>
      </c>
      <c r="B917" s="12">
        <v>8868</v>
      </c>
    </row>
    <row r="918" spans="1:2" x14ac:dyDescent="0.2">
      <c r="A918" s="14" t="s">
        <v>200</v>
      </c>
      <c r="B918" s="12">
        <v>12495</v>
      </c>
    </row>
    <row r="919" spans="1:2" x14ac:dyDescent="0.2">
      <c r="A919" s="14" t="s">
        <v>170</v>
      </c>
      <c r="B919" s="12">
        <v>3473</v>
      </c>
    </row>
    <row r="920" spans="1:2" x14ac:dyDescent="0.2">
      <c r="A920" s="14" t="s">
        <v>201</v>
      </c>
      <c r="B920" s="12">
        <v>37515</v>
      </c>
    </row>
    <row r="921" spans="1:2" x14ac:dyDescent="0.2">
      <c r="A921" s="14" t="s">
        <v>634</v>
      </c>
      <c r="B921" s="12">
        <v>1590</v>
      </c>
    </row>
    <row r="922" spans="1:2" x14ac:dyDescent="0.2">
      <c r="A922" s="14" t="s">
        <v>202</v>
      </c>
      <c r="B922" s="12">
        <v>6322</v>
      </c>
    </row>
    <row r="923" spans="1:2" x14ac:dyDescent="0.2">
      <c r="A923" s="14" t="s">
        <v>2301</v>
      </c>
      <c r="B923" s="12">
        <v>105</v>
      </c>
    </row>
    <row r="924" spans="1:2" x14ac:dyDescent="0.2">
      <c r="A924" s="14" t="s">
        <v>2300</v>
      </c>
      <c r="B924" s="12">
        <v>105</v>
      </c>
    </row>
    <row r="925" spans="1:2" x14ac:dyDescent="0.2">
      <c r="A925" s="14" t="s">
        <v>2299</v>
      </c>
      <c r="B925" s="12">
        <v>105</v>
      </c>
    </row>
    <row r="926" spans="1:2" x14ac:dyDescent="0.2">
      <c r="A926" s="14" t="s">
        <v>2304</v>
      </c>
      <c r="B926" s="12">
        <v>105</v>
      </c>
    </row>
    <row r="927" spans="1:2" x14ac:dyDescent="0.2">
      <c r="A927" s="14" t="s">
        <v>2303</v>
      </c>
      <c r="B927" s="12">
        <v>105</v>
      </c>
    </row>
    <row r="928" spans="1:2" x14ac:dyDescent="0.2">
      <c r="A928" s="14" t="s">
        <v>2302</v>
      </c>
      <c r="B928" s="12">
        <v>105</v>
      </c>
    </row>
    <row r="929" spans="1:2" x14ac:dyDescent="0.2">
      <c r="A929" s="14" t="s">
        <v>2305</v>
      </c>
      <c r="B929" s="12">
        <v>105</v>
      </c>
    </row>
    <row r="930" spans="1:2" x14ac:dyDescent="0.2">
      <c r="A930" s="14" t="s">
        <v>2306</v>
      </c>
      <c r="B930" s="12">
        <v>105</v>
      </c>
    </row>
    <row r="931" spans="1:2" x14ac:dyDescent="0.2">
      <c r="A931" s="14" t="s">
        <v>2307</v>
      </c>
      <c r="B931" s="12">
        <v>105</v>
      </c>
    </row>
    <row r="932" spans="1:2" x14ac:dyDescent="0.2">
      <c r="A932" s="14" t="s">
        <v>2308</v>
      </c>
      <c r="B932" s="12">
        <v>105</v>
      </c>
    </row>
    <row r="933" spans="1:2" x14ac:dyDescent="0.2">
      <c r="A933" s="14" t="s">
        <v>2309</v>
      </c>
      <c r="B933" s="12">
        <v>105</v>
      </c>
    </row>
    <row r="934" spans="1:2" x14ac:dyDescent="0.2">
      <c r="A934" s="14" t="s">
        <v>2310</v>
      </c>
      <c r="B934" s="12">
        <v>105</v>
      </c>
    </row>
    <row r="935" spans="1:2" x14ac:dyDescent="0.2">
      <c r="A935" s="14" t="s">
        <v>2311</v>
      </c>
      <c r="B935" s="12">
        <v>105</v>
      </c>
    </row>
    <row r="936" spans="1:2" x14ac:dyDescent="0.2">
      <c r="A936" s="14" t="s">
        <v>2314</v>
      </c>
      <c r="B936" s="12">
        <v>105</v>
      </c>
    </row>
    <row r="937" spans="1:2" x14ac:dyDescent="0.2">
      <c r="A937" s="14" t="s">
        <v>2313</v>
      </c>
      <c r="B937" s="12">
        <v>49</v>
      </c>
    </row>
    <row r="938" spans="1:2" x14ac:dyDescent="0.2">
      <c r="A938" s="14" t="s">
        <v>2312</v>
      </c>
      <c r="B938" s="12">
        <v>52</v>
      </c>
    </row>
    <row r="939" spans="1:2" x14ac:dyDescent="0.2">
      <c r="A939" s="14" t="s">
        <v>2317</v>
      </c>
      <c r="B939" s="12">
        <v>105</v>
      </c>
    </row>
    <row r="940" spans="1:2" x14ac:dyDescent="0.2">
      <c r="A940" s="14" t="s">
        <v>2316</v>
      </c>
      <c r="B940" s="12">
        <v>52</v>
      </c>
    </row>
    <row r="941" spans="1:2" x14ac:dyDescent="0.2">
      <c r="A941" s="14" t="s">
        <v>2315</v>
      </c>
      <c r="B941" s="12">
        <v>52</v>
      </c>
    </row>
    <row r="942" spans="1:2" x14ac:dyDescent="0.2">
      <c r="A942" s="14" t="s">
        <v>203</v>
      </c>
      <c r="B942" s="12">
        <v>41</v>
      </c>
    </row>
    <row r="943" spans="1:2" x14ac:dyDescent="0.2">
      <c r="A943" s="14" t="s">
        <v>204</v>
      </c>
      <c r="B943" s="12">
        <v>4650</v>
      </c>
    </row>
    <row r="944" spans="1:2" x14ac:dyDescent="0.2">
      <c r="A944" s="14" t="s">
        <v>636</v>
      </c>
      <c r="B944" s="12">
        <v>320</v>
      </c>
    </row>
    <row r="945" spans="1:2" x14ac:dyDescent="0.2">
      <c r="A945" s="14" t="s">
        <v>206</v>
      </c>
      <c r="B945" s="12">
        <v>7190</v>
      </c>
    </row>
    <row r="946" spans="1:2" x14ac:dyDescent="0.2">
      <c r="A946" s="14" t="s">
        <v>641</v>
      </c>
      <c r="B946" s="12">
        <v>2647</v>
      </c>
    </row>
    <row r="947" spans="1:2" x14ac:dyDescent="0.2">
      <c r="A947" s="14" t="s">
        <v>207</v>
      </c>
      <c r="B947" s="12">
        <v>3175</v>
      </c>
    </row>
    <row r="948" spans="1:2" x14ac:dyDescent="0.2">
      <c r="A948" s="14" t="s">
        <v>643</v>
      </c>
      <c r="B948" s="12">
        <v>221</v>
      </c>
    </row>
    <row r="949" spans="1:2" x14ac:dyDescent="0.2">
      <c r="A949" s="14" t="s">
        <v>208</v>
      </c>
      <c r="B949" s="12">
        <v>740</v>
      </c>
    </row>
    <row r="950" spans="1:2" x14ac:dyDescent="0.2">
      <c r="A950" s="14" t="s">
        <v>644</v>
      </c>
      <c r="B950" s="12">
        <v>5972</v>
      </c>
    </row>
    <row r="951" spans="1:2" x14ac:dyDescent="0.2">
      <c r="A951" s="14" t="s">
        <v>646</v>
      </c>
      <c r="B951" s="12">
        <v>1588</v>
      </c>
    </row>
    <row r="952" spans="1:2" x14ac:dyDescent="0.2">
      <c r="A952" s="14" t="s">
        <v>211</v>
      </c>
      <c r="B952" s="12">
        <v>12018</v>
      </c>
    </row>
    <row r="953" spans="1:2" x14ac:dyDescent="0.2">
      <c r="A953" s="14" t="s">
        <v>650</v>
      </c>
      <c r="B953" s="12">
        <v>1083</v>
      </c>
    </row>
    <row r="954" spans="1:2" x14ac:dyDescent="0.2">
      <c r="A954" s="14" t="s">
        <v>209</v>
      </c>
      <c r="B954" s="12">
        <v>37432</v>
      </c>
    </row>
    <row r="955" spans="1:2" x14ac:dyDescent="0.2">
      <c r="A955" s="14" t="s">
        <v>210</v>
      </c>
      <c r="B955" s="12">
        <v>317</v>
      </c>
    </row>
    <row r="956" spans="1:2" x14ac:dyDescent="0.2">
      <c r="A956" s="14" t="s">
        <v>649</v>
      </c>
      <c r="B956" s="12">
        <v>4765</v>
      </c>
    </row>
    <row r="957" spans="1:2" x14ac:dyDescent="0.2">
      <c r="A957" s="14" t="s">
        <v>212</v>
      </c>
      <c r="B957" s="12">
        <v>529</v>
      </c>
    </row>
    <row r="958" spans="1:2" x14ac:dyDescent="0.2">
      <c r="A958" s="14" t="s">
        <v>215</v>
      </c>
      <c r="B958" s="12">
        <v>2118</v>
      </c>
    </row>
    <row r="959" spans="1:2" x14ac:dyDescent="0.2">
      <c r="A959" s="14" t="s">
        <v>216</v>
      </c>
      <c r="B959" s="12">
        <v>846</v>
      </c>
    </row>
    <row r="960" spans="1:2" x14ac:dyDescent="0.2">
      <c r="A960" s="14" t="s">
        <v>218</v>
      </c>
      <c r="B960" s="12">
        <v>6216</v>
      </c>
    </row>
    <row r="961" spans="1:2" x14ac:dyDescent="0.2">
      <c r="A961" s="14" t="s">
        <v>225</v>
      </c>
      <c r="B961" s="12">
        <v>10378</v>
      </c>
    </row>
    <row r="962" spans="1:2" x14ac:dyDescent="0.2">
      <c r="A962" s="14" t="s">
        <v>226</v>
      </c>
      <c r="B962" s="12">
        <v>4765</v>
      </c>
    </row>
    <row r="963" spans="1:2" x14ac:dyDescent="0.2">
      <c r="A963" s="14" t="s">
        <v>223</v>
      </c>
      <c r="B963" s="12">
        <v>27569</v>
      </c>
    </row>
    <row r="964" spans="1:2" x14ac:dyDescent="0.2">
      <c r="A964" s="14" t="s">
        <v>224</v>
      </c>
      <c r="B964" s="12">
        <v>1270</v>
      </c>
    </row>
    <row r="965" spans="1:2" x14ac:dyDescent="0.2">
      <c r="A965" s="14" t="s">
        <v>220</v>
      </c>
      <c r="B965" s="12">
        <v>105</v>
      </c>
    </row>
    <row r="966" spans="1:2" x14ac:dyDescent="0.2">
      <c r="A966" s="14" t="s">
        <v>222</v>
      </c>
      <c r="B966" s="12">
        <v>2541</v>
      </c>
    </row>
    <row r="967" spans="1:2" x14ac:dyDescent="0.2">
      <c r="A967" s="14" t="s">
        <v>235</v>
      </c>
      <c r="B967" s="12">
        <v>528</v>
      </c>
    </row>
    <row r="968" spans="1:2" x14ac:dyDescent="0.2">
      <c r="A968" s="14" t="s">
        <v>303</v>
      </c>
      <c r="B968" s="12">
        <v>6830</v>
      </c>
    </row>
    <row r="969" spans="1:2" x14ac:dyDescent="0.2">
      <c r="A969" s="14" t="s">
        <v>236</v>
      </c>
      <c r="B969" s="12">
        <v>5612</v>
      </c>
    </row>
    <row r="970" spans="1:2" x14ac:dyDescent="0.2">
      <c r="A970" s="14" t="s">
        <v>304</v>
      </c>
      <c r="B970" s="12">
        <v>63</v>
      </c>
    </row>
    <row r="971" spans="1:2" x14ac:dyDescent="0.2">
      <c r="A971" s="14" t="s">
        <v>240</v>
      </c>
      <c r="B971" s="12">
        <v>19907</v>
      </c>
    </row>
    <row r="972" spans="1:2" x14ac:dyDescent="0.2">
      <c r="A972" s="14" t="s">
        <v>239</v>
      </c>
      <c r="B972" s="12">
        <v>16636</v>
      </c>
    </row>
    <row r="973" spans="1:2" x14ac:dyDescent="0.2">
      <c r="A973" s="14" t="s">
        <v>307</v>
      </c>
      <c r="B973" s="12">
        <v>2210</v>
      </c>
    </row>
    <row r="974" spans="1:2" x14ac:dyDescent="0.2">
      <c r="A974" s="14" t="s">
        <v>237</v>
      </c>
      <c r="B974" s="12">
        <v>11119</v>
      </c>
    </row>
    <row r="975" spans="1:2" x14ac:dyDescent="0.2">
      <c r="A975" s="14" t="s">
        <v>305</v>
      </c>
      <c r="B975" s="12">
        <v>8609</v>
      </c>
    </row>
    <row r="976" spans="1:2" x14ac:dyDescent="0.2">
      <c r="A976" s="14" t="s">
        <v>238</v>
      </c>
      <c r="B976" s="12">
        <v>2753</v>
      </c>
    </row>
    <row r="977" spans="1:2" x14ac:dyDescent="0.2">
      <c r="A977" s="14" t="s">
        <v>297</v>
      </c>
      <c r="B977" s="12">
        <v>7264</v>
      </c>
    </row>
    <row r="978" spans="1:2" x14ac:dyDescent="0.2">
      <c r="A978" s="14" t="s">
        <v>229</v>
      </c>
      <c r="B978" s="12">
        <v>11013</v>
      </c>
    </row>
    <row r="979" spans="1:2" x14ac:dyDescent="0.2">
      <c r="A979" s="14" t="s">
        <v>298</v>
      </c>
      <c r="B979" s="12">
        <v>1746</v>
      </c>
    </row>
    <row r="980" spans="1:2" x14ac:dyDescent="0.2">
      <c r="A980" s="14" t="s">
        <v>233</v>
      </c>
      <c r="B980" s="12">
        <v>3720</v>
      </c>
    </row>
    <row r="981" spans="1:2" x14ac:dyDescent="0.2">
      <c r="A981" s="14" t="s">
        <v>232</v>
      </c>
      <c r="B981" s="12">
        <v>11521</v>
      </c>
    </row>
    <row r="982" spans="1:2" x14ac:dyDescent="0.2">
      <c r="A982" s="14" t="s">
        <v>301</v>
      </c>
      <c r="B982" s="12">
        <v>10703</v>
      </c>
    </row>
    <row r="983" spans="1:2" x14ac:dyDescent="0.2">
      <c r="A983" s="14" t="s">
        <v>230</v>
      </c>
      <c r="B983" s="12">
        <v>30710</v>
      </c>
    </row>
    <row r="984" spans="1:2" x14ac:dyDescent="0.2">
      <c r="A984" s="14" t="s">
        <v>299</v>
      </c>
      <c r="B984" s="12">
        <v>4881</v>
      </c>
    </row>
    <row r="985" spans="1:2" x14ac:dyDescent="0.2">
      <c r="A985" s="14" t="s">
        <v>273</v>
      </c>
      <c r="B985" s="12">
        <v>523</v>
      </c>
    </row>
    <row r="986" spans="1:2" x14ac:dyDescent="0.2">
      <c r="A986" s="14" t="s">
        <v>274</v>
      </c>
      <c r="B986" s="12">
        <v>31</v>
      </c>
    </row>
    <row r="987" spans="1:2" x14ac:dyDescent="0.2">
      <c r="A987" s="14" t="s">
        <v>275</v>
      </c>
      <c r="B987" s="12">
        <v>1344</v>
      </c>
    </row>
    <row r="988" spans="1:2" x14ac:dyDescent="0.2">
      <c r="A988" s="14" t="s">
        <v>277</v>
      </c>
      <c r="B988" s="12">
        <v>952</v>
      </c>
    </row>
    <row r="989" spans="1:2" x14ac:dyDescent="0.2">
      <c r="A989" s="14" t="s">
        <v>279</v>
      </c>
      <c r="B989" s="12">
        <v>8943</v>
      </c>
    </row>
    <row r="990" spans="1:2" x14ac:dyDescent="0.2">
      <c r="A990" s="14" t="s">
        <v>280</v>
      </c>
      <c r="B990" s="12">
        <v>26229</v>
      </c>
    </row>
    <row r="991" spans="1:2" x14ac:dyDescent="0.2">
      <c r="A991" s="14" t="s">
        <v>291</v>
      </c>
      <c r="B991" s="12">
        <v>2717</v>
      </c>
    </row>
    <row r="992" spans="1:2" x14ac:dyDescent="0.2">
      <c r="A992" s="14" t="s">
        <v>281</v>
      </c>
      <c r="B992" s="12">
        <v>536</v>
      </c>
    </row>
    <row r="993" spans="1:2" x14ac:dyDescent="0.2">
      <c r="A993" s="14" t="s">
        <v>283</v>
      </c>
      <c r="B993" s="12">
        <v>1906</v>
      </c>
    </row>
    <row r="994" spans="1:2" x14ac:dyDescent="0.2">
      <c r="A994" s="14" t="s">
        <v>288</v>
      </c>
      <c r="B994" s="12">
        <v>6744</v>
      </c>
    </row>
    <row r="995" spans="1:2" x14ac:dyDescent="0.2">
      <c r="A995" s="14" t="s">
        <v>289</v>
      </c>
      <c r="B995" s="12">
        <v>13294</v>
      </c>
    </row>
    <row r="996" spans="1:2" x14ac:dyDescent="0.2">
      <c r="A996" s="14" t="s">
        <v>284</v>
      </c>
      <c r="B996" s="12">
        <v>13701</v>
      </c>
    </row>
    <row r="997" spans="1:2" x14ac:dyDescent="0.2">
      <c r="A997" s="14" t="s">
        <v>285</v>
      </c>
      <c r="B997" s="12">
        <v>7094</v>
      </c>
    </row>
    <row r="998" spans="1:2" x14ac:dyDescent="0.2">
      <c r="A998" s="14" t="s">
        <v>286</v>
      </c>
      <c r="B998" s="12">
        <v>1757</v>
      </c>
    </row>
    <row r="999" spans="1:2" x14ac:dyDescent="0.2">
      <c r="A999" s="14" t="s">
        <v>287</v>
      </c>
      <c r="B999" s="12">
        <v>953</v>
      </c>
    </row>
    <row r="1000" spans="1:2" x14ac:dyDescent="0.2">
      <c r="A1000" s="14" t="s">
        <v>2318</v>
      </c>
      <c r="B1000" s="12">
        <v>1588</v>
      </c>
    </row>
    <row r="1001" spans="1:2" x14ac:dyDescent="0.2">
      <c r="A1001" s="14" t="s">
        <v>2319</v>
      </c>
      <c r="B1001" s="12">
        <v>1588</v>
      </c>
    </row>
    <row r="1002" spans="1:2" x14ac:dyDescent="0.2">
      <c r="A1002" s="14" t="s">
        <v>294</v>
      </c>
      <c r="B1002" s="12">
        <v>24793</v>
      </c>
    </row>
    <row r="1003" spans="1:2" x14ac:dyDescent="0.2">
      <c r="A1003" s="14" t="s">
        <v>295</v>
      </c>
      <c r="B1003" s="12">
        <v>10906</v>
      </c>
    </row>
    <row r="1004" spans="1:2" x14ac:dyDescent="0.2">
      <c r="A1004" s="14" t="s">
        <v>292</v>
      </c>
      <c r="B1004" s="12">
        <v>9170</v>
      </c>
    </row>
    <row r="1005" spans="1:2" x14ac:dyDescent="0.2">
      <c r="A1005" s="14" t="s">
        <v>293</v>
      </c>
      <c r="B1005" s="12">
        <v>19552</v>
      </c>
    </row>
    <row r="1006" spans="1:2" x14ac:dyDescent="0.2">
      <c r="A1006" s="14" t="s">
        <v>271</v>
      </c>
      <c r="B1006" s="12">
        <v>11013</v>
      </c>
    </row>
    <row r="1007" spans="1:2" x14ac:dyDescent="0.2">
      <c r="A1007" s="14" t="s">
        <v>241</v>
      </c>
      <c r="B1007" s="12">
        <v>518</v>
      </c>
    </row>
    <row r="1008" spans="1:2" x14ac:dyDescent="0.2">
      <c r="A1008" s="14" t="s">
        <v>242</v>
      </c>
      <c r="B1008" s="12">
        <v>2080</v>
      </c>
    </row>
    <row r="1009" spans="1:2" x14ac:dyDescent="0.2">
      <c r="A1009" s="14" t="s">
        <v>246</v>
      </c>
      <c r="B1009" s="12">
        <v>15104</v>
      </c>
    </row>
    <row r="1010" spans="1:2" x14ac:dyDescent="0.2">
      <c r="A1010" s="14" t="s">
        <v>247</v>
      </c>
      <c r="B1010" s="12">
        <v>7525</v>
      </c>
    </row>
    <row r="1011" spans="1:2" x14ac:dyDescent="0.2">
      <c r="A1011" s="14" t="s">
        <v>248</v>
      </c>
      <c r="B1011" s="12">
        <v>528</v>
      </c>
    </row>
    <row r="1012" spans="1:2" x14ac:dyDescent="0.2">
      <c r="A1012" s="14" t="s">
        <v>254</v>
      </c>
      <c r="B1012" s="12">
        <v>2299</v>
      </c>
    </row>
    <row r="1013" spans="1:2" x14ac:dyDescent="0.2">
      <c r="A1013" s="14" t="s">
        <v>251</v>
      </c>
      <c r="B1013" s="12">
        <v>17692</v>
      </c>
    </row>
    <row r="1014" spans="1:2" x14ac:dyDescent="0.2">
      <c r="A1014" s="14" t="s">
        <v>249</v>
      </c>
      <c r="B1014" s="12">
        <v>4181</v>
      </c>
    </row>
    <row r="1015" spans="1:2" x14ac:dyDescent="0.2">
      <c r="A1015" s="14" t="s">
        <v>250</v>
      </c>
      <c r="B1015" s="12">
        <v>635</v>
      </c>
    </row>
    <row r="1016" spans="1:2" x14ac:dyDescent="0.2">
      <c r="A1016" s="14" t="s">
        <v>256</v>
      </c>
      <c r="B1016" s="12">
        <v>1833</v>
      </c>
    </row>
    <row r="1017" spans="1:2" x14ac:dyDescent="0.2">
      <c r="A1017" s="14" t="s">
        <v>255</v>
      </c>
      <c r="B1017" s="12">
        <v>829</v>
      </c>
    </row>
    <row r="1018" spans="1:2" x14ac:dyDescent="0.2">
      <c r="A1018" s="14" t="s">
        <v>258</v>
      </c>
      <c r="B1018" s="12">
        <v>2524</v>
      </c>
    </row>
    <row r="1019" spans="1:2" x14ac:dyDescent="0.2">
      <c r="A1019" s="14" t="s">
        <v>260</v>
      </c>
      <c r="B1019" s="12">
        <v>1567</v>
      </c>
    </row>
    <row r="1020" spans="1:2" x14ac:dyDescent="0.2">
      <c r="A1020" s="14" t="s">
        <v>262</v>
      </c>
      <c r="B1020" s="12">
        <v>13531</v>
      </c>
    </row>
    <row r="1021" spans="1:2" x14ac:dyDescent="0.2">
      <c r="A1021" s="14" t="s">
        <v>261</v>
      </c>
      <c r="B1021" s="12">
        <v>316</v>
      </c>
    </row>
    <row r="1022" spans="1:2" x14ac:dyDescent="0.2">
      <c r="A1022" s="14" t="s">
        <v>264</v>
      </c>
      <c r="B1022" s="12">
        <v>355</v>
      </c>
    </row>
    <row r="1023" spans="1:2" x14ac:dyDescent="0.2">
      <c r="A1023" s="14" t="s">
        <v>269</v>
      </c>
      <c r="B1023" s="12">
        <v>529</v>
      </c>
    </row>
    <row r="1024" spans="1:2" x14ac:dyDescent="0.2">
      <c r="A1024" s="14" t="s">
        <v>268</v>
      </c>
      <c r="B1024" s="12">
        <v>1588</v>
      </c>
    </row>
    <row r="1025" spans="1:2" x14ac:dyDescent="0.2">
      <c r="A1025" s="14" t="s">
        <v>339</v>
      </c>
      <c r="B1025" s="12">
        <v>524</v>
      </c>
    </row>
    <row r="1026" spans="1:2" x14ac:dyDescent="0.2">
      <c r="A1026" s="14" t="s">
        <v>340</v>
      </c>
      <c r="B1026" s="12">
        <v>1905</v>
      </c>
    </row>
    <row r="1027" spans="1:2" x14ac:dyDescent="0.2">
      <c r="A1027" s="14" t="s">
        <v>341</v>
      </c>
      <c r="B1027" s="12">
        <v>8100</v>
      </c>
    </row>
    <row r="1028" spans="1:2" x14ac:dyDescent="0.2">
      <c r="A1028" s="14" t="s">
        <v>343</v>
      </c>
      <c r="B1028" s="12">
        <v>158</v>
      </c>
    </row>
    <row r="1029" spans="1:2" x14ac:dyDescent="0.2">
      <c r="A1029" s="14" t="s">
        <v>344</v>
      </c>
      <c r="B1029" s="12">
        <v>3144</v>
      </c>
    </row>
    <row r="1030" spans="1:2" x14ac:dyDescent="0.2">
      <c r="A1030" s="14" t="s">
        <v>345</v>
      </c>
      <c r="B1030" s="12">
        <v>51126</v>
      </c>
    </row>
    <row r="1031" spans="1:2" x14ac:dyDescent="0.2">
      <c r="A1031" s="14" t="s">
        <v>346</v>
      </c>
      <c r="B1031" s="12">
        <v>427</v>
      </c>
    </row>
    <row r="1032" spans="1:2" x14ac:dyDescent="0.2">
      <c r="A1032" s="14" t="s">
        <v>348</v>
      </c>
      <c r="B1032" s="12">
        <v>953</v>
      </c>
    </row>
    <row r="1033" spans="1:2" x14ac:dyDescent="0.2">
      <c r="A1033" s="14" t="s">
        <v>310</v>
      </c>
      <c r="B1033" s="12">
        <v>119</v>
      </c>
    </row>
    <row r="1034" spans="1:2" x14ac:dyDescent="0.2">
      <c r="A1034" s="14" t="s">
        <v>313</v>
      </c>
      <c r="B1034" s="12">
        <v>3971</v>
      </c>
    </row>
    <row r="1035" spans="1:2" x14ac:dyDescent="0.2">
      <c r="A1035" s="14" t="s">
        <v>315</v>
      </c>
      <c r="B1035" s="12">
        <v>794</v>
      </c>
    </row>
    <row r="1036" spans="1:2" x14ac:dyDescent="0.2">
      <c r="A1036" s="14" t="s">
        <v>316</v>
      </c>
      <c r="B1036" s="12">
        <v>370</v>
      </c>
    </row>
    <row r="1037" spans="1:2" x14ac:dyDescent="0.2">
      <c r="A1037" s="14" t="s">
        <v>320</v>
      </c>
      <c r="B1037" s="12">
        <v>2319</v>
      </c>
    </row>
    <row r="1038" spans="1:2" x14ac:dyDescent="0.2">
      <c r="A1038" s="14" t="s">
        <v>330</v>
      </c>
      <c r="B1038" s="12">
        <v>90</v>
      </c>
    </row>
    <row r="1039" spans="1:2" x14ac:dyDescent="0.2">
      <c r="A1039" s="14" t="s">
        <v>332</v>
      </c>
      <c r="B1039" s="12">
        <v>2859</v>
      </c>
    </row>
    <row r="1040" spans="1:2" x14ac:dyDescent="0.2">
      <c r="A1040" s="14" t="s">
        <v>333</v>
      </c>
      <c r="B1040" s="12">
        <v>3677</v>
      </c>
    </row>
    <row r="1041" spans="1:2" x14ac:dyDescent="0.2">
      <c r="A1041" s="14" t="s">
        <v>334</v>
      </c>
      <c r="B1041" s="12">
        <v>12072</v>
      </c>
    </row>
    <row r="1042" spans="1:2" x14ac:dyDescent="0.2">
      <c r="A1042" s="14" t="s">
        <v>335</v>
      </c>
      <c r="B1042" s="12">
        <v>12072</v>
      </c>
    </row>
    <row r="1043" spans="1:2" x14ac:dyDescent="0.2">
      <c r="A1043" s="14" t="s">
        <v>322</v>
      </c>
      <c r="B1043" s="12">
        <v>63</v>
      </c>
    </row>
    <row r="1044" spans="1:2" x14ac:dyDescent="0.2">
      <c r="A1044" s="14" t="s">
        <v>323</v>
      </c>
      <c r="B1044" s="12">
        <v>3970</v>
      </c>
    </row>
    <row r="1045" spans="1:2" x14ac:dyDescent="0.2">
      <c r="A1045" s="14" t="s">
        <v>325</v>
      </c>
      <c r="B1045" s="12">
        <v>3369</v>
      </c>
    </row>
    <row r="1046" spans="1:2" x14ac:dyDescent="0.2">
      <c r="A1046" s="14" t="s">
        <v>326</v>
      </c>
      <c r="B1046" s="12">
        <v>2435</v>
      </c>
    </row>
    <row r="1047" spans="1:2" x14ac:dyDescent="0.2">
      <c r="A1047" s="14" t="s">
        <v>336</v>
      </c>
      <c r="B1047" s="12">
        <v>25055</v>
      </c>
    </row>
    <row r="1048" spans="1:2" x14ac:dyDescent="0.2">
      <c r="A1048" s="14" t="s">
        <v>337</v>
      </c>
      <c r="B1048" s="12">
        <v>29404</v>
      </c>
    </row>
    <row r="1049" spans="1:2" x14ac:dyDescent="0.2">
      <c r="A1049" s="14" t="s">
        <v>352</v>
      </c>
      <c r="B1049" s="12">
        <v>19856</v>
      </c>
    </row>
    <row r="1050" spans="1:2" x14ac:dyDescent="0.2">
      <c r="A1050" s="14" t="s">
        <v>353</v>
      </c>
      <c r="B1050" s="12">
        <v>7624</v>
      </c>
    </row>
    <row r="1051" spans="1:2" x14ac:dyDescent="0.2">
      <c r="A1051" s="14" t="s">
        <v>354</v>
      </c>
      <c r="B1051" s="12">
        <v>2310</v>
      </c>
    </row>
    <row r="1052" spans="1:2" x14ac:dyDescent="0.2">
      <c r="A1052" s="14" t="s">
        <v>355</v>
      </c>
      <c r="B1052" s="12">
        <v>4500</v>
      </c>
    </row>
    <row r="1053" spans="1:2" x14ac:dyDescent="0.2">
      <c r="A1053" s="14" t="s">
        <v>56</v>
      </c>
      <c r="B1053" s="12">
        <v>6</v>
      </c>
    </row>
    <row r="1054" spans="1:2" x14ac:dyDescent="0.2">
      <c r="A1054" s="14" t="s">
        <v>58</v>
      </c>
      <c r="B1054" s="12">
        <v>8</v>
      </c>
    </row>
    <row r="1055" spans="1:2" x14ac:dyDescent="0.2">
      <c r="A1055" s="14" t="s">
        <v>59</v>
      </c>
      <c r="B1055" s="12">
        <v>2</v>
      </c>
    </row>
    <row r="1056" spans="1:2" x14ac:dyDescent="0.2">
      <c r="A1056" s="14" t="s">
        <v>65</v>
      </c>
      <c r="B1056" s="12">
        <v>2</v>
      </c>
    </row>
    <row r="1057" spans="1:2" x14ac:dyDescent="0.2">
      <c r="A1057" s="14" t="s">
        <v>66</v>
      </c>
      <c r="B1057" s="12">
        <v>11</v>
      </c>
    </row>
    <row r="1058" spans="1:2" x14ac:dyDescent="0.2">
      <c r="A1058" s="14" t="s">
        <v>70</v>
      </c>
      <c r="B1058" s="12">
        <v>8</v>
      </c>
    </row>
    <row r="1059" spans="1:2" x14ac:dyDescent="0.2">
      <c r="A1059" s="14" t="s">
        <v>71</v>
      </c>
      <c r="B1059" s="12">
        <v>12</v>
      </c>
    </row>
    <row r="1060" spans="1:2" x14ac:dyDescent="0.2">
      <c r="A1060" s="14" t="s">
        <v>1652</v>
      </c>
      <c r="B1060" s="12">
        <v>552</v>
      </c>
    </row>
    <row r="1061" spans="1:2" x14ac:dyDescent="0.2">
      <c r="A1061" s="14" t="s">
        <v>1653</v>
      </c>
      <c r="B1061" s="12">
        <v>711</v>
      </c>
    </row>
    <row r="1062" spans="1:2" x14ac:dyDescent="0.2">
      <c r="A1062" s="14" t="s">
        <v>1654</v>
      </c>
      <c r="B1062" s="12">
        <v>182</v>
      </c>
    </row>
    <row r="1063" spans="1:2" x14ac:dyDescent="0.2">
      <c r="A1063" s="14" t="s">
        <v>1655</v>
      </c>
      <c r="B1063" s="12">
        <v>52</v>
      </c>
    </row>
    <row r="1064" spans="1:2" x14ac:dyDescent="0.2">
      <c r="A1064" s="14" t="s">
        <v>1656</v>
      </c>
      <c r="B1064" s="12">
        <v>16</v>
      </c>
    </row>
    <row r="1065" spans="1:2" x14ac:dyDescent="0.2">
      <c r="A1065" s="14" t="s">
        <v>1657</v>
      </c>
      <c r="B1065" s="12">
        <v>241</v>
      </c>
    </row>
    <row r="1066" spans="1:2" x14ac:dyDescent="0.2">
      <c r="A1066" s="14" t="s">
        <v>1658</v>
      </c>
      <c r="B1066" s="12">
        <v>76</v>
      </c>
    </row>
    <row r="1067" spans="1:2" x14ac:dyDescent="0.2">
      <c r="A1067" s="14" t="s">
        <v>1661</v>
      </c>
      <c r="B1067" s="12">
        <v>55</v>
      </c>
    </row>
    <row r="1068" spans="1:2" x14ac:dyDescent="0.2">
      <c r="A1068" s="14" t="s">
        <v>1659</v>
      </c>
      <c r="B1068" s="12">
        <v>318</v>
      </c>
    </row>
    <row r="1069" spans="1:2" x14ac:dyDescent="0.2">
      <c r="A1069" s="14" t="s">
        <v>1660</v>
      </c>
      <c r="B1069" s="12">
        <v>51</v>
      </c>
    </row>
    <row r="1070" spans="1:2" x14ac:dyDescent="0.2">
      <c r="A1070" s="14" t="s">
        <v>1662</v>
      </c>
      <c r="B1070" s="12">
        <v>2643</v>
      </c>
    </row>
    <row r="1071" spans="1:2" x14ac:dyDescent="0.2">
      <c r="A1071" s="14" t="s">
        <v>1663</v>
      </c>
      <c r="B1071" s="12">
        <v>2643</v>
      </c>
    </row>
    <row r="1072" spans="1:2" x14ac:dyDescent="0.2">
      <c r="A1072" s="14" t="s">
        <v>1664</v>
      </c>
      <c r="B1072" s="12">
        <v>2643</v>
      </c>
    </row>
    <row r="1073" spans="1:2" x14ac:dyDescent="0.2">
      <c r="A1073" s="14" t="s">
        <v>1665</v>
      </c>
      <c r="B1073" s="12">
        <v>2134</v>
      </c>
    </row>
    <row r="1074" spans="1:2" x14ac:dyDescent="0.2">
      <c r="A1074" s="14" t="s">
        <v>364</v>
      </c>
      <c r="B1074" s="12">
        <v>508</v>
      </c>
    </row>
    <row r="1075" spans="1:2" x14ac:dyDescent="0.2">
      <c r="A1075" s="14" t="s">
        <v>363</v>
      </c>
      <c r="B1075" s="12">
        <v>37</v>
      </c>
    </row>
    <row r="1076" spans="1:2" x14ac:dyDescent="0.2">
      <c r="A1076" s="14" t="s">
        <v>366</v>
      </c>
      <c r="B1076" s="12">
        <v>163</v>
      </c>
    </row>
    <row r="1077" spans="1:2" x14ac:dyDescent="0.2">
      <c r="A1077" s="14" t="s">
        <v>367</v>
      </c>
      <c r="B1077" s="12">
        <v>512</v>
      </c>
    </row>
    <row r="1078" spans="1:2" x14ac:dyDescent="0.2">
      <c r="A1078" s="14" t="s">
        <v>373</v>
      </c>
      <c r="B1078" s="12">
        <v>100</v>
      </c>
    </row>
    <row r="1079" spans="1:2" x14ac:dyDescent="0.2">
      <c r="A1079" s="14" t="s">
        <v>374</v>
      </c>
      <c r="B1079" s="12">
        <v>450</v>
      </c>
    </row>
    <row r="1080" spans="1:2" x14ac:dyDescent="0.2">
      <c r="A1080" s="14" t="s">
        <v>375</v>
      </c>
      <c r="B1080" s="12">
        <v>317</v>
      </c>
    </row>
    <row r="1081" spans="1:2" x14ac:dyDescent="0.2">
      <c r="A1081" s="14" t="s">
        <v>378</v>
      </c>
      <c r="B1081" s="12">
        <v>413</v>
      </c>
    </row>
    <row r="1082" spans="1:2" x14ac:dyDescent="0.2">
      <c r="A1082" s="14" t="s">
        <v>379</v>
      </c>
      <c r="B1082" s="12">
        <v>264</v>
      </c>
    </row>
    <row r="1083" spans="1:2" x14ac:dyDescent="0.2">
      <c r="A1083" s="14" t="s">
        <v>382</v>
      </c>
      <c r="B1083" s="12">
        <v>328</v>
      </c>
    </row>
    <row r="1084" spans="1:2" x14ac:dyDescent="0.2">
      <c r="A1084" s="14" t="s">
        <v>380</v>
      </c>
      <c r="B1084" s="12">
        <v>270</v>
      </c>
    </row>
    <row r="1085" spans="1:2" x14ac:dyDescent="0.2">
      <c r="A1085" s="14" t="s">
        <v>384</v>
      </c>
      <c r="B1085" s="12">
        <v>587</v>
      </c>
    </row>
    <row r="1086" spans="1:2" x14ac:dyDescent="0.2">
      <c r="A1086" s="14" t="s">
        <v>385</v>
      </c>
      <c r="B1086" s="12">
        <v>142</v>
      </c>
    </row>
    <row r="1087" spans="1:2" x14ac:dyDescent="0.2">
      <c r="A1087" s="14" t="s">
        <v>1666</v>
      </c>
      <c r="B1087" s="12">
        <v>19</v>
      </c>
    </row>
    <row r="1088" spans="1:2" x14ac:dyDescent="0.2">
      <c r="A1088" s="14" t="s">
        <v>1667</v>
      </c>
      <c r="B1088" s="12">
        <v>25</v>
      </c>
    </row>
    <row r="1089" spans="1:2" x14ac:dyDescent="0.2">
      <c r="A1089" s="14" t="s">
        <v>1669</v>
      </c>
      <c r="B1089" s="12">
        <v>16</v>
      </c>
    </row>
    <row r="1090" spans="1:2" x14ac:dyDescent="0.2">
      <c r="A1090" s="14" t="s">
        <v>1668</v>
      </c>
      <c r="B1090" s="12">
        <v>4</v>
      </c>
    </row>
    <row r="1091" spans="1:2" x14ac:dyDescent="0.2">
      <c r="A1091" s="14" t="s">
        <v>1670</v>
      </c>
      <c r="B1091" s="12">
        <v>20</v>
      </c>
    </row>
    <row r="1092" spans="1:2" x14ac:dyDescent="0.2">
      <c r="A1092" s="14" t="s">
        <v>1672</v>
      </c>
      <c r="B1092" s="12">
        <v>1</v>
      </c>
    </row>
    <row r="1093" spans="1:2" x14ac:dyDescent="0.2">
      <c r="A1093" s="14" t="s">
        <v>1671</v>
      </c>
      <c r="B1093" s="12">
        <v>11</v>
      </c>
    </row>
    <row r="1094" spans="1:2" x14ac:dyDescent="0.2">
      <c r="A1094" s="14" t="s">
        <v>1673</v>
      </c>
      <c r="B1094" s="12">
        <v>37</v>
      </c>
    </row>
    <row r="1095" spans="1:2" x14ac:dyDescent="0.2">
      <c r="A1095" s="14" t="s">
        <v>1674</v>
      </c>
      <c r="B1095" s="12">
        <v>15</v>
      </c>
    </row>
    <row r="1096" spans="1:2" x14ac:dyDescent="0.2">
      <c r="A1096" s="14" t="s">
        <v>1675</v>
      </c>
      <c r="B1096" s="12">
        <v>89</v>
      </c>
    </row>
    <row r="1097" spans="1:2" x14ac:dyDescent="0.2">
      <c r="A1097" s="14" t="s">
        <v>1676</v>
      </c>
      <c r="B1097" s="12">
        <v>72</v>
      </c>
    </row>
    <row r="1098" spans="1:2" x14ac:dyDescent="0.2">
      <c r="A1098" s="14" t="s">
        <v>1677</v>
      </c>
      <c r="B1098" s="12">
        <v>96</v>
      </c>
    </row>
    <row r="1099" spans="1:2" x14ac:dyDescent="0.2">
      <c r="A1099" s="14" t="s">
        <v>1678</v>
      </c>
      <c r="B1099" s="12">
        <v>46</v>
      </c>
    </row>
    <row r="1100" spans="1:2" x14ac:dyDescent="0.2">
      <c r="A1100" s="14" t="s">
        <v>1679</v>
      </c>
      <c r="B1100" s="12">
        <v>63</v>
      </c>
    </row>
    <row r="1101" spans="1:2" x14ac:dyDescent="0.2">
      <c r="A1101" s="14" t="s">
        <v>1680</v>
      </c>
      <c r="B1101" s="12">
        <v>306</v>
      </c>
    </row>
    <row r="1102" spans="1:2" x14ac:dyDescent="0.2">
      <c r="A1102" s="14" t="s">
        <v>1681</v>
      </c>
      <c r="B1102" s="12">
        <v>398</v>
      </c>
    </row>
    <row r="1103" spans="1:2" x14ac:dyDescent="0.2">
      <c r="A1103" s="14" t="s">
        <v>1682</v>
      </c>
      <c r="B1103" s="12">
        <v>15</v>
      </c>
    </row>
    <row r="1104" spans="1:2" x14ac:dyDescent="0.2">
      <c r="A1104" s="14" t="s">
        <v>1683</v>
      </c>
      <c r="B1104" s="12">
        <v>84</v>
      </c>
    </row>
    <row r="1105" spans="1:2" x14ac:dyDescent="0.2">
      <c r="A1105" s="14" t="s">
        <v>1684</v>
      </c>
      <c r="B1105" s="12">
        <v>423</v>
      </c>
    </row>
    <row r="1106" spans="1:2" x14ac:dyDescent="0.2">
      <c r="A1106" s="14" t="s">
        <v>1685</v>
      </c>
      <c r="B1106" s="12">
        <v>423</v>
      </c>
    </row>
    <row r="1107" spans="1:2" x14ac:dyDescent="0.2">
      <c r="A1107" s="14" t="s">
        <v>1686</v>
      </c>
      <c r="B1107" s="12">
        <v>37065</v>
      </c>
    </row>
    <row r="1108" spans="1:2" x14ac:dyDescent="0.2">
      <c r="A1108" s="14" t="s">
        <v>1687</v>
      </c>
      <c r="B1108" s="12">
        <v>37065</v>
      </c>
    </row>
    <row r="1109" spans="1:2" x14ac:dyDescent="0.2">
      <c r="A1109" s="14" t="s">
        <v>1688</v>
      </c>
      <c r="B1109" s="12">
        <v>105</v>
      </c>
    </row>
    <row r="1110" spans="1:2" x14ac:dyDescent="0.2">
      <c r="A1110" s="14" t="s">
        <v>1689</v>
      </c>
      <c r="B1110" s="12">
        <v>16</v>
      </c>
    </row>
    <row r="1111" spans="1:2" x14ac:dyDescent="0.2">
      <c r="A1111" s="14" t="s">
        <v>1709</v>
      </c>
      <c r="B1111" s="12">
        <v>1</v>
      </c>
    </row>
    <row r="1112" spans="1:2" x14ac:dyDescent="0.2">
      <c r="A1112" s="14" t="s">
        <v>1710</v>
      </c>
      <c r="B1112" s="12">
        <v>10</v>
      </c>
    </row>
    <row r="1113" spans="1:2" x14ac:dyDescent="0.2">
      <c r="A1113" s="14" t="s">
        <v>1711</v>
      </c>
      <c r="B1113" s="12">
        <v>587</v>
      </c>
    </row>
    <row r="1114" spans="1:2" x14ac:dyDescent="0.2">
      <c r="A1114" s="14" t="s">
        <v>1712</v>
      </c>
      <c r="B1114" s="12">
        <v>1053</v>
      </c>
    </row>
    <row r="1115" spans="1:2" x14ac:dyDescent="0.2">
      <c r="A1115" s="14" t="s">
        <v>1713</v>
      </c>
      <c r="B1115" s="12">
        <v>672</v>
      </c>
    </row>
    <row r="1116" spans="1:2" x14ac:dyDescent="0.2">
      <c r="A1116" s="14" t="s">
        <v>1714</v>
      </c>
      <c r="B1116" s="12">
        <v>1176</v>
      </c>
    </row>
    <row r="1117" spans="1:2" x14ac:dyDescent="0.2">
      <c r="A1117" s="14" t="s">
        <v>1706</v>
      </c>
      <c r="B1117" s="12">
        <v>4</v>
      </c>
    </row>
    <row r="1118" spans="1:2" x14ac:dyDescent="0.2">
      <c r="A1118" s="14" t="s">
        <v>1707</v>
      </c>
      <c r="B1118" s="12">
        <v>33</v>
      </c>
    </row>
    <row r="1119" spans="1:2" x14ac:dyDescent="0.2">
      <c r="A1119" s="14" t="s">
        <v>1708</v>
      </c>
      <c r="B1119" s="12">
        <v>13</v>
      </c>
    </row>
    <row r="1120" spans="1:2" x14ac:dyDescent="0.2">
      <c r="A1120" s="14" t="s">
        <v>1715</v>
      </c>
      <c r="B1120" s="12">
        <v>539</v>
      </c>
    </row>
    <row r="1121" spans="1:2" x14ac:dyDescent="0.2">
      <c r="A1121" s="14" t="s">
        <v>1716</v>
      </c>
      <c r="B1121" s="12">
        <v>3</v>
      </c>
    </row>
    <row r="1122" spans="1:2" x14ac:dyDescent="0.2">
      <c r="A1122" s="14" t="s">
        <v>1717</v>
      </c>
      <c r="B1122" s="12">
        <v>2</v>
      </c>
    </row>
    <row r="1123" spans="1:2" x14ac:dyDescent="0.2">
      <c r="A1123" s="14" t="s">
        <v>1718</v>
      </c>
      <c r="B1123" s="12">
        <v>4</v>
      </c>
    </row>
    <row r="1124" spans="1:2" x14ac:dyDescent="0.2">
      <c r="A1124" s="14" t="s">
        <v>1719</v>
      </c>
      <c r="B1124" s="12">
        <v>3</v>
      </c>
    </row>
    <row r="1125" spans="1:2" x14ac:dyDescent="0.2">
      <c r="A1125" s="14" t="s">
        <v>1720</v>
      </c>
      <c r="B1125" s="12">
        <v>2</v>
      </c>
    </row>
    <row r="1126" spans="1:2" x14ac:dyDescent="0.2">
      <c r="A1126" s="14" t="s">
        <v>1721</v>
      </c>
      <c r="B1126" s="12">
        <v>554</v>
      </c>
    </row>
    <row r="1127" spans="1:2" x14ac:dyDescent="0.2">
      <c r="A1127" s="14" t="s">
        <v>1690</v>
      </c>
      <c r="B1127" s="12">
        <v>119</v>
      </c>
    </row>
    <row r="1128" spans="1:2" x14ac:dyDescent="0.2">
      <c r="A1128" s="14" t="s">
        <v>1691</v>
      </c>
      <c r="B1128" s="12">
        <v>21</v>
      </c>
    </row>
    <row r="1129" spans="1:2" x14ac:dyDescent="0.2">
      <c r="A1129" s="14" t="s">
        <v>2287</v>
      </c>
      <c r="B1129" s="12">
        <v>3</v>
      </c>
    </row>
    <row r="1130" spans="1:2" x14ac:dyDescent="0.2">
      <c r="A1130" s="14" t="s">
        <v>1692</v>
      </c>
      <c r="B1130" s="12">
        <v>127</v>
      </c>
    </row>
    <row r="1131" spans="1:2" x14ac:dyDescent="0.2">
      <c r="A1131" s="14" t="s">
        <v>1693</v>
      </c>
      <c r="B1131" s="12">
        <v>59</v>
      </c>
    </row>
    <row r="1132" spans="1:2" x14ac:dyDescent="0.2">
      <c r="A1132" s="14" t="s">
        <v>1694</v>
      </c>
      <c r="B1132" s="12">
        <v>10</v>
      </c>
    </row>
    <row r="1133" spans="1:2" x14ac:dyDescent="0.2">
      <c r="A1133" s="14" t="s">
        <v>1695</v>
      </c>
      <c r="B1133" s="12">
        <v>1071</v>
      </c>
    </row>
    <row r="1134" spans="1:2" x14ac:dyDescent="0.2">
      <c r="A1134" s="14" t="s">
        <v>1696</v>
      </c>
      <c r="B1134" s="12">
        <v>1295</v>
      </c>
    </row>
    <row r="1135" spans="1:2" x14ac:dyDescent="0.2">
      <c r="A1135" s="14" t="s">
        <v>2288</v>
      </c>
      <c r="B1135" s="12">
        <v>204</v>
      </c>
    </row>
    <row r="1136" spans="1:2" x14ac:dyDescent="0.2">
      <c r="A1136" s="14" t="s">
        <v>1697</v>
      </c>
      <c r="B1136" s="12">
        <v>5926</v>
      </c>
    </row>
    <row r="1137" spans="1:2" x14ac:dyDescent="0.2">
      <c r="A1137" s="14" t="s">
        <v>1698</v>
      </c>
      <c r="B1137" s="12">
        <v>3124</v>
      </c>
    </row>
    <row r="1138" spans="1:2" x14ac:dyDescent="0.2">
      <c r="A1138" s="14" t="s">
        <v>1699</v>
      </c>
      <c r="B1138" s="12">
        <v>2</v>
      </c>
    </row>
    <row r="1139" spans="1:2" x14ac:dyDescent="0.2">
      <c r="A1139" s="14" t="s">
        <v>1700</v>
      </c>
      <c r="B1139" s="12">
        <v>2</v>
      </c>
    </row>
    <row r="1140" spans="1:2" x14ac:dyDescent="0.2">
      <c r="A1140" s="14" t="s">
        <v>1701</v>
      </c>
      <c r="B1140" s="12">
        <v>2</v>
      </c>
    </row>
    <row r="1141" spans="1:2" x14ac:dyDescent="0.2">
      <c r="A1141" s="14" t="s">
        <v>1702</v>
      </c>
      <c r="B1141" s="12">
        <v>2</v>
      </c>
    </row>
    <row r="1142" spans="1:2" x14ac:dyDescent="0.2">
      <c r="A1142" s="14" t="s">
        <v>1703</v>
      </c>
      <c r="B1142" s="12">
        <v>2</v>
      </c>
    </row>
    <row r="1143" spans="1:2" x14ac:dyDescent="0.2">
      <c r="A1143" s="14" t="s">
        <v>1704</v>
      </c>
      <c r="B1143" s="12">
        <v>1509</v>
      </c>
    </row>
    <row r="1144" spans="1:2" x14ac:dyDescent="0.2">
      <c r="A1144" s="14" t="s">
        <v>2290</v>
      </c>
      <c r="B1144" s="12">
        <v>0</v>
      </c>
    </row>
    <row r="1145" spans="1:2" x14ac:dyDescent="0.2">
      <c r="A1145" s="14" t="s">
        <v>1705</v>
      </c>
      <c r="B1145" s="12">
        <v>18522</v>
      </c>
    </row>
    <row r="1146" spans="1:2" x14ac:dyDescent="0.2">
      <c r="A1146" s="14" t="s">
        <v>1722</v>
      </c>
      <c r="B1146" s="12">
        <v>5862</v>
      </c>
    </row>
    <row r="1147" spans="1:2" x14ac:dyDescent="0.2">
      <c r="A1147" s="14" t="s">
        <v>2291</v>
      </c>
      <c r="B1147" s="12">
        <v>1</v>
      </c>
    </row>
    <row r="1148" spans="1:2" x14ac:dyDescent="0.2">
      <c r="A1148" s="14" t="s">
        <v>1723</v>
      </c>
      <c r="B1148" s="12">
        <v>423</v>
      </c>
    </row>
    <row r="1149" spans="1:2" x14ac:dyDescent="0.2">
      <c r="A1149" s="14" t="s">
        <v>1724</v>
      </c>
      <c r="B1149" s="12">
        <v>105</v>
      </c>
    </row>
    <row r="1150" spans="1:2" x14ac:dyDescent="0.2">
      <c r="A1150" s="14" t="s">
        <v>1725</v>
      </c>
      <c r="B1150" s="12">
        <v>6</v>
      </c>
    </row>
    <row r="1151" spans="1:2" x14ac:dyDescent="0.2">
      <c r="A1151" s="14" t="s">
        <v>1726</v>
      </c>
      <c r="B1151" s="12">
        <v>12</v>
      </c>
    </row>
    <row r="1152" spans="1:2" x14ac:dyDescent="0.2">
      <c r="A1152" s="14" t="s">
        <v>1729</v>
      </c>
      <c r="B1152" s="12">
        <v>2</v>
      </c>
    </row>
    <row r="1153" spans="1:2" x14ac:dyDescent="0.2">
      <c r="A1153" s="14" t="s">
        <v>1728</v>
      </c>
      <c r="B1153" s="12">
        <v>34</v>
      </c>
    </row>
    <row r="1154" spans="1:2" x14ac:dyDescent="0.2">
      <c r="A1154" s="14" t="s">
        <v>1727</v>
      </c>
      <c r="B1154" s="12">
        <v>7</v>
      </c>
    </row>
    <row r="1155" spans="1:2" x14ac:dyDescent="0.2">
      <c r="A1155" s="14" t="s">
        <v>1730</v>
      </c>
      <c r="B1155" s="12">
        <v>211</v>
      </c>
    </row>
    <row r="1156" spans="1:2" x14ac:dyDescent="0.2">
      <c r="A1156" s="14" t="s">
        <v>1731</v>
      </c>
      <c r="B1156" s="12">
        <v>211</v>
      </c>
    </row>
    <row r="1157" spans="1:2" x14ac:dyDescent="0.2">
      <c r="A1157" s="14" t="s">
        <v>1732</v>
      </c>
      <c r="B1157" s="12">
        <v>317</v>
      </c>
    </row>
    <row r="1158" spans="1:2" x14ac:dyDescent="0.2">
      <c r="A1158" s="14" t="s">
        <v>1733</v>
      </c>
      <c r="B1158" s="12">
        <v>211</v>
      </c>
    </row>
    <row r="1159" spans="1:2" x14ac:dyDescent="0.2">
      <c r="A1159" s="14" t="s">
        <v>1734</v>
      </c>
      <c r="B1159" s="12">
        <v>317</v>
      </c>
    </row>
    <row r="1160" spans="1:2" x14ac:dyDescent="0.2">
      <c r="A1160" s="14" t="s">
        <v>1735</v>
      </c>
      <c r="B1160" s="12">
        <v>211</v>
      </c>
    </row>
    <row r="1161" spans="1:2" x14ac:dyDescent="0.2">
      <c r="A1161" s="14" t="s">
        <v>1736</v>
      </c>
      <c r="B1161" s="12">
        <v>317</v>
      </c>
    </row>
    <row r="1162" spans="1:2" x14ac:dyDescent="0.2">
      <c r="A1162" s="14" t="s">
        <v>1737</v>
      </c>
      <c r="B1162" s="12">
        <v>211</v>
      </c>
    </row>
    <row r="1163" spans="1:2" x14ac:dyDescent="0.2">
      <c r="A1163" s="14" t="s">
        <v>1738</v>
      </c>
      <c r="B1163" s="12">
        <v>211</v>
      </c>
    </row>
    <row r="1164" spans="1:2" x14ac:dyDescent="0.2">
      <c r="A1164" s="14" t="s">
        <v>1739</v>
      </c>
      <c r="B1164" s="12">
        <v>211</v>
      </c>
    </row>
    <row r="1165" spans="1:2" x14ac:dyDescent="0.2">
      <c r="A1165" s="14" t="s">
        <v>1740</v>
      </c>
      <c r="B1165" s="12">
        <v>317</v>
      </c>
    </row>
    <row r="1166" spans="1:2" x14ac:dyDescent="0.2">
      <c r="A1166" s="14" t="s">
        <v>1741</v>
      </c>
      <c r="B1166" s="12">
        <v>50</v>
      </c>
    </row>
    <row r="1167" spans="1:2" x14ac:dyDescent="0.2">
      <c r="A1167" s="14" t="s">
        <v>1742</v>
      </c>
      <c r="B1167" s="12">
        <v>211</v>
      </c>
    </row>
    <row r="1168" spans="1:2" x14ac:dyDescent="0.2">
      <c r="A1168" s="14" t="s">
        <v>1743</v>
      </c>
      <c r="B1168" s="12">
        <v>211</v>
      </c>
    </row>
    <row r="1169" spans="1:2" x14ac:dyDescent="0.2">
      <c r="A1169" s="14" t="s">
        <v>1744</v>
      </c>
      <c r="B1169" s="12">
        <v>317</v>
      </c>
    </row>
    <row r="1170" spans="1:2" x14ac:dyDescent="0.2">
      <c r="A1170" s="14" t="s">
        <v>1745</v>
      </c>
      <c r="B1170" s="12">
        <v>211</v>
      </c>
    </row>
    <row r="1171" spans="1:2" x14ac:dyDescent="0.2">
      <c r="A1171" s="14" t="s">
        <v>1746</v>
      </c>
      <c r="B1171" s="12">
        <v>317</v>
      </c>
    </row>
    <row r="1172" spans="1:2" x14ac:dyDescent="0.2">
      <c r="A1172" s="14" t="s">
        <v>1747</v>
      </c>
      <c r="B1172" s="12">
        <v>211</v>
      </c>
    </row>
    <row r="1173" spans="1:2" x14ac:dyDescent="0.2">
      <c r="A1173" s="14" t="s">
        <v>1748</v>
      </c>
      <c r="B1173" s="12">
        <v>317</v>
      </c>
    </row>
    <row r="1174" spans="1:2" x14ac:dyDescent="0.2">
      <c r="A1174" s="14" t="s">
        <v>1749</v>
      </c>
      <c r="B1174" s="12">
        <v>211</v>
      </c>
    </row>
    <row r="1175" spans="1:2" x14ac:dyDescent="0.2">
      <c r="A1175" s="14" t="s">
        <v>1750</v>
      </c>
      <c r="B1175" s="12">
        <v>211</v>
      </c>
    </row>
    <row r="1176" spans="1:2" x14ac:dyDescent="0.2">
      <c r="A1176" s="14" t="s">
        <v>1751</v>
      </c>
      <c r="B1176" s="12">
        <v>211</v>
      </c>
    </row>
    <row r="1177" spans="1:2" x14ac:dyDescent="0.2">
      <c r="A1177" s="14" t="s">
        <v>1752</v>
      </c>
      <c r="B1177" s="12">
        <v>317</v>
      </c>
    </row>
    <row r="1178" spans="1:2" x14ac:dyDescent="0.2">
      <c r="A1178" s="14" t="s">
        <v>1753</v>
      </c>
      <c r="B1178" s="12">
        <v>50</v>
      </c>
    </row>
    <row r="1179" spans="1:2" x14ac:dyDescent="0.2">
      <c r="A1179" s="14" t="s">
        <v>1754</v>
      </c>
      <c r="B1179" s="12">
        <v>1696</v>
      </c>
    </row>
    <row r="1180" spans="1:2" x14ac:dyDescent="0.2">
      <c r="A1180" s="14" t="s">
        <v>387</v>
      </c>
      <c r="B1180" s="12">
        <v>2224</v>
      </c>
    </row>
    <row r="1181" spans="1:2" x14ac:dyDescent="0.2">
      <c r="A1181" s="14" t="s">
        <v>913</v>
      </c>
      <c r="B1181" s="12">
        <v>15</v>
      </c>
    </row>
    <row r="1182" spans="1:2" x14ac:dyDescent="0.2">
      <c r="A1182" s="14" t="s">
        <v>388</v>
      </c>
      <c r="B1182" s="12">
        <v>4327</v>
      </c>
    </row>
    <row r="1183" spans="1:2" x14ac:dyDescent="0.2">
      <c r="A1183" s="14" t="s">
        <v>389</v>
      </c>
      <c r="B1183" s="12">
        <v>152</v>
      </c>
    </row>
    <row r="1184" spans="1:2" x14ac:dyDescent="0.2">
      <c r="A1184" s="14" t="s">
        <v>915</v>
      </c>
      <c r="B1184" s="12">
        <v>587</v>
      </c>
    </row>
    <row r="1185" spans="1:2" x14ac:dyDescent="0.2">
      <c r="A1185" s="14" t="s">
        <v>390</v>
      </c>
      <c r="B1185" s="12">
        <v>69</v>
      </c>
    </row>
    <row r="1186" spans="1:2" x14ac:dyDescent="0.2">
      <c r="A1186" s="14" t="s">
        <v>1323</v>
      </c>
      <c r="B1186" s="12">
        <v>239</v>
      </c>
    </row>
    <row r="1187" spans="1:2" x14ac:dyDescent="0.2">
      <c r="A1187" s="14" t="s">
        <v>1324</v>
      </c>
      <c r="B1187" s="12">
        <v>120</v>
      </c>
    </row>
    <row r="1188" spans="1:2" x14ac:dyDescent="0.2">
      <c r="A1188" s="14" t="s">
        <v>1325</v>
      </c>
      <c r="B1188" s="12">
        <v>149</v>
      </c>
    </row>
    <row r="1189" spans="1:2" x14ac:dyDescent="0.2">
      <c r="A1189" s="14" t="s">
        <v>1326</v>
      </c>
      <c r="B1189" s="12">
        <v>155</v>
      </c>
    </row>
    <row r="1190" spans="1:2" x14ac:dyDescent="0.2">
      <c r="A1190" s="14" t="s">
        <v>1327</v>
      </c>
      <c r="B1190" s="12">
        <v>149</v>
      </c>
    </row>
    <row r="1191" spans="1:2" x14ac:dyDescent="0.2">
      <c r="A1191" s="14" t="s">
        <v>393</v>
      </c>
      <c r="B1191" s="12">
        <v>94</v>
      </c>
    </row>
    <row r="1192" spans="1:2" x14ac:dyDescent="0.2">
      <c r="A1192" s="14" t="s">
        <v>1329</v>
      </c>
      <c r="B1192" s="12">
        <v>4</v>
      </c>
    </row>
    <row r="1193" spans="1:2" x14ac:dyDescent="0.2">
      <c r="A1193" s="14" t="s">
        <v>1328</v>
      </c>
      <c r="B1193" s="12">
        <v>4</v>
      </c>
    </row>
    <row r="1194" spans="1:2" x14ac:dyDescent="0.2">
      <c r="A1194" s="14" t="s">
        <v>923</v>
      </c>
      <c r="B1194" s="12">
        <v>929</v>
      </c>
    </row>
    <row r="1195" spans="1:2" x14ac:dyDescent="0.2">
      <c r="A1195" s="14" t="s">
        <v>1330</v>
      </c>
      <c r="B1195" s="12">
        <v>127</v>
      </c>
    </row>
    <row r="1196" spans="1:2" x14ac:dyDescent="0.2">
      <c r="A1196" s="14" t="s">
        <v>928</v>
      </c>
      <c r="B1196" s="12">
        <v>2021</v>
      </c>
    </row>
    <row r="1197" spans="1:2" x14ac:dyDescent="0.2">
      <c r="A1197" s="14" t="s">
        <v>930</v>
      </c>
      <c r="B1197" s="12">
        <v>1156</v>
      </c>
    </row>
    <row r="1198" spans="1:2" x14ac:dyDescent="0.2">
      <c r="A1198" s="14" t="s">
        <v>395</v>
      </c>
      <c r="B1198" s="12">
        <v>11</v>
      </c>
    </row>
    <row r="1199" spans="1:2" x14ac:dyDescent="0.2">
      <c r="A1199" s="14" t="s">
        <v>1331</v>
      </c>
      <c r="B1199" s="12">
        <v>3</v>
      </c>
    </row>
    <row r="1200" spans="1:2" x14ac:dyDescent="0.2">
      <c r="A1200" s="14" t="s">
        <v>1332</v>
      </c>
      <c r="B1200" s="12">
        <v>5</v>
      </c>
    </row>
    <row r="1201" spans="1:2" x14ac:dyDescent="0.2">
      <c r="A1201" s="14" t="s">
        <v>1333</v>
      </c>
      <c r="B1201" s="12">
        <v>102</v>
      </c>
    </row>
    <row r="1202" spans="1:2" x14ac:dyDescent="0.2">
      <c r="A1202" s="14" t="s">
        <v>1334</v>
      </c>
      <c r="B1202" s="12">
        <v>63</v>
      </c>
    </row>
    <row r="1203" spans="1:2" x14ac:dyDescent="0.2">
      <c r="A1203" s="14" t="s">
        <v>1335</v>
      </c>
      <c r="B1203" s="12">
        <v>149</v>
      </c>
    </row>
    <row r="1204" spans="1:2" x14ac:dyDescent="0.2">
      <c r="A1204" s="14" t="s">
        <v>396</v>
      </c>
      <c r="B1204" s="12">
        <v>203</v>
      </c>
    </row>
    <row r="1205" spans="1:2" x14ac:dyDescent="0.2">
      <c r="A1205" s="14" t="s">
        <v>1336</v>
      </c>
      <c r="B1205" s="12">
        <v>3</v>
      </c>
    </row>
    <row r="1206" spans="1:2" x14ac:dyDescent="0.2">
      <c r="A1206" s="14" t="s">
        <v>933</v>
      </c>
      <c r="B1206" s="12">
        <v>290</v>
      </c>
    </row>
    <row r="1207" spans="1:2" x14ac:dyDescent="0.2">
      <c r="A1207" s="14" t="s">
        <v>935</v>
      </c>
      <c r="B1207" s="12">
        <v>21</v>
      </c>
    </row>
    <row r="1208" spans="1:2" x14ac:dyDescent="0.2">
      <c r="A1208" s="14" t="s">
        <v>934</v>
      </c>
      <c r="B1208" s="12">
        <v>1347</v>
      </c>
    </row>
    <row r="1209" spans="1:2" x14ac:dyDescent="0.2">
      <c r="A1209" s="14" t="s">
        <v>936</v>
      </c>
      <c r="B1209" s="12">
        <v>491</v>
      </c>
    </row>
    <row r="1210" spans="1:2" x14ac:dyDescent="0.2">
      <c r="A1210" s="14" t="s">
        <v>1337</v>
      </c>
      <c r="B1210" s="12">
        <v>8</v>
      </c>
    </row>
    <row r="1211" spans="1:2" x14ac:dyDescent="0.2">
      <c r="A1211" s="14" t="s">
        <v>1338</v>
      </c>
      <c r="B1211" s="12">
        <v>70</v>
      </c>
    </row>
    <row r="1212" spans="1:2" x14ac:dyDescent="0.2">
      <c r="A1212" s="14" t="s">
        <v>1339</v>
      </c>
      <c r="B1212" s="12">
        <v>121</v>
      </c>
    </row>
    <row r="1213" spans="1:2" x14ac:dyDescent="0.2">
      <c r="A1213" s="14" t="s">
        <v>1340</v>
      </c>
      <c r="B1213" s="12">
        <v>325</v>
      </c>
    </row>
    <row r="1214" spans="1:2" x14ac:dyDescent="0.2">
      <c r="A1214" s="14" t="s">
        <v>1341</v>
      </c>
      <c r="B1214" s="12">
        <v>37</v>
      </c>
    </row>
    <row r="1215" spans="1:2" x14ac:dyDescent="0.2">
      <c r="A1215" s="14" t="s">
        <v>1346</v>
      </c>
      <c r="B1215" s="12">
        <v>19</v>
      </c>
    </row>
    <row r="1216" spans="1:2" x14ac:dyDescent="0.2">
      <c r="A1216" s="14" t="s">
        <v>1342</v>
      </c>
      <c r="B1216" s="12">
        <v>3</v>
      </c>
    </row>
    <row r="1217" spans="1:2" x14ac:dyDescent="0.2">
      <c r="A1217" s="14" t="s">
        <v>1343</v>
      </c>
      <c r="B1217" s="12">
        <v>13</v>
      </c>
    </row>
    <row r="1218" spans="1:2" x14ac:dyDescent="0.2">
      <c r="A1218" s="14" t="s">
        <v>1344</v>
      </c>
      <c r="B1218" s="12">
        <v>33</v>
      </c>
    </row>
    <row r="1219" spans="1:2" x14ac:dyDescent="0.2">
      <c r="A1219" s="14" t="s">
        <v>1345</v>
      </c>
      <c r="B1219" s="12">
        <v>52</v>
      </c>
    </row>
    <row r="1220" spans="1:2" x14ac:dyDescent="0.2">
      <c r="A1220" s="14" t="s">
        <v>1347</v>
      </c>
      <c r="B1220" s="12">
        <v>591</v>
      </c>
    </row>
    <row r="1221" spans="1:2" x14ac:dyDescent="0.2">
      <c r="A1221" s="14" t="s">
        <v>1348</v>
      </c>
      <c r="B1221" s="12">
        <v>151</v>
      </c>
    </row>
    <row r="1222" spans="1:2" x14ac:dyDescent="0.2">
      <c r="A1222" s="14" t="s">
        <v>1349</v>
      </c>
      <c r="B1222" s="12">
        <v>106</v>
      </c>
    </row>
    <row r="1223" spans="1:2" x14ac:dyDescent="0.2">
      <c r="A1223" s="14" t="s">
        <v>1350</v>
      </c>
      <c r="B1223" s="12">
        <v>22</v>
      </c>
    </row>
    <row r="1224" spans="1:2" x14ac:dyDescent="0.2">
      <c r="A1224" s="14" t="s">
        <v>1353</v>
      </c>
      <c r="B1224" s="12">
        <v>83</v>
      </c>
    </row>
    <row r="1225" spans="1:2" x14ac:dyDescent="0.2">
      <c r="A1225" s="14" t="s">
        <v>1354</v>
      </c>
      <c r="B1225" s="12">
        <v>285</v>
      </c>
    </row>
    <row r="1226" spans="1:2" x14ac:dyDescent="0.2">
      <c r="A1226" s="14" t="s">
        <v>1355</v>
      </c>
      <c r="B1226" s="12">
        <v>30</v>
      </c>
    </row>
    <row r="1227" spans="1:2" x14ac:dyDescent="0.2">
      <c r="A1227" s="14" t="s">
        <v>1356</v>
      </c>
      <c r="B1227" s="12">
        <v>166</v>
      </c>
    </row>
    <row r="1228" spans="1:2" x14ac:dyDescent="0.2">
      <c r="A1228" s="14" t="s">
        <v>1351</v>
      </c>
      <c r="B1228" s="12">
        <v>152</v>
      </c>
    </row>
    <row r="1229" spans="1:2" x14ac:dyDescent="0.2">
      <c r="A1229" s="14" t="s">
        <v>1352</v>
      </c>
      <c r="B1229" s="12">
        <v>221</v>
      </c>
    </row>
    <row r="1230" spans="1:2" x14ac:dyDescent="0.2">
      <c r="A1230" s="14" t="s">
        <v>938</v>
      </c>
      <c r="B1230" s="12">
        <v>3520</v>
      </c>
    </row>
    <row r="1231" spans="1:2" x14ac:dyDescent="0.2">
      <c r="A1231" s="14" t="s">
        <v>939</v>
      </c>
      <c r="B1231" s="12">
        <v>302</v>
      </c>
    </row>
    <row r="1232" spans="1:2" x14ac:dyDescent="0.2">
      <c r="A1232" s="14" t="s">
        <v>940</v>
      </c>
      <c r="B1232" s="12">
        <v>1246</v>
      </c>
    </row>
    <row r="1233" spans="1:2" x14ac:dyDescent="0.2">
      <c r="A1233" s="14" t="s">
        <v>942</v>
      </c>
      <c r="B1233" s="12">
        <v>446</v>
      </c>
    </row>
    <row r="1234" spans="1:2" x14ac:dyDescent="0.2">
      <c r="A1234" s="14" t="s">
        <v>1357</v>
      </c>
      <c r="B1234" s="12">
        <v>2433</v>
      </c>
    </row>
    <row r="1235" spans="1:2" x14ac:dyDescent="0.2">
      <c r="A1235" s="14" t="s">
        <v>1322</v>
      </c>
      <c r="B1235" s="12">
        <v>5</v>
      </c>
    </row>
    <row r="1236" spans="1:2" x14ac:dyDescent="0.2">
      <c r="A1236" s="14" t="s">
        <v>943</v>
      </c>
      <c r="B1236" s="12">
        <v>317</v>
      </c>
    </row>
    <row r="1237" spans="1:2" x14ac:dyDescent="0.2">
      <c r="A1237" s="14" t="s">
        <v>945</v>
      </c>
      <c r="B1237" s="12">
        <v>59</v>
      </c>
    </row>
    <row r="1238" spans="1:2" x14ac:dyDescent="0.2">
      <c r="A1238" s="14" t="s">
        <v>946</v>
      </c>
      <c r="B1238" s="12">
        <v>9</v>
      </c>
    </row>
    <row r="1239" spans="1:2" x14ac:dyDescent="0.2">
      <c r="A1239" s="14" t="s">
        <v>947</v>
      </c>
      <c r="B1239" s="12">
        <v>275</v>
      </c>
    </row>
    <row r="1240" spans="1:2" x14ac:dyDescent="0.2">
      <c r="A1240" s="14" t="s">
        <v>1755</v>
      </c>
      <c r="B1240" s="12">
        <v>1</v>
      </c>
    </row>
    <row r="1241" spans="1:2" x14ac:dyDescent="0.2">
      <c r="A1241" s="14" t="s">
        <v>1756</v>
      </c>
      <c r="B1241" s="12">
        <v>314</v>
      </c>
    </row>
    <row r="1242" spans="1:2" x14ac:dyDescent="0.2">
      <c r="A1242" s="14" t="s">
        <v>1757</v>
      </c>
      <c r="B1242" s="12">
        <v>305</v>
      </c>
    </row>
    <row r="1243" spans="1:2" x14ac:dyDescent="0.2">
      <c r="A1243" s="14" t="s">
        <v>1758</v>
      </c>
      <c r="B1243" s="12">
        <v>52</v>
      </c>
    </row>
    <row r="1244" spans="1:2" x14ac:dyDescent="0.2">
      <c r="A1244" s="14" t="s">
        <v>1759</v>
      </c>
      <c r="B1244" s="12">
        <v>39</v>
      </c>
    </row>
    <row r="1245" spans="1:2" x14ac:dyDescent="0.2">
      <c r="A1245" s="14" t="s">
        <v>1760</v>
      </c>
      <c r="B1245" s="12">
        <v>8</v>
      </c>
    </row>
    <row r="1246" spans="1:2" x14ac:dyDescent="0.2">
      <c r="A1246" s="14" t="s">
        <v>1761</v>
      </c>
      <c r="B1246" s="12">
        <v>38</v>
      </c>
    </row>
    <row r="1247" spans="1:2" x14ac:dyDescent="0.2">
      <c r="A1247" s="14" t="s">
        <v>1762</v>
      </c>
      <c r="B1247" s="12">
        <v>64</v>
      </c>
    </row>
    <row r="1248" spans="1:2" x14ac:dyDescent="0.2">
      <c r="A1248" s="14" t="s">
        <v>1763</v>
      </c>
      <c r="B1248" s="12">
        <v>16</v>
      </c>
    </row>
    <row r="1249" spans="1:2" x14ac:dyDescent="0.2">
      <c r="A1249" s="14" t="s">
        <v>1764</v>
      </c>
      <c r="B1249" s="12">
        <v>43</v>
      </c>
    </row>
    <row r="1250" spans="1:2" x14ac:dyDescent="0.2">
      <c r="A1250" s="14" t="s">
        <v>1765</v>
      </c>
      <c r="B1250" s="12">
        <v>1</v>
      </c>
    </row>
    <row r="1251" spans="1:2" x14ac:dyDescent="0.2">
      <c r="A1251" s="14" t="s">
        <v>1766</v>
      </c>
      <c r="B1251" s="12">
        <v>50</v>
      </c>
    </row>
    <row r="1252" spans="1:2" x14ac:dyDescent="0.2">
      <c r="A1252" s="14" t="s">
        <v>1767</v>
      </c>
      <c r="B1252" s="12">
        <v>40</v>
      </c>
    </row>
    <row r="1253" spans="1:2" x14ac:dyDescent="0.2">
      <c r="A1253" s="14" t="s">
        <v>1768</v>
      </c>
      <c r="B1253" s="12">
        <v>236</v>
      </c>
    </row>
    <row r="1254" spans="1:2" x14ac:dyDescent="0.2">
      <c r="A1254" s="14" t="s">
        <v>1769</v>
      </c>
      <c r="B1254" s="12">
        <v>65</v>
      </c>
    </row>
    <row r="1255" spans="1:2" x14ac:dyDescent="0.2">
      <c r="A1255" s="14" t="s">
        <v>1770</v>
      </c>
      <c r="B1255" s="12">
        <v>13</v>
      </c>
    </row>
    <row r="1256" spans="1:2" x14ac:dyDescent="0.2">
      <c r="A1256" s="14" t="s">
        <v>1771</v>
      </c>
      <c r="B1256" s="12">
        <v>1</v>
      </c>
    </row>
    <row r="1257" spans="1:2" x14ac:dyDescent="0.2">
      <c r="A1257" s="14" t="s">
        <v>1772</v>
      </c>
      <c r="B1257" s="12">
        <v>24</v>
      </c>
    </row>
    <row r="1258" spans="1:2" x14ac:dyDescent="0.2">
      <c r="A1258" s="14" t="s">
        <v>1778</v>
      </c>
      <c r="B1258" s="12">
        <v>227</v>
      </c>
    </row>
    <row r="1259" spans="1:2" x14ac:dyDescent="0.2">
      <c r="A1259" s="14" t="s">
        <v>1779</v>
      </c>
      <c r="B1259" s="12">
        <v>15</v>
      </c>
    </row>
    <row r="1260" spans="1:2" x14ac:dyDescent="0.2">
      <c r="A1260" s="14" t="s">
        <v>1780</v>
      </c>
      <c r="B1260" s="12">
        <v>9</v>
      </c>
    </row>
    <row r="1261" spans="1:2" x14ac:dyDescent="0.2">
      <c r="A1261" s="14" t="s">
        <v>1781</v>
      </c>
      <c r="B1261" s="12">
        <v>58</v>
      </c>
    </row>
    <row r="1262" spans="1:2" x14ac:dyDescent="0.2">
      <c r="A1262" s="14" t="s">
        <v>1782</v>
      </c>
      <c r="B1262" s="12">
        <v>18</v>
      </c>
    </row>
    <row r="1263" spans="1:2" x14ac:dyDescent="0.2">
      <c r="A1263" s="14" t="s">
        <v>1773</v>
      </c>
      <c r="B1263" s="12">
        <v>36</v>
      </c>
    </row>
    <row r="1264" spans="1:2" x14ac:dyDescent="0.2">
      <c r="A1264" s="14" t="s">
        <v>1774</v>
      </c>
      <c r="B1264" s="12">
        <v>105</v>
      </c>
    </row>
    <row r="1265" spans="1:2" x14ac:dyDescent="0.2">
      <c r="A1265" s="14" t="s">
        <v>1775</v>
      </c>
      <c r="B1265" s="12">
        <v>41</v>
      </c>
    </row>
    <row r="1266" spans="1:2" x14ac:dyDescent="0.2">
      <c r="A1266" s="14" t="s">
        <v>1776</v>
      </c>
      <c r="B1266" s="12">
        <v>159</v>
      </c>
    </row>
    <row r="1267" spans="1:2" x14ac:dyDescent="0.2">
      <c r="A1267" s="14" t="s">
        <v>1777</v>
      </c>
      <c r="B1267" s="12">
        <v>20</v>
      </c>
    </row>
    <row r="1268" spans="1:2" x14ac:dyDescent="0.2">
      <c r="A1268" s="14" t="s">
        <v>1783</v>
      </c>
      <c r="B1268" s="12">
        <v>14</v>
      </c>
    </row>
    <row r="1269" spans="1:2" x14ac:dyDescent="0.2">
      <c r="A1269" s="14" t="s">
        <v>1784</v>
      </c>
      <c r="B1269" s="12">
        <v>48</v>
      </c>
    </row>
    <row r="1270" spans="1:2" x14ac:dyDescent="0.2">
      <c r="A1270" s="14" t="s">
        <v>1786</v>
      </c>
      <c r="B1270" s="12">
        <v>9</v>
      </c>
    </row>
    <row r="1271" spans="1:2" x14ac:dyDescent="0.2">
      <c r="A1271" s="14" t="s">
        <v>1785</v>
      </c>
      <c r="B1271" s="12">
        <v>15</v>
      </c>
    </row>
    <row r="1272" spans="1:2" x14ac:dyDescent="0.2">
      <c r="A1272" s="14" t="s">
        <v>1787</v>
      </c>
      <c r="B1272" s="12">
        <v>606</v>
      </c>
    </row>
    <row r="1273" spans="1:2" x14ac:dyDescent="0.2">
      <c r="A1273" s="14" t="s">
        <v>1788</v>
      </c>
      <c r="B1273" s="12">
        <v>703</v>
      </c>
    </row>
    <row r="1274" spans="1:2" x14ac:dyDescent="0.2">
      <c r="A1274" s="14" t="s">
        <v>1789</v>
      </c>
      <c r="B1274" s="12">
        <v>434</v>
      </c>
    </row>
    <row r="1275" spans="1:2" x14ac:dyDescent="0.2">
      <c r="A1275" s="14" t="s">
        <v>1790</v>
      </c>
      <c r="B1275" s="12">
        <v>133</v>
      </c>
    </row>
    <row r="1276" spans="1:2" x14ac:dyDescent="0.2">
      <c r="A1276" s="14" t="s">
        <v>1791</v>
      </c>
      <c r="B1276" s="12">
        <v>93</v>
      </c>
    </row>
    <row r="1277" spans="1:2" x14ac:dyDescent="0.2">
      <c r="A1277" s="14" t="s">
        <v>1792</v>
      </c>
      <c r="B1277" s="12">
        <v>312</v>
      </c>
    </row>
    <row r="1278" spans="1:2" x14ac:dyDescent="0.2">
      <c r="A1278" s="14" t="s">
        <v>1793</v>
      </c>
      <c r="B1278" s="12">
        <v>781</v>
      </c>
    </row>
    <row r="1279" spans="1:2" x14ac:dyDescent="0.2">
      <c r="A1279" s="14" t="s">
        <v>1794</v>
      </c>
      <c r="B1279" s="12">
        <v>707</v>
      </c>
    </row>
    <row r="1280" spans="1:2" x14ac:dyDescent="0.2">
      <c r="A1280" s="14" t="s">
        <v>1795</v>
      </c>
      <c r="B1280" s="12">
        <v>1132</v>
      </c>
    </row>
    <row r="1281" spans="1:2" x14ac:dyDescent="0.2">
      <c r="A1281" s="14" t="s">
        <v>1796</v>
      </c>
      <c r="B1281" s="12">
        <v>507</v>
      </c>
    </row>
    <row r="1282" spans="1:2" x14ac:dyDescent="0.2">
      <c r="A1282" s="14" t="s">
        <v>1797</v>
      </c>
      <c r="B1282" s="12">
        <v>548</v>
      </c>
    </row>
    <row r="1283" spans="1:2" x14ac:dyDescent="0.2">
      <c r="A1283" s="14" t="s">
        <v>1798</v>
      </c>
      <c r="B1283" s="12">
        <v>1218</v>
      </c>
    </row>
    <row r="1284" spans="1:2" x14ac:dyDescent="0.2">
      <c r="A1284" s="14" t="s">
        <v>1799</v>
      </c>
      <c r="B1284" s="12">
        <v>20</v>
      </c>
    </row>
    <row r="1285" spans="1:2" x14ac:dyDescent="0.2">
      <c r="A1285" s="14" t="s">
        <v>1800</v>
      </c>
      <c r="B1285" s="12">
        <v>304</v>
      </c>
    </row>
    <row r="1286" spans="1:2" x14ac:dyDescent="0.2">
      <c r="A1286" s="14" t="s">
        <v>1804</v>
      </c>
      <c r="B1286" s="12">
        <v>117</v>
      </c>
    </row>
    <row r="1287" spans="1:2" x14ac:dyDescent="0.2">
      <c r="A1287" s="14" t="s">
        <v>1805</v>
      </c>
      <c r="B1287" s="12">
        <v>6</v>
      </c>
    </row>
    <row r="1288" spans="1:2" x14ac:dyDescent="0.2">
      <c r="A1288" s="14" t="s">
        <v>1806</v>
      </c>
      <c r="B1288" s="12">
        <v>36</v>
      </c>
    </row>
    <row r="1289" spans="1:2" x14ac:dyDescent="0.2">
      <c r="A1289" s="14" t="s">
        <v>1801</v>
      </c>
      <c r="B1289" s="12">
        <v>191</v>
      </c>
    </row>
    <row r="1290" spans="1:2" x14ac:dyDescent="0.2">
      <c r="A1290" s="14" t="s">
        <v>1802</v>
      </c>
      <c r="B1290" s="12">
        <v>221</v>
      </c>
    </row>
    <row r="1291" spans="1:2" x14ac:dyDescent="0.2">
      <c r="A1291" s="14" t="s">
        <v>1803</v>
      </c>
      <c r="B1291" s="12">
        <v>100</v>
      </c>
    </row>
    <row r="1292" spans="1:2" x14ac:dyDescent="0.2">
      <c r="A1292" s="14" t="s">
        <v>1807</v>
      </c>
      <c r="B1292" s="12">
        <v>205</v>
      </c>
    </row>
    <row r="1293" spans="1:2" x14ac:dyDescent="0.2">
      <c r="A1293" s="14" t="s">
        <v>1808</v>
      </c>
      <c r="B1293" s="12">
        <v>825</v>
      </c>
    </row>
    <row r="1294" spans="1:2" x14ac:dyDescent="0.2">
      <c r="A1294" s="14" t="s">
        <v>1809</v>
      </c>
      <c r="B1294" s="12">
        <v>400</v>
      </c>
    </row>
    <row r="1295" spans="1:2" x14ac:dyDescent="0.2">
      <c r="A1295" s="14" t="s">
        <v>1810</v>
      </c>
      <c r="B1295" s="12">
        <v>735</v>
      </c>
    </row>
    <row r="1296" spans="1:2" x14ac:dyDescent="0.2">
      <c r="A1296" s="14" t="s">
        <v>1811</v>
      </c>
      <c r="B1296" s="12">
        <v>314</v>
      </c>
    </row>
    <row r="1297" spans="1:2" x14ac:dyDescent="0.2">
      <c r="A1297" s="14" t="s">
        <v>1818</v>
      </c>
      <c r="B1297" s="12">
        <v>2550</v>
      </c>
    </row>
    <row r="1298" spans="1:2" x14ac:dyDescent="0.2">
      <c r="A1298" s="14" t="s">
        <v>1819</v>
      </c>
      <c r="B1298" s="12">
        <v>785</v>
      </c>
    </row>
    <row r="1299" spans="1:2" x14ac:dyDescent="0.2">
      <c r="A1299" s="14" t="s">
        <v>1820</v>
      </c>
      <c r="B1299" s="12">
        <v>476</v>
      </c>
    </row>
    <row r="1300" spans="1:2" x14ac:dyDescent="0.2">
      <c r="A1300" s="14" t="s">
        <v>1821</v>
      </c>
      <c r="B1300" s="12">
        <v>96</v>
      </c>
    </row>
    <row r="1301" spans="1:2" x14ac:dyDescent="0.2">
      <c r="A1301" s="14" t="s">
        <v>1812</v>
      </c>
      <c r="B1301" s="12">
        <v>650</v>
      </c>
    </row>
    <row r="1302" spans="1:2" x14ac:dyDescent="0.2">
      <c r="A1302" s="14" t="s">
        <v>1813</v>
      </c>
      <c r="B1302" s="12">
        <v>1046</v>
      </c>
    </row>
    <row r="1303" spans="1:2" x14ac:dyDescent="0.2">
      <c r="A1303" s="14" t="s">
        <v>1814</v>
      </c>
      <c r="B1303" s="12">
        <v>1456</v>
      </c>
    </row>
    <row r="1304" spans="1:2" x14ac:dyDescent="0.2">
      <c r="A1304" s="14" t="s">
        <v>1815</v>
      </c>
      <c r="B1304" s="12">
        <v>266</v>
      </c>
    </row>
    <row r="1305" spans="1:2" x14ac:dyDescent="0.2">
      <c r="A1305" s="14" t="s">
        <v>1816</v>
      </c>
      <c r="B1305" s="12">
        <v>124</v>
      </c>
    </row>
    <row r="1306" spans="1:2" x14ac:dyDescent="0.2">
      <c r="A1306" s="14" t="s">
        <v>1817</v>
      </c>
      <c r="B1306" s="12">
        <v>161</v>
      </c>
    </row>
    <row r="1307" spans="1:2" x14ac:dyDescent="0.2">
      <c r="A1307" s="14" t="s">
        <v>1831</v>
      </c>
      <c r="B1307" s="12">
        <v>179</v>
      </c>
    </row>
    <row r="1308" spans="1:2" x14ac:dyDescent="0.2">
      <c r="A1308" s="14" t="s">
        <v>1832</v>
      </c>
      <c r="B1308" s="12">
        <v>31</v>
      </c>
    </row>
    <row r="1309" spans="1:2" x14ac:dyDescent="0.2">
      <c r="A1309" s="14" t="s">
        <v>1833</v>
      </c>
      <c r="B1309" s="12">
        <v>42</v>
      </c>
    </row>
    <row r="1310" spans="1:2" x14ac:dyDescent="0.2">
      <c r="A1310" s="14" t="s">
        <v>1836</v>
      </c>
      <c r="B1310" s="12">
        <v>149</v>
      </c>
    </row>
    <row r="1311" spans="1:2" x14ac:dyDescent="0.2">
      <c r="A1311" s="14" t="s">
        <v>1837</v>
      </c>
      <c r="B1311" s="12">
        <v>86</v>
      </c>
    </row>
    <row r="1312" spans="1:2" x14ac:dyDescent="0.2">
      <c r="A1312" s="14" t="s">
        <v>1834</v>
      </c>
      <c r="B1312" s="12">
        <v>142</v>
      </c>
    </row>
    <row r="1313" spans="1:2" x14ac:dyDescent="0.2">
      <c r="A1313" s="14" t="s">
        <v>1835</v>
      </c>
      <c r="B1313" s="12">
        <v>127</v>
      </c>
    </row>
    <row r="1314" spans="1:2" x14ac:dyDescent="0.2">
      <c r="A1314" s="14" t="s">
        <v>1822</v>
      </c>
      <c r="B1314" s="12">
        <v>260</v>
      </c>
    </row>
    <row r="1315" spans="1:2" x14ac:dyDescent="0.2">
      <c r="A1315" s="14" t="s">
        <v>1823</v>
      </c>
      <c r="B1315" s="12">
        <v>284</v>
      </c>
    </row>
    <row r="1316" spans="1:2" x14ac:dyDescent="0.2">
      <c r="A1316" s="14" t="s">
        <v>1824</v>
      </c>
      <c r="B1316" s="12">
        <v>130</v>
      </c>
    </row>
    <row r="1317" spans="1:2" x14ac:dyDescent="0.2">
      <c r="A1317" s="14" t="s">
        <v>1828</v>
      </c>
      <c r="B1317" s="12">
        <v>157</v>
      </c>
    </row>
    <row r="1318" spans="1:2" x14ac:dyDescent="0.2">
      <c r="A1318" s="14" t="s">
        <v>1829</v>
      </c>
      <c r="B1318" s="12">
        <v>127</v>
      </c>
    </row>
    <row r="1319" spans="1:2" x14ac:dyDescent="0.2">
      <c r="A1319" s="14" t="s">
        <v>1830</v>
      </c>
      <c r="B1319" s="12">
        <v>21</v>
      </c>
    </row>
    <row r="1320" spans="1:2" x14ac:dyDescent="0.2">
      <c r="A1320" s="14" t="s">
        <v>1825</v>
      </c>
      <c r="B1320" s="12">
        <v>21</v>
      </c>
    </row>
    <row r="1321" spans="1:2" x14ac:dyDescent="0.2">
      <c r="A1321" s="14" t="s">
        <v>1826</v>
      </c>
      <c r="B1321" s="12">
        <v>53</v>
      </c>
    </row>
    <row r="1322" spans="1:2" x14ac:dyDescent="0.2">
      <c r="A1322" s="14" t="s">
        <v>1827</v>
      </c>
      <c r="B1322" s="12">
        <v>142</v>
      </c>
    </row>
    <row r="1323" spans="1:2" x14ac:dyDescent="0.2">
      <c r="A1323" s="14" t="s">
        <v>1838</v>
      </c>
      <c r="B1323" s="12">
        <v>157</v>
      </c>
    </row>
    <row r="1324" spans="1:2" x14ac:dyDescent="0.2">
      <c r="A1324" s="14" t="s">
        <v>1839</v>
      </c>
      <c r="B1324" s="12">
        <v>61</v>
      </c>
    </row>
    <row r="1325" spans="1:2" x14ac:dyDescent="0.2">
      <c r="A1325" s="14" t="s">
        <v>1840</v>
      </c>
      <c r="B1325" s="12">
        <v>1083</v>
      </c>
    </row>
    <row r="1326" spans="1:2" x14ac:dyDescent="0.2">
      <c r="A1326" s="14" t="s">
        <v>1841</v>
      </c>
      <c r="B1326" s="12">
        <v>42</v>
      </c>
    </row>
    <row r="1327" spans="1:2" x14ac:dyDescent="0.2">
      <c r="A1327" s="14" t="s">
        <v>1842</v>
      </c>
      <c r="B1327" s="12">
        <v>828</v>
      </c>
    </row>
    <row r="1328" spans="1:2" x14ac:dyDescent="0.2">
      <c r="A1328" s="14" t="s">
        <v>1844</v>
      </c>
      <c r="B1328" s="12">
        <v>400</v>
      </c>
    </row>
    <row r="1329" spans="1:2" x14ac:dyDescent="0.2">
      <c r="A1329" s="14" t="s">
        <v>2292</v>
      </c>
      <c r="B1329" s="12">
        <v>42</v>
      </c>
    </row>
    <row r="1330" spans="1:2" x14ac:dyDescent="0.2">
      <c r="A1330" s="14" t="s">
        <v>1843</v>
      </c>
      <c r="B1330" s="12">
        <v>58</v>
      </c>
    </row>
    <row r="1331" spans="1:2" x14ac:dyDescent="0.2">
      <c r="A1331" s="14" t="s">
        <v>1845</v>
      </c>
      <c r="B1331" s="12">
        <v>21</v>
      </c>
    </row>
    <row r="1332" spans="1:2" x14ac:dyDescent="0.2">
      <c r="A1332" s="14" t="s">
        <v>1846</v>
      </c>
      <c r="B1332" s="12">
        <v>33</v>
      </c>
    </row>
    <row r="1333" spans="1:2" x14ac:dyDescent="0.2">
      <c r="A1333" s="14" t="s">
        <v>1849</v>
      </c>
      <c r="B1333" s="12">
        <v>127</v>
      </c>
    </row>
    <row r="1334" spans="1:2" x14ac:dyDescent="0.2">
      <c r="A1334" s="14" t="s">
        <v>1850</v>
      </c>
      <c r="B1334" s="12">
        <v>199</v>
      </c>
    </row>
    <row r="1335" spans="1:2" x14ac:dyDescent="0.2">
      <c r="A1335" s="14" t="s">
        <v>1851</v>
      </c>
      <c r="B1335" s="12">
        <v>57</v>
      </c>
    </row>
    <row r="1336" spans="1:2" x14ac:dyDescent="0.2">
      <c r="A1336" s="14" t="s">
        <v>1852</v>
      </c>
      <c r="B1336" s="12">
        <v>222</v>
      </c>
    </row>
    <row r="1337" spans="1:2" x14ac:dyDescent="0.2">
      <c r="A1337" s="14" t="s">
        <v>1847</v>
      </c>
      <c r="B1337" s="12">
        <v>127</v>
      </c>
    </row>
    <row r="1338" spans="1:2" x14ac:dyDescent="0.2">
      <c r="A1338" s="14" t="s">
        <v>1848</v>
      </c>
      <c r="B1338" s="12">
        <v>173</v>
      </c>
    </row>
    <row r="1339" spans="1:2" x14ac:dyDescent="0.2">
      <c r="A1339" s="14" t="s">
        <v>1853</v>
      </c>
      <c r="B1339" s="12">
        <v>151</v>
      </c>
    </row>
    <row r="1340" spans="1:2" x14ac:dyDescent="0.2">
      <c r="A1340" s="14" t="s">
        <v>1854</v>
      </c>
      <c r="B1340" s="12">
        <v>52</v>
      </c>
    </row>
    <row r="1341" spans="1:2" x14ac:dyDescent="0.2">
      <c r="A1341" s="14" t="s">
        <v>1855</v>
      </c>
      <c r="B1341" s="12">
        <v>184</v>
      </c>
    </row>
    <row r="1342" spans="1:2" x14ac:dyDescent="0.2">
      <c r="A1342" s="14" t="s">
        <v>1856</v>
      </c>
      <c r="B1342" s="12">
        <v>40</v>
      </c>
    </row>
    <row r="1343" spans="1:2" x14ac:dyDescent="0.2">
      <c r="A1343" s="14" t="s">
        <v>1857</v>
      </c>
      <c r="B1343" s="12">
        <v>58</v>
      </c>
    </row>
    <row r="1344" spans="1:2" x14ac:dyDescent="0.2">
      <c r="A1344" s="14" t="s">
        <v>1858</v>
      </c>
      <c r="B1344" s="12">
        <v>52</v>
      </c>
    </row>
    <row r="1345" spans="1:2" x14ac:dyDescent="0.2">
      <c r="A1345" s="14" t="s">
        <v>1859</v>
      </c>
      <c r="B1345" s="12">
        <v>84</v>
      </c>
    </row>
    <row r="1346" spans="1:2" x14ac:dyDescent="0.2">
      <c r="A1346" s="14" t="s">
        <v>1860</v>
      </c>
      <c r="B1346" s="12">
        <v>41</v>
      </c>
    </row>
    <row r="1347" spans="1:2" x14ac:dyDescent="0.2">
      <c r="A1347" s="14" t="s">
        <v>1861</v>
      </c>
      <c r="B1347" s="12">
        <v>101</v>
      </c>
    </row>
    <row r="1348" spans="1:2" x14ac:dyDescent="0.2">
      <c r="A1348" s="14" t="s">
        <v>1862</v>
      </c>
      <c r="B1348" s="12">
        <v>148</v>
      </c>
    </row>
    <row r="1349" spans="1:2" x14ac:dyDescent="0.2">
      <c r="A1349" s="14" t="s">
        <v>1863</v>
      </c>
      <c r="B1349" s="12">
        <v>127</v>
      </c>
    </row>
    <row r="1350" spans="1:2" x14ac:dyDescent="0.2">
      <c r="A1350" s="14" t="s">
        <v>1868</v>
      </c>
      <c r="B1350" s="12">
        <v>127</v>
      </c>
    </row>
    <row r="1351" spans="1:2" x14ac:dyDescent="0.2">
      <c r="A1351" s="14" t="s">
        <v>1869</v>
      </c>
      <c r="B1351" s="12">
        <v>3</v>
      </c>
    </row>
    <row r="1352" spans="1:2" x14ac:dyDescent="0.2">
      <c r="A1352" s="14" t="s">
        <v>1870</v>
      </c>
      <c r="B1352" s="12">
        <v>267</v>
      </c>
    </row>
    <row r="1353" spans="1:2" x14ac:dyDescent="0.2">
      <c r="A1353" s="14" t="s">
        <v>1871</v>
      </c>
      <c r="B1353" s="12">
        <v>80</v>
      </c>
    </row>
    <row r="1354" spans="1:2" x14ac:dyDescent="0.2">
      <c r="A1354" s="14" t="s">
        <v>1864</v>
      </c>
      <c r="B1354" s="12">
        <v>121</v>
      </c>
    </row>
    <row r="1355" spans="1:2" x14ac:dyDescent="0.2">
      <c r="A1355" s="14" t="s">
        <v>1865</v>
      </c>
      <c r="B1355" s="12">
        <v>142</v>
      </c>
    </row>
    <row r="1356" spans="1:2" x14ac:dyDescent="0.2">
      <c r="A1356" s="14" t="s">
        <v>1866</v>
      </c>
      <c r="B1356" s="12">
        <v>121</v>
      </c>
    </row>
    <row r="1357" spans="1:2" x14ac:dyDescent="0.2">
      <c r="A1357" s="14" t="s">
        <v>1867</v>
      </c>
      <c r="B1357" s="12">
        <v>121</v>
      </c>
    </row>
    <row r="1358" spans="1:2" x14ac:dyDescent="0.2">
      <c r="A1358" s="14" t="s">
        <v>1897</v>
      </c>
      <c r="B1358" s="12">
        <v>95</v>
      </c>
    </row>
    <row r="1359" spans="1:2" x14ac:dyDescent="0.2">
      <c r="A1359" s="14" t="s">
        <v>1898</v>
      </c>
      <c r="B1359" s="12">
        <v>77</v>
      </c>
    </row>
    <row r="1360" spans="1:2" x14ac:dyDescent="0.2">
      <c r="A1360" s="14" t="s">
        <v>1899</v>
      </c>
      <c r="B1360" s="12">
        <v>95</v>
      </c>
    </row>
    <row r="1361" spans="1:2" x14ac:dyDescent="0.2">
      <c r="A1361" s="14" t="s">
        <v>1900</v>
      </c>
      <c r="B1361" s="12">
        <v>95</v>
      </c>
    </row>
    <row r="1362" spans="1:2" x14ac:dyDescent="0.2">
      <c r="A1362" s="14" t="s">
        <v>1893</v>
      </c>
      <c r="B1362" s="12">
        <v>95</v>
      </c>
    </row>
    <row r="1363" spans="1:2" x14ac:dyDescent="0.2">
      <c r="A1363" s="14" t="s">
        <v>1894</v>
      </c>
      <c r="B1363" s="12">
        <v>87</v>
      </c>
    </row>
    <row r="1364" spans="1:2" x14ac:dyDescent="0.2">
      <c r="A1364" s="14" t="s">
        <v>1895</v>
      </c>
      <c r="B1364" s="12">
        <v>95</v>
      </c>
    </row>
    <row r="1365" spans="1:2" x14ac:dyDescent="0.2">
      <c r="A1365" s="14" t="s">
        <v>1896</v>
      </c>
      <c r="B1365" s="12">
        <v>95</v>
      </c>
    </row>
    <row r="1366" spans="1:2" x14ac:dyDescent="0.2">
      <c r="A1366" s="14" t="s">
        <v>1901</v>
      </c>
      <c r="B1366" s="12">
        <v>59</v>
      </c>
    </row>
    <row r="1367" spans="1:2" x14ac:dyDescent="0.2">
      <c r="A1367" s="14" t="s">
        <v>1902</v>
      </c>
      <c r="B1367" s="12">
        <v>91</v>
      </c>
    </row>
    <row r="1368" spans="1:2" x14ac:dyDescent="0.2">
      <c r="A1368" s="14" t="s">
        <v>1903</v>
      </c>
      <c r="B1368" s="12">
        <v>95</v>
      </c>
    </row>
    <row r="1369" spans="1:2" x14ac:dyDescent="0.2">
      <c r="A1369" s="14" t="s">
        <v>1904</v>
      </c>
      <c r="B1369" s="12">
        <v>127</v>
      </c>
    </row>
    <row r="1370" spans="1:2" x14ac:dyDescent="0.2">
      <c r="A1370" s="14" t="s">
        <v>1905</v>
      </c>
      <c r="B1370" s="12">
        <v>95</v>
      </c>
    </row>
    <row r="1371" spans="1:2" x14ac:dyDescent="0.2">
      <c r="A1371" s="14" t="s">
        <v>1906</v>
      </c>
      <c r="B1371" s="12">
        <v>95</v>
      </c>
    </row>
    <row r="1372" spans="1:2" x14ac:dyDescent="0.2">
      <c r="A1372" s="14" t="s">
        <v>1907</v>
      </c>
      <c r="B1372" s="12">
        <v>95</v>
      </c>
    </row>
    <row r="1373" spans="1:2" x14ac:dyDescent="0.2">
      <c r="A1373" s="14" t="s">
        <v>1908</v>
      </c>
      <c r="B1373" s="12">
        <v>95</v>
      </c>
    </row>
    <row r="1374" spans="1:2" x14ac:dyDescent="0.2">
      <c r="A1374" s="14" t="s">
        <v>1913</v>
      </c>
      <c r="B1374" s="12">
        <v>82</v>
      </c>
    </row>
    <row r="1375" spans="1:2" x14ac:dyDescent="0.2">
      <c r="A1375" s="14" t="s">
        <v>1914</v>
      </c>
      <c r="B1375" s="12">
        <v>95</v>
      </c>
    </row>
    <row r="1376" spans="1:2" x14ac:dyDescent="0.2">
      <c r="A1376" s="14" t="s">
        <v>1915</v>
      </c>
      <c r="B1376" s="12">
        <v>95</v>
      </c>
    </row>
    <row r="1377" spans="1:2" x14ac:dyDescent="0.2">
      <c r="A1377" s="14" t="s">
        <v>1909</v>
      </c>
      <c r="B1377" s="12">
        <v>95</v>
      </c>
    </row>
    <row r="1378" spans="1:2" x14ac:dyDescent="0.2">
      <c r="A1378" s="14" t="s">
        <v>1910</v>
      </c>
      <c r="B1378" s="12">
        <v>95</v>
      </c>
    </row>
    <row r="1379" spans="1:2" x14ac:dyDescent="0.2">
      <c r="A1379" s="14" t="s">
        <v>1911</v>
      </c>
      <c r="B1379" s="12">
        <v>95</v>
      </c>
    </row>
    <row r="1380" spans="1:2" x14ac:dyDescent="0.2">
      <c r="A1380" s="14" t="s">
        <v>1912</v>
      </c>
      <c r="B1380" s="12">
        <v>95</v>
      </c>
    </row>
    <row r="1381" spans="1:2" x14ac:dyDescent="0.2">
      <c r="A1381" s="14" t="s">
        <v>1876</v>
      </c>
      <c r="B1381" s="12">
        <v>95</v>
      </c>
    </row>
    <row r="1382" spans="1:2" x14ac:dyDescent="0.2">
      <c r="A1382" s="14" t="s">
        <v>1877</v>
      </c>
      <c r="B1382" s="12">
        <v>95</v>
      </c>
    </row>
    <row r="1383" spans="1:2" x14ac:dyDescent="0.2">
      <c r="A1383" s="14" t="s">
        <v>1878</v>
      </c>
      <c r="B1383" s="12">
        <v>265</v>
      </c>
    </row>
    <row r="1384" spans="1:2" x14ac:dyDescent="0.2">
      <c r="A1384" s="14" t="s">
        <v>1879</v>
      </c>
      <c r="B1384" s="12">
        <v>127</v>
      </c>
    </row>
    <row r="1385" spans="1:2" x14ac:dyDescent="0.2">
      <c r="A1385" s="14" t="s">
        <v>1872</v>
      </c>
      <c r="B1385" s="12">
        <v>95</v>
      </c>
    </row>
    <row r="1386" spans="1:2" x14ac:dyDescent="0.2">
      <c r="A1386" s="14" t="s">
        <v>1873</v>
      </c>
      <c r="B1386" s="12">
        <v>95</v>
      </c>
    </row>
    <row r="1387" spans="1:2" x14ac:dyDescent="0.2">
      <c r="A1387" s="14" t="s">
        <v>1874</v>
      </c>
      <c r="B1387" s="12">
        <v>95</v>
      </c>
    </row>
    <row r="1388" spans="1:2" x14ac:dyDescent="0.2">
      <c r="A1388" s="14" t="s">
        <v>1875</v>
      </c>
      <c r="B1388" s="12">
        <v>95</v>
      </c>
    </row>
    <row r="1389" spans="1:2" x14ac:dyDescent="0.2">
      <c r="A1389" s="14" t="s">
        <v>1880</v>
      </c>
      <c r="B1389" s="12">
        <v>85</v>
      </c>
    </row>
    <row r="1390" spans="1:2" x14ac:dyDescent="0.2">
      <c r="A1390" s="14" t="s">
        <v>1881</v>
      </c>
      <c r="B1390" s="12">
        <v>95</v>
      </c>
    </row>
    <row r="1391" spans="1:2" x14ac:dyDescent="0.2">
      <c r="A1391" s="14" t="s">
        <v>1882</v>
      </c>
      <c r="B1391" s="12">
        <v>506</v>
      </c>
    </row>
    <row r="1392" spans="1:2" x14ac:dyDescent="0.2">
      <c r="A1392" s="14" t="s">
        <v>1883</v>
      </c>
      <c r="B1392" s="12">
        <v>104</v>
      </c>
    </row>
    <row r="1393" spans="1:2" x14ac:dyDescent="0.2">
      <c r="A1393" s="14" t="s">
        <v>1884</v>
      </c>
      <c r="B1393" s="12">
        <v>63</v>
      </c>
    </row>
    <row r="1394" spans="1:2" x14ac:dyDescent="0.2">
      <c r="A1394" s="14" t="s">
        <v>1885</v>
      </c>
      <c r="B1394" s="12">
        <v>158</v>
      </c>
    </row>
    <row r="1395" spans="1:2" x14ac:dyDescent="0.2">
      <c r="A1395" s="14" t="s">
        <v>1886</v>
      </c>
      <c r="B1395" s="12">
        <v>95</v>
      </c>
    </row>
    <row r="1396" spans="1:2" x14ac:dyDescent="0.2">
      <c r="A1396" s="14" t="s">
        <v>1890</v>
      </c>
      <c r="B1396" s="12">
        <v>63</v>
      </c>
    </row>
    <row r="1397" spans="1:2" x14ac:dyDescent="0.2">
      <c r="A1397" s="14" t="s">
        <v>1891</v>
      </c>
      <c r="B1397" s="12">
        <v>33</v>
      </c>
    </row>
    <row r="1398" spans="1:2" x14ac:dyDescent="0.2">
      <c r="A1398" s="14" t="s">
        <v>1892</v>
      </c>
      <c r="B1398" s="12">
        <v>31</v>
      </c>
    </row>
    <row r="1399" spans="1:2" x14ac:dyDescent="0.2">
      <c r="A1399" s="14" t="s">
        <v>1887</v>
      </c>
      <c r="B1399" s="12">
        <v>69</v>
      </c>
    </row>
    <row r="1400" spans="1:2" x14ac:dyDescent="0.2">
      <c r="A1400" s="14" t="s">
        <v>1888</v>
      </c>
      <c r="B1400" s="12">
        <v>95</v>
      </c>
    </row>
    <row r="1401" spans="1:2" x14ac:dyDescent="0.2">
      <c r="A1401" s="14" t="s">
        <v>1889</v>
      </c>
      <c r="B1401" s="12">
        <v>95</v>
      </c>
    </row>
    <row r="1402" spans="1:2" x14ac:dyDescent="0.2">
      <c r="A1402" s="14" t="s">
        <v>1916</v>
      </c>
      <c r="B1402" s="12">
        <v>317</v>
      </c>
    </row>
    <row r="1403" spans="1:2" x14ac:dyDescent="0.2">
      <c r="A1403" s="14" t="s">
        <v>1917</v>
      </c>
      <c r="B1403" s="12">
        <v>209</v>
      </c>
    </row>
    <row r="1404" spans="1:2" x14ac:dyDescent="0.2">
      <c r="A1404" s="14" t="s">
        <v>1918</v>
      </c>
      <c r="B1404" s="12">
        <v>211</v>
      </c>
    </row>
    <row r="1405" spans="1:2" x14ac:dyDescent="0.2">
      <c r="A1405" s="14" t="s">
        <v>1919</v>
      </c>
      <c r="B1405" s="12">
        <v>209</v>
      </c>
    </row>
    <row r="1406" spans="1:2" x14ac:dyDescent="0.2">
      <c r="A1406" s="14" t="s">
        <v>1935</v>
      </c>
      <c r="B1406" s="12">
        <v>48</v>
      </c>
    </row>
    <row r="1407" spans="1:2" x14ac:dyDescent="0.2">
      <c r="A1407" s="14" t="s">
        <v>1937</v>
      </c>
      <c r="B1407" s="12">
        <v>202</v>
      </c>
    </row>
    <row r="1408" spans="1:2" x14ac:dyDescent="0.2">
      <c r="A1408" s="14" t="s">
        <v>1936</v>
      </c>
      <c r="B1408" s="12">
        <v>154</v>
      </c>
    </row>
    <row r="1409" spans="1:2" x14ac:dyDescent="0.2">
      <c r="A1409" s="14" t="s">
        <v>1920</v>
      </c>
      <c r="B1409" s="12">
        <v>389</v>
      </c>
    </row>
    <row r="1410" spans="1:2" x14ac:dyDescent="0.2">
      <c r="A1410" s="14" t="s">
        <v>1921</v>
      </c>
      <c r="B1410" s="12">
        <v>90</v>
      </c>
    </row>
    <row r="1411" spans="1:2" x14ac:dyDescent="0.2">
      <c r="A1411" s="14" t="s">
        <v>1922</v>
      </c>
      <c r="B1411" s="12">
        <v>59</v>
      </c>
    </row>
    <row r="1412" spans="1:2" x14ac:dyDescent="0.2">
      <c r="A1412" s="14" t="s">
        <v>1923</v>
      </c>
      <c r="B1412" s="12">
        <v>550</v>
      </c>
    </row>
    <row r="1413" spans="1:2" x14ac:dyDescent="0.2">
      <c r="A1413" s="14" t="s">
        <v>1924</v>
      </c>
      <c r="B1413" s="12">
        <v>605</v>
      </c>
    </row>
    <row r="1414" spans="1:2" x14ac:dyDescent="0.2">
      <c r="A1414" s="14" t="s">
        <v>1925</v>
      </c>
      <c r="B1414" s="12">
        <v>133</v>
      </c>
    </row>
    <row r="1415" spans="1:2" x14ac:dyDescent="0.2">
      <c r="A1415" s="14" t="s">
        <v>1926</v>
      </c>
      <c r="B1415" s="12">
        <v>158</v>
      </c>
    </row>
    <row r="1416" spans="1:2" x14ac:dyDescent="0.2">
      <c r="A1416" s="14" t="s">
        <v>1927</v>
      </c>
      <c r="B1416" s="12">
        <v>208</v>
      </c>
    </row>
    <row r="1417" spans="1:2" x14ac:dyDescent="0.2">
      <c r="A1417" s="14" t="s">
        <v>1928</v>
      </c>
      <c r="B1417" s="12">
        <v>826</v>
      </c>
    </row>
    <row r="1418" spans="1:2" x14ac:dyDescent="0.2">
      <c r="A1418" s="14" t="s">
        <v>1932</v>
      </c>
      <c r="B1418" s="12">
        <v>103</v>
      </c>
    </row>
    <row r="1419" spans="1:2" x14ac:dyDescent="0.2">
      <c r="A1419" s="14" t="s">
        <v>1933</v>
      </c>
      <c r="B1419" s="12">
        <v>99</v>
      </c>
    </row>
    <row r="1420" spans="1:2" x14ac:dyDescent="0.2">
      <c r="A1420" s="14" t="s">
        <v>1934</v>
      </c>
      <c r="B1420" s="12">
        <v>105</v>
      </c>
    </row>
    <row r="1421" spans="1:2" x14ac:dyDescent="0.2">
      <c r="A1421" s="14" t="s">
        <v>1929</v>
      </c>
      <c r="B1421" s="12">
        <v>74</v>
      </c>
    </row>
    <row r="1422" spans="1:2" x14ac:dyDescent="0.2">
      <c r="A1422" s="14" t="s">
        <v>1930</v>
      </c>
      <c r="B1422" s="12">
        <v>36</v>
      </c>
    </row>
    <row r="1423" spans="1:2" x14ac:dyDescent="0.2">
      <c r="A1423" s="14" t="s">
        <v>1931</v>
      </c>
      <c r="B1423" s="12">
        <v>86</v>
      </c>
    </row>
    <row r="1424" spans="1:2" x14ac:dyDescent="0.2">
      <c r="A1424" s="14" t="s">
        <v>1938</v>
      </c>
      <c r="B1424" s="12">
        <v>1059</v>
      </c>
    </row>
    <row r="1425" spans="1:2" x14ac:dyDescent="0.2">
      <c r="A1425" s="14" t="s">
        <v>1939</v>
      </c>
      <c r="B1425" s="12">
        <v>1916</v>
      </c>
    </row>
    <row r="1426" spans="1:2" x14ac:dyDescent="0.2">
      <c r="A1426" s="14" t="s">
        <v>1940</v>
      </c>
      <c r="B1426" s="12">
        <v>1059</v>
      </c>
    </row>
    <row r="1427" spans="1:2" x14ac:dyDescent="0.2">
      <c r="A1427" s="14" t="s">
        <v>1941</v>
      </c>
      <c r="B1427" s="12">
        <v>1906</v>
      </c>
    </row>
    <row r="1428" spans="1:2" x14ac:dyDescent="0.2">
      <c r="A1428" s="14" t="s">
        <v>1942</v>
      </c>
      <c r="B1428" s="12">
        <v>349</v>
      </c>
    </row>
    <row r="1429" spans="1:2" x14ac:dyDescent="0.2">
      <c r="A1429" s="14" t="s">
        <v>1943</v>
      </c>
      <c r="B1429" s="12">
        <v>1916</v>
      </c>
    </row>
    <row r="1430" spans="1:2" x14ac:dyDescent="0.2">
      <c r="A1430" s="14" t="s">
        <v>1944</v>
      </c>
      <c r="B1430" s="12">
        <v>10083</v>
      </c>
    </row>
    <row r="1431" spans="1:2" x14ac:dyDescent="0.2">
      <c r="A1431" s="14" t="s">
        <v>1945</v>
      </c>
      <c r="B1431" s="12">
        <v>4177</v>
      </c>
    </row>
    <row r="1432" spans="1:2" x14ac:dyDescent="0.2">
      <c r="A1432" s="14" t="s">
        <v>1946</v>
      </c>
      <c r="B1432" s="12">
        <v>1488</v>
      </c>
    </row>
    <row r="1433" spans="1:2" x14ac:dyDescent="0.2">
      <c r="A1433" s="14" t="s">
        <v>1947</v>
      </c>
      <c r="B1433" s="12">
        <v>7877</v>
      </c>
    </row>
    <row r="1434" spans="1:2" x14ac:dyDescent="0.2">
      <c r="A1434" s="14" t="s">
        <v>1949</v>
      </c>
      <c r="B1434" s="12">
        <v>1606</v>
      </c>
    </row>
    <row r="1435" spans="1:2" x14ac:dyDescent="0.2">
      <c r="A1435" s="14" t="s">
        <v>1948</v>
      </c>
      <c r="B1435" s="12">
        <v>2291</v>
      </c>
    </row>
    <row r="1436" spans="1:2" x14ac:dyDescent="0.2">
      <c r="A1436" s="14" t="s">
        <v>1954</v>
      </c>
      <c r="B1436" s="12">
        <v>372</v>
      </c>
    </row>
    <row r="1437" spans="1:2" x14ac:dyDescent="0.2">
      <c r="A1437" s="14" t="s">
        <v>1955</v>
      </c>
      <c r="B1437" s="12">
        <v>247</v>
      </c>
    </row>
    <row r="1438" spans="1:2" x14ac:dyDescent="0.2">
      <c r="A1438" s="14" t="s">
        <v>1956</v>
      </c>
      <c r="B1438" s="12">
        <v>52</v>
      </c>
    </row>
    <row r="1439" spans="1:2" x14ac:dyDescent="0.2">
      <c r="A1439" s="14" t="s">
        <v>1957</v>
      </c>
      <c r="B1439" s="12">
        <v>222</v>
      </c>
    </row>
    <row r="1440" spans="1:2" x14ac:dyDescent="0.2">
      <c r="A1440" s="14" t="s">
        <v>1958</v>
      </c>
      <c r="B1440" s="12">
        <v>42</v>
      </c>
    </row>
    <row r="1441" spans="1:2" x14ac:dyDescent="0.2">
      <c r="A1441" s="14" t="s">
        <v>1950</v>
      </c>
      <c r="B1441" s="12">
        <v>308</v>
      </c>
    </row>
    <row r="1442" spans="1:2" x14ac:dyDescent="0.2">
      <c r="A1442" s="14" t="s">
        <v>1951</v>
      </c>
      <c r="B1442" s="12">
        <v>709</v>
      </c>
    </row>
    <row r="1443" spans="1:2" x14ac:dyDescent="0.2">
      <c r="A1443" s="14" t="s">
        <v>1952</v>
      </c>
      <c r="B1443" s="12">
        <v>52</v>
      </c>
    </row>
    <row r="1444" spans="1:2" x14ac:dyDescent="0.2">
      <c r="A1444" s="14" t="s">
        <v>1953</v>
      </c>
      <c r="B1444" s="12">
        <v>1695</v>
      </c>
    </row>
    <row r="1445" spans="1:2" x14ac:dyDescent="0.2">
      <c r="A1445" s="14" t="s">
        <v>1959</v>
      </c>
      <c r="B1445" s="12">
        <v>1419</v>
      </c>
    </row>
    <row r="1446" spans="1:2" x14ac:dyDescent="0.2">
      <c r="A1446" s="14" t="s">
        <v>1960</v>
      </c>
      <c r="B1446" s="12">
        <v>794</v>
      </c>
    </row>
    <row r="1447" spans="1:2" x14ac:dyDescent="0.2">
      <c r="A1447" s="14" t="s">
        <v>1961</v>
      </c>
      <c r="B1447" s="12">
        <v>480</v>
      </c>
    </row>
    <row r="1448" spans="1:2" x14ac:dyDescent="0.2">
      <c r="A1448" s="14" t="s">
        <v>1962</v>
      </c>
      <c r="B1448" s="12">
        <v>914</v>
      </c>
    </row>
    <row r="1449" spans="1:2" x14ac:dyDescent="0.2">
      <c r="A1449" s="14" t="s">
        <v>1963</v>
      </c>
      <c r="B1449" s="12">
        <v>28</v>
      </c>
    </row>
    <row r="1450" spans="1:2" x14ac:dyDescent="0.2">
      <c r="A1450" s="14" t="s">
        <v>1964</v>
      </c>
      <c r="B1450" s="12">
        <v>334</v>
      </c>
    </row>
    <row r="1451" spans="1:2" x14ac:dyDescent="0.2">
      <c r="A1451" s="14" t="s">
        <v>1965</v>
      </c>
      <c r="B1451" s="12">
        <v>190</v>
      </c>
    </row>
    <row r="1452" spans="1:2" x14ac:dyDescent="0.2">
      <c r="A1452" s="14" t="s">
        <v>1966</v>
      </c>
      <c r="B1452" s="12">
        <v>256</v>
      </c>
    </row>
    <row r="1453" spans="1:2" x14ac:dyDescent="0.2">
      <c r="A1453" s="14" t="s">
        <v>1968</v>
      </c>
      <c r="B1453" s="12">
        <v>180</v>
      </c>
    </row>
    <row r="1454" spans="1:2" x14ac:dyDescent="0.2">
      <c r="A1454" s="14" t="s">
        <v>1967</v>
      </c>
      <c r="B1454" s="12">
        <v>78</v>
      </c>
    </row>
    <row r="1455" spans="1:2" x14ac:dyDescent="0.2">
      <c r="A1455" s="14" t="s">
        <v>1969</v>
      </c>
      <c r="B1455" s="12">
        <v>2039</v>
      </c>
    </row>
    <row r="1456" spans="1:2" x14ac:dyDescent="0.2">
      <c r="A1456" s="14" t="s">
        <v>1970</v>
      </c>
      <c r="B1456" s="12">
        <v>2983</v>
      </c>
    </row>
    <row r="1457" spans="1:2" x14ac:dyDescent="0.2">
      <c r="A1457" s="14" t="s">
        <v>1971</v>
      </c>
      <c r="B1457" s="12">
        <v>821</v>
      </c>
    </row>
    <row r="1458" spans="1:2" x14ac:dyDescent="0.2">
      <c r="A1458" s="14" t="s">
        <v>1972</v>
      </c>
      <c r="B1458" s="12">
        <v>873</v>
      </c>
    </row>
    <row r="1459" spans="1:2" x14ac:dyDescent="0.2">
      <c r="A1459" s="14" t="s">
        <v>1973</v>
      </c>
      <c r="B1459" s="12">
        <v>148</v>
      </c>
    </row>
    <row r="1460" spans="1:2" x14ac:dyDescent="0.2">
      <c r="A1460" s="14" t="s">
        <v>1979</v>
      </c>
      <c r="B1460" s="12">
        <v>551</v>
      </c>
    </row>
    <row r="1461" spans="1:2" x14ac:dyDescent="0.2">
      <c r="A1461" s="14" t="s">
        <v>1980</v>
      </c>
      <c r="B1461" s="12">
        <v>594</v>
      </c>
    </row>
    <row r="1462" spans="1:2" x14ac:dyDescent="0.2">
      <c r="A1462" s="14" t="s">
        <v>1981</v>
      </c>
      <c r="B1462" s="12">
        <v>836</v>
      </c>
    </row>
    <row r="1463" spans="1:2" x14ac:dyDescent="0.2">
      <c r="A1463" s="14" t="s">
        <v>1982</v>
      </c>
      <c r="B1463" s="12">
        <v>63</v>
      </c>
    </row>
    <row r="1464" spans="1:2" x14ac:dyDescent="0.2">
      <c r="A1464" s="14" t="s">
        <v>1983</v>
      </c>
      <c r="B1464" s="12">
        <v>120</v>
      </c>
    </row>
    <row r="1465" spans="1:2" x14ac:dyDescent="0.2">
      <c r="A1465" s="14" t="s">
        <v>2293</v>
      </c>
      <c r="B1465" s="12">
        <v>15</v>
      </c>
    </row>
    <row r="1466" spans="1:2" x14ac:dyDescent="0.2">
      <c r="A1466" s="14" t="s">
        <v>1984</v>
      </c>
      <c r="B1466" s="12">
        <v>63</v>
      </c>
    </row>
    <row r="1467" spans="1:2" x14ac:dyDescent="0.2">
      <c r="A1467" s="14" t="s">
        <v>1985</v>
      </c>
      <c r="B1467" s="12">
        <v>63</v>
      </c>
    </row>
    <row r="1468" spans="1:2" x14ac:dyDescent="0.2">
      <c r="A1468" s="14" t="s">
        <v>1974</v>
      </c>
      <c r="B1468" s="12">
        <v>220</v>
      </c>
    </row>
    <row r="1469" spans="1:2" x14ac:dyDescent="0.2">
      <c r="A1469" s="14" t="s">
        <v>1975</v>
      </c>
      <c r="B1469" s="12">
        <v>1813</v>
      </c>
    </row>
    <row r="1470" spans="1:2" x14ac:dyDescent="0.2">
      <c r="A1470" s="14" t="s">
        <v>1976</v>
      </c>
      <c r="B1470" s="12">
        <v>482</v>
      </c>
    </row>
    <row r="1471" spans="1:2" x14ac:dyDescent="0.2">
      <c r="A1471" s="14" t="s">
        <v>1977</v>
      </c>
      <c r="B1471" s="12">
        <v>364</v>
      </c>
    </row>
    <row r="1472" spans="1:2" x14ac:dyDescent="0.2">
      <c r="A1472" s="14" t="s">
        <v>1978</v>
      </c>
      <c r="B1472" s="12">
        <v>84</v>
      </c>
    </row>
    <row r="1473" spans="1:2" x14ac:dyDescent="0.2">
      <c r="A1473" s="14" t="s">
        <v>2017</v>
      </c>
      <c r="B1473" s="12">
        <v>196</v>
      </c>
    </row>
    <row r="1474" spans="1:2" x14ac:dyDescent="0.2">
      <c r="A1474" s="14" t="s">
        <v>2018</v>
      </c>
      <c r="B1474" s="12">
        <v>153</v>
      </c>
    </row>
    <row r="1475" spans="1:2" x14ac:dyDescent="0.2">
      <c r="A1475" s="14" t="s">
        <v>2019</v>
      </c>
      <c r="B1475" s="12">
        <v>111</v>
      </c>
    </row>
    <row r="1476" spans="1:2" x14ac:dyDescent="0.2">
      <c r="A1476" s="14" t="s">
        <v>2020</v>
      </c>
      <c r="B1476" s="12">
        <v>111</v>
      </c>
    </row>
    <row r="1477" spans="1:2" x14ac:dyDescent="0.2">
      <c r="A1477" s="14" t="s">
        <v>2013</v>
      </c>
      <c r="B1477" s="12">
        <v>140</v>
      </c>
    </row>
    <row r="1478" spans="1:2" x14ac:dyDescent="0.2">
      <c r="A1478" s="14" t="s">
        <v>2014</v>
      </c>
      <c r="B1478" s="12">
        <v>149</v>
      </c>
    </row>
    <row r="1479" spans="1:2" x14ac:dyDescent="0.2">
      <c r="A1479" s="14" t="s">
        <v>2015</v>
      </c>
      <c r="B1479" s="12">
        <v>116</v>
      </c>
    </row>
    <row r="1480" spans="1:2" x14ac:dyDescent="0.2">
      <c r="A1480" s="14" t="s">
        <v>2016</v>
      </c>
      <c r="B1480" s="12">
        <v>85</v>
      </c>
    </row>
    <row r="1481" spans="1:2" x14ac:dyDescent="0.2">
      <c r="A1481" s="14" t="s">
        <v>2021</v>
      </c>
      <c r="B1481" s="12">
        <v>317</v>
      </c>
    </row>
    <row r="1482" spans="1:2" x14ac:dyDescent="0.2">
      <c r="A1482" s="14" t="s">
        <v>2022</v>
      </c>
      <c r="B1482" s="12">
        <v>10</v>
      </c>
    </row>
    <row r="1483" spans="1:2" x14ac:dyDescent="0.2">
      <c r="A1483" s="14" t="s">
        <v>2023</v>
      </c>
      <c r="B1483" s="12">
        <v>285</v>
      </c>
    </row>
    <row r="1484" spans="1:2" x14ac:dyDescent="0.2">
      <c r="A1484" s="14" t="s">
        <v>2024</v>
      </c>
      <c r="B1484" s="12">
        <v>182</v>
      </c>
    </row>
    <row r="1485" spans="1:2" x14ac:dyDescent="0.2">
      <c r="A1485" s="14" t="s">
        <v>2025</v>
      </c>
      <c r="B1485" s="12">
        <v>31</v>
      </c>
    </row>
    <row r="1486" spans="1:2" x14ac:dyDescent="0.2">
      <c r="A1486" s="14" t="s">
        <v>2026</v>
      </c>
      <c r="B1486" s="12">
        <v>254</v>
      </c>
    </row>
    <row r="1487" spans="1:2" x14ac:dyDescent="0.2">
      <c r="A1487" s="14" t="s">
        <v>2027</v>
      </c>
      <c r="B1487" s="12">
        <v>214</v>
      </c>
    </row>
    <row r="1488" spans="1:2" x14ac:dyDescent="0.2">
      <c r="A1488" s="14" t="s">
        <v>2028</v>
      </c>
      <c r="B1488" s="12">
        <v>127</v>
      </c>
    </row>
    <row r="1489" spans="1:2" x14ac:dyDescent="0.2">
      <c r="A1489" s="14" t="s">
        <v>2029</v>
      </c>
      <c r="B1489" s="12">
        <v>211</v>
      </c>
    </row>
    <row r="1490" spans="1:2" x14ac:dyDescent="0.2">
      <c r="A1490" s="14" t="s">
        <v>2035</v>
      </c>
      <c r="B1490" s="12">
        <v>158</v>
      </c>
    </row>
    <row r="1491" spans="1:2" x14ac:dyDescent="0.2">
      <c r="A1491" s="14" t="s">
        <v>2036</v>
      </c>
      <c r="B1491" s="12">
        <v>164</v>
      </c>
    </row>
    <row r="1492" spans="1:2" x14ac:dyDescent="0.2">
      <c r="A1492" s="14" t="s">
        <v>2037</v>
      </c>
      <c r="B1492" s="12">
        <v>95</v>
      </c>
    </row>
    <row r="1493" spans="1:2" x14ac:dyDescent="0.2">
      <c r="A1493" s="14" t="s">
        <v>2038</v>
      </c>
      <c r="B1493" s="12">
        <v>232</v>
      </c>
    </row>
    <row r="1494" spans="1:2" x14ac:dyDescent="0.2">
      <c r="A1494" s="14" t="s">
        <v>2039</v>
      </c>
      <c r="B1494" s="12">
        <v>461</v>
      </c>
    </row>
    <row r="1495" spans="1:2" x14ac:dyDescent="0.2">
      <c r="A1495" s="14" t="s">
        <v>2040</v>
      </c>
      <c r="B1495" s="12">
        <v>148</v>
      </c>
    </row>
    <row r="1496" spans="1:2" x14ac:dyDescent="0.2">
      <c r="A1496" s="14" t="s">
        <v>2030</v>
      </c>
      <c r="B1496" s="12">
        <v>179</v>
      </c>
    </row>
    <row r="1497" spans="1:2" x14ac:dyDescent="0.2">
      <c r="A1497" s="14" t="s">
        <v>2031</v>
      </c>
      <c r="B1497" s="12">
        <v>215</v>
      </c>
    </row>
    <row r="1498" spans="1:2" x14ac:dyDescent="0.2">
      <c r="A1498" s="14" t="s">
        <v>2032</v>
      </c>
      <c r="B1498" s="12">
        <v>108</v>
      </c>
    </row>
    <row r="1499" spans="1:2" x14ac:dyDescent="0.2">
      <c r="A1499" s="14" t="s">
        <v>2033</v>
      </c>
      <c r="B1499" s="12">
        <v>652</v>
      </c>
    </row>
    <row r="1500" spans="1:2" x14ac:dyDescent="0.2">
      <c r="A1500" s="14" t="s">
        <v>2034</v>
      </c>
      <c r="B1500" s="12">
        <v>158</v>
      </c>
    </row>
    <row r="1501" spans="1:2" x14ac:dyDescent="0.2">
      <c r="A1501" s="14" t="s">
        <v>1991</v>
      </c>
      <c r="B1501" s="12">
        <v>614</v>
      </c>
    </row>
    <row r="1502" spans="1:2" x14ac:dyDescent="0.2">
      <c r="A1502" s="14" t="s">
        <v>1992</v>
      </c>
      <c r="B1502" s="12">
        <v>597</v>
      </c>
    </row>
    <row r="1503" spans="1:2" x14ac:dyDescent="0.2">
      <c r="A1503" s="14" t="s">
        <v>1993</v>
      </c>
      <c r="B1503" s="12">
        <v>476</v>
      </c>
    </row>
    <row r="1504" spans="1:2" x14ac:dyDescent="0.2">
      <c r="A1504" s="14" t="s">
        <v>1994</v>
      </c>
      <c r="B1504" s="12">
        <v>63</v>
      </c>
    </row>
    <row r="1505" spans="1:2" x14ac:dyDescent="0.2">
      <c r="A1505" s="14" t="s">
        <v>1986</v>
      </c>
      <c r="B1505" s="12">
        <v>725</v>
      </c>
    </row>
    <row r="1506" spans="1:2" x14ac:dyDescent="0.2">
      <c r="A1506" s="14" t="s">
        <v>1987</v>
      </c>
      <c r="B1506" s="12">
        <v>33</v>
      </c>
    </row>
    <row r="1507" spans="1:2" x14ac:dyDescent="0.2">
      <c r="A1507" s="14" t="s">
        <v>1988</v>
      </c>
      <c r="B1507" s="12">
        <v>127</v>
      </c>
    </row>
    <row r="1508" spans="1:2" x14ac:dyDescent="0.2">
      <c r="A1508" s="14" t="s">
        <v>1989</v>
      </c>
      <c r="B1508" s="12">
        <v>31</v>
      </c>
    </row>
    <row r="1509" spans="1:2" x14ac:dyDescent="0.2">
      <c r="A1509" s="14" t="s">
        <v>1990</v>
      </c>
      <c r="B1509" s="12">
        <v>31</v>
      </c>
    </row>
    <row r="1510" spans="1:2" x14ac:dyDescent="0.2">
      <c r="A1510" s="14" t="s">
        <v>1995</v>
      </c>
      <c r="B1510" s="12">
        <v>1186</v>
      </c>
    </row>
    <row r="1511" spans="1:2" x14ac:dyDescent="0.2">
      <c r="A1511" s="14" t="s">
        <v>2294</v>
      </c>
      <c r="B1511" s="12">
        <v>26</v>
      </c>
    </row>
    <row r="1512" spans="1:2" x14ac:dyDescent="0.2">
      <c r="A1512" s="14" t="s">
        <v>1996</v>
      </c>
      <c r="B1512" s="12">
        <v>254</v>
      </c>
    </row>
    <row r="1513" spans="1:2" x14ac:dyDescent="0.2">
      <c r="A1513" s="14" t="s">
        <v>1997</v>
      </c>
      <c r="B1513" s="12">
        <v>199</v>
      </c>
    </row>
    <row r="1514" spans="1:2" x14ac:dyDescent="0.2">
      <c r="A1514" s="14" t="s">
        <v>1998</v>
      </c>
      <c r="B1514" s="12">
        <v>195</v>
      </c>
    </row>
    <row r="1515" spans="1:2" x14ac:dyDescent="0.2">
      <c r="A1515" s="14" t="s">
        <v>1999</v>
      </c>
      <c r="B1515" s="12">
        <v>449</v>
      </c>
    </row>
    <row r="1516" spans="1:2" x14ac:dyDescent="0.2">
      <c r="A1516" s="14" t="s">
        <v>2000</v>
      </c>
      <c r="B1516" s="12">
        <v>95</v>
      </c>
    </row>
    <row r="1517" spans="1:2" x14ac:dyDescent="0.2">
      <c r="A1517" s="14" t="s">
        <v>2001</v>
      </c>
      <c r="B1517" s="12">
        <v>206</v>
      </c>
    </row>
    <row r="1518" spans="1:2" x14ac:dyDescent="0.2">
      <c r="A1518" s="14" t="s">
        <v>2002</v>
      </c>
      <c r="B1518" s="12">
        <v>95</v>
      </c>
    </row>
    <row r="1519" spans="1:2" x14ac:dyDescent="0.2">
      <c r="A1519" s="14" t="s">
        <v>2006</v>
      </c>
      <c r="B1519" s="12">
        <v>31</v>
      </c>
    </row>
    <row r="1520" spans="1:2" x14ac:dyDescent="0.2">
      <c r="A1520" s="14" t="s">
        <v>2007</v>
      </c>
      <c r="B1520" s="12">
        <v>31</v>
      </c>
    </row>
    <row r="1521" spans="1:2" x14ac:dyDescent="0.2">
      <c r="A1521" s="14" t="s">
        <v>2008</v>
      </c>
      <c r="B1521" s="12">
        <v>63</v>
      </c>
    </row>
    <row r="1522" spans="1:2" x14ac:dyDescent="0.2">
      <c r="A1522" s="14" t="s">
        <v>2009</v>
      </c>
      <c r="B1522" s="12">
        <v>94</v>
      </c>
    </row>
    <row r="1523" spans="1:2" x14ac:dyDescent="0.2">
      <c r="A1523" s="14" t="s">
        <v>2010</v>
      </c>
      <c r="B1523" s="12">
        <v>114</v>
      </c>
    </row>
    <row r="1524" spans="1:2" x14ac:dyDescent="0.2">
      <c r="A1524" s="14" t="s">
        <v>2011</v>
      </c>
      <c r="B1524" s="12">
        <v>127</v>
      </c>
    </row>
    <row r="1525" spans="1:2" x14ac:dyDescent="0.2">
      <c r="A1525" s="14" t="s">
        <v>2012</v>
      </c>
      <c r="B1525" s="12">
        <v>127</v>
      </c>
    </row>
    <row r="1526" spans="1:2" x14ac:dyDescent="0.2">
      <c r="A1526" s="14" t="s">
        <v>2003</v>
      </c>
      <c r="B1526" s="12">
        <v>180</v>
      </c>
    </row>
    <row r="1527" spans="1:2" x14ac:dyDescent="0.2">
      <c r="A1527" s="14" t="s">
        <v>2004</v>
      </c>
      <c r="B1527" s="12">
        <v>201</v>
      </c>
    </row>
    <row r="1528" spans="1:2" x14ac:dyDescent="0.2">
      <c r="A1528" s="14" t="s">
        <v>2005</v>
      </c>
      <c r="B1528" s="12">
        <v>107</v>
      </c>
    </row>
    <row r="1529" spans="1:2" x14ac:dyDescent="0.2">
      <c r="A1529" s="14" t="s">
        <v>2041</v>
      </c>
      <c r="B1529" s="12">
        <v>622</v>
      </c>
    </row>
    <row r="1530" spans="1:2" x14ac:dyDescent="0.2">
      <c r="A1530" s="14" t="s">
        <v>2042</v>
      </c>
      <c r="B1530" s="12">
        <v>1155</v>
      </c>
    </row>
    <row r="1531" spans="1:2" x14ac:dyDescent="0.2">
      <c r="A1531" s="14" t="s">
        <v>2043</v>
      </c>
      <c r="B1531" s="12">
        <v>182</v>
      </c>
    </row>
    <row r="1532" spans="1:2" x14ac:dyDescent="0.2">
      <c r="A1532" s="14" t="s">
        <v>2044</v>
      </c>
      <c r="B1532" s="12">
        <v>416</v>
      </c>
    </row>
    <row r="1533" spans="1:2" x14ac:dyDescent="0.2">
      <c r="A1533" s="14" t="s">
        <v>2045</v>
      </c>
      <c r="B1533" s="12">
        <v>180</v>
      </c>
    </row>
    <row r="1534" spans="1:2" x14ac:dyDescent="0.2">
      <c r="A1534" s="14" t="s">
        <v>2046</v>
      </c>
      <c r="B1534" s="12">
        <v>88</v>
      </c>
    </row>
    <row r="1535" spans="1:2" x14ac:dyDescent="0.2">
      <c r="A1535" s="14" t="s">
        <v>2048</v>
      </c>
      <c r="B1535" s="12">
        <v>158</v>
      </c>
    </row>
    <row r="1536" spans="1:2" x14ac:dyDescent="0.2">
      <c r="A1536" s="14" t="s">
        <v>2049</v>
      </c>
      <c r="B1536" s="12">
        <v>159</v>
      </c>
    </row>
    <row r="1537" spans="1:2" x14ac:dyDescent="0.2">
      <c r="A1537" s="14" t="s">
        <v>2050</v>
      </c>
      <c r="B1537" s="12">
        <v>592</v>
      </c>
    </row>
    <row r="1538" spans="1:2" x14ac:dyDescent="0.2">
      <c r="A1538" s="14" t="s">
        <v>2047</v>
      </c>
      <c r="B1538" s="12">
        <v>159</v>
      </c>
    </row>
    <row r="1539" spans="1:2" x14ac:dyDescent="0.2">
      <c r="A1539" s="14" t="s">
        <v>2051</v>
      </c>
      <c r="B1539" s="12">
        <v>28</v>
      </c>
    </row>
    <row r="1540" spans="1:2" x14ac:dyDescent="0.2">
      <c r="A1540" s="14" t="s">
        <v>2052</v>
      </c>
      <c r="B1540" s="12">
        <v>123</v>
      </c>
    </row>
    <row r="1541" spans="1:2" x14ac:dyDescent="0.2">
      <c r="A1541" s="14" t="s">
        <v>2053</v>
      </c>
      <c r="B1541" s="12">
        <v>83</v>
      </c>
    </row>
    <row r="1542" spans="1:2" x14ac:dyDescent="0.2">
      <c r="A1542" s="14" t="s">
        <v>2054</v>
      </c>
      <c r="B1542" s="12">
        <v>158</v>
      </c>
    </row>
    <row r="1543" spans="1:2" x14ac:dyDescent="0.2">
      <c r="A1543" s="14" t="s">
        <v>2055</v>
      </c>
      <c r="B1543" s="12">
        <v>798</v>
      </c>
    </row>
    <row r="1544" spans="1:2" x14ac:dyDescent="0.2">
      <c r="A1544" s="14" t="s">
        <v>2056</v>
      </c>
      <c r="B1544" s="12">
        <v>836</v>
      </c>
    </row>
    <row r="1545" spans="1:2" x14ac:dyDescent="0.2">
      <c r="A1545" s="14" t="s">
        <v>2057</v>
      </c>
      <c r="B1545" s="12">
        <v>370</v>
      </c>
    </row>
    <row r="1546" spans="1:2" x14ac:dyDescent="0.2">
      <c r="A1546" s="14" t="s">
        <v>2058</v>
      </c>
      <c r="B1546" s="12">
        <v>215</v>
      </c>
    </row>
    <row r="1547" spans="1:2" x14ac:dyDescent="0.2">
      <c r="A1547" s="14" t="s">
        <v>2059</v>
      </c>
      <c r="B1547" s="12">
        <v>52</v>
      </c>
    </row>
    <row r="1548" spans="1:2" x14ac:dyDescent="0.2">
      <c r="A1548" s="14" t="s">
        <v>2061</v>
      </c>
      <c r="B1548" s="12">
        <v>156</v>
      </c>
    </row>
    <row r="1549" spans="1:2" x14ac:dyDescent="0.2">
      <c r="A1549" s="14" t="s">
        <v>2062</v>
      </c>
      <c r="B1549" s="12">
        <v>94</v>
      </c>
    </row>
    <row r="1550" spans="1:2" x14ac:dyDescent="0.2">
      <c r="A1550" s="14" t="s">
        <v>2063</v>
      </c>
      <c r="B1550" s="12">
        <v>505</v>
      </c>
    </row>
    <row r="1551" spans="1:2" x14ac:dyDescent="0.2">
      <c r="A1551" s="14" t="s">
        <v>2060</v>
      </c>
      <c r="B1551" s="12">
        <v>158</v>
      </c>
    </row>
    <row r="1552" spans="1:2" x14ac:dyDescent="0.2">
      <c r="A1552" s="14" t="s">
        <v>2064</v>
      </c>
      <c r="B1552" s="12">
        <v>10</v>
      </c>
    </row>
    <row r="1553" spans="1:2" x14ac:dyDescent="0.2">
      <c r="A1553" s="14" t="s">
        <v>2065</v>
      </c>
      <c r="B1553" s="12">
        <v>191</v>
      </c>
    </row>
    <row r="1554" spans="1:2" x14ac:dyDescent="0.2">
      <c r="A1554" s="14" t="s">
        <v>2066</v>
      </c>
      <c r="B1554" s="12">
        <v>420</v>
      </c>
    </row>
    <row r="1555" spans="1:2" x14ac:dyDescent="0.2">
      <c r="A1555" s="14" t="s">
        <v>2067</v>
      </c>
      <c r="B1555" s="12">
        <v>175</v>
      </c>
    </row>
    <row r="1556" spans="1:2" x14ac:dyDescent="0.2">
      <c r="A1556" s="14" t="s">
        <v>2068</v>
      </c>
      <c r="B1556" s="12">
        <v>282</v>
      </c>
    </row>
    <row r="1557" spans="1:2" x14ac:dyDescent="0.2">
      <c r="A1557" s="14" t="s">
        <v>2069</v>
      </c>
      <c r="B1557" s="12">
        <v>66</v>
      </c>
    </row>
    <row r="1558" spans="1:2" x14ac:dyDescent="0.2">
      <c r="A1558" s="14" t="s">
        <v>2070</v>
      </c>
      <c r="B1558" s="12">
        <v>54</v>
      </c>
    </row>
    <row r="1559" spans="1:2" x14ac:dyDescent="0.2">
      <c r="A1559" s="14" t="s">
        <v>2071</v>
      </c>
      <c r="B1559" s="12">
        <v>158</v>
      </c>
    </row>
    <row r="1560" spans="1:2" x14ac:dyDescent="0.2">
      <c r="A1560" s="14" t="s">
        <v>2072</v>
      </c>
      <c r="B1560" s="12">
        <v>355</v>
      </c>
    </row>
    <row r="1561" spans="1:2" x14ac:dyDescent="0.2">
      <c r="A1561" s="14" t="s">
        <v>2073</v>
      </c>
      <c r="B1561" s="12">
        <v>165</v>
      </c>
    </row>
    <row r="1562" spans="1:2" x14ac:dyDescent="0.2">
      <c r="A1562" s="14" t="s">
        <v>2074</v>
      </c>
      <c r="B1562" s="12">
        <v>120</v>
      </c>
    </row>
    <row r="1563" spans="1:2" x14ac:dyDescent="0.2">
      <c r="A1563" s="14" t="s">
        <v>2075</v>
      </c>
      <c r="B1563" s="12">
        <v>110</v>
      </c>
    </row>
    <row r="1564" spans="1:2" x14ac:dyDescent="0.2">
      <c r="A1564" s="14" t="s">
        <v>2077</v>
      </c>
      <c r="B1564" s="12">
        <v>52</v>
      </c>
    </row>
    <row r="1565" spans="1:2" x14ac:dyDescent="0.2">
      <c r="A1565" s="14" t="s">
        <v>2078</v>
      </c>
      <c r="B1565" s="12">
        <v>50</v>
      </c>
    </row>
    <row r="1566" spans="1:2" x14ac:dyDescent="0.2">
      <c r="A1566" s="14" t="s">
        <v>2079</v>
      </c>
      <c r="B1566" s="12">
        <v>150</v>
      </c>
    </row>
    <row r="1567" spans="1:2" x14ac:dyDescent="0.2">
      <c r="A1567" s="14" t="s">
        <v>2076</v>
      </c>
      <c r="B1567" s="12">
        <v>52</v>
      </c>
    </row>
    <row r="1568" spans="1:2" x14ac:dyDescent="0.2">
      <c r="A1568" s="14" t="s">
        <v>2080</v>
      </c>
      <c r="B1568" s="12">
        <v>142</v>
      </c>
    </row>
    <row r="1569" spans="1:2" x14ac:dyDescent="0.2">
      <c r="A1569" s="14" t="s">
        <v>2081</v>
      </c>
      <c r="B1569" s="12">
        <v>10</v>
      </c>
    </row>
    <row r="1570" spans="1:2" x14ac:dyDescent="0.2">
      <c r="A1570" s="14" t="s">
        <v>2082</v>
      </c>
      <c r="B1570" s="12">
        <v>48</v>
      </c>
    </row>
    <row r="1571" spans="1:2" x14ac:dyDescent="0.2">
      <c r="A1571" s="14" t="s">
        <v>2083</v>
      </c>
      <c r="B1571" s="12">
        <v>104</v>
      </c>
    </row>
    <row r="1572" spans="1:2" x14ac:dyDescent="0.2">
      <c r="A1572" s="14" t="s">
        <v>2091</v>
      </c>
      <c r="B1572" s="12">
        <v>19</v>
      </c>
    </row>
    <row r="1573" spans="1:2" x14ac:dyDescent="0.2">
      <c r="A1573" s="14" t="s">
        <v>2092</v>
      </c>
      <c r="B1573" s="12">
        <v>150</v>
      </c>
    </row>
    <row r="1574" spans="1:2" x14ac:dyDescent="0.2">
      <c r="A1574" s="14" t="s">
        <v>2093</v>
      </c>
      <c r="B1574" s="12">
        <v>35</v>
      </c>
    </row>
    <row r="1575" spans="1:2" x14ac:dyDescent="0.2">
      <c r="A1575" s="14" t="s">
        <v>2094</v>
      </c>
      <c r="B1575" s="12">
        <v>179</v>
      </c>
    </row>
    <row r="1576" spans="1:2" x14ac:dyDescent="0.2">
      <c r="A1576" s="14" t="s">
        <v>2095</v>
      </c>
      <c r="B1576" s="12">
        <v>66</v>
      </c>
    </row>
    <row r="1577" spans="1:2" x14ac:dyDescent="0.2">
      <c r="A1577" s="14" t="s">
        <v>2085</v>
      </c>
      <c r="B1577" s="12">
        <v>207</v>
      </c>
    </row>
    <row r="1578" spans="1:2" x14ac:dyDescent="0.2">
      <c r="A1578" s="14" t="s">
        <v>2086</v>
      </c>
      <c r="B1578" s="12">
        <v>235</v>
      </c>
    </row>
    <row r="1579" spans="1:2" x14ac:dyDescent="0.2">
      <c r="A1579" s="14" t="s">
        <v>2087</v>
      </c>
      <c r="B1579" s="12">
        <v>1224</v>
      </c>
    </row>
    <row r="1580" spans="1:2" x14ac:dyDescent="0.2">
      <c r="A1580" s="14" t="s">
        <v>2084</v>
      </c>
      <c r="B1580" s="12">
        <v>207</v>
      </c>
    </row>
    <row r="1581" spans="1:2" x14ac:dyDescent="0.2">
      <c r="A1581" s="14" t="s">
        <v>2088</v>
      </c>
      <c r="B1581" s="12">
        <v>1305</v>
      </c>
    </row>
    <row r="1582" spans="1:2" x14ac:dyDescent="0.2">
      <c r="A1582" s="14" t="s">
        <v>2089</v>
      </c>
      <c r="B1582" s="12">
        <v>1471</v>
      </c>
    </row>
    <row r="1583" spans="1:2" x14ac:dyDescent="0.2">
      <c r="A1583" s="14" t="s">
        <v>2090</v>
      </c>
      <c r="B1583" s="12">
        <v>226</v>
      </c>
    </row>
    <row r="1584" spans="1:2" x14ac:dyDescent="0.2">
      <c r="A1584" s="14" t="s">
        <v>2097</v>
      </c>
      <c r="B1584" s="12">
        <v>857</v>
      </c>
    </row>
    <row r="1585" spans="1:2" x14ac:dyDescent="0.2">
      <c r="A1585" s="14" t="s">
        <v>2098</v>
      </c>
      <c r="B1585" s="12">
        <v>104</v>
      </c>
    </row>
    <row r="1586" spans="1:2" x14ac:dyDescent="0.2">
      <c r="A1586" s="14" t="s">
        <v>1358</v>
      </c>
      <c r="B1586" s="12">
        <v>6616</v>
      </c>
    </row>
    <row r="1587" spans="1:2" x14ac:dyDescent="0.2">
      <c r="A1587" s="14" t="s">
        <v>2099</v>
      </c>
      <c r="B1587" s="12">
        <v>208</v>
      </c>
    </row>
    <row r="1588" spans="1:2" x14ac:dyDescent="0.2">
      <c r="A1588" s="14" t="s">
        <v>2100</v>
      </c>
      <c r="B1588" s="12">
        <v>422</v>
      </c>
    </row>
    <row r="1589" spans="1:2" x14ac:dyDescent="0.2">
      <c r="A1589" s="14" t="s">
        <v>2102</v>
      </c>
      <c r="B1589" s="12">
        <v>1506</v>
      </c>
    </row>
    <row r="1590" spans="1:2" x14ac:dyDescent="0.2">
      <c r="A1590" s="14" t="s">
        <v>2101</v>
      </c>
      <c r="B1590" s="12">
        <v>416</v>
      </c>
    </row>
    <row r="1591" spans="1:2" x14ac:dyDescent="0.2">
      <c r="A1591" s="14" t="s">
        <v>2096</v>
      </c>
      <c r="B1591" s="12">
        <v>111</v>
      </c>
    </row>
    <row r="1592" spans="1:2" x14ac:dyDescent="0.2">
      <c r="A1592" s="14" t="s">
        <v>2103</v>
      </c>
      <c r="B1592" s="12">
        <v>9802</v>
      </c>
    </row>
    <row r="1593" spans="1:2" x14ac:dyDescent="0.2">
      <c r="A1593" s="14" t="s">
        <v>2104</v>
      </c>
      <c r="B1593" s="12">
        <v>62</v>
      </c>
    </row>
    <row r="1594" spans="1:2" x14ac:dyDescent="0.2">
      <c r="A1594" s="14" t="s">
        <v>2105</v>
      </c>
      <c r="B1594" s="12">
        <v>67</v>
      </c>
    </row>
    <row r="1595" spans="1:2" x14ac:dyDescent="0.2">
      <c r="A1595" s="14" t="s">
        <v>2106</v>
      </c>
      <c r="B1595" s="12">
        <v>50</v>
      </c>
    </row>
    <row r="1596" spans="1:2" x14ac:dyDescent="0.2">
      <c r="A1596" s="14" t="s">
        <v>2107</v>
      </c>
      <c r="B1596" s="12">
        <v>189</v>
      </c>
    </row>
    <row r="1597" spans="1:2" x14ac:dyDescent="0.2">
      <c r="A1597" s="14" t="s">
        <v>2108</v>
      </c>
      <c r="B1597" s="12">
        <v>3710</v>
      </c>
    </row>
    <row r="1598" spans="1:2" x14ac:dyDescent="0.2">
      <c r="A1598" s="14" t="s">
        <v>2109</v>
      </c>
      <c r="B1598" s="12">
        <v>103</v>
      </c>
    </row>
    <row r="1599" spans="1:2" x14ac:dyDescent="0.2">
      <c r="A1599" s="14" t="s">
        <v>2110</v>
      </c>
      <c r="B1599" s="12">
        <v>202</v>
      </c>
    </row>
    <row r="1600" spans="1:2" x14ac:dyDescent="0.2">
      <c r="A1600" s="14" t="s">
        <v>2111</v>
      </c>
      <c r="B1600" s="12">
        <v>287</v>
      </c>
    </row>
    <row r="1601" spans="1:2" x14ac:dyDescent="0.2">
      <c r="A1601" s="14" t="s">
        <v>2112</v>
      </c>
      <c r="B1601" s="12">
        <v>4144</v>
      </c>
    </row>
    <row r="1602" spans="1:2" x14ac:dyDescent="0.2">
      <c r="A1602" s="14" t="s">
        <v>2113</v>
      </c>
      <c r="B1602" s="12">
        <v>49</v>
      </c>
    </row>
    <row r="1603" spans="1:2" x14ac:dyDescent="0.2">
      <c r="A1603" s="14" t="s">
        <v>2114</v>
      </c>
      <c r="B1603" s="12">
        <v>105</v>
      </c>
    </row>
    <row r="1604" spans="1:2" x14ac:dyDescent="0.2">
      <c r="A1604" s="14" t="s">
        <v>2115</v>
      </c>
      <c r="B1604" s="12">
        <v>104</v>
      </c>
    </row>
    <row r="1605" spans="1:2" x14ac:dyDescent="0.2">
      <c r="A1605" s="14" t="s">
        <v>2116</v>
      </c>
      <c r="B1605" s="12">
        <v>208</v>
      </c>
    </row>
    <row r="1606" spans="1:2" x14ac:dyDescent="0.2">
      <c r="A1606" s="14" t="s">
        <v>2117</v>
      </c>
      <c r="B1606" s="12">
        <v>62</v>
      </c>
    </row>
    <row r="1607" spans="1:2" x14ac:dyDescent="0.2">
      <c r="A1607" s="14" t="s">
        <v>2118</v>
      </c>
      <c r="B1607" s="12">
        <v>208</v>
      </c>
    </row>
    <row r="1608" spans="1:2" x14ac:dyDescent="0.2">
      <c r="A1608" s="14" t="s">
        <v>2121</v>
      </c>
      <c r="B1608" s="12">
        <v>286</v>
      </c>
    </row>
    <row r="1609" spans="1:2" x14ac:dyDescent="0.2">
      <c r="A1609" s="14" t="s">
        <v>2122</v>
      </c>
      <c r="B1609" s="12">
        <v>42</v>
      </c>
    </row>
    <row r="1610" spans="1:2" x14ac:dyDescent="0.2">
      <c r="A1610" s="14" t="s">
        <v>2123</v>
      </c>
      <c r="B1610" s="12">
        <v>105</v>
      </c>
    </row>
    <row r="1611" spans="1:2" x14ac:dyDescent="0.2">
      <c r="A1611" s="14" t="s">
        <v>2119</v>
      </c>
      <c r="B1611" s="12">
        <v>92</v>
      </c>
    </row>
    <row r="1612" spans="1:2" x14ac:dyDescent="0.2">
      <c r="A1612" s="14" t="s">
        <v>2120</v>
      </c>
      <c r="B1612" s="12">
        <v>104</v>
      </c>
    </row>
    <row r="1613" spans="1:2" x14ac:dyDescent="0.2">
      <c r="A1613" s="14" t="s">
        <v>2125</v>
      </c>
      <c r="B1613" s="12">
        <v>236</v>
      </c>
    </row>
    <row r="1614" spans="1:2" x14ac:dyDescent="0.2">
      <c r="A1614" s="14" t="s">
        <v>2126</v>
      </c>
      <c r="B1614" s="12">
        <v>581</v>
      </c>
    </row>
    <row r="1615" spans="1:2" x14ac:dyDescent="0.2">
      <c r="A1615" s="14" t="s">
        <v>2127</v>
      </c>
      <c r="B1615" s="12">
        <v>1628</v>
      </c>
    </row>
    <row r="1616" spans="1:2" x14ac:dyDescent="0.2">
      <c r="A1616" s="14" t="s">
        <v>2124</v>
      </c>
      <c r="B1616" s="12">
        <v>552</v>
      </c>
    </row>
    <row r="1617" spans="1:2" x14ac:dyDescent="0.2">
      <c r="A1617" s="14" t="s">
        <v>2128</v>
      </c>
      <c r="B1617" s="12">
        <v>6277</v>
      </c>
    </row>
    <row r="1618" spans="1:2" x14ac:dyDescent="0.2">
      <c r="A1618" s="14" t="s">
        <v>2129</v>
      </c>
      <c r="B1618" s="12">
        <v>2654</v>
      </c>
    </row>
    <row r="1619" spans="1:2" x14ac:dyDescent="0.2">
      <c r="A1619" s="14" t="s">
        <v>2130</v>
      </c>
      <c r="B1619" s="12">
        <v>1203</v>
      </c>
    </row>
    <row r="1620" spans="1:2" x14ac:dyDescent="0.2">
      <c r="A1620" s="14" t="s">
        <v>2131</v>
      </c>
      <c r="B1620" s="12">
        <v>127</v>
      </c>
    </row>
    <row r="1621" spans="1:2" x14ac:dyDescent="0.2">
      <c r="A1621" s="14" t="s">
        <v>2141</v>
      </c>
      <c r="B1621" s="12">
        <v>24</v>
      </c>
    </row>
    <row r="1622" spans="1:2" x14ac:dyDescent="0.2">
      <c r="A1622" s="14" t="s">
        <v>2142</v>
      </c>
      <c r="B1622" s="12">
        <v>7</v>
      </c>
    </row>
    <row r="1623" spans="1:2" x14ac:dyDescent="0.2">
      <c r="A1623" s="14" t="s">
        <v>2143</v>
      </c>
      <c r="B1623" s="12">
        <v>3249</v>
      </c>
    </row>
    <row r="1624" spans="1:2" x14ac:dyDescent="0.2">
      <c r="A1624" s="14" t="s">
        <v>2140</v>
      </c>
      <c r="B1624" s="12">
        <v>24</v>
      </c>
    </row>
    <row r="1625" spans="1:2" x14ac:dyDescent="0.2">
      <c r="A1625" s="14" t="s">
        <v>2144</v>
      </c>
      <c r="B1625" s="12">
        <v>5721</v>
      </c>
    </row>
    <row r="1626" spans="1:2" x14ac:dyDescent="0.2">
      <c r="A1626" s="14" t="s">
        <v>2145</v>
      </c>
      <c r="B1626" s="12">
        <v>1019</v>
      </c>
    </row>
    <row r="1627" spans="1:2" x14ac:dyDescent="0.2">
      <c r="A1627" s="14" t="s">
        <v>2146</v>
      </c>
      <c r="B1627" s="12">
        <v>553</v>
      </c>
    </row>
    <row r="1628" spans="1:2" x14ac:dyDescent="0.2">
      <c r="A1628" s="14" t="s">
        <v>2147</v>
      </c>
      <c r="B1628" s="12">
        <v>203</v>
      </c>
    </row>
    <row r="1629" spans="1:2" x14ac:dyDescent="0.2">
      <c r="A1629" s="14" t="s">
        <v>2133</v>
      </c>
      <c r="B1629" s="12">
        <v>31</v>
      </c>
    </row>
    <row r="1630" spans="1:2" x14ac:dyDescent="0.2">
      <c r="A1630" s="14" t="s">
        <v>2134</v>
      </c>
      <c r="B1630" s="12">
        <v>24</v>
      </c>
    </row>
    <row r="1631" spans="1:2" x14ac:dyDescent="0.2">
      <c r="A1631" s="14" t="s">
        <v>2135</v>
      </c>
      <c r="B1631" s="12">
        <v>1082</v>
      </c>
    </row>
    <row r="1632" spans="1:2" x14ac:dyDescent="0.2">
      <c r="A1632" s="14" t="s">
        <v>2132</v>
      </c>
      <c r="B1632" s="12">
        <v>31</v>
      </c>
    </row>
    <row r="1633" spans="1:2" x14ac:dyDescent="0.2">
      <c r="A1633" s="14" t="s">
        <v>2136</v>
      </c>
      <c r="B1633" s="12">
        <v>853</v>
      </c>
    </row>
    <row r="1634" spans="1:2" x14ac:dyDescent="0.2">
      <c r="A1634" s="14" t="s">
        <v>2137</v>
      </c>
      <c r="B1634" s="12">
        <v>829</v>
      </c>
    </row>
    <row r="1635" spans="1:2" x14ac:dyDescent="0.2">
      <c r="A1635" s="14" t="s">
        <v>2138</v>
      </c>
      <c r="B1635" s="12">
        <v>4909</v>
      </c>
    </row>
    <row r="1636" spans="1:2" x14ac:dyDescent="0.2">
      <c r="A1636" s="14" t="s">
        <v>2139</v>
      </c>
      <c r="B1636" s="12">
        <v>44</v>
      </c>
    </row>
    <row r="1637" spans="1:2" x14ac:dyDescent="0.2">
      <c r="A1637" s="14" t="s">
        <v>2177</v>
      </c>
      <c r="B1637" s="12">
        <v>101</v>
      </c>
    </row>
    <row r="1638" spans="1:2" x14ac:dyDescent="0.2">
      <c r="A1638" s="14" t="s">
        <v>2178</v>
      </c>
      <c r="B1638" s="12">
        <v>26</v>
      </c>
    </row>
    <row r="1639" spans="1:2" x14ac:dyDescent="0.2">
      <c r="A1639" s="14" t="s">
        <v>2175</v>
      </c>
      <c r="B1639" s="12">
        <v>267</v>
      </c>
    </row>
    <row r="1640" spans="1:2" x14ac:dyDescent="0.2">
      <c r="A1640" s="14" t="s">
        <v>2176</v>
      </c>
      <c r="B1640" s="12">
        <v>72</v>
      </c>
    </row>
    <row r="1641" spans="1:2" x14ac:dyDescent="0.2">
      <c r="A1641" s="14" t="s">
        <v>2179</v>
      </c>
      <c r="B1641" s="12">
        <v>184</v>
      </c>
    </row>
    <row r="1642" spans="1:2" x14ac:dyDescent="0.2">
      <c r="A1642" s="14" t="s">
        <v>2180</v>
      </c>
      <c r="B1642" s="12">
        <v>430</v>
      </c>
    </row>
    <row r="1643" spans="1:2" x14ac:dyDescent="0.2">
      <c r="A1643" s="14" t="s">
        <v>2181</v>
      </c>
      <c r="B1643" s="12">
        <v>773</v>
      </c>
    </row>
    <row r="1644" spans="1:2" x14ac:dyDescent="0.2">
      <c r="A1644" s="14" t="s">
        <v>2182</v>
      </c>
      <c r="B1644" s="12">
        <v>596</v>
      </c>
    </row>
    <row r="1645" spans="1:2" x14ac:dyDescent="0.2">
      <c r="A1645" s="14" t="s">
        <v>2183</v>
      </c>
      <c r="B1645" s="12">
        <v>288</v>
      </c>
    </row>
    <row r="1646" spans="1:2" x14ac:dyDescent="0.2">
      <c r="A1646" s="14" t="s">
        <v>2184</v>
      </c>
      <c r="B1646" s="12">
        <v>1494</v>
      </c>
    </row>
    <row r="1647" spans="1:2" x14ac:dyDescent="0.2">
      <c r="A1647" s="14" t="s">
        <v>2185</v>
      </c>
      <c r="B1647" s="12">
        <v>112</v>
      </c>
    </row>
    <row r="1648" spans="1:2" x14ac:dyDescent="0.2">
      <c r="A1648" s="14" t="s">
        <v>2186</v>
      </c>
      <c r="B1648" s="12">
        <v>82</v>
      </c>
    </row>
    <row r="1649" spans="1:2" x14ac:dyDescent="0.2">
      <c r="A1649" s="14" t="s">
        <v>2192</v>
      </c>
      <c r="B1649" s="12">
        <v>199</v>
      </c>
    </row>
    <row r="1650" spans="1:2" x14ac:dyDescent="0.2">
      <c r="A1650" s="14" t="s">
        <v>2193</v>
      </c>
      <c r="B1650" s="12">
        <v>135</v>
      </c>
    </row>
    <row r="1651" spans="1:2" x14ac:dyDescent="0.2">
      <c r="A1651" s="14" t="s">
        <v>2194</v>
      </c>
      <c r="B1651" s="12">
        <v>305</v>
      </c>
    </row>
    <row r="1652" spans="1:2" x14ac:dyDescent="0.2">
      <c r="A1652" s="14" t="s">
        <v>2195</v>
      </c>
      <c r="B1652" s="12">
        <v>152</v>
      </c>
    </row>
    <row r="1653" spans="1:2" x14ac:dyDescent="0.2">
      <c r="A1653" s="14" t="s">
        <v>2196</v>
      </c>
      <c r="B1653" s="12">
        <v>189</v>
      </c>
    </row>
    <row r="1654" spans="1:2" x14ac:dyDescent="0.2">
      <c r="A1654" s="14" t="s">
        <v>2187</v>
      </c>
      <c r="B1654" s="12">
        <v>66</v>
      </c>
    </row>
    <row r="1655" spans="1:2" x14ac:dyDescent="0.2">
      <c r="A1655" s="14" t="s">
        <v>2188</v>
      </c>
      <c r="B1655" s="12">
        <v>188</v>
      </c>
    </row>
    <row r="1656" spans="1:2" x14ac:dyDescent="0.2">
      <c r="A1656" s="14" t="s">
        <v>2189</v>
      </c>
      <c r="B1656" s="12">
        <v>97</v>
      </c>
    </row>
    <row r="1657" spans="1:2" x14ac:dyDescent="0.2">
      <c r="A1657" s="14" t="s">
        <v>2190</v>
      </c>
      <c r="B1657" s="12">
        <v>77</v>
      </c>
    </row>
    <row r="1658" spans="1:2" x14ac:dyDescent="0.2">
      <c r="A1658" s="14" t="s">
        <v>2191</v>
      </c>
      <c r="B1658" s="12">
        <v>29</v>
      </c>
    </row>
    <row r="1659" spans="1:2" x14ac:dyDescent="0.2">
      <c r="A1659" s="14" t="s">
        <v>2148</v>
      </c>
      <c r="B1659" s="12">
        <v>18</v>
      </c>
    </row>
    <row r="1660" spans="1:2" x14ac:dyDescent="0.2">
      <c r="A1660" s="14" t="s">
        <v>2149</v>
      </c>
      <c r="B1660" s="12">
        <v>36</v>
      </c>
    </row>
    <row r="1661" spans="1:2" x14ac:dyDescent="0.2">
      <c r="A1661" s="14" t="s">
        <v>2155</v>
      </c>
      <c r="B1661" s="12">
        <v>14</v>
      </c>
    </row>
    <row r="1662" spans="1:2" x14ac:dyDescent="0.2">
      <c r="A1662" s="14" t="s">
        <v>2156</v>
      </c>
      <c r="B1662" s="12">
        <v>359</v>
      </c>
    </row>
    <row r="1663" spans="1:2" x14ac:dyDescent="0.2">
      <c r="A1663" s="14" t="s">
        <v>2157</v>
      </c>
      <c r="B1663" s="12">
        <v>1</v>
      </c>
    </row>
    <row r="1664" spans="1:2" x14ac:dyDescent="0.2">
      <c r="A1664" s="14" t="s">
        <v>2150</v>
      </c>
      <c r="B1664" s="12">
        <v>376</v>
      </c>
    </row>
    <row r="1665" spans="1:2" x14ac:dyDescent="0.2">
      <c r="A1665" s="14" t="s">
        <v>2151</v>
      </c>
      <c r="B1665" s="12">
        <v>351</v>
      </c>
    </row>
    <row r="1666" spans="1:2" x14ac:dyDescent="0.2">
      <c r="A1666" s="14" t="s">
        <v>2152</v>
      </c>
      <c r="B1666" s="12">
        <v>1044</v>
      </c>
    </row>
    <row r="1667" spans="1:2" x14ac:dyDescent="0.2">
      <c r="A1667" s="14" t="s">
        <v>2153</v>
      </c>
      <c r="B1667" s="12">
        <v>494</v>
      </c>
    </row>
    <row r="1668" spans="1:2" x14ac:dyDescent="0.2">
      <c r="A1668" s="14" t="s">
        <v>2154</v>
      </c>
      <c r="B1668" s="12">
        <v>67</v>
      </c>
    </row>
    <row r="1669" spans="1:2" x14ac:dyDescent="0.2">
      <c r="A1669" s="14" t="s">
        <v>2158</v>
      </c>
      <c r="B1669" s="12">
        <v>361</v>
      </c>
    </row>
    <row r="1670" spans="1:2" x14ac:dyDescent="0.2">
      <c r="A1670" s="14" t="s">
        <v>2159</v>
      </c>
      <c r="B1670" s="12">
        <v>391</v>
      </c>
    </row>
    <row r="1671" spans="1:2" x14ac:dyDescent="0.2">
      <c r="A1671" s="14" t="s">
        <v>2160</v>
      </c>
      <c r="B1671" s="12">
        <v>130</v>
      </c>
    </row>
    <row r="1672" spans="1:2" x14ac:dyDescent="0.2">
      <c r="A1672" s="14" t="s">
        <v>2161</v>
      </c>
      <c r="B1672" s="12">
        <v>64</v>
      </c>
    </row>
    <row r="1673" spans="1:2" x14ac:dyDescent="0.2">
      <c r="A1673" s="14" t="s">
        <v>2162</v>
      </c>
      <c r="B1673" s="12">
        <v>662</v>
      </c>
    </row>
    <row r="1674" spans="1:2" x14ac:dyDescent="0.2">
      <c r="A1674" s="14" t="s">
        <v>2163</v>
      </c>
      <c r="B1674" s="12">
        <v>810</v>
      </c>
    </row>
    <row r="1675" spans="1:2" x14ac:dyDescent="0.2">
      <c r="A1675" s="14" t="s">
        <v>2164</v>
      </c>
      <c r="B1675" s="12">
        <v>490</v>
      </c>
    </row>
    <row r="1676" spans="1:2" x14ac:dyDescent="0.2">
      <c r="A1676" s="14" t="s">
        <v>2165</v>
      </c>
      <c r="B1676" s="12">
        <v>110</v>
      </c>
    </row>
    <row r="1677" spans="1:2" x14ac:dyDescent="0.2">
      <c r="A1677" s="14" t="s">
        <v>2170</v>
      </c>
      <c r="B1677" s="12">
        <v>802</v>
      </c>
    </row>
    <row r="1678" spans="1:2" x14ac:dyDescent="0.2">
      <c r="A1678" s="14" t="s">
        <v>2171</v>
      </c>
      <c r="B1678" s="12">
        <v>752</v>
      </c>
    </row>
    <row r="1679" spans="1:2" x14ac:dyDescent="0.2">
      <c r="A1679" s="14" t="s">
        <v>2172</v>
      </c>
      <c r="B1679" s="12">
        <v>371</v>
      </c>
    </row>
    <row r="1680" spans="1:2" x14ac:dyDescent="0.2">
      <c r="A1680" s="14" t="s">
        <v>2173</v>
      </c>
      <c r="B1680" s="12">
        <v>273</v>
      </c>
    </row>
    <row r="1681" spans="1:2" x14ac:dyDescent="0.2">
      <c r="A1681" s="14" t="s">
        <v>2174</v>
      </c>
      <c r="B1681" s="12">
        <v>29</v>
      </c>
    </row>
    <row r="1682" spans="1:2" x14ac:dyDescent="0.2">
      <c r="A1682" s="14" t="s">
        <v>2166</v>
      </c>
      <c r="B1682" s="12">
        <v>268</v>
      </c>
    </row>
    <row r="1683" spans="1:2" x14ac:dyDescent="0.2">
      <c r="A1683" s="14" t="s">
        <v>2167</v>
      </c>
      <c r="B1683" s="12">
        <v>109</v>
      </c>
    </row>
    <row r="1684" spans="1:2" x14ac:dyDescent="0.2">
      <c r="A1684" s="14" t="s">
        <v>2168</v>
      </c>
      <c r="B1684" s="12">
        <v>88</v>
      </c>
    </row>
    <row r="1685" spans="1:2" x14ac:dyDescent="0.2">
      <c r="A1685" s="14" t="s">
        <v>2169</v>
      </c>
      <c r="B1685" s="12">
        <v>48</v>
      </c>
    </row>
    <row r="1686" spans="1:2" x14ac:dyDescent="0.2">
      <c r="A1686" s="14" t="s">
        <v>2197</v>
      </c>
      <c r="B1686" s="12">
        <v>1052</v>
      </c>
    </row>
    <row r="1687" spans="1:2" x14ac:dyDescent="0.2">
      <c r="A1687" s="14" t="s">
        <v>2198</v>
      </c>
      <c r="B1687" s="12">
        <v>1042</v>
      </c>
    </row>
    <row r="1688" spans="1:2" x14ac:dyDescent="0.2">
      <c r="A1688" s="14" t="s">
        <v>2199</v>
      </c>
      <c r="B1688" s="12">
        <v>1042</v>
      </c>
    </row>
    <row r="1689" spans="1:2" x14ac:dyDescent="0.2">
      <c r="A1689" s="14" t="s">
        <v>2200</v>
      </c>
      <c r="B1689" s="12">
        <v>1042</v>
      </c>
    </row>
    <row r="1690" spans="1:2" x14ac:dyDescent="0.2">
      <c r="A1690" s="14" t="s">
        <v>2201</v>
      </c>
      <c r="B1690" s="12">
        <v>1042</v>
      </c>
    </row>
    <row r="1691" spans="1:2" x14ac:dyDescent="0.2">
      <c r="A1691" s="14" t="s">
        <v>2202</v>
      </c>
      <c r="B1691" s="12">
        <v>1042</v>
      </c>
    </row>
    <row r="1692" spans="1:2" x14ac:dyDescent="0.2">
      <c r="A1692" s="14" t="s">
        <v>2203</v>
      </c>
      <c r="B1692" s="12">
        <v>1042</v>
      </c>
    </row>
    <row r="1693" spans="1:2" x14ac:dyDescent="0.2">
      <c r="A1693" s="14" t="s">
        <v>2204</v>
      </c>
      <c r="B1693" s="12">
        <v>1083</v>
      </c>
    </row>
    <row r="1694" spans="1:2" x14ac:dyDescent="0.2">
      <c r="A1694" s="14" t="s">
        <v>2205</v>
      </c>
      <c r="B1694" s="12">
        <v>1042</v>
      </c>
    </row>
    <row r="1695" spans="1:2" x14ac:dyDescent="0.2">
      <c r="A1695" s="14" t="s">
        <v>2206</v>
      </c>
      <c r="B1695" s="12">
        <v>1041</v>
      </c>
    </row>
    <row r="1696" spans="1:2" x14ac:dyDescent="0.2">
      <c r="A1696" s="14" t="s">
        <v>2207</v>
      </c>
      <c r="B1696" s="12">
        <v>1083</v>
      </c>
    </row>
    <row r="1697" spans="1:2" x14ac:dyDescent="0.2">
      <c r="A1697" s="14" t="s">
        <v>2208</v>
      </c>
      <c r="B1697" s="12">
        <v>1017</v>
      </c>
    </row>
    <row r="1698" spans="1:2" x14ac:dyDescent="0.2">
      <c r="A1698" s="14" t="s">
        <v>2209</v>
      </c>
      <c r="B1698" s="12">
        <v>1016</v>
      </c>
    </row>
    <row r="1699" spans="1:2" x14ac:dyDescent="0.2">
      <c r="A1699" s="14" t="s">
        <v>2210</v>
      </c>
      <c r="B1699" s="12">
        <v>278</v>
      </c>
    </row>
    <row r="1700" spans="1:2" x14ac:dyDescent="0.2">
      <c r="A1700" s="14" t="s">
        <v>2211</v>
      </c>
      <c r="B1700" s="12">
        <v>515</v>
      </c>
    </row>
    <row r="1701" spans="1:2" x14ac:dyDescent="0.2">
      <c r="A1701" s="14" t="s">
        <v>2212</v>
      </c>
      <c r="B1701" s="12">
        <v>2</v>
      </c>
    </row>
    <row r="1702" spans="1:2" x14ac:dyDescent="0.2">
      <c r="A1702" s="14" t="s">
        <v>2213</v>
      </c>
      <c r="B1702" s="12">
        <v>36</v>
      </c>
    </row>
    <row r="1703" spans="1:2" x14ac:dyDescent="0.2">
      <c r="A1703" s="14" t="s">
        <v>2214</v>
      </c>
      <c r="B1703" s="12">
        <v>1567</v>
      </c>
    </row>
    <row r="1704" spans="1:2" x14ac:dyDescent="0.2">
      <c r="A1704" s="14" t="s">
        <v>2215</v>
      </c>
      <c r="B1704" s="12">
        <v>29403</v>
      </c>
    </row>
    <row r="1705" spans="1:2" x14ac:dyDescent="0.2">
      <c r="A1705" s="14" t="s">
        <v>2216</v>
      </c>
      <c r="B1705" s="12">
        <v>22</v>
      </c>
    </row>
    <row r="1706" spans="1:2" x14ac:dyDescent="0.2">
      <c r="A1706" s="14" t="s">
        <v>2217</v>
      </c>
      <c r="B1706" s="12">
        <v>1043</v>
      </c>
    </row>
    <row r="1707" spans="1:2" x14ac:dyDescent="0.2">
      <c r="A1707" s="14" t="s">
        <v>2218</v>
      </c>
      <c r="B1707" s="12">
        <v>117666665</v>
      </c>
    </row>
    <row r="1708" spans="1:2" x14ac:dyDescent="0.2">
      <c r="A1708" s="14" t="s">
        <v>2219</v>
      </c>
      <c r="B1708" s="12">
        <v>519</v>
      </c>
    </row>
    <row r="1709" spans="1:2" x14ac:dyDescent="0.2">
      <c r="A1709" s="14" t="s">
        <v>2220</v>
      </c>
      <c r="B1709" s="12">
        <v>15</v>
      </c>
    </row>
    <row r="1710" spans="1:2" x14ac:dyDescent="0.2">
      <c r="A1710" s="14" t="s">
        <v>2221</v>
      </c>
      <c r="B1710" s="12">
        <v>15</v>
      </c>
    </row>
    <row r="1711" spans="1:2" x14ac:dyDescent="0.2">
      <c r="A1711" s="14" t="s">
        <v>2222</v>
      </c>
      <c r="B1711" s="12">
        <v>79</v>
      </c>
    </row>
    <row r="1712" spans="1:2" x14ac:dyDescent="0.2">
      <c r="A1712" s="14" t="s">
        <v>2223</v>
      </c>
      <c r="B1712" s="12">
        <v>105</v>
      </c>
    </row>
    <row r="1713" spans="1:2" x14ac:dyDescent="0.2">
      <c r="A1713" s="14" t="s">
        <v>2224</v>
      </c>
      <c r="B1713" s="12">
        <v>104</v>
      </c>
    </row>
    <row r="1714" spans="1:2" x14ac:dyDescent="0.2">
      <c r="A1714" s="14" t="s">
        <v>2225</v>
      </c>
      <c r="B1714" s="12">
        <v>27</v>
      </c>
    </row>
    <row r="1715" spans="1:2" x14ac:dyDescent="0.2">
      <c r="A1715" s="14" t="s">
        <v>2226</v>
      </c>
      <c r="B1715" s="12">
        <v>8</v>
      </c>
    </row>
    <row r="1716" spans="1:2" x14ac:dyDescent="0.2">
      <c r="A1716" s="14" t="s">
        <v>2227</v>
      </c>
      <c r="B1716" s="12">
        <v>33</v>
      </c>
    </row>
    <row r="1717" spans="1:2" x14ac:dyDescent="0.2">
      <c r="A1717" s="14" t="s">
        <v>2228</v>
      </c>
      <c r="B1717" s="12">
        <v>4</v>
      </c>
    </row>
    <row r="1718" spans="1:2" x14ac:dyDescent="0.2">
      <c r="A1718" s="14" t="s">
        <v>2229</v>
      </c>
      <c r="B1718" s="12">
        <v>27</v>
      </c>
    </row>
    <row r="1719" spans="1:2" x14ac:dyDescent="0.2">
      <c r="A1719" s="14" t="s">
        <v>2230</v>
      </c>
      <c r="B1719" s="12">
        <v>4</v>
      </c>
    </row>
    <row r="1720" spans="1:2" x14ac:dyDescent="0.2">
      <c r="A1720" s="14" t="s">
        <v>2231</v>
      </c>
      <c r="B1720" s="12">
        <v>110</v>
      </c>
    </row>
    <row r="1721" spans="1:2" x14ac:dyDescent="0.2">
      <c r="A1721" s="14" t="s">
        <v>2232</v>
      </c>
      <c r="B1721" s="12">
        <v>111</v>
      </c>
    </row>
    <row r="1722" spans="1:2" x14ac:dyDescent="0.2">
      <c r="A1722" s="14" t="s">
        <v>2233</v>
      </c>
      <c r="B1722" s="12">
        <v>105</v>
      </c>
    </row>
    <row r="1723" spans="1:2" x14ac:dyDescent="0.2">
      <c r="A1723" s="14" t="s">
        <v>2234</v>
      </c>
      <c r="B1723" s="12">
        <v>210</v>
      </c>
    </row>
    <row r="1724" spans="1:2" x14ac:dyDescent="0.2">
      <c r="A1724" s="14" t="s">
        <v>2235</v>
      </c>
      <c r="B1724" s="12">
        <v>96</v>
      </c>
    </row>
    <row r="1725" spans="1:2" x14ac:dyDescent="0.2">
      <c r="A1725" s="14" t="s">
        <v>2236</v>
      </c>
      <c r="B1725" s="12">
        <v>211</v>
      </c>
    </row>
    <row r="1726" spans="1:2" x14ac:dyDescent="0.2">
      <c r="A1726" s="14" t="s">
        <v>2237</v>
      </c>
      <c r="B1726" s="12">
        <v>529</v>
      </c>
    </row>
    <row r="1727" spans="1:2" x14ac:dyDescent="0.2">
      <c r="A1727" s="14" t="s">
        <v>2238</v>
      </c>
      <c r="B1727" s="12">
        <v>105</v>
      </c>
    </row>
    <row r="1728" spans="1:2" x14ac:dyDescent="0.2">
      <c r="A1728" s="14" t="s">
        <v>2239</v>
      </c>
      <c r="B1728" s="12">
        <v>529</v>
      </c>
    </row>
    <row r="1729" spans="1:2" x14ac:dyDescent="0.2">
      <c r="A1729" s="14" t="s">
        <v>2295</v>
      </c>
      <c r="B1729" s="12">
        <v>2</v>
      </c>
    </row>
    <row r="1730" spans="1:2" x14ac:dyDescent="0.2">
      <c r="A1730" s="14" t="s">
        <v>2240</v>
      </c>
      <c r="B1730" s="12">
        <v>40012</v>
      </c>
    </row>
    <row r="1731" spans="1:2" x14ac:dyDescent="0.2">
      <c r="A1731" s="14" t="s">
        <v>2241</v>
      </c>
      <c r="B1731" s="12">
        <v>26858</v>
      </c>
    </row>
    <row r="1732" spans="1:2" x14ac:dyDescent="0.2">
      <c r="A1732" s="14" t="s">
        <v>2242</v>
      </c>
      <c r="B1732" s="12">
        <v>21</v>
      </c>
    </row>
    <row r="1733" spans="1:2" x14ac:dyDescent="0.2">
      <c r="A1733" s="14" t="s">
        <v>2243</v>
      </c>
      <c r="B1733" s="12">
        <v>59128</v>
      </c>
    </row>
    <row r="1734" spans="1:2" x14ac:dyDescent="0.2">
      <c r="A1734" s="14" t="s">
        <v>2244</v>
      </c>
      <c r="B1734" s="12">
        <v>29219</v>
      </c>
    </row>
    <row r="1735" spans="1:2" x14ac:dyDescent="0.2">
      <c r="A1735" s="14" t="s">
        <v>2245</v>
      </c>
      <c r="B1735" s="12">
        <v>12199</v>
      </c>
    </row>
    <row r="1736" spans="1:2" x14ac:dyDescent="0.2">
      <c r="A1736" s="14" t="s">
        <v>2246</v>
      </c>
      <c r="B1736" s="12">
        <v>2</v>
      </c>
    </row>
    <row r="1737" spans="1:2" x14ac:dyDescent="0.2">
      <c r="A1737" s="14" t="s">
        <v>2247</v>
      </c>
      <c r="B1737" s="12">
        <v>1</v>
      </c>
    </row>
    <row r="1738" spans="1:2" x14ac:dyDescent="0.2">
      <c r="A1738" s="14" t="s">
        <v>2248</v>
      </c>
      <c r="B1738" s="12">
        <v>110</v>
      </c>
    </row>
    <row r="1739" spans="1:2" x14ac:dyDescent="0.2">
      <c r="A1739" s="14" t="s">
        <v>2249</v>
      </c>
      <c r="B1739" s="12">
        <v>27</v>
      </c>
    </row>
    <row r="1740" spans="1:2" x14ac:dyDescent="0.2">
      <c r="A1740" s="14" t="s">
        <v>2296</v>
      </c>
      <c r="B1740" s="12">
        <v>100</v>
      </c>
    </row>
    <row r="1741" spans="1:2" x14ac:dyDescent="0.2">
      <c r="A1741" s="14" t="s">
        <v>2250</v>
      </c>
      <c r="B1741" s="12">
        <v>84</v>
      </c>
    </row>
    <row r="1742" spans="1:2" x14ac:dyDescent="0.2">
      <c r="A1742" s="14" t="s">
        <v>2251</v>
      </c>
      <c r="B1742" s="12">
        <v>52</v>
      </c>
    </row>
    <row r="1743" spans="1:2" x14ac:dyDescent="0.2">
      <c r="A1743" s="14" t="s">
        <v>2252</v>
      </c>
      <c r="B1743" s="12">
        <v>37</v>
      </c>
    </row>
    <row r="1744" spans="1:2" x14ac:dyDescent="0.2">
      <c r="A1744" s="14" t="s">
        <v>2253</v>
      </c>
      <c r="B1744" s="12">
        <v>11</v>
      </c>
    </row>
    <row r="1745" spans="1:2" x14ac:dyDescent="0.2">
      <c r="A1745" s="14" t="s">
        <v>2254</v>
      </c>
      <c r="B1745" s="12">
        <v>34</v>
      </c>
    </row>
    <row r="1746" spans="1:2" x14ac:dyDescent="0.2">
      <c r="A1746" s="14" t="s">
        <v>2255</v>
      </c>
      <c r="B1746" s="12">
        <v>570</v>
      </c>
    </row>
    <row r="1747" spans="1:2" x14ac:dyDescent="0.2">
      <c r="A1747" s="14" t="s">
        <v>2256</v>
      </c>
      <c r="B1747" s="12">
        <v>84</v>
      </c>
    </row>
    <row r="1748" spans="1:2" x14ac:dyDescent="0.2">
      <c r="A1748" s="14" t="s">
        <v>2257</v>
      </c>
      <c r="B1748" s="12">
        <v>42</v>
      </c>
    </row>
    <row r="1749" spans="1:2" x14ac:dyDescent="0.2">
      <c r="A1749" s="14" t="s">
        <v>2258</v>
      </c>
      <c r="B1749" s="12">
        <v>84</v>
      </c>
    </row>
    <row r="1750" spans="1:2" x14ac:dyDescent="0.2">
      <c r="A1750" s="14" t="s">
        <v>2259</v>
      </c>
      <c r="B1750" s="12">
        <v>84</v>
      </c>
    </row>
    <row r="1751" spans="1:2" x14ac:dyDescent="0.2">
      <c r="A1751" s="14" t="s">
        <v>2260</v>
      </c>
      <c r="B1751" s="12">
        <v>84</v>
      </c>
    </row>
    <row r="1752" spans="1:2" x14ac:dyDescent="0.2">
      <c r="A1752" s="14" t="s">
        <v>2261</v>
      </c>
      <c r="B1752" s="12">
        <v>84</v>
      </c>
    </row>
    <row r="1753" spans="1:2" x14ac:dyDescent="0.2">
      <c r="A1753" s="14" t="s">
        <v>2262</v>
      </c>
      <c r="B1753" s="12">
        <v>84</v>
      </c>
    </row>
    <row r="1754" spans="1:2" x14ac:dyDescent="0.2">
      <c r="A1754" s="14" t="s">
        <v>1359</v>
      </c>
      <c r="B1754" s="12">
        <v>42</v>
      </c>
    </row>
    <row r="1755" spans="1:2" x14ac:dyDescent="0.2">
      <c r="A1755" s="14" t="s">
        <v>1360</v>
      </c>
      <c r="B1755" s="12">
        <v>15</v>
      </c>
    </row>
    <row r="1756" spans="1:2" x14ac:dyDescent="0.2">
      <c r="A1756" s="14" t="s">
        <v>1361</v>
      </c>
      <c r="B1756" s="12">
        <v>42</v>
      </c>
    </row>
    <row r="1757" spans="1:2" x14ac:dyDescent="0.2">
      <c r="A1757" s="14" t="s">
        <v>1362</v>
      </c>
      <c r="B1757" s="12">
        <v>15</v>
      </c>
    </row>
    <row r="1758" spans="1:2" x14ac:dyDescent="0.2">
      <c r="A1758" s="14" t="s">
        <v>2263</v>
      </c>
      <c r="B1758" s="12">
        <v>1</v>
      </c>
    </row>
    <row r="1759" spans="1:2" x14ac:dyDescent="0.2">
      <c r="A1759" s="14" t="s">
        <v>2264</v>
      </c>
      <c r="B1759" s="12">
        <v>13</v>
      </c>
    </row>
    <row r="1760" spans="1:2" x14ac:dyDescent="0.2">
      <c r="A1760" s="14" t="s">
        <v>2265</v>
      </c>
      <c r="B1760" s="12">
        <v>1</v>
      </c>
    </row>
    <row r="1761" spans="1:2" x14ac:dyDescent="0.2">
      <c r="A1761" s="14" t="s">
        <v>2266</v>
      </c>
      <c r="B1761" s="12">
        <v>155</v>
      </c>
    </row>
    <row r="1762" spans="1:2" x14ac:dyDescent="0.2">
      <c r="A1762" s="14" t="s">
        <v>2267</v>
      </c>
      <c r="B1762" s="12">
        <v>33</v>
      </c>
    </row>
    <row r="1763" spans="1:2" x14ac:dyDescent="0.2">
      <c r="A1763" s="14" t="s">
        <v>2268</v>
      </c>
      <c r="B1763" s="12">
        <v>105</v>
      </c>
    </row>
    <row r="1764" spans="1:2" x14ac:dyDescent="0.2">
      <c r="A1764" s="14" t="s">
        <v>2269</v>
      </c>
      <c r="B1764" s="12">
        <v>310</v>
      </c>
    </row>
    <row r="1765" spans="1:2" x14ac:dyDescent="0.2">
      <c r="A1765" s="14" t="s">
        <v>2270</v>
      </c>
      <c r="B1765" s="12">
        <v>5444</v>
      </c>
    </row>
    <row r="1766" spans="1:2" x14ac:dyDescent="0.2">
      <c r="A1766" s="14" t="s">
        <v>2271</v>
      </c>
      <c r="B1766" s="12">
        <v>18</v>
      </c>
    </row>
    <row r="1767" spans="1:2" x14ac:dyDescent="0.2">
      <c r="A1767" s="14" t="s">
        <v>2272</v>
      </c>
      <c r="B1767" s="12">
        <v>1</v>
      </c>
    </row>
    <row r="1768" spans="1:2" x14ac:dyDescent="0.2">
      <c r="A1768" s="14" t="s">
        <v>2274</v>
      </c>
      <c r="B1768" s="12">
        <v>1</v>
      </c>
    </row>
    <row r="1769" spans="1:2" x14ac:dyDescent="0.2">
      <c r="A1769" s="14" t="s">
        <v>2273</v>
      </c>
      <c r="B1769" s="12">
        <v>32</v>
      </c>
    </row>
    <row r="1770" spans="1:2" x14ac:dyDescent="0.2">
      <c r="A1770" s="14" t="s">
        <v>2275</v>
      </c>
      <c r="B1770" s="12">
        <v>75</v>
      </c>
    </row>
    <row r="1771" spans="1:2" x14ac:dyDescent="0.2">
      <c r="A1771" s="14" t="s">
        <v>2276</v>
      </c>
      <c r="B1771" s="12">
        <v>2</v>
      </c>
    </row>
    <row r="1772" spans="1:2" x14ac:dyDescent="0.2">
      <c r="A1772" s="14" t="s">
        <v>2346</v>
      </c>
      <c r="B1772" s="12"/>
    </row>
    <row r="1773" spans="1:2" x14ac:dyDescent="0.2">
      <c r="A1773" s="14" t="s">
        <v>2347</v>
      </c>
      <c r="B1773" s="12">
        <v>121424456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Legend</vt:lpstr>
      <vt:lpstr>Summary Report</vt:lpstr>
      <vt:lpstr>Sales Data</vt:lpstr>
      <vt:lpstr>Current Cost</vt:lpstr>
      <vt:lpstr>Lead Time</vt:lpstr>
      <vt:lpstr>Global Inventory</vt:lpstr>
      <vt:lpstr>Sales PT</vt:lpstr>
      <vt:lpstr>QTY PT</vt:lpstr>
      <vt:lpstr>GlobInv PT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 H</dc:creator>
  <cp:lastModifiedBy>Microsoft Office User</cp:lastModifiedBy>
  <dcterms:created xsi:type="dcterms:W3CDTF">2021-01-26T17:58:41Z</dcterms:created>
  <dcterms:modified xsi:type="dcterms:W3CDTF">2021-08-28T23:14:06Z</dcterms:modified>
</cp:coreProperties>
</file>